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E6A907BA-B771-469D-9510-DFDFE46CDFFC}"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61"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679" i="64" l="1"/>
  <c r="O1679" i="64"/>
  <c r="N1679" i="64"/>
  <c r="M1679" i="64"/>
  <c r="L1679" i="64"/>
  <c r="K1679" i="64"/>
  <c r="L1619" i="64"/>
  <c r="M1619" i="64"/>
  <c r="N1619" i="64"/>
  <c r="O1619" i="64"/>
  <c r="P1619" i="64"/>
  <c r="K1619" i="64"/>
  <c r="P1611" i="64"/>
  <c r="O1611" i="64"/>
  <c r="N1611" i="64"/>
  <c r="M1611" i="64"/>
  <c r="L1611" i="64"/>
  <c r="K1611" i="64"/>
  <c r="P1583" i="64"/>
  <c r="O1583" i="64"/>
  <c r="N1583" i="64"/>
  <c r="M1583" i="64"/>
  <c r="L1583" i="64"/>
  <c r="K1583" i="64"/>
  <c r="P1562" i="64"/>
  <c r="O1562" i="64"/>
  <c r="N1562" i="64"/>
  <c r="M1562" i="64"/>
  <c r="L1562" i="64"/>
  <c r="K1562" i="64"/>
  <c r="P1540" i="64"/>
  <c r="O1540" i="64"/>
  <c r="N1540" i="64"/>
  <c r="M1540" i="64"/>
  <c r="L1540" i="64"/>
  <c r="K1540" i="64"/>
  <c r="P1518" i="64"/>
  <c r="O1518" i="64"/>
  <c r="N1518" i="64"/>
  <c r="M1518" i="64"/>
  <c r="L1518" i="64"/>
  <c r="K1518" i="64"/>
  <c r="P1284" i="64"/>
  <c r="O1284" i="64"/>
  <c r="N1284" i="64"/>
  <c r="M1284" i="64"/>
  <c r="L1284" i="64"/>
  <c r="K1284" i="64"/>
  <c r="P1276" i="64"/>
  <c r="O1276" i="64"/>
  <c r="N1276" i="64"/>
  <c r="M1276" i="64"/>
  <c r="L1276" i="64"/>
  <c r="K1276" i="64"/>
  <c r="P1240" i="64"/>
  <c r="O1240" i="64"/>
  <c r="N1240" i="64"/>
  <c r="M1240" i="64"/>
  <c r="L1240" i="64"/>
  <c r="K1240" i="64"/>
  <c r="P1232" i="64"/>
  <c r="O1232" i="64"/>
  <c r="N1232" i="64"/>
  <c r="M1232" i="64"/>
  <c r="L1232" i="64"/>
  <c r="K1232" i="64"/>
  <c r="P1581" i="64"/>
  <c r="O1581" i="64"/>
  <c r="N1581" i="64"/>
  <c r="M1581" i="64"/>
  <c r="L1581" i="64"/>
  <c r="K1581" i="64"/>
  <c r="P1560" i="64"/>
  <c r="O1560" i="64"/>
  <c r="N1560" i="64"/>
  <c r="M1560" i="64"/>
  <c r="L1560" i="64"/>
  <c r="K1560" i="64"/>
  <c r="P1538" i="64"/>
  <c r="O1538" i="64"/>
  <c r="N1538" i="64"/>
  <c r="M1538" i="64"/>
  <c r="L1538" i="64"/>
  <c r="K1538" i="64"/>
  <c r="P1516" i="64"/>
  <c r="O1516" i="64"/>
  <c r="N1516" i="64"/>
  <c r="M1516" i="64"/>
  <c r="L1516" i="64"/>
  <c r="K1516" i="64"/>
  <c r="I1165" i="64"/>
  <c r="N6" i="861"/>
  <c r="N5" i="861"/>
  <c r="R24" i="861"/>
  <c r="Q24" i="861"/>
  <c r="J24" i="861"/>
  <c r="I24" i="861"/>
  <c r="G24" i="861"/>
  <c r="F24" i="861"/>
  <c r="D24" i="861"/>
  <c r="C24" i="861"/>
  <c r="B24" i="861"/>
  <c r="R23" i="861"/>
  <c r="Q23" i="861"/>
  <c r="J23" i="861"/>
  <c r="I23" i="861"/>
  <c r="G23" i="861"/>
  <c r="F23" i="861"/>
  <c r="E23" i="861"/>
  <c r="D23" i="861"/>
  <c r="C23" i="861"/>
  <c r="B23" i="861"/>
  <c r="R18" i="861"/>
  <c r="Q18" i="861"/>
  <c r="J18" i="861"/>
  <c r="I18" i="861"/>
  <c r="G18" i="861"/>
  <c r="F18" i="861"/>
  <c r="D18" i="861"/>
  <c r="C18" i="861"/>
  <c r="B18" i="861"/>
  <c r="R17" i="861"/>
  <c r="Q17" i="861"/>
  <c r="J17" i="861"/>
  <c r="I17" i="861"/>
  <c r="G17" i="861"/>
  <c r="F17" i="861"/>
  <c r="E17" i="861"/>
  <c r="D17" i="861"/>
  <c r="C17" i="861"/>
  <c r="B17" i="861"/>
  <c r="CN2" i="1161"/>
  <c r="CN7" i="1161" s="1"/>
  <c r="CP2" i="1161"/>
  <c r="CQ2" i="1161" s="1"/>
  <c r="CO3" i="1161"/>
  <c r="CO7" i="1161"/>
  <c r="CO8" i="1161"/>
  <c r="E11" i="1161"/>
  <c r="E12" i="1161"/>
  <c r="B12" i="1161" s="1"/>
  <c r="E13" i="1161"/>
  <c r="B13" i="1161" s="1"/>
  <c r="E14" i="1161"/>
  <c r="E15" i="1161"/>
  <c r="B15" i="1161" s="1"/>
  <c r="E16" i="1161"/>
  <c r="B16" i="1161" s="1"/>
  <c r="E17" i="1161"/>
  <c r="B17" i="1161" s="1"/>
  <c r="E18" i="1161"/>
  <c r="B18" i="1161" s="1"/>
  <c r="E19" i="1161"/>
  <c r="B19" i="1161" s="1"/>
  <c r="E20" i="1161"/>
  <c r="B20" i="1161" s="1"/>
  <c r="CN20" i="1161"/>
  <c r="CN36" i="1161" s="1"/>
  <c r="E21" i="1161"/>
  <c r="E22" i="1161"/>
  <c r="E23" i="1161"/>
  <c r="E24" i="1161"/>
  <c r="E25" i="1161"/>
  <c r="E26" i="1161"/>
  <c r="E27" i="1161"/>
  <c r="E28" i="1161"/>
  <c r="E29" i="1161"/>
  <c r="E30" i="1161"/>
  <c r="E31" i="1161"/>
  <c r="E32" i="1161"/>
  <c r="E33" i="1161"/>
  <c r="E34" i="1161"/>
  <c r="E35" i="1161"/>
  <c r="E36" i="1161"/>
  <c r="E37" i="1161"/>
  <c r="E38" i="1161"/>
  <c r="E39" i="1161"/>
  <c r="E40" i="1161"/>
  <c r="E41" i="1161"/>
  <c r="E42" i="1161"/>
  <c r="E43" i="1161"/>
  <c r="E44" i="1161"/>
  <c r="E45" i="1161"/>
  <c r="E46" i="1161"/>
  <c r="E47" i="1161"/>
  <c r="E48" i="1161"/>
  <c r="E49" i="1161"/>
  <c r="E50" i="1161"/>
  <c r="E51" i="1161"/>
  <c r="E52" i="1161"/>
  <c r="E53" i="1161"/>
  <c r="E54" i="1161"/>
  <c r="E55" i="1161"/>
  <c r="E56" i="1161"/>
  <c r="E57" i="1161"/>
  <c r="E58" i="1161"/>
  <c r="E59" i="1161"/>
  <c r="E60" i="1161"/>
  <c r="E61" i="1161"/>
  <c r="E62" i="1161"/>
  <c r="E63" i="1161"/>
  <c r="E64" i="1161"/>
  <c r="E65" i="1161"/>
  <c r="E66" i="1161"/>
  <c r="E67" i="1161"/>
  <c r="E68" i="1161"/>
  <c r="E69" i="1161"/>
  <c r="E70" i="1161"/>
  <c r="E71" i="1161"/>
  <c r="E72" i="1161"/>
  <c r="B72" i="1161" s="1"/>
  <c r="E73" i="1161"/>
  <c r="E24" i="861" s="1"/>
  <c r="E74" i="1161"/>
  <c r="E75" i="1161"/>
  <c r="E76" i="1161"/>
  <c r="B76" i="1161" s="1"/>
  <c r="E77" i="1161"/>
  <c r="E18" i="861" s="1"/>
  <c r="E78" i="1161"/>
  <c r="G883" i="64"/>
  <c r="E883" i="64"/>
  <c r="DL882" i="64"/>
  <c r="DK882" i="64"/>
  <c r="DJ882" i="64"/>
  <c r="DI882" i="64"/>
  <c r="DH882" i="64"/>
  <c r="DG882" i="64"/>
  <c r="DF882" i="64"/>
  <c r="DE882" i="64"/>
  <c r="DD882" i="64"/>
  <c r="DC882" i="64"/>
  <c r="DB882" i="64"/>
  <c r="DA882" i="64"/>
  <c r="CZ882" i="64"/>
  <c r="CY882" i="64"/>
  <c r="CX882" i="64"/>
  <c r="CW882" i="64"/>
  <c r="CV882" i="64"/>
  <c r="CU882" i="64"/>
  <c r="CT882" i="64"/>
  <c r="CS882" i="64"/>
  <c r="CR882" i="64"/>
  <c r="CQ882" i="64"/>
  <c r="CP882" i="64"/>
  <c r="CO882" i="64"/>
  <c r="CL882" i="64"/>
  <c r="CK882" i="64"/>
  <c r="CJ882" i="64"/>
  <c r="CI882" i="64"/>
  <c r="CH882" i="64"/>
  <c r="CG882" i="64"/>
  <c r="CF882" i="64"/>
  <c r="CE882" i="64"/>
  <c r="CD882" i="64"/>
  <c r="CC882" i="64"/>
  <c r="CB882" i="64"/>
  <c r="CA882" i="64"/>
  <c r="BZ882" i="64"/>
  <c r="BY882" i="64"/>
  <c r="BX882" i="64"/>
  <c r="BW882" i="64"/>
  <c r="BV882" i="64"/>
  <c r="BU882" i="64"/>
  <c r="BT882" i="64"/>
  <c r="BS882" i="64"/>
  <c r="BR882" i="64"/>
  <c r="BQ882" i="64"/>
  <c r="BP882" i="64"/>
  <c r="BO882" i="64"/>
  <c r="BN882" i="64"/>
  <c r="BM882" i="64"/>
  <c r="BL882" i="64"/>
  <c r="BK882" i="64"/>
  <c r="BJ882" i="64"/>
  <c r="BI882" i="64"/>
  <c r="BH882" i="64"/>
  <c r="BG882" i="64"/>
  <c r="BF882" i="64"/>
  <c r="BE882" i="64"/>
  <c r="BD882" i="64"/>
  <c r="BC882" i="64"/>
  <c r="BB882" i="64"/>
  <c r="BA882" i="64"/>
  <c r="AZ882" i="64"/>
  <c r="AY882" i="64"/>
  <c r="AX882" i="64"/>
  <c r="AW882" i="64"/>
  <c r="AV882" i="64"/>
  <c r="AU882" i="64"/>
  <c r="AT882" i="64"/>
  <c r="AS882" i="64"/>
  <c r="AR882" i="64"/>
  <c r="AQ882" i="64"/>
  <c r="AP882" i="64"/>
  <c r="AO882" i="64"/>
  <c r="AN882" i="64"/>
  <c r="AM882" i="64"/>
  <c r="AL882" i="64"/>
  <c r="AK882" i="64"/>
  <c r="AJ882" i="64"/>
  <c r="AI882" i="64"/>
  <c r="AH882" i="64"/>
  <c r="AG882" i="64"/>
  <c r="AF882" i="64"/>
  <c r="AE882" i="64"/>
  <c r="AD882" i="64"/>
  <c r="AC882" i="64"/>
  <c r="AB882" i="64"/>
  <c r="AA882" i="64"/>
  <c r="Z882" i="64"/>
  <c r="Y882" i="64"/>
  <c r="X882" i="64"/>
  <c r="W882" i="64"/>
  <c r="V882" i="64"/>
  <c r="U882" i="64"/>
  <c r="T882" i="64"/>
  <c r="S882" i="64"/>
  <c r="G882" i="64"/>
  <c r="E882" i="64"/>
  <c r="G881" i="64"/>
  <c r="E881" i="64"/>
  <c r="DL880" i="64"/>
  <c r="DK880" i="64"/>
  <c r="DJ880" i="64"/>
  <c r="DI880" i="64"/>
  <c r="DH880" i="64"/>
  <c r="DG880" i="64"/>
  <c r="DF880" i="64"/>
  <c r="DE880" i="64"/>
  <c r="DD880" i="64"/>
  <c r="DC880" i="64"/>
  <c r="DB880" i="64"/>
  <c r="DA880" i="64"/>
  <c r="CZ880" i="64"/>
  <c r="CY880" i="64"/>
  <c r="CX880" i="64"/>
  <c r="CW880" i="64"/>
  <c r="CV880" i="64"/>
  <c r="CU880" i="64"/>
  <c r="CT880" i="64"/>
  <c r="CS880" i="64"/>
  <c r="CR880" i="64"/>
  <c r="CQ880" i="64"/>
  <c r="CP880" i="64"/>
  <c r="CO880" i="64"/>
  <c r="CL880" i="64"/>
  <c r="CK880" i="64"/>
  <c r="CJ880" i="64"/>
  <c r="CI880" i="64"/>
  <c r="CH880" i="64"/>
  <c r="CG880" i="64"/>
  <c r="CF880" i="64"/>
  <c r="CE880" i="64"/>
  <c r="CD880" i="64"/>
  <c r="CC880" i="64"/>
  <c r="CB880" i="64"/>
  <c r="CA880" i="64"/>
  <c r="BZ880" i="64"/>
  <c r="BY880" i="64"/>
  <c r="BX880" i="64"/>
  <c r="BW880" i="64"/>
  <c r="BV880" i="64"/>
  <c r="BU880" i="64"/>
  <c r="BT880" i="64"/>
  <c r="BS880" i="64"/>
  <c r="BR880" i="64"/>
  <c r="BQ880" i="64"/>
  <c r="BP880" i="64"/>
  <c r="BO880" i="64"/>
  <c r="BN880" i="64"/>
  <c r="BM880" i="64"/>
  <c r="BL880" i="64"/>
  <c r="BK880" i="64"/>
  <c r="BJ880" i="64"/>
  <c r="BI880" i="64"/>
  <c r="BH880" i="64"/>
  <c r="BG880" i="64"/>
  <c r="BF880" i="64"/>
  <c r="BE880" i="64"/>
  <c r="BD880" i="64"/>
  <c r="BC880" i="64"/>
  <c r="BB880" i="64"/>
  <c r="BA880" i="64"/>
  <c r="AZ880" i="64"/>
  <c r="AY880" i="64"/>
  <c r="AX880" i="64"/>
  <c r="AW880" i="64"/>
  <c r="AV880" i="64"/>
  <c r="AU880" i="64"/>
  <c r="AT880" i="64"/>
  <c r="AS880" i="64"/>
  <c r="AR880" i="64"/>
  <c r="AQ880" i="64"/>
  <c r="AP880" i="64"/>
  <c r="AO880" i="64"/>
  <c r="AN880" i="64"/>
  <c r="AM880" i="64"/>
  <c r="AL880" i="64"/>
  <c r="AK880" i="64"/>
  <c r="AJ880" i="64"/>
  <c r="AI880" i="64"/>
  <c r="AH880" i="64"/>
  <c r="AG880" i="64"/>
  <c r="AF880" i="64"/>
  <c r="AE880" i="64"/>
  <c r="AD880" i="64"/>
  <c r="AC880" i="64"/>
  <c r="AB880" i="64"/>
  <c r="AA880" i="64"/>
  <c r="Z880" i="64"/>
  <c r="Y880" i="64"/>
  <c r="X880" i="64"/>
  <c r="W880" i="64"/>
  <c r="V880" i="64"/>
  <c r="U880" i="64"/>
  <c r="T880" i="64"/>
  <c r="S880" i="64"/>
  <c r="G880" i="64"/>
  <c r="E880" i="64"/>
  <c r="G879" i="64"/>
  <c r="E879" i="64"/>
  <c r="G878" i="64"/>
  <c r="E878" i="64"/>
  <c r="G877" i="64"/>
  <c r="G873" i="64" s="1"/>
  <c r="E877" i="64"/>
  <c r="G876" i="64"/>
  <c r="G874" i="64" s="1"/>
  <c r="G872" i="64" s="1"/>
  <c r="E876" i="64"/>
  <c r="E875" i="64"/>
  <c r="E874" i="64"/>
  <c r="E873" i="64"/>
  <c r="B873" i="64" s="1"/>
  <c r="E872" i="64"/>
  <c r="E871" i="64"/>
  <c r="K704" i="64"/>
  <c r="L704" i="64"/>
  <c r="M704" i="64"/>
  <c r="N704" i="64"/>
  <c r="O704" i="64"/>
  <c r="P704" i="64"/>
  <c r="R704" i="64"/>
  <c r="E996" i="64"/>
  <c r="E997" i="64"/>
  <c r="E998" i="64"/>
  <c r="E698" i="64"/>
  <c r="E699" i="64"/>
  <c r="E700" i="64"/>
  <c r="E697" i="64"/>
  <c r="E696" i="64"/>
  <c r="E695" i="64"/>
  <c r="E694" i="64"/>
  <c r="E693" i="64"/>
  <c r="E692" i="64"/>
  <c r="E691" i="64"/>
  <c r="E690" i="64"/>
  <c r="E689" i="64"/>
  <c r="E688" i="64"/>
  <c r="E687" i="64"/>
  <c r="E686" i="64"/>
  <c r="E685" i="64"/>
  <c r="E684" i="64"/>
  <c r="E683" i="64"/>
  <c r="E707" i="64"/>
  <c r="E708" i="64"/>
  <c r="E652" i="64"/>
  <c r="E653"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701" i="64"/>
  <c r="E702" i="64"/>
  <c r="E703" i="64"/>
  <c r="E704" i="64"/>
  <c r="E705" i="64"/>
  <c r="E706" i="64"/>
  <c r="CM644" i="64"/>
  <c r="CN644" i="64"/>
  <c r="E650" i="64"/>
  <c r="E651" i="64"/>
  <c r="G708" i="64"/>
  <c r="G707" i="64"/>
  <c r="G706" i="64"/>
  <c r="G705" i="64"/>
  <c r="G704" i="64"/>
  <c r="DL703" i="64"/>
  <c r="DK703" i="64"/>
  <c r="DJ703" i="64"/>
  <c r="DI703" i="64"/>
  <c r="DH703" i="64"/>
  <c r="DG703" i="64"/>
  <c r="DF703" i="64"/>
  <c r="DE703" i="64"/>
  <c r="DD703" i="64"/>
  <c r="DC703" i="64"/>
  <c r="DB703" i="64"/>
  <c r="DA703" i="64"/>
  <c r="CZ703" i="64"/>
  <c r="CY703" i="64"/>
  <c r="CX703" i="64"/>
  <c r="CW703" i="64"/>
  <c r="CV703" i="64"/>
  <c r="CU703" i="64"/>
  <c r="CT703" i="64"/>
  <c r="CS703" i="64"/>
  <c r="CR703" i="64"/>
  <c r="CQ703" i="64"/>
  <c r="CP703" i="64"/>
  <c r="CO703" i="64"/>
  <c r="CN703" i="64"/>
  <c r="CM703" i="64"/>
  <c r="CL703" i="64"/>
  <c r="CK703" i="64"/>
  <c r="CJ703" i="64"/>
  <c r="CI703" i="64"/>
  <c r="CH703" i="64"/>
  <c r="CG703" i="64"/>
  <c r="CF703" i="64"/>
  <c r="CE703" i="64"/>
  <c r="CD703" i="64"/>
  <c r="CC703" i="64"/>
  <c r="CB703" i="64"/>
  <c r="CA703" i="64"/>
  <c r="BZ703" i="64"/>
  <c r="BY703" i="64"/>
  <c r="BX703" i="64"/>
  <c r="BW703" i="64"/>
  <c r="BV703" i="64"/>
  <c r="BU703" i="64"/>
  <c r="BT703" i="64"/>
  <c r="BS703" i="64"/>
  <c r="BR703" i="64"/>
  <c r="BQ703" i="64"/>
  <c r="BP703" i="64"/>
  <c r="BO703" i="64"/>
  <c r="BN703" i="64"/>
  <c r="BM703" i="64"/>
  <c r="BL703" i="64"/>
  <c r="BK703" i="64"/>
  <c r="BJ703" i="64"/>
  <c r="BI703" i="64"/>
  <c r="BH703" i="64"/>
  <c r="BG703" i="64"/>
  <c r="BF703" i="64"/>
  <c r="BE703" i="64"/>
  <c r="BD703" i="64"/>
  <c r="BC703" i="64"/>
  <c r="BB703" i="64"/>
  <c r="BA703" i="64"/>
  <c r="AZ703" i="64"/>
  <c r="AY703" i="64"/>
  <c r="AX703" i="64"/>
  <c r="AW703" i="64"/>
  <c r="AV703" i="64"/>
  <c r="AU703" i="64"/>
  <c r="AT703" i="64"/>
  <c r="AS703" i="64"/>
  <c r="AR703" i="64"/>
  <c r="AQ703" i="64"/>
  <c r="AP703" i="64"/>
  <c r="AO703" i="64"/>
  <c r="AN703" i="64"/>
  <c r="AM703" i="64"/>
  <c r="AL703" i="64"/>
  <c r="AK703" i="64"/>
  <c r="AJ703" i="64"/>
  <c r="AI703" i="64"/>
  <c r="AH703" i="64"/>
  <c r="AG703" i="64"/>
  <c r="AF703" i="64"/>
  <c r="AE703" i="64"/>
  <c r="AD703" i="64"/>
  <c r="AC703" i="64"/>
  <c r="AB703" i="64"/>
  <c r="AA703" i="64"/>
  <c r="Z703" i="64"/>
  <c r="Y703" i="64"/>
  <c r="X703" i="64"/>
  <c r="W703" i="64"/>
  <c r="V703" i="64"/>
  <c r="U703" i="64"/>
  <c r="T703" i="64"/>
  <c r="S703" i="64"/>
  <c r="G703" i="64"/>
  <c r="G702" i="64"/>
  <c r="G666" i="64" s="1"/>
  <c r="G701" i="64"/>
  <c r="E649" i="64"/>
  <c r="DL643" i="64"/>
  <c r="DK643" i="64"/>
  <c r="DJ643" i="64"/>
  <c r="DI643" i="64"/>
  <c r="DH643" i="64"/>
  <c r="DG643" i="64"/>
  <c r="DF643" i="64"/>
  <c r="DE643" i="64"/>
  <c r="DD643" i="64"/>
  <c r="DC643" i="64"/>
  <c r="DB643" i="64"/>
  <c r="DA643" i="64"/>
  <c r="CZ643" i="64"/>
  <c r="CY643" i="64"/>
  <c r="CX643" i="64"/>
  <c r="CW643" i="64"/>
  <c r="CV643" i="64"/>
  <c r="CU643" i="64"/>
  <c r="CT643" i="64"/>
  <c r="CS643" i="64"/>
  <c r="CR643" i="64"/>
  <c r="CQ643" i="64"/>
  <c r="CP643" i="64"/>
  <c r="CO643" i="64"/>
  <c r="CN643" i="64"/>
  <c r="CM643" i="64"/>
  <c r="CL643" i="64"/>
  <c r="CK643" i="64"/>
  <c r="CJ643" i="64"/>
  <c r="CI643" i="64"/>
  <c r="CH643" i="64"/>
  <c r="CG643" i="64"/>
  <c r="CF643" i="64"/>
  <c r="CE643" i="64"/>
  <c r="CD643" i="64"/>
  <c r="CC643" i="64"/>
  <c r="CB643" i="64"/>
  <c r="CA643" i="64"/>
  <c r="BZ643" i="64"/>
  <c r="BY643" i="64"/>
  <c r="BX643" i="64"/>
  <c r="BW643" i="64"/>
  <c r="BV643" i="64"/>
  <c r="BU643" i="64"/>
  <c r="BT643" i="64"/>
  <c r="BS643" i="64"/>
  <c r="BR643" i="64"/>
  <c r="BQ643" i="64"/>
  <c r="BP643" i="64"/>
  <c r="BO643" i="64"/>
  <c r="BN643" i="64"/>
  <c r="BM643" i="64"/>
  <c r="BL643" i="64"/>
  <c r="BK643" i="64"/>
  <c r="BJ643" i="64"/>
  <c r="BI643" i="64"/>
  <c r="BH643" i="64"/>
  <c r="BG643" i="64"/>
  <c r="BF643" i="64"/>
  <c r="BE643" i="64"/>
  <c r="BD643" i="64"/>
  <c r="BC643" i="64"/>
  <c r="BB643" i="64"/>
  <c r="BA643" i="64"/>
  <c r="AZ643" i="64"/>
  <c r="AY643" i="64"/>
  <c r="AX643" i="64"/>
  <c r="AW643" i="64"/>
  <c r="AV643" i="64"/>
  <c r="AU643" i="64"/>
  <c r="AT643" i="64"/>
  <c r="AS643" i="64"/>
  <c r="AR643" i="64"/>
  <c r="AQ643" i="64"/>
  <c r="AP643" i="64"/>
  <c r="AO643" i="64"/>
  <c r="AN643" i="64"/>
  <c r="AM643" i="64"/>
  <c r="AL643" i="64"/>
  <c r="AK643" i="64"/>
  <c r="AJ643" i="64"/>
  <c r="AI643" i="64"/>
  <c r="AH643" i="64"/>
  <c r="AG643" i="64"/>
  <c r="AF643" i="64"/>
  <c r="AE643" i="64"/>
  <c r="AD643" i="64"/>
  <c r="AC643" i="64"/>
  <c r="AB643" i="64"/>
  <c r="AA643" i="64"/>
  <c r="Z643" i="64"/>
  <c r="Y643" i="64"/>
  <c r="X643" i="64"/>
  <c r="W643" i="64"/>
  <c r="V643" i="64"/>
  <c r="U643" i="64"/>
  <c r="T643" i="64"/>
  <c r="S643"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1" i="64"/>
  <c r="E861" i="64"/>
  <c r="DL860" i="64"/>
  <c r="DK860" i="64"/>
  <c r="DJ860" i="64"/>
  <c r="DI860" i="64"/>
  <c r="DH860" i="64"/>
  <c r="DG860" i="64"/>
  <c r="DF860" i="64"/>
  <c r="DE860" i="64"/>
  <c r="DD860" i="64"/>
  <c r="DC860" i="64"/>
  <c r="DB860" i="64"/>
  <c r="DA860" i="64"/>
  <c r="CZ860" i="64"/>
  <c r="CY860" i="64"/>
  <c r="CX860" i="64"/>
  <c r="CW860" i="64"/>
  <c r="CV860" i="64"/>
  <c r="CU860" i="64"/>
  <c r="CT860" i="64"/>
  <c r="CS860" i="64"/>
  <c r="CR860" i="64"/>
  <c r="CQ860" i="64"/>
  <c r="CP860" i="64"/>
  <c r="CO860" i="64"/>
  <c r="CL860" i="64"/>
  <c r="CK860" i="64"/>
  <c r="CJ860" i="64"/>
  <c r="CI860" i="64"/>
  <c r="CH860" i="64"/>
  <c r="CG860" i="64"/>
  <c r="CF860" i="64"/>
  <c r="CE860" i="64"/>
  <c r="CD860" i="64"/>
  <c r="CC860" i="64"/>
  <c r="CB860" i="64"/>
  <c r="CA860" i="64"/>
  <c r="BZ860" i="64"/>
  <c r="BY860" i="64"/>
  <c r="BX860" i="64"/>
  <c r="BW860" i="64"/>
  <c r="BV860" i="64"/>
  <c r="BU860" i="64"/>
  <c r="BT860" i="64"/>
  <c r="BS860" i="64"/>
  <c r="BR860" i="64"/>
  <c r="BQ860" i="64"/>
  <c r="BP860" i="64"/>
  <c r="BO860" i="64"/>
  <c r="BN860" i="64"/>
  <c r="BM860" i="64"/>
  <c r="BL860" i="64"/>
  <c r="BK860" i="64"/>
  <c r="BJ860" i="64"/>
  <c r="BI860" i="64"/>
  <c r="BH860" i="64"/>
  <c r="BG860" i="64"/>
  <c r="BF860" i="64"/>
  <c r="BE860" i="64"/>
  <c r="BD860" i="64"/>
  <c r="BC860" i="64"/>
  <c r="BB860" i="64"/>
  <c r="BA860" i="64"/>
  <c r="AZ860" i="64"/>
  <c r="AY860" i="64"/>
  <c r="AX860" i="64"/>
  <c r="AW860" i="64"/>
  <c r="AV860" i="64"/>
  <c r="AU860" i="64"/>
  <c r="AT860" i="64"/>
  <c r="AS860" i="64"/>
  <c r="AR860" i="64"/>
  <c r="AQ860" i="64"/>
  <c r="AP860" i="64"/>
  <c r="AO860" i="64"/>
  <c r="AN860" i="64"/>
  <c r="AM860" i="64"/>
  <c r="AL860" i="64"/>
  <c r="AK860" i="64"/>
  <c r="AJ860" i="64"/>
  <c r="AI860" i="64"/>
  <c r="AH860" i="64"/>
  <c r="AG860" i="64"/>
  <c r="AF860" i="64"/>
  <c r="AE860" i="64"/>
  <c r="AD860" i="64"/>
  <c r="AC860" i="64"/>
  <c r="AB860" i="64"/>
  <c r="AA860" i="64"/>
  <c r="Z860" i="64"/>
  <c r="Y860" i="64"/>
  <c r="X860" i="64"/>
  <c r="W860" i="64"/>
  <c r="V860" i="64"/>
  <c r="U860" i="64"/>
  <c r="T860" i="64"/>
  <c r="S860" i="64"/>
  <c r="G860" i="64"/>
  <c r="E860" i="64"/>
  <c r="G859" i="64"/>
  <c r="E859" i="64"/>
  <c r="DL858" i="64"/>
  <c r="DK858" i="64"/>
  <c r="DJ858" i="64"/>
  <c r="DI858" i="64"/>
  <c r="DH858" i="64"/>
  <c r="DG858" i="64"/>
  <c r="DF858" i="64"/>
  <c r="DE858" i="64"/>
  <c r="DD858" i="64"/>
  <c r="DC858" i="64"/>
  <c r="DB858" i="64"/>
  <c r="DA858" i="64"/>
  <c r="CZ858" i="64"/>
  <c r="CY858" i="64"/>
  <c r="CX858" i="64"/>
  <c r="CW858" i="64"/>
  <c r="CV858" i="64"/>
  <c r="CU858" i="64"/>
  <c r="CT858" i="64"/>
  <c r="CS858" i="64"/>
  <c r="CR858" i="64"/>
  <c r="CQ858" i="64"/>
  <c r="CP858" i="64"/>
  <c r="CO858" i="64"/>
  <c r="CL858" i="64"/>
  <c r="CK858" i="64"/>
  <c r="CJ858" i="64"/>
  <c r="CI858" i="64"/>
  <c r="CH858" i="64"/>
  <c r="CG858" i="64"/>
  <c r="CF858" i="64"/>
  <c r="CE858" i="64"/>
  <c r="CD858" i="64"/>
  <c r="CC858" i="64"/>
  <c r="CB858" i="64"/>
  <c r="CA858" i="64"/>
  <c r="BZ858" i="64"/>
  <c r="BY858" i="64"/>
  <c r="BX858" i="64"/>
  <c r="BW858" i="64"/>
  <c r="BV858" i="64"/>
  <c r="BU858" i="64"/>
  <c r="BT858" i="64"/>
  <c r="BS858" i="64"/>
  <c r="BR858" i="64"/>
  <c r="BQ858" i="64"/>
  <c r="BP858" i="64"/>
  <c r="BO858" i="64"/>
  <c r="BN858" i="64"/>
  <c r="BM858" i="64"/>
  <c r="BL858" i="64"/>
  <c r="BK858" i="64"/>
  <c r="BJ858" i="64"/>
  <c r="BI858" i="64"/>
  <c r="BH858" i="64"/>
  <c r="BG858" i="64"/>
  <c r="BF858" i="64"/>
  <c r="BE858" i="64"/>
  <c r="BD858" i="64"/>
  <c r="BC858" i="64"/>
  <c r="BB858" i="64"/>
  <c r="BA858" i="64"/>
  <c r="AZ858" i="64"/>
  <c r="AY858" i="64"/>
  <c r="AX858" i="64"/>
  <c r="AW858" i="64"/>
  <c r="AV858" i="64"/>
  <c r="AU858" i="64"/>
  <c r="AT858" i="64"/>
  <c r="AS858" i="64"/>
  <c r="AR858" i="64"/>
  <c r="AQ858" i="64"/>
  <c r="AP858" i="64"/>
  <c r="AO858" i="64"/>
  <c r="AN858" i="64"/>
  <c r="AM858" i="64"/>
  <c r="AL858" i="64"/>
  <c r="AK858" i="64"/>
  <c r="AJ858" i="64"/>
  <c r="AI858" i="64"/>
  <c r="AH858" i="64"/>
  <c r="AG858" i="64"/>
  <c r="AF858" i="64"/>
  <c r="AE858" i="64"/>
  <c r="AD858" i="64"/>
  <c r="AC858" i="64"/>
  <c r="AB858" i="64"/>
  <c r="AA858" i="64"/>
  <c r="Z858" i="64"/>
  <c r="Y858" i="64"/>
  <c r="X858" i="64"/>
  <c r="W858" i="64"/>
  <c r="V858" i="64"/>
  <c r="U858" i="64"/>
  <c r="T858" i="64"/>
  <c r="S858" i="64"/>
  <c r="G858" i="64"/>
  <c r="E858" i="64"/>
  <c r="G857" i="64"/>
  <c r="E857" i="64"/>
  <c r="G856" i="64"/>
  <c r="E856" i="64"/>
  <c r="G855" i="64"/>
  <c r="G848" i="64" s="1"/>
  <c r="E855" i="64"/>
  <c r="G854" i="64"/>
  <c r="G849" i="64" s="1"/>
  <c r="G847" i="64" s="1"/>
  <c r="E854" i="64"/>
  <c r="E853" i="64"/>
  <c r="E852" i="64"/>
  <c r="E851" i="64"/>
  <c r="E850" i="64"/>
  <c r="E849" i="64"/>
  <c r="E848" i="64"/>
  <c r="B848" i="64" s="1"/>
  <c r="E847" i="64"/>
  <c r="E846" i="64"/>
  <c r="G124" i="64"/>
  <c r="E423" i="64"/>
  <c r="E441" i="64"/>
  <c r="E639"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CL634" i="64"/>
  <c r="CM634" i="64"/>
  <c r="CN634" i="64"/>
  <c r="CO634" i="64"/>
  <c r="CP634" i="64"/>
  <c r="CQ634" i="64"/>
  <c r="CR634" i="64"/>
  <c r="CS634" i="64"/>
  <c r="CT634" i="64"/>
  <c r="CU634" i="64"/>
  <c r="CV634" i="64"/>
  <c r="CW634" i="64"/>
  <c r="CX634" i="64"/>
  <c r="CY634" i="64"/>
  <c r="CZ634" i="64"/>
  <c r="DA634" i="64"/>
  <c r="DB634" i="64"/>
  <c r="DC634" i="64"/>
  <c r="DD634" i="64"/>
  <c r="DE634" i="64"/>
  <c r="DF634" i="64"/>
  <c r="DG634" i="64"/>
  <c r="DH634" i="64"/>
  <c r="DI634" i="64"/>
  <c r="DJ634" i="64"/>
  <c r="DK634" i="64"/>
  <c r="DL634" i="64"/>
  <c r="S634" i="64"/>
  <c r="G635" i="64"/>
  <c r="G636" i="64"/>
  <c r="G637" i="64"/>
  <c r="G638" i="64"/>
  <c r="G639" i="64"/>
  <c r="G634" i="64"/>
  <c r="G632" i="64"/>
  <c r="G630" i="64" s="1"/>
  <c r="S618" i="64"/>
  <c r="S619" i="64" s="1"/>
  <c r="S635" i="64" s="1"/>
  <c r="U618" i="64"/>
  <c r="U619" i="64" s="1"/>
  <c r="U635" i="64" s="1"/>
  <c r="V618" i="64"/>
  <c r="V619" i="64" s="1"/>
  <c r="V635" i="64" s="1"/>
  <c r="W618" i="64"/>
  <c r="W619" i="64" s="1"/>
  <c r="W635" i="64" s="1"/>
  <c r="X618" i="64"/>
  <c r="X619" i="64" s="1"/>
  <c r="X635" i="64" s="1"/>
  <c r="Y618" i="64"/>
  <c r="Y619" i="64" s="1"/>
  <c r="Y635" i="64" s="1"/>
  <c r="Z618" i="64"/>
  <c r="Z619" i="64" s="1"/>
  <c r="Z635" i="64" s="1"/>
  <c r="AA618" i="64"/>
  <c r="AA619" i="64" s="1"/>
  <c r="AA635" i="64" s="1"/>
  <c r="AB618" i="64"/>
  <c r="AB619" i="64" s="1"/>
  <c r="AB635" i="64" s="1"/>
  <c r="AC618" i="64"/>
  <c r="AC619" i="64" s="1"/>
  <c r="AC635" i="64" s="1"/>
  <c r="AD618" i="64"/>
  <c r="AD619" i="64" s="1"/>
  <c r="AD635" i="64" s="1"/>
  <c r="AE618" i="64"/>
  <c r="AE619" i="64" s="1"/>
  <c r="AE635" i="64" s="1"/>
  <c r="AF618" i="64"/>
  <c r="AF619" i="64" s="1"/>
  <c r="AF635" i="64" s="1"/>
  <c r="AG618" i="64"/>
  <c r="AG619" i="64" s="1"/>
  <c r="AG635" i="64" s="1"/>
  <c r="AH618" i="64"/>
  <c r="AH619" i="64" s="1"/>
  <c r="AH635" i="64" s="1"/>
  <c r="AI618" i="64"/>
  <c r="AI619" i="64" s="1"/>
  <c r="AI635" i="64" s="1"/>
  <c r="AJ618" i="64"/>
  <c r="AJ619" i="64" s="1"/>
  <c r="AJ635" i="64" s="1"/>
  <c r="AK618" i="64"/>
  <c r="AK619" i="64" s="1"/>
  <c r="AK635" i="64" s="1"/>
  <c r="AL618" i="64"/>
  <c r="AL619" i="64" s="1"/>
  <c r="AL635" i="64" s="1"/>
  <c r="AM618" i="64"/>
  <c r="AM619" i="64" s="1"/>
  <c r="AM635" i="64" s="1"/>
  <c r="AN618" i="64"/>
  <c r="AN619" i="64" s="1"/>
  <c r="AN635" i="64" s="1"/>
  <c r="AO618" i="64"/>
  <c r="AO619" i="64" s="1"/>
  <c r="AO635" i="64" s="1"/>
  <c r="AP618" i="64"/>
  <c r="AP619" i="64" s="1"/>
  <c r="AP635" i="64" s="1"/>
  <c r="AQ618" i="64"/>
  <c r="AQ619" i="64" s="1"/>
  <c r="AQ635" i="64" s="1"/>
  <c r="AR618" i="64"/>
  <c r="AR619" i="64" s="1"/>
  <c r="AR635" i="64" s="1"/>
  <c r="AS618" i="64"/>
  <c r="AS619" i="64" s="1"/>
  <c r="AS635" i="64" s="1"/>
  <c r="AT618" i="64"/>
  <c r="AT619" i="64" s="1"/>
  <c r="AT635" i="64" s="1"/>
  <c r="AU618" i="64"/>
  <c r="AU619" i="64" s="1"/>
  <c r="AU635" i="64" s="1"/>
  <c r="AV618" i="64"/>
  <c r="AV619" i="64" s="1"/>
  <c r="AV635" i="64" s="1"/>
  <c r="AW618" i="64"/>
  <c r="AW619" i="64" s="1"/>
  <c r="AW635" i="64" s="1"/>
  <c r="AX618" i="64"/>
  <c r="AX619" i="64" s="1"/>
  <c r="AX635" i="64" s="1"/>
  <c r="AY618" i="64"/>
  <c r="AY619" i="64" s="1"/>
  <c r="AY635" i="64" s="1"/>
  <c r="AZ618" i="64"/>
  <c r="AZ619" i="64" s="1"/>
  <c r="AZ635" i="64" s="1"/>
  <c r="BA618" i="64"/>
  <c r="BA619" i="64" s="1"/>
  <c r="BA635" i="64" s="1"/>
  <c r="BB618" i="64"/>
  <c r="BB619" i="64" s="1"/>
  <c r="BB635" i="64" s="1"/>
  <c r="BC618" i="64"/>
  <c r="BC619" i="64" s="1"/>
  <c r="BC635" i="64" s="1"/>
  <c r="BD618" i="64"/>
  <c r="BD619" i="64" s="1"/>
  <c r="BD635" i="64" s="1"/>
  <c r="BE618" i="64"/>
  <c r="BE619" i="64" s="1"/>
  <c r="BE635" i="64" s="1"/>
  <c r="BF618" i="64"/>
  <c r="BF619" i="64" s="1"/>
  <c r="BF635" i="64" s="1"/>
  <c r="BG618" i="64"/>
  <c r="BG619" i="64" s="1"/>
  <c r="BG635" i="64" s="1"/>
  <c r="BH618" i="64"/>
  <c r="BH619" i="64" s="1"/>
  <c r="BH635" i="64" s="1"/>
  <c r="BI618" i="64"/>
  <c r="BI619" i="64" s="1"/>
  <c r="BI635" i="64" s="1"/>
  <c r="BJ618" i="64"/>
  <c r="BJ619" i="64" s="1"/>
  <c r="BJ635" i="64" s="1"/>
  <c r="BK618" i="64"/>
  <c r="BK619" i="64" s="1"/>
  <c r="BK635" i="64" s="1"/>
  <c r="BL618" i="64"/>
  <c r="BL619" i="64" s="1"/>
  <c r="BL635" i="64" s="1"/>
  <c r="BM618" i="64"/>
  <c r="BM619" i="64" s="1"/>
  <c r="BM635" i="64" s="1"/>
  <c r="BN618" i="64"/>
  <c r="BN619" i="64" s="1"/>
  <c r="BN635" i="64" s="1"/>
  <c r="BO618" i="64"/>
  <c r="BO619" i="64" s="1"/>
  <c r="BO635" i="64" s="1"/>
  <c r="BP618" i="64"/>
  <c r="BP619" i="64" s="1"/>
  <c r="BP635" i="64" s="1"/>
  <c r="BQ618" i="64"/>
  <c r="BQ619" i="64" s="1"/>
  <c r="BQ635" i="64" s="1"/>
  <c r="BR618" i="64"/>
  <c r="BR619" i="64" s="1"/>
  <c r="BR635" i="64" s="1"/>
  <c r="BS618" i="64"/>
  <c r="BS619" i="64" s="1"/>
  <c r="BS635" i="64" s="1"/>
  <c r="BT618" i="64"/>
  <c r="BT619" i="64" s="1"/>
  <c r="BT635" i="64" s="1"/>
  <c r="BU618" i="64"/>
  <c r="BU619" i="64" s="1"/>
  <c r="BU635" i="64" s="1"/>
  <c r="BV618" i="64"/>
  <c r="BV619" i="64" s="1"/>
  <c r="BV635" i="64" s="1"/>
  <c r="BW618" i="64"/>
  <c r="BW619" i="64" s="1"/>
  <c r="BW635" i="64" s="1"/>
  <c r="BX618" i="64"/>
  <c r="BX619" i="64" s="1"/>
  <c r="BX635" i="64" s="1"/>
  <c r="BY618" i="64"/>
  <c r="BY619" i="64" s="1"/>
  <c r="BY635" i="64" s="1"/>
  <c r="BZ618" i="64"/>
  <c r="BZ619" i="64" s="1"/>
  <c r="BZ635" i="64" s="1"/>
  <c r="CA618" i="64"/>
  <c r="CA619" i="64" s="1"/>
  <c r="CA635" i="64" s="1"/>
  <c r="CB618" i="64"/>
  <c r="CB619" i="64" s="1"/>
  <c r="CB635" i="64" s="1"/>
  <c r="CC618" i="64"/>
  <c r="CC619" i="64" s="1"/>
  <c r="CC635" i="64" s="1"/>
  <c r="CD618" i="64"/>
  <c r="CD619" i="64" s="1"/>
  <c r="CD635" i="64" s="1"/>
  <c r="CE618" i="64"/>
  <c r="CE619" i="64" s="1"/>
  <c r="CE635" i="64" s="1"/>
  <c r="CF618" i="64"/>
  <c r="CF619" i="64" s="1"/>
  <c r="CF635" i="64" s="1"/>
  <c r="CG618" i="64"/>
  <c r="CG619" i="64" s="1"/>
  <c r="CG635" i="64" s="1"/>
  <c r="CH618" i="64"/>
  <c r="CH619" i="64" s="1"/>
  <c r="CH635" i="64" s="1"/>
  <c r="CI618" i="64"/>
  <c r="CI619" i="64" s="1"/>
  <c r="CI635" i="64" s="1"/>
  <c r="CJ618" i="64"/>
  <c r="CJ619" i="64" s="1"/>
  <c r="CJ635" i="64" s="1"/>
  <c r="CK618" i="64"/>
  <c r="CK619" i="64" s="1"/>
  <c r="CK635" i="64" s="1"/>
  <c r="CL618" i="64"/>
  <c r="CL619" i="64" s="1"/>
  <c r="CL635" i="64" s="1"/>
  <c r="CM618" i="64"/>
  <c r="CM619" i="64" s="1"/>
  <c r="CM635" i="64" s="1"/>
  <c r="CN618" i="64"/>
  <c r="CN619" i="64" s="1"/>
  <c r="CN635" i="64" s="1"/>
  <c r="CO618" i="64"/>
  <c r="CO619" i="64" s="1"/>
  <c r="CO635" i="64" s="1"/>
  <c r="CP618" i="64"/>
  <c r="CP619" i="64" s="1"/>
  <c r="CP635" i="64" s="1"/>
  <c r="CQ618" i="64"/>
  <c r="CQ619" i="64" s="1"/>
  <c r="CQ635" i="64" s="1"/>
  <c r="CR618" i="64"/>
  <c r="CR619" i="64" s="1"/>
  <c r="CR635" i="64" s="1"/>
  <c r="CS618" i="64"/>
  <c r="CS619" i="64" s="1"/>
  <c r="CS635" i="64" s="1"/>
  <c r="CT618" i="64"/>
  <c r="CT619" i="64" s="1"/>
  <c r="CT635" i="64" s="1"/>
  <c r="CU618" i="64"/>
  <c r="CU619" i="64" s="1"/>
  <c r="CU635" i="64" s="1"/>
  <c r="CV618" i="64"/>
  <c r="CV619" i="64" s="1"/>
  <c r="CV635" i="64" s="1"/>
  <c r="CW618" i="64"/>
  <c r="CW619" i="64" s="1"/>
  <c r="CW635" i="64" s="1"/>
  <c r="CX618" i="64"/>
  <c r="CX619" i="64" s="1"/>
  <c r="CX635" i="64" s="1"/>
  <c r="CY618" i="64"/>
  <c r="CY619" i="64" s="1"/>
  <c r="CY635" i="64" s="1"/>
  <c r="CZ618" i="64"/>
  <c r="CZ619" i="64" s="1"/>
  <c r="CZ635" i="64" s="1"/>
  <c r="DA618" i="64"/>
  <c r="DA619" i="64" s="1"/>
  <c r="DA635" i="64" s="1"/>
  <c r="DB618" i="64"/>
  <c r="DB619" i="64" s="1"/>
  <c r="DB635" i="64" s="1"/>
  <c r="DC618" i="64"/>
  <c r="DC619" i="64" s="1"/>
  <c r="DC635" i="64" s="1"/>
  <c r="DD618" i="64"/>
  <c r="DD619" i="64" s="1"/>
  <c r="DD635" i="64" s="1"/>
  <c r="DE618" i="64"/>
  <c r="DE619" i="64" s="1"/>
  <c r="DE635" i="64" s="1"/>
  <c r="DF618" i="64"/>
  <c r="DF619" i="64" s="1"/>
  <c r="DF635" i="64" s="1"/>
  <c r="DG618" i="64"/>
  <c r="DG619" i="64" s="1"/>
  <c r="DG635" i="64" s="1"/>
  <c r="DH618" i="64"/>
  <c r="DH619" i="64" s="1"/>
  <c r="DH635" i="64" s="1"/>
  <c r="DI618" i="64"/>
  <c r="DI619" i="64" s="1"/>
  <c r="DI635" i="64" s="1"/>
  <c r="DJ618" i="64"/>
  <c r="DJ619" i="64" s="1"/>
  <c r="DJ635" i="64" s="1"/>
  <c r="DK618" i="64"/>
  <c r="DK619" i="64" s="1"/>
  <c r="DK635" i="64" s="1"/>
  <c r="DL618" i="64"/>
  <c r="DL619" i="64" s="1"/>
  <c r="DL635" i="64" s="1"/>
  <c r="T618" i="64"/>
  <c r="T619" i="64" s="1"/>
  <c r="T635" i="64" s="1"/>
  <c r="E628" i="64"/>
  <c r="E638" i="64"/>
  <c r="E637" i="64"/>
  <c r="E636" i="64"/>
  <c r="E635" i="64"/>
  <c r="E634" i="64"/>
  <c r="G633" i="64"/>
  <c r="E633" i="64"/>
  <c r="E632" i="64"/>
  <c r="E631" i="64"/>
  <c r="E630" i="64"/>
  <c r="E629" i="64"/>
  <c r="E627" i="64"/>
  <c r="E626" i="64"/>
  <c r="E625" i="64"/>
  <c r="E624"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88" i="64"/>
  <c r="E589" i="64"/>
  <c r="E590" i="64"/>
  <c r="E591" i="64"/>
  <c r="E594" i="64"/>
  <c r="E595" i="64"/>
  <c r="E597" i="64"/>
  <c r="E596" i="64"/>
  <c r="G605" i="64"/>
  <c r="E605" i="64"/>
  <c r="G604" i="64"/>
  <c r="E604" i="64"/>
  <c r="G603" i="64"/>
  <c r="E603" i="64"/>
  <c r="DL602" i="64"/>
  <c r="DK602" i="64"/>
  <c r="DJ602" i="64"/>
  <c r="DI602" i="64"/>
  <c r="DH602" i="64"/>
  <c r="DG602" i="64"/>
  <c r="DF602" i="64"/>
  <c r="DE602" i="64"/>
  <c r="DD602" i="64"/>
  <c r="DC602" i="64"/>
  <c r="DB602" i="64"/>
  <c r="DA602" i="64"/>
  <c r="CZ602" i="64"/>
  <c r="CY602" i="64"/>
  <c r="CX602" i="64"/>
  <c r="CW602" i="64"/>
  <c r="CV602" i="64"/>
  <c r="CU602" i="64"/>
  <c r="CT602" i="64"/>
  <c r="CS602" i="64"/>
  <c r="CR602" i="64"/>
  <c r="CQ602" i="64"/>
  <c r="CP602" i="64"/>
  <c r="CO602" i="64"/>
  <c r="CL602" i="64"/>
  <c r="CK602" i="64"/>
  <c r="CJ602" i="64"/>
  <c r="CI602" i="64"/>
  <c r="CH602" i="64"/>
  <c r="CG602" i="64"/>
  <c r="CF602" i="64"/>
  <c r="CE602" i="64"/>
  <c r="CD602" i="64"/>
  <c r="CC602" i="64"/>
  <c r="CB602" i="64"/>
  <c r="CA602" i="64"/>
  <c r="BZ602" i="64"/>
  <c r="BY602" i="64"/>
  <c r="BX602" i="64"/>
  <c r="BW602" i="64"/>
  <c r="BV602" i="64"/>
  <c r="BU602" i="64"/>
  <c r="BT602" i="64"/>
  <c r="BS602" i="64"/>
  <c r="BR602" i="64"/>
  <c r="BQ602" i="64"/>
  <c r="BP602" i="64"/>
  <c r="BO602" i="64"/>
  <c r="BN602" i="64"/>
  <c r="BM602" i="64"/>
  <c r="BL602" i="64"/>
  <c r="BK602" i="64"/>
  <c r="BJ602" i="64"/>
  <c r="BI602" i="64"/>
  <c r="BH602" i="64"/>
  <c r="BG602" i="64"/>
  <c r="BF602" i="64"/>
  <c r="BE602" i="64"/>
  <c r="BD602" i="64"/>
  <c r="BC602" i="64"/>
  <c r="BB602" i="64"/>
  <c r="BA602" i="64"/>
  <c r="AZ602" i="64"/>
  <c r="AY602" i="64"/>
  <c r="AX602" i="64"/>
  <c r="AW602" i="64"/>
  <c r="AV602" i="64"/>
  <c r="AU602" i="64"/>
  <c r="AT602" i="64"/>
  <c r="AS602" i="64"/>
  <c r="AR602" i="64"/>
  <c r="AQ602" i="64"/>
  <c r="AP602" i="64"/>
  <c r="AO602" i="64"/>
  <c r="AN602" i="64"/>
  <c r="AM602" i="64"/>
  <c r="AL602" i="64"/>
  <c r="AK602" i="64"/>
  <c r="AJ602" i="64"/>
  <c r="AI602" i="64"/>
  <c r="AH602" i="64"/>
  <c r="AG602" i="64"/>
  <c r="AF602" i="64"/>
  <c r="AE602" i="64"/>
  <c r="AD602" i="64"/>
  <c r="AC602" i="64"/>
  <c r="AB602" i="64"/>
  <c r="AA602" i="64"/>
  <c r="Z602" i="64"/>
  <c r="Y602" i="64"/>
  <c r="X602" i="64"/>
  <c r="W602" i="64"/>
  <c r="V602" i="64"/>
  <c r="U602" i="64"/>
  <c r="T602" i="64"/>
  <c r="S602" i="64"/>
  <c r="G602" i="64"/>
  <c r="G594" i="64" s="1"/>
  <c r="E602" i="64"/>
  <c r="E601" i="64"/>
  <c r="DL600" i="64"/>
  <c r="DK600" i="64"/>
  <c r="DJ600" i="64"/>
  <c r="DI600" i="64"/>
  <c r="DH600" i="64"/>
  <c r="DG600" i="64"/>
  <c r="DF600" i="64"/>
  <c r="DE600" i="64"/>
  <c r="DD600" i="64"/>
  <c r="DC600" i="64"/>
  <c r="DB600" i="64"/>
  <c r="DA600" i="64"/>
  <c r="CZ600" i="64"/>
  <c r="CY600" i="64"/>
  <c r="CX600" i="64"/>
  <c r="CW600" i="64"/>
  <c r="CV600" i="64"/>
  <c r="CU600" i="64"/>
  <c r="CT600" i="64"/>
  <c r="CS600" i="64"/>
  <c r="CR600" i="64"/>
  <c r="CQ600" i="64"/>
  <c r="CP600" i="64"/>
  <c r="CO600" i="64"/>
  <c r="CL600" i="64"/>
  <c r="CK600" i="64"/>
  <c r="CJ600" i="64"/>
  <c r="CI600" i="64"/>
  <c r="CH600" i="64"/>
  <c r="CG600" i="64"/>
  <c r="CF600" i="64"/>
  <c r="CE600" i="64"/>
  <c r="CD600" i="64"/>
  <c r="CC600" i="64"/>
  <c r="CB600" i="64"/>
  <c r="CA600" i="64"/>
  <c r="BZ600" i="64"/>
  <c r="BY600" i="64"/>
  <c r="BX600" i="64"/>
  <c r="BW600" i="64"/>
  <c r="BV600" i="64"/>
  <c r="BU600" i="64"/>
  <c r="BT600" i="64"/>
  <c r="BS600" i="64"/>
  <c r="BR600" i="64"/>
  <c r="BQ600" i="64"/>
  <c r="BP600" i="64"/>
  <c r="BO600" i="64"/>
  <c r="BN600" i="64"/>
  <c r="BM600" i="64"/>
  <c r="BL600" i="64"/>
  <c r="BK600" i="64"/>
  <c r="BJ600" i="64"/>
  <c r="BI600" i="64"/>
  <c r="BH600" i="64"/>
  <c r="BG600" i="64"/>
  <c r="BF600" i="64"/>
  <c r="BE600" i="64"/>
  <c r="BD600" i="64"/>
  <c r="BC600" i="64"/>
  <c r="BB600" i="64"/>
  <c r="BA600" i="64"/>
  <c r="AZ600" i="64"/>
  <c r="AY600" i="64"/>
  <c r="AX600" i="64"/>
  <c r="AW600" i="64"/>
  <c r="AV600" i="64"/>
  <c r="AU600" i="64"/>
  <c r="AT600" i="64"/>
  <c r="AS600" i="64"/>
  <c r="AR600" i="64"/>
  <c r="AQ600" i="64"/>
  <c r="AP600" i="64"/>
  <c r="AO600" i="64"/>
  <c r="AN600" i="64"/>
  <c r="AM600" i="64"/>
  <c r="AL600" i="64"/>
  <c r="AK600" i="64"/>
  <c r="AJ600" i="64"/>
  <c r="AI600" i="64"/>
  <c r="AH600" i="64"/>
  <c r="AG600" i="64"/>
  <c r="AF600" i="64"/>
  <c r="AE600" i="64"/>
  <c r="AD600" i="64"/>
  <c r="AC600" i="64"/>
  <c r="AB600" i="64"/>
  <c r="AA600" i="64"/>
  <c r="Z600" i="64"/>
  <c r="Y600" i="64"/>
  <c r="X600" i="64"/>
  <c r="W600" i="64"/>
  <c r="V600" i="64"/>
  <c r="U600" i="64"/>
  <c r="T600" i="64"/>
  <c r="S600" i="64"/>
  <c r="E600" i="64"/>
  <c r="G599" i="64"/>
  <c r="G586" i="64" s="1"/>
  <c r="E599" i="64"/>
  <c r="G598" i="64"/>
  <c r="G592" i="64" s="1"/>
  <c r="E598" i="64"/>
  <c r="E593" i="64"/>
  <c r="E592" i="64"/>
  <c r="E587" i="64"/>
  <c r="B587" i="64" s="1"/>
  <c r="E586" i="64"/>
  <c r="E585" i="64"/>
  <c r="CM108" i="64"/>
  <c r="CN108" i="64"/>
  <c r="G458" i="64"/>
  <c r="G480" i="64"/>
  <c r="G507" i="64"/>
  <c r="G529" i="64"/>
  <c r="G567" i="64"/>
  <c r="G435" i="64"/>
  <c r="G406" i="64"/>
  <c r="G347" i="64"/>
  <c r="G343" i="64" s="1"/>
  <c r="G370" i="64"/>
  <c r="G366" i="64" s="1"/>
  <c r="G323" i="64"/>
  <c r="CN18" i="861"/>
  <c r="CM18" i="861"/>
  <c r="CM77" i="1161"/>
  <c r="CN77" i="1161"/>
  <c r="CM874" i="64"/>
  <c r="CN874" i="64"/>
  <c r="CM586" i="64" a="1"/>
  <c r="CN588" i="64" a="1"/>
  <c r="CM666" i="64" a="1"/>
  <c r="CM588" i="64" a="1"/>
  <c r="CN586" i="64" a="1"/>
  <c r="CN849" i="64" a="1"/>
  <c r="CN666" i="64" a="1"/>
  <c r="CP8" i="1161" l="1"/>
  <c r="CN8" i="1161"/>
  <c r="CP7" i="1161"/>
  <c r="CO1" i="1161"/>
  <c r="CN3" i="1161"/>
  <c r="CN4" i="1161" s="1"/>
  <c r="CQ7" i="1161"/>
  <c r="CQ8" i="1161"/>
  <c r="CR2" i="1161"/>
  <c r="CQ3" i="1161"/>
  <c r="CO4" i="1161"/>
  <c r="CP3" i="1161"/>
  <c r="G658" i="64"/>
  <c r="G683" i="64"/>
  <c r="G668" i="64"/>
  <c r="CN666" i="64"/>
  <c r="CM666" i="64"/>
  <c r="CM704" i="64"/>
  <c r="CN704" i="64"/>
  <c r="CN849" i="64"/>
  <c r="G628" i="64"/>
  <c r="G629" i="64"/>
  <c r="G625" i="64"/>
  <c r="G596" i="64"/>
  <c r="CM586" i="64"/>
  <c r="CN586" i="64"/>
  <c r="CN588" i="64"/>
  <c r="CN596" i="64" s="1"/>
  <c r="CM588" i="64"/>
  <c r="CM596" i="64" s="1"/>
  <c r="G587" i="64"/>
  <c r="G590" i="64"/>
  <c r="CN38" i="861"/>
  <c r="Q38" i="861"/>
  <c r="G38" i="861"/>
  <c r="CN37" i="861"/>
  <c r="Q37" i="861"/>
  <c r="G37" i="861"/>
  <c r="DL24" i="863"/>
  <c r="DL37" i="861" s="1"/>
  <c r="DK24" i="863"/>
  <c r="DK37" i="861" s="1"/>
  <c r="DJ24" i="863"/>
  <c r="DJ37" i="861" s="1"/>
  <c r="DI24" i="863"/>
  <c r="DI37" i="861" s="1"/>
  <c r="DH24" i="863"/>
  <c r="DH37" i="861" s="1"/>
  <c r="DG24" i="863"/>
  <c r="DG37" i="861" s="1"/>
  <c r="DF24" i="863"/>
  <c r="DF37" i="861" s="1"/>
  <c r="DE24" i="863"/>
  <c r="DE37" i="861" s="1"/>
  <c r="DD24" i="863"/>
  <c r="DD37" i="861" s="1"/>
  <c r="DC24" i="863"/>
  <c r="DC37" i="861" s="1"/>
  <c r="DB24" i="863"/>
  <c r="DB37" i="861" s="1"/>
  <c r="DA24" i="863"/>
  <c r="DA37" i="861" s="1"/>
  <c r="CZ24" i="863"/>
  <c r="CZ37" i="861" s="1"/>
  <c r="CY24" i="863"/>
  <c r="CY37" i="861" s="1"/>
  <c r="CX24" i="863"/>
  <c r="CX37" i="861" s="1"/>
  <c r="CW24" i="863"/>
  <c r="CW37" i="861" s="1"/>
  <c r="CV24" i="863"/>
  <c r="CV37" i="861" s="1"/>
  <c r="CU24" i="863"/>
  <c r="CU37" i="861" s="1"/>
  <c r="CT24" i="863"/>
  <c r="CT37" i="861" s="1"/>
  <c r="CS24" i="863"/>
  <c r="CS37" i="861" s="1"/>
  <c r="CR24" i="863"/>
  <c r="CR37" i="861" s="1"/>
  <c r="CQ24" i="863"/>
  <c r="CQ37" i="861" s="1"/>
  <c r="CP24" i="863"/>
  <c r="CP37" i="861" s="1"/>
  <c r="CO24" i="863"/>
  <c r="CO37" i="861" s="1"/>
  <c r="CL24" i="863"/>
  <c r="CL37" i="861" s="1"/>
  <c r="CK24" i="863"/>
  <c r="CK37" i="861" s="1"/>
  <c r="CJ24" i="863"/>
  <c r="CJ37" i="861" s="1"/>
  <c r="CI24" i="863"/>
  <c r="CI37" i="861" s="1"/>
  <c r="CH24" i="863"/>
  <c r="CH37" i="861" s="1"/>
  <c r="CG24" i="863"/>
  <c r="CG37" i="861" s="1"/>
  <c r="CF24" i="863"/>
  <c r="CF37" i="861" s="1"/>
  <c r="CE24" i="863"/>
  <c r="CE37" i="861" s="1"/>
  <c r="CD24" i="863"/>
  <c r="CD37" i="861" s="1"/>
  <c r="CC24" i="863"/>
  <c r="CC37" i="861" s="1"/>
  <c r="CB24" i="863"/>
  <c r="CB37" i="861" s="1"/>
  <c r="CA24" i="863"/>
  <c r="CA37" i="861" s="1"/>
  <c r="BZ24" i="863"/>
  <c r="BZ37" i="861" s="1"/>
  <c r="BY24" i="863"/>
  <c r="BY37" i="861" s="1"/>
  <c r="BX24" i="863"/>
  <c r="BX37" i="861" s="1"/>
  <c r="BW24" i="863"/>
  <c r="BW37" i="861" s="1"/>
  <c r="BV24" i="863"/>
  <c r="BV37" i="861" s="1"/>
  <c r="BU24" i="863"/>
  <c r="BU37" i="861" s="1"/>
  <c r="BT24" i="863"/>
  <c r="BT37" i="861" s="1"/>
  <c r="BS24" i="863"/>
  <c r="BS37" i="861" s="1"/>
  <c r="BR24" i="863"/>
  <c r="BR37" i="861" s="1"/>
  <c r="BQ24" i="863"/>
  <c r="BQ37" i="861" s="1"/>
  <c r="BP24" i="863"/>
  <c r="BP37" i="861" s="1"/>
  <c r="BO24" i="863"/>
  <c r="BO37" i="861" s="1"/>
  <c r="BN24" i="863"/>
  <c r="BN37" i="861" s="1"/>
  <c r="BM24" i="863"/>
  <c r="BM37" i="861" s="1"/>
  <c r="BL24" i="863"/>
  <c r="BL37" i="861" s="1"/>
  <c r="BK24" i="863"/>
  <c r="BK37" i="861" s="1"/>
  <c r="BJ24" i="863"/>
  <c r="BJ37" i="861" s="1"/>
  <c r="BI24" i="863"/>
  <c r="BI37" i="861" s="1"/>
  <c r="BH24" i="863"/>
  <c r="BH37" i="861" s="1"/>
  <c r="BG24" i="863"/>
  <c r="BG37" i="861" s="1"/>
  <c r="BF24" i="863"/>
  <c r="BF37" i="861" s="1"/>
  <c r="BE24" i="863"/>
  <c r="BE37" i="861" s="1"/>
  <c r="BD24" i="863"/>
  <c r="BD37" i="861" s="1"/>
  <c r="BC24" i="863"/>
  <c r="BC37" i="861" s="1"/>
  <c r="BB24" i="863"/>
  <c r="BB37" i="861" s="1"/>
  <c r="BA24" i="863"/>
  <c r="BA37" i="861" s="1"/>
  <c r="AZ24" i="863"/>
  <c r="AZ37" i="861" s="1"/>
  <c r="AY24" i="863"/>
  <c r="AY37" i="861" s="1"/>
  <c r="AX24" i="863"/>
  <c r="AX37" i="861" s="1"/>
  <c r="AW24" i="863"/>
  <c r="AW37" i="861" s="1"/>
  <c r="AV24" i="863"/>
  <c r="AV37" i="861" s="1"/>
  <c r="AU24" i="863"/>
  <c r="AU37" i="861" s="1"/>
  <c r="AT24" i="863"/>
  <c r="AT37" i="861" s="1"/>
  <c r="AS24" i="863"/>
  <c r="AS37" i="861" s="1"/>
  <c r="AR24" i="863"/>
  <c r="AR37" i="861" s="1"/>
  <c r="AQ24" i="863"/>
  <c r="AQ37" i="861" s="1"/>
  <c r="AP24" i="863"/>
  <c r="AP37" i="861" s="1"/>
  <c r="AO24" i="863"/>
  <c r="AO37" i="861" s="1"/>
  <c r="AN24" i="863"/>
  <c r="AN37" i="861" s="1"/>
  <c r="AM24" i="863"/>
  <c r="AM37" i="861" s="1"/>
  <c r="AL24" i="863"/>
  <c r="AL37" i="861" s="1"/>
  <c r="AK24" i="863"/>
  <c r="AK37" i="861" s="1"/>
  <c r="AJ24" i="863"/>
  <c r="AJ37" i="861" s="1"/>
  <c r="AI24" i="863"/>
  <c r="AI37" i="861" s="1"/>
  <c r="AH24" i="863"/>
  <c r="AH37" i="861" s="1"/>
  <c r="AG24" i="863"/>
  <c r="AG37" i="861" s="1"/>
  <c r="AF24" i="863"/>
  <c r="AF37" i="861" s="1"/>
  <c r="AE24" i="863"/>
  <c r="AE37" i="861" s="1"/>
  <c r="AD24" i="863"/>
  <c r="AD37" i="861" s="1"/>
  <c r="AC24" i="863"/>
  <c r="AC37" i="861" s="1"/>
  <c r="AB24" i="863"/>
  <c r="AB37" i="861" s="1"/>
  <c r="AA24" i="863"/>
  <c r="AA37" i="861" s="1"/>
  <c r="Z24" i="863"/>
  <c r="Z37" i="861" s="1"/>
  <c r="Y24" i="863"/>
  <c r="Y37" i="861" s="1"/>
  <c r="X24" i="863"/>
  <c r="X37" i="861" s="1"/>
  <c r="W24" i="863"/>
  <c r="W37" i="861" s="1"/>
  <c r="V24" i="863"/>
  <c r="V37" i="861" s="1"/>
  <c r="U24" i="863"/>
  <c r="U37" i="861" s="1"/>
  <c r="T24" i="863"/>
  <c r="T37" i="861" s="1"/>
  <c r="S24" i="863"/>
  <c r="S37" i="861" s="1"/>
  <c r="CO40" i="863"/>
  <c r="E546" i="64"/>
  <c r="G1265" i="64"/>
  <c r="G1221" i="64"/>
  <c r="G1114" i="64"/>
  <c r="G1079" i="64"/>
  <c r="E1796" i="64"/>
  <c r="E1752" i="64"/>
  <c r="E1718" i="64"/>
  <c r="E1684" i="64"/>
  <c r="E1652" i="64"/>
  <c r="E1620" i="64"/>
  <c r="E1584" i="64"/>
  <c r="E1519" i="64"/>
  <c r="E1541" i="64"/>
  <c r="E1290" i="64"/>
  <c r="E527" i="64"/>
  <c r="E505" i="64"/>
  <c r="E478" i="64"/>
  <c r="E456" i="64"/>
  <c r="E433" i="64"/>
  <c r="E404" i="64"/>
  <c r="E368" i="64"/>
  <c r="E345" i="64"/>
  <c r="E13" i="64"/>
  <c r="B13" i="64" s="1"/>
  <c r="E321" i="64"/>
  <c r="G1581" i="64"/>
  <c r="G1583" i="64" s="1"/>
  <c r="G1560" i="64"/>
  <c r="G1562" i="64" s="1"/>
  <c r="G1538" i="64"/>
  <c r="G1540" i="64" s="1"/>
  <c r="G1516" i="64"/>
  <c r="G1518" i="64" s="1"/>
  <c r="G2248" i="64"/>
  <c r="G1446" i="64"/>
  <c r="G1059" i="64"/>
  <c r="G987" i="64"/>
  <c r="G965" i="64"/>
  <c r="G1312" i="64"/>
  <c r="G1398" i="64"/>
  <c r="G1344" i="64"/>
  <c r="E1737" i="64"/>
  <c r="B1737" i="64" s="1"/>
  <c r="E1703" i="64"/>
  <c r="B1703" i="64" s="1"/>
  <c r="E1202" i="64"/>
  <c r="E1166" i="64"/>
  <c r="E1131" i="64"/>
  <c r="E1096" i="64"/>
  <c r="E918" i="64"/>
  <c r="E805" i="64"/>
  <c r="B805" i="64" s="1"/>
  <c r="E942" i="64"/>
  <c r="E966" i="64"/>
  <c r="E1671" i="64"/>
  <c r="B1671" i="64" s="1"/>
  <c r="E1771" i="64"/>
  <c r="B1771" i="64" s="1"/>
  <c r="E1639" i="64"/>
  <c r="B1639" i="64" s="1"/>
  <c r="E1603" i="64"/>
  <c r="B1603" i="64" s="1"/>
  <c r="G1158" i="64"/>
  <c r="G1163" i="64"/>
  <c r="G1164" i="64"/>
  <c r="G1165" i="64"/>
  <c r="G1155" i="64"/>
  <c r="G1120" i="64"/>
  <c r="G1093" i="64"/>
  <c r="G1095" i="64"/>
  <c r="G1094" i="64"/>
  <c r="G1088" i="64"/>
  <c r="G1085" i="64"/>
  <c r="G1795" i="64"/>
  <c r="G1794" i="64"/>
  <c r="G1793" i="64"/>
  <c r="G1788" i="64"/>
  <c r="G1785" i="64"/>
  <c r="G1751" i="64"/>
  <c r="G1749" i="64"/>
  <c r="G1717" i="64"/>
  <c r="G1715" i="64"/>
  <c r="G1683" i="64"/>
  <c r="G1681" i="64"/>
  <c r="G1651" i="64"/>
  <c r="G1649" i="64"/>
  <c r="G1615" i="64"/>
  <c r="G1610" i="64"/>
  <c r="G1611" i="64"/>
  <c r="G1612" i="64"/>
  <c r="G1613" i="64"/>
  <c r="G1280" i="64"/>
  <c r="G1275" i="64"/>
  <c r="G1276" i="64"/>
  <c r="G1277" i="64"/>
  <c r="G1278" i="64"/>
  <c r="G1236" i="64"/>
  <c r="G1234" i="64"/>
  <c r="G1233" i="64"/>
  <c r="G1230" i="64"/>
  <c r="G1191" i="64"/>
  <c r="G1201" i="64"/>
  <c r="G1200" i="64"/>
  <c r="G1199" i="64"/>
  <c r="G1194" i="64"/>
  <c r="G1130" i="64"/>
  <c r="G1128" i="64"/>
  <c r="G1129" i="64"/>
  <c r="G1123" i="64"/>
  <c r="G1232" i="64"/>
  <c r="CN1444" i="64" a="1"/>
  <c r="CM1444" i="64" a="1"/>
  <c r="CP1" i="1161" l="1"/>
  <c r="CQ1" i="1161"/>
  <c r="CN1" i="1161"/>
  <c r="CQ4" i="1161"/>
  <c r="CR3" i="1161"/>
  <c r="CR7" i="1161"/>
  <c r="CR8" i="1161"/>
  <c r="CS2" i="1161"/>
  <c r="CP4" i="1161"/>
  <c r="CM1444" i="64"/>
  <c r="CN1444" i="64"/>
  <c r="CO23" i="864"/>
  <c r="P1" i="206"/>
  <c r="R17" i="864"/>
  <c r="E1185" i="64"/>
  <c r="B1185" i="64" s="1"/>
  <c r="E1113" i="64"/>
  <c r="E1079" i="64"/>
  <c r="B1079" i="64" s="1"/>
  <c r="E1149" i="64"/>
  <c r="B1149" i="64" s="1"/>
  <c r="G176" i="64"/>
  <c r="B31" i="206"/>
  <c r="B32" i="206"/>
  <c r="B33" i="206"/>
  <c r="B34" i="206"/>
  <c r="B35" i="206"/>
  <c r="B36" i="206"/>
  <c r="B37" i="206"/>
  <c r="G1149" i="64"/>
  <c r="G1185" i="64"/>
  <c r="G1498" i="64"/>
  <c r="G1473" i="64" s="1"/>
  <c r="G1603" i="64"/>
  <c r="G1639" i="64"/>
  <c r="G1671" i="64"/>
  <c r="G1771" i="64"/>
  <c r="G1737" i="64"/>
  <c r="G1703" i="64"/>
  <c r="E1399" i="64"/>
  <c r="E1364" i="64"/>
  <c r="E1265" i="64"/>
  <c r="B1265" i="64" s="1"/>
  <c r="E1221" i="64"/>
  <c r="B1221"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6" i="861"/>
  <c r="Q36" i="861"/>
  <c r="G36" i="861"/>
  <c r="CN35" i="861"/>
  <c r="Q35" i="861"/>
  <c r="G35" i="861"/>
  <c r="CN34" i="861"/>
  <c r="Q34"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61" s="1"/>
  <c r="K3" i="861"/>
  <c r="K2" i="1161" s="1"/>
  <c r="K2" i="861"/>
  <c r="K1" i="1161" s="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I1" i="1161" l="1"/>
  <c r="J1" i="1161"/>
  <c r="I2" i="1161"/>
  <c r="L2" i="1161"/>
  <c r="J2" i="1161"/>
  <c r="S7" i="1161"/>
  <c r="T2" i="1161"/>
  <c r="S1" i="1161"/>
  <c r="R2" i="1161"/>
  <c r="S3" i="1161"/>
  <c r="CR1" i="1161"/>
  <c r="CT2" i="1161"/>
  <c r="CS3" i="1161"/>
  <c r="CS7" i="1161"/>
  <c r="CS8" i="1161"/>
  <c r="CR4" i="1161"/>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8" i="861"/>
  <c r="AF28" i="861"/>
  <c r="AN28" i="861"/>
  <c r="AV28" i="861"/>
  <c r="BD28" i="861"/>
  <c r="BL28" i="861"/>
  <c r="BT28" i="861"/>
  <c r="CB28" i="861"/>
  <c r="CJ28" i="861"/>
  <c r="CS28" i="861"/>
  <c r="DF28" i="861"/>
  <c r="AK7" i="861"/>
  <c r="CN97" i="861"/>
  <c r="CN88" i="861"/>
  <c r="CN72" i="861"/>
  <c r="CN69" i="861"/>
  <c r="R72" i="861"/>
  <c r="R69" i="861"/>
  <c r="R61" i="861"/>
  <c r="DE51" i="861"/>
  <c r="CW51" i="861"/>
  <c r="CO51" i="861"/>
  <c r="CF51" i="861"/>
  <c r="BX51" i="861"/>
  <c r="BP51" i="861"/>
  <c r="BH51" i="861"/>
  <c r="AZ51" i="861"/>
  <c r="AR51" i="861"/>
  <c r="AJ51" i="861"/>
  <c r="AB51" i="861"/>
  <c r="T51" i="861"/>
  <c r="DL51" i="861"/>
  <c r="DD51" i="861"/>
  <c r="CV51" i="861"/>
  <c r="CN51" i="861"/>
  <c r="CE51" i="861"/>
  <c r="BW51" i="861"/>
  <c r="BO51" i="861"/>
  <c r="BG51" i="861"/>
  <c r="AY51" i="861"/>
  <c r="AQ51" i="861"/>
  <c r="AI51" i="861"/>
  <c r="AA51" i="861"/>
  <c r="S51" i="861"/>
  <c r="CN39" i="861"/>
  <c r="DK28" i="861"/>
  <c r="DC28" i="861"/>
  <c r="DK51" i="861"/>
  <c r="DC51" i="861"/>
  <c r="CU51" i="861"/>
  <c r="CL51" i="861"/>
  <c r="CD51" i="861"/>
  <c r="BV51" i="861"/>
  <c r="BN51" i="861"/>
  <c r="BF51" i="861"/>
  <c r="AX51" i="861"/>
  <c r="AP51" i="861"/>
  <c r="AH51" i="861"/>
  <c r="Z51" i="861"/>
  <c r="DJ51" i="861"/>
  <c r="DB51" i="861"/>
  <c r="CT51" i="861"/>
  <c r="CK51" i="861"/>
  <c r="CC51" i="861"/>
  <c r="BU51" i="861"/>
  <c r="BM51" i="861"/>
  <c r="BE51" i="861"/>
  <c r="AW51" i="861"/>
  <c r="AO51" i="861"/>
  <c r="AG51" i="861"/>
  <c r="Y51" i="861"/>
  <c r="DI28" i="861"/>
  <c r="DA28" i="861"/>
  <c r="DI51" i="861"/>
  <c r="DA51" i="861"/>
  <c r="CS51" i="861"/>
  <c r="CJ51" i="861"/>
  <c r="CB51" i="861"/>
  <c r="BT51" i="861"/>
  <c r="BL51" i="861"/>
  <c r="BD51" i="861"/>
  <c r="AV51" i="861"/>
  <c r="AN51" i="861"/>
  <c r="AF51" i="861"/>
  <c r="X51" i="861"/>
  <c r="DH51" i="861"/>
  <c r="CZ51" i="861"/>
  <c r="CR51" i="861"/>
  <c r="CI51" i="861"/>
  <c r="CA51" i="861"/>
  <c r="BS51" i="861"/>
  <c r="BK51" i="861"/>
  <c r="BC51" i="861"/>
  <c r="AU51" i="861"/>
  <c r="AM51" i="861"/>
  <c r="AE51" i="861"/>
  <c r="W51" i="861"/>
  <c r="DG28" i="861"/>
  <c r="CY28" i="861"/>
  <c r="DG51" i="861"/>
  <c r="CY51" i="861"/>
  <c r="CQ51" i="861"/>
  <c r="CH51" i="861"/>
  <c r="BZ51" i="861"/>
  <c r="BR51" i="861"/>
  <c r="BJ51" i="861"/>
  <c r="BB51" i="861"/>
  <c r="AT51" i="861"/>
  <c r="AL51" i="861"/>
  <c r="AD51" i="861"/>
  <c r="V51" i="861"/>
  <c r="DF51" i="861"/>
  <c r="CX51" i="861"/>
  <c r="CP51" i="861"/>
  <c r="CG51" i="861"/>
  <c r="BY51" i="861"/>
  <c r="BQ51" i="861"/>
  <c r="BI51" i="861"/>
  <c r="BA51" i="861"/>
  <c r="AS51" i="861"/>
  <c r="AK51" i="861"/>
  <c r="AC51" i="861"/>
  <c r="U51" i="861"/>
  <c r="DE28" i="861"/>
  <c r="CW28" i="861"/>
  <c r="Y28" i="861"/>
  <c r="AG28" i="861"/>
  <c r="AO28" i="861"/>
  <c r="AW28" i="861"/>
  <c r="BE28" i="861"/>
  <c r="BM28" i="861"/>
  <c r="BU28" i="861"/>
  <c r="CC28" i="861"/>
  <c r="CK28" i="861"/>
  <c r="CT28" i="861"/>
  <c r="DH28" i="861"/>
  <c r="K1" i="864"/>
  <c r="K1" i="863"/>
  <c r="L1" i="863" s="1"/>
  <c r="M1" i="863" s="1"/>
  <c r="N1" i="863" s="1"/>
  <c r="O1" i="863" s="1"/>
  <c r="P1" i="863" s="1"/>
  <c r="K2" i="864"/>
  <c r="K2" i="863"/>
  <c r="CP9" i="861"/>
  <c r="L2" i="861"/>
  <c r="L3" i="861"/>
  <c r="CQ3" i="861"/>
  <c r="AD7" i="861"/>
  <c r="AL7" i="861"/>
  <c r="Z28" i="861"/>
  <c r="AH28" i="861"/>
  <c r="AP28" i="861"/>
  <c r="AX28" i="861"/>
  <c r="BF28" i="861"/>
  <c r="BN28" i="861"/>
  <c r="BV28" i="861"/>
  <c r="CD28" i="861"/>
  <c r="CL28" i="861"/>
  <c r="CU28" i="861"/>
  <c r="DJ28" i="861"/>
  <c r="AU6" i="861"/>
  <c r="S28" i="861"/>
  <c r="AA28" i="861"/>
  <c r="AI28" i="861"/>
  <c r="AQ28" i="861"/>
  <c r="AY28" i="861"/>
  <c r="BG28" i="861"/>
  <c r="BO28" i="861"/>
  <c r="BW28" i="861"/>
  <c r="CE28" i="861"/>
  <c r="CN28" i="861"/>
  <c r="CV28" i="861"/>
  <c r="DL28" i="861"/>
  <c r="T28" i="861"/>
  <c r="AB28" i="861"/>
  <c r="AJ28" i="861"/>
  <c r="AR28" i="861"/>
  <c r="AZ28" i="861"/>
  <c r="BH28" i="861"/>
  <c r="BP28" i="861"/>
  <c r="BX28" i="861"/>
  <c r="CF28" i="861"/>
  <c r="CO28" i="861"/>
  <c r="CX28" i="861"/>
  <c r="U28" i="861"/>
  <c r="AC28" i="861"/>
  <c r="AK28" i="861"/>
  <c r="AS28" i="861"/>
  <c r="BA28" i="861"/>
  <c r="BI28" i="861"/>
  <c r="BQ28" i="861"/>
  <c r="BY28" i="861"/>
  <c r="CG28" i="861"/>
  <c r="CP28" i="861"/>
  <c r="CZ28" i="861"/>
  <c r="S8" i="861"/>
  <c r="V28" i="861"/>
  <c r="AD28" i="861"/>
  <c r="AL28" i="861"/>
  <c r="AT28" i="861"/>
  <c r="BB28" i="861"/>
  <c r="BJ28" i="861"/>
  <c r="BR28" i="861"/>
  <c r="BZ28" i="861"/>
  <c r="CH28" i="861"/>
  <c r="CQ28" i="861"/>
  <c r="DB28" i="861"/>
  <c r="W28" i="861"/>
  <c r="AE28" i="861"/>
  <c r="AM28" i="861"/>
  <c r="AU28" i="861"/>
  <c r="BC28" i="861"/>
  <c r="BK28" i="861"/>
  <c r="BS28" i="861"/>
  <c r="CA28" i="861"/>
  <c r="CI28" i="861"/>
  <c r="CR28" i="861"/>
  <c r="DD28"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S76" i="1161" l="1"/>
  <c r="S42" i="1161"/>
  <c r="S55" i="1161"/>
  <c r="S43" i="1161"/>
  <c r="S56" i="1161"/>
  <c r="S23" i="1161"/>
  <c r="S17" i="1161"/>
  <c r="S57" i="1161"/>
  <c r="S72" i="1161"/>
  <c r="S24" i="1161"/>
  <c r="S4" i="1161"/>
  <c r="S58" i="1161"/>
  <c r="S26" i="1161"/>
  <c r="S25" i="1161"/>
  <c r="S39" i="1161"/>
  <c r="S27" i="1161"/>
  <c r="S40" i="1161"/>
  <c r="S41" i="1161"/>
  <c r="S16" i="1161"/>
  <c r="S54" i="1161"/>
  <c r="R3" i="1161"/>
  <c r="R7" i="1161"/>
  <c r="R1" i="1161"/>
  <c r="U2" i="1161"/>
  <c r="T3" i="1161"/>
  <c r="T1" i="1161"/>
  <c r="T7" i="1161"/>
  <c r="L1" i="1161"/>
  <c r="M2" i="1161"/>
  <c r="CS1" i="1161"/>
  <c r="CU2" i="1161"/>
  <c r="CT3" i="1161"/>
  <c r="CT7" i="1161"/>
  <c r="CT8" i="1161"/>
  <c r="CS4" i="1161"/>
  <c r="K230" i="64"/>
  <c r="K262" i="64"/>
  <c r="CN4" i="64"/>
  <c r="CP4" i="64"/>
  <c r="J2" i="64"/>
  <c r="S5" i="861"/>
  <c r="CQ41" i="863"/>
  <c r="CQ40" i="863"/>
  <c r="I1" i="64"/>
  <c r="J1" i="64"/>
  <c r="CN45" i="861"/>
  <c r="R2116" i="64"/>
  <c r="R2193" i="64"/>
  <c r="R2167" i="64"/>
  <c r="R2219" i="64"/>
  <c r="R2142" i="64"/>
  <c r="CN48" i="861"/>
  <c r="CN89" i="861" s="1"/>
  <c r="T4" i="861"/>
  <c r="T5" i="861" s="1"/>
  <c r="U3" i="861"/>
  <c r="U1" i="861" s="1"/>
  <c r="CQ38" i="863"/>
  <c r="T1" i="861"/>
  <c r="BK6" i="861"/>
  <c r="BW6" i="861" s="1"/>
  <c r="S210" i="64"/>
  <c r="CQ209" i="64"/>
  <c r="S3" i="64"/>
  <c r="S873" i="64" s="1" a="1"/>
  <c r="S873" i="64" s="1"/>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4" i="861"/>
  <c r="AR7" i="861"/>
  <c r="BY6" i="861"/>
  <c r="CK6" i="861" s="1"/>
  <c r="CN74" i="861"/>
  <c r="BX6" i="861"/>
  <c r="CJ6" i="861" s="1"/>
  <c r="AY7" i="861"/>
  <c r="AZ7" i="861"/>
  <c r="CN1" i="863"/>
  <c r="AT8" i="864"/>
  <c r="BF7" i="864"/>
  <c r="AS8" i="864"/>
  <c r="BE7" i="864"/>
  <c r="BD8" i="864" s="1"/>
  <c r="BJ7" i="864"/>
  <c r="BI8" i="864" s="1"/>
  <c r="AX8" i="864"/>
  <c r="AW8" i="864"/>
  <c r="CO34"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S8" i="1161" l="1"/>
  <c r="T23" i="1161"/>
  <c r="T24" i="1161"/>
  <c r="T26" i="1161"/>
  <c r="T72" i="1161"/>
  <c r="T76" i="1161"/>
  <c r="T16" i="1161"/>
  <c r="T42" i="1161"/>
  <c r="T54" i="1161"/>
  <c r="T4" i="1161"/>
  <c r="T56" i="1161"/>
  <c r="T17" i="1161"/>
  <c r="T39" i="1161"/>
  <c r="T25" i="1161"/>
  <c r="T57" i="1161"/>
  <c r="T27" i="1161"/>
  <c r="T55" i="1161"/>
  <c r="T43" i="1161"/>
  <c r="T58" i="1161"/>
  <c r="T41" i="1161"/>
  <c r="T40" i="1161"/>
  <c r="U3" i="1161"/>
  <c r="U7" i="1161"/>
  <c r="U1" i="1161"/>
  <c r="V2" i="1161"/>
  <c r="R8" i="1161"/>
  <c r="R16" i="1161"/>
  <c r="R15" i="1161"/>
  <c r="R4" i="1161"/>
  <c r="M1" i="1161"/>
  <c r="N2" i="1161"/>
  <c r="CT1" i="1161"/>
  <c r="CT4" i="1161"/>
  <c r="CV2" i="1161"/>
  <c r="CU3" i="1161"/>
  <c r="CU7" i="1161"/>
  <c r="CU8" i="1161"/>
  <c r="S686" i="64" a="1"/>
  <c r="S686" i="64" s="1"/>
  <c r="S685" i="64" a="1"/>
  <c r="S685" i="64" s="1"/>
  <c r="S688" i="64" a="1"/>
  <c r="S688" i="64" s="1"/>
  <c r="S684" i="64" a="1"/>
  <c r="S684" i="64" s="1"/>
  <c r="S687" i="64" a="1"/>
  <c r="S687" i="64" s="1"/>
  <c r="S669" i="64" a="1"/>
  <c r="S669" i="64" s="1"/>
  <c r="S670" i="64" a="1"/>
  <c r="S670" i="64" s="1"/>
  <c r="S671" i="64" a="1"/>
  <c r="S671" i="64" s="1"/>
  <c r="S672" i="64" a="1"/>
  <c r="S672" i="64" s="1"/>
  <c r="S673" i="64" a="1"/>
  <c r="S673" i="64" s="1"/>
  <c r="S657" i="64" a="1"/>
  <c r="S657" i="64" s="1"/>
  <c r="S653" i="64" a="1"/>
  <c r="S653" i="64" s="1"/>
  <c r="S656" i="64" a="1"/>
  <c r="S656" i="64" s="1"/>
  <c r="S654" i="64" a="1"/>
  <c r="S654" i="64" s="1"/>
  <c r="S655" i="64" a="1"/>
  <c r="S655" i="64" s="1"/>
  <c r="S140" i="64" a="1"/>
  <c r="S140" i="64" s="1"/>
  <c r="S139" i="64" a="1"/>
  <c r="S139" i="64" s="1"/>
  <c r="S848" i="64" a="1"/>
  <c r="S848" i="64" s="1"/>
  <c r="S262" i="64" a="1"/>
  <c r="S262" i="64" s="1"/>
  <c r="S629" i="64" a="1"/>
  <c r="S629" i="64" s="1"/>
  <c r="S230" i="64" a="1"/>
  <c r="S230" i="64" s="1"/>
  <c r="S243" i="64" a="1"/>
  <c r="S243" i="64" s="1"/>
  <c r="S591" i="64" a="1"/>
  <c r="S591" i="64" s="1"/>
  <c r="S595" i="64" a="1"/>
  <c r="S595" i="64" s="1"/>
  <c r="S587" i="64" a="1"/>
  <c r="S587" i="64" s="1"/>
  <c r="CQ4" i="64"/>
  <c r="S4" i="64"/>
  <c r="CR39" i="863"/>
  <c r="CR40" i="863"/>
  <c r="T208" i="64"/>
  <c r="T7" i="64"/>
  <c r="R3" i="64"/>
  <c r="R7" i="64"/>
  <c r="R8" i="64" s="1"/>
  <c r="L1" i="64"/>
  <c r="CR56" i="863" a="1"/>
  <c r="CR56" i="863" s="1"/>
  <c r="R64" i="861"/>
  <c r="R66" i="861" s="1"/>
  <c r="R79"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873" i="64" s="1" a="1"/>
  <c r="T873" i="64" s="1"/>
  <c r="T190" i="64"/>
  <c r="M2" i="64"/>
  <c r="CR7" i="863"/>
  <c r="CR54" i="863" a="1"/>
  <c r="CR54" i="863" s="1"/>
  <c r="CQ42" i="863"/>
  <c r="CQ21" i="863" s="1"/>
  <c r="CQ34"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4"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S628" i="64" a="1"/>
  <c r="U17" i="1161" l="1"/>
  <c r="W2" i="1161"/>
  <c r="V3" i="1161"/>
  <c r="V1" i="1161"/>
  <c r="V7" i="1161"/>
  <c r="T8" i="1161"/>
  <c r="O2" i="1161"/>
  <c r="N1" i="1161"/>
  <c r="U41" i="1161"/>
  <c r="U40" i="1161"/>
  <c r="U24" i="1161"/>
  <c r="U25" i="1161"/>
  <c r="U27" i="1161"/>
  <c r="U39" i="1161"/>
  <c r="U43" i="1161"/>
  <c r="U54" i="1161"/>
  <c r="U55" i="1161"/>
  <c r="U58" i="1161"/>
  <c r="U57" i="1161"/>
  <c r="U23" i="1161"/>
  <c r="U72" i="1161"/>
  <c r="U4" i="1161"/>
  <c r="U56" i="1161"/>
  <c r="U16" i="1161"/>
  <c r="U76" i="1161"/>
  <c r="U26" i="1161"/>
  <c r="U42" i="1161"/>
  <c r="S15" i="1161"/>
  <c r="CU1" i="1161"/>
  <c r="CU4" i="1161"/>
  <c r="CW2" i="1161"/>
  <c r="CV3" i="1161"/>
  <c r="CV7" i="1161"/>
  <c r="CV8" i="1161"/>
  <c r="T686" i="64" a="1"/>
  <c r="T686" i="64" s="1"/>
  <c r="T685" i="64" a="1"/>
  <c r="T685" i="64" s="1"/>
  <c r="T688" i="64" a="1"/>
  <c r="T688" i="64" s="1"/>
  <c r="T684" i="64" a="1"/>
  <c r="T684" i="64" s="1"/>
  <c r="T687" i="64" a="1"/>
  <c r="T687" i="64" s="1"/>
  <c r="T673" i="64" a="1"/>
  <c r="T673" i="64" s="1"/>
  <c r="T669" i="64" a="1"/>
  <c r="T669" i="64" s="1"/>
  <c r="T653" i="64" a="1"/>
  <c r="T653" i="64" s="1"/>
  <c r="T670" i="64" a="1"/>
  <c r="T670" i="64" s="1"/>
  <c r="T654" i="64" a="1"/>
  <c r="T654" i="64" s="1"/>
  <c r="T655" i="64" a="1"/>
  <c r="T655" i="64" s="1"/>
  <c r="T656" i="64" a="1"/>
  <c r="T656" i="64" s="1"/>
  <c r="T657" i="64" a="1"/>
  <c r="T657" i="64" s="1"/>
  <c r="T671" i="64" a="1"/>
  <c r="T671" i="64" s="1"/>
  <c r="T672" i="64" a="1"/>
  <c r="T672" i="64" s="1"/>
  <c r="R121" i="64" a="1"/>
  <c r="R121" i="64" s="1"/>
  <c r="R138" i="64" a="1"/>
  <c r="R138" i="64" s="1"/>
  <c r="S138" i="64" s="1"/>
  <c r="S141" i="64" s="1"/>
  <c r="S143" i="64" s="1"/>
  <c r="R139" i="64" a="1"/>
  <c r="R139" i="64" s="1"/>
  <c r="T139" i="64" a="1"/>
  <c r="T139" i="64" s="1"/>
  <c r="T140" i="64" a="1"/>
  <c r="T140" i="64" s="1"/>
  <c r="T262" i="64" a="1"/>
  <c r="T262" i="64" s="1"/>
  <c r="T848" i="64" a="1"/>
  <c r="T848" i="64" s="1"/>
  <c r="S628" i="64"/>
  <c r="S630" i="64" s="1"/>
  <c r="L230" i="64"/>
  <c r="L262" i="64"/>
  <c r="T629" i="64" a="1"/>
  <c r="T629" i="64" s="1"/>
  <c r="T230" i="64" a="1"/>
  <c r="T230" i="64" s="1"/>
  <c r="T243" i="64" a="1"/>
  <c r="T243" i="64" s="1"/>
  <c r="T591" i="64" a="1"/>
  <c r="T591" i="64" s="1"/>
  <c r="T595" i="64" a="1"/>
  <c r="T595" i="64" s="1"/>
  <c r="T587" i="64" a="1"/>
  <c r="T587" i="64" s="1"/>
  <c r="CR4" i="64"/>
  <c r="R4" i="64"/>
  <c r="R78" i="861"/>
  <c r="U5" i="861"/>
  <c r="CS38" i="863"/>
  <c r="CS40" i="863"/>
  <c r="S96" i="861"/>
  <c r="T8" i="64"/>
  <c r="S8" i="64"/>
  <c r="S45" i="861"/>
  <c r="R2245" i="64"/>
  <c r="N2" i="64"/>
  <c r="V4" i="861"/>
  <c r="V5" i="861" s="1"/>
  <c r="V8" i="861"/>
  <c r="V1" i="861"/>
  <c r="CS39" i="863"/>
  <c r="CR43" i="863"/>
  <c r="CS193" i="64"/>
  <c r="CR42" i="863"/>
  <c r="CR21" i="863" s="1"/>
  <c r="CR34"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U873" i="64" s="1" a="1"/>
  <c r="U873" i="64" s="1"/>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4"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T628" i="64" a="1"/>
  <c r="U8" i="1161" l="1"/>
  <c r="V23" i="1161"/>
  <c r="V76" i="1161"/>
  <c r="V39" i="1161"/>
  <c r="V40" i="1161"/>
  <c r="V24" i="1161"/>
  <c r="V25" i="1161"/>
  <c r="V26" i="1161"/>
  <c r="V56" i="1161"/>
  <c r="V27" i="1161"/>
  <c r="V43" i="1161"/>
  <c r="V54" i="1161"/>
  <c r="V42" i="1161"/>
  <c r="V41" i="1161"/>
  <c r="V55" i="1161"/>
  <c r="V58" i="1161"/>
  <c r="V16" i="1161"/>
  <c r="V57" i="1161"/>
  <c r="V4" i="1161"/>
  <c r="V72" i="1161"/>
  <c r="X2" i="1161"/>
  <c r="W3" i="1161"/>
  <c r="W7" i="1161"/>
  <c r="W1" i="1161"/>
  <c r="P2" i="1161"/>
  <c r="CN25" i="1161" s="1"/>
  <c r="CN33" i="1161" s="1"/>
  <c r="O1" i="1161"/>
  <c r="V17" i="1161"/>
  <c r="S18" i="1161"/>
  <c r="T15" i="1161"/>
  <c r="CV1" i="1161"/>
  <c r="CV4" i="1161"/>
  <c r="CX2" i="1161"/>
  <c r="CW3" i="1161"/>
  <c r="CW7" i="1161"/>
  <c r="CW8" i="1161"/>
  <c r="U685" i="64" a="1"/>
  <c r="U685" i="64" s="1"/>
  <c r="U688" i="64" a="1"/>
  <c r="U688" i="64" s="1"/>
  <c r="U684" i="64" a="1"/>
  <c r="U684" i="64" s="1"/>
  <c r="U687" i="64" a="1"/>
  <c r="U687" i="64" s="1"/>
  <c r="U686" i="64" a="1"/>
  <c r="U686" i="64" s="1"/>
  <c r="U673" i="64" a="1"/>
  <c r="U673" i="64" s="1"/>
  <c r="U669" i="64" a="1"/>
  <c r="U669" i="64" s="1"/>
  <c r="U653" i="64" a="1"/>
  <c r="U653" i="64" s="1"/>
  <c r="U670" i="64" a="1"/>
  <c r="U670" i="64" s="1"/>
  <c r="U654" i="64" a="1"/>
  <c r="U654" i="64" s="1"/>
  <c r="U655" i="64" a="1"/>
  <c r="U655" i="64" s="1"/>
  <c r="U656" i="64" a="1"/>
  <c r="U656" i="64" s="1"/>
  <c r="U657" i="64" a="1"/>
  <c r="U657" i="64" s="1"/>
  <c r="U671" i="64" a="1"/>
  <c r="U671" i="64" s="1"/>
  <c r="U672" i="64" a="1"/>
  <c r="U672" i="64" s="1"/>
  <c r="T138" i="64"/>
  <c r="T141" i="64" s="1"/>
  <c r="T143" i="64" s="1"/>
  <c r="U139" i="64" a="1"/>
  <c r="U139" i="64" s="1"/>
  <c r="U140" i="64" a="1"/>
  <c r="U140" i="64" s="1"/>
  <c r="T628" i="64"/>
  <c r="T630" i="64" s="1"/>
  <c r="U262" i="64" a="1"/>
  <c r="U262" i="64" s="1"/>
  <c r="U848" i="64" a="1"/>
  <c r="U848" i="64" s="1"/>
  <c r="M230" i="64"/>
  <c r="M262" i="64"/>
  <c r="U243" i="64" a="1"/>
  <c r="U243" i="64" s="1"/>
  <c r="U629" i="64" a="1"/>
  <c r="U629" i="64" s="1"/>
  <c r="U595" i="64" a="1"/>
  <c r="U595" i="64" s="1"/>
  <c r="U230" i="64" a="1"/>
  <c r="U230" i="64" s="1"/>
  <c r="U591" i="64" a="1"/>
  <c r="U591" i="64" s="1"/>
  <c r="N1" i="64"/>
  <c r="U4" i="64"/>
  <c r="U587" i="64" a="1"/>
  <c r="U587" i="64" s="1"/>
  <c r="CS4" i="64"/>
  <c r="CT38" i="863"/>
  <c r="CT40" i="863"/>
  <c r="T96" i="861"/>
  <c r="V190" i="64"/>
  <c r="V7" i="64"/>
  <c r="O2" i="64"/>
  <c r="CS42" i="863"/>
  <c r="CS21" i="863" s="1"/>
  <c r="CS34"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4"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44" i="64"/>
  <c r="G1750" i="64"/>
  <c r="G1707" i="64"/>
  <c r="G1710" i="64"/>
  <c r="G1716" i="64"/>
  <c r="G1118" i="64"/>
  <c r="G1189" i="64"/>
  <c r="E1189" i="64"/>
  <c r="G1153" i="64"/>
  <c r="E1153" i="64"/>
  <c r="G1083" i="64"/>
  <c r="E1083" i="64"/>
  <c r="B1083" i="64" s="1"/>
  <c r="E1790" i="64"/>
  <c r="B1790" i="64" s="1"/>
  <c r="R1790" i="64"/>
  <c r="CN1790" i="64"/>
  <c r="E1791" i="64"/>
  <c r="E1749" i="64"/>
  <c r="E1750" i="64"/>
  <c r="E1751" i="64"/>
  <c r="E1127" i="64"/>
  <c r="E1128" i="64"/>
  <c r="E1129" i="64"/>
  <c r="E1130" i="64"/>
  <c r="E1118" i="64"/>
  <c r="U628" i="64" a="1"/>
  <c r="CV26" i="1161" l="1"/>
  <c r="CV40" i="1161"/>
  <c r="CV17" i="1161"/>
  <c r="CV56" i="1161"/>
  <c r="CV16" i="1161"/>
  <c r="CV72" i="1161"/>
  <c r="CV55" i="1161"/>
  <c r="CQ25" i="1161"/>
  <c r="CV57" i="1161"/>
  <c r="CV54" i="1161"/>
  <c r="CV42" i="1161"/>
  <c r="CV43" i="1161"/>
  <c r="CV41" i="1161"/>
  <c r="CV24" i="1161"/>
  <c r="V8" i="1161"/>
  <c r="CV39" i="1161"/>
  <c r="CV27" i="1161"/>
  <c r="CR25" i="1161"/>
  <c r="CR27" i="1161"/>
  <c r="CP55" i="1161"/>
  <c r="CM40" i="1161"/>
  <c r="CR17" i="1161"/>
  <c r="CR57" i="1161"/>
  <c r="CO76" i="1161"/>
  <c r="CV23" i="1161"/>
  <c r="CQ43" i="1161"/>
  <c r="CT72" i="1161"/>
  <c r="CT58" i="1161"/>
  <c r="CV76" i="1161"/>
  <c r="CV25" i="1161"/>
  <c r="CN54" i="1161"/>
  <c r="CS72" i="1161"/>
  <c r="CO23" i="1161"/>
  <c r="U15" i="1161"/>
  <c r="T18" i="1161"/>
  <c r="CQ57" i="1161"/>
  <c r="CN58" i="1161"/>
  <c r="CM57" i="1161"/>
  <c r="CU56" i="1161"/>
  <c r="CO41" i="1161"/>
  <c r="CP72" i="1161"/>
  <c r="S20" i="1161"/>
  <c r="CM24" i="1161"/>
  <c r="CN56" i="1161"/>
  <c r="CN63" i="1161" s="1"/>
  <c r="CR55" i="1161"/>
  <c r="CU17" i="1161"/>
  <c r="CQ39" i="1161"/>
  <c r="CR56" i="1161"/>
  <c r="CQ76" i="1161"/>
  <c r="CO40" i="1161"/>
  <c r="CS56" i="1161"/>
  <c r="CS23" i="1161"/>
  <c r="CU23" i="1161"/>
  <c r="CP26" i="1161"/>
  <c r="CN41" i="1161"/>
  <c r="CN48" i="1161" s="1"/>
  <c r="CM23" i="1161"/>
  <c r="CQ55" i="1161"/>
  <c r="CM58" i="1161"/>
  <c r="CQ56" i="1161"/>
  <c r="CP43" i="1161"/>
  <c r="CP25" i="1161"/>
  <c r="CN26" i="1161"/>
  <c r="CN34" i="1161" s="1"/>
  <c r="CU24" i="1161"/>
  <c r="CM26" i="1161"/>
  <c r="CR41" i="1161"/>
  <c r="CO16" i="1161"/>
  <c r="CO15" i="1161" s="1"/>
  <c r="CT16" i="1161"/>
  <c r="CO24" i="1161"/>
  <c r="CO25" i="1161"/>
  <c r="CO58" i="1161"/>
  <c r="CN57" i="1161"/>
  <c r="CU40" i="1161"/>
  <c r="CS25" i="1161"/>
  <c r="CT43" i="1161"/>
  <c r="CO57" i="1161"/>
  <c r="CQ16" i="1161"/>
  <c r="CR76" i="1161"/>
  <c r="CS26" i="1161"/>
  <c r="CP17" i="1161"/>
  <c r="CQ26" i="1161"/>
  <c r="CT40" i="1161"/>
  <c r="CU39" i="1161"/>
  <c r="CN40" i="1161"/>
  <c r="CM41" i="1161"/>
  <c r="CR40" i="1161"/>
  <c r="CS76" i="1161"/>
  <c r="CS55" i="1161"/>
  <c r="CO17" i="1161"/>
  <c r="CQ27" i="1161"/>
  <c r="CS41" i="1161"/>
  <c r="CM25" i="1161"/>
  <c r="CU27" i="1161"/>
  <c r="CT54" i="1161"/>
  <c r="CR23" i="1161"/>
  <c r="CT27" i="1161"/>
  <c r="CR39" i="1161"/>
  <c r="CQ41" i="1161"/>
  <c r="CS40" i="1161"/>
  <c r="CQ42" i="1161"/>
  <c r="CR16" i="1161"/>
  <c r="CU57" i="1161"/>
  <c r="CP40" i="1161"/>
  <c r="CQ58" i="1161"/>
  <c r="CO26" i="1161"/>
  <c r="CR43" i="1161"/>
  <c r="CS39" i="1161"/>
  <c r="CP56" i="1161"/>
  <c r="CS57" i="1161"/>
  <c r="CM54" i="1161"/>
  <c r="CU26" i="1161"/>
  <c r="CS16" i="1161"/>
  <c r="CS42" i="1161"/>
  <c r="CS24" i="1161"/>
  <c r="CQ40" i="1161"/>
  <c r="CR54" i="1161"/>
  <c r="CT76" i="1161"/>
  <c r="CO39" i="1161"/>
  <c r="CP27" i="1161"/>
  <c r="CQ54" i="1161"/>
  <c r="CQ24" i="1161"/>
  <c r="CU43" i="1161"/>
  <c r="CQ17" i="1161"/>
  <c r="CT24" i="1161"/>
  <c r="CO42" i="1161"/>
  <c r="CO54" i="1161"/>
  <c r="CP24" i="1161"/>
  <c r="CP39" i="1161"/>
  <c r="CU42" i="1161"/>
  <c r="CM56" i="1161"/>
  <c r="CP42" i="1161"/>
  <c r="CM27" i="1161"/>
  <c r="CT17" i="1161"/>
  <c r="CP41" i="1161"/>
  <c r="CS54" i="1161"/>
  <c r="CN24" i="1161"/>
  <c r="CN32" i="1161" s="1"/>
  <c r="CN55" i="1161"/>
  <c r="CQ72" i="1161"/>
  <c r="CM42" i="1161"/>
  <c r="CU54" i="1161"/>
  <c r="CT42" i="1161"/>
  <c r="CT23" i="1161"/>
  <c r="CR26" i="1161"/>
  <c r="CO43" i="1161"/>
  <c r="CO27" i="1161"/>
  <c r="CT41" i="1161"/>
  <c r="CO55" i="1161"/>
  <c r="CS43" i="1161"/>
  <c r="CP16" i="1161"/>
  <c r="CN23" i="1161"/>
  <c r="CN31" i="1161" s="1"/>
  <c r="CU41" i="1161"/>
  <c r="CT55" i="1161"/>
  <c r="CS17" i="1161"/>
  <c r="CT39" i="1161"/>
  <c r="CN43" i="1161"/>
  <c r="CM43" i="1161"/>
  <c r="CS27" i="1161"/>
  <c r="CS58" i="1161"/>
  <c r="CN27" i="1161"/>
  <c r="CN35" i="1161" s="1"/>
  <c r="CU55" i="1161"/>
  <c r="CQ23" i="1161"/>
  <c r="CU76" i="1161"/>
  <c r="CP54" i="1161"/>
  <c r="CO56" i="1161"/>
  <c r="CN42" i="1161"/>
  <c r="CM39" i="1161"/>
  <c r="CN39" i="1161"/>
  <c r="P1" i="1161"/>
  <c r="CM55" i="1161"/>
  <c r="CP57" i="1161"/>
  <c r="CU16" i="1161"/>
  <c r="CU58" i="1161"/>
  <c r="CO72" i="1161"/>
  <c r="CT26" i="1161"/>
  <c r="CT56" i="1161"/>
  <c r="CP58" i="1161"/>
  <c r="CP23" i="1161"/>
  <c r="CR58" i="1161"/>
  <c r="CU25" i="1161"/>
  <c r="CV58" i="1161"/>
  <c r="CR72" i="1161"/>
  <c r="CU72" i="1161"/>
  <c r="W24" i="1161"/>
  <c r="W26" i="1161"/>
  <c r="W27" i="1161"/>
  <c r="W57" i="1161"/>
  <c r="W55" i="1161"/>
  <c r="W43" i="1161"/>
  <c r="W54" i="1161"/>
  <c r="W42" i="1161"/>
  <c r="W16" i="1161"/>
  <c r="W72" i="1161"/>
  <c r="W4" i="1161"/>
  <c r="W58" i="1161"/>
  <c r="W23" i="1161"/>
  <c r="W56" i="1161"/>
  <c r="W76" i="1161"/>
  <c r="W25" i="1161"/>
  <c r="W17" i="1161"/>
  <c r="W39" i="1161"/>
  <c r="W41" i="1161"/>
  <c r="W40" i="1161"/>
  <c r="CP76" i="1161"/>
  <c r="Y2" i="1161"/>
  <c r="X3" i="1161"/>
  <c r="X7" i="1161"/>
  <c r="X1" i="1161"/>
  <c r="CR24" i="1161"/>
  <c r="CR42" i="1161"/>
  <c r="CT25" i="1161"/>
  <c r="CT57" i="1161"/>
  <c r="CW1" i="1161"/>
  <c r="CW4" i="1161"/>
  <c r="CW23" i="1161"/>
  <c r="CW17" i="1161"/>
  <c r="CW16" i="1161"/>
  <c r="CW25" i="1161"/>
  <c r="CW26" i="1161"/>
  <c r="CW42" i="1161"/>
  <c r="CW27" i="1161"/>
  <c r="CW24" i="1161"/>
  <c r="CW43" i="1161"/>
  <c r="CW55" i="1161"/>
  <c r="CW39" i="1161"/>
  <c r="CW40" i="1161"/>
  <c r="CW58" i="1161"/>
  <c r="CW56" i="1161"/>
  <c r="CW72" i="1161"/>
  <c r="CW54" i="1161"/>
  <c r="CW41" i="1161"/>
  <c r="CW57" i="1161"/>
  <c r="CW76" i="1161"/>
  <c r="CY2" i="1161"/>
  <c r="CX3" i="1161"/>
  <c r="CX7" i="1161"/>
  <c r="CX8" i="1161"/>
  <c r="V873" i="64" a="1"/>
  <c r="V873" i="64" s="1"/>
  <c r="V685" i="64" a="1"/>
  <c r="V685" i="64" s="1"/>
  <c r="V688" i="64" a="1"/>
  <c r="V688" i="64" s="1"/>
  <c r="V684" i="64" a="1"/>
  <c r="V684" i="64" s="1"/>
  <c r="V687" i="64" a="1"/>
  <c r="V687" i="64" s="1"/>
  <c r="V686" i="64" a="1"/>
  <c r="V686" i="64" s="1"/>
  <c r="V669" i="64" a="1"/>
  <c r="V669" i="64" s="1"/>
  <c r="V673" i="64" a="1"/>
  <c r="V673" i="64" s="1"/>
  <c r="V653" i="64" a="1"/>
  <c r="V653" i="64" s="1"/>
  <c r="V670" i="64" a="1"/>
  <c r="V670" i="64" s="1"/>
  <c r="V654" i="64" a="1"/>
  <c r="V654" i="64" s="1"/>
  <c r="V655" i="64" a="1"/>
  <c r="V655" i="64" s="1"/>
  <c r="V656" i="64" a="1"/>
  <c r="V656" i="64" s="1"/>
  <c r="V657" i="64" a="1"/>
  <c r="V657" i="64" s="1"/>
  <c r="V671" i="64" a="1"/>
  <c r="V671" i="64" s="1"/>
  <c r="V672" i="64" a="1"/>
  <c r="V672" i="64" s="1"/>
  <c r="U138" i="64"/>
  <c r="U141" i="64" s="1"/>
  <c r="U143" i="64" s="1"/>
  <c r="V139" i="64" a="1"/>
  <c r="V139" i="64" s="1"/>
  <c r="V140" i="64" a="1"/>
  <c r="V140" i="64" s="1"/>
  <c r="U628" i="64"/>
  <c r="U630" i="64" s="1"/>
  <c r="V262" i="64" a="1"/>
  <c r="V262" i="64" s="1"/>
  <c r="V848" i="64" a="1"/>
  <c r="V848" i="64" s="1"/>
  <c r="V243" i="64" a="1"/>
  <c r="V243" i="64" s="1"/>
  <c r="V629" i="64" a="1"/>
  <c r="V629" i="64" s="1"/>
  <c r="N230" i="64"/>
  <c r="N262" i="64"/>
  <c r="V595" i="64" a="1"/>
  <c r="V595" i="64" s="1"/>
  <c r="V230" i="64" a="1"/>
  <c r="V230" i="64" s="1"/>
  <c r="V591" i="64" a="1"/>
  <c r="V591" i="64" s="1"/>
  <c r="CT4" i="64"/>
  <c r="V587" i="64" a="1"/>
  <c r="V587" i="64" s="1"/>
  <c r="CU56" i="863" a="1"/>
  <c r="CU56" i="863" s="1"/>
  <c r="CU40" i="863"/>
  <c r="U96" i="861"/>
  <c r="W190" i="64"/>
  <c r="W7" i="64"/>
  <c r="V8" i="64" s="1"/>
  <c r="U8" i="64"/>
  <c r="S97" i="861"/>
  <c r="O1" i="64"/>
  <c r="P2" i="64"/>
  <c r="CP873" i="64" s="1" a="1"/>
  <c r="CP873"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4" i="861" s="1"/>
  <c r="V4" i="64"/>
  <c r="CT212" i="64"/>
  <c r="CT194" i="64"/>
  <c r="CT1" i="64"/>
  <c r="CU8" i="64"/>
  <c r="CU208" i="64"/>
  <c r="CU190" i="64"/>
  <c r="CU3" i="64"/>
  <c r="CU7" i="64"/>
  <c r="CV2" i="64"/>
  <c r="CU191" i="64"/>
  <c r="CU209" i="64"/>
  <c r="CU210" i="64"/>
  <c r="CU192" i="64"/>
  <c r="CU211" i="64"/>
  <c r="CU193" i="64"/>
  <c r="CK8" i="864"/>
  <c r="CT24" i="864"/>
  <c r="V24" i="864"/>
  <c r="V96"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4" i="861"/>
  <c r="V4" i="864"/>
  <c r="CP2" i="860"/>
  <c r="CO3" i="860"/>
  <c r="CN4" i="860"/>
  <c r="CO8" i="860"/>
  <c r="CO9" i="860"/>
  <c r="G1798" i="64"/>
  <c r="G1799" i="64"/>
  <c r="G1800" i="64"/>
  <c r="G1801" i="64"/>
  <c r="G1802" i="64"/>
  <c r="G1803" i="64"/>
  <c r="G1804" i="64"/>
  <c r="G1797" i="64"/>
  <c r="G2052" i="64"/>
  <c r="G2054" i="64" s="1"/>
  <c r="R540" i="64"/>
  <c r="T540" i="64"/>
  <c r="U540" i="64"/>
  <c r="V540" i="64"/>
  <c r="W540" i="64"/>
  <c r="X540" i="64"/>
  <c r="Y540" i="64"/>
  <c r="Z540" i="64"/>
  <c r="AA540" i="64"/>
  <c r="AB540" i="64"/>
  <c r="AC540" i="64"/>
  <c r="AD540" i="64"/>
  <c r="AE540" i="64"/>
  <c r="AF540" i="64"/>
  <c r="AG540" i="64"/>
  <c r="AH540" i="64"/>
  <c r="AI540" i="64"/>
  <c r="AJ540" i="64"/>
  <c r="AK540" i="64"/>
  <c r="AL540" i="64"/>
  <c r="AM540" i="64"/>
  <c r="AN540" i="64"/>
  <c r="AO540" i="64"/>
  <c r="AP540" i="64"/>
  <c r="AQ540" i="64"/>
  <c r="AR540" i="64"/>
  <c r="AS540" i="64"/>
  <c r="AT540" i="64"/>
  <c r="AU540" i="64"/>
  <c r="AV540" i="64"/>
  <c r="AW540" i="64"/>
  <c r="AX540" i="64"/>
  <c r="AY540" i="64"/>
  <c r="AZ540" i="64"/>
  <c r="BA540" i="64"/>
  <c r="BB540" i="64"/>
  <c r="BC540" i="64"/>
  <c r="BD540" i="64"/>
  <c r="BE540" i="64"/>
  <c r="BF540" i="64"/>
  <c r="BG540" i="64"/>
  <c r="BH540" i="64"/>
  <c r="BI540" i="64"/>
  <c r="BJ540" i="64"/>
  <c r="BK540" i="64"/>
  <c r="BL540" i="64"/>
  <c r="BM540" i="64"/>
  <c r="BN540" i="64"/>
  <c r="BO540" i="64"/>
  <c r="BP540" i="64"/>
  <c r="BQ540" i="64"/>
  <c r="BR540" i="64"/>
  <c r="BS540" i="64"/>
  <c r="BT540" i="64"/>
  <c r="BU540" i="64"/>
  <c r="BV540" i="64"/>
  <c r="BW540" i="64"/>
  <c r="BX540" i="64"/>
  <c r="BY540" i="64"/>
  <c r="BZ540" i="64"/>
  <c r="CA540" i="64"/>
  <c r="CB540" i="64"/>
  <c r="CC540" i="64"/>
  <c r="CD540" i="64"/>
  <c r="CE540" i="64"/>
  <c r="CF540" i="64"/>
  <c r="CG540" i="64"/>
  <c r="CH540" i="64"/>
  <c r="CI540" i="64"/>
  <c r="CJ540" i="64"/>
  <c r="CK540" i="64"/>
  <c r="CL540" i="64"/>
  <c r="S540" i="64"/>
  <c r="E548" i="64"/>
  <c r="E549" i="64"/>
  <c r="E550" i="64"/>
  <c r="E551" i="64"/>
  <c r="E552" i="64"/>
  <c r="E553" i="64"/>
  <c r="E554" i="64"/>
  <c r="E555" i="64"/>
  <c r="E556" i="64"/>
  <c r="E557" i="64"/>
  <c r="E558" i="64"/>
  <c r="B558" i="64" s="1"/>
  <c r="G573" i="64"/>
  <c r="E573" i="64"/>
  <c r="G572" i="64"/>
  <c r="E572" i="64"/>
  <c r="G571" i="64"/>
  <c r="E571" i="64"/>
  <c r="DL570" i="64"/>
  <c r="DK570" i="64"/>
  <c r="DJ570" i="64"/>
  <c r="DI570" i="64"/>
  <c r="DH570" i="64"/>
  <c r="DG570" i="64"/>
  <c r="DF570" i="64"/>
  <c r="DE570" i="64"/>
  <c r="DD570" i="64"/>
  <c r="DC570" i="64"/>
  <c r="DB570" i="64"/>
  <c r="DA570" i="64"/>
  <c r="CZ570" i="64"/>
  <c r="CY570" i="64"/>
  <c r="CX570" i="64"/>
  <c r="CW570" i="64"/>
  <c r="CV570" i="64"/>
  <c r="CU570" i="64"/>
  <c r="CT570" i="64"/>
  <c r="CS570" i="64"/>
  <c r="CR570" i="64"/>
  <c r="CQ570" i="64"/>
  <c r="CP570" i="64"/>
  <c r="CO570" i="64"/>
  <c r="CL570" i="64"/>
  <c r="CK570" i="64"/>
  <c r="CJ570" i="64"/>
  <c r="CI570" i="64"/>
  <c r="CH570" i="64"/>
  <c r="CG570" i="64"/>
  <c r="CF570" i="64"/>
  <c r="CE570" i="64"/>
  <c r="CD570" i="64"/>
  <c r="CC570" i="64"/>
  <c r="CB570" i="64"/>
  <c r="CA570" i="64"/>
  <c r="BZ570" i="64"/>
  <c r="BY570" i="64"/>
  <c r="BX570" i="64"/>
  <c r="BW570" i="64"/>
  <c r="BV570" i="64"/>
  <c r="BU570" i="64"/>
  <c r="BT570" i="64"/>
  <c r="BS570" i="64"/>
  <c r="BR570" i="64"/>
  <c r="BQ570" i="64"/>
  <c r="BP570" i="64"/>
  <c r="BO570" i="64"/>
  <c r="BN570" i="64"/>
  <c r="BM570" i="64"/>
  <c r="BL570" i="64"/>
  <c r="BK570" i="64"/>
  <c r="BJ570" i="64"/>
  <c r="BI570" i="64"/>
  <c r="BH570" i="64"/>
  <c r="BG570" i="64"/>
  <c r="BF570" i="64"/>
  <c r="BE570" i="64"/>
  <c r="BD570" i="64"/>
  <c r="BC570" i="64"/>
  <c r="BB570" i="64"/>
  <c r="BA570" i="64"/>
  <c r="AZ570" i="64"/>
  <c r="AY570" i="64"/>
  <c r="AX570" i="64"/>
  <c r="AW570" i="64"/>
  <c r="AV570" i="64"/>
  <c r="AU570" i="64"/>
  <c r="AT570" i="64"/>
  <c r="AS570" i="64"/>
  <c r="AR570" i="64"/>
  <c r="AQ570" i="64"/>
  <c r="AP570" i="64"/>
  <c r="AO570" i="64"/>
  <c r="AN570" i="64"/>
  <c r="AM570" i="64"/>
  <c r="AL570" i="64"/>
  <c r="AK570" i="64"/>
  <c r="AJ570" i="64"/>
  <c r="AI570" i="64"/>
  <c r="AH570" i="64"/>
  <c r="AG570" i="64"/>
  <c r="AF570" i="64"/>
  <c r="AE570" i="64"/>
  <c r="AD570" i="64"/>
  <c r="AC570" i="64"/>
  <c r="AB570" i="64"/>
  <c r="AA570" i="64"/>
  <c r="Z570" i="64"/>
  <c r="Y570" i="64"/>
  <c r="X570" i="64"/>
  <c r="W570" i="64"/>
  <c r="V570" i="64"/>
  <c r="U570" i="64"/>
  <c r="T570" i="64"/>
  <c r="S570" i="64"/>
  <c r="G570" i="64"/>
  <c r="E570" i="64"/>
  <c r="E569" i="64"/>
  <c r="DL568" i="64"/>
  <c r="DK568" i="64"/>
  <c r="DJ568" i="64"/>
  <c r="DI568" i="64"/>
  <c r="DH568" i="64"/>
  <c r="DG568" i="64"/>
  <c r="DF568" i="64"/>
  <c r="DE568" i="64"/>
  <c r="DD568" i="64"/>
  <c r="DC568" i="64"/>
  <c r="DB568" i="64"/>
  <c r="DA568" i="64"/>
  <c r="CZ568" i="64"/>
  <c r="CY568" i="64"/>
  <c r="CX568" i="64"/>
  <c r="CW568" i="64"/>
  <c r="CV568" i="64"/>
  <c r="CU568" i="64"/>
  <c r="CT568" i="64"/>
  <c r="CS568" i="64"/>
  <c r="CR568" i="64"/>
  <c r="CQ568" i="64"/>
  <c r="CP568" i="64"/>
  <c r="CO568" i="64"/>
  <c r="CL568" i="64"/>
  <c r="CK568" i="64"/>
  <c r="CJ568" i="64"/>
  <c r="CI568" i="64"/>
  <c r="CH568" i="64"/>
  <c r="CG568" i="64"/>
  <c r="CF568" i="64"/>
  <c r="CE568" i="64"/>
  <c r="CD568" i="64"/>
  <c r="CC568" i="64"/>
  <c r="CB568" i="64"/>
  <c r="CA568" i="64"/>
  <c r="BZ568" i="64"/>
  <c r="BY568" i="64"/>
  <c r="BX568" i="64"/>
  <c r="BW568" i="64"/>
  <c r="BV568" i="64"/>
  <c r="BU568" i="64"/>
  <c r="BT568" i="64"/>
  <c r="BS568" i="64"/>
  <c r="BR568" i="64"/>
  <c r="BQ568" i="64"/>
  <c r="BP568" i="64"/>
  <c r="BO568" i="64"/>
  <c r="BN568" i="64"/>
  <c r="BM568" i="64"/>
  <c r="BL568" i="64"/>
  <c r="BK568" i="64"/>
  <c r="BJ568" i="64"/>
  <c r="BI568" i="64"/>
  <c r="BH568" i="64"/>
  <c r="BG568" i="64"/>
  <c r="BF568" i="64"/>
  <c r="BE568" i="64"/>
  <c r="BD568" i="64"/>
  <c r="BC568" i="64"/>
  <c r="BB568" i="64"/>
  <c r="BA568" i="64"/>
  <c r="AZ568" i="64"/>
  <c r="AY568" i="64"/>
  <c r="AX568" i="64"/>
  <c r="AW568" i="64"/>
  <c r="AV568" i="64"/>
  <c r="AU568" i="64"/>
  <c r="AT568" i="64"/>
  <c r="AS568" i="64"/>
  <c r="AR568" i="64"/>
  <c r="AQ568" i="64"/>
  <c r="AP568" i="64"/>
  <c r="AO568" i="64"/>
  <c r="AN568" i="64"/>
  <c r="AM568" i="64"/>
  <c r="AL568" i="64"/>
  <c r="AK568" i="64"/>
  <c r="AJ568" i="64"/>
  <c r="AI568" i="64"/>
  <c r="AH568" i="64"/>
  <c r="AG568" i="64"/>
  <c r="AF568" i="64"/>
  <c r="AE568" i="64"/>
  <c r="AD568" i="64"/>
  <c r="AC568" i="64"/>
  <c r="AB568" i="64"/>
  <c r="AA568" i="64"/>
  <c r="Z568" i="64"/>
  <c r="Y568" i="64"/>
  <c r="X568" i="64"/>
  <c r="W568" i="64"/>
  <c r="V568" i="64"/>
  <c r="U568" i="64"/>
  <c r="T568" i="64"/>
  <c r="S568" i="64"/>
  <c r="E568" i="64"/>
  <c r="E567" i="64"/>
  <c r="G566" i="64"/>
  <c r="E566" i="64"/>
  <c r="E559" i="64"/>
  <c r="E547" i="64"/>
  <c r="E545" i="64"/>
  <c r="E1114" i="64"/>
  <c r="B1114" i="64" s="1"/>
  <c r="E1775" i="64"/>
  <c r="E1776" i="64"/>
  <c r="E1777" i="64"/>
  <c r="E1778" i="64"/>
  <c r="E1779" i="64"/>
  <c r="E1780" i="64"/>
  <c r="E1781" i="64"/>
  <c r="E1782" i="64"/>
  <c r="E1783" i="64"/>
  <c r="E1784" i="64"/>
  <c r="G1775" i="64"/>
  <c r="DL1804" i="64"/>
  <c r="DK1804" i="64"/>
  <c r="DJ1804" i="64"/>
  <c r="DI1804" i="64"/>
  <c r="DH1804" i="64"/>
  <c r="DG1804" i="64"/>
  <c r="DF1804" i="64"/>
  <c r="DE1804" i="64"/>
  <c r="DD1804" i="64"/>
  <c r="DC1804" i="64"/>
  <c r="DB1804" i="64"/>
  <c r="DA1804" i="64"/>
  <c r="CZ1804" i="64"/>
  <c r="CY1804" i="64"/>
  <c r="CX1804" i="64"/>
  <c r="CW1804" i="64"/>
  <c r="CV1804" i="64"/>
  <c r="CU1804" i="64"/>
  <c r="CT1804" i="64"/>
  <c r="CS1804" i="64"/>
  <c r="CR1804" i="64"/>
  <c r="CQ1804" i="64"/>
  <c r="CP1804" i="64"/>
  <c r="CO1804" i="64"/>
  <c r="E1804" i="64"/>
  <c r="DL1803" i="64"/>
  <c r="DK1803" i="64"/>
  <c r="DJ1803" i="64"/>
  <c r="DI1803" i="64"/>
  <c r="DH1803" i="64"/>
  <c r="DG1803" i="64"/>
  <c r="DF1803" i="64"/>
  <c r="DE1803" i="64"/>
  <c r="DD1803" i="64"/>
  <c r="DC1803" i="64"/>
  <c r="DB1803" i="64"/>
  <c r="DA1803" i="64"/>
  <c r="CZ1803" i="64"/>
  <c r="CY1803" i="64"/>
  <c r="CX1803" i="64"/>
  <c r="CW1803" i="64"/>
  <c r="CV1803" i="64"/>
  <c r="CU1803" i="64"/>
  <c r="CT1803" i="64"/>
  <c r="CS1803" i="64"/>
  <c r="CR1803" i="64"/>
  <c r="CQ1803" i="64"/>
  <c r="CP1803" i="64"/>
  <c r="CO1803" i="64"/>
  <c r="E1803" i="64"/>
  <c r="E1802" i="64"/>
  <c r="DL1801" i="64"/>
  <c r="DK1801" i="64"/>
  <c r="DJ1801" i="64"/>
  <c r="DI1801" i="64"/>
  <c r="DH1801" i="64"/>
  <c r="DG1801" i="64"/>
  <c r="DF1801" i="64"/>
  <c r="DE1801" i="64"/>
  <c r="DD1801" i="64"/>
  <c r="DC1801" i="64"/>
  <c r="DB1801" i="64"/>
  <c r="DA1801" i="64"/>
  <c r="CZ1801" i="64"/>
  <c r="CY1801" i="64"/>
  <c r="CX1801" i="64"/>
  <c r="CW1801" i="64"/>
  <c r="CV1801" i="64"/>
  <c r="CU1801" i="64"/>
  <c r="CT1801" i="64"/>
  <c r="CS1801" i="64"/>
  <c r="CR1801" i="64"/>
  <c r="CQ1801" i="64"/>
  <c r="CP1801" i="64"/>
  <c r="CO1801" i="64"/>
  <c r="E1801" i="64"/>
  <c r="E1800" i="64"/>
  <c r="E1799" i="64"/>
  <c r="E1798" i="64"/>
  <c r="E1797" i="64"/>
  <c r="E1795" i="64"/>
  <c r="E1794" i="64"/>
  <c r="J1793" i="64"/>
  <c r="E1793" i="64"/>
  <c r="E1792" i="64"/>
  <c r="CN1793" i="64"/>
  <c r="E1789" i="64"/>
  <c r="E1788" i="64"/>
  <c r="E1787" i="64"/>
  <c r="E1786" i="64"/>
  <c r="E1785" i="64"/>
  <c r="B1785" i="64" s="1"/>
  <c r="E1774" i="64"/>
  <c r="E1773" i="64"/>
  <c r="B1773" i="64" s="1"/>
  <c r="E1772" i="64"/>
  <c r="B1772" i="64" s="1"/>
  <c r="E1770" i="64"/>
  <c r="G2062" i="64"/>
  <c r="E2062" i="64"/>
  <c r="G2061" i="64"/>
  <c r="E2061" i="64"/>
  <c r="G2060" i="64"/>
  <c r="E2060" i="64"/>
  <c r="G2059" i="64"/>
  <c r="E2059" i="64"/>
  <c r="DL2058" i="64"/>
  <c r="DK2058" i="64"/>
  <c r="DJ2058" i="64"/>
  <c r="DI2058" i="64"/>
  <c r="DH2058" i="64"/>
  <c r="DG2058" i="64"/>
  <c r="DF2058" i="64"/>
  <c r="DE2058" i="64"/>
  <c r="DD2058" i="64"/>
  <c r="DC2058" i="64"/>
  <c r="DB2058" i="64"/>
  <c r="DA2058" i="64"/>
  <c r="CZ2058" i="64"/>
  <c r="CY2058" i="64"/>
  <c r="CX2058" i="64"/>
  <c r="CW2058" i="64"/>
  <c r="CV2058" i="64"/>
  <c r="CU2058" i="64"/>
  <c r="CT2058" i="64"/>
  <c r="CS2058" i="64"/>
  <c r="CR2058" i="64"/>
  <c r="CQ2058" i="64"/>
  <c r="CP2058" i="64"/>
  <c r="CO2058" i="64"/>
  <c r="CL2058" i="64"/>
  <c r="CK2058" i="64"/>
  <c r="CJ2058" i="64"/>
  <c r="CI2058" i="64"/>
  <c r="CH2058" i="64"/>
  <c r="CG2058" i="64"/>
  <c r="CF2058" i="64"/>
  <c r="CE2058" i="64"/>
  <c r="CD2058" i="64"/>
  <c r="CC2058" i="64"/>
  <c r="CB2058" i="64"/>
  <c r="CA2058" i="64"/>
  <c r="BZ2058" i="64"/>
  <c r="BY2058" i="64"/>
  <c r="BX2058" i="64"/>
  <c r="BW2058" i="64"/>
  <c r="BV2058" i="64"/>
  <c r="BU2058" i="64"/>
  <c r="BT2058" i="64"/>
  <c r="BS2058" i="64"/>
  <c r="BR2058" i="64"/>
  <c r="BQ2058" i="64"/>
  <c r="BP2058" i="64"/>
  <c r="BO2058" i="64"/>
  <c r="BN2058" i="64"/>
  <c r="BM2058" i="64"/>
  <c r="BL2058" i="64"/>
  <c r="BK2058" i="64"/>
  <c r="BJ2058" i="64"/>
  <c r="BI2058" i="64"/>
  <c r="BH2058" i="64"/>
  <c r="BG2058" i="64"/>
  <c r="BF2058" i="64"/>
  <c r="BE2058" i="64"/>
  <c r="BD2058" i="64"/>
  <c r="BC2058" i="64"/>
  <c r="BB2058" i="64"/>
  <c r="BA2058" i="64"/>
  <c r="AZ2058" i="64"/>
  <c r="AY2058" i="64"/>
  <c r="AX2058" i="64"/>
  <c r="AW2058" i="64"/>
  <c r="AV2058" i="64"/>
  <c r="AU2058" i="64"/>
  <c r="AT2058" i="64"/>
  <c r="AS2058" i="64"/>
  <c r="AR2058" i="64"/>
  <c r="AQ2058" i="64"/>
  <c r="AP2058" i="64"/>
  <c r="AO2058" i="64"/>
  <c r="AN2058" i="64"/>
  <c r="AM2058" i="64"/>
  <c r="AL2058" i="64"/>
  <c r="AK2058" i="64"/>
  <c r="AJ2058" i="64"/>
  <c r="AI2058" i="64"/>
  <c r="AH2058" i="64"/>
  <c r="AG2058" i="64"/>
  <c r="AF2058" i="64"/>
  <c r="AE2058" i="64"/>
  <c r="AD2058" i="64"/>
  <c r="AC2058" i="64"/>
  <c r="AB2058" i="64"/>
  <c r="AA2058" i="64"/>
  <c r="Z2058" i="64"/>
  <c r="Y2058" i="64"/>
  <c r="X2058" i="64"/>
  <c r="W2058" i="64"/>
  <c r="V2058" i="64"/>
  <c r="U2058" i="64"/>
  <c r="T2058" i="64"/>
  <c r="S2058" i="64"/>
  <c r="E2058" i="64"/>
  <c r="E2057" i="64"/>
  <c r="G2056" i="64"/>
  <c r="E2056" i="64"/>
  <c r="G2055" i="64"/>
  <c r="E2055" i="64"/>
  <c r="E2054" i="64"/>
  <c r="E2053" i="64"/>
  <c r="E2052" i="64"/>
  <c r="E2051" i="64"/>
  <c r="E376" i="64"/>
  <c r="G375" i="64"/>
  <c r="E375" i="64"/>
  <c r="G374" i="64"/>
  <c r="E374" i="64"/>
  <c r="G373" i="64"/>
  <c r="E373" i="64"/>
  <c r="G372" i="64"/>
  <c r="E372" i="64"/>
  <c r="DL371" i="64"/>
  <c r="DK371" i="64"/>
  <c r="DJ371" i="64"/>
  <c r="DI371" i="64"/>
  <c r="DH371" i="64"/>
  <c r="DG371" i="64"/>
  <c r="DF371" i="64"/>
  <c r="DE371" i="64"/>
  <c r="DD371" i="64"/>
  <c r="DC371" i="64"/>
  <c r="DB371" i="64"/>
  <c r="DA371" i="64"/>
  <c r="CZ371" i="64"/>
  <c r="CY371" i="64"/>
  <c r="CX371" i="64"/>
  <c r="CW371" i="64"/>
  <c r="CV371" i="64"/>
  <c r="CU371" i="64"/>
  <c r="CT371" i="64"/>
  <c r="CS371" i="64"/>
  <c r="CR371" i="64"/>
  <c r="CQ371" i="64"/>
  <c r="CP371" i="64"/>
  <c r="CO371" i="64"/>
  <c r="CL371" i="64"/>
  <c r="CK371" i="64"/>
  <c r="CJ371" i="64"/>
  <c r="CI371" i="64"/>
  <c r="CH371" i="64"/>
  <c r="CG371" i="64"/>
  <c r="CF371" i="64"/>
  <c r="CE371" i="64"/>
  <c r="CD371" i="64"/>
  <c r="CC371" i="64"/>
  <c r="CB371" i="64"/>
  <c r="CA371" i="64"/>
  <c r="BZ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S371" i="64"/>
  <c r="G371" i="64"/>
  <c r="E371" i="64"/>
  <c r="E370" i="64"/>
  <c r="G369" i="64"/>
  <c r="G367" i="64" s="1"/>
  <c r="E369" i="64"/>
  <c r="E367" i="64"/>
  <c r="E366" i="64"/>
  <c r="E365" i="64"/>
  <c r="E364" i="64"/>
  <c r="E363"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25" i="64"/>
  <c r="E2026" i="64"/>
  <c r="E2027" i="64"/>
  <c r="E2028" i="64"/>
  <c r="E2029" i="64"/>
  <c r="E2030" i="64"/>
  <c r="E2031" i="64"/>
  <c r="E2032" i="64"/>
  <c r="E2033" i="64"/>
  <c r="G2026" i="64"/>
  <c r="CN2041" i="64"/>
  <c r="G2041" i="64"/>
  <c r="E2041" i="64"/>
  <c r="CN2040" i="64"/>
  <c r="G2040" i="64"/>
  <c r="E2040" i="64"/>
  <c r="G2039" i="64"/>
  <c r="E2039" i="64"/>
  <c r="G2038" i="64"/>
  <c r="E2038" i="64"/>
  <c r="CN2037" i="64"/>
  <c r="G2037" i="64"/>
  <c r="E2037" i="64"/>
  <c r="DL2036" i="64"/>
  <c r="DK2036" i="64"/>
  <c r="DJ2036" i="64"/>
  <c r="DI2036" i="64"/>
  <c r="DH2036" i="64"/>
  <c r="DG2036" i="64"/>
  <c r="DF2036" i="64"/>
  <c r="DE2036" i="64"/>
  <c r="DD2036" i="64"/>
  <c r="DC2036" i="64"/>
  <c r="DB2036" i="64"/>
  <c r="DA2036" i="64"/>
  <c r="CZ2036" i="64"/>
  <c r="CY2036" i="64"/>
  <c r="CX2036" i="64"/>
  <c r="CW2036" i="64"/>
  <c r="CV2036" i="64"/>
  <c r="CU2036" i="64"/>
  <c r="CT2036" i="64"/>
  <c r="CS2036" i="64"/>
  <c r="CR2036" i="64"/>
  <c r="CQ2036" i="64"/>
  <c r="CP2036" i="64"/>
  <c r="CO2036" i="64"/>
  <c r="CN2036" i="64"/>
  <c r="G2036" i="64"/>
  <c r="E2036" i="64"/>
  <c r="G2035" i="64"/>
  <c r="E2035" i="64"/>
  <c r="G2034" i="64"/>
  <c r="E2034" i="64"/>
  <c r="H2033" i="64"/>
  <c r="I2030" i="64"/>
  <c r="I2031" i="64" s="1"/>
  <c r="I2032" i="64" s="1"/>
  <c r="G2025" i="64"/>
  <c r="E2024" i="64"/>
  <c r="T1982" i="64"/>
  <c r="U1982" i="64"/>
  <c r="V1982" i="64"/>
  <c r="W1982" i="64"/>
  <c r="X1982" i="64"/>
  <c r="Y1982" i="64"/>
  <c r="Z1982" i="64"/>
  <c r="AA1982" i="64"/>
  <c r="AB1982" i="64"/>
  <c r="AC1982" i="64"/>
  <c r="AD1982" i="64"/>
  <c r="AE1982" i="64"/>
  <c r="AF1982" i="64"/>
  <c r="AG1982" i="64"/>
  <c r="AH1982" i="64"/>
  <c r="AI1982" i="64"/>
  <c r="AJ1982" i="64"/>
  <c r="AK1982" i="64"/>
  <c r="AL1982" i="64"/>
  <c r="AM1982" i="64"/>
  <c r="AN1982" i="64"/>
  <c r="AO1982" i="64"/>
  <c r="AP1982" i="64"/>
  <c r="AQ1982" i="64"/>
  <c r="AR1982" i="64"/>
  <c r="AS1982" i="64"/>
  <c r="AT1982" i="64"/>
  <c r="AU1982" i="64"/>
  <c r="AV1982" i="64"/>
  <c r="AW1982" i="64"/>
  <c r="AX1982" i="64"/>
  <c r="AY1982" i="64"/>
  <c r="AZ1982" i="64"/>
  <c r="BA1982" i="64"/>
  <c r="BB1982" i="64"/>
  <c r="BC1982" i="64"/>
  <c r="BD1982" i="64"/>
  <c r="BE1982" i="64"/>
  <c r="BF1982" i="64"/>
  <c r="BG1982" i="64"/>
  <c r="BH1982" i="64"/>
  <c r="BI1982" i="64"/>
  <c r="BJ1982" i="64"/>
  <c r="BK1982" i="64"/>
  <c r="BL1982" i="64"/>
  <c r="BM1982" i="64"/>
  <c r="BN1982" i="64"/>
  <c r="BO1982" i="64"/>
  <c r="BP1982" i="64"/>
  <c r="BQ1982" i="64"/>
  <c r="BR1982" i="64"/>
  <c r="BS1982" i="64"/>
  <c r="BT1982" i="64"/>
  <c r="BU1982" i="64"/>
  <c r="BV1982" i="64"/>
  <c r="BW1982" i="64"/>
  <c r="BX1982" i="64"/>
  <c r="BY1982" i="64"/>
  <c r="BZ1982" i="64"/>
  <c r="CA1982" i="64"/>
  <c r="CB1982" i="64"/>
  <c r="CC1982" i="64"/>
  <c r="CD1982" i="64"/>
  <c r="CE1982" i="64"/>
  <c r="CF1982" i="64"/>
  <c r="CG1982" i="64"/>
  <c r="CH1982" i="64"/>
  <c r="CI1982" i="64"/>
  <c r="CJ1982" i="64"/>
  <c r="CK1982" i="64"/>
  <c r="CL1982" i="64"/>
  <c r="S1982" i="64"/>
  <c r="T1949" i="64"/>
  <c r="U1949" i="64"/>
  <c r="V1949" i="64"/>
  <c r="W1949" i="64"/>
  <c r="X1949" i="64"/>
  <c r="Y1949" i="64"/>
  <c r="Z1949" i="64"/>
  <c r="AA1949" i="64"/>
  <c r="AB1949" i="64"/>
  <c r="AC1949" i="64"/>
  <c r="AD1949" i="64"/>
  <c r="AE1949" i="64"/>
  <c r="AF1949" i="64"/>
  <c r="AG1949" i="64"/>
  <c r="AH1949" i="64"/>
  <c r="AI1949" i="64"/>
  <c r="AJ1949" i="64"/>
  <c r="AK1949" i="64"/>
  <c r="AL1949" i="64"/>
  <c r="AM1949" i="64"/>
  <c r="AN1949" i="64"/>
  <c r="AO1949" i="64"/>
  <c r="AP1949" i="64"/>
  <c r="AQ1949" i="64"/>
  <c r="AR1949" i="64"/>
  <c r="AS1949" i="64"/>
  <c r="AT1949" i="64"/>
  <c r="AU1949" i="64"/>
  <c r="AV1949" i="64"/>
  <c r="AW1949" i="64"/>
  <c r="AX1949" i="64"/>
  <c r="AY1949" i="64"/>
  <c r="AZ1949" i="64"/>
  <c r="BA1949" i="64"/>
  <c r="BB1949" i="64"/>
  <c r="BC1949" i="64"/>
  <c r="BD1949" i="64"/>
  <c r="BE1949" i="64"/>
  <c r="BF1949" i="64"/>
  <c r="BG1949" i="64"/>
  <c r="BH1949" i="64"/>
  <c r="BI1949" i="64"/>
  <c r="BJ1949" i="64"/>
  <c r="BK1949" i="64"/>
  <c r="BL1949" i="64"/>
  <c r="BM1949" i="64"/>
  <c r="BN1949" i="64"/>
  <c r="BO1949" i="64"/>
  <c r="BP1949" i="64"/>
  <c r="BQ1949" i="64"/>
  <c r="BR1949" i="64"/>
  <c r="BS1949" i="64"/>
  <c r="BT1949" i="64"/>
  <c r="BU1949" i="64"/>
  <c r="BV1949" i="64"/>
  <c r="BW1949" i="64"/>
  <c r="BX1949" i="64"/>
  <c r="BY1949" i="64"/>
  <c r="BZ1949" i="64"/>
  <c r="CA1949" i="64"/>
  <c r="CB1949" i="64"/>
  <c r="CC1949" i="64"/>
  <c r="CD1949" i="64"/>
  <c r="CE1949" i="64"/>
  <c r="CF1949" i="64"/>
  <c r="CG1949" i="64"/>
  <c r="CH1949" i="64"/>
  <c r="CI1949" i="64"/>
  <c r="CJ1949" i="64"/>
  <c r="CK1949" i="64"/>
  <c r="CL1949" i="64"/>
  <c r="S1949" i="64"/>
  <c r="CP2009" i="64"/>
  <c r="CQ2009" i="64"/>
  <c r="CR2009" i="64"/>
  <c r="CS2009" i="64"/>
  <c r="CT2009" i="64"/>
  <c r="CU2009" i="64"/>
  <c r="CV2009" i="64"/>
  <c r="CW2009" i="64"/>
  <c r="CX2009" i="64"/>
  <c r="CY2009" i="64"/>
  <c r="CZ2009" i="64"/>
  <c r="DA2009" i="64"/>
  <c r="DB2009" i="64"/>
  <c r="DC2009" i="64"/>
  <c r="DD2009" i="64"/>
  <c r="DE2009" i="64"/>
  <c r="DF2009" i="64"/>
  <c r="DG2009" i="64"/>
  <c r="DH2009" i="64"/>
  <c r="DI2009" i="64"/>
  <c r="DJ2009" i="64"/>
  <c r="DK2009" i="64"/>
  <c r="DL2009" i="64"/>
  <c r="CO2009" i="64"/>
  <c r="CN2009" i="64"/>
  <c r="CN2010" i="64"/>
  <c r="CN2013" i="64"/>
  <c r="CN2014" i="64"/>
  <c r="G2014" i="64"/>
  <c r="E2014" i="64"/>
  <c r="G2013" i="64"/>
  <c r="E2013" i="64"/>
  <c r="G2012" i="64"/>
  <c r="E2012" i="64"/>
  <c r="G2011" i="64"/>
  <c r="E2011" i="64"/>
  <c r="G2010" i="64"/>
  <c r="E2010" i="64"/>
  <c r="G2009" i="64"/>
  <c r="E2009" i="64"/>
  <c r="G2008" i="64"/>
  <c r="E2008" i="64"/>
  <c r="G2007" i="64"/>
  <c r="E2007" i="64"/>
  <c r="H2006" i="64"/>
  <c r="I2003" i="64"/>
  <c r="I2004" i="64" s="1"/>
  <c r="I2005" i="64" s="1"/>
  <c r="G1999" i="64"/>
  <c r="G1998" i="64"/>
  <c r="E1998" i="64"/>
  <c r="E1997" i="64"/>
  <c r="G1964" i="64"/>
  <c r="G1987" i="64"/>
  <c r="E1987" i="64"/>
  <c r="G1986" i="64"/>
  <c r="E1986" i="64"/>
  <c r="G1985" i="64"/>
  <c r="E1985" i="64"/>
  <c r="G1984" i="64"/>
  <c r="E1984" i="64"/>
  <c r="DL1983" i="64"/>
  <c r="DK1983" i="64"/>
  <c r="DJ1983" i="64"/>
  <c r="DI1983" i="64"/>
  <c r="DH1983" i="64"/>
  <c r="DG1983" i="64"/>
  <c r="DF1983" i="64"/>
  <c r="DE1983" i="64"/>
  <c r="DD1983" i="64"/>
  <c r="DC1983" i="64"/>
  <c r="DB1983" i="64"/>
  <c r="DA1983" i="64"/>
  <c r="CZ1983" i="64"/>
  <c r="CY1983" i="64"/>
  <c r="CX1983" i="64"/>
  <c r="CW1983" i="64"/>
  <c r="CV1983" i="64"/>
  <c r="CU1983" i="64"/>
  <c r="CT1983" i="64"/>
  <c r="CS1983" i="64"/>
  <c r="CR1983" i="64"/>
  <c r="CQ1983" i="64"/>
  <c r="CP1983" i="64"/>
  <c r="CO1983" i="64"/>
  <c r="G1983" i="64"/>
  <c r="E1983" i="64"/>
  <c r="G1982" i="64"/>
  <c r="E1982" i="64"/>
  <c r="G1981" i="64"/>
  <c r="E1981" i="64"/>
  <c r="G1980" i="64"/>
  <c r="E1980" i="64"/>
  <c r="H1979" i="64"/>
  <c r="I1968" i="64"/>
  <c r="I1969" i="64" s="1"/>
  <c r="I1970" i="64" s="1"/>
  <c r="I1971" i="64" s="1"/>
  <c r="I1972" i="64" s="1"/>
  <c r="I1973" i="64" s="1"/>
  <c r="I1974" i="64" s="1"/>
  <c r="I1975" i="64" s="1"/>
  <c r="I1976" i="64" s="1"/>
  <c r="I1977" i="64" s="1"/>
  <c r="I1978" i="64" s="1"/>
  <c r="G1968" i="64"/>
  <c r="G1969" i="64" s="1"/>
  <c r="G1970" i="64" s="1"/>
  <c r="G1971" i="64" s="1"/>
  <c r="G1972" i="64" s="1"/>
  <c r="G1973" i="64" s="1"/>
  <c r="G1974" i="64" s="1"/>
  <c r="G1975" i="64" s="1"/>
  <c r="G1976" i="64" s="1"/>
  <c r="G1977" i="64" s="1"/>
  <c r="G1978" i="64" s="1"/>
  <c r="G1963" i="64"/>
  <c r="E1963" i="64"/>
  <c r="E1962" i="64"/>
  <c r="G1947" i="64"/>
  <c r="G1948" i="64"/>
  <c r="G1949" i="64"/>
  <c r="G1950" i="64"/>
  <c r="G1951" i="64"/>
  <c r="G1952" i="64"/>
  <c r="G1953" i="64"/>
  <c r="G1930" i="64"/>
  <c r="I1934" i="64"/>
  <c r="I1935" i="64" s="1"/>
  <c r="I1936" i="64" s="1"/>
  <c r="I1937" i="64" s="1"/>
  <c r="I1938" i="64" s="1"/>
  <c r="I1939" i="64" s="1"/>
  <c r="I1940" i="64" s="1"/>
  <c r="I1941" i="64" s="1"/>
  <c r="I1942" i="64" s="1"/>
  <c r="I1943" i="64" s="1"/>
  <c r="I1944" i="64" s="1"/>
  <c r="G1934" i="64"/>
  <c r="G1935" i="64" s="1"/>
  <c r="G1936" i="64" s="1"/>
  <c r="G1937" i="64" s="1"/>
  <c r="G1938" i="64" s="1"/>
  <c r="G1939" i="64" s="1"/>
  <c r="G1940" i="64" s="1"/>
  <c r="G1941" i="64" s="1"/>
  <c r="G1942" i="64" s="1"/>
  <c r="G1943" i="64" s="1"/>
  <c r="G1944" i="64" s="1"/>
  <c r="E1953" i="64"/>
  <c r="E1952" i="64"/>
  <c r="E1951" i="64"/>
  <c r="E1950" i="64"/>
  <c r="DL1949" i="64"/>
  <c r="DK1949" i="64"/>
  <c r="DJ1949" i="64"/>
  <c r="DI1949" i="64"/>
  <c r="DH1949" i="64"/>
  <c r="DG1949" i="64"/>
  <c r="DF1949" i="64"/>
  <c r="DE1949" i="64"/>
  <c r="DD1949" i="64"/>
  <c r="DC1949" i="64"/>
  <c r="DB1949" i="64"/>
  <c r="DA1949" i="64"/>
  <c r="CZ1949" i="64"/>
  <c r="CY1949" i="64"/>
  <c r="CX1949" i="64"/>
  <c r="CW1949" i="64"/>
  <c r="CV1949" i="64"/>
  <c r="CU1949" i="64"/>
  <c r="CT1949" i="64"/>
  <c r="CS1949" i="64"/>
  <c r="CR1949" i="64"/>
  <c r="CQ1949" i="64"/>
  <c r="CP1949" i="64"/>
  <c r="CO1949" i="64"/>
  <c r="E1949" i="64"/>
  <c r="E1948" i="64"/>
  <c r="E1947" i="64"/>
  <c r="G1946" i="64"/>
  <c r="E1946" i="64"/>
  <c r="G1929" i="64"/>
  <c r="E1929" i="64"/>
  <c r="E1928" i="64"/>
  <c r="AM547" i="64" a="1"/>
  <c r="BL547" i="64" a="1"/>
  <c r="BH547" i="64" a="1"/>
  <c r="AP547" i="64" a="1"/>
  <c r="AY547" i="64" a="1"/>
  <c r="BQ547" i="64" a="1"/>
  <c r="CA547" i="64" a="1"/>
  <c r="V547" i="64" a="1"/>
  <c r="BR547" i="64" a="1"/>
  <c r="AB547" i="64" a="1"/>
  <c r="T547" i="64" a="1"/>
  <c r="BY547" i="64" a="1"/>
  <c r="CK547" i="64" a="1"/>
  <c r="BO547" i="64" a="1"/>
  <c r="CL547" i="64" a="1"/>
  <c r="BU547" i="64" a="1"/>
  <c r="W547" i="64" a="1"/>
  <c r="AD547" i="64" a="1"/>
  <c r="BI547" i="64" a="1"/>
  <c r="CC547" i="64" a="1"/>
  <c r="BS547" i="64" a="1"/>
  <c r="BN547" i="64" a="1"/>
  <c r="AJ547" i="64" a="1"/>
  <c r="AN547" i="64" a="1"/>
  <c r="AU547" i="64" a="1"/>
  <c r="BZ547" i="64" a="1"/>
  <c r="BP547" i="64" a="1"/>
  <c r="BM547" i="64" a="1"/>
  <c r="CJ547" i="64" a="1"/>
  <c r="CI547" i="64" a="1"/>
  <c r="AH547" i="64" a="1"/>
  <c r="AO547" i="64" a="1"/>
  <c r="AQ547" i="64" a="1"/>
  <c r="CD547" i="64" a="1"/>
  <c r="CN549" i="64" a="1"/>
  <c r="BV547" i="64" a="1"/>
  <c r="AV547" i="64" a="1"/>
  <c r="BG547" i="64" a="1"/>
  <c r="AA547" i="64" a="1"/>
  <c r="BT547" i="64" a="1"/>
  <c r="AF547" i="64" a="1"/>
  <c r="CH547" i="64" a="1"/>
  <c r="BK547" i="64" a="1"/>
  <c r="CB547" i="64" a="1"/>
  <c r="Y547" i="64" a="1"/>
  <c r="BD547" i="64" a="1"/>
  <c r="CN547" i="64" a="1"/>
  <c r="BF547" i="64" a="1"/>
  <c r="U547" i="64" a="1"/>
  <c r="AR547" i="64" a="1"/>
  <c r="BA547" i="64" a="1"/>
  <c r="X547" i="64" a="1"/>
  <c r="CE547" i="64" a="1"/>
  <c r="BC547" i="64" a="1"/>
  <c r="CG547" i="64" a="1"/>
  <c r="BX547" i="64" a="1"/>
  <c r="AE547" i="64" a="1"/>
  <c r="AS547" i="64" a="1"/>
  <c r="AC547" i="64" a="1"/>
  <c r="AW547" i="64" a="1"/>
  <c r="AT547" i="64" a="1"/>
  <c r="AX547" i="64" a="1"/>
  <c r="AG547" i="64" a="1"/>
  <c r="BB547" i="64" a="1"/>
  <c r="AZ547" i="64" a="1"/>
  <c r="BE547" i="64" a="1"/>
  <c r="S547" i="64" a="1"/>
  <c r="BW547" i="64" a="1"/>
  <c r="V628" i="64" a="1"/>
  <c r="AL547" i="64" a="1"/>
  <c r="Z547" i="64" a="1"/>
  <c r="BJ547" i="64" a="1"/>
  <c r="CF547" i="64" a="1"/>
  <c r="AK547" i="64" a="1"/>
  <c r="AI547" i="64" a="1"/>
  <c r="CU873" i="64" l="1" a="1"/>
  <c r="CU873" i="64" s="1"/>
  <c r="CN46" i="1161"/>
  <c r="CN51" i="1161" s="1"/>
  <c r="CN61" i="1161"/>
  <c r="CN66" i="1161" s="1"/>
  <c r="V15" i="1161"/>
  <c r="U18" i="1161"/>
  <c r="S36" i="1161"/>
  <c r="S73" i="1161"/>
  <c r="S24" i="861" s="1"/>
  <c r="S77" i="1161"/>
  <c r="S18" i="861" s="1"/>
  <c r="CO18" i="1161"/>
  <c r="CO20" i="1161" s="1"/>
  <c r="CP15" i="1161"/>
  <c r="W8" i="1161"/>
  <c r="CN17" i="861"/>
  <c r="CO24" i="861"/>
  <c r="X25" i="1161"/>
  <c r="X17" i="1161"/>
  <c r="X27" i="1161"/>
  <c r="X26" i="1161"/>
  <c r="X41" i="1161"/>
  <c r="X55" i="1161"/>
  <c r="X39" i="1161"/>
  <c r="X43" i="1161"/>
  <c r="X54" i="1161"/>
  <c r="X40" i="1161"/>
  <c r="X42" i="1161"/>
  <c r="X58" i="1161"/>
  <c r="X4" i="1161"/>
  <c r="X57" i="1161"/>
  <c r="X16" i="1161"/>
  <c r="X72" i="1161"/>
  <c r="X24" i="1161"/>
  <c r="X56" i="1161"/>
  <c r="X23" i="1161"/>
  <c r="X76" i="1161"/>
  <c r="CN50" i="1161"/>
  <c r="CN65" i="1161"/>
  <c r="CN49" i="1161"/>
  <c r="CN64" i="1161"/>
  <c r="CR873" i="64" a="1"/>
  <c r="CR873" i="64" s="1"/>
  <c r="Z2" i="1161"/>
  <c r="Y3" i="1161"/>
  <c r="Y7" i="1161"/>
  <c r="X8" i="1161" s="1"/>
  <c r="Y1" i="1161"/>
  <c r="CN23" i="861"/>
  <c r="CN47" i="1161"/>
  <c r="CN62" i="1161"/>
  <c r="T20" i="1161"/>
  <c r="CX1" i="1161"/>
  <c r="CX17" i="1161"/>
  <c r="CX4" i="1161"/>
  <c r="CX16" i="1161"/>
  <c r="CX25" i="1161"/>
  <c r="CX23" i="1161"/>
  <c r="CX24" i="1161"/>
  <c r="CX40" i="1161"/>
  <c r="CX39" i="1161"/>
  <c r="CX27" i="1161"/>
  <c r="CX56" i="1161"/>
  <c r="CX26" i="1161"/>
  <c r="CX43" i="1161"/>
  <c r="CX42" i="1161"/>
  <c r="CX41" i="1161"/>
  <c r="CX55" i="1161"/>
  <c r="CX57" i="1161"/>
  <c r="CX58" i="1161"/>
  <c r="CX54" i="1161"/>
  <c r="CX72" i="1161"/>
  <c r="CX76" i="1161"/>
  <c r="CZ2" i="1161"/>
  <c r="CY3" i="1161"/>
  <c r="CY7" i="1161"/>
  <c r="CY8" i="1161"/>
  <c r="W873" i="64" a="1"/>
  <c r="W873" i="64" s="1"/>
  <c r="CM686" i="64" a="1"/>
  <c r="CM686" i="64" s="1"/>
  <c r="CO873" i="64" a="1"/>
  <c r="CO873" i="64" s="1"/>
  <c r="CS873" i="64" a="1"/>
  <c r="CS873" i="64" s="1"/>
  <c r="CT873" i="64" a="1"/>
  <c r="CT873" i="64" s="1"/>
  <c r="CQ873" i="64" a="1"/>
  <c r="CQ873" i="64" s="1"/>
  <c r="CQ684" i="64" a="1"/>
  <c r="CQ684" i="64" s="1"/>
  <c r="CQ686" i="64" a="1"/>
  <c r="CQ686" i="64" s="1"/>
  <c r="CT684" i="64" a="1"/>
  <c r="CT684" i="64" s="1"/>
  <c r="CP686" i="64" a="1"/>
  <c r="CP686" i="64" s="1"/>
  <c r="CT688" i="64" a="1"/>
  <c r="CT688" i="64" s="1"/>
  <c r="CO688" i="64" a="1"/>
  <c r="CO688" i="64" s="1"/>
  <c r="CT685" i="64" a="1"/>
  <c r="CT685" i="64" s="1"/>
  <c r="CN685" i="64" a="1"/>
  <c r="CN685" i="64" s="1"/>
  <c r="CT686" i="64" a="1"/>
  <c r="CT686" i="64" s="1"/>
  <c r="CS687" i="64" a="1"/>
  <c r="CS687" i="64" s="1"/>
  <c r="CT687" i="64" a="1"/>
  <c r="CT687" i="64" s="1"/>
  <c r="CP688" i="64" a="1"/>
  <c r="CP688" i="64" s="1"/>
  <c r="CR685" i="64" a="1"/>
  <c r="CR685" i="64" s="1"/>
  <c r="CS686" i="64" a="1"/>
  <c r="CS686" i="64" s="1"/>
  <c r="CR687" i="64" a="1"/>
  <c r="CR687" i="64" s="1"/>
  <c r="CP684" i="64" a="1"/>
  <c r="CP684" i="64" s="1"/>
  <c r="CQ685" i="64" a="1"/>
  <c r="CQ685" i="64" s="1"/>
  <c r="CN688" i="64" a="1"/>
  <c r="CN688" i="64" s="1"/>
  <c r="CQ688" i="64" a="1"/>
  <c r="CQ688" i="64" s="1"/>
  <c r="CM670" i="64" a="1"/>
  <c r="CM670" i="64" s="1"/>
  <c r="CO686" i="64" a="1"/>
  <c r="CO686" i="64" s="1"/>
  <c r="CO684" i="64" a="1"/>
  <c r="CO684" i="64" s="1"/>
  <c r="CS684" i="64" a="1"/>
  <c r="CS684" i="64" s="1"/>
  <c r="CM684" i="64" a="1"/>
  <c r="CM684" i="64" s="1"/>
  <c r="CM685" i="64" a="1"/>
  <c r="CM685" i="64" s="1"/>
  <c r="CO687" i="64" a="1"/>
  <c r="CO687" i="64" s="1"/>
  <c r="CM687" i="64" a="1"/>
  <c r="CM687" i="64" s="1"/>
  <c r="CN684" i="64" a="1"/>
  <c r="CN684" i="64" s="1"/>
  <c r="W685" i="64" a="1"/>
  <c r="W685" i="64" s="1"/>
  <c r="W688" i="64" a="1"/>
  <c r="W688" i="64" s="1"/>
  <c r="W684" i="64" a="1"/>
  <c r="W684" i="64" s="1"/>
  <c r="W687" i="64" a="1"/>
  <c r="W687" i="64" s="1"/>
  <c r="W686" i="64" a="1"/>
  <c r="W686" i="64" s="1"/>
  <c r="CR684" i="64" a="1"/>
  <c r="CR684" i="64" s="1"/>
  <c r="CO685" i="64" a="1"/>
  <c r="CO685" i="64" s="1"/>
  <c r="CP687" i="64" a="1"/>
  <c r="CP687" i="64" s="1"/>
  <c r="CM688" i="64" a="1"/>
  <c r="CM688" i="64" s="1"/>
  <c r="CR686" i="64" a="1"/>
  <c r="CR686" i="64" s="1"/>
  <c r="CS685" i="64" a="1"/>
  <c r="CS685" i="64" s="1"/>
  <c r="CP685" i="64" a="1"/>
  <c r="CP685" i="64" s="1"/>
  <c r="CN686" i="64" a="1"/>
  <c r="CN686" i="64" s="1"/>
  <c r="CS688" i="64" a="1"/>
  <c r="CS688" i="64" s="1"/>
  <c r="CU687" i="64" a="1"/>
  <c r="CU687" i="64" s="1"/>
  <c r="CU686" i="64" a="1"/>
  <c r="CU686" i="64" s="1"/>
  <c r="CU685" i="64" a="1"/>
  <c r="CU685" i="64" s="1"/>
  <c r="CU688" i="64" a="1"/>
  <c r="CU688" i="64" s="1"/>
  <c r="CU684" i="64" a="1"/>
  <c r="CU684" i="64" s="1"/>
  <c r="CR688" i="64" a="1"/>
  <c r="CR688" i="64" s="1"/>
  <c r="CN687" i="64" a="1"/>
  <c r="CN687" i="64" s="1"/>
  <c r="CQ687" i="64" a="1"/>
  <c r="CQ687" i="64" s="1"/>
  <c r="CQ673" i="64" a="1"/>
  <c r="CQ673" i="64" s="1"/>
  <c r="CQ672" i="64" a="1"/>
  <c r="CQ672" i="64" s="1"/>
  <c r="CT671" i="64" a="1"/>
  <c r="CT671" i="64" s="1"/>
  <c r="CO673" i="64" a="1"/>
  <c r="CO673" i="64" s="1"/>
  <c r="CS657" i="64" a="1"/>
  <c r="CS657" i="64" s="1"/>
  <c r="CN655" i="64" a="1"/>
  <c r="CN655" i="64" s="1"/>
  <c r="CN663" i="64" s="1"/>
  <c r="CR670" i="64" a="1"/>
  <c r="CR670" i="64" s="1"/>
  <c r="CQ655" i="64" a="1"/>
  <c r="CQ655" i="64" s="1"/>
  <c r="CS653" i="64" a="1"/>
  <c r="CS653" i="64" s="1"/>
  <c r="CO671" i="64" a="1"/>
  <c r="CO671" i="64" s="1"/>
  <c r="CR653" i="64" a="1"/>
  <c r="CR653" i="64" s="1"/>
  <c r="CO653" i="64" a="1"/>
  <c r="CO653" i="64" s="1"/>
  <c r="CO670" i="64" a="1"/>
  <c r="CO670" i="64" s="1"/>
  <c r="CM669" i="64" a="1"/>
  <c r="CM669" i="64" s="1"/>
  <c r="CS654" i="64" a="1"/>
  <c r="CS654" i="64" s="1"/>
  <c r="CM673" i="64" a="1"/>
  <c r="CM673" i="64" s="1"/>
  <c r="CT673" i="64" a="1"/>
  <c r="CT673" i="64" s="1"/>
  <c r="CN672" i="64" a="1"/>
  <c r="CN672" i="64" s="1"/>
  <c r="CS670" i="64" a="1"/>
  <c r="CS670" i="64" s="1"/>
  <c r="CS656" i="64" a="1"/>
  <c r="CS656" i="64" s="1"/>
  <c r="CR654" i="64" a="1"/>
  <c r="CR654" i="64" s="1"/>
  <c r="CQ670" i="64" a="1"/>
  <c r="CQ670" i="64" s="1"/>
  <c r="CR673" i="64" a="1"/>
  <c r="CR673" i="64" s="1"/>
  <c r="CP669" i="64" a="1"/>
  <c r="CP669" i="64" s="1"/>
  <c r="CU673" i="64" a="1"/>
  <c r="CU673" i="64" s="1"/>
  <c r="CU669" i="64" a="1"/>
  <c r="CU669" i="64" s="1"/>
  <c r="CU653" i="64" a="1"/>
  <c r="CU653" i="64" s="1"/>
  <c r="CU654" i="64" a="1"/>
  <c r="CU654" i="64" s="1"/>
  <c r="CU670" i="64" a="1"/>
  <c r="CU670" i="64" s="1"/>
  <c r="CU655" i="64" a="1"/>
  <c r="CU655" i="64" s="1"/>
  <c r="CU656" i="64" a="1"/>
  <c r="CU656" i="64" s="1"/>
  <c r="CU657" i="64" a="1"/>
  <c r="CU657" i="64" s="1"/>
  <c r="CU671" i="64" a="1"/>
  <c r="CU671" i="64" s="1"/>
  <c r="CU672" i="64" a="1"/>
  <c r="CU672" i="64" s="1"/>
  <c r="CN670" i="64" a="1"/>
  <c r="CN670" i="64" s="1"/>
  <c r="CM653" i="64" a="1"/>
  <c r="CM653" i="64" s="1"/>
  <c r="CM661" i="64" s="1"/>
  <c r="CR655" i="64" a="1"/>
  <c r="CR655" i="64" s="1"/>
  <c r="CR657" i="64" a="1"/>
  <c r="CR657" i="64" s="1"/>
  <c r="CT672" i="64" a="1"/>
  <c r="CT672" i="64" s="1"/>
  <c r="CQ653" i="64" a="1"/>
  <c r="CQ653" i="64" s="1"/>
  <c r="CQ669" i="64" a="1"/>
  <c r="CQ669" i="64" s="1"/>
  <c r="CT657" i="64" a="1"/>
  <c r="CT657" i="64" s="1"/>
  <c r="CS655" i="64" a="1"/>
  <c r="CS655" i="64" s="1"/>
  <c r="CM655" i="64" a="1"/>
  <c r="CM655" i="64" s="1"/>
  <c r="CN669" i="64" a="1"/>
  <c r="CN669" i="64" s="1"/>
  <c r="CT656" i="64" a="1"/>
  <c r="CT656" i="64" s="1"/>
  <c r="CR669" i="64" a="1"/>
  <c r="CR669" i="64" s="1"/>
  <c r="CP670" i="64" a="1"/>
  <c r="CP670" i="64" s="1"/>
  <c r="CP671" i="64" a="1"/>
  <c r="CP671" i="64" s="1"/>
  <c r="CS672" i="64" a="1"/>
  <c r="CS672" i="64" s="1"/>
  <c r="CT655" i="64" a="1"/>
  <c r="CT655" i="64" s="1"/>
  <c r="CP654" i="64" a="1"/>
  <c r="CP654" i="64" s="1"/>
  <c r="CO672" i="64" a="1"/>
  <c r="CO672" i="64" s="1"/>
  <c r="CP656" i="64" a="1"/>
  <c r="CP656" i="64" s="1"/>
  <c r="CT669" i="64" a="1"/>
  <c r="CT669" i="64" s="1"/>
  <c r="CS671" i="64" a="1"/>
  <c r="CS671" i="64" s="1"/>
  <c r="CM671" i="64" a="1"/>
  <c r="CM671" i="64" s="1"/>
  <c r="CP653" i="64" a="1"/>
  <c r="CP653" i="64" s="1"/>
  <c r="CQ656" i="64" a="1"/>
  <c r="CQ656" i="64" s="1"/>
  <c r="CT670" i="64" a="1"/>
  <c r="CT670" i="64" s="1"/>
  <c r="CN654" i="64" a="1"/>
  <c r="CN654" i="64" s="1"/>
  <c r="CN662" i="64" s="1"/>
  <c r="CO669" i="64" a="1"/>
  <c r="CO669" i="64" s="1"/>
  <c r="CP657" i="64" a="1"/>
  <c r="CP657" i="64" s="1"/>
  <c r="CQ654" i="64" a="1"/>
  <c r="CQ654" i="64" s="1"/>
  <c r="CP673" i="64" a="1"/>
  <c r="CP673" i="64" s="1"/>
  <c r="CM672" i="64" a="1"/>
  <c r="CM672" i="64" s="1"/>
  <c r="CN657" i="64" a="1"/>
  <c r="CN657" i="64" s="1"/>
  <c r="CN665" i="64" s="1"/>
  <c r="CN673" i="64" a="1"/>
  <c r="CN673" i="64" s="1"/>
  <c r="CO657" i="64" a="1"/>
  <c r="CO657" i="64" s="1"/>
  <c r="CN656" i="64" a="1"/>
  <c r="CN656" i="64" s="1"/>
  <c r="CN664" i="64" s="1"/>
  <c r="CN671" i="64" a="1"/>
  <c r="CN671" i="64" s="1"/>
  <c r="CO655" i="64" a="1"/>
  <c r="CO655" i="64" s="1"/>
  <c r="CN653" i="64" a="1"/>
  <c r="CN653" i="64" s="1"/>
  <c r="CN661" i="64" s="1"/>
  <c r="CS669" i="64" a="1"/>
  <c r="CS669" i="64" s="1"/>
  <c r="CM656" i="64" a="1"/>
  <c r="CM656" i="64" s="1"/>
  <c r="CM664" i="64" s="1"/>
  <c r="CO654" i="64" a="1"/>
  <c r="CO654" i="64" s="1"/>
  <c r="CQ657" i="64" a="1"/>
  <c r="CQ657" i="64" s="1"/>
  <c r="CR672" i="64" a="1"/>
  <c r="CR672" i="64" s="1"/>
  <c r="CS673" i="64" a="1"/>
  <c r="CS673" i="64" s="1"/>
  <c r="CR671" i="64" a="1"/>
  <c r="CR671" i="64" s="1"/>
  <c r="CP655" i="64" a="1"/>
  <c r="CP655" i="64" s="1"/>
  <c r="CM654" i="64" a="1"/>
  <c r="CM654" i="64" s="1"/>
  <c r="CM662" i="64" s="1"/>
  <c r="CO656" i="64" a="1"/>
  <c r="CO656" i="64" s="1"/>
  <c r="CT654" i="64" a="1"/>
  <c r="CT654" i="64" s="1"/>
  <c r="CQ671" i="64" a="1"/>
  <c r="CQ671" i="64" s="1"/>
  <c r="CR656" i="64" a="1"/>
  <c r="CR656" i="64" s="1"/>
  <c r="CT653" i="64" a="1"/>
  <c r="CT653" i="64" s="1"/>
  <c r="CM657" i="64" a="1"/>
  <c r="CM657" i="64" s="1"/>
  <c r="CM665" i="64" s="1"/>
  <c r="CP672" i="64" a="1"/>
  <c r="CP672" i="64" s="1"/>
  <c r="W669" i="64" a="1"/>
  <c r="W669" i="64" s="1"/>
  <c r="W673" i="64" a="1"/>
  <c r="W673" i="64" s="1"/>
  <c r="W653" i="64" a="1"/>
  <c r="W653" i="64" s="1"/>
  <c r="W670" i="64" a="1"/>
  <c r="W670" i="64" s="1"/>
  <c r="W654" i="64" a="1"/>
  <c r="W654" i="64" s="1"/>
  <c r="W655" i="64" a="1"/>
  <c r="W655" i="64" s="1"/>
  <c r="W672" i="64" a="1"/>
  <c r="W672" i="64" s="1"/>
  <c r="W656" i="64" a="1"/>
  <c r="W656" i="64" s="1"/>
  <c r="W657" i="64" a="1"/>
  <c r="W657" i="64" s="1"/>
  <c r="W671" i="64" a="1"/>
  <c r="W671"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48" i="64" a="1"/>
  <c r="CS848" i="64" s="1"/>
  <c r="CS139" i="64" a="1"/>
  <c r="CS139" i="64" s="1"/>
  <c r="CO140" i="64" a="1"/>
  <c r="CO140" i="64" s="1"/>
  <c r="CT139" i="64" a="1"/>
  <c r="CT139" i="64" s="1"/>
  <c r="W139" i="64" a="1"/>
  <c r="W139" i="64" s="1"/>
  <c r="W140" i="64" a="1"/>
  <c r="W140" i="64" s="1"/>
  <c r="CU140" i="64" a="1"/>
  <c r="CU140" i="64" s="1"/>
  <c r="CU139" i="64" a="1"/>
  <c r="CU139" i="64" s="1"/>
  <c r="CQ848" i="64" a="1"/>
  <c r="CQ848" i="64" s="1"/>
  <c r="CU848" i="64" a="1"/>
  <c r="CU848" i="64" s="1"/>
  <c r="CP262" i="64" a="1"/>
  <c r="CP262" i="64" s="1"/>
  <c r="CP848" i="64" a="1"/>
  <c r="CP848" i="64" s="1"/>
  <c r="CO848" i="64" a="1"/>
  <c r="CO848" i="64" s="1"/>
  <c r="CT848" i="64" a="1"/>
  <c r="CT848" i="64" s="1"/>
  <c r="CR848" i="64" a="1"/>
  <c r="CR848" i="64" s="1"/>
  <c r="V628" i="64"/>
  <c r="V630" i="64" s="1"/>
  <c r="W262" i="64" a="1"/>
  <c r="W262" i="64" s="1"/>
  <c r="W848" i="64" a="1"/>
  <c r="W848"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29" i="64" a="1"/>
  <c r="CO629" i="64" s="1"/>
  <c r="CP629" i="64" a="1"/>
  <c r="CP629" i="64" s="1"/>
  <c r="O230" i="64"/>
  <c r="O262" i="64"/>
  <c r="CR629" i="64" a="1"/>
  <c r="CR629" i="64" s="1"/>
  <c r="W243" i="64" a="1"/>
  <c r="W243" i="64" s="1"/>
  <c r="W629" i="64" a="1"/>
  <c r="W629" i="64" s="1"/>
  <c r="CU629" i="64" a="1"/>
  <c r="CU629" i="64" s="1"/>
  <c r="CT629" i="64" a="1"/>
  <c r="CT629" i="64" s="1"/>
  <c r="CQ629" i="64" a="1"/>
  <c r="CQ629" i="64" s="1"/>
  <c r="CS629" i="64" a="1"/>
  <c r="CS629"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5" i="64" a="1"/>
  <c r="W595" i="64" s="1"/>
  <c r="W230" i="64" a="1"/>
  <c r="W230" i="64" s="1"/>
  <c r="CQ230" i="64" a="1"/>
  <c r="CQ230" i="64" s="1"/>
  <c r="CR595" i="64" a="1"/>
  <c r="CR595" i="64" s="1"/>
  <c r="CU595" i="64" a="1"/>
  <c r="CU595" i="64" s="1"/>
  <c r="CP591" i="64" a="1"/>
  <c r="CP591" i="64" s="1"/>
  <c r="CO595" i="64" a="1"/>
  <c r="CO595" i="64" s="1"/>
  <c r="CS595" i="64" a="1"/>
  <c r="CS595" i="64" s="1"/>
  <c r="CP595" i="64" a="1"/>
  <c r="CP595" i="64" s="1"/>
  <c r="CQ595" i="64" a="1"/>
  <c r="CQ595" i="64" s="1"/>
  <c r="CT595" i="64" a="1"/>
  <c r="CT595" i="64" s="1"/>
  <c r="CP587" i="64" a="1"/>
  <c r="CP587" i="64" s="1"/>
  <c r="CO591" i="64" a="1"/>
  <c r="CO591" i="64" s="1"/>
  <c r="CQ591" i="64" a="1"/>
  <c r="CQ591" i="64" s="1"/>
  <c r="W591" i="64" a="1"/>
  <c r="W591" i="64" s="1"/>
  <c r="CU591" i="64" a="1"/>
  <c r="CU591" i="64" s="1"/>
  <c r="CR591" i="64" a="1"/>
  <c r="CR591" i="64" s="1"/>
  <c r="CT591" i="64" a="1"/>
  <c r="CT591" i="64" s="1"/>
  <c r="CS591" i="64" a="1"/>
  <c r="CS591" i="64" s="1"/>
  <c r="CM592" i="64"/>
  <c r="CT587" i="64" a="1"/>
  <c r="CT587" i="64" s="1"/>
  <c r="CN592" i="64"/>
  <c r="CO587" i="64" a="1"/>
  <c r="CO587" i="64" s="1"/>
  <c r="CR587" i="64" a="1"/>
  <c r="CR587" i="64" s="1"/>
  <c r="W587" i="64" a="1"/>
  <c r="W587" i="64" s="1"/>
  <c r="CS587" i="64" a="1"/>
  <c r="CS587" i="64" s="1"/>
  <c r="CQ587" i="64" a="1"/>
  <c r="CQ587" i="64" s="1"/>
  <c r="CU4" i="64"/>
  <c r="CU587" i="64" a="1"/>
  <c r="CU587" i="64" s="1"/>
  <c r="G556" i="64"/>
  <c r="G546" i="64"/>
  <c r="CV38" i="863"/>
  <c r="CV40" i="863"/>
  <c r="CQ66" i="863" a="1"/>
  <c r="CQ66" i="863" s="1"/>
  <c r="S72" i="861"/>
  <c r="X190" i="64"/>
  <c r="X7" i="64"/>
  <c r="W8" i="64" s="1"/>
  <c r="P1" i="64"/>
  <c r="W4" i="64"/>
  <c r="CU1" i="863"/>
  <c r="CU43" i="863"/>
  <c r="CU42" i="863"/>
  <c r="CU21" i="863" s="1"/>
  <c r="CU34"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X873" i="64" s="1" a="1"/>
  <c r="X873" i="64" s="1"/>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873" i="64" s="1" a="1"/>
  <c r="CV873" i="64" s="1"/>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6" i="861" s="1"/>
  <c r="CT70" i="863" a="1"/>
  <c r="CT70" i="863" s="1"/>
  <c r="CP66" i="863" a="1"/>
  <c r="CP66" i="863" s="1"/>
  <c r="W43" i="863"/>
  <c r="W42" i="863"/>
  <c r="W21" i="863" s="1"/>
  <c r="V34"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49" i="64"/>
  <c r="CN547" i="64"/>
  <c r="Z547" i="64"/>
  <c r="V547" i="64"/>
  <c r="Y547" i="64"/>
  <c r="U547" i="64"/>
  <c r="X547" i="64"/>
  <c r="T547" i="64"/>
  <c r="W547" i="64"/>
  <c r="S547" i="64"/>
  <c r="AA547" i="64"/>
  <c r="CI547" i="64"/>
  <c r="CE547" i="64"/>
  <c r="CA547" i="64"/>
  <c r="BW547" i="64"/>
  <c r="BS547" i="64"/>
  <c r="BO547" i="64"/>
  <c r="BK547" i="64"/>
  <c r="BG547" i="64"/>
  <c r="BC547" i="64"/>
  <c r="AY547" i="64"/>
  <c r="AU547" i="64"/>
  <c r="AQ547" i="64"/>
  <c r="AM547" i="64"/>
  <c r="AI547" i="64"/>
  <c r="AE547" i="64"/>
  <c r="CL547" i="64"/>
  <c r="CH547" i="64"/>
  <c r="CD547" i="64"/>
  <c r="BZ547" i="64"/>
  <c r="BV547" i="64"/>
  <c r="BR547" i="64"/>
  <c r="BN547" i="64"/>
  <c r="BJ547" i="64"/>
  <c r="BF547" i="64"/>
  <c r="BB547" i="64"/>
  <c r="AX547" i="64"/>
  <c r="AT547" i="64"/>
  <c r="AP547" i="64"/>
  <c r="AL547" i="64"/>
  <c r="AH547" i="64"/>
  <c r="AD547" i="64"/>
  <c r="CK547" i="64"/>
  <c r="CG547" i="64"/>
  <c r="CC547" i="64"/>
  <c r="BY547" i="64"/>
  <c r="BU547" i="64"/>
  <c r="BQ547" i="64"/>
  <c r="BM547" i="64"/>
  <c r="BI547" i="64"/>
  <c r="BE547" i="64"/>
  <c r="BA547" i="64"/>
  <c r="AW547" i="64"/>
  <c r="AS547" i="64"/>
  <c r="AO547" i="64"/>
  <c r="AK547" i="64"/>
  <c r="AG547" i="64"/>
  <c r="AC547" i="64"/>
  <c r="CJ547" i="64"/>
  <c r="CF547" i="64"/>
  <c r="CB547" i="64"/>
  <c r="BX547" i="64"/>
  <c r="BT547" i="64"/>
  <c r="BP547" i="64"/>
  <c r="BL547" i="64"/>
  <c r="BH547" i="64"/>
  <c r="BD547" i="64"/>
  <c r="AZ547" i="64"/>
  <c r="AV547" i="64"/>
  <c r="AR547" i="64"/>
  <c r="AN547" i="64"/>
  <c r="AJ547" i="64"/>
  <c r="AF547" i="64"/>
  <c r="AB547" i="64"/>
  <c r="R1793" i="64"/>
  <c r="J1794" i="64"/>
  <c r="R1794" i="64" s="1"/>
  <c r="CN1794" i="64"/>
  <c r="H1945" i="64"/>
  <c r="CT628" i="64" a="1"/>
  <c r="CP628" i="64" a="1"/>
  <c r="CM628" i="64" a="1"/>
  <c r="CS628" i="64" a="1"/>
  <c r="CR628" i="64" a="1"/>
  <c r="CO628" i="64" a="1"/>
  <c r="CU628" i="64" a="1"/>
  <c r="W628" i="64" a="1"/>
  <c r="CQ628" i="64" a="1"/>
  <c r="CN628" i="64" a="1"/>
  <c r="CO18" i="861" l="1"/>
  <c r="U20" i="1161"/>
  <c r="V18" i="1161"/>
  <c r="W15" i="1161"/>
  <c r="Y27" i="1161"/>
  <c r="Y56" i="1161"/>
  <c r="Y43" i="1161"/>
  <c r="Y54" i="1161"/>
  <c r="Y42" i="1161"/>
  <c r="Y4" i="1161"/>
  <c r="Y57" i="1161"/>
  <c r="Y24" i="1161"/>
  <c r="Y58" i="1161"/>
  <c r="Y23" i="1161"/>
  <c r="Y72" i="1161"/>
  <c r="Y25" i="1161"/>
  <c r="Y76" i="1161"/>
  <c r="Y16" i="1161"/>
  <c r="Y17" i="1161"/>
  <c r="Y41" i="1161"/>
  <c r="Y39" i="1161"/>
  <c r="Y40" i="1161"/>
  <c r="Y55" i="1161"/>
  <c r="Y26" i="1161"/>
  <c r="Z1" i="1161"/>
  <c r="AA2" i="1161"/>
  <c r="Z3" i="1161"/>
  <c r="Z7" i="1161"/>
  <c r="CN68" i="1161"/>
  <c r="CN69" i="1161" s="1"/>
  <c r="T73" i="1161"/>
  <c r="T24" i="861" s="1"/>
  <c r="T36" i="1161"/>
  <c r="T77" i="1161"/>
  <c r="T18" i="861" s="1"/>
  <c r="CP18" i="1161"/>
  <c r="CP20" i="1161" s="1"/>
  <c r="CQ15" i="1161"/>
  <c r="CO36" i="1161"/>
  <c r="CO73" i="1161"/>
  <c r="CO77" i="1161"/>
  <c r="S32" i="1161"/>
  <c r="S31" i="1161"/>
  <c r="S35" i="1161"/>
  <c r="S33" i="1161"/>
  <c r="S34" i="1161"/>
  <c r="CP18" i="861"/>
  <c r="CY1" i="1161"/>
  <c r="DA2" i="1161"/>
  <c r="CZ3" i="1161"/>
  <c r="CZ7" i="1161"/>
  <c r="CZ8" i="1161"/>
  <c r="CY4" i="1161"/>
  <c r="CY16" i="1161"/>
  <c r="CY24" i="1161"/>
  <c r="CY17" i="1161"/>
  <c r="CY25" i="1161"/>
  <c r="CY23" i="1161"/>
  <c r="CY40" i="1161"/>
  <c r="CY39" i="1161"/>
  <c r="CY27" i="1161"/>
  <c r="CY26" i="1161"/>
  <c r="CY57" i="1161"/>
  <c r="CY41" i="1161"/>
  <c r="CY43" i="1161"/>
  <c r="CY42" i="1161"/>
  <c r="CY54" i="1161"/>
  <c r="CY55" i="1161"/>
  <c r="CY56" i="1161"/>
  <c r="CY58" i="1161"/>
  <c r="CY72" i="1161"/>
  <c r="CY76" i="1161"/>
  <c r="CN25" i="861"/>
  <c r="CM663" i="64"/>
  <c r="CM693" i="64" s="1"/>
  <c r="CN695" i="64"/>
  <c r="CN691" i="64"/>
  <c r="CN696" i="64" s="1"/>
  <c r="CN694" i="64"/>
  <c r="CN692" i="64"/>
  <c r="CM694" i="64"/>
  <c r="CM692" i="64"/>
  <c r="CN693" i="64"/>
  <c r="CM695" i="64"/>
  <c r="CM691" i="64"/>
  <c r="CM696" i="64" s="1"/>
  <c r="CV685" i="64" a="1"/>
  <c r="CV685" i="64" s="1"/>
  <c r="CV688" i="64" a="1"/>
  <c r="CV688" i="64" s="1"/>
  <c r="CV684" i="64" a="1"/>
  <c r="CV684" i="64" s="1"/>
  <c r="CV686" i="64" a="1"/>
  <c r="CV686" i="64" s="1"/>
  <c r="CV687" i="64" a="1"/>
  <c r="CV687" i="64" s="1"/>
  <c r="X688" i="64" a="1"/>
  <c r="X688" i="64" s="1"/>
  <c r="X684" i="64" a="1"/>
  <c r="X684" i="64" s="1"/>
  <c r="X687" i="64" a="1"/>
  <c r="X687" i="64" s="1"/>
  <c r="X686" i="64" a="1"/>
  <c r="X686" i="64" s="1"/>
  <c r="X685" i="64" a="1"/>
  <c r="X685" i="64" s="1"/>
  <c r="CM677" i="64"/>
  <c r="CN676" i="64"/>
  <c r="CN678" i="64"/>
  <c r="CN679" i="64"/>
  <c r="CM680" i="64"/>
  <c r="CM676" i="64"/>
  <c r="CN680" i="64"/>
  <c r="CN677" i="64"/>
  <c r="CM679" i="64"/>
  <c r="CV673" i="64" a="1"/>
  <c r="CV673" i="64" s="1"/>
  <c r="CV669" i="64" a="1"/>
  <c r="CV669" i="64" s="1"/>
  <c r="CV653" i="64" a="1"/>
  <c r="CV653" i="64" s="1"/>
  <c r="CV654" i="64" a="1"/>
  <c r="CV654" i="64" s="1"/>
  <c r="CV670" i="64" a="1"/>
  <c r="CV670" i="64" s="1"/>
  <c r="CV655" i="64" a="1"/>
  <c r="CV655" i="64" s="1"/>
  <c r="CV656" i="64" a="1"/>
  <c r="CV656" i="64" s="1"/>
  <c r="CV657" i="64" a="1"/>
  <c r="CV657" i="64" s="1"/>
  <c r="CV671" i="64" a="1"/>
  <c r="CV671" i="64" s="1"/>
  <c r="CV672" i="64" a="1"/>
  <c r="CV672" i="64" s="1"/>
  <c r="X672" i="64" a="1"/>
  <c r="X672" i="64" s="1"/>
  <c r="X673" i="64" a="1"/>
  <c r="X673" i="64" s="1"/>
  <c r="X653" i="64" a="1"/>
  <c r="X653" i="64" s="1"/>
  <c r="X670" i="64" a="1"/>
  <c r="X670" i="64" s="1"/>
  <c r="X654" i="64" a="1"/>
  <c r="X654" i="64" s="1"/>
  <c r="X655" i="64" a="1"/>
  <c r="X655" i="64" s="1"/>
  <c r="X656" i="64" a="1"/>
  <c r="X656" i="64" s="1"/>
  <c r="X669" i="64" a="1"/>
  <c r="X669" i="64" s="1"/>
  <c r="X657" i="64" a="1"/>
  <c r="X657" i="64" s="1"/>
  <c r="X671" i="64" a="1"/>
  <c r="X671" i="64" s="1"/>
  <c r="CP138" i="64"/>
  <c r="CP141" i="64" s="1"/>
  <c r="CO141" i="64"/>
  <c r="CO143" i="64" s="1"/>
  <c r="W138" i="64"/>
  <c r="W141" i="64" s="1"/>
  <c r="W143" i="64" s="1"/>
  <c r="CV140" i="64" a="1"/>
  <c r="CV140" i="64" s="1"/>
  <c r="CV139" i="64" a="1"/>
  <c r="CV139" i="64" s="1"/>
  <c r="X139" i="64" a="1"/>
  <c r="X139" i="64" s="1"/>
  <c r="X140" i="64" a="1"/>
  <c r="X140" i="64" s="1"/>
  <c r="CP628" i="64"/>
  <c r="CP630" i="64" s="1"/>
  <c r="W628" i="64"/>
  <c r="W630" i="64" s="1"/>
  <c r="CV262" i="64" a="1"/>
  <c r="CV262" i="64" s="1"/>
  <c r="CV848" i="64" a="1"/>
  <c r="CV848" i="64" s="1"/>
  <c r="X262" i="64" a="1"/>
  <c r="X262" i="64" s="1"/>
  <c r="X848" i="64" a="1"/>
  <c r="X848" i="64" s="1"/>
  <c r="CQ628" i="64"/>
  <c r="CQ630" i="64" s="1"/>
  <c r="CR628" i="64"/>
  <c r="CR630" i="64" s="1"/>
  <c r="CN628" i="64"/>
  <c r="CN630" i="64" s="1"/>
  <c r="CS628" i="64"/>
  <c r="CS630" i="64" s="1"/>
  <c r="CT628" i="64"/>
  <c r="CT630" i="64" s="1"/>
  <c r="CO628" i="64"/>
  <c r="CO630" i="64" s="1"/>
  <c r="CM628" i="64"/>
  <c r="CM630" i="64" s="1"/>
  <c r="CU628" i="64"/>
  <c r="CU630" i="64" s="1"/>
  <c r="X243" i="64" a="1"/>
  <c r="X243" i="64" s="1"/>
  <c r="X629" i="64" a="1"/>
  <c r="X629" i="64" s="1"/>
  <c r="P230" i="64"/>
  <c r="P262" i="64"/>
  <c r="CV243" i="64" a="1"/>
  <c r="CV243" i="64" s="1"/>
  <c r="CV629" i="64" a="1"/>
  <c r="CV629" i="64" s="1"/>
  <c r="CV595" i="64" a="1"/>
  <c r="CV595" i="64" s="1"/>
  <c r="CV230" i="64" a="1"/>
  <c r="CV230" i="64" s="1"/>
  <c r="X595" i="64" a="1"/>
  <c r="X595" i="64" s="1"/>
  <c r="X230" i="64" a="1"/>
  <c r="X230" i="64" s="1"/>
  <c r="CV591" i="64" a="1"/>
  <c r="CV591" i="64" s="1"/>
  <c r="X591" i="64" a="1"/>
  <c r="X591" i="64" s="1"/>
  <c r="CV4" i="64"/>
  <c r="CV587" i="64" a="1"/>
  <c r="CV587" i="64" s="1"/>
  <c r="X4" i="64"/>
  <c r="X587" i="64" a="1"/>
  <c r="X587" i="64" s="1"/>
  <c r="CW55" i="863" a="1"/>
  <c r="CW55" i="863" s="1"/>
  <c r="CW40" i="863"/>
  <c r="Y190" i="64"/>
  <c r="Y7" i="64"/>
  <c r="X8" i="64" s="1"/>
  <c r="CW3" i="863"/>
  <c r="CW4" i="863" s="1"/>
  <c r="CN93" i="861"/>
  <c r="CV43" i="863"/>
  <c r="CV42" i="863"/>
  <c r="CV21" i="863" s="1"/>
  <c r="CV34"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873" i="64" s="1" a="1"/>
  <c r="Y873" i="64" s="1"/>
  <c r="Y1" i="64"/>
  <c r="CV1" i="64"/>
  <c r="CV212" i="64"/>
  <c r="CV194" i="64"/>
  <c r="CW3" i="64"/>
  <c r="CW873" i="64" s="1" a="1"/>
  <c r="CW873" i="64" s="1"/>
  <c r="CW190" i="64"/>
  <c r="CW7" i="64"/>
  <c r="CX2" i="64"/>
  <c r="CW8" i="64"/>
  <c r="CW208" i="64"/>
  <c r="CW191" i="64"/>
  <c r="CW209" i="64"/>
  <c r="CW210" i="64"/>
  <c r="CW192" i="64"/>
  <c r="CW193" i="64"/>
  <c r="CW211" i="64"/>
  <c r="X24" i="864"/>
  <c r="X96"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4" i="861"/>
  <c r="CW22" i="864"/>
  <c r="CW21" i="864"/>
  <c r="CW20" i="864"/>
  <c r="CW3" i="864"/>
  <c r="CW4" i="864" s="1"/>
  <c r="CX2" i="864"/>
  <c r="CX23" i="864" s="1"/>
  <c r="CW7" i="864"/>
  <c r="CW8" i="864"/>
  <c r="CP1" i="860"/>
  <c r="CQ9" i="860"/>
  <c r="CQ8" i="860"/>
  <c r="CQ3" i="860"/>
  <c r="CR2" i="860"/>
  <c r="CP4" i="860"/>
  <c r="CN552" i="64"/>
  <c r="CN1795" i="64"/>
  <c r="J1795" i="64"/>
  <c r="R1795" i="64" s="1"/>
  <c r="E1716" i="64"/>
  <c r="E1715" i="64"/>
  <c r="E1200" i="64"/>
  <c r="E1199" i="64"/>
  <c r="E1201" i="64"/>
  <c r="E1165" i="64"/>
  <c r="E1164" i="64"/>
  <c r="E1163" i="64"/>
  <c r="E1162" i="64"/>
  <c r="I1128" i="64"/>
  <c r="R1128" i="64" s="1"/>
  <c r="CV628" i="64" a="1"/>
  <c r="X628" i="64" a="1"/>
  <c r="CP24" i="861" l="1"/>
  <c r="S49" i="1161"/>
  <c r="S64" i="1161"/>
  <c r="T34" i="1161"/>
  <c r="T32" i="1161"/>
  <c r="T35" i="1161"/>
  <c r="T33" i="1161"/>
  <c r="T31" i="1161"/>
  <c r="S48" i="1161"/>
  <c r="S63" i="1161"/>
  <c r="W18" i="1161"/>
  <c r="X15" i="1161"/>
  <c r="S50" i="1161"/>
  <c r="S65" i="1161"/>
  <c r="CO33" i="1161"/>
  <c r="CO31" i="1161"/>
  <c r="CO32" i="1161"/>
  <c r="CO34" i="1161"/>
  <c r="CO35" i="1161"/>
  <c r="S46" i="1161"/>
  <c r="S61" i="1161"/>
  <c r="S62" i="1161"/>
  <c r="S47" i="1161"/>
  <c r="Y8" i="1161"/>
  <c r="CQ18" i="1161"/>
  <c r="CQ20" i="1161" s="1"/>
  <c r="CR15" i="1161"/>
  <c r="CO23" i="861"/>
  <c r="CO17" i="861"/>
  <c r="CP36" i="1161"/>
  <c r="CP73" i="1161"/>
  <c r="CP77" i="1161"/>
  <c r="U36" i="1161"/>
  <c r="U77" i="1161"/>
  <c r="U18" i="861" s="1"/>
  <c r="U73" i="1161"/>
  <c r="U24" i="861" s="1"/>
  <c r="Z39" i="1161"/>
  <c r="Z41" i="1161"/>
  <c r="Z42" i="1161"/>
  <c r="Z43" i="1161"/>
  <c r="Z25" i="1161"/>
  <c r="Z40" i="1161"/>
  <c r="Z23" i="1161"/>
  <c r="Z26" i="1161"/>
  <c r="Z27" i="1161"/>
  <c r="Z56" i="1161"/>
  <c r="Z57" i="1161"/>
  <c r="Z55" i="1161"/>
  <c r="Z17" i="1161"/>
  <c r="Z54" i="1161"/>
  <c r="Z4" i="1161"/>
  <c r="Z58" i="1161"/>
  <c r="Z24" i="1161"/>
  <c r="Z72" i="1161"/>
  <c r="Z16" i="1161"/>
  <c r="Z76" i="1161"/>
  <c r="AA7" i="1161"/>
  <c r="AA1" i="1161"/>
  <c r="AB2" i="1161"/>
  <c r="AA3" i="1161"/>
  <c r="V20" i="1161"/>
  <c r="DB2" i="1161"/>
  <c r="DA3" i="1161"/>
  <c r="DA7" i="1161"/>
  <c r="DA8" i="1161"/>
  <c r="CZ1" i="1161"/>
  <c r="CZ16" i="1161"/>
  <c r="CZ4" i="1161"/>
  <c r="CZ24" i="1161"/>
  <c r="CZ17" i="1161"/>
  <c r="CZ26" i="1161"/>
  <c r="CZ25" i="1161"/>
  <c r="CZ23" i="1161"/>
  <c r="CZ41" i="1161"/>
  <c r="CZ39" i="1161"/>
  <c r="CZ27" i="1161"/>
  <c r="CZ54" i="1161"/>
  <c r="CZ43" i="1161"/>
  <c r="CZ40" i="1161"/>
  <c r="CZ42" i="1161"/>
  <c r="CZ58" i="1161"/>
  <c r="CZ55" i="1161"/>
  <c r="CZ57" i="1161"/>
  <c r="CZ56" i="1161"/>
  <c r="CZ72" i="1161"/>
  <c r="CZ76" i="1161"/>
  <c r="CM678" i="64"/>
  <c r="CW685" i="64" a="1"/>
  <c r="CW685" i="64" s="1"/>
  <c r="CW688" i="64" a="1"/>
  <c r="CW688" i="64" s="1"/>
  <c r="CW684" i="64" a="1"/>
  <c r="CW684" i="64" s="1"/>
  <c r="CW687" i="64" a="1"/>
  <c r="CW687" i="64" s="1"/>
  <c r="CW686" i="64" a="1"/>
  <c r="CW686" i="64" s="1"/>
  <c r="Y688" i="64" a="1"/>
  <c r="Y688" i="64" s="1"/>
  <c r="Y684" i="64" a="1"/>
  <c r="Y684" i="64" s="1"/>
  <c r="Y687" i="64" a="1"/>
  <c r="Y687" i="64" s="1"/>
  <c r="Y686" i="64" a="1"/>
  <c r="Y686" i="64" s="1"/>
  <c r="Y685" i="64" a="1"/>
  <c r="Y685" i="64" s="1"/>
  <c r="CM681" i="64"/>
  <c r="CM698" i="64" s="1"/>
  <c r="CM699" i="64" s="1"/>
  <c r="CN681" i="64"/>
  <c r="CN698" i="64" s="1"/>
  <c r="CN699" i="64" s="1"/>
  <c r="CW669" i="64" a="1"/>
  <c r="CW669" i="64" s="1"/>
  <c r="CW673" i="64" a="1"/>
  <c r="CW673" i="64" s="1"/>
  <c r="CW653" i="64" a="1"/>
  <c r="CW653" i="64" s="1"/>
  <c r="CW654" i="64" a="1"/>
  <c r="CW654" i="64" s="1"/>
  <c r="CW670" i="64" a="1"/>
  <c r="CW670" i="64" s="1"/>
  <c r="CW655" i="64" a="1"/>
  <c r="CW655" i="64" s="1"/>
  <c r="CW656" i="64" a="1"/>
  <c r="CW656" i="64" s="1"/>
  <c r="CW657" i="64" a="1"/>
  <c r="CW657" i="64" s="1"/>
  <c r="CW671" i="64" a="1"/>
  <c r="CW671" i="64" s="1"/>
  <c r="CW672" i="64" a="1"/>
  <c r="CW672" i="64" s="1"/>
  <c r="Y672" i="64" a="1"/>
  <c r="Y672" i="64" s="1"/>
  <c r="Y671" i="64" a="1"/>
  <c r="Y671" i="64" s="1"/>
  <c r="Y673" i="64" a="1"/>
  <c r="Y673" i="64" s="1"/>
  <c r="Y653" i="64" a="1"/>
  <c r="Y653" i="64" s="1"/>
  <c r="Y670" i="64" a="1"/>
  <c r="Y670" i="64" s="1"/>
  <c r="Y654" i="64" a="1"/>
  <c r="Y654" i="64" s="1"/>
  <c r="Y655" i="64" a="1"/>
  <c r="Y655" i="64" s="1"/>
  <c r="Y656" i="64" a="1"/>
  <c r="Y656" i="64" s="1"/>
  <c r="Y669" i="64" a="1"/>
  <c r="Y669" i="64" s="1"/>
  <c r="Y657" i="64" a="1"/>
  <c r="Y657" i="64" s="1"/>
  <c r="CP143" i="64"/>
  <c r="CQ138" i="64"/>
  <c r="CR138" i="64" s="1"/>
  <c r="CR141" i="64" s="1"/>
  <c r="X138" i="64"/>
  <c r="X141" i="64" s="1"/>
  <c r="X143" i="64" s="1"/>
  <c r="Y139" i="64" a="1"/>
  <c r="Y139" i="64" s="1"/>
  <c r="Y140" i="64" a="1"/>
  <c r="Y140" i="64" s="1"/>
  <c r="CW140" i="64" a="1"/>
  <c r="CW140" i="64" s="1"/>
  <c r="CW139" i="64" a="1"/>
  <c r="CW139" i="64" s="1"/>
  <c r="X628" i="64"/>
  <c r="X630" i="64" s="1"/>
  <c r="CW262" i="64" a="1"/>
  <c r="CW262" i="64" s="1"/>
  <c r="CW848" i="64" a="1"/>
  <c r="CW848" i="64" s="1"/>
  <c r="Y262" i="64" a="1"/>
  <c r="Y262" i="64" s="1"/>
  <c r="Y848" i="64" a="1"/>
  <c r="Y848" i="64" s="1"/>
  <c r="CV628" i="64"/>
  <c r="CV630" i="64" s="1"/>
  <c r="Y628" i="64" a="1"/>
  <c r="CQ18" i="861" l="1"/>
  <c r="CQ24" i="861"/>
  <c r="AB7" i="1161"/>
  <c r="AB1" i="1161"/>
  <c r="AC2" i="1161"/>
  <c r="AB3" i="1161"/>
  <c r="W20" i="1161"/>
  <c r="Z8" i="1161"/>
  <c r="CP31" i="1161"/>
  <c r="CP32" i="1161"/>
  <c r="CP33" i="1161"/>
  <c r="CP34" i="1161"/>
  <c r="CP35" i="1161"/>
  <c r="S66" i="1161"/>
  <c r="S23" i="861" s="1"/>
  <c r="S51" i="1161"/>
  <c r="S17" i="861" s="1"/>
  <c r="T46" i="1161"/>
  <c r="T61" i="1161"/>
  <c r="T63" i="1161"/>
  <c r="T48" i="1161"/>
  <c r="CO50" i="1161"/>
  <c r="CO65" i="1161"/>
  <c r="T65" i="1161"/>
  <c r="T50" i="1161"/>
  <c r="CO49" i="1161"/>
  <c r="CO64" i="1161"/>
  <c r="T47" i="1161"/>
  <c r="T62" i="1161"/>
  <c r="CO47" i="1161"/>
  <c r="CO62" i="1161"/>
  <c r="CS15" i="1161"/>
  <c r="CR18" i="1161"/>
  <c r="CR20" i="1161" s="1"/>
  <c r="CO46" i="1161"/>
  <c r="CO51" i="1161" s="1"/>
  <c r="CO61" i="1161"/>
  <c r="CO66" i="1161" s="1"/>
  <c r="T64" i="1161"/>
  <c r="T49" i="1161"/>
  <c r="CQ36" i="1161"/>
  <c r="CQ73" i="1161"/>
  <c r="CQ77" i="1161"/>
  <c r="CO48" i="1161"/>
  <c r="CO63" i="1161"/>
  <c r="U32" i="1161"/>
  <c r="U31" i="1161"/>
  <c r="U34" i="1161"/>
  <c r="U35" i="1161"/>
  <c r="U33" i="1161"/>
  <c r="V36" i="1161"/>
  <c r="V73" i="1161"/>
  <c r="V24" i="861" s="1"/>
  <c r="V77" i="1161"/>
  <c r="V18" i="861" s="1"/>
  <c r="AA4" i="1161"/>
  <c r="AA72" i="1161"/>
  <c r="AA26" i="1161"/>
  <c r="AA76" i="1161"/>
  <c r="AA39" i="1161"/>
  <c r="AA23" i="1161"/>
  <c r="AA27" i="1161"/>
  <c r="AA43" i="1161"/>
  <c r="AA24" i="1161"/>
  <c r="AA25" i="1161"/>
  <c r="AA42" i="1161"/>
  <c r="AA41" i="1161"/>
  <c r="AA58" i="1161"/>
  <c r="AA40" i="1161"/>
  <c r="AA54" i="1161"/>
  <c r="AA56" i="1161"/>
  <c r="AA16" i="1161"/>
  <c r="AA55" i="1161"/>
  <c r="AA17" i="1161"/>
  <c r="AA57" i="1161"/>
  <c r="X18" i="1161"/>
  <c r="Y15" i="1161"/>
  <c r="DA1" i="1161"/>
  <c r="DA16" i="1161"/>
  <c r="DA4" i="1161"/>
  <c r="DA23" i="1161"/>
  <c r="DA24" i="1161"/>
  <c r="DA17" i="1161"/>
  <c r="DA26" i="1161"/>
  <c r="DA25" i="1161"/>
  <c r="DA40" i="1161"/>
  <c r="DA39" i="1161"/>
  <c r="DA27" i="1161"/>
  <c r="DA55" i="1161"/>
  <c r="DA41" i="1161"/>
  <c r="DA54" i="1161"/>
  <c r="DA43" i="1161"/>
  <c r="DA42" i="1161"/>
  <c r="DA72" i="1161"/>
  <c r="DA57" i="1161"/>
  <c r="DA58" i="1161"/>
  <c r="DA56" i="1161"/>
  <c r="DA76" i="1161"/>
  <c r="DB8" i="1161"/>
  <c r="DC2" i="1161"/>
  <c r="DB3" i="1161"/>
  <c r="DB7" i="1161"/>
  <c r="CQ141" i="64"/>
  <c r="CQ143" i="64" s="1"/>
  <c r="CS138" i="64"/>
  <c r="CT138" i="64" s="1"/>
  <c r="Y138" i="64"/>
  <c r="Y141" i="64" s="1"/>
  <c r="Y143" i="64" s="1"/>
  <c r="Y628" i="64"/>
  <c r="Y243" i="64" a="1"/>
  <c r="Y243" i="64" s="1"/>
  <c r="Y629" i="64" a="1"/>
  <c r="Y629" i="64" s="1"/>
  <c r="CW243" i="64" a="1"/>
  <c r="CW243" i="64" s="1"/>
  <c r="CW629" i="64" a="1"/>
  <c r="CW629" i="64" s="1"/>
  <c r="Y595" i="64" a="1"/>
  <c r="Y595" i="64" s="1"/>
  <c r="Y230" i="64" a="1"/>
  <c r="Y230" i="64" s="1"/>
  <c r="CW595" i="64" a="1"/>
  <c r="CW595" i="64" s="1"/>
  <c r="CW230" i="64" a="1"/>
  <c r="CW230" i="64" s="1"/>
  <c r="Y591" i="64" a="1"/>
  <c r="Y591" i="64" s="1"/>
  <c r="CW591" i="64" a="1"/>
  <c r="CW591" i="64" s="1"/>
  <c r="CW4" i="64"/>
  <c r="CW587" i="64" a="1"/>
  <c r="CW587" i="64" s="1"/>
  <c r="Y587" i="64" a="1"/>
  <c r="Y587" i="64" s="1"/>
  <c r="CX39" i="863"/>
  <c r="CX40" i="863"/>
  <c r="T45" i="861"/>
  <c r="T97" i="861"/>
  <c r="Z190" i="64"/>
  <c r="Z7" i="64"/>
  <c r="Y8" i="64" s="1"/>
  <c r="CO45" i="861"/>
  <c r="Y4" i="64"/>
  <c r="S48" i="861"/>
  <c r="S89" i="861" s="1"/>
  <c r="CO69"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9" i="861"/>
  <c r="CN30" i="861" s="1"/>
  <c r="CX7" i="863"/>
  <c r="CX53" i="863" a="1"/>
  <c r="CX53" i="863" s="1"/>
  <c r="CY2" i="863"/>
  <c r="CX56" i="863" a="1"/>
  <c r="CX56" i="863" s="1"/>
  <c r="CW43" i="863"/>
  <c r="CW42" i="863"/>
  <c r="CW21" i="863" s="1"/>
  <c r="CW34" i="861" s="1"/>
  <c r="CW57" i="863"/>
  <c r="CO25" i="861"/>
  <c r="Z3" i="64"/>
  <c r="Z1" i="64"/>
  <c r="AA2" i="64"/>
  <c r="CW194" i="64"/>
  <c r="CW1" i="64"/>
  <c r="CW212" i="64"/>
  <c r="CX7" i="64"/>
  <c r="CY2" i="64"/>
  <c r="CX8" i="64"/>
  <c r="CX208" i="64"/>
  <c r="CX190" i="64"/>
  <c r="CX3" i="64"/>
  <c r="CX873" i="64" s="1" a="1"/>
  <c r="CX873" i="64" s="1"/>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6" i="861" s="1"/>
  <c r="Y43" i="863"/>
  <c r="Y42" i="863"/>
  <c r="Y21" i="863" s="1"/>
  <c r="X34" i="861"/>
  <c r="CQ1" i="860"/>
  <c r="CR9" i="860"/>
  <c r="CR8" i="860"/>
  <c r="CR3" i="860"/>
  <c r="CS2" i="860"/>
  <c r="CQ4" i="860"/>
  <c r="I1129" i="64"/>
  <c r="I1130" i="64" s="1"/>
  <c r="R1130" i="64" s="1"/>
  <c r="CN1516" i="64"/>
  <c r="CN1538" i="64"/>
  <c r="CO1538" i="64" s="1"/>
  <c r="CO1540" i="64" s="1"/>
  <c r="CN1560" i="64"/>
  <c r="CO1560" i="64" s="1"/>
  <c r="CP1560" i="64" s="1"/>
  <c r="CP1499" i="64"/>
  <c r="CQ1499" i="64"/>
  <c r="CR1499" i="64"/>
  <c r="CS1499" i="64"/>
  <c r="CT1499" i="64"/>
  <c r="CU1499" i="64"/>
  <c r="CV1499" i="64"/>
  <c r="CW1499" i="64"/>
  <c r="CX1499" i="64"/>
  <c r="CY1499" i="64"/>
  <c r="CZ1499" i="64"/>
  <c r="DA1499" i="64"/>
  <c r="DB1499" i="64"/>
  <c r="DC1499" i="64"/>
  <c r="DD1499" i="64"/>
  <c r="DE1499" i="64"/>
  <c r="DF1499" i="64"/>
  <c r="DG1499" i="64"/>
  <c r="DH1499" i="64"/>
  <c r="DI1499" i="64"/>
  <c r="DJ1499" i="64"/>
  <c r="DK1499" i="64"/>
  <c r="DL1499" i="64"/>
  <c r="CP1503" i="64"/>
  <c r="CQ1503" i="64"/>
  <c r="CR1503" i="64"/>
  <c r="CS1503" i="64"/>
  <c r="CT1503" i="64"/>
  <c r="CU1503" i="64"/>
  <c r="CV1503" i="64"/>
  <c r="CW1503" i="64"/>
  <c r="CX1503" i="64"/>
  <c r="CY1503" i="64"/>
  <c r="CZ1503" i="64"/>
  <c r="DA1503" i="64"/>
  <c r="DB1503" i="64"/>
  <c r="DC1503" i="64"/>
  <c r="DD1503" i="64"/>
  <c r="DE1503" i="64"/>
  <c r="DF1503" i="64"/>
  <c r="DG1503" i="64"/>
  <c r="DH1503" i="64"/>
  <c r="DI1503" i="64"/>
  <c r="DJ1503" i="64"/>
  <c r="DK1503" i="64"/>
  <c r="DL1503" i="64"/>
  <c r="CO1503" i="64"/>
  <c r="CO1499" i="64"/>
  <c r="CP1893" i="64"/>
  <c r="CQ1893" i="64"/>
  <c r="CR1893" i="64"/>
  <c r="CS1893" i="64"/>
  <c r="CT1893" i="64"/>
  <c r="CU1893" i="64"/>
  <c r="CV1893" i="64"/>
  <c r="CW1893" i="64"/>
  <c r="CX1893" i="64"/>
  <c r="CY1893" i="64"/>
  <c r="CZ1893" i="64"/>
  <c r="DA1893" i="64"/>
  <c r="DB1893" i="64"/>
  <c r="DC1893" i="64"/>
  <c r="DD1893" i="64"/>
  <c r="DE1893" i="64"/>
  <c r="DF1893" i="64"/>
  <c r="DG1893" i="64"/>
  <c r="DH1893" i="64"/>
  <c r="DI1893" i="64"/>
  <c r="DJ1893" i="64"/>
  <c r="DK1893" i="64"/>
  <c r="DL1893" i="64"/>
  <c r="CO1893" i="64"/>
  <c r="CP1914" i="64"/>
  <c r="CQ1914" i="64"/>
  <c r="CR1914" i="64"/>
  <c r="CS1914" i="64"/>
  <c r="CT1914" i="64"/>
  <c r="CU1914" i="64"/>
  <c r="CV1914" i="64"/>
  <c r="CW1914" i="64"/>
  <c r="CX1914" i="64"/>
  <c r="CY1914" i="64"/>
  <c r="CZ1914" i="64"/>
  <c r="DA1914" i="64"/>
  <c r="DB1914" i="64"/>
  <c r="DC1914" i="64"/>
  <c r="DD1914" i="64"/>
  <c r="DE1914" i="64"/>
  <c r="DF1914" i="64"/>
  <c r="DG1914" i="64"/>
  <c r="DH1914" i="64"/>
  <c r="DI1914" i="64"/>
  <c r="DJ1914" i="64"/>
  <c r="DK1914" i="64"/>
  <c r="DL1914" i="64"/>
  <c r="CO1914" i="64"/>
  <c r="DL20" i="64"/>
  <c r="DL21" i="64"/>
  <c r="DL22" i="64"/>
  <c r="DL869" i="64" s="1"/>
  <c r="DL23" i="64"/>
  <c r="DL870" i="64" s="1"/>
  <c r="DL883" i="64" s="1"/>
  <c r="DL44" i="64"/>
  <c r="DL2126" i="64" s="1"/>
  <c r="DL65" i="64"/>
  <c r="DL70" i="64"/>
  <c r="DL79" i="64"/>
  <c r="DL97" i="64"/>
  <c r="DL112" i="64"/>
  <c r="DL179" i="64"/>
  <c r="DL324" i="64"/>
  <c r="DL348" i="64"/>
  <c r="DL407" i="64"/>
  <c r="DL437" i="64"/>
  <c r="DL460" i="64"/>
  <c r="DL480" i="64"/>
  <c r="DL508" i="64"/>
  <c r="DL524" i="64"/>
  <c r="DL530" i="64"/>
  <c r="DL532" i="64"/>
  <c r="DL810" i="64"/>
  <c r="DL2131" i="64" s="1"/>
  <c r="DL812" i="64"/>
  <c r="DL832" i="64"/>
  <c r="DL834" i="64"/>
  <c r="DL910" i="64"/>
  <c r="DL923" i="64"/>
  <c r="DL925" i="64"/>
  <c r="DL947" i="64"/>
  <c r="DL971" i="64"/>
  <c r="DL974" i="64"/>
  <c r="DL993" i="64"/>
  <c r="DL995" i="64"/>
  <c r="DL1065" i="64"/>
  <c r="DL1067" i="64"/>
  <c r="DL1068" i="64"/>
  <c r="DL1101" i="64"/>
  <c r="DL1103" i="64"/>
  <c r="DL1136" i="64"/>
  <c r="DL1138" i="64"/>
  <c r="DL1171" i="64"/>
  <c r="DL1173" i="64"/>
  <c r="DL1207" i="64"/>
  <c r="DL1209" i="64"/>
  <c r="DL1240" i="64"/>
  <c r="DL1251" i="64"/>
  <c r="DL1253" i="64"/>
  <c r="DL1284" i="64"/>
  <c r="DL1295" i="64"/>
  <c r="DL1297" i="64"/>
  <c r="DL1318" i="64"/>
  <c r="DL1320" i="64"/>
  <c r="DL1350" i="64"/>
  <c r="DL1352" i="64"/>
  <c r="DL1353" i="64"/>
  <c r="DL1373" i="64"/>
  <c r="DL1375" i="64"/>
  <c r="DL1404" i="64"/>
  <c r="DL1406" i="64"/>
  <c r="DL1407" i="64"/>
  <c r="DL1428" i="64"/>
  <c r="DL1430" i="64"/>
  <c r="DL1454" i="64"/>
  <c r="DL1455" i="64"/>
  <c r="DL1524" i="64"/>
  <c r="DL1526" i="64"/>
  <c r="DL1546" i="64"/>
  <c r="DL1548" i="64"/>
  <c r="DL1567" i="64"/>
  <c r="DL1569" i="64"/>
  <c r="DL1589" i="64"/>
  <c r="DL1591" i="64"/>
  <c r="DL1625" i="64"/>
  <c r="DL1627" i="64"/>
  <c r="DL1657" i="64"/>
  <c r="DL1659" i="64"/>
  <c r="DL1689" i="64"/>
  <c r="DL1691" i="64"/>
  <c r="DL1723" i="64"/>
  <c r="DL1725" i="64"/>
  <c r="DL1757" i="64"/>
  <c r="DL1800" i="64" s="1"/>
  <c r="DL1759" i="64"/>
  <c r="DL1873" i="64"/>
  <c r="DL1875" i="64"/>
  <c r="DL1876" i="64"/>
  <c r="DL2127" i="64"/>
  <c r="DL2128" i="64"/>
  <c r="DL2130" i="64"/>
  <c r="DL2152" i="64"/>
  <c r="DL2153" i="64"/>
  <c r="DL2155" i="64"/>
  <c r="DL2156" i="64"/>
  <c r="DL2177" i="64"/>
  <c r="DL2179" i="64"/>
  <c r="DL2181" i="64"/>
  <c r="DL2182" i="64"/>
  <c r="DL2204" i="64"/>
  <c r="DL2205" i="64"/>
  <c r="DL2207" i="64"/>
  <c r="DL2208" i="64"/>
  <c r="DL2229" i="64"/>
  <c r="DL2230" i="64"/>
  <c r="DL2231" i="64"/>
  <c r="DL2233" i="64"/>
  <c r="DL2234" i="64"/>
  <c r="DL2254" i="64"/>
  <c r="DL2256" i="64"/>
  <c r="CP1284" i="64"/>
  <c r="CQ1284" i="64"/>
  <c r="CR1284" i="64"/>
  <c r="CS1284" i="64"/>
  <c r="CT1284" i="64"/>
  <c r="CU1284" i="64"/>
  <c r="CV1284" i="64"/>
  <c r="CW1284" i="64"/>
  <c r="CX1284" i="64"/>
  <c r="CY1284" i="64"/>
  <c r="CZ1284" i="64"/>
  <c r="DA1284" i="64"/>
  <c r="DB1284" i="64"/>
  <c r="DC1284" i="64"/>
  <c r="DD1284" i="64"/>
  <c r="DE1284" i="64"/>
  <c r="DF1284" i="64"/>
  <c r="DG1284" i="64"/>
  <c r="DH1284" i="64"/>
  <c r="DI1284" i="64"/>
  <c r="DJ1284" i="64"/>
  <c r="DK1284" i="64"/>
  <c r="CO1284" i="64"/>
  <c r="CN1196" i="64"/>
  <c r="CN1199" i="64" s="1"/>
  <c r="CN1200" i="64" s="1"/>
  <c r="CN1160" i="64"/>
  <c r="CN1163" i="64" s="1"/>
  <c r="CN1164" i="64" s="1"/>
  <c r="CN1125" i="64"/>
  <c r="CN1128" i="64" s="1"/>
  <c r="CN1129" i="64" s="1"/>
  <c r="CN1130" i="64" s="1"/>
  <c r="CN1090" i="64"/>
  <c r="CN1093" i="64" s="1"/>
  <c r="CN1094" i="64" s="1"/>
  <c r="CN1712" i="64"/>
  <c r="CN1715" i="64" s="1"/>
  <c r="CN1746" i="64"/>
  <c r="CN1749" i="64" s="1"/>
  <c r="CN1750" i="64" s="1"/>
  <c r="E1865" i="64"/>
  <c r="E1866" i="64"/>
  <c r="B1866" i="64" s="1"/>
  <c r="E1867" i="64"/>
  <c r="B1867" i="64" s="1"/>
  <c r="E1868" i="64"/>
  <c r="B1868" i="64" s="1"/>
  <c r="E1869" i="64"/>
  <c r="G1869" i="64"/>
  <c r="E1870" i="64"/>
  <c r="G1870" i="64"/>
  <c r="E1871" i="64"/>
  <c r="G1871" i="64"/>
  <c r="E1872" i="64"/>
  <c r="G1872" i="64"/>
  <c r="E1873" i="64"/>
  <c r="G1873" i="64"/>
  <c r="S1873" i="64"/>
  <c r="T1873" i="64"/>
  <c r="U1873" i="64"/>
  <c r="V1873" i="64"/>
  <c r="W1873" i="64"/>
  <c r="X1873" i="64"/>
  <c r="Y1873" i="64"/>
  <c r="Z1873" i="64"/>
  <c r="AA1873" i="64"/>
  <c r="AB1873" i="64"/>
  <c r="AC1873" i="64"/>
  <c r="AD1873" i="64"/>
  <c r="AE1873" i="64"/>
  <c r="AF1873" i="64"/>
  <c r="AG1873" i="64"/>
  <c r="AH1873" i="64"/>
  <c r="AI1873" i="64"/>
  <c r="AJ1873" i="64"/>
  <c r="AK1873" i="64"/>
  <c r="AL1873" i="64"/>
  <c r="AM1873" i="64"/>
  <c r="AN1873" i="64"/>
  <c r="AO1873" i="64"/>
  <c r="AP1873" i="64"/>
  <c r="AQ1873" i="64"/>
  <c r="AR1873" i="64"/>
  <c r="AS1873" i="64"/>
  <c r="AT1873" i="64"/>
  <c r="AU1873" i="64"/>
  <c r="AV1873" i="64"/>
  <c r="AW1873" i="64"/>
  <c r="AX1873" i="64"/>
  <c r="AY1873" i="64"/>
  <c r="AZ1873" i="64"/>
  <c r="BA1873" i="64"/>
  <c r="BB1873" i="64"/>
  <c r="BC1873" i="64"/>
  <c r="BD1873" i="64"/>
  <c r="BE1873" i="64"/>
  <c r="BF1873" i="64"/>
  <c r="BG1873" i="64"/>
  <c r="BH1873" i="64"/>
  <c r="BI1873" i="64"/>
  <c r="BJ1873" i="64"/>
  <c r="BK1873" i="64"/>
  <c r="BL1873" i="64"/>
  <c r="BM1873" i="64"/>
  <c r="BN1873" i="64"/>
  <c r="BO1873" i="64"/>
  <c r="BP1873" i="64"/>
  <c r="BQ1873" i="64"/>
  <c r="BR1873" i="64"/>
  <c r="BS1873" i="64"/>
  <c r="BT1873" i="64"/>
  <c r="BU1873" i="64"/>
  <c r="BV1873" i="64"/>
  <c r="BW1873" i="64"/>
  <c r="BX1873" i="64"/>
  <c r="BY1873" i="64"/>
  <c r="BZ1873" i="64"/>
  <c r="CA1873" i="64"/>
  <c r="CB1873" i="64"/>
  <c r="CC1873" i="64"/>
  <c r="CD1873" i="64"/>
  <c r="CE1873" i="64"/>
  <c r="CF1873" i="64"/>
  <c r="CG1873" i="64"/>
  <c r="CH1873" i="64"/>
  <c r="CI1873" i="64"/>
  <c r="CJ1873" i="64"/>
  <c r="CK1873" i="64"/>
  <c r="CL1873" i="64"/>
  <c r="CO1873" i="64"/>
  <c r="CP1873" i="64"/>
  <c r="CQ1873" i="64"/>
  <c r="CR1873" i="64"/>
  <c r="CS1873" i="64"/>
  <c r="CT1873" i="64"/>
  <c r="CU1873" i="64"/>
  <c r="CV1873" i="64"/>
  <c r="CW1873" i="64"/>
  <c r="CX1873" i="64"/>
  <c r="CY1873" i="64"/>
  <c r="CZ1873" i="64"/>
  <c r="DA1873" i="64"/>
  <c r="DB1873" i="64"/>
  <c r="DC1873" i="64"/>
  <c r="DD1873" i="64"/>
  <c r="DE1873" i="64"/>
  <c r="DF1873" i="64"/>
  <c r="DG1873" i="64"/>
  <c r="DH1873" i="64"/>
  <c r="DI1873" i="64"/>
  <c r="DJ1873" i="64"/>
  <c r="DK1873" i="64"/>
  <c r="E1874" i="64"/>
  <c r="G1874" i="64"/>
  <c r="E1875" i="64"/>
  <c r="G1875" i="64"/>
  <c r="S1875"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E1876" i="64"/>
  <c r="G1876" i="64"/>
  <c r="S1876" i="64"/>
  <c r="T1876" i="64"/>
  <c r="U1876" i="64"/>
  <c r="V1876" i="64"/>
  <c r="W1876" i="64"/>
  <c r="X1876" i="64"/>
  <c r="Y1876" i="64"/>
  <c r="Z1876" i="64"/>
  <c r="AA1876" i="64"/>
  <c r="AB1876" i="64"/>
  <c r="AC1876" i="64"/>
  <c r="AD1876" i="64"/>
  <c r="AE1876" i="64"/>
  <c r="AF1876" i="64"/>
  <c r="AG1876" i="64"/>
  <c r="AH1876" i="64"/>
  <c r="AI1876" i="64"/>
  <c r="AJ1876" i="64"/>
  <c r="AK1876" i="64"/>
  <c r="AL1876" i="64"/>
  <c r="AM1876" i="64"/>
  <c r="AN1876" i="64"/>
  <c r="AO1876" i="64"/>
  <c r="AP1876" i="64"/>
  <c r="AQ1876" i="64"/>
  <c r="AR1876" i="64"/>
  <c r="AS1876" i="64"/>
  <c r="AT1876" i="64"/>
  <c r="AU1876" i="64"/>
  <c r="AV1876" i="64"/>
  <c r="AW1876" i="64"/>
  <c r="AX1876" i="64"/>
  <c r="AY1876" i="64"/>
  <c r="AZ1876" i="64"/>
  <c r="BA1876" i="64"/>
  <c r="BB1876" i="64"/>
  <c r="BC1876" i="64"/>
  <c r="BD1876" i="64"/>
  <c r="BE1876" i="64"/>
  <c r="BF1876" i="64"/>
  <c r="BG1876" i="64"/>
  <c r="BH1876" i="64"/>
  <c r="BI1876" i="64"/>
  <c r="BJ1876" i="64"/>
  <c r="BK1876" i="64"/>
  <c r="BL1876" i="64"/>
  <c r="BM1876" i="64"/>
  <c r="BN1876" i="64"/>
  <c r="BO1876" i="64"/>
  <c r="BP1876" i="64"/>
  <c r="BQ1876" i="64"/>
  <c r="BR1876" i="64"/>
  <c r="BS1876" i="64"/>
  <c r="BT1876" i="64"/>
  <c r="BU1876" i="64"/>
  <c r="BV1876" i="64"/>
  <c r="BW1876" i="64"/>
  <c r="BX1876" i="64"/>
  <c r="BY1876" i="64"/>
  <c r="BZ1876" i="64"/>
  <c r="CA1876" i="64"/>
  <c r="CB1876" i="64"/>
  <c r="CC1876" i="64"/>
  <c r="CD1876" i="64"/>
  <c r="CE1876" i="64"/>
  <c r="CF1876" i="64"/>
  <c r="CG1876" i="64"/>
  <c r="CH1876" i="64"/>
  <c r="CI1876" i="64"/>
  <c r="CJ1876" i="64"/>
  <c r="CK1876" i="64"/>
  <c r="CL1876" i="64"/>
  <c r="CO1876" i="64"/>
  <c r="CP1876" i="64"/>
  <c r="CQ1876" i="64"/>
  <c r="CR1876" i="64"/>
  <c r="CS1876" i="64"/>
  <c r="CT1876" i="64"/>
  <c r="CU1876" i="64"/>
  <c r="CV1876" i="64"/>
  <c r="CW1876" i="64"/>
  <c r="CX1876" i="64"/>
  <c r="CY1876" i="64"/>
  <c r="CZ1876" i="64"/>
  <c r="DA1876" i="64"/>
  <c r="DB1876" i="64"/>
  <c r="DC1876" i="64"/>
  <c r="DD1876" i="64"/>
  <c r="DE1876" i="64"/>
  <c r="DF1876" i="64"/>
  <c r="DG1876" i="64"/>
  <c r="DH1876" i="64"/>
  <c r="DI1876" i="64"/>
  <c r="DJ1876" i="64"/>
  <c r="DK1876" i="64"/>
  <c r="E1886" i="64"/>
  <c r="E1887" i="64"/>
  <c r="G1887" i="64"/>
  <c r="E1888" i="64"/>
  <c r="E1889" i="64"/>
  <c r="E1890" i="64"/>
  <c r="G1890" i="64"/>
  <c r="E1891" i="64"/>
  <c r="G1891" i="64"/>
  <c r="E1892" i="64"/>
  <c r="E1893" i="64"/>
  <c r="S1893" i="64"/>
  <c r="T1893" i="64"/>
  <c r="U1893" i="64"/>
  <c r="V1893" i="64"/>
  <c r="W1893" i="64"/>
  <c r="X1893" i="64"/>
  <c r="Y1893" i="64"/>
  <c r="Z1893" i="64"/>
  <c r="AA1893" i="64"/>
  <c r="AB1893" i="64"/>
  <c r="AC1893" i="64"/>
  <c r="AD1893" i="64"/>
  <c r="AE1893" i="64"/>
  <c r="AF1893" i="64"/>
  <c r="AG1893" i="64"/>
  <c r="AH1893" i="64"/>
  <c r="AI1893" i="64"/>
  <c r="AJ1893" i="64"/>
  <c r="AK1893" i="64"/>
  <c r="AL1893" i="64"/>
  <c r="AM1893" i="64"/>
  <c r="AN1893" i="64"/>
  <c r="AO1893" i="64"/>
  <c r="AP1893" i="64"/>
  <c r="AQ1893" i="64"/>
  <c r="AR1893" i="64"/>
  <c r="AS1893" i="64"/>
  <c r="AT1893" i="64"/>
  <c r="AU1893" i="64"/>
  <c r="AV1893" i="64"/>
  <c r="AW1893" i="64"/>
  <c r="AX1893" i="64"/>
  <c r="AY1893" i="64"/>
  <c r="AZ1893" i="64"/>
  <c r="BA1893" i="64"/>
  <c r="BB1893" i="64"/>
  <c r="BC1893" i="64"/>
  <c r="BD1893" i="64"/>
  <c r="BE1893" i="64"/>
  <c r="BF1893" i="64"/>
  <c r="BG1893" i="64"/>
  <c r="BH1893" i="64"/>
  <c r="BI1893" i="64"/>
  <c r="BJ1893" i="64"/>
  <c r="BK1893" i="64"/>
  <c r="BL1893" i="64"/>
  <c r="BM1893" i="64"/>
  <c r="BN1893" i="64"/>
  <c r="BO1893" i="64"/>
  <c r="BP1893" i="64"/>
  <c r="BQ1893" i="64"/>
  <c r="BR1893" i="64"/>
  <c r="BS1893" i="64"/>
  <c r="BT1893" i="64"/>
  <c r="BU1893" i="64"/>
  <c r="BV1893" i="64"/>
  <c r="BW1893" i="64"/>
  <c r="BX1893" i="64"/>
  <c r="BY1893" i="64"/>
  <c r="BZ1893" i="64"/>
  <c r="CA1893" i="64"/>
  <c r="CB1893" i="64"/>
  <c r="CC1893" i="64"/>
  <c r="CD1893" i="64"/>
  <c r="CE1893" i="64"/>
  <c r="CF1893" i="64"/>
  <c r="CG1893" i="64"/>
  <c r="CH1893" i="64"/>
  <c r="CI1893" i="64"/>
  <c r="CJ1893" i="64"/>
  <c r="CK1893" i="64"/>
  <c r="CL1893" i="64"/>
  <c r="E1894" i="64"/>
  <c r="G1894" i="64"/>
  <c r="E1895" i="64"/>
  <c r="G1895" i="64"/>
  <c r="E1896" i="64"/>
  <c r="G1896" i="64"/>
  <c r="E1897" i="64"/>
  <c r="G1897" i="64"/>
  <c r="G1592" i="64"/>
  <c r="E1592" i="64"/>
  <c r="DK1591" i="64"/>
  <c r="DJ1591" i="64"/>
  <c r="DI1591" i="64"/>
  <c r="DH1591" i="64"/>
  <c r="DG1591" i="64"/>
  <c r="DF1591" i="64"/>
  <c r="DE1591" i="64"/>
  <c r="DD1591" i="64"/>
  <c r="DC1591" i="64"/>
  <c r="DB1591" i="64"/>
  <c r="DA1591" i="64"/>
  <c r="CZ1591" i="64"/>
  <c r="CY1591" i="64"/>
  <c r="CX1591" i="64"/>
  <c r="CW1591" i="64"/>
  <c r="CV1591" i="64"/>
  <c r="CU1591" i="64"/>
  <c r="CT1591" i="64"/>
  <c r="CS1591" i="64"/>
  <c r="CR1591" i="64"/>
  <c r="CQ1591" i="64"/>
  <c r="CP1591" i="64"/>
  <c r="CO1591" i="64"/>
  <c r="CL1591" i="64"/>
  <c r="CK1591" i="64"/>
  <c r="CJ1591" i="64"/>
  <c r="CI1591" i="64"/>
  <c r="CH1591" i="64"/>
  <c r="CG1591" i="64"/>
  <c r="CF1591" i="64"/>
  <c r="CE1591" i="64"/>
  <c r="CD1591" i="64"/>
  <c r="CC1591" i="64"/>
  <c r="CB1591" i="64"/>
  <c r="CA1591" i="64"/>
  <c r="BZ1591" i="64"/>
  <c r="BY1591" i="64"/>
  <c r="BX1591" i="64"/>
  <c r="BW1591" i="64"/>
  <c r="BV1591" i="64"/>
  <c r="BU1591" i="64"/>
  <c r="BT1591" i="64"/>
  <c r="BS1591" i="64"/>
  <c r="BR1591" i="64"/>
  <c r="BQ1591" i="64"/>
  <c r="BP1591" i="64"/>
  <c r="BO1591" i="64"/>
  <c r="BN1591" i="64"/>
  <c r="BM1591" i="64"/>
  <c r="BL1591" i="64"/>
  <c r="BK1591" i="64"/>
  <c r="BJ1591" i="64"/>
  <c r="BI1591" i="64"/>
  <c r="BH1591" i="64"/>
  <c r="BG1591" i="64"/>
  <c r="BF1591" i="64"/>
  <c r="BE1591" i="64"/>
  <c r="BD1591" i="64"/>
  <c r="BC1591" i="64"/>
  <c r="BB1591" i="64"/>
  <c r="BA1591" i="64"/>
  <c r="AZ1591" i="64"/>
  <c r="AY1591" i="64"/>
  <c r="AX1591" i="64"/>
  <c r="AW1591" i="64"/>
  <c r="AV1591" i="64"/>
  <c r="AU1591" i="64"/>
  <c r="AT1591" i="64"/>
  <c r="AS1591" i="64"/>
  <c r="AR1591" i="64"/>
  <c r="AQ1591" i="64"/>
  <c r="AP1591" i="64"/>
  <c r="AO1591" i="64"/>
  <c r="AN1591" i="64"/>
  <c r="AM1591" i="64"/>
  <c r="AL1591" i="64"/>
  <c r="AK1591" i="64"/>
  <c r="AJ1591" i="64"/>
  <c r="AI1591" i="64"/>
  <c r="AH1591" i="64"/>
  <c r="AG1591" i="64"/>
  <c r="AF1591" i="64"/>
  <c r="AE1591" i="64"/>
  <c r="AD1591" i="64"/>
  <c r="AC1591" i="64"/>
  <c r="AB1591" i="64"/>
  <c r="AA1591" i="64"/>
  <c r="Z1591" i="64"/>
  <c r="Y1591" i="64"/>
  <c r="X1591" i="64"/>
  <c r="W1591" i="64"/>
  <c r="V1591" i="64"/>
  <c r="U1591" i="64"/>
  <c r="T1591" i="64"/>
  <c r="S1591" i="64"/>
  <c r="G1591" i="64"/>
  <c r="E1591" i="64"/>
  <c r="G1590" i="64"/>
  <c r="E1590" i="64"/>
  <c r="DK1589" i="64"/>
  <c r="DJ1589" i="64"/>
  <c r="DI1589" i="64"/>
  <c r="DH1589" i="64"/>
  <c r="DG1589" i="64"/>
  <c r="DF1589" i="64"/>
  <c r="DE1589" i="64"/>
  <c r="DD1589" i="64"/>
  <c r="DC1589" i="64"/>
  <c r="DB1589" i="64"/>
  <c r="DA1589" i="64"/>
  <c r="CZ1589" i="64"/>
  <c r="CY1589" i="64"/>
  <c r="CX1589" i="64"/>
  <c r="CW1589" i="64"/>
  <c r="CV1589" i="64"/>
  <c r="CU1589" i="64"/>
  <c r="CT1589" i="64"/>
  <c r="CS1589" i="64"/>
  <c r="CR1589" i="64"/>
  <c r="CQ1589" i="64"/>
  <c r="CP1589" i="64"/>
  <c r="CO1589" i="64"/>
  <c r="CL1589" i="64"/>
  <c r="CK1589" i="64"/>
  <c r="CJ1589" i="64"/>
  <c r="CI1589" i="64"/>
  <c r="CH1589" i="64"/>
  <c r="CG1589" i="64"/>
  <c r="CF1589" i="64"/>
  <c r="CE1589" i="64"/>
  <c r="CD1589" i="64"/>
  <c r="CC1589" i="64"/>
  <c r="CB1589" i="64"/>
  <c r="CA1589" i="64"/>
  <c r="BZ1589" i="64"/>
  <c r="BY1589" i="64"/>
  <c r="BX1589" i="64"/>
  <c r="BW1589" i="64"/>
  <c r="BV1589" i="64"/>
  <c r="BU1589" i="64"/>
  <c r="BT1589" i="64"/>
  <c r="BS1589" i="64"/>
  <c r="BR1589" i="64"/>
  <c r="BQ1589" i="64"/>
  <c r="BP1589" i="64"/>
  <c r="BO1589" i="64"/>
  <c r="BN1589" i="64"/>
  <c r="BM1589" i="64"/>
  <c r="BL1589" i="64"/>
  <c r="BK1589" i="64"/>
  <c r="BJ1589" i="64"/>
  <c r="BI1589" i="64"/>
  <c r="BH1589" i="64"/>
  <c r="BG1589" i="64"/>
  <c r="BF1589" i="64"/>
  <c r="BE1589" i="64"/>
  <c r="BD1589" i="64"/>
  <c r="BC1589" i="64"/>
  <c r="BB1589" i="64"/>
  <c r="BA1589" i="64"/>
  <c r="AZ1589" i="64"/>
  <c r="AY1589" i="64"/>
  <c r="AX1589" i="64"/>
  <c r="AW1589" i="64"/>
  <c r="AV1589" i="64"/>
  <c r="AU1589" i="64"/>
  <c r="AT1589" i="64"/>
  <c r="AS1589" i="64"/>
  <c r="AR1589" i="64"/>
  <c r="AQ1589" i="64"/>
  <c r="AP1589" i="64"/>
  <c r="AO1589" i="64"/>
  <c r="AN1589" i="64"/>
  <c r="AM1589" i="64"/>
  <c r="AL1589" i="64"/>
  <c r="AK1589" i="64"/>
  <c r="AJ1589" i="64"/>
  <c r="AI1589" i="64"/>
  <c r="AH1589" i="64"/>
  <c r="AG1589" i="64"/>
  <c r="AF1589" i="64"/>
  <c r="AE1589" i="64"/>
  <c r="AD1589" i="64"/>
  <c r="AC1589" i="64"/>
  <c r="AB1589" i="64"/>
  <c r="AA1589" i="64"/>
  <c r="Z1589" i="64"/>
  <c r="Y1589" i="64"/>
  <c r="X1589" i="64"/>
  <c r="W1589" i="64"/>
  <c r="V1589" i="64"/>
  <c r="U1589" i="64"/>
  <c r="T1589" i="64"/>
  <c r="S1589" i="64"/>
  <c r="G1589" i="64"/>
  <c r="E1589" i="64"/>
  <c r="G1588" i="64"/>
  <c r="E1588" i="64"/>
  <c r="G1587" i="64"/>
  <c r="E1587" i="64"/>
  <c r="G1586" i="64"/>
  <c r="E1586" i="64"/>
  <c r="G1585" i="64"/>
  <c r="E1585" i="64"/>
  <c r="E1583" i="64"/>
  <c r="E1582" i="64"/>
  <c r="CO1581" i="64"/>
  <c r="R1581" i="64"/>
  <c r="S1581" i="64" s="1"/>
  <c r="E1581" i="64"/>
  <c r="B1581" i="64" s="1"/>
  <c r="E1580" i="64"/>
  <c r="G1570" i="64"/>
  <c r="E1570" i="64"/>
  <c r="DK1569" i="64"/>
  <c r="DJ1569" i="64"/>
  <c r="DI1569" i="64"/>
  <c r="DH1569" i="64"/>
  <c r="DG1569" i="64"/>
  <c r="DF1569" i="64"/>
  <c r="DE1569" i="64"/>
  <c r="DD1569" i="64"/>
  <c r="DC1569" i="64"/>
  <c r="DB1569" i="64"/>
  <c r="DA1569" i="64"/>
  <c r="CZ1569" i="64"/>
  <c r="CY1569" i="64"/>
  <c r="CX1569" i="64"/>
  <c r="CW1569" i="64"/>
  <c r="CV1569" i="64"/>
  <c r="CU1569" i="64"/>
  <c r="CT1569" i="64"/>
  <c r="CS1569" i="64"/>
  <c r="CR1569" i="64"/>
  <c r="CQ1569" i="64"/>
  <c r="CP1569" i="64"/>
  <c r="CO1569" i="64"/>
  <c r="CL1569" i="64"/>
  <c r="CK1569" i="64"/>
  <c r="CJ1569" i="64"/>
  <c r="CI1569" i="64"/>
  <c r="CH1569" i="64"/>
  <c r="CG1569" i="64"/>
  <c r="CF1569" i="64"/>
  <c r="CE1569" i="64"/>
  <c r="CD1569" i="64"/>
  <c r="CC1569" i="64"/>
  <c r="CB1569" i="64"/>
  <c r="CA1569" i="64"/>
  <c r="BZ1569" i="64"/>
  <c r="BY1569" i="64"/>
  <c r="BX1569" i="64"/>
  <c r="BW1569" i="64"/>
  <c r="BV1569" i="64"/>
  <c r="BU1569" i="64"/>
  <c r="BT1569" i="64"/>
  <c r="BS1569" i="64"/>
  <c r="BR1569" i="64"/>
  <c r="BQ1569" i="64"/>
  <c r="BP1569" i="64"/>
  <c r="BO1569" i="64"/>
  <c r="BN1569" i="64"/>
  <c r="BM1569" i="64"/>
  <c r="BL1569" i="64"/>
  <c r="BK1569" i="64"/>
  <c r="BJ1569" i="64"/>
  <c r="BI1569" i="64"/>
  <c r="BH1569" i="64"/>
  <c r="BG1569" i="64"/>
  <c r="BF1569" i="64"/>
  <c r="BE1569" i="64"/>
  <c r="BD1569" i="64"/>
  <c r="BC1569" i="64"/>
  <c r="BB1569" i="64"/>
  <c r="BA1569" i="64"/>
  <c r="AZ1569" i="64"/>
  <c r="AY1569" i="64"/>
  <c r="AX1569" i="64"/>
  <c r="AW1569" i="64"/>
  <c r="AV1569" i="64"/>
  <c r="AU1569" i="64"/>
  <c r="AT1569" i="64"/>
  <c r="AS1569" i="64"/>
  <c r="AR1569" i="64"/>
  <c r="AQ1569" i="64"/>
  <c r="AP1569" i="64"/>
  <c r="AO1569" i="64"/>
  <c r="AN1569" i="64"/>
  <c r="AM1569" i="64"/>
  <c r="AL1569" i="64"/>
  <c r="AK1569" i="64"/>
  <c r="AJ1569" i="64"/>
  <c r="AI1569" i="64"/>
  <c r="AH1569" i="64"/>
  <c r="AG1569" i="64"/>
  <c r="AF1569" i="64"/>
  <c r="AE1569" i="64"/>
  <c r="AD1569" i="64"/>
  <c r="AC1569" i="64"/>
  <c r="AB1569" i="64"/>
  <c r="AA1569" i="64"/>
  <c r="Z1569" i="64"/>
  <c r="Y1569" i="64"/>
  <c r="X1569" i="64"/>
  <c r="W1569" i="64"/>
  <c r="V1569" i="64"/>
  <c r="U1569" i="64"/>
  <c r="T1569" i="64"/>
  <c r="S1569" i="64"/>
  <c r="G1569" i="64"/>
  <c r="E1569" i="64"/>
  <c r="G1568" i="64"/>
  <c r="E1568" i="64"/>
  <c r="DK1567" i="64"/>
  <c r="DJ1567" i="64"/>
  <c r="DI1567" i="64"/>
  <c r="DH1567" i="64"/>
  <c r="DG1567" i="64"/>
  <c r="DF1567" i="64"/>
  <c r="DE1567" i="64"/>
  <c r="DD1567" i="64"/>
  <c r="DC1567" i="64"/>
  <c r="DB1567" i="64"/>
  <c r="DA1567" i="64"/>
  <c r="CZ1567" i="64"/>
  <c r="CY1567" i="64"/>
  <c r="CX1567" i="64"/>
  <c r="CW1567" i="64"/>
  <c r="CV1567" i="64"/>
  <c r="CU1567" i="64"/>
  <c r="CT1567" i="64"/>
  <c r="CS1567" i="64"/>
  <c r="CR1567" i="64"/>
  <c r="CQ1567" i="64"/>
  <c r="CP1567" i="64"/>
  <c r="CO1567" i="64"/>
  <c r="CL1567" i="64"/>
  <c r="CK1567" i="64"/>
  <c r="CJ1567" i="64"/>
  <c r="CI1567" i="64"/>
  <c r="CH1567" i="64"/>
  <c r="CG1567" i="64"/>
  <c r="CF1567" i="64"/>
  <c r="CE1567" i="64"/>
  <c r="CD1567" i="64"/>
  <c r="CC1567" i="64"/>
  <c r="CB1567" i="64"/>
  <c r="CA1567" i="64"/>
  <c r="BZ1567" i="64"/>
  <c r="BY1567" i="64"/>
  <c r="BX1567" i="64"/>
  <c r="BW1567" i="64"/>
  <c r="BV1567" i="64"/>
  <c r="BU1567" i="64"/>
  <c r="BT1567" i="64"/>
  <c r="BS1567" i="64"/>
  <c r="BR1567" i="64"/>
  <c r="BQ1567" i="64"/>
  <c r="BP1567" i="64"/>
  <c r="BO1567" i="64"/>
  <c r="BN1567" i="64"/>
  <c r="BM1567" i="64"/>
  <c r="BL1567" i="64"/>
  <c r="BK1567" i="64"/>
  <c r="BJ1567" i="64"/>
  <c r="BI1567" i="64"/>
  <c r="BH1567" i="64"/>
  <c r="BG1567" i="64"/>
  <c r="BF1567" i="64"/>
  <c r="BE1567" i="64"/>
  <c r="BD1567" i="64"/>
  <c r="BC1567" i="64"/>
  <c r="BB1567" i="64"/>
  <c r="BA1567" i="64"/>
  <c r="AZ1567" i="64"/>
  <c r="AY1567" i="64"/>
  <c r="AX1567" i="64"/>
  <c r="AW1567" i="64"/>
  <c r="AV1567" i="64"/>
  <c r="AU1567" i="64"/>
  <c r="AT1567" i="64"/>
  <c r="AS1567" i="64"/>
  <c r="AR1567" i="64"/>
  <c r="AQ1567" i="64"/>
  <c r="AP1567" i="64"/>
  <c r="AO1567" i="64"/>
  <c r="AN1567" i="64"/>
  <c r="AM1567" i="64"/>
  <c r="AL1567" i="64"/>
  <c r="AK1567" i="64"/>
  <c r="AJ1567" i="64"/>
  <c r="AI1567" i="64"/>
  <c r="AH1567" i="64"/>
  <c r="AG1567" i="64"/>
  <c r="AF1567" i="64"/>
  <c r="AE1567" i="64"/>
  <c r="AD1567" i="64"/>
  <c r="AC1567" i="64"/>
  <c r="AB1567" i="64"/>
  <c r="AA1567" i="64"/>
  <c r="Z1567" i="64"/>
  <c r="Y1567" i="64"/>
  <c r="X1567" i="64"/>
  <c r="W1567" i="64"/>
  <c r="V1567" i="64"/>
  <c r="U1567" i="64"/>
  <c r="T1567" i="64"/>
  <c r="S1567" i="64"/>
  <c r="G1567" i="64"/>
  <c r="E1567" i="64"/>
  <c r="G1566" i="64"/>
  <c r="E1566" i="64"/>
  <c r="G1565" i="64"/>
  <c r="E1565" i="64"/>
  <c r="G1564" i="64"/>
  <c r="E1564" i="64"/>
  <c r="G1563" i="64"/>
  <c r="E1563" i="64"/>
  <c r="E1562" i="64"/>
  <c r="E1561" i="64"/>
  <c r="R1560" i="64"/>
  <c r="S1560" i="64" s="1"/>
  <c r="E1560" i="64"/>
  <c r="B1560" i="64" s="1"/>
  <c r="E1559" i="64"/>
  <c r="G1549" i="64"/>
  <c r="E1549" i="64"/>
  <c r="DK1548" i="64"/>
  <c r="DJ1548" i="64"/>
  <c r="DI1548" i="64"/>
  <c r="DH1548" i="64"/>
  <c r="DG1548" i="64"/>
  <c r="DF1548" i="64"/>
  <c r="DE1548" i="64"/>
  <c r="DD1548" i="64"/>
  <c r="DC1548" i="64"/>
  <c r="DB1548" i="64"/>
  <c r="DA1548" i="64"/>
  <c r="CZ1548" i="64"/>
  <c r="CY1548" i="64"/>
  <c r="CX1548" i="64"/>
  <c r="CW1548" i="64"/>
  <c r="CV1548" i="64"/>
  <c r="CU1548" i="64"/>
  <c r="CT1548" i="64"/>
  <c r="CS1548" i="64"/>
  <c r="CR1548" i="64"/>
  <c r="CQ1548" i="64"/>
  <c r="CP1548" i="64"/>
  <c r="CO1548" i="64"/>
  <c r="CL1548"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S1548" i="64"/>
  <c r="G1548" i="64"/>
  <c r="E1548" i="64"/>
  <c r="G1547" i="64"/>
  <c r="E1547" i="64"/>
  <c r="DK1546" i="64"/>
  <c r="DJ1546" i="64"/>
  <c r="DI1546" i="64"/>
  <c r="DH1546" i="64"/>
  <c r="DG1546" i="64"/>
  <c r="DF1546" i="64"/>
  <c r="DE1546" i="64"/>
  <c r="DD1546" i="64"/>
  <c r="DC1546" i="64"/>
  <c r="DB1546" i="64"/>
  <c r="DA1546" i="64"/>
  <c r="CZ1546" i="64"/>
  <c r="CY1546" i="64"/>
  <c r="CX1546" i="64"/>
  <c r="CW1546" i="64"/>
  <c r="CV1546" i="64"/>
  <c r="CU1546" i="64"/>
  <c r="CT1546" i="64"/>
  <c r="CS1546" i="64"/>
  <c r="CR1546" i="64"/>
  <c r="CQ1546" i="64"/>
  <c r="CP1546" i="64"/>
  <c r="CO1546" i="64"/>
  <c r="CL1546" i="64"/>
  <c r="CK1546" i="64"/>
  <c r="CJ1546" i="64"/>
  <c r="CI1546" i="64"/>
  <c r="CH1546" i="64"/>
  <c r="CG1546" i="64"/>
  <c r="CF1546" i="64"/>
  <c r="CE1546" i="64"/>
  <c r="CD1546" i="64"/>
  <c r="CC1546" i="64"/>
  <c r="CB1546" i="64"/>
  <c r="CA1546" i="64"/>
  <c r="BZ1546" i="64"/>
  <c r="BY1546" i="64"/>
  <c r="BX1546" i="64"/>
  <c r="BW1546" i="64"/>
  <c r="BV1546" i="64"/>
  <c r="BU1546" i="64"/>
  <c r="BT1546" i="64"/>
  <c r="BS1546" i="64"/>
  <c r="BR1546" i="64"/>
  <c r="BQ1546" i="64"/>
  <c r="BP1546" i="64"/>
  <c r="BO1546" i="64"/>
  <c r="BN1546" i="64"/>
  <c r="BM1546" i="64"/>
  <c r="BL1546" i="64"/>
  <c r="BK1546" i="64"/>
  <c r="BJ1546" i="64"/>
  <c r="BI1546" i="64"/>
  <c r="BH1546" i="64"/>
  <c r="BG1546" i="64"/>
  <c r="BF1546" i="64"/>
  <c r="BE1546" i="64"/>
  <c r="BD1546" i="64"/>
  <c r="BC1546" i="64"/>
  <c r="BB1546" i="64"/>
  <c r="BA1546" i="64"/>
  <c r="AZ1546" i="64"/>
  <c r="AY1546" i="64"/>
  <c r="AX1546" i="64"/>
  <c r="AW1546" i="64"/>
  <c r="AV1546" i="64"/>
  <c r="AU1546" i="64"/>
  <c r="AT1546" i="64"/>
  <c r="AS1546" i="64"/>
  <c r="AR1546" i="64"/>
  <c r="AQ1546" i="64"/>
  <c r="AP1546" i="64"/>
  <c r="AO1546" i="64"/>
  <c r="AN1546" i="64"/>
  <c r="AM1546" i="64"/>
  <c r="AL1546" i="64"/>
  <c r="AK1546" i="64"/>
  <c r="AJ1546" i="64"/>
  <c r="AI1546" i="64"/>
  <c r="AH1546" i="64"/>
  <c r="AG1546" i="64"/>
  <c r="AF1546" i="64"/>
  <c r="AE1546" i="64"/>
  <c r="AD1546" i="64"/>
  <c r="AC1546" i="64"/>
  <c r="AB1546" i="64"/>
  <c r="AA1546" i="64"/>
  <c r="Z1546" i="64"/>
  <c r="Y1546" i="64"/>
  <c r="X1546" i="64"/>
  <c r="W1546" i="64"/>
  <c r="V1546" i="64"/>
  <c r="U1546" i="64"/>
  <c r="T1546" i="64"/>
  <c r="S1546" i="64"/>
  <c r="G1546" i="64"/>
  <c r="E1546" i="64"/>
  <c r="G1545" i="64"/>
  <c r="E1545" i="64"/>
  <c r="G1544" i="64"/>
  <c r="E1544" i="64"/>
  <c r="G1543" i="64"/>
  <c r="E1543" i="64"/>
  <c r="G1542" i="64"/>
  <c r="E1542" i="64"/>
  <c r="E1540" i="64"/>
  <c r="E1539" i="64"/>
  <c r="R1538" i="64"/>
  <c r="S1538" i="64" s="1"/>
  <c r="E1538" i="64"/>
  <c r="B1538" i="64" s="1"/>
  <c r="E1537" i="64"/>
  <c r="DK2234" i="64"/>
  <c r="DJ2234" i="64"/>
  <c r="DI2234" i="64"/>
  <c r="DH2234" i="64"/>
  <c r="DG2234" i="64"/>
  <c r="DF2234" i="64"/>
  <c r="DE2234" i="64"/>
  <c r="DD2234" i="64"/>
  <c r="DC2234" i="64"/>
  <c r="DB2234" i="64"/>
  <c r="DA2234" i="64"/>
  <c r="CZ2234" i="64"/>
  <c r="CY2234" i="64"/>
  <c r="CX2234" i="64"/>
  <c r="CW2234" i="64"/>
  <c r="CV2234" i="64"/>
  <c r="CU2234" i="64"/>
  <c r="CT2234" i="64"/>
  <c r="CS2234" i="64"/>
  <c r="CR2234" i="64"/>
  <c r="CQ2234" i="64"/>
  <c r="CP2234" i="64"/>
  <c r="CO2234" i="64"/>
  <c r="CL2234" i="64"/>
  <c r="CK2234" i="64"/>
  <c r="CJ2234" i="64"/>
  <c r="CI2234" i="64"/>
  <c r="CH2234" i="64"/>
  <c r="CG2234" i="64"/>
  <c r="CF2234" i="64"/>
  <c r="CE2234" i="64"/>
  <c r="CD2234" i="64"/>
  <c r="CC2234" i="64"/>
  <c r="CB2234" i="64"/>
  <c r="CA2234" i="64"/>
  <c r="BZ2234" i="64"/>
  <c r="BY2234" i="64"/>
  <c r="BX2234" i="64"/>
  <c r="BW2234" i="64"/>
  <c r="BV2234" i="64"/>
  <c r="BU2234" i="64"/>
  <c r="BT2234" i="64"/>
  <c r="BS2234" i="64"/>
  <c r="BR2234" i="64"/>
  <c r="BQ2234" i="64"/>
  <c r="BP2234" i="64"/>
  <c r="BO2234" i="64"/>
  <c r="BN2234" i="64"/>
  <c r="BM2234" i="64"/>
  <c r="BL2234" i="64"/>
  <c r="BK2234" i="64"/>
  <c r="BJ2234" i="64"/>
  <c r="BI2234" i="64"/>
  <c r="BH2234" i="64"/>
  <c r="BG2234" i="64"/>
  <c r="BF2234" i="64"/>
  <c r="BE2234" i="64"/>
  <c r="BD2234" i="64"/>
  <c r="BC2234" i="64"/>
  <c r="BB2234" i="64"/>
  <c r="BA2234" i="64"/>
  <c r="AZ2234" i="64"/>
  <c r="AY2234" i="64"/>
  <c r="AX2234" i="64"/>
  <c r="AW2234" i="64"/>
  <c r="AV2234" i="64"/>
  <c r="AU2234" i="64"/>
  <c r="AT2234" i="64"/>
  <c r="AS2234" i="64"/>
  <c r="AR2234" i="64"/>
  <c r="AQ2234" i="64"/>
  <c r="AP2234" i="64"/>
  <c r="AO2234" i="64"/>
  <c r="AN2234" i="64"/>
  <c r="AM2234" i="64"/>
  <c r="AL2234" i="64"/>
  <c r="AK2234" i="64"/>
  <c r="AJ2234" i="64"/>
  <c r="AI2234" i="64"/>
  <c r="AH2234" i="64"/>
  <c r="AG2234" i="64"/>
  <c r="AF2234" i="64"/>
  <c r="AE2234" i="64"/>
  <c r="AD2234" i="64"/>
  <c r="AC2234" i="64"/>
  <c r="AB2234" i="64"/>
  <c r="AA2234" i="64"/>
  <c r="Z2234" i="64"/>
  <c r="Y2234" i="64"/>
  <c r="X2234" i="64"/>
  <c r="W2234" i="64"/>
  <c r="V2234" i="64"/>
  <c r="U2234" i="64"/>
  <c r="T2234" i="64"/>
  <c r="S2234" i="64"/>
  <c r="E2234" i="64"/>
  <c r="DK2233" i="64"/>
  <c r="DJ2233" i="64"/>
  <c r="DI2233" i="64"/>
  <c r="DH2233" i="64"/>
  <c r="DG2233" i="64"/>
  <c r="DF2233" i="64"/>
  <c r="DE2233" i="64"/>
  <c r="DD2233" i="64"/>
  <c r="DC2233" i="64"/>
  <c r="DB2233" i="64"/>
  <c r="DA2233" i="64"/>
  <c r="CZ2233" i="64"/>
  <c r="CY2233" i="64"/>
  <c r="CX2233" i="64"/>
  <c r="CW2233" i="64"/>
  <c r="CV2233" i="64"/>
  <c r="CU2233" i="64"/>
  <c r="CT2233" i="64"/>
  <c r="CS2233" i="64"/>
  <c r="CR2233" i="64"/>
  <c r="CQ2233" i="64"/>
  <c r="CP2233" i="64"/>
  <c r="CO2233" i="64"/>
  <c r="CL2233" i="64"/>
  <c r="CK2233" i="64"/>
  <c r="CJ2233" i="64"/>
  <c r="CI2233" i="64"/>
  <c r="CH2233" i="64"/>
  <c r="CG2233" i="64"/>
  <c r="CF2233" i="64"/>
  <c r="CE2233" i="64"/>
  <c r="CD2233" i="64"/>
  <c r="CC2233" i="64"/>
  <c r="CB2233" i="64"/>
  <c r="CA2233" i="64"/>
  <c r="BZ2233" i="64"/>
  <c r="BY2233" i="64"/>
  <c r="BX2233" i="64"/>
  <c r="BW2233" i="64"/>
  <c r="BV2233" i="64"/>
  <c r="BU2233" i="64"/>
  <c r="BT2233" i="64"/>
  <c r="BS2233" i="64"/>
  <c r="BR2233" i="64"/>
  <c r="BQ2233" i="64"/>
  <c r="BP2233" i="64"/>
  <c r="BO2233" i="64"/>
  <c r="BN2233" i="64"/>
  <c r="BM2233" i="64"/>
  <c r="BL2233" i="64"/>
  <c r="BK2233" i="64"/>
  <c r="BJ2233" i="64"/>
  <c r="BI2233" i="64"/>
  <c r="BH2233" i="64"/>
  <c r="BG2233" i="64"/>
  <c r="BF2233" i="64"/>
  <c r="BE2233" i="64"/>
  <c r="BD2233" i="64"/>
  <c r="BC2233" i="64"/>
  <c r="BB2233" i="64"/>
  <c r="BA2233" i="64"/>
  <c r="AZ2233" i="64"/>
  <c r="AY2233" i="64"/>
  <c r="AX2233" i="64"/>
  <c r="AW2233" i="64"/>
  <c r="AV2233" i="64"/>
  <c r="AU2233" i="64"/>
  <c r="AT2233" i="64"/>
  <c r="AS2233" i="64"/>
  <c r="AR2233" i="64"/>
  <c r="AQ2233" i="64"/>
  <c r="AP2233" i="64"/>
  <c r="AO2233" i="64"/>
  <c r="AN2233" i="64"/>
  <c r="AM2233" i="64"/>
  <c r="AL2233" i="64"/>
  <c r="AK2233" i="64"/>
  <c r="AJ2233" i="64"/>
  <c r="AI2233" i="64"/>
  <c r="AH2233" i="64"/>
  <c r="AG2233" i="64"/>
  <c r="AF2233" i="64"/>
  <c r="AE2233" i="64"/>
  <c r="AD2233" i="64"/>
  <c r="AC2233" i="64"/>
  <c r="AB2233" i="64"/>
  <c r="AA2233" i="64"/>
  <c r="Z2233" i="64"/>
  <c r="Y2233" i="64"/>
  <c r="X2233" i="64"/>
  <c r="W2233" i="64"/>
  <c r="V2233" i="64"/>
  <c r="U2233" i="64"/>
  <c r="T2233" i="64"/>
  <c r="S2233" i="64"/>
  <c r="E2233" i="64"/>
  <c r="G2232" i="64"/>
  <c r="E2232"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CL2231" i="64"/>
  <c r="CK2231" i="64"/>
  <c r="CJ2231" i="64"/>
  <c r="CI2231" i="64"/>
  <c r="CH2231" i="64"/>
  <c r="CG2231" i="64"/>
  <c r="CF2231" i="64"/>
  <c r="CE2231" i="64"/>
  <c r="CD2231" i="64"/>
  <c r="CC2231" i="64"/>
  <c r="CB2231" i="64"/>
  <c r="CA2231" i="64"/>
  <c r="BZ2231" i="64"/>
  <c r="BY2231" i="64"/>
  <c r="BX2231" i="64"/>
  <c r="BW2231" i="64"/>
  <c r="BV2231" i="64"/>
  <c r="BU2231" i="64"/>
  <c r="BT2231" i="64"/>
  <c r="BS2231" i="64"/>
  <c r="BR2231" i="64"/>
  <c r="BQ2231" i="64"/>
  <c r="BP2231" i="64"/>
  <c r="BO2231" i="64"/>
  <c r="BN2231" i="64"/>
  <c r="BM2231" i="64"/>
  <c r="BL2231" i="64"/>
  <c r="BK2231" i="64"/>
  <c r="BJ2231" i="64"/>
  <c r="BI2231" i="64"/>
  <c r="BH2231" i="64"/>
  <c r="BG2231" i="64"/>
  <c r="BF2231" i="64"/>
  <c r="BE2231" i="64"/>
  <c r="BD2231" i="64"/>
  <c r="BC2231" i="64"/>
  <c r="BB2231" i="64"/>
  <c r="BA2231" i="64"/>
  <c r="AZ2231" i="64"/>
  <c r="AY2231" i="64"/>
  <c r="AX2231" i="64"/>
  <c r="AW2231" i="64"/>
  <c r="AV2231" i="64"/>
  <c r="AU2231" i="64"/>
  <c r="AT2231" i="64"/>
  <c r="AS2231" i="64"/>
  <c r="AR2231" i="64"/>
  <c r="AQ2231" i="64"/>
  <c r="AP2231" i="64"/>
  <c r="AO2231" i="64"/>
  <c r="AN2231" i="64"/>
  <c r="AM2231" i="64"/>
  <c r="AL2231" i="64"/>
  <c r="AK2231" i="64"/>
  <c r="AJ2231" i="64"/>
  <c r="AI2231" i="64"/>
  <c r="AH2231" i="64"/>
  <c r="AG2231" i="64"/>
  <c r="AF2231" i="64"/>
  <c r="AE2231" i="64"/>
  <c r="AD2231" i="64"/>
  <c r="AC2231" i="64"/>
  <c r="AB2231" i="64"/>
  <c r="AA2231" i="64"/>
  <c r="Z2231" i="64"/>
  <c r="Y2231" i="64"/>
  <c r="X2231" i="64"/>
  <c r="W2231" i="64"/>
  <c r="V2231" i="64"/>
  <c r="U2231" i="64"/>
  <c r="T2231" i="64"/>
  <c r="S2231" i="64"/>
  <c r="E2231" i="64"/>
  <c r="DK2230" i="64"/>
  <c r="DJ2230" i="64"/>
  <c r="DI2230" i="64"/>
  <c r="DH2230" i="64"/>
  <c r="DG2230" i="64"/>
  <c r="DF2230" i="64"/>
  <c r="DE2230" i="64"/>
  <c r="DD2230" i="64"/>
  <c r="DC2230" i="64"/>
  <c r="DB2230" i="64"/>
  <c r="DA2230" i="64"/>
  <c r="CZ2230" i="64"/>
  <c r="CY2230" i="64"/>
  <c r="CX2230" i="64"/>
  <c r="CW2230" i="64"/>
  <c r="CV2230" i="64"/>
  <c r="CU2230" i="64"/>
  <c r="CT2230" i="64"/>
  <c r="CS2230" i="64"/>
  <c r="CR2230" i="64"/>
  <c r="CQ2230" i="64"/>
  <c r="CP2230" i="64"/>
  <c r="CO2230" i="64"/>
  <c r="E2230" i="64"/>
  <c r="DK2229" i="64"/>
  <c r="DJ2229" i="64"/>
  <c r="DI2229" i="64"/>
  <c r="DH2229" i="64"/>
  <c r="DG2229" i="64"/>
  <c r="DF2229" i="64"/>
  <c r="DE2229" i="64"/>
  <c r="DD2229" i="64"/>
  <c r="DC2229" i="64"/>
  <c r="DB2229" i="64"/>
  <c r="DA2229" i="64"/>
  <c r="CZ2229" i="64"/>
  <c r="CY2229" i="64"/>
  <c r="CX2229" i="64"/>
  <c r="CW2229" i="64"/>
  <c r="CV2229" i="64"/>
  <c r="CU2229" i="64"/>
  <c r="CT2229" i="64"/>
  <c r="CS2229" i="64"/>
  <c r="CR2229" i="64"/>
  <c r="CQ2229" i="64"/>
  <c r="CP2229" i="64"/>
  <c r="CO2229" i="64"/>
  <c r="E2229" i="64"/>
  <c r="E2228" i="64"/>
  <c r="E2227" i="64"/>
  <c r="E2226" i="64"/>
  <c r="B2226" i="64" s="1"/>
  <c r="G2225" i="64"/>
  <c r="E2225" i="64"/>
  <c r="B2225" i="64" s="1"/>
  <c r="E2224" i="64"/>
  <c r="B2224" i="64" s="1"/>
  <c r="E2223" i="64"/>
  <c r="B2223" i="64" s="1"/>
  <c r="E2222" i="64"/>
  <c r="B2222" i="64" s="1"/>
  <c r="G2221" i="64"/>
  <c r="E2221" i="64"/>
  <c r="B2221" i="64" s="1"/>
  <c r="E2220" i="64"/>
  <c r="B2220" i="64" s="1"/>
  <c r="E2219" i="64"/>
  <c r="B2219" i="64" s="1"/>
  <c r="E2218" i="64"/>
  <c r="CW628" i="64" a="1"/>
  <c r="CR18" i="861" l="1"/>
  <c r="CR24" i="861"/>
  <c r="CO68" i="1161"/>
  <c r="CO69" i="1161" s="1"/>
  <c r="CP48" i="1161"/>
  <c r="CP63" i="1161"/>
  <c r="CP47" i="1161"/>
  <c r="CP62" i="1161"/>
  <c r="CP23" i="861"/>
  <c r="CP61" i="1161"/>
  <c r="CP66" i="1161" s="1"/>
  <c r="CP46" i="1161"/>
  <c r="CP51" i="1161" s="1"/>
  <c r="V34" i="1161"/>
  <c r="V31" i="1161"/>
  <c r="V33" i="1161"/>
  <c r="V32" i="1161"/>
  <c r="V35" i="1161"/>
  <c r="U63" i="1161"/>
  <c r="U48" i="1161"/>
  <c r="U65" i="1161"/>
  <c r="U50" i="1161"/>
  <c r="T66" i="1161"/>
  <c r="T23" i="861" s="1"/>
  <c r="W36" i="1161"/>
  <c r="W73" i="1161"/>
  <c r="W24" i="861" s="1"/>
  <c r="W77" i="1161"/>
  <c r="W18" i="861" s="1"/>
  <c r="Y18" i="1161"/>
  <c r="Z15" i="1161"/>
  <c r="AA15" i="1161" s="1"/>
  <c r="U49" i="1161"/>
  <c r="U64" i="1161"/>
  <c r="U61" i="1161"/>
  <c r="U46" i="1161"/>
  <c r="T51" i="1161"/>
  <c r="T17" i="861" s="1"/>
  <c r="X20" i="1161"/>
  <c r="S68" i="1161"/>
  <c r="U62" i="1161"/>
  <c r="U47" i="1161"/>
  <c r="CR73" i="1161"/>
  <c r="CR36" i="1161"/>
  <c r="CR77" i="1161"/>
  <c r="CT15" i="1161"/>
  <c r="CS18" i="1161"/>
  <c r="CS20" i="1161" s="1"/>
  <c r="AB27" i="1161"/>
  <c r="AB40" i="1161"/>
  <c r="AB26" i="1161"/>
  <c r="AB23" i="1161"/>
  <c r="AB39" i="1161"/>
  <c r="AB54" i="1161"/>
  <c r="AB25" i="1161"/>
  <c r="AB42" i="1161"/>
  <c r="AB41" i="1161"/>
  <c r="AB55" i="1161"/>
  <c r="AB43" i="1161"/>
  <c r="AB56" i="1161"/>
  <c r="AB16" i="1161"/>
  <c r="AB57" i="1161"/>
  <c r="AB17" i="1161"/>
  <c r="AB58" i="1161"/>
  <c r="AB4" i="1161"/>
  <c r="AB72" i="1161"/>
  <c r="AB24" i="1161"/>
  <c r="AB76" i="1161"/>
  <c r="AC7" i="1161"/>
  <c r="AC1" i="1161"/>
  <c r="AD2" i="1161"/>
  <c r="AC3" i="1161"/>
  <c r="CP50" i="1161"/>
  <c r="CP65" i="1161"/>
  <c r="AA8" i="1161"/>
  <c r="CQ35" i="1161"/>
  <c r="CQ32" i="1161"/>
  <c r="CQ33" i="1161"/>
  <c r="CQ34" i="1161"/>
  <c r="CQ31" i="1161"/>
  <c r="CP49" i="1161"/>
  <c r="CP64" i="1161"/>
  <c r="DB1" i="1161"/>
  <c r="DB4" i="1161"/>
  <c r="DB16" i="1161"/>
  <c r="DB23" i="1161"/>
  <c r="DB17" i="1161"/>
  <c r="DB24" i="1161"/>
  <c r="DB26" i="1161"/>
  <c r="DB25" i="1161"/>
  <c r="DB27" i="1161"/>
  <c r="DB43" i="1161"/>
  <c r="DB56" i="1161"/>
  <c r="DB41" i="1161"/>
  <c r="DB54" i="1161"/>
  <c r="DB39" i="1161"/>
  <c r="DB40" i="1161"/>
  <c r="DB55" i="1161"/>
  <c r="DB42" i="1161"/>
  <c r="DB57" i="1161"/>
  <c r="DB58" i="1161"/>
  <c r="DB72" i="1161"/>
  <c r="DB76" i="1161"/>
  <c r="DC8" i="1161"/>
  <c r="DD2" i="1161"/>
  <c r="DC3" i="1161"/>
  <c r="DC7" i="1161"/>
  <c r="DL841" i="64"/>
  <c r="DL857" i="64" s="1"/>
  <c r="DL866" i="64"/>
  <c r="DL879" i="64" s="1"/>
  <c r="DL840" i="64"/>
  <c r="DL856" i="64" s="1"/>
  <c r="DL865" i="64"/>
  <c r="DL878" i="64" s="1"/>
  <c r="Z873" i="64" a="1"/>
  <c r="Z873" i="64" s="1"/>
  <c r="CX685" i="64" a="1"/>
  <c r="CX685" i="64" s="1"/>
  <c r="CX688" i="64" a="1"/>
  <c r="CX688" i="64" s="1"/>
  <c r="CX684" i="64" a="1"/>
  <c r="CX684" i="64" s="1"/>
  <c r="CX687" i="64" a="1"/>
  <c r="CX687" i="64" s="1"/>
  <c r="CX686" i="64" a="1"/>
  <c r="CX686" i="64" s="1"/>
  <c r="Z688" i="64" a="1"/>
  <c r="Z688" i="64" s="1"/>
  <c r="Z684" i="64" a="1"/>
  <c r="Z684" i="64" s="1"/>
  <c r="Z687" i="64" a="1"/>
  <c r="Z687" i="64" s="1"/>
  <c r="Z686" i="64" a="1"/>
  <c r="Z686" i="64" s="1"/>
  <c r="Z685" i="64" a="1"/>
  <c r="Z685" i="64" s="1"/>
  <c r="Z671" i="64" a="1"/>
  <c r="Z671" i="64" s="1"/>
  <c r="Z672" i="64" a="1"/>
  <c r="Z672" i="64" s="1"/>
  <c r="Z673" i="64" a="1"/>
  <c r="Z673" i="64" s="1"/>
  <c r="Z657" i="64" a="1"/>
  <c r="Z657" i="64" s="1"/>
  <c r="Z653" i="64" a="1"/>
  <c r="Z653" i="64" s="1"/>
  <c r="Z670" i="64" a="1"/>
  <c r="Z670" i="64" s="1"/>
  <c r="Z654" i="64" a="1"/>
  <c r="Z654" i="64" s="1"/>
  <c r="Z669" i="64" a="1"/>
  <c r="Z669" i="64" s="1"/>
  <c r="Z655" i="64" a="1"/>
  <c r="Z655" i="64" s="1"/>
  <c r="Z656" i="64" a="1"/>
  <c r="Z656" i="64" s="1"/>
  <c r="CX669" i="64" a="1"/>
  <c r="CX669" i="64" s="1"/>
  <c r="CX673" i="64" a="1"/>
  <c r="CX673" i="64" s="1"/>
  <c r="CX653" i="64" a="1"/>
  <c r="CX653" i="64" s="1"/>
  <c r="CX654" i="64" a="1"/>
  <c r="CX654" i="64" s="1"/>
  <c r="CX670" i="64" a="1"/>
  <c r="CX670" i="64" s="1"/>
  <c r="CX655" i="64" a="1"/>
  <c r="CX655" i="64" s="1"/>
  <c r="CX656" i="64" a="1"/>
  <c r="CX656" i="64" s="1"/>
  <c r="CX657" i="64" a="1"/>
  <c r="CX657" i="64" s="1"/>
  <c r="CX671" i="64" a="1"/>
  <c r="CX671" i="64" s="1"/>
  <c r="CX672" i="64" a="1"/>
  <c r="CX672" i="64" s="1"/>
  <c r="DL845" i="64"/>
  <c r="DL861" i="64" s="1"/>
  <c r="DL648" i="64"/>
  <c r="DL844" i="64"/>
  <c r="DL647" i="64"/>
  <c r="CR143" i="64"/>
  <c r="CS141" i="64"/>
  <c r="CS143" i="64" s="1"/>
  <c r="CT141" i="64"/>
  <c r="CU138" i="64"/>
  <c r="CX139" i="64" a="1"/>
  <c r="CX139" i="64" s="1"/>
  <c r="CX140" i="64" a="1"/>
  <c r="CX140" i="64" s="1"/>
  <c r="Z139" i="64" a="1"/>
  <c r="Z139" i="64" s="1"/>
  <c r="Z138" i="64" s="1"/>
  <c r="Z140" i="64" a="1"/>
  <c r="Z140" i="64" s="1"/>
  <c r="CP25" i="861"/>
  <c r="Y630" i="64"/>
  <c r="Z262" i="64" a="1"/>
  <c r="Z262" i="64" s="1"/>
  <c r="Z848" i="64" a="1"/>
  <c r="Z848" i="64" s="1"/>
  <c r="CX262" i="64" a="1"/>
  <c r="CX262" i="64" s="1"/>
  <c r="CX848" i="64" a="1"/>
  <c r="CX848" i="64" s="1"/>
  <c r="CW628" i="64"/>
  <c r="CW630" i="64" s="1"/>
  <c r="Z628" i="64" a="1"/>
  <c r="CS18" i="861" l="1"/>
  <c r="CS24" i="861"/>
  <c r="AB8" i="1161"/>
  <c r="CP17" i="861"/>
  <c r="AA18" i="1161"/>
  <c r="S69" i="1161"/>
  <c r="Y20" i="1161"/>
  <c r="CQ47" i="1161"/>
  <c r="CQ62" i="1161"/>
  <c r="W33" i="1161"/>
  <c r="W34" i="1161"/>
  <c r="W31" i="1161"/>
  <c r="W32" i="1161"/>
  <c r="W35" i="1161"/>
  <c r="X36" i="1161"/>
  <c r="X73" i="1161"/>
  <c r="X24" i="861" s="1"/>
  <c r="X77" i="1161"/>
  <c r="X18" i="861" s="1"/>
  <c r="CS77" i="1161"/>
  <c r="CS73" i="1161"/>
  <c r="CS36" i="1161"/>
  <c r="T68" i="1161"/>
  <c r="CU15" i="1161"/>
  <c r="CT18" i="1161"/>
  <c r="CT20" i="1161" s="1"/>
  <c r="CQ46" i="1161"/>
  <c r="CQ51" i="1161" s="1"/>
  <c r="CQ61" i="1161"/>
  <c r="CQ66" i="1161" s="1"/>
  <c r="AB15" i="1161"/>
  <c r="U51" i="1161"/>
  <c r="U17" i="861" s="1"/>
  <c r="V50" i="1161"/>
  <c r="V65" i="1161"/>
  <c r="CQ49" i="1161"/>
  <c r="CQ64" i="1161"/>
  <c r="CR34" i="1161"/>
  <c r="CR32" i="1161"/>
  <c r="CR33" i="1161"/>
  <c r="CR31" i="1161"/>
  <c r="CR35" i="1161"/>
  <c r="V47" i="1161"/>
  <c r="V62" i="1161"/>
  <c r="CQ23" i="861"/>
  <c r="CQ25" i="861" s="1"/>
  <c r="CQ17" i="861"/>
  <c r="CQ48" i="1161"/>
  <c r="CQ63" i="1161"/>
  <c r="AC42" i="1161"/>
  <c r="AC25" i="1161"/>
  <c r="AC55" i="1161"/>
  <c r="AC43" i="1161"/>
  <c r="AC56" i="1161"/>
  <c r="AC40" i="1161"/>
  <c r="AC57" i="1161"/>
  <c r="AC4" i="1161"/>
  <c r="AC58" i="1161"/>
  <c r="AC16" i="1161"/>
  <c r="AC54" i="1161"/>
  <c r="AC23" i="1161"/>
  <c r="AC72" i="1161"/>
  <c r="AC17" i="1161"/>
  <c r="AC76" i="1161"/>
  <c r="AC24" i="1161"/>
  <c r="AC27" i="1161"/>
  <c r="AC26" i="1161"/>
  <c r="AC39" i="1161"/>
  <c r="AC41" i="1161"/>
  <c r="V48" i="1161"/>
  <c r="V63" i="1161"/>
  <c r="U66" i="1161"/>
  <c r="U23" i="861" s="1"/>
  <c r="AE2" i="1161"/>
  <c r="AD3" i="1161"/>
  <c r="AD7" i="1161"/>
  <c r="AD1" i="1161"/>
  <c r="CQ50" i="1161"/>
  <c r="CQ65" i="1161"/>
  <c r="V49" i="1161"/>
  <c r="V64" i="1161"/>
  <c r="V61" i="1161"/>
  <c r="V46" i="1161"/>
  <c r="Z18" i="1161"/>
  <c r="CP68" i="1161"/>
  <c r="CP69" i="1161" s="1"/>
  <c r="DC4" i="1161"/>
  <c r="DC16" i="1161"/>
  <c r="DC23" i="1161"/>
  <c r="DC17" i="1161"/>
  <c r="DC24" i="1161"/>
  <c r="DC26" i="1161"/>
  <c r="DC25" i="1161"/>
  <c r="DC40" i="1161"/>
  <c r="DC39" i="1161"/>
  <c r="DC27" i="1161"/>
  <c r="DC43" i="1161"/>
  <c r="DC41" i="1161"/>
  <c r="DC42" i="1161"/>
  <c r="DC56" i="1161"/>
  <c r="DC72" i="1161"/>
  <c r="DC55" i="1161"/>
  <c r="DC57" i="1161"/>
  <c r="DC54" i="1161"/>
  <c r="DC58" i="1161"/>
  <c r="DC76" i="1161"/>
  <c r="DD7" i="1161"/>
  <c r="DE2" i="1161"/>
  <c r="DD3" i="1161"/>
  <c r="DD8" i="1161"/>
  <c r="DC1" i="1161"/>
  <c r="CT143" i="64"/>
  <c r="Z141" i="64"/>
  <c r="Z143" i="64" s="1"/>
  <c r="CU141" i="64"/>
  <c r="CU143" i="64" s="1"/>
  <c r="CV138" i="64"/>
  <c r="Z628" i="64"/>
  <c r="DL579" i="64"/>
  <c r="Z243" i="64" a="1"/>
  <c r="Z243" i="64" s="1"/>
  <c r="Z629" i="64" a="1"/>
  <c r="Z629" i="64" s="1"/>
  <c r="DL584" i="64"/>
  <c r="DL605" i="64" s="1"/>
  <c r="DL623" i="64"/>
  <c r="DL583" i="64"/>
  <c r="DL604" i="64" s="1"/>
  <c r="DL622" i="64"/>
  <c r="DL580" i="64"/>
  <c r="CX243" i="64" a="1"/>
  <c r="CX243" i="64" s="1"/>
  <c r="CX629" i="64" a="1"/>
  <c r="CX629" i="64" s="1"/>
  <c r="Z595" i="64" a="1"/>
  <c r="Z595" i="64" s="1"/>
  <c r="Z230" i="64" a="1"/>
  <c r="Z230" i="64" s="1"/>
  <c r="CX595" i="64" a="1"/>
  <c r="CX595" i="64" s="1"/>
  <c r="CX230" i="64" a="1"/>
  <c r="CX230" i="64" s="1"/>
  <c r="CX591" i="64" a="1"/>
  <c r="CX591" i="64" s="1"/>
  <c r="Z591" i="64" a="1"/>
  <c r="Z591" i="64" s="1"/>
  <c r="CX4" i="64"/>
  <c r="CX587" i="64" a="1"/>
  <c r="CX587" i="64" s="1"/>
  <c r="Z4" i="64"/>
  <c r="Z587" i="64" a="1"/>
  <c r="Z587" i="64" s="1"/>
  <c r="CY38" i="863"/>
  <c r="CY40" i="863"/>
  <c r="AA190" i="64"/>
  <c r="AA7" i="64"/>
  <c r="Z8" i="64" s="1"/>
  <c r="T48" i="861"/>
  <c r="T89" i="861" s="1"/>
  <c r="CP69" i="861"/>
  <c r="CX42" i="863"/>
  <c r="CX21" i="863" s="1"/>
  <c r="CX34" i="861" s="1"/>
  <c r="CY3" i="863"/>
  <c r="CY66" i="863" s="1" a="1"/>
  <c r="CY66" i="863" s="1"/>
  <c r="CY54" i="863" a="1"/>
  <c r="CY54" i="863" s="1"/>
  <c r="CY53" i="863" a="1"/>
  <c r="CY53" i="863" s="1"/>
  <c r="CX1" i="863"/>
  <c r="CX4" i="863"/>
  <c r="CX66" i="863" a="1"/>
  <c r="CX66" i="863" s="1"/>
  <c r="CX43" i="863"/>
  <c r="CX70" i="863" a="1"/>
  <c r="CX70" i="863" s="1"/>
  <c r="CY7" i="863"/>
  <c r="CN12" i="863"/>
  <c r="CN71" i="863" s="1"/>
  <c r="CN41" i="861"/>
  <c r="CN31" i="861"/>
  <c r="CY52" i="863" a="1"/>
  <c r="CY52" i="863" s="1"/>
  <c r="CY8" i="863"/>
  <c r="CY55" i="863" a="1"/>
  <c r="CY55" i="863" s="1"/>
  <c r="CZ2" i="863"/>
  <c r="CY39" i="863"/>
  <c r="CX57" i="863"/>
  <c r="CY41" i="863"/>
  <c r="CY56" i="863" a="1"/>
  <c r="CY56" i="863" s="1"/>
  <c r="AA3" i="64"/>
  <c r="AA1" i="64"/>
  <c r="AB2" i="64"/>
  <c r="CX212" i="64"/>
  <c r="CX194" i="64"/>
  <c r="CY8" i="64"/>
  <c r="CY208" i="64"/>
  <c r="CY3" i="64"/>
  <c r="CY873" i="64" s="1" a="1"/>
  <c r="CY873" i="64" s="1"/>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6" i="861" s="1"/>
  <c r="Z57" i="863"/>
  <c r="CZ3" i="861"/>
  <c r="CY4" i="861"/>
  <c r="CY5" i="861" s="1"/>
  <c r="CY9" i="861"/>
  <c r="CY8" i="861"/>
  <c r="Y34"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13" i="64"/>
  <c r="DL1808" i="64"/>
  <c r="DL1812" i="64"/>
  <c r="DL1809" i="64"/>
  <c r="DL543" i="64"/>
  <c r="DL572" i="64" s="1"/>
  <c r="DL1768" i="64"/>
  <c r="DL540" i="64"/>
  <c r="DL1765" i="64"/>
  <c r="DL539" i="64"/>
  <c r="DL1764" i="64"/>
  <c r="DL544" i="64"/>
  <c r="DL573" i="64" s="1"/>
  <c r="DL1769" i="64"/>
  <c r="DL2022" i="64"/>
  <c r="DL2040" i="64" s="1"/>
  <c r="DL2049" i="64"/>
  <c r="DL361" i="64"/>
  <c r="DL2019" i="64"/>
  <c r="DL2037" i="64" s="1"/>
  <c r="DL2046" i="64"/>
  <c r="DL358" i="64"/>
  <c r="CN1683" i="64"/>
  <c r="CN1788" i="64"/>
  <c r="DL1901" i="64"/>
  <c r="DL1913" i="64" s="1"/>
  <c r="DL2045" i="64"/>
  <c r="DL2057" i="64" s="1"/>
  <c r="DL357" i="64"/>
  <c r="DL2050" i="64"/>
  <c r="DL362" i="64"/>
  <c r="DL1439" i="64"/>
  <c r="DL1863" i="64"/>
  <c r="DL2190" i="64"/>
  <c r="DL497" i="64"/>
  <c r="DL2216" i="64"/>
  <c r="DL1384" i="64"/>
  <c r="DL934" i="64"/>
  <c r="DL949" i="64" s="1"/>
  <c r="DL1578" i="64"/>
  <c r="DL1262" i="64"/>
  <c r="DL958" i="64"/>
  <c r="DL973" i="64" s="1"/>
  <c r="DL821" i="64"/>
  <c r="DL1636" i="64"/>
  <c r="DL2113" i="64"/>
  <c r="DL1535" i="64"/>
  <c r="DL1329" i="64"/>
  <c r="DL1111" i="64"/>
  <c r="DL521" i="64"/>
  <c r="DL534" i="64" s="1"/>
  <c r="R1129" i="64"/>
  <c r="DL473" i="64"/>
  <c r="DL2023" i="64"/>
  <c r="DL2041" i="64" s="1"/>
  <c r="DL1531" i="64"/>
  <c r="DL1544" i="64" s="1"/>
  <c r="DL2018" i="64"/>
  <c r="DL1859" i="64"/>
  <c r="DL1871" i="64" s="1"/>
  <c r="DL1601" i="64"/>
  <c r="DL1628" i="64" s="1"/>
  <c r="DL1219" i="64"/>
  <c r="DL1254" i="64" s="1"/>
  <c r="DL983" i="64"/>
  <c r="DL996" i="64" s="1"/>
  <c r="DL2165" i="64"/>
  <c r="DL1669" i="64"/>
  <c r="DL1692" i="64" s="1"/>
  <c r="DL522" i="64"/>
  <c r="DL535" i="64" s="1"/>
  <c r="DL2243" i="64"/>
  <c r="DL2257" i="64" s="1"/>
  <c r="DL1536" i="64"/>
  <c r="DL1549" i="64" s="1"/>
  <c r="DL1362" i="64"/>
  <c r="DL1376" i="64" s="1"/>
  <c r="DL1558" i="64"/>
  <c r="DL1570" i="64" s="1"/>
  <c r="DL2191" i="64"/>
  <c r="DL1579" i="64"/>
  <c r="DL1592" i="64" s="1"/>
  <c r="DL1183" i="64"/>
  <c r="DL1210" i="64" s="1"/>
  <c r="DL339" i="64"/>
  <c r="DL349" i="64" s="1"/>
  <c r="DL1885" i="64"/>
  <c r="DL1735" i="64"/>
  <c r="DL1760" i="64" s="1"/>
  <c r="DL1637" i="64"/>
  <c r="DL1660" i="64" s="1"/>
  <c r="DL2217" i="64"/>
  <c r="DL2140" i="64"/>
  <c r="DL1385" i="64"/>
  <c r="DL1927" i="64"/>
  <c r="DL1961" i="64"/>
  <c r="DL1996" i="64"/>
  <c r="DL2014" i="64" s="1"/>
  <c r="DL1730" i="64"/>
  <c r="DL1755" i="64" s="1"/>
  <c r="DL1926" i="64"/>
  <c r="DL1960" i="64"/>
  <c r="DL1995" i="64"/>
  <c r="DL2013" i="64" s="1"/>
  <c r="DL494" i="64"/>
  <c r="DL500" i="64" s="1"/>
  <c r="DL1957" i="64"/>
  <c r="DL1992" i="64"/>
  <c r="DL2010" i="64" s="1"/>
  <c r="DL1991" i="64"/>
  <c r="DL1956" i="64"/>
  <c r="DL1982" i="64" s="1"/>
  <c r="DL1696" i="64"/>
  <c r="DL1721" i="64" s="1"/>
  <c r="DL1178" i="64"/>
  <c r="DL1205" i="64" s="1"/>
  <c r="DL1325" i="64"/>
  <c r="DL1348" i="64" s="1"/>
  <c r="DL1905" i="64"/>
  <c r="DL1700" i="64"/>
  <c r="DL1052" i="64"/>
  <c r="DL420" i="64"/>
  <c r="DL2242" i="64"/>
  <c r="DL1182" i="64"/>
  <c r="DL797" i="64"/>
  <c r="DL388" i="64"/>
  <c r="DL2139" i="64"/>
  <c r="DL1884" i="64"/>
  <c r="DL1734" i="64"/>
  <c r="DL1415" i="64"/>
  <c r="DL1076" i="64"/>
  <c r="DL982" i="64"/>
  <c r="DL472" i="64"/>
  <c r="DL2164" i="64"/>
  <c r="DL1668" i="64"/>
  <c r="DL1600" i="64"/>
  <c r="DL1557" i="64"/>
  <c r="DL1513" i="64"/>
  <c r="DL1361" i="64"/>
  <c r="DL1307" i="64"/>
  <c r="DL1463" i="64"/>
  <c r="DL1218" i="64"/>
  <c r="DL1146" i="64"/>
  <c r="DL448" i="64"/>
  <c r="DL1112" i="64"/>
  <c r="DL1139" i="64" s="1"/>
  <c r="DL911" i="64"/>
  <c r="DL926" i="64" s="1"/>
  <c r="DL798" i="64"/>
  <c r="DL498" i="64"/>
  <c r="DL338" i="64"/>
  <c r="DL1308" i="64"/>
  <c r="DL1321" i="64" s="1"/>
  <c r="DL1053" i="64"/>
  <c r="DL959" i="64"/>
  <c r="DL421" i="64"/>
  <c r="DL2114" i="64"/>
  <c r="DL1440" i="64"/>
  <c r="DL316" i="64"/>
  <c r="DL1906" i="64"/>
  <c r="DL1864" i="64"/>
  <c r="DL1514" i="64"/>
  <c r="DL1527" i="64" s="1"/>
  <c r="DL1330" i="64"/>
  <c r="DL1147" i="64"/>
  <c r="DL1174" i="64" s="1"/>
  <c r="DL1077" i="64"/>
  <c r="DL1104" i="64" s="1"/>
  <c r="DL935" i="64"/>
  <c r="DL950" i="64" s="1"/>
  <c r="DL822" i="64"/>
  <c r="DL835" i="64" s="1"/>
  <c r="DL389" i="64"/>
  <c r="DL1701" i="64"/>
  <c r="DL1726" i="64" s="1"/>
  <c r="DL1464" i="64"/>
  <c r="DL1416" i="64"/>
  <c r="DL1431" i="64" s="1"/>
  <c r="DL1263" i="64"/>
  <c r="DL1298" i="64" s="1"/>
  <c r="DL449" i="64"/>
  <c r="DL1881" i="64"/>
  <c r="DL1532" i="64"/>
  <c r="DL1545" i="64" s="1"/>
  <c r="DL2110" i="64"/>
  <c r="DL1633" i="64"/>
  <c r="DL1656" i="64" s="1"/>
  <c r="DL1460" i="64"/>
  <c r="DL1500" i="64" s="1"/>
  <c r="DL1381" i="64"/>
  <c r="DL1403" i="64" s="1"/>
  <c r="DL1215" i="64"/>
  <c r="DL1250" i="64" s="1"/>
  <c r="DL955" i="64"/>
  <c r="DL970" i="64" s="1"/>
  <c r="DL2136" i="64"/>
  <c r="DL1554" i="64"/>
  <c r="DL1566" i="64" s="1"/>
  <c r="DL979" i="64"/>
  <c r="DL992" i="64" s="1"/>
  <c r="DL2161" i="64"/>
  <c r="DL1665" i="64"/>
  <c r="DL1688" i="64" s="1"/>
  <c r="DL1412" i="64"/>
  <c r="DL1427" i="64" s="1"/>
  <c r="DL1259" i="64"/>
  <c r="DL1294" i="64" s="1"/>
  <c r="DL1108" i="64"/>
  <c r="DL1135" i="64" s="1"/>
  <c r="DL315" i="64"/>
  <c r="DL2187" i="64"/>
  <c r="DL1902" i="64"/>
  <c r="DL1697" i="64"/>
  <c r="DL1722" i="64" s="1"/>
  <c r="DL1304" i="64"/>
  <c r="DL1317" i="64" s="1"/>
  <c r="DL907" i="64"/>
  <c r="DL922" i="64" s="1"/>
  <c r="DL385" i="64"/>
  <c r="DL2239" i="64"/>
  <c r="DL2253" i="64" s="1"/>
  <c r="DL2213" i="64"/>
  <c r="DL1731" i="64"/>
  <c r="DL1756" i="64" s="1"/>
  <c r="DL1799" i="64" s="1"/>
  <c r="DL1575" i="64"/>
  <c r="DL1588" i="64" s="1"/>
  <c r="DL1326" i="64"/>
  <c r="DL1349" i="64" s="1"/>
  <c r="DL1860" i="64"/>
  <c r="DL1872" i="64" s="1"/>
  <c r="DL1510" i="64"/>
  <c r="DL1523" i="64" s="1"/>
  <c r="DL1436" i="64"/>
  <c r="DL1451" i="64" s="1"/>
  <c r="DL931" i="64"/>
  <c r="DL946" i="64" s="1"/>
  <c r="DL1597" i="64"/>
  <c r="DL1624" i="64" s="1"/>
  <c r="DL1358" i="64"/>
  <c r="DL1372" i="64" s="1"/>
  <c r="DL1179" i="64"/>
  <c r="DL1206" i="64" s="1"/>
  <c r="DL417" i="64"/>
  <c r="DL1923" i="64"/>
  <c r="DL416" i="64"/>
  <c r="DL436" i="64" s="1"/>
  <c r="DL1922" i="64"/>
  <c r="DL1948" i="64" s="1"/>
  <c r="DL2160" i="64"/>
  <c r="DL1435" i="64"/>
  <c r="DL1143" i="64"/>
  <c r="DL1170" i="64" s="1"/>
  <c r="DL906" i="64"/>
  <c r="DL921" i="64" s="1"/>
  <c r="DL818" i="64"/>
  <c r="DL831" i="64" s="1"/>
  <c r="DL1574" i="64"/>
  <c r="DL1587" i="64" s="1"/>
  <c r="DL1459" i="64"/>
  <c r="DL1357" i="64"/>
  <c r="DL1371" i="64" s="1"/>
  <c r="DL1142" i="64"/>
  <c r="DL1169" i="64" s="1"/>
  <c r="DL817" i="64"/>
  <c r="DL2186" i="64"/>
  <c r="DL1880" i="64"/>
  <c r="DL1892" i="64" s="1"/>
  <c r="DL1509" i="64"/>
  <c r="DL1522" i="64" s="1"/>
  <c r="DL978" i="64"/>
  <c r="DL991" i="64" s="1"/>
  <c r="DL954" i="64"/>
  <c r="DL930" i="64"/>
  <c r="DL945" i="64" s="1"/>
  <c r="DL493" i="64"/>
  <c r="DL469" i="64"/>
  <c r="DL335" i="64"/>
  <c r="DL1303" i="64"/>
  <c r="DL1316" i="64" s="1"/>
  <c r="DL1107" i="64"/>
  <c r="DL1134" i="64" s="1"/>
  <c r="DL518" i="64"/>
  <c r="DL531" i="64" s="1"/>
  <c r="DL468" i="64"/>
  <c r="DL334" i="64"/>
  <c r="DL2212" i="64"/>
  <c r="DL2109" i="64"/>
  <c r="DL1632" i="64"/>
  <c r="DL1655" i="64" s="1"/>
  <c r="DL1553" i="64"/>
  <c r="DL1565" i="64" s="1"/>
  <c r="DL1380" i="64"/>
  <c r="DL1073" i="64"/>
  <c r="DL1100" i="64" s="1"/>
  <c r="DL1049" i="64"/>
  <c r="DL517" i="64"/>
  <c r="DL445" i="64"/>
  <c r="DL312" i="64"/>
  <c r="DL325" i="64" s="1"/>
  <c r="DL384" i="64"/>
  <c r="DL1664" i="64"/>
  <c r="DL1687" i="64" s="1"/>
  <c r="DL1214" i="64"/>
  <c r="DL1249" i="64" s="1"/>
  <c r="DL1072" i="64"/>
  <c r="DL1099" i="64" s="1"/>
  <c r="DL1048" i="64"/>
  <c r="DL1063" i="64" s="1"/>
  <c r="DL794" i="64"/>
  <c r="DL809" i="64" s="1"/>
  <c r="DL444" i="64"/>
  <c r="DL311" i="64"/>
  <c r="DL2238" i="64"/>
  <c r="DL2252" i="64" s="1"/>
  <c r="DL2135" i="64"/>
  <c r="DL1596" i="64"/>
  <c r="DL1623" i="64" s="1"/>
  <c r="DL1411" i="64"/>
  <c r="DL1426" i="64" s="1"/>
  <c r="DL1258" i="64"/>
  <c r="DL1293" i="64" s="1"/>
  <c r="DL793" i="64"/>
  <c r="DL808" i="64" s="1"/>
  <c r="CN1716" i="64"/>
  <c r="CN1717" i="64" s="1"/>
  <c r="CN1123" i="64"/>
  <c r="CN1088" i="64"/>
  <c r="CN1201" i="64"/>
  <c r="CN1165" i="64"/>
  <c r="CN1095" i="64"/>
  <c r="CN1751" i="64"/>
  <c r="CN1710" i="64"/>
  <c r="CN1615" i="64"/>
  <c r="CN1618" i="64"/>
  <c r="CN1619" i="64"/>
  <c r="CN1651" i="64"/>
  <c r="G1888" i="64"/>
  <c r="G1889" i="64"/>
  <c r="S1583" i="64"/>
  <c r="T1581" i="64"/>
  <c r="CO1583" i="64"/>
  <c r="CP1581" i="64"/>
  <c r="CQ1581" i="64" s="1"/>
  <c r="CR1581" i="64" s="1"/>
  <c r="CS1581" i="64" s="1"/>
  <c r="CT1581" i="64" s="1"/>
  <c r="CT1583" i="64" s="1"/>
  <c r="T1560" i="64"/>
  <c r="T1562" i="64" s="1"/>
  <c r="S1562" i="64"/>
  <c r="CP1562" i="64"/>
  <c r="CO1562" i="64"/>
  <c r="CQ1560" i="64"/>
  <c r="T1538" i="64"/>
  <c r="T1540" i="64" s="1"/>
  <c r="S1540" i="64"/>
  <c r="CP1538" i="64"/>
  <c r="G1493" i="64"/>
  <c r="G177" i="64"/>
  <c r="G125" i="64"/>
  <c r="G109" i="64"/>
  <c r="G94" i="64"/>
  <c r="G76" i="64"/>
  <c r="G63" i="64"/>
  <c r="E1485" i="64"/>
  <c r="E1494" i="64"/>
  <c r="E1495" i="64"/>
  <c r="E1496" i="64"/>
  <c r="T1503" i="64"/>
  <c r="U1503" i="64"/>
  <c r="V1503" i="64"/>
  <c r="W1503" i="64"/>
  <c r="X1503" i="64"/>
  <c r="Y1503" i="64"/>
  <c r="Z1503" i="64"/>
  <c r="AA1503" i="64"/>
  <c r="AB1503" i="64"/>
  <c r="AC1503" i="64"/>
  <c r="AD1503" i="64"/>
  <c r="AE1503" i="64"/>
  <c r="AF1503" i="64"/>
  <c r="AG1503" i="64"/>
  <c r="AH1503" i="64"/>
  <c r="AI1503" i="64"/>
  <c r="AJ1503" i="64"/>
  <c r="AK1503" i="64"/>
  <c r="AL1503" i="64"/>
  <c r="AM1503" i="64"/>
  <c r="AN1503" i="64"/>
  <c r="AO1503" i="64"/>
  <c r="AP1503" i="64"/>
  <c r="AQ1503" i="64"/>
  <c r="AR1503" i="64"/>
  <c r="AS1503" i="64"/>
  <c r="AT1503" i="64"/>
  <c r="AU1503" i="64"/>
  <c r="AV1503" i="64"/>
  <c r="AW1503" i="64"/>
  <c r="AX1503" i="64"/>
  <c r="AY1503" i="64"/>
  <c r="AZ1503" i="64"/>
  <c r="BA1503" i="64"/>
  <c r="BB1503" i="64"/>
  <c r="BC1503" i="64"/>
  <c r="BD1503" i="64"/>
  <c r="BE1503" i="64"/>
  <c r="BF1503" i="64"/>
  <c r="BG1503" i="64"/>
  <c r="BH1503" i="64"/>
  <c r="BI1503" i="64"/>
  <c r="BJ1503" i="64"/>
  <c r="BK1503" i="64"/>
  <c r="BL1503" i="64"/>
  <c r="BM1503" i="64"/>
  <c r="BN1503" i="64"/>
  <c r="BO1503" i="64"/>
  <c r="BP1503" i="64"/>
  <c r="BQ1503" i="64"/>
  <c r="BR1503" i="64"/>
  <c r="BS1503" i="64"/>
  <c r="BT1503" i="64"/>
  <c r="BU1503" i="64"/>
  <c r="BV1503" i="64"/>
  <c r="BW1503" i="64"/>
  <c r="BX1503" i="64"/>
  <c r="BY1503" i="64"/>
  <c r="BZ1503" i="64"/>
  <c r="CA1503" i="64"/>
  <c r="CB1503" i="64"/>
  <c r="CC1503" i="64"/>
  <c r="CD1503" i="64"/>
  <c r="CE1503" i="64"/>
  <c r="CF1503" i="64"/>
  <c r="CG1503" i="64"/>
  <c r="CH1503" i="64"/>
  <c r="CI1503" i="64"/>
  <c r="CJ1503" i="64"/>
  <c r="CK1503" i="64"/>
  <c r="CL1503" i="64"/>
  <c r="S1503" i="64"/>
  <c r="G1477" i="64"/>
  <c r="E1493" i="64"/>
  <c r="E1492" i="64"/>
  <c r="E1491" i="64"/>
  <c r="E1490" i="64"/>
  <c r="E1489" i="64"/>
  <c r="E1488" i="64"/>
  <c r="E1487" i="64"/>
  <c r="E1486" i="64"/>
  <c r="E1467" i="64"/>
  <c r="E1468" i="64"/>
  <c r="E1469" i="64"/>
  <c r="E1470" i="64"/>
  <c r="E1471" i="64"/>
  <c r="E1472" i="64"/>
  <c r="E1473" i="64"/>
  <c r="E1474" i="64"/>
  <c r="E1475" i="64"/>
  <c r="E1476" i="64"/>
  <c r="E1477" i="64"/>
  <c r="E1478" i="64"/>
  <c r="E1479" i="64"/>
  <c r="E1480" i="64"/>
  <c r="E1481" i="64"/>
  <c r="E1482" i="64"/>
  <c r="E1483"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CL1499" i="64"/>
  <c r="S1499" i="64"/>
  <c r="G1484" i="64"/>
  <c r="G1479" i="64"/>
  <c r="G1483" i="64" s="1"/>
  <c r="G1478" i="64"/>
  <c r="G1482" i="64" s="1"/>
  <c r="G1475" i="64"/>
  <c r="G1474" i="64"/>
  <c r="L1470" i="64"/>
  <c r="L1471" i="64" s="1"/>
  <c r="M1470" i="64"/>
  <c r="N1470" i="64"/>
  <c r="N1471" i="64" s="1"/>
  <c r="O1470" i="64"/>
  <c r="O1471" i="64" s="1"/>
  <c r="P1470" i="64"/>
  <c r="P1471" i="64" s="1"/>
  <c r="K1470" i="64"/>
  <c r="K1471" i="64" s="1"/>
  <c r="G1504" i="64"/>
  <c r="E1504" i="64"/>
  <c r="G1503" i="64"/>
  <c r="E1503" i="64"/>
  <c r="G1502" i="64"/>
  <c r="E1502" i="64"/>
  <c r="E1501" i="64"/>
  <c r="E1500" i="64"/>
  <c r="E1499" i="64"/>
  <c r="E1498" i="64"/>
  <c r="G1497" i="64"/>
  <c r="E1497" i="64"/>
  <c r="E1484" i="64"/>
  <c r="G1466" i="64"/>
  <c r="G1468" i="64" s="1"/>
  <c r="E1466" i="64"/>
  <c r="E1465" i="64"/>
  <c r="G178" i="64"/>
  <c r="G126" i="64"/>
  <c r="G110" i="64"/>
  <c r="G95" i="64"/>
  <c r="G77" i="64"/>
  <c r="G64" i="64"/>
  <c r="G42" i="64"/>
  <c r="G1908" i="64"/>
  <c r="G1918" i="64"/>
  <c r="E1918" i="64"/>
  <c r="G1917" i="64"/>
  <c r="E1917" i="64"/>
  <c r="G1916" i="64"/>
  <c r="E1916" i="64"/>
  <c r="G1915" i="64"/>
  <c r="E1915" i="64"/>
  <c r="CL1914" i="64"/>
  <c r="CK1914" i="64"/>
  <c r="CJ1914" i="64"/>
  <c r="CI1914" i="64"/>
  <c r="CH1914" i="64"/>
  <c r="CG1914" i="64"/>
  <c r="CF1914" i="64"/>
  <c r="CE1914" i="64"/>
  <c r="CD1914" i="64"/>
  <c r="CC1914" i="64"/>
  <c r="CB1914" i="64"/>
  <c r="CA1914" i="64"/>
  <c r="BZ1914" i="64"/>
  <c r="BY1914" i="64"/>
  <c r="BX1914" i="64"/>
  <c r="BW1914" i="64"/>
  <c r="BV1914" i="64"/>
  <c r="BU1914" i="64"/>
  <c r="BT1914" i="64"/>
  <c r="BS1914" i="64"/>
  <c r="BR1914" i="64"/>
  <c r="BQ1914" i="64"/>
  <c r="BP1914" i="64"/>
  <c r="BO1914" i="64"/>
  <c r="BN1914" i="64"/>
  <c r="BM1914" i="64"/>
  <c r="BL1914" i="64"/>
  <c r="BK1914" i="64"/>
  <c r="BJ1914" i="64"/>
  <c r="BI1914" i="64"/>
  <c r="BH1914" i="64"/>
  <c r="BG1914" i="64"/>
  <c r="BF1914" i="64"/>
  <c r="BE1914" i="64"/>
  <c r="BD1914" i="64"/>
  <c r="BC1914" i="64"/>
  <c r="BB1914" i="64"/>
  <c r="BA1914" i="64"/>
  <c r="AZ1914" i="64"/>
  <c r="AY1914" i="64"/>
  <c r="AX1914" i="64"/>
  <c r="AW1914" i="64"/>
  <c r="AV1914" i="64"/>
  <c r="AU1914" i="64"/>
  <c r="AT1914" i="64"/>
  <c r="AS1914" i="64"/>
  <c r="AR1914" i="64"/>
  <c r="AQ1914" i="64"/>
  <c r="AP1914" i="64"/>
  <c r="AO1914" i="64"/>
  <c r="AN1914" i="64"/>
  <c r="AM1914" i="64"/>
  <c r="AL1914" i="64"/>
  <c r="AK1914" i="64"/>
  <c r="AJ1914" i="64"/>
  <c r="AI1914" i="64"/>
  <c r="AH1914" i="64"/>
  <c r="AG1914" i="64"/>
  <c r="AF1914" i="64"/>
  <c r="AE1914" i="64"/>
  <c r="AD1914" i="64"/>
  <c r="AC1914" i="64"/>
  <c r="AB1914" i="64"/>
  <c r="AA1914" i="64"/>
  <c r="Z1914" i="64"/>
  <c r="Y1914" i="64"/>
  <c r="X1914" i="64"/>
  <c r="W1914" i="64"/>
  <c r="V1914" i="64"/>
  <c r="U1914" i="64"/>
  <c r="T1914" i="64"/>
  <c r="S1914" i="64"/>
  <c r="E1914" i="64"/>
  <c r="E1913" i="64"/>
  <c r="G1912" i="64"/>
  <c r="G1910" i="64" s="1"/>
  <c r="E1912" i="64"/>
  <c r="G1911" i="64"/>
  <c r="E1911" i="64"/>
  <c r="E1910" i="64"/>
  <c r="E1909" i="64"/>
  <c r="E1908" i="64"/>
  <c r="E1907" i="64"/>
  <c r="DL395" i="64" a="1"/>
  <c r="DL549" i="64" a="1"/>
  <c r="DL547" i="64" a="1"/>
  <c r="CX628" i="64" a="1"/>
  <c r="DL586" i="64" a="1"/>
  <c r="CT18" i="861" l="1"/>
  <c r="CT24" i="861"/>
  <c r="AA20" i="1161"/>
  <c r="AA36" i="1161" s="1"/>
  <c r="AB18" i="1161"/>
  <c r="AB20" i="1161" s="1"/>
  <c r="CR46" i="1161"/>
  <c r="CR51" i="1161" s="1"/>
  <c r="CR61" i="1161"/>
  <c r="CR66" i="1161" s="1"/>
  <c r="CR48" i="1161"/>
  <c r="CR63" i="1161"/>
  <c r="X34" i="1161"/>
  <c r="X33" i="1161"/>
  <c r="X31" i="1161"/>
  <c r="X35" i="1161"/>
  <c r="X32" i="1161"/>
  <c r="CR62" i="1161"/>
  <c r="CR47" i="1161"/>
  <c r="CQ68" i="1161"/>
  <c r="CQ69" i="1161" s="1"/>
  <c r="CR49" i="1161"/>
  <c r="CR64" i="1161"/>
  <c r="CT36" i="1161"/>
  <c r="CT73" i="1161"/>
  <c r="CT77" i="1161"/>
  <c r="CV15" i="1161"/>
  <c r="CU18" i="1161"/>
  <c r="CU20" i="1161" s="1"/>
  <c r="T69" i="1161"/>
  <c r="CS32" i="1161"/>
  <c r="CS31" i="1161"/>
  <c r="CS35" i="1161"/>
  <c r="CS34" i="1161"/>
  <c r="CS33" i="1161"/>
  <c r="W65" i="1161"/>
  <c r="W50" i="1161"/>
  <c r="CR23" i="861"/>
  <c r="CR25" i="861" s="1"/>
  <c r="CR17" i="861"/>
  <c r="Z20" i="1161"/>
  <c r="AC8" i="1161"/>
  <c r="W47" i="1161"/>
  <c r="W62" i="1161"/>
  <c r="AD25" i="1161"/>
  <c r="AD76" i="1161"/>
  <c r="AD27" i="1161"/>
  <c r="AD26" i="1161"/>
  <c r="AD39" i="1161"/>
  <c r="AD23" i="1161"/>
  <c r="AD41" i="1161"/>
  <c r="AD42" i="1161"/>
  <c r="AD24" i="1161"/>
  <c r="AD40" i="1161"/>
  <c r="AD58" i="1161"/>
  <c r="AD43" i="1161"/>
  <c r="AD57" i="1161"/>
  <c r="AD54" i="1161"/>
  <c r="AD56" i="1161"/>
  <c r="AD4" i="1161"/>
  <c r="AD16" i="1161"/>
  <c r="AD55" i="1161"/>
  <c r="AD17" i="1161"/>
  <c r="AD72" i="1161"/>
  <c r="W46" i="1161"/>
  <c r="W61" i="1161"/>
  <c r="AF2" i="1161"/>
  <c r="AE3" i="1161"/>
  <c r="AE7" i="1161"/>
  <c r="AE1" i="1161"/>
  <c r="W64" i="1161"/>
  <c r="W49" i="1161"/>
  <c r="V51" i="1161"/>
  <c r="V17" i="861" s="1"/>
  <c r="U68" i="1161"/>
  <c r="V66" i="1161"/>
  <c r="V23" i="861" s="1"/>
  <c r="W63" i="1161"/>
  <c r="W48" i="1161"/>
  <c r="AC15" i="1161"/>
  <c r="Y36" i="1161"/>
  <c r="Y73" i="1161"/>
  <c r="Y24" i="861" s="1"/>
  <c r="Y77" i="1161"/>
  <c r="Y18" i="861" s="1"/>
  <c r="CR50" i="1161"/>
  <c r="CR65" i="1161"/>
  <c r="DD1" i="1161"/>
  <c r="DD4" i="1161"/>
  <c r="DD27" i="1161"/>
  <c r="DD16" i="1161"/>
  <c r="DD25" i="1161"/>
  <c r="DD17" i="1161"/>
  <c r="DD40" i="1161"/>
  <c r="DD23" i="1161"/>
  <c r="DD24" i="1161"/>
  <c r="DD26" i="1161"/>
  <c r="DD54" i="1161"/>
  <c r="DD39" i="1161"/>
  <c r="DD56" i="1161"/>
  <c r="DD41" i="1161"/>
  <c r="DD43" i="1161"/>
  <c r="DD57" i="1161"/>
  <c r="DD42" i="1161"/>
  <c r="DD58" i="1161"/>
  <c r="DD72" i="1161"/>
  <c r="DD55" i="1161"/>
  <c r="DD76" i="1161"/>
  <c r="DE7" i="1161"/>
  <c r="DE8" i="1161"/>
  <c r="DF2" i="1161"/>
  <c r="DE3" i="1161"/>
  <c r="AA873" i="64" a="1"/>
  <c r="AA873" i="64" s="1"/>
  <c r="CY685" i="64" a="1"/>
  <c r="CY685" i="64" s="1"/>
  <c r="CY684" i="64" a="1"/>
  <c r="CY684" i="64" s="1"/>
  <c r="CY688" i="64" a="1"/>
  <c r="CY688" i="64" s="1"/>
  <c r="CY687" i="64" a="1"/>
  <c r="CY687" i="64" s="1"/>
  <c r="CY686" i="64" a="1"/>
  <c r="CY686" i="64" s="1"/>
  <c r="AA688" i="64" a="1"/>
  <c r="AA688" i="64" s="1"/>
  <c r="AA684" i="64" a="1"/>
  <c r="AA684" i="64" s="1"/>
  <c r="AA687" i="64" a="1"/>
  <c r="AA687" i="64" s="1"/>
  <c r="AA686" i="64" a="1"/>
  <c r="AA686" i="64" s="1"/>
  <c r="AA685" i="64" a="1"/>
  <c r="AA685" i="64" s="1"/>
  <c r="AA657" i="64" a="1"/>
  <c r="AA657" i="64" s="1"/>
  <c r="AA671" i="64" a="1"/>
  <c r="AA671" i="64" s="1"/>
  <c r="AA656" i="64" a="1"/>
  <c r="AA656" i="64" s="1"/>
  <c r="AA672" i="64" a="1"/>
  <c r="AA672" i="64" s="1"/>
  <c r="AA673" i="64" a="1"/>
  <c r="AA673" i="64" s="1"/>
  <c r="AA669" i="64" a="1"/>
  <c r="AA669" i="64" s="1"/>
  <c r="AA653" i="64" a="1"/>
  <c r="AA653" i="64" s="1"/>
  <c r="AA670" i="64" a="1"/>
  <c r="AA670" i="64" s="1"/>
  <c r="AA654" i="64" a="1"/>
  <c r="AA654" i="64" s="1"/>
  <c r="AA655" i="64" a="1"/>
  <c r="AA655" i="64" s="1"/>
  <c r="CY672" i="64" a="1"/>
  <c r="CY672" i="64" s="1"/>
  <c r="CY669" i="64" a="1"/>
  <c r="CY669" i="64" s="1"/>
  <c r="CY673" i="64" a="1"/>
  <c r="CY673" i="64" s="1"/>
  <c r="CY653" i="64" a="1"/>
  <c r="CY653" i="64" s="1"/>
  <c r="CY654" i="64" a="1"/>
  <c r="CY654" i="64" s="1"/>
  <c r="CY670" i="64" a="1"/>
  <c r="CY670" i="64" s="1"/>
  <c r="CY655" i="64" a="1"/>
  <c r="CY655" i="64" s="1"/>
  <c r="CY656" i="64" a="1"/>
  <c r="CY656" i="64" s="1"/>
  <c r="CY657" i="64" a="1"/>
  <c r="CY657" i="64" s="1"/>
  <c r="CY671" i="64" a="1"/>
  <c r="CY671" i="64" s="1"/>
  <c r="DL601" i="64"/>
  <c r="DL644" i="64"/>
  <c r="CW138" i="64"/>
  <c r="CV141" i="64"/>
  <c r="CV143" i="64" s="1"/>
  <c r="AA139" i="64" a="1"/>
  <c r="AA139" i="64" s="1"/>
  <c r="AA138" i="64" s="1"/>
  <c r="AA140" i="64" a="1"/>
  <c r="AA140" i="64" s="1"/>
  <c r="CY139" i="64" a="1"/>
  <c r="CY139" i="64" s="1"/>
  <c r="CY140" i="64" a="1"/>
  <c r="CY140" i="64" s="1"/>
  <c r="Z630" i="64"/>
  <c r="CY262" i="64" a="1"/>
  <c r="CY262" i="64" s="1"/>
  <c r="CY848" i="64" a="1"/>
  <c r="CY848" i="64" s="1"/>
  <c r="AA262" i="64" a="1"/>
  <c r="AA262" i="64" s="1"/>
  <c r="AA848" i="64" a="1"/>
  <c r="AA848" i="64" s="1"/>
  <c r="CX628" i="64"/>
  <c r="CX630" i="64" s="1"/>
  <c r="DL586" i="64"/>
  <c r="AA243" i="64" a="1"/>
  <c r="AA243" i="64" s="1"/>
  <c r="AA629" i="64" a="1"/>
  <c r="AA629" i="64" s="1"/>
  <c r="CY243" i="64" a="1"/>
  <c r="CY243" i="64" s="1"/>
  <c r="CY629" i="64" a="1"/>
  <c r="CY629" i="64" s="1"/>
  <c r="AA595" i="64" a="1"/>
  <c r="AA595" i="64" s="1"/>
  <c r="AA230" i="64" a="1"/>
  <c r="AA230" i="64" s="1"/>
  <c r="CY595" i="64" a="1"/>
  <c r="CY595" i="64" s="1"/>
  <c r="CY230" i="64" a="1"/>
  <c r="CY230" i="64" s="1"/>
  <c r="CY591" i="64" a="1"/>
  <c r="CY591" i="64" s="1"/>
  <c r="AA591" i="64" a="1"/>
  <c r="AA591" i="64" s="1"/>
  <c r="CY4" i="64"/>
  <c r="CY587" i="64" a="1"/>
  <c r="CY587" i="64" s="1"/>
  <c r="AA4" i="64"/>
  <c r="AA587" i="64" a="1"/>
  <c r="AA587" i="64" s="1"/>
  <c r="CZ56" i="863" a="1"/>
  <c r="CZ56" i="863" s="1"/>
  <c r="CZ40" i="863"/>
  <c r="T72" i="861"/>
  <c r="AB190" i="64"/>
  <c r="AB7" i="64"/>
  <c r="AA8" i="64" s="1"/>
  <c r="U48" i="861"/>
  <c r="U89" i="861" s="1"/>
  <c r="CQ69"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3" i="861"/>
  <c r="CN54" i="861" s="1"/>
  <c r="CN55" i="861" s="1"/>
  <c r="CN42" i="861"/>
  <c r="CY42" i="863"/>
  <c r="CY21" i="863" s="1"/>
  <c r="CY34" i="861" s="1"/>
  <c r="CY57" i="863"/>
  <c r="AC2" i="64"/>
  <c r="AB1" i="64"/>
  <c r="AB3" i="64"/>
  <c r="AB873" i="64" s="1" a="1"/>
  <c r="AB873" i="64" s="1"/>
  <c r="CY212" i="64"/>
  <c r="CY1" i="64"/>
  <c r="CZ8" i="64"/>
  <c r="CZ208" i="64"/>
  <c r="CZ3" i="64"/>
  <c r="CZ873" i="64" s="1" a="1"/>
  <c r="CZ873" i="64" s="1"/>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4" i="861"/>
  <c r="AB56" i="863" a="1"/>
  <c r="AB56" i="863" s="1"/>
  <c r="AB55" i="863" a="1"/>
  <c r="AB55" i="863" s="1"/>
  <c r="AB41" i="863"/>
  <c r="AB54" i="863" a="1"/>
  <c r="AB54" i="863" s="1"/>
  <c r="AB53" i="863" a="1"/>
  <c r="AB53" i="863" s="1"/>
  <c r="AB52" i="863" a="1"/>
  <c r="AB52" i="863" s="1"/>
  <c r="AB39" i="863"/>
  <c r="AB38" i="863"/>
  <c r="AB3" i="863"/>
  <c r="AB1" i="863"/>
  <c r="AC2" i="863"/>
  <c r="AC40" i="863" s="1"/>
  <c r="AA24" i="864"/>
  <c r="AA96"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49" i="64"/>
  <c r="DL547" i="64"/>
  <c r="DL569" i="64"/>
  <c r="DL372" i="64"/>
  <c r="DL509" i="64"/>
  <c r="DL395" i="64"/>
  <c r="DL408" i="64"/>
  <c r="DL459" i="64"/>
  <c r="DL830" i="64"/>
  <c r="DL2154" i="64" s="1"/>
  <c r="DL1450" i="64"/>
  <c r="DL1064" i="64"/>
  <c r="DL969" i="64"/>
  <c r="DL1402" i="64"/>
  <c r="CS1583" i="64"/>
  <c r="CR1583" i="64"/>
  <c r="CQ1583" i="64"/>
  <c r="T1583" i="64"/>
  <c r="U1581" i="64"/>
  <c r="CP1583" i="64"/>
  <c r="CU1581" i="64"/>
  <c r="CU1583" i="64" s="1"/>
  <c r="CR1560" i="64"/>
  <c r="CQ1562" i="64"/>
  <c r="U1560" i="64"/>
  <c r="U1538" i="64"/>
  <c r="U1540" i="64" s="1"/>
  <c r="CQ1538" i="64"/>
  <c r="CP1540" i="64"/>
  <c r="G1487" i="64"/>
  <c r="G1491" i="64" s="1"/>
  <c r="G1488" i="64"/>
  <c r="G1492" i="64" s="1"/>
  <c r="G1486" i="64"/>
  <c r="G1501" i="64"/>
  <c r="M1471" i="64"/>
  <c r="E425" i="64"/>
  <c r="E452" i="64"/>
  <c r="E453" i="64"/>
  <c r="G2206" i="64"/>
  <c r="G2180" i="64"/>
  <c r="G2155" i="64"/>
  <c r="G2129" i="64"/>
  <c r="G1452" i="64"/>
  <c r="G1429" i="64"/>
  <c r="G1405" i="64"/>
  <c r="G1374" i="64"/>
  <c r="G1351" i="64"/>
  <c r="G1319" i="64"/>
  <c r="G1525" i="64"/>
  <c r="G2255" i="64"/>
  <c r="G1296" i="64"/>
  <c r="G1252" i="64"/>
  <c r="G1690" i="64"/>
  <c r="G1658" i="64"/>
  <c r="G1626" i="64"/>
  <c r="G1208" i="64"/>
  <c r="G1172" i="64"/>
  <c r="G1137" i="64"/>
  <c r="G1102" i="64"/>
  <c r="G1084" i="64" s="1"/>
  <c r="G1724" i="64"/>
  <c r="G1758" i="64"/>
  <c r="G1066" i="64"/>
  <c r="G994" i="64"/>
  <c r="G948" i="64"/>
  <c r="G924" i="64"/>
  <c r="G833" i="64"/>
  <c r="G811" i="64"/>
  <c r="G455" i="64"/>
  <c r="G431" i="64"/>
  <c r="G972" i="64"/>
  <c r="G2125" i="64"/>
  <c r="DL666" i="64" a="1"/>
  <c r="CY628" i="64" a="1"/>
  <c r="AA628" i="64" a="1"/>
  <c r="AA77" i="1161" l="1"/>
  <c r="AA18" i="861" s="1"/>
  <c r="AA73" i="1161"/>
  <c r="AA24" i="861" s="1"/>
  <c r="CU18" i="861"/>
  <c r="CU24" i="861"/>
  <c r="CR68" i="1161"/>
  <c r="CR69" i="1161" s="1"/>
  <c r="AD15" i="1161"/>
  <c r="AD18" i="1161" s="1"/>
  <c r="AD8" i="1161"/>
  <c r="CS48" i="1161"/>
  <c r="CS63" i="1161"/>
  <c r="X47" i="1161"/>
  <c r="X62" i="1161"/>
  <c r="AE4" i="1161"/>
  <c r="AE55" i="1161"/>
  <c r="AE25" i="1161"/>
  <c r="AE57" i="1161"/>
  <c r="AE16" i="1161"/>
  <c r="AE58" i="1161"/>
  <c r="AE26" i="1161"/>
  <c r="AE76" i="1161"/>
  <c r="AE17" i="1161"/>
  <c r="AE39" i="1161"/>
  <c r="AE40" i="1161"/>
  <c r="AE27" i="1161"/>
  <c r="AE23" i="1161"/>
  <c r="AE24" i="1161"/>
  <c r="AE54" i="1161"/>
  <c r="AE42" i="1161"/>
  <c r="AE41" i="1161"/>
  <c r="AE43" i="1161"/>
  <c r="AE56" i="1161"/>
  <c r="AE72" i="1161"/>
  <c r="CS49" i="1161"/>
  <c r="CS64" i="1161"/>
  <c r="X50" i="1161"/>
  <c r="X65" i="1161"/>
  <c r="U69" i="1161"/>
  <c r="AG2" i="1161"/>
  <c r="AF3" i="1161"/>
  <c r="AF7" i="1161"/>
  <c r="AF1" i="1161"/>
  <c r="CS50" i="1161"/>
  <c r="CS65" i="1161"/>
  <c r="X46" i="1161"/>
  <c r="X61" i="1161"/>
  <c r="CS46" i="1161"/>
  <c r="CS51" i="1161" s="1"/>
  <c r="CS61" i="1161"/>
  <c r="CS66" i="1161" s="1"/>
  <c r="X48" i="1161"/>
  <c r="X63" i="1161"/>
  <c r="CS47" i="1161"/>
  <c r="CS62" i="1161"/>
  <c r="X49" i="1161"/>
  <c r="X64" i="1161"/>
  <c r="CS23" i="861"/>
  <c r="CS25" i="861" s="1"/>
  <c r="CS17" i="861"/>
  <c r="V68" i="1161"/>
  <c r="W66" i="1161"/>
  <c r="W23" i="861" s="1"/>
  <c r="CU36" i="1161"/>
  <c r="CU73" i="1161"/>
  <c r="CU77" i="1161"/>
  <c r="W51" i="1161"/>
  <c r="W17" i="861" s="1"/>
  <c r="CV18" i="1161"/>
  <c r="CV20" i="1161" s="1"/>
  <c r="CW15" i="1161"/>
  <c r="Y35" i="1161"/>
  <c r="Y31" i="1161"/>
  <c r="Y34" i="1161"/>
  <c r="Y33" i="1161"/>
  <c r="Y32" i="1161"/>
  <c r="AC18" i="1161"/>
  <c r="Z36" i="1161"/>
  <c r="Z77" i="1161"/>
  <c r="Z18" i="861" s="1"/>
  <c r="Z73" i="1161"/>
  <c r="Z24" i="861" s="1"/>
  <c r="CT34" i="1161"/>
  <c r="CT33" i="1161"/>
  <c r="CT35" i="1161"/>
  <c r="CT32" i="1161"/>
  <c r="CT31" i="1161"/>
  <c r="AB36" i="1161"/>
  <c r="AB77" i="1161"/>
  <c r="AB18" i="861" s="1"/>
  <c r="AB73" i="1161"/>
  <c r="AB24" i="861" s="1"/>
  <c r="AA32" i="1161"/>
  <c r="AA31" i="1161"/>
  <c r="AA33" i="1161"/>
  <c r="AA34" i="1161"/>
  <c r="AA35" i="1161"/>
  <c r="DE17" i="1161"/>
  <c r="DE4" i="1161"/>
  <c r="DE27" i="1161"/>
  <c r="DE16" i="1161"/>
  <c r="DE23" i="1161"/>
  <c r="DE24" i="1161"/>
  <c r="DE26" i="1161"/>
  <c r="DE25" i="1161"/>
  <c r="DE41" i="1161"/>
  <c r="DE42" i="1161"/>
  <c r="DE55" i="1161"/>
  <c r="DE58" i="1161"/>
  <c r="DE54" i="1161"/>
  <c r="DE39" i="1161"/>
  <c r="DE40" i="1161"/>
  <c r="DE43" i="1161"/>
  <c r="DE72" i="1161"/>
  <c r="DE57" i="1161"/>
  <c r="DE56" i="1161"/>
  <c r="DE76" i="1161"/>
  <c r="DF7" i="1161"/>
  <c r="DG2" i="1161"/>
  <c r="DF3" i="1161"/>
  <c r="DF8" i="1161"/>
  <c r="DE1" i="1161"/>
  <c r="AB688" i="64" a="1"/>
  <c r="AB688" i="64" s="1"/>
  <c r="AB684" i="64" a="1"/>
  <c r="AB684" i="64" s="1"/>
  <c r="AB687" i="64" a="1"/>
  <c r="AB687" i="64" s="1"/>
  <c r="AB686" i="64" a="1"/>
  <c r="AB686" i="64" s="1"/>
  <c r="AB685" i="64" a="1"/>
  <c r="AB685" i="64" s="1"/>
  <c r="CZ685" i="64" a="1"/>
  <c r="CZ685" i="64" s="1"/>
  <c r="CZ684" i="64" a="1"/>
  <c r="CZ684" i="64" s="1"/>
  <c r="CZ688" i="64" a="1"/>
  <c r="CZ688" i="64" s="1"/>
  <c r="CZ687" i="64" a="1"/>
  <c r="CZ687" i="64" s="1"/>
  <c r="CZ686" i="64" a="1"/>
  <c r="CZ686" i="64" s="1"/>
  <c r="DL666" i="64"/>
  <c r="CZ672" i="64" a="1"/>
  <c r="CZ672" i="64" s="1"/>
  <c r="CZ673" i="64" a="1"/>
  <c r="CZ673" i="64" s="1"/>
  <c r="CZ653" i="64" a="1"/>
  <c r="CZ653" i="64" s="1"/>
  <c r="CZ654" i="64" a="1"/>
  <c r="CZ654" i="64" s="1"/>
  <c r="CZ670" i="64" a="1"/>
  <c r="CZ670" i="64" s="1"/>
  <c r="CZ655" i="64" a="1"/>
  <c r="CZ655" i="64" s="1"/>
  <c r="CZ656" i="64" a="1"/>
  <c r="CZ656" i="64" s="1"/>
  <c r="CZ657" i="64" a="1"/>
  <c r="CZ657" i="64" s="1"/>
  <c r="CZ671" i="64" a="1"/>
  <c r="CZ671" i="64" s="1"/>
  <c r="CZ669" i="64" a="1"/>
  <c r="CZ669" i="64" s="1"/>
  <c r="DL704" i="64"/>
  <c r="AB656" i="64" a="1"/>
  <c r="AB656" i="64" s="1"/>
  <c r="AB657" i="64" a="1"/>
  <c r="AB657" i="64" s="1"/>
  <c r="AB671" i="64" a="1"/>
  <c r="AB671" i="64" s="1"/>
  <c r="AB672" i="64" a="1"/>
  <c r="AB672" i="64" s="1"/>
  <c r="AB673" i="64" a="1"/>
  <c r="AB673" i="64" s="1"/>
  <c r="AB655" i="64" a="1"/>
  <c r="AB655" i="64" s="1"/>
  <c r="AB669" i="64" a="1"/>
  <c r="AB669" i="64" s="1"/>
  <c r="AB653" i="64" a="1"/>
  <c r="AB653" i="64" s="1"/>
  <c r="AB670" i="64" a="1"/>
  <c r="AB670" i="64" s="1"/>
  <c r="AB654" i="64" a="1"/>
  <c r="AB654" i="64" s="1"/>
  <c r="CW141" i="64"/>
  <c r="CW143" i="64" s="1"/>
  <c r="CX138" i="64"/>
  <c r="CX141" i="64" s="1"/>
  <c r="CZ140" i="64" a="1"/>
  <c r="CZ140" i="64" s="1"/>
  <c r="CZ139" i="64" a="1"/>
  <c r="CZ139" i="64" s="1"/>
  <c r="AB139" i="64" a="1"/>
  <c r="AB139" i="64" s="1"/>
  <c r="AB138" i="64" s="1"/>
  <c r="AB140" i="64" a="1"/>
  <c r="AB140" i="64" s="1"/>
  <c r="AA141" i="64"/>
  <c r="AA143" i="64" s="1"/>
  <c r="AA628" i="64"/>
  <c r="AA630" i="64" s="1"/>
  <c r="AB262" i="64" a="1"/>
  <c r="AB262" i="64" s="1"/>
  <c r="AB848" i="64" a="1"/>
  <c r="AB848" i="64" s="1"/>
  <c r="CZ262" i="64" a="1"/>
  <c r="CZ262" i="64" s="1"/>
  <c r="CZ848" i="64" a="1"/>
  <c r="CZ848" i="64" s="1"/>
  <c r="CY628" i="64"/>
  <c r="CY630" i="64" s="1"/>
  <c r="CZ243" i="64" a="1"/>
  <c r="CZ243" i="64" s="1"/>
  <c r="CZ629" i="64" a="1"/>
  <c r="CZ629" i="64" s="1"/>
  <c r="AB243" i="64" a="1"/>
  <c r="AB243" i="64" s="1"/>
  <c r="AB629" i="64" a="1"/>
  <c r="AB629" i="64" s="1"/>
  <c r="AB595" i="64" a="1"/>
  <c r="AB595" i="64" s="1"/>
  <c r="AB230" i="64" a="1"/>
  <c r="AB230" i="64" s="1"/>
  <c r="CZ595" i="64" a="1"/>
  <c r="CZ595" i="64" s="1"/>
  <c r="CZ230" i="64" a="1"/>
  <c r="CZ230" i="64" s="1"/>
  <c r="CZ591" i="64" a="1"/>
  <c r="CZ591" i="64" s="1"/>
  <c r="AB591" i="64" a="1"/>
  <c r="AB591" i="64" s="1"/>
  <c r="CZ4" i="64"/>
  <c r="CZ587" i="64" a="1"/>
  <c r="CZ587" i="64" s="1"/>
  <c r="AB4" i="64"/>
  <c r="AB587" i="64" a="1"/>
  <c r="AB587" i="64" s="1"/>
  <c r="G398" i="64"/>
  <c r="G391" i="64"/>
  <c r="DA56" i="863" a="1"/>
  <c r="DA56" i="863" s="1"/>
  <c r="DA40" i="863"/>
  <c r="AC190" i="64"/>
  <c r="AC7" i="64"/>
  <c r="AB8" i="64" s="1"/>
  <c r="V48" i="861"/>
  <c r="V89" i="861" s="1"/>
  <c r="CR69" i="861"/>
  <c r="DA38" i="863"/>
  <c r="CZ42" i="863"/>
  <c r="CZ21" i="863" s="1"/>
  <c r="CZ34"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5" i="861"/>
  <c r="CN90" i="861" s="1"/>
  <c r="CN99" i="861" s="1"/>
  <c r="CN60" i="861" s="1"/>
  <c r="CN61" i="861" s="1"/>
  <c r="CN78" i="861"/>
  <c r="CN79" i="861" s="1"/>
  <c r="CN56" i="861"/>
  <c r="AC3" i="64"/>
  <c r="AC873" i="64" s="1" a="1"/>
  <c r="AC873" i="64" s="1"/>
  <c r="AD2" i="64"/>
  <c r="AC1" i="64"/>
  <c r="CZ2" i="861"/>
  <c r="CZ1" i="861" s="1"/>
  <c r="CZ212" i="64"/>
  <c r="DA8" i="64"/>
  <c r="DA208" i="64"/>
  <c r="DA190" i="64"/>
  <c r="DA3" i="64"/>
  <c r="DA873" i="64" s="1" a="1"/>
  <c r="DA873" i="64" s="1"/>
  <c r="DA7" i="64"/>
  <c r="DB2" i="64"/>
  <c r="DA191" i="64"/>
  <c r="DA209" i="64"/>
  <c r="DA192" i="64"/>
  <c r="DA210" i="64"/>
  <c r="DA211" i="64"/>
  <c r="DA193" i="64"/>
  <c r="CZ1" i="64"/>
  <c r="CZ194" i="64"/>
  <c r="CZ1" i="864"/>
  <c r="AB24" i="864"/>
  <c r="AB96"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4"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83" i="64"/>
  <c r="V1581" i="64"/>
  <c r="CS1560" i="64"/>
  <c r="CS1562" i="64" s="1"/>
  <c r="CR1562" i="64"/>
  <c r="CV1581" i="64"/>
  <c r="CV1583" i="64" s="1"/>
  <c r="V1560" i="64"/>
  <c r="U1562" i="64"/>
  <c r="V1538" i="64"/>
  <c r="V1540" i="64" s="1"/>
  <c r="CR1538" i="64"/>
  <c r="CQ1540" i="64"/>
  <c r="DK2208" i="64"/>
  <c r="DJ2208" i="64"/>
  <c r="DI2208" i="64"/>
  <c r="DH2208" i="64"/>
  <c r="DG2208" i="64"/>
  <c r="DF2208" i="64"/>
  <c r="DE2208" i="64"/>
  <c r="DD2208" i="64"/>
  <c r="DC2208" i="64"/>
  <c r="DB2208" i="64"/>
  <c r="DA2208" i="64"/>
  <c r="CZ2208" i="64"/>
  <c r="CY2208" i="64"/>
  <c r="CX2208" i="64"/>
  <c r="CW2208" i="64"/>
  <c r="CV2208" i="64"/>
  <c r="CU2208" i="64"/>
  <c r="CT2208" i="64"/>
  <c r="CS2208" i="64"/>
  <c r="CR2208" i="64"/>
  <c r="CQ2208" i="64"/>
  <c r="CP2208" i="64"/>
  <c r="CO2208" i="64"/>
  <c r="DK2207" i="64"/>
  <c r="DJ2207" i="64"/>
  <c r="DI2207" i="64"/>
  <c r="DH2207" i="64"/>
  <c r="DG2207" i="64"/>
  <c r="DF2207" i="64"/>
  <c r="DE2207" i="64"/>
  <c r="DD2207" i="64"/>
  <c r="DC2207" i="64"/>
  <c r="DB2207" i="64"/>
  <c r="DA2207" i="64"/>
  <c r="CZ2207" i="64"/>
  <c r="CY2207" i="64"/>
  <c r="CX2207" i="64"/>
  <c r="CW2207" i="64"/>
  <c r="CV2207" i="64"/>
  <c r="CU2207" i="64"/>
  <c r="CT2207" i="64"/>
  <c r="CS2207" i="64"/>
  <c r="CR2207" i="64"/>
  <c r="CQ2207" i="64"/>
  <c r="CP2207" i="64"/>
  <c r="CO2207" i="64"/>
  <c r="DK2205" i="64"/>
  <c r="DJ2205" i="64"/>
  <c r="DI2205" i="64"/>
  <c r="DH2205" i="64"/>
  <c r="DG2205" i="64"/>
  <c r="DF2205" i="64"/>
  <c r="DE2205" i="64"/>
  <c r="DD2205" i="64"/>
  <c r="DC2205" i="64"/>
  <c r="DB2205" i="64"/>
  <c r="DA2205" i="64"/>
  <c r="CZ2205" i="64"/>
  <c r="CY2205" i="64"/>
  <c r="CX2205" i="64"/>
  <c r="CW2205" i="64"/>
  <c r="CV2205" i="64"/>
  <c r="CU2205" i="64"/>
  <c r="CT2205" i="64"/>
  <c r="CS2205" i="64"/>
  <c r="CR2205" i="64"/>
  <c r="CQ2205" i="64"/>
  <c r="CP2205" i="64"/>
  <c r="CO2205" i="64"/>
  <c r="DK2204" i="64"/>
  <c r="DJ2204" i="64"/>
  <c r="DI2204" i="64"/>
  <c r="DH2204" i="64"/>
  <c r="DG2204" i="64"/>
  <c r="DF2204" i="64"/>
  <c r="DE2204" i="64"/>
  <c r="DD2204" i="64"/>
  <c r="DC2204" i="64"/>
  <c r="DB2204" i="64"/>
  <c r="DA2204" i="64"/>
  <c r="CZ2204" i="64"/>
  <c r="CY2204" i="64"/>
  <c r="CX2204" i="64"/>
  <c r="CW2204" i="64"/>
  <c r="CV2204" i="64"/>
  <c r="CU2204" i="64"/>
  <c r="CT2204" i="64"/>
  <c r="CS2204" i="64"/>
  <c r="CR2204" i="64"/>
  <c r="CQ2204" i="64"/>
  <c r="CP2204" i="64"/>
  <c r="CO2204" i="64"/>
  <c r="DK2182" i="64"/>
  <c r="DJ2182" i="64"/>
  <c r="DI2182" i="64"/>
  <c r="DH2182" i="64"/>
  <c r="DG2182" i="64"/>
  <c r="DF2182" i="64"/>
  <c r="DE2182" i="64"/>
  <c r="DD2182" i="64"/>
  <c r="DC2182" i="64"/>
  <c r="DB2182" i="64"/>
  <c r="DA2182" i="64"/>
  <c r="CZ2182" i="64"/>
  <c r="CY2182" i="64"/>
  <c r="CX2182" i="64"/>
  <c r="CW2182" i="64"/>
  <c r="CV2182" i="64"/>
  <c r="CU2182" i="64"/>
  <c r="CT2182" i="64"/>
  <c r="CS2182" i="64"/>
  <c r="CR2182" i="64"/>
  <c r="CQ2182" i="64"/>
  <c r="CP2182" i="64"/>
  <c r="CO2182" i="64"/>
  <c r="DK2181" i="64"/>
  <c r="DJ2181" i="64"/>
  <c r="DI2181" i="64"/>
  <c r="DH2181" i="64"/>
  <c r="DG2181" i="64"/>
  <c r="DF2181" i="64"/>
  <c r="DE2181" i="64"/>
  <c r="DD2181" i="64"/>
  <c r="DC2181" i="64"/>
  <c r="DB2181" i="64"/>
  <c r="DA2181" i="64"/>
  <c r="CZ2181" i="64"/>
  <c r="CY2181" i="64"/>
  <c r="CX2181" i="64"/>
  <c r="CW2181" i="64"/>
  <c r="CV2181" i="64"/>
  <c r="CU2181" i="64"/>
  <c r="CT2181" i="64"/>
  <c r="CS2181" i="64"/>
  <c r="CR2181" i="64"/>
  <c r="CQ2181" i="64"/>
  <c r="CP2181" i="64"/>
  <c r="CO2181" i="64"/>
  <c r="DK2179" i="64"/>
  <c r="DJ2179" i="64"/>
  <c r="DI2179" i="64"/>
  <c r="DH2179" i="64"/>
  <c r="DG2179" i="64"/>
  <c r="DF2179" i="64"/>
  <c r="DE2179" i="64"/>
  <c r="DD2179" i="64"/>
  <c r="DC2179" i="64"/>
  <c r="DB2179" i="64"/>
  <c r="DA2179" i="64"/>
  <c r="CZ2179" i="64"/>
  <c r="CY2179" i="64"/>
  <c r="CX2179" i="64"/>
  <c r="CW2179" i="64"/>
  <c r="CV2179" i="64"/>
  <c r="CU2179" i="64"/>
  <c r="CT2179" i="64"/>
  <c r="CS2179" i="64"/>
  <c r="CR2179" i="64"/>
  <c r="CQ2179" i="64"/>
  <c r="CP2179" i="64"/>
  <c r="CO2179" i="64"/>
  <c r="DK2177" i="64"/>
  <c r="DJ2177" i="64"/>
  <c r="DI2177" i="64"/>
  <c r="DH2177" i="64"/>
  <c r="DG2177" i="64"/>
  <c r="DF2177" i="64"/>
  <c r="DE2177" i="64"/>
  <c r="DD2177" i="64"/>
  <c r="DC2177" i="64"/>
  <c r="DB2177" i="64"/>
  <c r="DA2177" i="64"/>
  <c r="CZ2177" i="64"/>
  <c r="CY2177" i="64"/>
  <c r="CX2177" i="64"/>
  <c r="CW2177" i="64"/>
  <c r="CV2177" i="64"/>
  <c r="CU2177" i="64"/>
  <c r="CT2177" i="64"/>
  <c r="CS2177" i="64"/>
  <c r="CR2177" i="64"/>
  <c r="CQ2177" i="64"/>
  <c r="CP2177" i="64"/>
  <c r="CO2177" i="64"/>
  <c r="DK2156" i="64"/>
  <c r="DJ2156" i="64"/>
  <c r="DI2156" i="64"/>
  <c r="DH2156" i="64"/>
  <c r="DG2156" i="64"/>
  <c r="DF2156" i="64"/>
  <c r="DE2156" i="64"/>
  <c r="DD2156" i="64"/>
  <c r="DC2156" i="64"/>
  <c r="DB2156" i="64"/>
  <c r="DA2156" i="64"/>
  <c r="CZ2156" i="64"/>
  <c r="CY2156" i="64"/>
  <c r="CX2156" i="64"/>
  <c r="CW2156" i="64"/>
  <c r="CV2156" i="64"/>
  <c r="CU2156" i="64"/>
  <c r="CT2156" i="64"/>
  <c r="CS2156" i="64"/>
  <c r="CR2156" i="64"/>
  <c r="CQ2156" i="64"/>
  <c r="CP2156" i="64"/>
  <c r="CO2156" i="64"/>
  <c r="DK2155" i="64"/>
  <c r="DJ2155" i="64"/>
  <c r="DI2155" i="64"/>
  <c r="DH2155" i="64"/>
  <c r="DG2155" i="64"/>
  <c r="DF2155" i="64"/>
  <c r="DE2155" i="64"/>
  <c r="DD2155" i="64"/>
  <c r="DC2155" i="64"/>
  <c r="DB2155" i="64"/>
  <c r="DA2155" i="64"/>
  <c r="CZ2155" i="64"/>
  <c r="CY2155" i="64"/>
  <c r="CX2155" i="64"/>
  <c r="CW2155" i="64"/>
  <c r="CV2155" i="64"/>
  <c r="CU2155" i="64"/>
  <c r="CT2155" i="64"/>
  <c r="CS2155" i="64"/>
  <c r="CR2155" i="64"/>
  <c r="CQ2155" i="64"/>
  <c r="CP2155" i="64"/>
  <c r="CO2155" i="64"/>
  <c r="DK2153" i="64"/>
  <c r="DJ2153" i="64"/>
  <c r="DI2153" i="64"/>
  <c r="DH2153" i="64"/>
  <c r="DG2153" i="64"/>
  <c r="DF2153" i="64"/>
  <c r="DE2153" i="64"/>
  <c r="DD2153" i="64"/>
  <c r="DC2153" i="64"/>
  <c r="DB2153" i="64"/>
  <c r="DA2153" i="64"/>
  <c r="CZ2153" i="64"/>
  <c r="CY2153" i="64"/>
  <c r="CX2153" i="64"/>
  <c r="CW2153" i="64"/>
  <c r="CV2153" i="64"/>
  <c r="CU2153" i="64"/>
  <c r="CT2153" i="64"/>
  <c r="CS2153" i="64"/>
  <c r="CR2153" i="64"/>
  <c r="CQ2153" i="64"/>
  <c r="CP2153" i="64"/>
  <c r="CO2153" i="64"/>
  <c r="DK2152" i="64"/>
  <c r="DJ2152" i="64"/>
  <c r="DI2152" i="64"/>
  <c r="DH2152" i="64"/>
  <c r="DG2152" i="64"/>
  <c r="DF2152" i="64"/>
  <c r="DE2152" i="64"/>
  <c r="DD2152" i="64"/>
  <c r="DC2152" i="64"/>
  <c r="DB2152" i="64"/>
  <c r="DA2152" i="64"/>
  <c r="CZ2152" i="64"/>
  <c r="CY2152" i="64"/>
  <c r="CX2152" i="64"/>
  <c r="CW2152" i="64"/>
  <c r="CV2152" i="64"/>
  <c r="CU2152" i="64"/>
  <c r="CT2152" i="64"/>
  <c r="CS2152" i="64"/>
  <c r="CR2152" i="64"/>
  <c r="CQ2152" i="64"/>
  <c r="CP2152" i="64"/>
  <c r="CO2152" i="64"/>
  <c r="DK2130" i="64"/>
  <c r="DJ2130" i="64"/>
  <c r="DI2130" i="64"/>
  <c r="DH2130" i="64"/>
  <c r="DG2130" i="64"/>
  <c r="DF2130" i="64"/>
  <c r="DE2130" i="64"/>
  <c r="DD2130" i="64"/>
  <c r="DC2130" i="64"/>
  <c r="DB2130" i="64"/>
  <c r="DA2130" i="64"/>
  <c r="CZ2130" i="64"/>
  <c r="CY2130" i="64"/>
  <c r="CX2130" i="64"/>
  <c r="CW2130" i="64"/>
  <c r="CV2130" i="64"/>
  <c r="CU2130" i="64"/>
  <c r="CT2130" i="64"/>
  <c r="CS2130" i="64"/>
  <c r="CR2130" i="64"/>
  <c r="CQ2130" i="64"/>
  <c r="CP2130" i="64"/>
  <c r="CO2130" i="64"/>
  <c r="DK2128" i="64"/>
  <c r="DJ2128" i="64"/>
  <c r="DI2128" i="64"/>
  <c r="DH2128" i="64"/>
  <c r="DG2128" i="64"/>
  <c r="DF2128" i="64"/>
  <c r="DE2128" i="64"/>
  <c r="DD2128" i="64"/>
  <c r="DC2128" i="64"/>
  <c r="DB2128" i="64"/>
  <c r="DA2128" i="64"/>
  <c r="CZ2128" i="64"/>
  <c r="CY2128" i="64"/>
  <c r="CX2128" i="64"/>
  <c r="CW2128" i="64"/>
  <c r="CV2128" i="64"/>
  <c r="CU2128" i="64"/>
  <c r="CT2128" i="64"/>
  <c r="CS2128" i="64"/>
  <c r="CR2128" i="64"/>
  <c r="CQ2128" i="64"/>
  <c r="CP2128" i="64"/>
  <c r="CO2128" i="64"/>
  <c r="DK2127" i="64"/>
  <c r="DJ2127" i="64"/>
  <c r="DI2127" i="64"/>
  <c r="DH2127" i="64"/>
  <c r="DG2127" i="64"/>
  <c r="DF2127" i="64"/>
  <c r="DE2127" i="64"/>
  <c r="DD2127" i="64"/>
  <c r="DC2127" i="64"/>
  <c r="DB2127" i="64"/>
  <c r="DA2127" i="64"/>
  <c r="CZ2127" i="64"/>
  <c r="CY2127" i="64"/>
  <c r="CX2127" i="64"/>
  <c r="CW2127" i="64"/>
  <c r="CV2127" i="64"/>
  <c r="CU2127" i="64"/>
  <c r="CT2127" i="64"/>
  <c r="CS2127" i="64"/>
  <c r="CR2127" i="64"/>
  <c r="CQ2127" i="64"/>
  <c r="CP2127" i="64"/>
  <c r="CO2127" i="64"/>
  <c r="DK1430" i="64"/>
  <c r="DJ1430" i="64"/>
  <c r="DI1430" i="64"/>
  <c r="DH1430" i="64"/>
  <c r="DG1430" i="64"/>
  <c r="DF1430" i="64"/>
  <c r="DE1430" i="64"/>
  <c r="DD1430" i="64"/>
  <c r="DC1430" i="64"/>
  <c r="DB1430" i="64"/>
  <c r="DA1430" i="64"/>
  <c r="CZ1430" i="64"/>
  <c r="CY1430" i="64"/>
  <c r="CX1430" i="64"/>
  <c r="CW1430" i="64"/>
  <c r="CV1430" i="64"/>
  <c r="CU1430" i="64"/>
  <c r="CT1430" i="64"/>
  <c r="CS1430" i="64"/>
  <c r="CR1430" i="64"/>
  <c r="CQ1430" i="64"/>
  <c r="CP1430" i="64"/>
  <c r="CO1430" i="64"/>
  <c r="DK1428" i="64"/>
  <c r="DJ1428" i="64"/>
  <c r="DI1428" i="64"/>
  <c r="DH1428" i="64"/>
  <c r="DG1428" i="64"/>
  <c r="DF1428" i="64"/>
  <c r="DE1428" i="64"/>
  <c r="DD1428" i="64"/>
  <c r="DC1428" i="64"/>
  <c r="DB1428" i="64"/>
  <c r="DA1428" i="64"/>
  <c r="CZ1428" i="64"/>
  <c r="CY1428" i="64"/>
  <c r="CX1428" i="64"/>
  <c r="CW1428" i="64"/>
  <c r="CV1428" i="64"/>
  <c r="CU1428" i="64"/>
  <c r="CT1428" i="64"/>
  <c r="CS1428" i="64"/>
  <c r="CR1428" i="64"/>
  <c r="CQ1428" i="64"/>
  <c r="CP1428" i="64"/>
  <c r="CO1428" i="64"/>
  <c r="DK1320" i="64"/>
  <c r="DJ1320" i="64"/>
  <c r="DI1320" i="64"/>
  <c r="DH1320" i="64"/>
  <c r="DG1320" i="64"/>
  <c r="DF1320" i="64"/>
  <c r="DE1320" i="64"/>
  <c r="DD1320" i="64"/>
  <c r="DC1320" i="64"/>
  <c r="DB1320" i="64"/>
  <c r="DA1320" i="64"/>
  <c r="CZ1320" i="64"/>
  <c r="CY1320" i="64"/>
  <c r="CX1320" i="64"/>
  <c r="CW1320" i="64"/>
  <c r="CV1320" i="64"/>
  <c r="CU1320" i="64"/>
  <c r="CT1320" i="64"/>
  <c r="CS1320" i="64"/>
  <c r="CR1320" i="64"/>
  <c r="CQ1320" i="64"/>
  <c r="CP1320" i="64"/>
  <c r="CO1320" i="64"/>
  <c r="DK524" i="64"/>
  <c r="DJ524" i="64"/>
  <c r="DI524" i="64"/>
  <c r="DH524" i="64"/>
  <c r="DG524" i="64"/>
  <c r="DF524" i="64"/>
  <c r="DE524" i="64"/>
  <c r="DD524" i="64"/>
  <c r="DC524" i="64"/>
  <c r="DB524" i="64"/>
  <c r="DA524" i="64"/>
  <c r="CZ524" i="64"/>
  <c r="CY524" i="64"/>
  <c r="CX524" i="64"/>
  <c r="CW524" i="64"/>
  <c r="CV524" i="64"/>
  <c r="CU524" i="64"/>
  <c r="CT524" i="64"/>
  <c r="CS524" i="64"/>
  <c r="CR524" i="64"/>
  <c r="CQ524" i="64"/>
  <c r="CP524" i="64"/>
  <c r="CO524"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O869" i="64" s="1"/>
  <c r="CP22" i="64"/>
  <c r="CP869" i="64" s="1"/>
  <c r="CQ22" i="64"/>
  <c r="CQ869" i="64" s="1"/>
  <c r="CR22" i="64"/>
  <c r="CR869" i="64" s="1"/>
  <c r="CS22" i="64"/>
  <c r="CS869" i="64" s="1"/>
  <c r="CT22" i="64"/>
  <c r="CT869" i="64" s="1"/>
  <c r="CU22" i="64"/>
  <c r="CU869" i="64" s="1"/>
  <c r="CV22" i="64"/>
  <c r="CV869" i="64" s="1"/>
  <c r="CW22" i="64"/>
  <c r="CW869" i="64" s="1"/>
  <c r="CX22" i="64"/>
  <c r="CX869" i="64" s="1"/>
  <c r="CY22" i="64"/>
  <c r="CY869" i="64" s="1"/>
  <c r="CZ22" i="64"/>
  <c r="CZ869" i="64" s="1"/>
  <c r="DA22" i="64"/>
  <c r="DA869" i="64" s="1"/>
  <c r="DB22" i="64"/>
  <c r="DB869" i="64" s="1"/>
  <c r="DC22" i="64"/>
  <c r="DC869" i="64" s="1"/>
  <c r="DD22" i="64"/>
  <c r="DD869" i="64" s="1"/>
  <c r="DE22" i="64"/>
  <c r="DE869" i="64" s="1"/>
  <c r="DF22" i="64"/>
  <c r="DF869" i="64" s="1"/>
  <c r="DG22" i="64"/>
  <c r="DH22" i="64"/>
  <c r="DH869" i="64" s="1"/>
  <c r="DI22" i="64"/>
  <c r="DI869" i="64" s="1"/>
  <c r="DJ22" i="64"/>
  <c r="DJ869" i="64" s="1"/>
  <c r="DK22" i="64"/>
  <c r="DK869" i="64" s="1"/>
  <c r="CO23" i="64"/>
  <c r="CO870" i="64" s="1"/>
  <c r="CO883" i="64" s="1"/>
  <c r="CP23" i="64"/>
  <c r="CP870" i="64" s="1"/>
  <c r="CP883" i="64" s="1"/>
  <c r="CQ23" i="64"/>
  <c r="CQ870" i="64" s="1"/>
  <c r="CQ883" i="64" s="1"/>
  <c r="CR23" i="64"/>
  <c r="CR870" i="64" s="1"/>
  <c r="CR883" i="64" s="1"/>
  <c r="CS23" i="64"/>
  <c r="CS870" i="64" s="1"/>
  <c r="CS883" i="64" s="1"/>
  <c r="CT23" i="64"/>
  <c r="CT870" i="64" s="1"/>
  <c r="CT883" i="64" s="1"/>
  <c r="CU23" i="64"/>
  <c r="CU870" i="64" s="1"/>
  <c r="CU883" i="64" s="1"/>
  <c r="CV23" i="64"/>
  <c r="CV870" i="64" s="1"/>
  <c r="CV883" i="64" s="1"/>
  <c r="CW23" i="64"/>
  <c r="CW870" i="64" s="1"/>
  <c r="CW883" i="64" s="1"/>
  <c r="CX23" i="64"/>
  <c r="CX870" i="64" s="1"/>
  <c r="CX883" i="64" s="1"/>
  <c r="CY23" i="64"/>
  <c r="CY870" i="64" s="1"/>
  <c r="CY883" i="64" s="1"/>
  <c r="CZ23" i="64"/>
  <c r="CZ870" i="64" s="1"/>
  <c r="CZ883" i="64" s="1"/>
  <c r="DA23" i="64"/>
  <c r="DA870" i="64" s="1"/>
  <c r="DA883" i="64" s="1"/>
  <c r="DB23" i="64"/>
  <c r="DB870" i="64" s="1"/>
  <c r="DB883" i="64" s="1"/>
  <c r="DC23" i="64"/>
  <c r="DC870" i="64" s="1"/>
  <c r="DC883" i="64" s="1"/>
  <c r="DD23" i="64"/>
  <c r="DD870" i="64" s="1"/>
  <c r="DD883" i="64" s="1"/>
  <c r="DE23" i="64"/>
  <c r="DE870" i="64" s="1"/>
  <c r="DE883" i="64" s="1"/>
  <c r="DF23" i="64"/>
  <c r="DF870" i="64" s="1"/>
  <c r="DF883" i="64" s="1"/>
  <c r="DG23" i="64"/>
  <c r="DG870" i="64" s="1"/>
  <c r="DG883" i="64" s="1"/>
  <c r="DH23" i="64"/>
  <c r="DH870" i="64" s="1"/>
  <c r="DH883" i="64" s="1"/>
  <c r="DI23" i="64"/>
  <c r="DI870" i="64" s="1"/>
  <c r="DI883" i="64" s="1"/>
  <c r="DJ23" i="64"/>
  <c r="DJ870" i="64" s="1"/>
  <c r="DJ883" i="64" s="1"/>
  <c r="DK23" i="64"/>
  <c r="DK870" i="64" s="1"/>
  <c r="DK883" i="64" s="1"/>
  <c r="CO44" i="64"/>
  <c r="CO2126" i="64" s="1"/>
  <c r="CP44" i="64"/>
  <c r="CP2126" i="64" s="1"/>
  <c r="CQ44" i="64"/>
  <c r="CQ2126" i="64" s="1"/>
  <c r="CR44" i="64"/>
  <c r="CR2126" i="64" s="1"/>
  <c r="CS44" i="64"/>
  <c r="CS2126" i="64" s="1"/>
  <c r="CT44" i="64"/>
  <c r="CT2126" i="64" s="1"/>
  <c r="CU44" i="64"/>
  <c r="CU2126" i="64" s="1"/>
  <c r="CV44" i="64"/>
  <c r="CV2126" i="64" s="1"/>
  <c r="CW44" i="64"/>
  <c r="CW2126" i="64" s="1"/>
  <c r="CX44" i="64"/>
  <c r="CX2126" i="64" s="1"/>
  <c r="CY44" i="64"/>
  <c r="CY2126" i="64" s="1"/>
  <c r="CZ44" i="64"/>
  <c r="CZ2126" i="64" s="1"/>
  <c r="DA44" i="64"/>
  <c r="DA2126" i="64" s="1"/>
  <c r="DB44" i="64"/>
  <c r="DB2126" i="64" s="1"/>
  <c r="DC44" i="64"/>
  <c r="DC2126" i="64" s="1"/>
  <c r="DD44" i="64"/>
  <c r="DD2126" i="64" s="1"/>
  <c r="DE44" i="64"/>
  <c r="DE2126" i="64" s="1"/>
  <c r="DF44" i="64"/>
  <c r="DF2126" i="64" s="1"/>
  <c r="DG44" i="64"/>
  <c r="DG2126" i="64" s="1"/>
  <c r="DH44" i="64"/>
  <c r="DH2126" i="64" s="1"/>
  <c r="DI44" i="64"/>
  <c r="DI2126" i="64" s="1"/>
  <c r="DJ44" i="64"/>
  <c r="DJ2126" i="64" s="1"/>
  <c r="DK44" i="64"/>
  <c r="DK2126"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4" i="64"/>
  <c r="CP324" i="64"/>
  <c r="CQ324" i="64"/>
  <c r="CR324" i="64"/>
  <c r="CS324" i="64"/>
  <c r="CT324" i="64"/>
  <c r="CU324" i="64"/>
  <c r="CV324" i="64"/>
  <c r="CW324" i="64"/>
  <c r="CX324" i="64"/>
  <c r="CY324" i="64"/>
  <c r="CZ324" i="64"/>
  <c r="DA324" i="64"/>
  <c r="DB324" i="64"/>
  <c r="DC324" i="64"/>
  <c r="DD324" i="64"/>
  <c r="DE324" i="64"/>
  <c r="DF324" i="64"/>
  <c r="DG324" i="64"/>
  <c r="DH324" i="64"/>
  <c r="DI324" i="64"/>
  <c r="DJ324" i="64"/>
  <c r="DK324" i="64"/>
  <c r="CO348" i="64"/>
  <c r="CP348" i="64"/>
  <c r="CQ348" i="64"/>
  <c r="CR348" i="64"/>
  <c r="CS348" i="64"/>
  <c r="CT348" i="64"/>
  <c r="CU348" i="64"/>
  <c r="CV348" i="64"/>
  <c r="CW348" i="64"/>
  <c r="CX348" i="64"/>
  <c r="CY348" i="64"/>
  <c r="CZ348" i="64"/>
  <c r="DA348" i="64"/>
  <c r="DB348" i="64"/>
  <c r="DC348" i="64"/>
  <c r="DD348" i="64"/>
  <c r="DE348" i="64"/>
  <c r="DF348" i="64"/>
  <c r="DG348" i="64"/>
  <c r="DH348" i="64"/>
  <c r="DI348" i="64"/>
  <c r="DJ348" i="64"/>
  <c r="DK348" i="64"/>
  <c r="CO407" i="64"/>
  <c r="CP407" i="64"/>
  <c r="CQ407" i="64"/>
  <c r="CR407" i="64"/>
  <c r="CS407" i="64"/>
  <c r="CT407" i="64"/>
  <c r="CU407" i="64"/>
  <c r="CV407" i="64"/>
  <c r="CW407" i="64"/>
  <c r="CX407" i="64"/>
  <c r="CY407" i="64"/>
  <c r="CZ407" i="64"/>
  <c r="DA407" i="64"/>
  <c r="DB407" i="64"/>
  <c r="DC407" i="64"/>
  <c r="DD407" i="64"/>
  <c r="DE407" i="64"/>
  <c r="DF407" i="64"/>
  <c r="DG407" i="64"/>
  <c r="DH407" i="64"/>
  <c r="DI407" i="64"/>
  <c r="DJ407" i="64"/>
  <c r="DK407" i="64"/>
  <c r="CO437" i="64"/>
  <c r="CP437" i="64"/>
  <c r="CQ437" i="64"/>
  <c r="CR437" i="64"/>
  <c r="CS437" i="64"/>
  <c r="CT437" i="64"/>
  <c r="CU437" i="64"/>
  <c r="CV437" i="64"/>
  <c r="CW437" i="64"/>
  <c r="CX437" i="64"/>
  <c r="CY437" i="64"/>
  <c r="CZ437" i="64"/>
  <c r="DA437" i="64"/>
  <c r="DB437" i="64"/>
  <c r="DC437" i="64"/>
  <c r="DD437" i="64"/>
  <c r="DE437" i="64"/>
  <c r="DF437" i="64"/>
  <c r="DG437" i="64"/>
  <c r="DH437" i="64"/>
  <c r="DI437" i="64"/>
  <c r="DJ437" i="64"/>
  <c r="DK437" i="64"/>
  <c r="CO460" i="64"/>
  <c r="CP460" i="64"/>
  <c r="CQ460" i="64"/>
  <c r="CR460" i="64"/>
  <c r="CS460" i="64"/>
  <c r="CT460" i="64"/>
  <c r="CU460" i="64"/>
  <c r="CV460" i="64"/>
  <c r="CW460" i="64"/>
  <c r="CX460" i="64"/>
  <c r="CY460" i="64"/>
  <c r="CZ460" i="64"/>
  <c r="DA460" i="64"/>
  <c r="DB460" i="64"/>
  <c r="DC460" i="64"/>
  <c r="DD460" i="64"/>
  <c r="DE460" i="64"/>
  <c r="DF460" i="64"/>
  <c r="DG460" i="64"/>
  <c r="DH460" i="64"/>
  <c r="DI460" i="64"/>
  <c r="DJ460" i="64"/>
  <c r="DK460" i="64"/>
  <c r="CO480" i="64"/>
  <c r="CP480" i="64"/>
  <c r="CQ480" i="64"/>
  <c r="CR480" i="64"/>
  <c r="CS480" i="64"/>
  <c r="CT480" i="64"/>
  <c r="CU480" i="64"/>
  <c r="CV480" i="64"/>
  <c r="CW480" i="64"/>
  <c r="CX480" i="64"/>
  <c r="CY480" i="64"/>
  <c r="CZ480" i="64"/>
  <c r="DA480" i="64"/>
  <c r="DB480" i="64"/>
  <c r="DC480" i="64"/>
  <c r="DD480" i="64"/>
  <c r="DE480" i="64"/>
  <c r="DF480" i="64"/>
  <c r="DG480" i="64"/>
  <c r="DH480" i="64"/>
  <c r="DI480" i="64"/>
  <c r="DJ480" i="64"/>
  <c r="DK480" i="64"/>
  <c r="CO508" i="64"/>
  <c r="CP508" i="64"/>
  <c r="CQ508" i="64"/>
  <c r="CR508" i="64"/>
  <c r="CS508" i="64"/>
  <c r="CT508" i="64"/>
  <c r="CU508" i="64"/>
  <c r="CV508" i="64"/>
  <c r="CW508" i="64"/>
  <c r="CX508" i="64"/>
  <c r="CY508" i="64"/>
  <c r="CZ508" i="64"/>
  <c r="DA508" i="64"/>
  <c r="DB508" i="64"/>
  <c r="DC508" i="64"/>
  <c r="DD508" i="64"/>
  <c r="DE508" i="64"/>
  <c r="DF508" i="64"/>
  <c r="DG508" i="64"/>
  <c r="DH508" i="64"/>
  <c r="DI508" i="64"/>
  <c r="DJ508" i="64"/>
  <c r="DK508" i="64"/>
  <c r="CO530" i="64"/>
  <c r="CP530" i="64"/>
  <c r="CQ530" i="64"/>
  <c r="CR530" i="64"/>
  <c r="CS530" i="64"/>
  <c r="CT530" i="64"/>
  <c r="CU530" i="64"/>
  <c r="CV530" i="64"/>
  <c r="CW530" i="64"/>
  <c r="CX530" i="64"/>
  <c r="CY530" i="64"/>
  <c r="CZ530" i="64"/>
  <c r="DA530" i="64"/>
  <c r="DB530" i="64"/>
  <c r="DC530" i="64"/>
  <c r="DD530" i="64"/>
  <c r="DE530" i="64"/>
  <c r="DF530" i="64"/>
  <c r="DG530" i="64"/>
  <c r="DH530" i="64"/>
  <c r="DI530" i="64"/>
  <c r="DJ530" i="64"/>
  <c r="DK530" i="64"/>
  <c r="CO532" i="64"/>
  <c r="CP532" i="64"/>
  <c r="CQ532" i="64"/>
  <c r="CR532" i="64"/>
  <c r="CS532" i="64"/>
  <c r="CT532" i="64"/>
  <c r="CU532" i="64"/>
  <c r="CV532" i="64"/>
  <c r="CW532" i="64"/>
  <c r="CX532" i="64"/>
  <c r="CY532" i="64"/>
  <c r="CZ532" i="64"/>
  <c r="DA532" i="64"/>
  <c r="DB532" i="64"/>
  <c r="DC532" i="64"/>
  <c r="DD532" i="64"/>
  <c r="DE532" i="64"/>
  <c r="DF532" i="64"/>
  <c r="DG532" i="64"/>
  <c r="DH532" i="64"/>
  <c r="DI532" i="64"/>
  <c r="DJ532" i="64"/>
  <c r="DK532" i="64"/>
  <c r="CO810" i="64"/>
  <c r="CO2131" i="64" s="1"/>
  <c r="CP810" i="64"/>
  <c r="CP2131" i="64" s="1"/>
  <c r="CQ810" i="64"/>
  <c r="CQ2131" i="64" s="1"/>
  <c r="CR810" i="64"/>
  <c r="CR2131" i="64" s="1"/>
  <c r="CS810" i="64"/>
  <c r="CS2131" i="64" s="1"/>
  <c r="CT810" i="64"/>
  <c r="CT2131" i="64" s="1"/>
  <c r="CU810" i="64"/>
  <c r="CU2131" i="64" s="1"/>
  <c r="CV810" i="64"/>
  <c r="CV2131" i="64" s="1"/>
  <c r="CW810" i="64"/>
  <c r="CW2131" i="64" s="1"/>
  <c r="CX810" i="64"/>
  <c r="CX2131" i="64" s="1"/>
  <c r="CY810" i="64"/>
  <c r="CY2131" i="64" s="1"/>
  <c r="CZ810" i="64"/>
  <c r="CZ2131" i="64" s="1"/>
  <c r="DA810" i="64"/>
  <c r="DA2131" i="64" s="1"/>
  <c r="DB810" i="64"/>
  <c r="DB2131" i="64" s="1"/>
  <c r="DC810" i="64"/>
  <c r="DC2131" i="64" s="1"/>
  <c r="DD810" i="64"/>
  <c r="DD2131" i="64" s="1"/>
  <c r="DE810" i="64"/>
  <c r="DE2131" i="64" s="1"/>
  <c r="DF810" i="64"/>
  <c r="DF2131" i="64" s="1"/>
  <c r="DG810" i="64"/>
  <c r="DG2131" i="64" s="1"/>
  <c r="DH810" i="64"/>
  <c r="DH2131" i="64" s="1"/>
  <c r="DI810" i="64"/>
  <c r="DI2131" i="64" s="1"/>
  <c r="DJ810" i="64"/>
  <c r="DJ2131" i="64" s="1"/>
  <c r="DK810" i="64"/>
  <c r="DK2131" i="64" s="1"/>
  <c r="CO812" i="64"/>
  <c r="CP812" i="64"/>
  <c r="CQ812" i="64"/>
  <c r="CR812" i="64"/>
  <c r="CS812" i="64"/>
  <c r="CT812" i="64"/>
  <c r="CU812" i="64"/>
  <c r="CV812" i="64"/>
  <c r="CW812" i="64"/>
  <c r="CX812" i="64"/>
  <c r="CY812" i="64"/>
  <c r="CZ812" i="64"/>
  <c r="DA812" i="64"/>
  <c r="DB812" i="64"/>
  <c r="DC812" i="64"/>
  <c r="DD812" i="64"/>
  <c r="DE812" i="64"/>
  <c r="DF812" i="64"/>
  <c r="DG812" i="64"/>
  <c r="DH812" i="64"/>
  <c r="DI812" i="64"/>
  <c r="DJ812" i="64"/>
  <c r="DK812" i="64"/>
  <c r="CO832" i="64"/>
  <c r="CP832" i="64"/>
  <c r="CQ832" i="64"/>
  <c r="CR832" i="64"/>
  <c r="CS832" i="64"/>
  <c r="CT832" i="64"/>
  <c r="CU832" i="64"/>
  <c r="CV832" i="64"/>
  <c r="CW832" i="64"/>
  <c r="CX832" i="64"/>
  <c r="CY832" i="64"/>
  <c r="CZ832" i="64"/>
  <c r="DA832" i="64"/>
  <c r="DB832" i="64"/>
  <c r="DC832" i="64"/>
  <c r="DD832" i="64"/>
  <c r="DE832" i="64"/>
  <c r="DF832" i="64"/>
  <c r="DG832" i="64"/>
  <c r="DH832" i="64"/>
  <c r="DI832" i="64"/>
  <c r="DJ832" i="64"/>
  <c r="DK832" i="64"/>
  <c r="CO834" i="64"/>
  <c r="CP834" i="64"/>
  <c r="CQ834" i="64"/>
  <c r="CR834" i="64"/>
  <c r="CS834" i="64"/>
  <c r="CT834" i="64"/>
  <c r="CU834" i="64"/>
  <c r="CV834" i="64"/>
  <c r="CW834" i="64"/>
  <c r="CX834" i="64"/>
  <c r="CY834" i="64"/>
  <c r="CZ834" i="64"/>
  <c r="DA834" i="64"/>
  <c r="DB834" i="64"/>
  <c r="DC834" i="64"/>
  <c r="DD834" i="64"/>
  <c r="DE834" i="64"/>
  <c r="DF834" i="64"/>
  <c r="DG834" i="64"/>
  <c r="DH834" i="64"/>
  <c r="DI834" i="64"/>
  <c r="DJ834" i="64"/>
  <c r="DK834" i="64"/>
  <c r="CO910" i="64"/>
  <c r="CP910" i="64"/>
  <c r="CQ910" i="64"/>
  <c r="CR910" i="64"/>
  <c r="CS910" i="64"/>
  <c r="CT910" i="64"/>
  <c r="CU910" i="64"/>
  <c r="CV910" i="64"/>
  <c r="CW910" i="64"/>
  <c r="CX910" i="64"/>
  <c r="CY910" i="64"/>
  <c r="CZ910" i="64"/>
  <c r="DA910" i="64"/>
  <c r="DB910" i="64"/>
  <c r="DC910" i="64"/>
  <c r="DD910" i="64"/>
  <c r="DE910" i="64"/>
  <c r="DF910" i="64"/>
  <c r="DG910" i="64"/>
  <c r="DH910" i="64"/>
  <c r="DI910" i="64"/>
  <c r="DJ910" i="64"/>
  <c r="DK910" i="64"/>
  <c r="CO923" i="64"/>
  <c r="CP923" i="64"/>
  <c r="CQ923" i="64"/>
  <c r="CR923" i="64"/>
  <c r="CS923" i="64"/>
  <c r="CT923" i="64"/>
  <c r="CU923" i="64"/>
  <c r="CV923" i="64"/>
  <c r="CW923" i="64"/>
  <c r="CX923" i="64"/>
  <c r="CY923" i="64"/>
  <c r="CZ923" i="64"/>
  <c r="DA923" i="64"/>
  <c r="DB923" i="64"/>
  <c r="DC923" i="64"/>
  <c r="DD923" i="64"/>
  <c r="DE923" i="64"/>
  <c r="DF923" i="64"/>
  <c r="DG923" i="64"/>
  <c r="DH923" i="64"/>
  <c r="DI923" i="64"/>
  <c r="DJ923" i="64"/>
  <c r="DK923" i="64"/>
  <c r="CO925" i="64"/>
  <c r="CP925" i="64"/>
  <c r="CQ925" i="64"/>
  <c r="CR925" i="64"/>
  <c r="CS925" i="64"/>
  <c r="CT925" i="64"/>
  <c r="CU925" i="64"/>
  <c r="CV925" i="64"/>
  <c r="CW925" i="64"/>
  <c r="CX925" i="64"/>
  <c r="CY925" i="64"/>
  <c r="CZ925" i="64"/>
  <c r="DA925" i="64"/>
  <c r="DB925" i="64"/>
  <c r="DC925" i="64"/>
  <c r="DD925" i="64"/>
  <c r="DE925" i="64"/>
  <c r="DF925" i="64"/>
  <c r="DG925" i="64"/>
  <c r="DH925" i="64"/>
  <c r="DI925" i="64"/>
  <c r="DJ925" i="64"/>
  <c r="DK925" i="64"/>
  <c r="CO947" i="64"/>
  <c r="CP947" i="64"/>
  <c r="CQ947" i="64"/>
  <c r="CR947" i="64"/>
  <c r="CS947" i="64"/>
  <c r="CT947" i="64"/>
  <c r="CU947" i="64"/>
  <c r="CV947" i="64"/>
  <c r="CW947" i="64"/>
  <c r="CX947" i="64"/>
  <c r="CY947" i="64"/>
  <c r="CZ947" i="64"/>
  <c r="DA947" i="64"/>
  <c r="DB947" i="64"/>
  <c r="DC947" i="64"/>
  <c r="DD947" i="64"/>
  <c r="DE947" i="64"/>
  <c r="DF947" i="64"/>
  <c r="DG947" i="64"/>
  <c r="DH947" i="64"/>
  <c r="DI947" i="64"/>
  <c r="DJ947" i="64"/>
  <c r="DK947" i="64"/>
  <c r="CO971" i="64"/>
  <c r="CP971" i="64"/>
  <c r="CQ971" i="64"/>
  <c r="CR971" i="64"/>
  <c r="CS971" i="64"/>
  <c r="CT971" i="64"/>
  <c r="CU971" i="64"/>
  <c r="CV971" i="64"/>
  <c r="CW971" i="64"/>
  <c r="CX971" i="64"/>
  <c r="CY971" i="64"/>
  <c r="CZ971" i="64"/>
  <c r="DA971" i="64"/>
  <c r="DB971" i="64"/>
  <c r="DC971" i="64"/>
  <c r="DD971" i="64"/>
  <c r="DE971" i="64"/>
  <c r="DF971" i="64"/>
  <c r="DG971" i="64"/>
  <c r="DH971" i="64"/>
  <c r="DI971" i="64"/>
  <c r="DJ971" i="64"/>
  <c r="DK971" i="64"/>
  <c r="CO974" i="64"/>
  <c r="CP974" i="64"/>
  <c r="CQ974" i="64"/>
  <c r="CR974" i="64"/>
  <c r="CS974" i="64"/>
  <c r="CT974" i="64"/>
  <c r="CU974" i="64"/>
  <c r="CV974" i="64"/>
  <c r="CW974" i="64"/>
  <c r="CX974" i="64"/>
  <c r="CY974" i="64"/>
  <c r="CZ974" i="64"/>
  <c r="DA974" i="64"/>
  <c r="DB974" i="64"/>
  <c r="DC974" i="64"/>
  <c r="DD974" i="64"/>
  <c r="DE974" i="64"/>
  <c r="DF974" i="64"/>
  <c r="DG974" i="64"/>
  <c r="DH974" i="64"/>
  <c r="DI974" i="64"/>
  <c r="DJ974" i="64"/>
  <c r="DK974" i="64"/>
  <c r="CO993" i="64"/>
  <c r="CP993" i="64"/>
  <c r="CQ993" i="64"/>
  <c r="CR993" i="64"/>
  <c r="CS993" i="64"/>
  <c r="CT993" i="64"/>
  <c r="CU993" i="64"/>
  <c r="CV993" i="64"/>
  <c r="CW993" i="64"/>
  <c r="CX993" i="64"/>
  <c r="CY993" i="64"/>
  <c r="CZ993" i="64"/>
  <c r="DA993" i="64"/>
  <c r="DB993" i="64"/>
  <c r="DC993" i="64"/>
  <c r="DD993" i="64"/>
  <c r="DE993" i="64"/>
  <c r="DF993" i="64"/>
  <c r="DG993" i="64"/>
  <c r="DH993" i="64"/>
  <c r="DI993" i="64"/>
  <c r="DJ993" i="64"/>
  <c r="DK993" i="64"/>
  <c r="CO995" i="64"/>
  <c r="CP995" i="64"/>
  <c r="CQ995" i="64"/>
  <c r="CR995" i="64"/>
  <c r="CS995" i="64"/>
  <c r="CT995" i="64"/>
  <c r="CU995" i="64"/>
  <c r="CV995" i="64"/>
  <c r="CW995" i="64"/>
  <c r="CX995" i="64"/>
  <c r="CY995" i="64"/>
  <c r="CZ995" i="64"/>
  <c r="DA995" i="64"/>
  <c r="DB995" i="64"/>
  <c r="DC995" i="64"/>
  <c r="DD995" i="64"/>
  <c r="DE995" i="64"/>
  <c r="DF995" i="64"/>
  <c r="DG995" i="64"/>
  <c r="DH995" i="64"/>
  <c r="DI995" i="64"/>
  <c r="DJ995" i="64"/>
  <c r="DK995" i="64"/>
  <c r="CO1065" i="64"/>
  <c r="CP1065" i="64"/>
  <c r="CQ1065" i="64"/>
  <c r="CR1065" i="64"/>
  <c r="CS1065" i="64"/>
  <c r="CT1065" i="64"/>
  <c r="CU1065" i="64"/>
  <c r="CV1065" i="64"/>
  <c r="CW1065" i="64"/>
  <c r="CX1065" i="64"/>
  <c r="CY1065" i="64"/>
  <c r="CZ1065" i="64"/>
  <c r="DA1065" i="64"/>
  <c r="DB1065" i="64"/>
  <c r="DC1065" i="64"/>
  <c r="DD1065" i="64"/>
  <c r="DE1065" i="64"/>
  <c r="DF1065" i="64"/>
  <c r="DG1065" i="64"/>
  <c r="DH1065" i="64"/>
  <c r="DI1065" i="64"/>
  <c r="DJ1065" i="64"/>
  <c r="DK1065"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8" i="64"/>
  <c r="CP1068" i="64"/>
  <c r="CQ1068" i="64"/>
  <c r="CR1068" i="64"/>
  <c r="CS1068" i="64"/>
  <c r="CT1068" i="64"/>
  <c r="CU1068" i="64"/>
  <c r="CV1068" i="64"/>
  <c r="CW1068" i="64"/>
  <c r="CX1068" i="64"/>
  <c r="CY1068" i="64"/>
  <c r="CZ1068" i="64"/>
  <c r="DA1068" i="64"/>
  <c r="DB1068" i="64"/>
  <c r="DC1068" i="64"/>
  <c r="DD1068" i="64"/>
  <c r="DE1068" i="64"/>
  <c r="DF1068" i="64"/>
  <c r="DG1068" i="64"/>
  <c r="DH1068" i="64"/>
  <c r="DI1068" i="64"/>
  <c r="DJ1068" i="64"/>
  <c r="DK1068" i="64"/>
  <c r="CO1757" i="64"/>
  <c r="CO1800" i="64" s="1"/>
  <c r="CP1757" i="64"/>
  <c r="CP1800" i="64" s="1"/>
  <c r="CQ1757" i="64"/>
  <c r="CQ1800" i="64" s="1"/>
  <c r="CR1757" i="64"/>
  <c r="CR1800" i="64" s="1"/>
  <c r="CS1757" i="64"/>
  <c r="CS1800" i="64" s="1"/>
  <c r="CT1757" i="64"/>
  <c r="CT1800" i="64" s="1"/>
  <c r="CU1757" i="64"/>
  <c r="CU1800" i="64" s="1"/>
  <c r="CV1757" i="64"/>
  <c r="CV1800" i="64" s="1"/>
  <c r="CW1757" i="64"/>
  <c r="CW1800" i="64" s="1"/>
  <c r="CX1757" i="64"/>
  <c r="CX1800" i="64" s="1"/>
  <c r="CY1757" i="64"/>
  <c r="CY1800" i="64" s="1"/>
  <c r="CZ1757" i="64"/>
  <c r="CZ1800" i="64" s="1"/>
  <c r="DA1757" i="64"/>
  <c r="DA1800" i="64" s="1"/>
  <c r="DB1757" i="64"/>
  <c r="DB1800" i="64" s="1"/>
  <c r="DC1757" i="64"/>
  <c r="DC1800" i="64" s="1"/>
  <c r="DD1757" i="64"/>
  <c r="DD1800" i="64" s="1"/>
  <c r="DE1757" i="64"/>
  <c r="DE1800" i="64" s="1"/>
  <c r="DF1757" i="64"/>
  <c r="DF1800" i="64" s="1"/>
  <c r="DG1757" i="64"/>
  <c r="DG1800" i="64" s="1"/>
  <c r="DH1757" i="64"/>
  <c r="DH1800" i="64" s="1"/>
  <c r="DI1757" i="64"/>
  <c r="DI1800" i="64" s="1"/>
  <c r="DJ1757" i="64"/>
  <c r="DJ1800" i="64" s="1"/>
  <c r="DK1757" i="64"/>
  <c r="DK1800" i="64" s="1"/>
  <c r="CO1759" i="64"/>
  <c r="CP1759" i="64"/>
  <c r="CQ1759" i="64"/>
  <c r="CR1759" i="64"/>
  <c r="CS1759" i="64"/>
  <c r="CT1759" i="64"/>
  <c r="CU1759" i="64"/>
  <c r="CV1759" i="64"/>
  <c r="CW1759" i="64"/>
  <c r="CX1759" i="64"/>
  <c r="CY1759" i="64"/>
  <c r="CZ1759" i="64"/>
  <c r="DA1759" i="64"/>
  <c r="DB1759" i="64"/>
  <c r="DC1759" i="64"/>
  <c r="DD1759" i="64"/>
  <c r="DE1759" i="64"/>
  <c r="DF1759" i="64"/>
  <c r="DG1759" i="64"/>
  <c r="DH1759" i="64"/>
  <c r="DI1759" i="64"/>
  <c r="DJ1759" i="64"/>
  <c r="DK1759" i="64"/>
  <c r="CO1723" i="64"/>
  <c r="CP1723" i="64"/>
  <c r="CQ1723" i="64"/>
  <c r="CR1723" i="64"/>
  <c r="CS1723" i="64"/>
  <c r="CT1723" i="64"/>
  <c r="CU1723" i="64"/>
  <c r="CV1723" i="64"/>
  <c r="CW1723" i="64"/>
  <c r="CX1723" i="64"/>
  <c r="CY1723" i="64"/>
  <c r="CZ1723" i="64"/>
  <c r="DA1723" i="64"/>
  <c r="DB1723" i="64"/>
  <c r="DC1723" i="64"/>
  <c r="DD1723" i="64"/>
  <c r="DE1723" i="64"/>
  <c r="DF1723" i="64"/>
  <c r="DG1723" i="64"/>
  <c r="DH1723" i="64"/>
  <c r="DI1723" i="64"/>
  <c r="DJ1723" i="64"/>
  <c r="DK1723" i="64"/>
  <c r="CO1725" i="64"/>
  <c r="CP1725" i="64"/>
  <c r="CQ1725" i="64"/>
  <c r="CR1725" i="64"/>
  <c r="CS1725" i="64"/>
  <c r="CT1725" i="64"/>
  <c r="CU1725" i="64"/>
  <c r="CV1725" i="64"/>
  <c r="CW1725" i="64"/>
  <c r="CX1725" i="64"/>
  <c r="CY1725" i="64"/>
  <c r="CZ1725" i="64"/>
  <c r="DA1725" i="64"/>
  <c r="DB1725" i="64"/>
  <c r="DC1725" i="64"/>
  <c r="DD1725" i="64"/>
  <c r="DE1725" i="64"/>
  <c r="DF1725" i="64"/>
  <c r="DG1725" i="64"/>
  <c r="DH1725" i="64"/>
  <c r="DI1725" i="64"/>
  <c r="DJ1725" i="64"/>
  <c r="DK1725" i="64"/>
  <c r="CO1101" i="64"/>
  <c r="CP1101" i="64"/>
  <c r="CQ1101" i="64"/>
  <c r="CR1101" i="64"/>
  <c r="CS1101" i="64"/>
  <c r="CT1101" i="64"/>
  <c r="CU1101" i="64"/>
  <c r="CV1101" i="64"/>
  <c r="CW1101" i="64"/>
  <c r="CX1101" i="64"/>
  <c r="CY1101" i="64"/>
  <c r="CZ1101" i="64"/>
  <c r="DA1101" i="64"/>
  <c r="DB1101" i="64"/>
  <c r="DC1101" i="64"/>
  <c r="DD1101" i="64"/>
  <c r="DE1101" i="64"/>
  <c r="DF1101" i="64"/>
  <c r="DG1101" i="64"/>
  <c r="DH1101" i="64"/>
  <c r="DI1101" i="64"/>
  <c r="DJ1101" i="64"/>
  <c r="DK1101" i="64"/>
  <c r="CO1103" i="64"/>
  <c r="CP1103" i="64"/>
  <c r="CQ1103" i="64"/>
  <c r="CR1103" i="64"/>
  <c r="CS1103" i="64"/>
  <c r="CT1103" i="64"/>
  <c r="CU1103" i="64"/>
  <c r="CV1103" i="64"/>
  <c r="CW1103" i="64"/>
  <c r="CX1103" i="64"/>
  <c r="CY1103" i="64"/>
  <c r="CZ1103" i="64"/>
  <c r="DA1103" i="64"/>
  <c r="DB1103" i="64"/>
  <c r="DC1103" i="64"/>
  <c r="DD1103" i="64"/>
  <c r="DE1103" i="64"/>
  <c r="DF1103" i="64"/>
  <c r="DG1103" i="64"/>
  <c r="DH1103" i="64"/>
  <c r="DI1103" i="64"/>
  <c r="DJ1103" i="64"/>
  <c r="DK1103" i="64"/>
  <c r="CO1136" i="64"/>
  <c r="CP1136" i="64"/>
  <c r="CQ1136" i="64"/>
  <c r="CR1136" i="64"/>
  <c r="CS1136" i="64"/>
  <c r="CT1136" i="64"/>
  <c r="CU1136" i="64"/>
  <c r="CV1136" i="64"/>
  <c r="CW1136" i="64"/>
  <c r="CX1136" i="64"/>
  <c r="CY1136" i="64"/>
  <c r="CZ1136" i="64"/>
  <c r="DA1136" i="64"/>
  <c r="DB1136" i="64"/>
  <c r="DC1136" i="64"/>
  <c r="DD1136" i="64"/>
  <c r="DE1136" i="64"/>
  <c r="DF1136" i="64"/>
  <c r="DG1136" i="64"/>
  <c r="DH1136" i="64"/>
  <c r="DI1136" i="64"/>
  <c r="DJ1136" i="64"/>
  <c r="DK1136" i="64"/>
  <c r="CO1138" i="64"/>
  <c r="CP1138" i="64"/>
  <c r="CQ1138" i="64"/>
  <c r="CR1138" i="64"/>
  <c r="CS1138" i="64"/>
  <c r="CT1138" i="64"/>
  <c r="CU1138" i="64"/>
  <c r="CV1138" i="64"/>
  <c r="CW1138" i="64"/>
  <c r="CX1138" i="64"/>
  <c r="CY1138" i="64"/>
  <c r="CZ1138" i="64"/>
  <c r="DA1138" i="64"/>
  <c r="DB1138" i="64"/>
  <c r="DC1138" i="64"/>
  <c r="DD1138" i="64"/>
  <c r="DE1138" i="64"/>
  <c r="DF1138" i="64"/>
  <c r="DG1138" i="64"/>
  <c r="DH1138" i="64"/>
  <c r="DI1138" i="64"/>
  <c r="DJ1138" i="64"/>
  <c r="DK1138" i="64"/>
  <c r="CO1171" i="64"/>
  <c r="CP1171" i="64"/>
  <c r="CQ1171" i="64"/>
  <c r="CR1171" i="64"/>
  <c r="CS1171" i="64"/>
  <c r="CT1171" i="64"/>
  <c r="CU1171" i="64"/>
  <c r="CV1171" i="64"/>
  <c r="CW1171" i="64"/>
  <c r="CX1171" i="64"/>
  <c r="CY1171" i="64"/>
  <c r="CZ1171" i="64"/>
  <c r="DA1171" i="64"/>
  <c r="DB1171" i="64"/>
  <c r="DC1171" i="64"/>
  <c r="DD1171" i="64"/>
  <c r="DE1171" i="64"/>
  <c r="DF1171" i="64"/>
  <c r="DG1171" i="64"/>
  <c r="DH1171" i="64"/>
  <c r="DI1171" i="64"/>
  <c r="DJ1171" i="64"/>
  <c r="DK1171" i="64"/>
  <c r="CO1173" i="64"/>
  <c r="CP1173" i="64"/>
  <c r="CQ1173" i="64"/>
  <c r="CR1173" i="64"/>
  <c r="CS1173" i="64"/>
  <c r="CT1173" i="64"/>
  <c r="CU1173" i="64"/>
  <c r="CV1173" i="64"/>
  <c r="CW1173" i="64"/>
  <c r="CX1173" i="64"/>
  <c r="CY1173" i="64"/>
  <c r="CZ1173" i="64"/>
  <c r="DA1173" i="64"/>
  <c r="DB1173" i="64"/>
  <c r="DC1173" i="64"/>
  <c r="DD1173" i="64"/>
  <c r="DE1173" i="64"/>
  <c r="DF1173" i="64"/>
  <c r="DG1173" i="64"/>
  <c r="DH1173" i="64"/>
  <c r="DI1173" i="64"/>
  <c r="DJ1173" i="64"/>
  <c r="DK1173" i="64"/>
  <c r="CO1207" i="64"/>
  <c r="CP1207" i="64"/>
  <c r="CQ1207" i="64"/>
  <c r="CR1207" i="64"/>
  <c r="CS1207" i="64"/>
  <c r="CT1207" i="64"/>
  <c r="CU1207" i="64"/>
  <c r="CV1207" i="64"/>
  <c r="CW1207" i="64"/>
  <c r="CX1207" i="64"/>
  <c r="CY1207" i="64"/>
  <c r="CZ1207" i="64"/>
  <c r="DA1207" i="64"/>
  <c r="DB1207" i="64"/>
  <c r="DC1207" i="64"/>
  <c r="DD1207" i="64"/>
  <c r="DE1207" i="64"/>
  <c r="DF1207" i="64"/>
  <c r="DG1207" i="64"/>
  <c r="DH1207" i="64"/>
  <c r="DI1207" i="64"/>
  <c r="DJ1207" i="64"/>
  <c r="DK1207" i="64"/>
  <c r="CO1209" i="64"/>
  <c r="CP1209" i="64"/>
  <c r="CQ1209" i="64"/>
  <c r="CR1209" i="64"/>
  <c r="CS1209" i="64"/>
  <c r="CT1209" i="64"/>
  <c r="CU1209" i="64"/>
  <c r="CV1209" i="64"/>
  <c r="CW1209" i="64"/>
  <c r="CX1209" i="64"/>
  <c r="CY1209" i="64"/>
  <c r="CZ1209" i="64"/>
  <c r="DA1209" i="64"/>
  <c r="DB1209" i="64"/>
  <c r="DC1209" i="64"/>
  <c r="DD1209" i="64"/>
  <c r="DE1209" i="64"/>
  <c r="DF1209" i="64"/>
  <c r="DG1209" i="64"/>
  <c r="DH1209" i="64"/>
  <c r="DI1209" i="64"/>
  <c r="DJ1209" i="64"/>
  <c r="DK1209" i="64"/>
  <c r="CO1625" i="64"/>
  <c r="CP1625" i="64"/>
  <c r="CQ1625" i="64"/>
  <c r="CR1625" i="64"/>
  <c r="CS1625" i="64"/>
  <c r="CT1625" i="64"/>
  <c r="CU1625" i="64"/>
  <c r="CV1625" i="64"/>
  <c r="CW1625" i="64"/>
  <c r="CX1625" i="64"/>
  <c r="CY1625" i="64"/>
  <c r="CZ1625" i="64"/>
  <c r="DA1625" i="64"/>
  <c r="DB1625" i="64"/>
  <c r="DC1625" i="64"/>
  <c r="DD1625" i="64"/>
  <c r="DE1625" i="64"/>
  <c r="DF1625" i="64"/>
  <c r="DG1625" i="64"/>
  <c r="DH1625" i="64"/>
  <c r="DI1625" i="64"/>
  <c r="DJ1625" i="64"/>
  <c r="DK1625" i="64"/>
  <c r="CO1627" i="64"/>
  <c r="CP1627" i="64"/>
  <c r="CQ1627" i="64"/>
  <c r="CR1627" i="64"/>
  <c r="CS1627" i="64"/>
  <c r="CT1627" i="64"/>
  <c r="CU1627" i="64"/>
  <c r="CV1627" i="64"/>
  <c r="CW1627" i="64"/>
  <c r="CX1627" i="64"/>
  <c r="CY1627" i="64"/>
  <c r="CZ1627" i="64"/>
  <c r="DA1627" i="64"/>
  <c r="DB1627" i="64"/>
  <c r="DC1627" i="64"/>
  <c r="DD1627" i="64"/>
  <c r="DE1627" i="64"/>
  <c r="DF1627" i="64"/>
  <c r="DG1627" i="64"/>
  <c r="DH1627" i="64"/>
  <c r="DI1627" i="64"/>
  <c r="DJ1627" i="64"/>
  <c r="DK1627" i="64"/>
  <c r="CO1657" i="64"/>
  <c r="CP1657" i="64"/>
  <c r="CQ1657" i="64"/>
  <c r="CR1657" i="64"/>
  <c r="CS1657" i="64"/>
  <c r="CT1657" i="64"/>
  <c r="CU1657" i="64"/>
  <c r="CV1657" i="64"/>
  <c r="CW1657" i="64"/>
  <c r="CX1657" i="64"/>
  <c r="CY1657" i="64"/>
  <c r="CZ1657" i="64"/>
  <c r="DA1657" i="64"/>
  <c r="DB1657" i="64"/>
  <c r="DC1657" i="64"/>
  <c r="DD1657" i="64"/>
  <c r="DE1657" i="64"/>
  <c r="DF1657" i="64"/>
  <c r="DG1657" i="64"/>
  <c r="DH1657" i="64"/>
  <c r="DI1657" i="64"/>
  <c r="DJ1657" i="64"/>
  <c r="DK1657" i="64"/>
  <c r="CO1659" i="64"/>
  <c r="CP1659" i="64"/>
  <c r="CQ1659" i="64"/>
  <c r="CR1659" i="64"/>
  <c r="CS1659" i="64"/>
  <c r="CT1659" i="64"/>
  <c r="CU1659" i="64"/>
  <c r="CV1659" i="64"/>
  <c r="CW1659" i="64"/>
  <c r="CX1659" i="64"/>
  <c r="CY1659" i="64"/>
  <c r="CZ1659" i="64"/>
  <c r="DA1659" i="64"/>
  <c r="DB1659" i="64"/>
  <c r="DC1659" i="64"/>
  <c r="DD1659" i="64"/>
  <c r="DE1659" i="64"/>
  <c r="DF1659" i="64"/>
  <c r="DG1659" i="64"/>
  <c r="DH1659" i="64"/>
  <c r="DI1659" i="64"/>
  <c r="DJ1659" i="64"/>
  <c r="DK1659" i="64"/>
  <c r="CO1679" i="64"/>
  <c r="CO1689" i="64"/>
  <c r="CP1689" i="64"/>
  <c r="CQ1689" i="64"/>
  <c r="CR1689" i="64"/>
  <c r="CS1689" i="64"/>
  <c r="CT1689" i="64"/>
  <c r="CU1689" i="64"/>
  <c r="CV1689" i="64"/>
  <c r="CW1689" i="64"/>
  <c r="CX1689" i="64"/>
  <c r="CY1689" i="64"/>
  <c r="CZ1689" i="64"/>
  <c r="DA1689" i="64"/>
  <c r="DB1689" i="64"/>
  <c r="DC1689" i="64"/>
  <c r="DD1689" i="64"/>
  <c r="DE1689" i="64"/>
  <c r="DF1689" i="64"/>
  <c r="DG1689" i="64"/>
  <c r="DH1689" i="64"/>
  <c r="DI1689" i="64"/>
  <c r="DJ1689" i="64"/>
  <c r="DK1689" i="64"/>
  <c r="CO1691" i="64"/>
  <c r="CP1691" i="64"/>
  <c r="CQ1691" i="64"/>
  <c r="CR1691" i="64"/>
  <c r="CS1691" i="64"/>
  <c r="CT1691" i="64"/>
  <c r="CU1691" i="64"/>
  <c r="CV1691" i="64"/>
  <c r="CW1691" i="64"/>
  <c r="CX1691" i="64"/>
  <c r="CY1691" i="64"/>
  <c r="CZ1691" i="64"/>
  <c r="DA1691" i="64"/>
  <c r="DB1691" i="64"/>
  <c r="DC1691" i="64"/>
  <c r="DD1691" i="64"/>
  <c r="DE1691" i="64"/>
  <c r="DF1691" i="64"/>
  <c r="DG1691" i="64"/>
  <c r="DH1691" i="64"/>
  <c r="DI1691" i="64"/>
  <c r="DJ1691" i="64"/>
  <c r="DK1691" i="64"/>
  <c r="CO1240" i="64"/>
  <c r="CP1240" i="64"/>
  <c r="CQ1240" i="64"/>
  <c r="CR1240" i="64"/>
  <c r="CS1240" i="64"/>
  <c r="CT1240" i="64"/>
  <c r="CU1240" i="64"/>
  <c r="CV1240" i="64"/>
  <c r="CW1240" i="64"/>
  <c r="CX1240" i="64"/>
  <c r="CY1240" i="64"/>
  <c r="CZ1240" i="64"/>
  <c r="DA1240" i="64"/>
  <c r="DB1240" i="64"/>
  <c r="DC1240" i="64"/>
  <c r="DD1240" i="64"/>
  <c r="DE1240" i="64"/>
  <c r="DF1240" i="64"/>
  <c r="DG1240" i="64"/>
  <c r="DH1240" i="64"/>
  <c r="DI1240" i="64"/>
  <c r="DJ1240" i="64"/>
  <c r="DK1240" i="64"/>
  <c r="CO1251" i="64"/>
  <c r="CP1251" i="64"/>
  <c r="CQ1251" i="64"/>
  <c r="CR1251" i="64"/>
  <c r="CS1251" i="64"/>
  <c r="CT1251" i="64"/>
  <c r="CU1251" i="64"/>
  <c r="CV1251" i="64"/>
  <c r="CW1251" i="64"/>
  <c r="CX1251" i="64"/>
  <c r="CY1251" i="64"/>
  <c r="CZ1251" i="64"/>
  <c r="DA1251" i="64"/>
  <c r="DB1251" i="64"/>
  <c r="DC1251" i="64"/>
  <c r="DD1251" i="64"/>
  <c r="DE1251" i="64"/>
  <c r="DF1251" i="64"/>
  <c r="DG1251" i="64"/>
  <c r="DH1251" i="64"/>
  <c r="DI1251" i="64"/>
  <c r="DJ1251" i="64"/>
  <c r="DK1251" i="64"/>
  <c r="CO1253" i="64"/>
  <c r="CP1253" i="64"/>
  <c r="CQ1253" i="64"/>
  <c r="CR1253" i="64"/>
  <c r="CS1253" i="64"/>
  <c r="CT1253" i="64"/>
  <c r="CU1253" i="64"/>
  <c r="CV1253" i="64"/>
  <c r="CW1253" i="64"/>
  <c r="CX1253" i="64"/>
  <c r="CY1253" i="64"/>
  <c r="CZ1253" i="64"/>
  <c r="DA1253" i="64"/>
  <c r="DB1253" i="64"/>
  <c r="DC1253" i="64"/>
  <c r="DD1253" i="64"/>
  <c r="DE1253" i="64"/>
  <c r="DF1253" i="64"/>
  <c r="DG1253" i="64"/>
  <c r="DH1253" i="64"/>
  <c r="DI1253" i="64"/>
  <c r="DJ1253" i="64"/>
  <c r="DK1253" i="64"/>
  <c r="CO1295" i="64"/>
  <c r="CP1295" i="64"/>
  <c r="CQ1295" i="64"/>
  <c r="CR1295" i="64"/>
  <c r="CS1295" i="64"/>
  <c r="CT1295" i="64"/>
  <c r="CU1295" i="64"/>
  <c r="CV1295" i="64"/>
  <c r="CW1295" i="64"/>
  <c r="CX1295" i="64"/>
  <c r="CY1295" i="64"/>
  <c r="CZ1295" i="64"/>
  <c r="DA1295" i="64"/>
  <c r="DB1295" i="64"/>
  <c r="DC1295" i="64"/>
  <c r="DD1295" i="64"/>
  <c r="DE1295" i="64"/>
  <c r="DF1295" i="64"/>
  <c r="DG1295" i="64"/>
  <c r="DH1295" i="64"/>
  <c r="DI1295" i="64"/>
  <c r="DJ1295" i="64"/>
  <c r="DK1295" i="64"/>
  <c r="CO1297" i="64"/>
  <c r="CP1297" i="64"/>
  <c r="CQ1297" i="64"/>
  <c r="CR1297" i="64"/>
  <c r="CS1297" i="64"/>
  <c r="CT1297" i="64"/>
  <c r="CU1297" i="64"/>
  <c r="CV1297" i="64"/>
  <c r="CW1297" i="64"/>
  <c r="CX1297" i="64"/>
  <c r="CY1297" i="64"/>
  <c r="CZ1297" i="64"/>
  <c r="DA1297" i="64"/>
  <c r="DB1297" i="64"/>
  <c r="DC1297" i="64"/>
  <c r="DD1297" i="64"/>
  <c r="DE1297" i="64"/>
  <c r="DF1297" i="64"/>
  <c r="DG1297" i="64"/>
  <c r="DH1297" i="64"/>
  <c r="DI1297" i="64"/>
  <c r="DJ1297" i="64"/>
  <c r="DK1297" i="64"/>
  <c r="CO2254" i="64"/>
  <c r="CP2254" i="64"/>
  <c r="CQ2254" i="64"/>
  <c r="CR2254" i="64"/>
  <c r="CS2254" i="64"/>
  <c r="CT2254" i="64"/>
  <c r="CU2254" i="64"/>
  <c r="CV2254" i="64"/>
  <c r="CW2254" i="64"/>
  <c r="CX2254" i="64"/>
  <c r="CY2254" i="64"/>
  <c r="CZ2254" i="64"/>
  <c r="DA2254" i="64"/>
  <c r="DB2254" i="64"/>
  <c r="DC2254" i="64"/>
  <c r="DD2254" i="64"/>
  <c r="DE2254" i="64"/>
  <c r="DF2254" i="64"/>
  <c r="DG2254" i="64"/>
  <c r="DH2254" i="64"/>
  <c r="DI2254" i="64"/>
  <c r="DJ2254" i="64"/>
  <c r="DK2254" i="64"/>
  <c r="CO2256" i="64"/>
  <c r="CP2256" i="64"/>
  <c r="CQ2256" i="64"/>
  <c r="CR2256" i="64"/>
  <c r="CS2256" i="64"/>
  <c r="CT2256" i="64"/>
  <c r="CU2256" i="64"/>
  <c r="CV2256" i="64"/>
  <c r="CW2256" i="64"/>
  <c r="CX2256" i="64"/>
  <c r="CY2256" i="64"/>
  <c r="CZ2256" i="64"/>
  <c r="DA2256" i="64"/>
  <c r="DB2256" i="64"/>
  <c r="DC2256" i="64"/>
  <c r="DD2256" i="64"/>
  <c r="DE2256" i="64"/>
  <c r="DF2256" i="64"/>
  <c r="DG2256" i="64"/>
  <c r="DH2256" i="64"/>
  <c r="DI2256" i="64"/>
  <c r="DJ2256" i="64"/>
  <c r="DK2256" i="64"/>
  <c r="CO1524" i="64"/>
  <c r="CP1524" i="64"/>
  <c r="CQ1524" i="64"/>
  <c r="CR1524" i="64"/>
  <c r="CS1524" i="64"/>
  <c r="CT1524" i="64"/>
  <c r="CU1524" i="64"/>
  <c r="CV1524" i="64"/>
  <c r="CW1524" i="64"/>
  <c r="CX1524" i="64"/>
  <c r="CY1524" i="64"/>
  <c r="CZ1524" i="64"/>
  <c r="DA1524" i="64"/>
  <c r="DB1524" i="64"/>
  <c r="DC1524" i="64"/>
  <c r="DD1524" i="64"/>
  <c r="DE1524" i="64"/>
  <c r="DF1524" i="64"/>
  <c r="DG1524" i="64"/>
  <c r="DH1524" i="64"/>
  <c r="DI1524" i="64"/>
  <c r="DJ1524" i="64"/>
  <c r="DK1524" i="64"/>
  <c r="CO1526" i="64"/>
  <c r="CP1526" i="64"/>
  <c r="CQ1526" i="64"/>
  <c r="CR1526" i="64"/>
  <c r="CS1526" i="64"/>
  <c r="CT1526" i="64"/>
  <c r="CU1526" i="64"/>
  <c r="CV1526" i="64"/>
  <c r="CW1526" i="64"/>
  <c r="CX1526" i="64"/>
  <c r="CY1526" i="64"/>
  <c r="CZ1526" i="64"/>
  <c r="DA1526" i="64"/>
  <c r="DB1526" i="64"/>
  <c r="DC1526" i="64"/>
  <c r="DD1526" i="64"/>
  <c r="DE1526" i="64"/>
  <c r="DF1526" i="64"/>
  <c r="DG1526" i="64"/>
  <c r="DH1526" i="64"/>
  <c r="DI1526" i="64"/>
  <c r="DJ1526" i="64"/>
  <c r="DK1526" i="64"/>
  <c r="CO1318" i="64"/>
  <c r="CP1318" i="64"/>
  <c r="CQ1318" i="64"/>
  <c r="CR1318" i="64"/>
  <c r="CS1318" i="64"/>
  <c r="CT1318" i="64"/>
  <c r="CU1318" i="64"/>
  <c r="CV1318" i="64"/>
  <c r="CW1318" i="64"/>
  <c r="CX1318" i="64"/>
  <c r="CY1318" i="64"/>
  <c r="CZ1318" i="64"/>
  <c r="DA1318" i="64"/>
  <c r="DB1318" i="64"/>
  <c r="DC1318" i="64"/>
  <c r="DD1318" i="64"/>
  <c r="DE1318" i="64"/>
  <c r="DF1318" i="64"/>
  <c r="DG1318" i="64"/>
  <c r="DH1318" i="64"/>
  <c r="DI1318" i="64"/>
  <c r="DJ1318" i="64"/>
  <c r="DK1318" i="64"/>
  <c r="CO1350" i="64"/>
  <c r="CP1350" i="64"/>
  <c r="CQ1350" i="64"/>
  <c r="CR1350" i="64"/>
  <c r="CS1350" i="64"/>
  <c r="CT1350" i="64"/>
  <c r="CU1350" i="64"/>
  <c r="CV1350" i="64"/>
  <c r="CW1350" i="64"/>
  <c r="CX1350" i="64"/>
  <c r="CY1350" i="64"/>
  <c r="CZ1350" i="64"/>
  <c r="DA1350" i="64"/>
  <c r="DB1350" i="64"/>
  <c r="DC1350" i="64"/>
  <c r="DD1350" i="64"/>
  <c r="DE1350" i="64"/>
  <c r="DF1350" i="64"/>
  <c r="DG1350" i="64"/>
  <c r="DH1350" i="64"/>
  <c r="DI1350" i="64"/>
  <c r="DJ1350" i="64"/>
  <c r="DK1350" i="64"/>
  <c r="CO1352" i="64"/>
  <c r="CP1352" i="64"/>
  <c r="CQ1352" i="64"/>
  <c r="CR1352" i="64"/>
  <c r="CS1352" i="64"/>
  <c r="CT1352" i="64"/>
  <c r="CU1352" i="64"/>
  <c r="CV1352" i="64"/>
  <c r="CW1352" i="64"/>
  <c r="CX1352" i="64"/>
  <c r="CY1352" i="64"/>
  <c r="CZ1352" i="64"/>
  <c r="DA1352" i="64"/>
  <c r="DB1352" i="64"/>
  <c r="DC1352" i="64"/>
  <c r="DD1352" i="64"/>
  <c r="DE1352" i="64"/>
  <c r="DF1352" i="64"/>
  <c r="DG1352" i="64"/>
  <c r="DH1352" i="64"/>
  <c r="DI1352" i="64"/>
  <c r="DJ1352" i="64"/>
  <c r="DK1352" i="64"/>
  <c r="CO1353" i="64"/>
  <c r="CP1353" i="64"/>
  <c r="CQ1353" i="64"/>
  <c r="CR1353" i="64"/>
  <c r="CS1353" i="64"/>
  <c r="CT1353" i="64"/>
  <c r="CU1353" i="64"/>
  <c r="CV1353" i="64"/>
  <c r="CW1353" i="64"/>
  <c r="CX1353" i="64"/>
  <c r="CY1353" i="64"/>
  <c r="CZ1353" i="64"/>
  <c r="DA1353" i="64"/>
  <c r="DB1353" i="64"/>
  <c r="DC1353" i="64"/>
  <c r="DD1353" i="64"/>
  <c r="DE1353" i="64"/>
  <c r="DF1353" i="64"/>
  <c r="DG1353" i="64"/>
  <c r="DH1353" i="64"/>
  <c r="DI1353" i="64"/>
  <c r="DJ1353" i="64"/>
  <c r="DK1353" i="64"/>
  <c r="CO1373" i="64"/>
  <c r="CP1373" i="64"/>
  <c r="CQ1373" i="64"/>
  <c r="CR1373" i="64"/>
  <c r="CS1373" i="64"/>
  <c r="CT1373" i="64"/>
  <c r="CU1373" i="64"/>
  <c r="CV1373" i="64"/>
  <c r="CW1373" i="64"/>
  <c r="CX1373" i="64"/>
  <c r="CY1373" i="64"/>
  <c r="CZ1373" i="64"/>
  <c r="DA1373" i="64"/>
  <c r="DB1373" i="64"/>
  <c r="DC1373" i="64"/>
  <c r="DD1373" i="64"/>
  <c r="DE1373" i="64"/>
  <c r="DF1373" i="64"/>
  <c r="DG1373" i="64"/>
  <c r="DH1373" i="64"/>
  <c r="DI1373" i="64"/>
  <c r="DJ1373" i="64"/>
  <c r="DK1373" i="64"/>
  <c r="CO1375" i="64"/>
  <c r="CP1375" i="64"/>
  <c r="CQ1375" i="64"/>
  <c r="CR1375" i="64"/>
  <c r="CS1375" i="64"/>
  <c r="CT1375" i="64"/>
  <c r="CU1375" i="64"/>
  <c r="CV1375" i="64"/>
  <c r="CW1375" i="64"/>
  <c r="CX1375" i="64"/>
  <c r="CY1375" i="64"/>
  <c r="CZ1375" i="64"/>
  <c r="DA1375" i="64"/>
  <c r="DB1375" i="64"/>
  <c r="DC1375" i="64"/>
  <c r="DD1375" i="64"/>
  <c r="DE1375" i="64"/>
  <c r="DF1375" i="64"/>
  <c r="DG1375" i="64"/>
  <c r="DH1375" i="64"/>
  <c r="DI1375" i="64"/>
  <c r="DJ1375" i="64"/>
  <c r="DK1375" i="64"/>
  <c r="CO1404" i="64"/>
  <c r="CP1404" i="64"/>
  <c r="CQ1404" i="64"/>
  <c r="CR1404" i="64"/>
  <c r="CS1404" i="64"/>
  <c r="CT1404" i="64"/>
  <c r="CU1404" i="64"/>
  <c r="CV1404" i="64"/>
  <c r="CW1404" i="64"/>
  <c r="CX1404" i="64"/>
  <c r="CY1404" i="64"/>
  <c r="CZ1404" i="64"/>
  <c r="DA1404" i="64"/>
  <c r="DB1404" i="64"/>
  <c r="DC1404" i="64"/>
  <c r="DD1404" i="64"/>
  <c r="DE1404" i="64"/>
  <c r="DF1404" i="64"/>
  <c r="DG1404" i="64"/>
  <c r="DH1404" i="64"/>
  <c r="DI1404" i="64"/>
  <c r="DJ1404" i="64"/>
  <c r="DK1404" i="64"/>
  <c r="CO1406" i="64"/>
  <c r="CP1406" i="64"/>
  <c r="CQ1406" i="64"/>
  <c r="CR1406" i="64"/>
  <c r="CS1406" i="64"/>
  <c r="CT1406" i="64"/>
  <c r="CU1406" i="64"/>
  <c r="CV1406" i="64"/>
  <c r="CW1406" i="64"/>
  <c r="CX1406" i="64"/>
  <c r="CY1406" i="64"/>
  <c r="CZ1406" i="64"/>
  <c r="DA1406" i="64"/>
  <c r="DB1406" i="64"/>
  <c r="DC1406" i="64"/>
  <c r="DD1406" i="64"/>
  <c r="DE1406" i="64"/>
  <c r="DF1406" i="64"/>
  <c r="DG1406" i="64"/>
  <c r="DH1406" i="64"/>
  <c r="DI1406" i="64"/>
  <c r="DJ1406" i="64"/>
  <c r="DK1406" i="64"/>
  <c r="CO1407" i="64"/>
  <c r="CP1407" i="64"/>
  <c r="CQ1407" i="64"/>
  <c r="CR1407" i="64"/>
  <c r="CS1407" i="64"/>
  <c r="CT1407" i="64"/>
  <c r="CU1407" i="64"/>
  <c r="CV1407" i="64"/>
  <c r="CW1407" i="64"/>
  <c r="CX1407" i="64"/>
  <c r="CY1407" i="64"/>
  <c r="CZ1407" i="64"/>
  <c r="DA1407" i="64"/>
  <c r="DB1407" i="64"/>
  <c r="DC1407" i="64"/>
  <c r="DD1407" i="64"/>
  <c r="DE1407" i="64"/>
  <c r="DF1407" i="64"/>
  <c r="DG1407" i="64"/>
  <c r="DH1407" i="64"/>
  <c r="DI1407" i="64"/>
  <c r="DJ1407" i="64"/>
  <c r="DK1407" i="64"/>
  <c r="CO1454" i="64"/>
  <c r="CP1454" i="64"/>
  <c r="CQ1454" i="64"/>
  <c r="CR1454" i="64"/>
  <c r="CS1454" i="64"/>
  <c r="CT1454" i="64"/>
  <c r="CU1454" i="64"/>
  <c r="CV1454" i="64"/>
  <c r="CW1454" i="64"/>
  <c r="CX1454" i="64"/>
  <c r="CY1454" i="64"/>
  <c r="CZ1454" i="64"/>
  <c r="DA1454" i="64"/>
  <c r="DB1454" i="64"/>
  <c r="DC1454" i="64"/>
  <c r="DD1454" i="64"/>
  <c r="DE1454" i="64"/>
  <c r="DF1454" i="64"/>
  <c r="DG1454" i="64"/>
  <c r="DH1454" i="64"/>
  <c r="DI1454" i="64"/>
  <c r="DJ1454" i="64"/>
  <c r="DK1454"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124" i="64"/>
  <c r="C56" i="64"/>
  <c r="T530" i="64"/>
  <c r="U530" i="64"/>
  <c r="V530" i="64"/>
  <c r="W530" i="64"/>
  <c r="X530" i="64"/>
  <c r="Y530" i="64"/>
  <c r="Z530" i="64"/>
  <c r="AA530" i="64"/>
  <c r="AB530" i="64"/>
  <c r="AC530" i="64"/>
  <c r="AD530" i="64"/>
  <c r="AE530" i="64"/>
  <c r="AF530" i="64"/>
  <c r="AG530" i="64"/>
  <c r="AH530" i="64"/>
  <c r="AI530" i="64"/>
  <c r="AJ530" i="64"/>
  <c r="AK530" i="64"/>
  <c r="AL530" i="64"/>
  <c r="AM530" i="64"/>
  <c r="AN530" i="64"/>
  <c r="AO530" i="64"/>
  <c r="AP530" i="64"/>
  <c r="AQ530" i="64"/>
  <c r="AR530" i="64"/>
  <c r="AS530" i="64"/>
  <c r="AT530" i="64"/>
  <c r="AU530" i="64"/>
  <c r="AV530" i="64"/>
  <c r="AW530" i="64"/>
  <c r="AX530" i="64"/>
  <c r="AY530" i="64"/>
  <c r="AZ530" i="64"/>
  <c r="BA530" i="64"/>
  <c r="BB530" i="64"/>
  <c r="BC530" i="64"/>
  <c r="BD530" i="64"/>
  <c r="BE530" i="64"/>
  <c r="BF530" i="64"/>
  <c r="BG530" i="64"/>
  <c r="BH530" i="64"/>
  <c r="BI530" i="64"/>
  <c r="BJ530" i="64"/>
  <c r="BK530" i="64"/>
  <c r="BL530" i="64"/>
  <c r="BM530" i="64"/>
  <c r="BN530" i="64"/>
  <c r="BO530" i="64"/>
  <c r="BP530" i="64"/>
  <c r="BQ530" i="64"/>
  <c r="BR530" i="64"/>
  <c r="BS530" i="64"/>
  <c r="BT530" i="64"/>
  <c r="BU530" i="64"/>
  <c r="BV530" i="64"/>
  <c r="BW530" i="64"/>
  <c r="BX530" i="64"/>
  <c r="BY530" i="64"/>
  <c r="BZ530" i="64"/>
  <c r="CA530" i="64"/>
  <c r="CB530" i="64"/>
  <c r="CC530" i="64"/>
  <c r="CD530" i="64"/>
  <c r="CE530" i="64"/>
  <c r="CF530" i="64"/>
  <c r="CG530" i="64"/>
  <c r="CH530" i="64"/>
  <c r="CI530" i="64"/>
  <c r="CJ530" i="64"/>
  <c r="CK530" i="64"/>
  <c r="CL530" i="64"/>
  <c r="S530" i="64"/>
  <c r="T1689" i="64"/>
  <c r="U1689" i="64"/>
  <c r="V1689" i="64"/>
  <c r="W1689" i="64"/>
  <c r="X1689" i="64"/>
  <c r="Y1689" i="64"/>
  <c r="Z1689" i="64"/>
  <c r="AA1689" i="64"/>
  <c r="AB1689" i="64"/>
  <c r="AC1689" i="64"/>
  <c r="AD1689" i="64"/>
  <c r="AE1689" i="64"/>
  <c r="AF1689" i="64"/>
  <c r="AG1689" i="64"/>
  <c r="AH1689" i="64"/>
  <c r="AI1689" i="64"/>
  <c r="AJ1689" i="64"/>
  <c r="AK1689" i="64"/>
  <c r="AL1689" i="64"/>
  <c r="AM1689" i="64"/>
  <c r="AN1689" i="64"/>
  <c r="AO1689" i="64"/>
  <c r="AP1689" i="64"/>
  <c r="AQ1689" i="64"/>
  <c r="AR1689" i="64"/>
  <c r="AS1689" i="64"/>
  <c r="AT1689" i="64"/>
  <c r="AU1689" i="64"/>
  <c r="AV1689" i="64"/>
  <c r="AW1689" i="64"/>
  <c r="AX1689" i="64"/>
  <c r="AY1689" i="64"/>
  <c r="AZ1689" i="64"/>
  <c r="BA1689" i="64"/>
  <c r="BB1689" i="64"/>
  <c r="BC1689" i="64"/>
  <c r="BD1689" i="64"/>
  <c r="BE1689" i="64"/>
  <c r="BF1689" i="64"/>
  <c r="BG1689" i="64"/>
  <c r="BH1689" i="64"/>
  <c r="BI1689" i="64"/>
  <c r="BJ1689" i="64"/>
  <c r="BK1689" i="64"/>
  <c r="BL1689" i="64"/>
  <c r="BM1689" i="64"/>
  <c r="BN1689" i="64"/>
  <c r="BO1689" i="64"/>
  <c r="BP1689" i="64"/>
  <c r="BQ1689" i="64"/>
  <c r="BR1689" i="64"/>
  <c r="BS1689" i="64"/>
  <c r="BT1689" i="64"/>
  <c r="BU1689" i="64"/>
  <c r="BV1689" i="64"/>
  <c r="BW1689" i="64"/>
  <c r="BX1689" i="64"/>
  <c r="BY1689" i="64"/>
  <c r="BZ1689" i="64"/>
  <c r="CA1689" i="64"/>
  <c r="CB1689" i="64"/>
  <c r="CC1689" i="64"/>
  <c r="CD1689" i="64"/>
  <c r="CE1689" i="64"/>
  <c r="CF1689" i="64"/>
  <c r="CG1689" i="64"/>
  <c r="CH1689" i="64"/>
  <c r="CI1689" i="64"/>
  <c r="CJ1689" i="64"/>
  <c r="CK1689" i="64"/>
  <c r="CL1689" i="64"/>
  <c r="T1691" i="64"/>
  <c r="U1691" i="64"/>
  <c r="V1691" i="64"/>
  <c r="W1691" i="64"/>
  <c r="X1691" i="64"/>
  <c r="Y1691" i="64"/>
  <c r="Z1691" i="64"/>
  <c r="AA1691" i="64"/>
  <c r="AB1691" i="64"/>
  <c r="AC1691" i="64"/>
  <c r="AD1691" i="64"/>
  <c r="AE1691" i="64"/>
  <c r="AF1691" i="64"/>
  <c r="AG1691" i="64"/>
  <c r="AH1691" i="64"/>
  <c r="AI1691" i="64"/>
  <c r="AJ1691" i="64"/>
  <c r="AK1691" i="64"/>
  <c r="AL1691" i="64"/>
  <c r="AM1691" i="64"/>
  <c r="AN1691" i="64"/>
  <c r="AO1691" i="64"/>
  <c r="AP1691" i="64"/>
  <c r="AQ1691" i="64"/>
  <c r="AR1691" i="64"/>
  <c r="AS1691" i="64"/>
  <c r="AT1691" i="64"/>
  <c r="AU1691" i="64"/>
  <c r="AV1691" i="64"/>
  <c r="AW1691" i="64"/>
  <c r="AX1691" i="64"/>
  <c r="AY1691" i="64"/>
  <c r="AZ1691" i="64"/>
  <c r="BA1691" i="64"/>
  <c r="BB1691" i="64"/>
  <c r="BC1691" i="64"/>
  <c r="BD1691" i="64"/>
  <c r="BE1691" i="64"/>
  <c r="BF1691" i="64"/>
  <c r="BG1691" i="64"/>
  <c r="BH1691" i="64"/>
  <c r="BI1691" i="64"/>
  <c r="BJ1691" i="64"/>
  <c r="BK1691" i="64"/>
  <c r="BL1691" i="64"/>
  <c r="BM1691" i="64"/>
  <c r="BN1691" i="64"/>
  <c r="BO1691" i="64"/>
  <c r="BP1691" i="64"/>
  <c r="BQ1691" i="64"/>
  <c r="BR1691" i="64"/>
  <c r="BS1691" i="64"/>
  <c r="BT1691" i="64"/>
  <c r="BU1691" i="64"/>
  <c r="BV1691" i="64"/>
  <c r="BW1691" i="64"/>
  <c r="BX1691" i="64"/>
  <c r="BY1691" i="64"/>
  <c r="BZ1691" i="64"/>
  <c r="CA1691" i="64"/>
  <c r="CB1691" i="64"/>
  <c r="CC1691" i="64"/>
  <c r="CD1691" i="64"/>
  <c r="CE1691" i="64"/>
  <c r="CF1691" i="64"/>
  <c r="CG1691" i="64"/>
  <c r="CH1691" i="64"/>
  <c r="CI1691" i="64"/>
  <c r="CJ1691" i="64"/>
  <c r="CK1691" i="64"/>
  <c r="CL1691" i="64"/>
  <c r="E44" i="64"/>
  <c r="E45" i="64"/>
  <c r="E46" i="64"/>
  <c r="E47" i="64"/>
  <c r="E48" i="64"/>
  <c r="G93" i="64"/>
  <c r="CL2208" i="64"/>
  <c r="CK2208" i="64"/>
  <c r="CJ2208" i="64"/>
  <c r="CI2208" i="64"/>
  <c r="CH2208" i="64"/>
  <c r="CG2208" i="64"/>
  <c r="CF2208" i="64"/>
  <c r="CE2208" i="64"/>
  <c r="CD2208" i="64"/>
  <c r="CC2208" i="64"/>
  <c r="CB2208" i="64"/>
  <c r="CA2208" i="64"/>
  <c r="BZ2208" i="64"/>
  <c r="BY2208" i="64"/>
  <c r="BX2208" i="64"/>
  <c r="BW2208" i="64"/>
  <c r="BV2208" i="64"/>
  <c r="BU2208" i="64"/>
  <c r="BT2208" i="64"/>
  <c r="BS2208" i="64"/>
  <c r="BR2208" i="64"/>
  <c r="BQ2208" i="64"/>
  <c r="BP2208" i="64"/>
  <c r="BO2208" i="64"/>
  <c r="BN2208" i="64"/>
  <c r="BM2208" i="64"/>
  <c r="BL2208" i="64"/>
  <c r="BK2208" i="64"/>
  <c r="BJ2208" i="64"/>
  <c r="BI2208" i="64"/>
  <c r="BH2208" i="64"/>
  <c r="BG2208" i="64"/>
  <c r="BF2208" i="64"/>
  <c r="BE2208" i="64"/>
  <c r="BD2208" i="64"/>
  <c r="BC2208" i="64"/>
  <c r="BB2208" i="64"/>
  <c r="BA2208" i="64"/>
  <c r="AZ2208" i="64"/>
  <c r="AY2208" i="64"/>
  <c r="AX2208" i="64"/>
  <c r="AW2208" i="64"/>
  <c r="AV2208" i="64"/>
  <c r="AU2208" i="64"/>
  <c r="AT2208" i="64"/>
  <c r="AS2208" i="64"/>
  <c r="AR2208" i="64"/>
  <c r="AQ2208" i="64"/>
  <c r="AP2208" i="64"/>
  <c r="AO2208" i="64"/>
  <c r="AN2208" i="64"/>
  <c r="AM2208" i="64"/>
  <c r="AL2208" i="64"/>
  <c r="AK2208" i="64"/>
  <c r="AJ2208" i="64"/>
  <c r="AI2208" i="64"/>
  <c r="AH2208" i="64"/>
  <c r="AG2208" i="64"/>
  <c r="AF2208" i="64"/>
  <c r="AE2208" i="64"/>
  <c r="AD2208" i="64"/>
  <c r="AC2208" i="64"/>
  <c r="AB2208" i="64"/>
  <c r="AA2208" i="64"/>
  <c r="Z2208" i="64"/>
  <c r="Y2208" i="64"/>
  <c r="X2208" i="64"/>
  <c r="W2208" i="64"/>
  <c r="V2208" i="64"/>
  <c r="U2208" i="64"/>
  <c r="T2208" i="64"/>
  <c r="S2208" i="64"/>
  <c r="CL2207" i="64"/>
  <c r="CK2207" i="64"/>
  <c r="CJ2207" i="64"/>
  <c r="CI2207" i="64"/>
  <c r="CH2207" i="64"/>
  <c r="CG2207" i="64"/>
  <c r="CF2207" i="64"/>
  <c r="CE2207" i="64"/>
  <c r="CD2207" i="64"/>
  <c r="CC2207" i="64"/>
  <c r="CB2207" i="64"/>
  <c r="CA2207" i="64"/>
  <c r="BZ2207" i="64"/>
  <c r="BY2207" i="64"/>
  <c r="BX2207" i="64"/>
  <c r="BW2207" i="64"/>
  <c r="BV2207" i="64"/>
  <c r="BU2207" i="64"/>
  <c r="BT2207" i="64"/>
  <c r="BS2207" i="64"/>
  <c r="BR2207" i="64"/>
  <c r="BQ2207" i="64"/>
  <c r="BP2207" i="64"/>
  <c r="BO2207" i="64"/>
  <c r="BN2207" i="64"/>
  <c r="BM2207" i="64"/>
  <c r="BL2207" i="64"/>
  <c r="BK2207" i="64"/>
  <c r="BJ2207" i="64"/>
  <c r="BI2207" i="64"/>
  <c r="BH2207" i="64"/>
  <c r="BG2207" i="64"/>
  <c r="BF2207" i="64"/>
  <c r="BE2207" i="64"/>
  <c r="BD2207" i="64"/>
  <c r="BC2207" i="64"/>
  <c r="BB2207" i="64"/>
  <c r="BA2207" i="64"/>
  <c r="AZ2207" i="64"/>
  <c r="AY2207" i="64"/>
  <c r="AX2207" i="64"/>
  <c r="AW2207" i="64"/>
  <c r="AV2207" i="64"/>
  <c r="AU2207" i="64"/>
  <c r="AT2207" i="64"/>
  <c r="AS2207" i="64"/>
  <c r="AR2207" i="64"/>
  <c r="AQ2207" i="64"/>
  <c r="AP2207" i="64"/>
  <c r="AO2207" i="64"/>
  <c r="AN2207" i="64"/>
  <c r="AM2207" i="64"/>
  <c r="AL2207" i="64"/>
  <c r="AK2207" i="64"/>
  <c r="AJ2207" i="64"/>
  <c r="AI2207" i="64"/>
  <c r="AH2207" i="64"/>
  <c r="AG2207" i="64"/>
  <c r="AF2207" i="64"/>
  <c r="AE2207" i="64"/>
  <c r="AD2207" i="64"/>
  <c r="AC2207" i="64"/>
  <c r="AB2207" i="64"/>
  <c r="AA2207" i="64"/>
  <c r="Z2207" i="64"/>
  <c r="Y2207" i="64"/>
  <c r="X2207" i="64"/>
  <c r="W2207" i="64"/>
  <c r="V2207" i="64"/>
  <c r="U2207" i="64"/>
  <c r="T2207" i="64"/>
  <c r="S2207" i="64"/>
  <c r="T2181" i="64"/>
  <c r="U2181" i="64"/>
  <c r="V2181" i="64"/>
  <c r="W2181" i="64"/>
  <c r="X2181" i="64"/>
  <c r="Y2181" i="64"/>
  <c r="Z2181" i="64"/>
  <c r="AA2181" i="64"/>
  <c r="AB2181" i="64"/>
  <c r="AC2181" i="64"/>
  <c r="AD2181" i="64"/>
  <c r="AE2181" i="64"/>
  <c r="AF2181" i="64"/>
  <c r="AG2181" i="64"/>
  <c r="AH2181" i="64"/>
  <c r="AI2181" i="64"/>
  <c r="AJ2181" i="64"/>
  <c r="AK2181" i="64"/>
  <c r="AL2181" i="64"/>
  <c r="AM2181" i="64"/>
  <c r="AN2181" i="64"/>
  <c r="AO2181" i="64"/>
  <c r="AP2181" i="64"/>
  <c r="AQ2181" i="64"/>
  <c r="AR2181" i="64"/>
  <c r="AS2181" i="64"/>
  <c r="AT2181" i="64"/>
  <c r="AU2181" i="64"/>
  <c r="AV2181" i="64"/>
  <c r="AW2181" i="64"/>
  <c r="AX2181" i="64"/>
  <c r="AY2181" i="64"/>
  <c r="AZ2181" i="64"/>
  <c r="BA2181" i="64"/>
  <c r="BB2181" i="64"/>
  <c r="BC2181" i="64"/>
  <c r="BD2181" i="64"/>
  <c r="BE2181" i="64"/>
  <c r="BF2181" i="64"/>
  <c r="BG2181" i="64"/>
  <c r="BH2181" i="64"/>
  <c r="BI2181" i="64"/>
  <c r="BJ2181" i="64"/>
  <c r="BK2181" i="64"/>
  <c r="BL2181" i="64"/>
  <c r="BM2181" i="64"/>
  <c r="BN2181" i="64"/>
  <c r="BO2181" i="64"/>
  <c r="BP2181" i="64"/>
  <c r="BQ2181" i="64"/>
  <c r="BR2181" i="64"/>
  <c r="BS2181" i="64"/>
  <c r="BT2181" i="64"/>
  <c r="BU2181" i="64"/>
  <c r="BV2181" i="64"/>
  <c r="BW2181" i="64"/>
  <c r="BX2181" i="64"/>
  <c r="BY2181" i="64"/>
  <c r="BZ2181" i="64"/>
  <c r="CA2181" i="64"/>
  <c r="CB2181" i="64"/>
  <c r="CC2181" i="64"/>
  <c r="CD2181" i="64"/>
  <c r="CE2181" i="64"/>
  <c r="CF2181" i="64"/>
  <c r="CG2181" i="64"/>
  <c r="CH2181" i="64"/>
  <c r="CI2181" i="64"/>
  <c r="CJ2181" i="64"/>
  <c r="CK2181" i="64"/>
  <c r="CL2181" i="64"/>
  <c r="T2182" i="64"/>
  <c r="U2182" i="64"/>
  <c r="V2182" i="64"/>
  <c r="W2182" i="64"/>
  <c r="X2182" i="64"/>
  <c r="Y2182" i="64"/>
  <c r="Z2182" i="64"/>
  <c r="AA2182" i="64"/>
  <c r="AB2182" i="64"/>
  <c r="AC2182" i="64"/>
  <c r="AD2182" i="64"/>
  <c r="AE2182" i="64"/>
  <c r="AF2182" i="64"/>
  <c r="AG2182" i="64"/>
  <c r="AH2182" i="64"/>
  <c r="AI2182" i="64"/>
  <c r="AJ2182" i="64"/>
  <c r="AK2182" i="64"/>
  <c r="AL2182" i="64"/>
  <c r="AM2182" i="64"/>
  <c r="AN2182" i="64"/>
  <c r="AO2182" i="64"/>
  <c r="AP2182" i="64"/>
  <c r="AQ2182" i="64"/>
  <c r="AR2182" i="64"/>
  <c r="AS2182" i="64"/>
  <c r="AT2182" i="64"/>
  <c r="AU2182" i="64"/>
  <c r="AV2182" i="64"/>
  <c r="AW2182" i="64"/>
  <c r="AX2182" i="64"/>
  <c r="AY2182" i="64"/>
  <c r="AZ2182" i="64"/>
  <c r="BA2182" i="64"/>
  <c r="BB2182" i="64"/>
  <c r="BC2182" i="64"/>
  <c r="BD2182" i="64"/>
  <c r="BE2182" i="64"/>
  <c r="BF2182" i="64"/>
  <c r="BG2182" i="64"/>
  <c r="BH2182" i="64"/>
  <c r="BI2182" i="64"/>
  <c r="BJ2182" i="64"/>
  <c r="BK2182" i="64"/>
  <c r="BL2182" i="64"/>
  <c r="BM2182" i="64"/>
  <c r="BN2182" i="64"/>
  <c r="BO2182" i="64"/>
  <c r="BP2182" i="64"/>
  <c r="BQ2182" i="64"/>
  <c r="BR2182" i="64"/>
  <c r="BS2182" i="64"/>
  <c r="BT2182" i="64"/>
  <c r="BU2182" i="64"/>
  <c r="BV2182" i="64"/>
  <c r="BW2182" i="64"/>
  <c r="BX2182" i="64"/>
  <c r="BY2182" i="64"/>
  <c r="BZ2182" i="64"/>
  <c r="CA2182" i="64"/>
  <c r="CB2182" i="64"/>
  <c r="CC2182" i="64"/>
  <c r="CD2182" i="64"/>
  <c r="CE2182" i="64"/>
  <c r="CF2182" i="64"/>
  <c r="CG2182" i="64"/>
  <c r="CH2182" i="64"/>
  <c r="CI2182" i="64"/>
  <c r="CJ2182" i="64"/>
  <c r="CK2182" i="64"/>
  <c r="CL2182" i="64"/>
  <c r="S2182" i="64"/>
  <c r="G2182" i="64"/>
  <c r="G2208" i="64" s="1"/>
  <c r="G2234" i="64" s="1"/>
  <c r="S2181" i="64"/>
  <c r="G2179" i="64"/>
  <c r="G2205" i="64" s="1"/>
  <c r="G2231" i="64" s="1"/>
  <c r="G2176" i="64"/>
  <c r="G2202" i="64" s="1"/>
  <c r="G2228" i="64" s="1"/>
  <c r="G2177" i="64"/>
  <c r="G2203" i="64" s="1"/>
  <c r="G2229" i="64" s="1"/>
  <c r="G2178" i="64"/>
  <c r="G2204" i="64" s="1"/>
  <c r="G2230" i="64" s="1"/>
  <c r="G2181" i="64"/>
  <c r="G2207" i="64" s="1"/>
  <c r="G2233" i="64" s="1"/>
  <c r="G2175" i="64"/>
  <c r="G2201" i="64" s="1"/>
  <c r="G2227" i="64" s="1"/>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S2156"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S2155" i="64"/>
  <c r="G2154" i="64"/>
  <c r="G2151" i="64"/>
  <c r="G2152" i="64"/>
  <c r="G2153" i="64"/>
  <c r="G2156" i="64"/>
  <c r="G2150" i="64"/>
  <c r="S2130" i="64"/>
  <c r="T2130" i="64"/>
  <c r="U2130" i="64"/>
  <c r="V2130" i="64"/>
  <c r="W2130" i="64"/>
  <c r="X2130" i="64"/>
  <c r="Y2130" i="64"/>
  <c r="Z2130" i="64"/>
  <c r="AA2130" i="64"/>
  <c r="AB2130" i="64"/>
  <c r="AC2130" i="64"/>
  <c r="AD2130" i="64"/>
  <c r="AE2130" i="64"/>
  <c r="AF2130" i="64"/>
  <c r="AG2130" i="64"/>
  <c r="AH2130" i="64"/>
  <c r="AI2130" i="64"/>
  <c r="AJ2130" i="64"/>
  <c r="AK2130" i="64"/>
  <c r="AL2130" i="64"/>
  <c r="AM2130" i="64"/>
  <c r="AN2130" i="64"/>
  <c r="AO2130" i="64"/>
  <c r="AP2130" i="64"/>
  <c r="AQ2130" i="64"/>
  <c r="AR2130" i="64"/>
  <c r="AS2130" i="64"/>
  <c r="AT2130" i="64"/>
  <c r="AU2130" i="64"/>
  <c r="AV2130" i="64"/>
  <c r="AW2130" i="64"/>
  <c r="AX2130" i="64"/>
  <c r="AY2130" i="64"/>
  <c r="AZ2130" i="64"/>
  <c r="BA2130" i="64"/>
  <c r="BB2130" i="64"/>
  <c r="BC2130" i="64"/>
  <c r="BD2130" i="64"/>
  <c r="BE2130" i="64"/>
  <c r="BF2130" i="64"/>
  <c r="BG2130" i="64"/>
  <c r="BH2130" i="64"/>
  <c r="BI2130" i="64"/>
  <c r="BJ2130" i="64"/>
  <c r="BK2130" i="64"/>
  <c r="BL2130" i="64"/>
  <c r="BM2130" i="64"/>
  <c r="BN2130" i="64"/>
  <c r="BO2130" i="64"/>
  <c r="BP2130" i="64"/>
  <c r="BQ2130" i="64"/>
  <c r="BR2130" i="64"/>
  <c r="BS2130" i="64"/>
  <c r="BT2130" i="64"/>
  <c r="BU2130" i="64"/>
  <c r="BV2130" i="64"/>
  <c r="BW2130" i="64"/>
  <c r="BX2130" i="64"/>
  <c r="BY2130" i="64"/>
  <c r="BZ2130" i="64"/>
  <c r="CA2130" i="64"/>
  <c r="CB2130" i="64"/>
  <c r="CC2130" i="64"/>
  <c r="CD2130" i="64"/>
  <c r="CE2130" i="64"/>
  <c r="CF2130" i="64"/>
  <c r="CG2130" i="64"/>
  <c r="CH2130" i="64"/>
  <c r="CI2130" i="64"/>
  <c r="CJ2130" i="64"/>
  <c r="CK2130" i="64"/>
  <c r="CL2130" i="64"/>
  <c r="G2131" i="64"/>
  <c r="G2128" i="64"/>
  <c r="G2126" i="64"/>
  <c r="G2127" i="64"/>
  <c r="G2130" i="64"/>
  <c r="G2124" i="64"/>
  <c r="G1451" i="64"/>
  <c r="G1449" i="64"/>
  <c r="G1450" i="64"/>
  <c r="G1453" i="64"/>
  <c r="G1454" i="64"/>
  <c r="G1455" i="64"/>
  <c r="G1448" i="64"/>
  <c r="CL1430" i="64"/>
  <c r="CK1430" i="64"/>
  <c r="CJ1430" i="64"/>
  <c r="CI1430" i="64"/>
  <c r="CH1430" i="64"/>
  <c r="CG1430" i="64"/>
  <c r="CF1430" i="64"/>
  <c r="CE1430" i="64"/>
  <c r="CD1430" i="64"/>
  <c r="CC1430" i="64"/>
  <c r="CB1430" i="64"/>
  <c r="CA1430" i="64"/>
  <c r="BZ1430" i="64"/>
  <c r="BY1430" i="64"/>
  <c r="BX1430" i="64"/>
  <c r="BW1430" i="64"/>
  <c r="BV1430" i="64"/>
  <c r="BU1430" i="64"/>
  <c r="BT1430" i="64"/>
  <c r="BS1430" i="64"/>
  <c r="BR1430" i="64"/>
  <c r="BQ1430" i="64"/>
  <c r="BP1430" i="64"/>
  <c r="BO1430" i="64"/>
  <c r="BN1430" i="64"/>
  <c r="BM1430" i="64"/>
  <c r="BL1430" i="64"/>
  <c r="BK1430" i="64"/>
  <c r="BJ1430" i="64"/>
  <c r="BI1430" i="64"/>
  <c r="BH1430" i="64"/>
  <c r="BG1430" i="64"/>
  <c r="BF1430" i="64"/>
  <c r="BE1430" i="64"/>
  <c r="BD1430" i="64"/>
  <c r="BC1430" i="64"/>
  <c r="BB1430" i="64"/>
  <c r="BA1430" i="64"/>
  <c r="AZ1430" i="64"/>
  <c r="AY1430" i="64"/>
  <c r="AX1430" i="64"/>
  <c r="AW1430" i="64"/>
  <c r="AV1430" i="64"/>
  <c r="AU1430" i="64"/>
  <c r="AT1430" i="64"/>
  <c r="AS1430" i="64"/>
  <c r="AR1430" i="64"/>
  <c r="AQ1430" i="64"/>
  <c r="AP1430" i="64"/>
  <c r="AO1430" i="64"/>
  <c r="AN1430" i="64"/>
  <c r="AM1430" i="64"/>
  <c r="AL1430" i="64"/>
  <c r="AK1430" i="64"/>
  <c r="AJ1430" i="64"/>
  <c r="AI1430" i="64"/>
  <c r="AH1430" i="64"/>
  <c r="AG1430" i="64"/>
  <c r="AF1430" i="64"/>
  <c r="AE1430" i="64"/>
  <c r="AD1430" i="64"/>
  <c r="AC1430" i="64"/>
  <c r="AB1430" i="64"/>
  <c r="AA1430" i="64"/>
  <c r="Z1430" i="64"/>
  <c r="Y1430" i="64"/>
  <c r="X1430" i="64"/>
  <c r="W1430" i="64"/>
  <c r="V1430" i="64"/>
  <c r="U1430" i="64"/>
  <c r="T1430" i="64"/>
  <c r="S1430" i="64"/>
  <c r="G1428" i="64"/>
  <c r="G1425" i="64"/>
  <c r="G1426" i="64"/>
  <c r="G1427" i="64"/>
  <c r="G1430" i="64"/>
  <c r="G1431" i="64"/>
  <c r="G1424" i="64"/>
  <c r="G1420" i="64" s="1"/>
  <c r="T1406" i="64"/>
  <c r="U1406" i="64"/>
  <c r="V1406" i="64"/>
  <c r="W1406" i="64"/>
  <c r="X1406" i="64"/>
  <c r="Y1406" i="64"/>
  <c r="Z1406" i="64"/>
  <c r="AA1406" i="64"/>
  <c r="AB1406" i="64"/>
  <c r="AC1406" i="64"/>
  <c r="AD1406" i="64"/>
  <c r="AE1406" i="64"/>
  <c r="AF1406" i="64"/>
  <c r="AG1406" i="64"/>
  <c r="AH1406" i="64"/>
  <c r="AI1406" i="64"/>
  <c r="AJ1406" i="64"/>
  <c r="AK1406" i="64"/>
  <c r="AL1406" i="64"/>
  <c r="AM1406" i="64"/>
  <c r="AN1406" i="64"/>
  <c r="AO1406" i="64"/>
  <c r="AP1406" i="64"/>
  <c r="AQ1406" i="64"/>
  <c r="AR1406" i="64"/>
  <c r="AS1406" i="64"/>
  <c r="AT1406" i="64"/>
  <c r="AU1406" i="64"/>
  <c r="AV1406" i="64"/>
  <c r="AW1406" i="64"/>
  <c r="AX1406" i="64"/>
  <c r="AY1406" i="64"/>
  <c r="AZ1406" i="64"/>
  <c r="BA1406" i="64"/>
  <c r="BB1406" i="64"/>
  <c r="BC1406" i="64"/>
  <c r="BD1406" i="64"/>
  <c r="BE1406" i="64"/>
  <c r="BF1406" i="64"/>
  <c r="BG1406" i="64"/>
  <c r="BH1406" i="64"/>
  <c r="BI1406" i="64"/>
  <c r="BJ1406" i="64"/>
  <c r="BK1406" i="64"/>
  <c r="BL1406" i="64"/>
  <c r="BM1406" i="64"/>
  <c r="BN1406" i="64"/>
  <c r="BO1406" i="64"/>
  <c r="BP1406" i="64"/>
  <c r="BQ1406" i="64"/>
  <c r="BR1406" i="64"/>
  <c r="BS1406" i="64"/>
  <c r="BT1406" i="64"/>
  <c r="BU1406" i="64"/>
  <c r="BV1406" i="64"/>
  <c r="BW1406" i="64"/>
  <c r="BX1406" i="64"/>
  <c r="BY1406" i="64"/>
  <c r="BZ1406" i="64"/>
  <c r="CA1406" i="64"/>
  <c r="CB1406" i="64"/>
  <c r="CC1406" i="64"/>
  <c r="CD1406" i="64"/>
  <c r="CE1406" i="64"/>
  <c r="CF1406" i="64"/>
  <c r="CG1406" i="64"/>
  <c r="CH1406" i="64"/>
  <c r="CI1406" i="64"/>
  <c r="CJ1406" i="64"/>
  <c r="CK1406" i="64"/>
  <c r="CL1406" i="64"/>
  <c r="T1407" i="64"/>
  <c r="U1407" i="64"/>
  <c r="V1407" i="64"/>
  <c r="W1407" i="64"/>
  <c r="X1407" i="64"/>
  <c r="Y1407" i="64"/>
  <c r="Z1407" i="64"/>
  <c r="AA1407" i="64"/>
  <c r="AB1407" i="64"/>
  <c r="AC1407" i="64"/>
  <c r="AD1407" i="64"/>
  <c r="AE1407" i="64"/>
  <c r="AF1407" i="64"/>
  <c r="AG1407" i="64"/>
  <c r="AH1407" i="64"/>
  <c r="AI1407" i="64"/>
  <c r="AJ1407" i="64"/>
  <c r="AK1407" i="64"/>
  <c r="AL1407" i="64"/>
  <c r="AM1407" i="64"/>
  <c r="AN1407" i="64"/>
  <c r="AO1407" i="64"/>
  <c r="AP1407" i="64"/>
  <c r="AQ1407" i="64"/>
  <c r="AR1407" i="64"/>
  <c r="AS1407" i="64"/>
  <c r="AT1407" i="64"/>
  <c r="AU1407" i="64"/>
  <c r="AV1407" i="64"/>
  <c r="AW1407" i="64"/>
  <c r="AX1407" i="64"/>
  <c r="AY1407" i="64"/>
  <c r="AZ1407" i="64"/>
  <c r="BA1407" i="64"/>
  <c r="BB1407" i="64"/>
  <c r="BC1407" i="64"/>
  <c r="BD1407" i="64"/>
  <c r="BE1407" i="64"/>
  <c r="BF1407" i="64"/>
  <c r="BG1407" i="64"/>
  <c r="BH1407" i="64"/>
  <c r="BI1407" i="64"/>
  <c r="BJ1407" i="64"/>
  <c r="BK1407" i="64"/>
  <c r="BL1407" i="64"/>
  <c r="BM1407" i="64"/>
  <c r="BN1407" i="64"/>
  <c r="BO1407" i="64"/>
  <c r="BP1407" i="64"/>
  <c r="BQ1407" i="64"/>
  <c r="BR1407" i="64"/>
  <c r="BS1407" i="64"/>
  <c r="BT1407" i="64"/>
  <c r="BU1407" i="64"/>
  <c r="BV1407" i="64"/>
  <c r="BW1407" i="64"/>
  <c r="BX1407" i="64"/>
  <c r="BY1407" i="64"/>
  <c r="BZ1407" i="64"/>
  <c r="CA1407" i="64"/>
  <c r="CB1407" i="64"/>
  <c r="CC1407" i="64"/>
  <c r="CD1407" i="64"/>
  <c r="CE1407" i="64"/>
  <c r="CF1407" i="64"/>
  <c r="CG1407" i="64"/>
  <c r="CH1407" i="64"/>
  <c r="CI1407" i="64"/>
  <c r="CJ1407" i="64"/>
  <c r="CK1407" i="64"/>
  <c r="CL1407" i="64"/>
  <c r="S1407" i="64"/>
  <c r="S1406" i="64"/>
  <c r="G1404" i="64"/>
  <c r="G1401" i="64"/>
  <c r="G1402" i="64"/>
  <c r="G1403" i="64"/>
  <c r="G1406" i="64"/>
  <c r="G1407" i="64"/>
  <c r="G1400" i="64"/>
  <c r="G1373" i="64"/>
  <c r="CL1375" i="64"/>
  <c r="CK1375" i="64"/>
  <c r="CJ1375" i="64"/>
  <c r="CI1375" i="64"/>
  <c r="CH1375" i="64"/>
  <c r="CG1375" i="64"/>
  <c r="CF1375" i="64"/>
  <c r="CE1375" i="64"/>
  <c r="CD1375" i="64"/>
  <c r="CC1375" i="64"/>
  <c r="CB1375" i="64"/>
  <c r="CA1375" i="64"/>
  <c r="BZ1375" i="64"/>
  <c r="BY1375" i="64"/>
  <c r="BX1375" i="64"/>
  <c r="BW1375" i="64"/>
  <c r="BV1375" i="64"/>
  <c r="BU1375" i="64"/>
  <c r="BT1375" i="64"/>
  <c r="BS1375" i="64"/>
  <c r="BR1375" i="64"/>
  <c r="BQ1375" i="64"/>
  <c r="BP1375" i="64"/>
  <c r="BO1375" i="64"/>
  <c r="BN1375" i="64"/>
  <c r="BM1375" i="64"/>
  <c r="BL1375" i="64"/>
  <c r="BK1375" i="64"/>
  <c r="BJ1375" i="64"/>
  <c r="BI1375" i="64"/>
  <c r="BH1375" i="64"/>
  <c r="BG1375" i="64"/>
  <c r="BF1375" i="64"/>
  <c r="BE1375" i="64"/>
  <c r="BD1375" i="64"/>
  <c r="BC1375" i="64"/>
  <c r="BB1375" i="64"/>
  <c r="BA1375" i="64"/>
  <c r="AZ1375" i="64"/>
  <c r="AY1375" i="64"/>
  <c r="AX1375" i="64"/>
  <c r="AW1375" i="64"/>
  <c r="AV1375" i="64"/>
  <c r="AU1375" i="64"/>
  <c r="AT1375" i="64"/>
  <c r="AS1375" i="64"/>
  <c r="AR1375" i="64"/>
  <c r="AQ1375" i="64"/>
  <c r="AP1375" i="64"/>
  <c r="AO1375" i="64"/>
  <c r="AN1375" i="64"/>
  <c r="AM1375" i="64"/>
  <c r="AL1375" i="64"/>
  <c r="AK1375" i="64"/>
  <c r="AJ1375" i="64"/>
  <c r="AI1375" i="64"/>
  <c r="AH1375" i="64"/>
  <c r="AG1375" i="64"/>
  <c r="AF1375" i="64"/>
  <c r="AE1375" i="64"/>
  <c r="AD1375" i="64"/>
  <c r="AC1375" i="64"/>
  <c r="AB1375" i="64"/>
  <c r="AA1375" i="64"/>
  <c r="Z1375" i="64"/>
  <c r="Y1375" i="64"/>
  <c r="X1375" i="64"/>
  <c r="W1375" i="64"/>
  <c r="V1375" i="64"/>
  <c r="U1375" i="64"/>
  <c r="T1375" i="64"/>
  <c r="S1375" i="64"/>
  <c r="G1370" i="64"/>
  <c r="G1371" i="64"/>
  <c r="G1372" i="64"/>
  <c r="G1375" i="64"/>
  <c r="G1376" i="64"/>
  <c r="G1369" i="64"/>
  <c r="G1350" i="64"/>
  <c r="T1353" i="64"/>
  <c r="U1353" i="64"/>
  <c r="V1353" i="64"/>
  <c r="W1353" i="64"/>
  <c r="X1353" i="64"/>
  <c r="Y1353" i="64"/>
  <c r="Z1353" i="64"/>
  <c r="AA1353" i="64"/>
  <c r="AB1353" i="64"/>
  <c r="AC1353" i="64"/>
  <c r="AD1353" i="64"/>
  <c r="AE1353" i="64"/>
  <c r="AF1353" i="64"/>
  <c r="AG1353" i="64"/>
  <c r="AH1353" i="64"/>
  <c r="AI1353" i="64"/>
  <c r="AJ1353" i="64"/>
  <c r="AK1353" i="64"/>
  <c r="AL1353" i="64"/>
  <c r="AM1353" i="64"/>
  <c r="AN1353" i="64"/>
  <c r="AO1353" i="64"/>
  <c r="AP1353" i="64"/>
  <c r="AQ1353" i="64"/>
  <c r="AR1353" i="64"/>
  <c r="AS1353" i="64"/>
  <c r="AT1353" i="64"/>
  <c r="AU1353" i="64"/>
  <c r="AV1353" i="64"/>
  <c r="AW1353" i="64"/>
  <c r="AX1353" i="64"/>
  <c r="AY1353" i="64"/>
  <c r="AZ1353" i="64"/>
  <c r="BA1353" i="64"/>
  <c r="BB1353" i="64"/>
  <c r="BC1353" i="64"/>
  <c r="BD1353" i="64"/>
  <c r="BE1353" i="64"/>
  <c r="BF1353" i="64"/>
  <c r="BG1353" i="64"/>
  <c r="BH1353" i="64"/>
  <c r="BI1353" i="64"/>
  <c r="BJ1353" i="64"/>
  <c r="BK1353" i="64"/>
  <c r="BL1353" i="64"/>
  <c r="BM1353" i="64"/>
  <c r="BN1353" i="64"/>
  <c r="BO1353" i="64"/>
  <c r="BP1353" i="64"/>
  <c r="BQ1353" i="64"/>
  <c r="BR1353" i="64"/>
  <c r="BS1353" i="64"/>
  <c r="BT1353" i="64"/>
  <c r="BU1353" i="64"/>
  <c r="BV1353" i="64"/>
  <c r="BW1353" i="64"/>
  <c r="BX1353" i="64"/>
  <c r="BY1353" i="64"/>
  <c r="BZ1353" i="64"/>
  <c r="CA1353" i="64"/>
  <c r="CB1353" i="64"/>
  <c r="CC1353" i="64"/>
  <c r="CD1353" i="64"/>
  <c r="CE1353" i="64"/>
  <c r="CF1353" i="64"/>
  <c r="CG1353" i="64"/>
  <c r="CH1353" i="64"/>
  <c r="CI1353" i="64"/>
  <c r="CJ1353" i="64"/>
  <c r="CK1353" i="64"/>
  <c r="CL1353" i="64"/>
  <c r="S1353" i="64"/>
  <c r="T1352" i="64"/>
  <c r="U1352" i="64"/>
  <c r="V1352" i="64"/>
  <c r="W1352" i="64"/>
  <c r="X1352" i="64"/>
  <c r="Y1352" i="64"/>
  <c r="Z1352" i="64"/>
  <c r="AA1352" i="64"/>
  <c r="AB1352" i="64"/>
  <c r="AC1352" i="64"/>
  <c r="AD1352" i="64"/>
  <c r="AE1352" i="64"/>
  <c r="AF1352" i="64"/>
  <c r="AG1352" i="64"/>
  <c r="AH1352" i="64"/>
  <c r="AI1352" i="64"/>
  <c r="AJ1352" i="64"/>
  <c r="AK1352" i="64"/>
  <c r="AL1352" i="64"/>
  <c r="AM1352" i="64"/>
  <c r="AN1352" i="64"/>
  <c r="AO1352" i="64"/>
  <c r="AP1352" i="64"/>
  <c r="AQ1352" i="64"/>
  <c r="AR1352" i="64"/>
  <c r="AS1352" i="64"/>
  <c r="AT1352" i="64"/>
  <c r="AU1352" i="64"/>
  <c r="AV1352" i="64"/>
  <c r="AW1352" i="64"/>
  <c r="AX1352" i="64"/>
  <c r="AY1352" i="64"/>
  <c r="AZ1352" i="64"/>
  <c r="BA1352" i="64"/>
  <c r="BB1352" i="64"/>
  <c r="BC1352" i="64"/>
  <c r="BD1352" i="64"/>
  <c r="BE1352" i="64"/>
  <c r="BF1352" i="64"/>
  <c r="BG1352" i="64"/>
  <c r="BH1352" i="64"/>
  <c r="BI1352" i="64"/>
  <c r="BJ1352" i="64"/>
  <c r="BK1352" i="64"/>
  <c r="BL1352" i="64"/>
  <c r="BM1352" i="64"/>
  <c r="BN1352" i="64"/>
  <c r="BO1352" i="64"/>
  <c r="BP1352" i="64"/>
  <c r="BQ1352" i="64"/>
  <c r="BR1352" i="64"/>
  <c r="BS1352" i="64"/>
  <c r="BT1352" i="64"/>
  <c r="BU1352" i="64"/>
  <c r="BV1352" i="64"/>
  <c r="BW1352" i="64"/>
  <c r="BX1352" i="64"/>
  <c r="BY1352" i="64"/>
  <c r="BZ1352" i="64"/>
  <c r="CA1352" i="64"/>
  <c r="CB1352" i="64"/>
  <c r="CC1352" i="64"/>
  <c r="CD1352" i="64"/>
  <c r="CE1352" i="64"/>
  <c r="CF1352" i="64"/>
  <c r="CG1352" i="64"/>
  <c r="CH1352" i="64"/>
  <c r="CI1352" i="64"/>
  <c r="CJ1352" i="64"/>
  <c r="CK1352" i="64"/>
  <c r="CL1352" i="64"/>
  <c r="S1352" i="64"/>
  <c r="G1347" i="64"/>
  <c r="G1332" i="64" s="1"/>
  <c r="G1348" i="64"/>
  <c r="G1349" i="64"/>
  <c r="G1352" i="64"/>
  <c r="G1353" i="64"/>
  <c r="G1346" i="64"/>
  <c r="G1318" i="64"/>
  <c r="T1320" i="64"/>
  <c r="U1320" i="64"/>
  <c r="V1320" i="64"/>
  <c r="W1320" i="64"/>
  <c r="X1320" i="64"/>
  <c r="Y1320" i="64"/>
  <c r="Z1320" i="64"/>
  <c r="AA1320" i="64"/>
  <c r="AB1320" i="64"/>
  <c r="AC1320" i="64"/>
  <c r="AD1320" i="64"/>
  <c r="AE1320" i="64"/>
  <c r="AF1320" i="64"/>
  <c r="AG1320" i="64"/>
  <c r="AH1320" i="64"/>
  <c r="AI1320" i="64"/>
  <c r="AJ1320" i="64"/>
  <c r="AK1320" i="64"/>
  <c r="AL1320" i="64"/>
  <c r="AM1320" i="64"/>
  <c r="AN1320" i="64"/>
  <c r="AO1320" i="64"/>
  <c r="AP1320" i="64"/>
  <c r="AQ1320" i="64"/>
  <c r="AR1320" i="64"/>
  <c r="AS1320" i="64"/>
  <c r="AT1320" i="64"/>
  <c r="AU1320" i="64"/>
  <c r="AV1320" i="64"/>
  <c r="AW1320" i="64"/>
  <c r="AX1320" i="64"/>
  <c r="AY1320" i="64"/>
  <c r="AZ1320" i="64"/>
  <c r="BA1320" i="64"/>
  <c r="BB1320" i="64"/>
  <c r="BC1320" i="64"/>
  <c r="BD1320" i="64"/>
  <c r="BE1320" i="64"/>
  <c r="BF1320" i="64"/>
  <c r="BG1320" i="64"/>
  <c r="BH1320" i="64"/>
  <c r="BI1320" i="64"/>
  <c r="BJ1320" i="64"/>
  <c r="BK1320" i="64"/>
  <c r="BL1320" i="64"/>
  <c r="BM1320" i="64"/>
  <c r="BN1320" i="64"/>
  <c r="BO1320" i="64"/>
  <c r="BP1320" i="64"/>
  <c r="BQ1320" i="64"/>
  <c r="BR1320" i="64"/>
  <c r="BS1320" i="64"/>
  <c r="BT1320" i="64"/>
  <c r="BU1320" i="64"/>
  <c r="BV1320" i="64"/>
  <c r="BW1320" i="64"/>
  <c r="BX1320" i="64"/>
  <c r="BY1320" i="64"/>
  <c r="BZ1320" i="64"/>
  <c r="CA1320" i="64"/>
  <c r="CB1320" i="64"/>
  <c r="CC1320" i="64"/>
  <c r="CD1320" i="64"/>
  <c r="CE1320" i="64"/>
  <c r="CF1320" i="64"/>
  <c r="CG1320" i="64"/>
  <c r="CH1320" i="64"/>
  <c r="CI1320" i="64"/>
  <c r="CJ1320" i="64"/>
  <c r="CK1320" i="64"/>
  <c r="CL1320" i="64"/>
  <c r="S1320" i="64"/>
  <c r="G1315" i="64"/>
  <c r="G1316" i="64"/>
  <c r="G1317" i="64"/>
  <c r="G1320" i="64"/>
  <c r="G1321" i="64"/>
  <c r="G1314"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S1526" i="64"/>
  <c r="G1524" i="64"/>
  <c r="G915" i="64"/>
  <c r="G1521" i="64"/>
  <c r="G1522" i="64"/>
  <c r="G1523" i="64"/>
  <c r="G1526" i="64"/>
  <c r="G1527" i="64"/>
  <c r="G1520" i="64"/>
  <c r="S2256" i="64"/>
  <c r="CL2256" i="64"/>
  <c r="CK2256" i="64"/>
  <c r="CJ2256" i="64"/>
  <c r="CI2256" i="64"/>
  <c r="CH2256" i="64"/>
  <c r="CG2256" i="64"/>
  <c r="CF2256" i="64"/>
  <c r="CE2256" i="64"/>
  <c r="CD2256" i="64"/>
  <c r="CC2256" i="64"/>
  <c r="CB2256" i="64"/>
  <c r="CA2256" i="64"/>
  <c r="BZ2256" i="64"/>
  <c r="BY2256" i="64"/>
  <c r="BX2256" i="64"/>
  <c r="BW2256" i="64"/>
  <c r="BV2256" i="64"/>
  <c r="BU2256" i="64"/>
  <c r="BT2256" i="64"/>
  <c r="BS2256" i="64"/>
  <c r="BR2256" i="64"/>
  <c r="BQ2256" i="64"/>
  <c r="BP2256" i="64"/>
  <c r="BO2256" i="64"/>
  <c r="BN2256" i="64"/>
  <c r="BM2256" i="64"/>
  <c r="BL2256" i="64"/>
  <c r="BK2256" i="64"/>
  <c r="BJ2256" i="64"/>
  <c r="BI2256" i="64"/>
  <c r="BH2256" i="64"/>
  <c r="BG2256" i="64"/>
  <c r="BF2256" i="64"/>
  <c r="BE2256" i="64"/>
  <c r="BD2256" i="64"/>
  <c r="BC2256" i="64"/>
  <c r="BB2256" i="64"/>
  <c r="BA2256" i="64"/>
  <c r="AZ2256" i="64"/>
  <c r="AY2256" i="64"/>
  <c r="AX2256" i="64"/>
  <c r="AW2256" i="64"/>
  <c r="AV2256" i="64"/>
  <c r="AU2256" i="64"/>
  <c r="AT2256" i="64"/>
  <c r="AS2256" i="64"/>
  <c r="AR2256" i="64"/>
  <c r="AQ2256" i="64"/>
  <c r="AP2256" i="64"/>
  <c r="AO2256" i="64"/>
  <c r="AN2256" i="64"/>
  <c r="AM2256" i="64"/>
  <c r="AL2256" i="64"/>
  <c r="AK2256" i="64"/>
  <c r="AJ2256" i="64"/>
  <c r="AI2256" i="64"/>
  <c r="AH2256" i="64"/>
  <c r="AG2256" i="64"/>
  <c r="AF2256" i="64"/>
  <c r="AE2256" i="64"/>
  <c r="AD2256" i="64"/>
  <c r="AC2256" i="64"/>
  <c r="AB2256" i="64"/>
  <c r="AA2256" i="64"/>
  <c r="Z2256" i="64"/>
  <c r="Y2256" i="64"/>
  <c r="X2256" i="64"/>
  <c r="W2256" i="64"/>
  <c r="V2256" i="64"/>
  <c r="U2256" i="64"/>
  <c r="T2256" i="64"/>
  <c r="G2254" i="64"/>
  <c r="G2251" i="64"/>
  <c r="G2252" i="64"/>
  <c r="G2253" i="64"/>
  <c r="G2256" i="64"/>
  <c r="G2257" i="64"/>
  <c r="G2250" i="64"/>
  <c r="G1295" i="64"/>
  <c r="CL1297" i="64"/>
  <c r="CK1297" i="64"/>
  <c r="CJ1297" i="64"/>
  <c r="CI1297" i="64"/>
  <c r="CH1297" i="64"/>
  <c r="CG1297" i="64"/>
  <c r="CF1297" i="64"/>
  <c r="CE1297" i="64"/>
  <c r="CD1297" i="64"/>
  <c r="CC1297" i="64"/>
  <c r="CB1297" i="64"/>
  <c r="CA1297" i="64"/>
  <c r="BZ1297" i="64"/>
  <c r="BY1297" i="64"/>
  <c r="BX1297" i="64"/>
  <c r="BW1297" i="64"/>
  <c r="BV1297" i="64"/>
  <c r="BU1297" i="64"/>
  <c r="BT1297" i="64"/>
  <c r="BS1297" i="64"/>
  <c r="BR1297" i="64"/>
  <c r="BQ1297" i="64"/>
  <c r="BP1297" i="64"/>
  <c r="BO1297" i="64"/>
  <c r="BN1297" i="64"/>
  <c r="BM1297" i="64"/>
  <c r="BL1297" i="64"/>
  <c r="BK1297" i="64"/>
  <c r="BJ1297" i="64"/>
  <c r="BI1297" i="64"/>
  <c r="BH1297" i="64"/>
  <c r="BG1297" i="64"/>
  <c r="BF1297" i="64"/>
  <c r="BE1297" i="64"/>
  <c r="BD1297" i="64"/>
  <c r="BC1297" i="64"/>
  <c r="BB1297" i="64"/>
  <c r="BA1297" i="64"/>
  <c r="AZ1297" i="64"/>
  <c r="AY1297" i="64"/>
  <c r="AX1297" i="64"/>
  <c r="AW1297" i="64"/>
  <c r="AV1297" i="64"/>
  <c r="AU1297" i="64"/>
  <c r="AT1297" i="64"/>
  <c r="AS1297" i="64"/>
  <c r="AR1297" i="64"/>
  <c r="AQ1297" i="64"/>
  <c r="AP1297" i="64"/>
  <c r="AO1297" i="64"/>
  <c r="AN1297" i="64"/>
  <c r="AM1297" i="64"/>
  <c r="AL1297" i="64"/>
  <c r="AK1297" i="64"/>
  <c r="AJ1297" i="64"/>
  <c r="AI1297" i="64"/>
  <c r="AH1297" i="64"/>
  <c r="AG1297" i="64"/>
  <c r="AF1297" i="64"/>
  <c r="AE1297" i="64"/>
  <c r="AD1297" i="64"/>
  <c r="AC1297" i="64"/>
  <c r="AB1297" i="64"/>
  <c r="AA1297" i="64"/>
  <c r="Z1297" i="64"/>
  <c r="Y1297" i="64"/>
  <c r="X1297" i="64"/>
  <c r="W1297" i="64"/>
  <c r="V1297" i="64"/>
  <c r="U1297" i="64"/>
  <c r="T1297" i="64"/>
  <c r="S1297" i="64"/>
  <c r="G1253" i="64"/>
  <c r="G1292" i="64"/>
  <c r="G1293" i="64"/>
  <c r="G1294" i="64"/>
  <c r="G1297" i="64"/>
  <c r="G1298" i="64"/>
  <c r="G1291"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S1253" i="64"/>
  <c r="G1251" i="64"/>
  <c r="G1248" i="64"/>
  <c r="G1249" i="64"/>
  <c r="G1250" i="64"/>
  <c r="G1254" i="64"/>
  <c r="G1247" i="64"/>
  <c r="S1691" i="64"/>
  <c r="G1689" i="64"/>
  <c r="G1686" i="64"/>
  <c r="G1687" i="64"/>
  <c r="G1688" i="64"/>
  <c r="G1691" i="64"/>
  <c r="G1692" i="64"/>
  <c r="G1685" i="64"/>
  <c r="T1659" i="64"/>
  <c r="U1659" i="64"/>
  <c r="V1659" i="64"/>
  <c r="W1659" i="64"/>
  <c r="X1659" i="64"/>
  <c r="Y1659" i="64"/>
  <c r="Z1659" i="64"/>
  <c r="AA1659" i="64"/>
  <c r="AB1659" i="64"/>
  <c r="AC1659" i="64"/>
  <c r="AD1659" i="64"/>
  <c r="AE1659" i="64"/>
  <c r="AF1659" i="64"/>
  <c r="AG1659" i="64"/>
  <c r="AH1659" i="64"/>
  <c r="AI1659" i="64"/>
  <c r="AJ1659" i="64"/>
  <c r="AK1659" i="64"/>
  <c r="AL1659" i="64"/>
  <c r="AM1659" i="64"/>
  <c r="AN1659" i="64"/>
  <c r="AO1659" i="64"/>
  <c r="AP1659" i="64"/>
  <c r="AQ1659" i="64"/>
  <c r="AR1659" i="64"/>
  <c r="AS1659" i="64"/>
  <c r="AT1659" i="64"/>
  <c r="AU1659" i="64"/>
  <c r="AV1659" i="64"/>
  <c r="AW1659" i="64"/>
  <c r="AX1659" i="64"/>
  <c r="AY1659" i="64"/>
  <c r="AZ1659" i="64"/>
  <c r="BA1659" i="64"/>
  <c r="BB1659" i="64"/>
  <c r="BC1659" i="64"/>
  <c r="BD1659" i="64"/>
  <c r="BE1659" i="64"/>
  <c r="BF1659" i="64"/>
  <c r="BG1659" i="64"/>
  <c r="BH1659" i="64"/>
  <c r="BI1659" i="64"/>
  <c r="BJ1659" i="64"/>
  <c r="BK1659" i="64"/>
  <c r="BL1659" i="64"/>
  <c r="BM1659" i="64"/>
  <c r="BN1659" i="64"/>
  <c r="BO1659" i="64"/>
  <c r="BP1659" i="64"/>
  <c r="BQ1659" i="64"/>
  <c r="BR1659" i="64"/>
  <c r="BS1659" i="64"/>
  <c r="BT1659" i="64"/>
  <c r="BU1659" i="64"/>
  <c r="BV1659" i="64"/>
  <c r="BW1659" i="64"/>
  <c r="BX1659" i="64"/>
  <c r="BY1659" i="64"/>
  <c r="BZ1659" i="64"/>
  <c r="CA1659" i="64"/>
  <c r="CB1659" i="64"/>
  <c r="CC1659" i="64"/>
  <c r="CD1659" i="64"/>
  <c r="CE1659" i="64"/>
  <c r="CF1659" i="64"/>
  <c r="CG1659" i="64"/>
  <c r="CH1659" i="64"/>
  <c r="CI1659" i="64"/>
  <c r="CJ1659" i="64"/>
  <c r="CK1659" i="64"/>
  <c r="CL1659" i="64"/>
  <c r="S1659" i="64"/>
  <c r="G1657" i="64"/>
  <c r="G1654" i="64"/>
  <c r="G1655" i="64"/>
  <c r="G1656" i="64"/>
  <c r="G1659" i="64"/>
  <c r="G1660" i="64"/>
  <c r="G1653" i="64"/>
  <c r="T1627" i="64"/>
  <c r="U1627" i="64"/>
  <c r="V1627" i="64"/>
  <c r="W1627" i="64"/>
  <c r="X1627" i="64"/>
  <c r="Y1627" i="64"/>
  <c r="Z1627" i="64"/>
  <c r="AA1627" i="64"/>
  <c r="AB1627" i="64"/>
  <c r="AC1627" i="64"/>
  <c r="AD1627" i="64"/>
  <c r="AE1627" i="64"/>
  <c r="AF1627" i="64"/>
  <c r="AG1627" i="64"/>
  <c r="AH1627" i="64"/>
  <c r="AI1627" i="64"/>
  <c r="AJ1627" i="64"/>
  <c r="AK1627" i="64"/>
  <c r="AL1627" i="64"/>
  <c r="AM1627" i="64"/>
  <c r="AN1627" i="64"/>
  <c r="AO1627" i="64"/>
  <c r="AP1627" i="64"/>
  <c r="AQ1627" i="64"/>
  <c r="AR1627" i="64"/>
  <c r="AS1627" i="64"/>
  <c r="AT1627" i="64"/>
  <c r="AU1627" i="64"/>
  <c r="AV1627" i="64"/>
  <c r="AW1627" i="64"/>
  <c r="AX1627" i="64"/>
  <c r="AY1627" i="64"/>
  <c r="AZ1627" i="64"/>
  <c r="BA1627" i="64"/>
  <c r="BB1627" i="64"/>
  <c r="BC1627" i="64"/>
  <c r="BD1627" i="64"/>
  <c r="BE1627" i="64"/>
  <c r="BF1627" i="64"/>
  <c r="BG1627" i="64"/>
  <c r="BH1627" i="64"/>
  <c r="BI1627" i="64"/>
  <c r="BJ1627" i="64"/>
  <c r="BK1627" i="64"/>
  <c r="BL1627" i="64"/>
  <c r="BM1627" i="64"/>
  <c r="BN1627" i="64"/>
  <c r="BO1627" i="64"/>
  <c r="BP1627" i="64"/>
  <c r="BQ1627" i="64"/>
  <c r="BR1627" i="64"/>
  <c r="BS1627" i="64"/>
  <c r="BT1627" i="64"/>
  <c r="BU1627" i="64"/>
  <c r="BV1627" i="64"/>
  <c r="BW1627" i="64"/>
  <c r="BX1627" i="64"/>
  <c r="BY1627" i="64"/>
  <c r="BZ1627" i="64"/>
  <c r="CA1627" i="64"/>
  <c r="CB1627" i="64"/>
  <c r="CC1627" i="64"/>
  <c r="CD1627" i="64"/>
  <c r="CE1627" i="64"/>
  <c r="CF1627" i="64"/>
  <c r="CG1627" i="64"/>
  <c r="CH1627" i="64"/>
  <c r="CI1627" i="64"/>
  <c r="CJ1627" i="64"/>
  <c r="CK1627" i="64"/>
  <c r="CL1627" i="64"/>
  <c r="S1627" i="64"/>
  <c r="G1625" i="64"/>
  <c r="G1622" i="64"/>
  <c r="G1623" i="64"/>
  <c r="G1624" i="64"/>
  <c r="G1627" i="64"/>
  <c r="G1628" i="64"/>
  <c r="G1621" i="64"/>
  <c r="G1207" i="64"/>
  <c r="T1209" i="64"/>
  <c r="U1209" i="64"/>
  <c r="V1209" i="64"/>
  <c r="W1209" i="64"/>
  <c r="X1209" i="64"/>
  <c r="Y1209" i="64"/>
  <c r="Z1209" i="64"/>
  <c r="AA1209" i="64"/>
  <c r="AB1209" i="64"/>
  <c r="AC1209" i="64"/>
  <c r="AD1209" i="64"/>
  <c r="AE1209" i="64"/>
  <c r="AF1209" i="64"/>
  <c r="AG1209" i="64"/>
  <c r="AH1209" i="64"/>
  <c r="AI1209" i="64"/>
  <c r="AJ1209" i="64"/>
  <c r="AK1209" i="64"/>
  <c r="AL1209" i="64"/>
  <c r="AM1209" i="64"/>
  <c r="AN1209" i="64"/>
  <c r="AO1209" i="64"/>
  <c r="AP1209" i="64"/>
  <c r="AQ1209" i="64"/>
  <c r="AR1209" i="64"/>
  <c r="AS1209" i="64"/>
  <c r="AT1209" i="64"/>
  <c r="AU1209" i="64"/>
  <c r="AV1209" i="64"/>
  <c r="AW1209" i="64"/>
  <c r="AX1209" i="64"/>
  <c r="AY1209" i="64"/>
  <c r="AZ1209" i="64"/>
  <c r="BA1209" i="64"/>
  <c r="BB1209" i="64"/>
  <c r="BC1209" i="64"/>
  <c r="BD1209" i="64"/>
  <c r="BE1209" i="64"/>
  <c r="BF1209" i="64"/>
  <c r="BG1209" i="64"/>
  <c r="BH1209" i="64"/>
  <c r="BI1209" i="64"/>
  <c r="BJ1209" i="64"/>
  <c r="BK1209" i="64"/>
  <c r="BL1209" i="64"/>
  <c r="BM1209" i="64"/>
  <c r="BN1209" i="64"/>
  <c r="BO1209" i="64"/>
  <c r="BP1209" i="64"/>
  <c r="BQ1209" i="64"/>
  <c r="BR1209" i="64"/>
  <c r="BS1209" i="64"/>
  <c r="BT1209" i="64"/>
  <c r="BU1209" i="64"/>
  <c r="BV1209" i="64"/>
  <c r="BW1209" i="64"/>
  <c r="BX1209" i="64"/>
  <c r="BY1209" i="64"/>
  <c r="BZ1209" i="64"/>
  <c r="CA1209" i="64"/>
  <c r="CB1209" i="64"/>
  <c r="CC1209" i="64"/>
  <c r="CD1209" i="64"/>
  <c r="CE1209" i="64"/>
  <c r="CF1209" i="64"/>
  <c r="CG1209" i="64"/>
  <c r="CH1209" i="64"/>
  <c r="CI1209" i="64"/>
  <c r="CJ1209" i="64"/>
  <c r="CK1209" i="64"/>
  <c r="CL1209" i="64"/>
  <c r="S1209" i="64"/>
  <c r="G1204" i="64"/>
  <c r="G1205" i="64"/>
  <c r="G1206" i="64"/>
  <c r="G1209" i="64"/>
  <c r="G1210" i="64"/>
  <c r="G1203" i="64"/>
  <c r="T1173" i="64"/>
  <c r="U1173" i="64"/>
  <c r="V1173" i="64"/>
  <c r="W1173" i="64"/>
  <c r="X1173" i="64"/>
  <c r="Y1173" i="64"/>
  <c r="Z1173" i="64"/>
  <c r="AA1173" i="64"/>
  <c r="AB1173" i="64"/>
  <c r="AC1173" i="64"/>
  <c r="AD1173" i="64"/>
  <c r="AE1173" i="64"/>
  <c r="AF1173" i="64"/>
  <c r="AG1173" i="64"/>
  <c r="AH1173" i="64"/>
  <c r="AI1173" i="64"/>
  <c r="AJ1173" i="64"/>
  <c r="AK1173" i="64"/>
  <c r="AL1173" i="64"/>
  <c r="AM1173" i="64"/>
  <c r="AN1173" i="64"/>
  <c r="AO1173" i="64"/>
  <c r="AP1173" i="64"/>
  <c r="AQ1173" i="64"/>
  <c r="AR1173" i="64"/>
  <c r="AS1173" i="64"/>
  <c r="AT1173" i="64"/>
  <c r="AU1173" i="64"/>
  <c r="AV1173" i="64"/>
  <c r="AW1173" i="64"/>
  <c r="AX1173" i="64"/>
  <c r="AY1173" i="64"/>
  <c r="AZ1173" i="64"/>
  <c r="BA1173" i="64"/>
  <c r="BB1173" i="64"/>
  <c r="BC1173" i="64"/>
  <c r="BD1173" i="64"/>
  <c r="BE1173" i="64"/>
  <c r="BF1173" i="64"/>
  <c r="BG1173" i="64"/>
  <c r="BH1173" i="64"/>
  <c r="BI1173" i="64"/>
  <c r="BJ1173" i="64"/>
  <c r="BK1173" i="64"/>
  <c r="BL1173" i="64"/>
  <c r="BM1173" i="64"/>
  <c r="BN1173" i="64"/>
  <c r="BO1173" i="64"/>
  <c r="BP1173" i="64"/>
  <c r="BQ1173" i="64"/>
  <c r="BR1173" i="64"/>
  <c r="BS1173" i="64"/>
  <c r="BT1173" i="64"/>
  <c r="BU1173" i="64"/>
  <c r="BV1173" i="64"/>
  <c r="BW1173" i="64"/>
  <c r="BX1173" i="64"/>
  <c r="BY1173" i="64"/>
  <c r="BZ1173" i="64"/>
  <c r="CA1173" i="64"/>
  <c r="CB1173" i="64"/>
  <c r="CC1173" i="64"/>
  <c r="CD1173" i="64"/>
  <c r="CE1173" i="64"/>
  <c r="CF1173" i="64"/>
  <c r="CG1173" i="64"/>
  <c r="CH1173" i="64"/>
  <c r="CI1173" i="64"/>
  <c r="CJ1173" i="64"/>
  <c r="CK1173" i="64"/>
  <c r="CL1173" i="64"/>
  <c r="S1173" i="64"/>
  <c r="G1171" i="64"/>
  <c r="G1168" i="64"/>
  <c r="G1169" i="64"/>
  <c r="G1170" i="64"/>
  <c r="G1173" i="64"/>
  <c r="G1174" i="64"/>
  <c r="G1167" i="64"/>
  <c r="T1138" i="64"/>
  <c r="U1138" i="64"/>
  <c r="V1138" i="64"/>
  <c r="W1138" i="64"/>
  <c r="X1138" i="64"/>
  <c r="Y1138" i="64"/>
  <c r="Z1138" i="64"/>
  <c r="AA1138" i="64"/>
  <c r="AB1138" i="64"/>
  <c r="AC1138" i="64"/>
  <c r="AD1138" i="64"/>
  <c r="AE1138" i="64"/>
  <c r="AF1138" i="64"/>
  <c r="AG1138" i="64"/>
  <c r="AH1138" i="64"/>
  <c r="AI1138" i="64"/>
  <c r="AJ1138" i="64"/>
  <c r="AK1138" i="64"/>
  <c r="AL1138" i="64"/>
  <c r="AM1138" i="64"/>
  <c r="AN1138" i="64"/>
  <c r="AO1138" i="64"/>
  <c r="AP1138" i="64"/>
  <c r="AQ1138" i="64"/>
  <c r="AR1138" i="64"/>
  <c r="AS1138" i="64"/>
  <c r="AT1138" i="64"/>
  <c r="AU1138" i="64"/>
  <c r="AV1138" i="64"/>
  <c r="AW1138" i="64"/>
  <c r="AX1138" i="64"/>
  <c r="AY1138" i="64"/>
  <c r="AZ1138" i="64"/>
  <c r="BA1138" i="64"/>
  <c r="BB1138" i="64"/>
  <c r="BC1138" i="64"/>
  <c r="BD1138" i="64"/>
  <c r="BE1138" i="64"/>
  <c r="BF1138" i="64"/>
  <c r="BG1138" i="64"/>
  <c r="BH1138" i="64"/>
  <c r="BI1138" i="64"/>
  <c r="BJ1138" i="64"/>
  <c r="BK1138" i="64"/>
  <c r="BL1138" i="64"/>
  <c r="BM1138" i="64"/>
  <c r="BN1138" i="64"/>
  <c r="BO1138" i="64"/>
  <c r="BP1138" i="64"/>
  <c r="BQ1138" i="64"/>
  <c r="BR1138" i="64"/>
  <c r="BS1138" i="64"/>
  <c r="BT1138" i="64"/>
  <c r="BU1138" i="64"/>
  <c r="BV1138" i="64"/>
  <c r="BW1138" i="64"/>
  <c r="BX1138" i="64"/>
  <c r="BY1138" i="64"/>
  <c r="BZ1138" i="64"/>
  <c r="CA1138" i="64"/>
  <c r="CB1138" i="64"/>
  <c r="CC1138" i="64"/>
  <c r="CD1138" i="64"/>
  <c r="CE1138" i="64"/>
  <c r="CF1138" i="64"/>
  <c r="CG1138" i="64"/>
  <c r="CH1138" i="64"/>
  <c r="CI1138" i="64"/>
  <c r="CJ1138" i="64"/>
  <c r="CK1138" i="64"/>
  <c r="CL1138" i="64"/>
  <c r="S1138" i="64"/>
  <c r="G1136" i="64"/>
  <c r="G1133" i="64"/>
  <c r="G1134" i="64"/>
  <c r="G1135" i="64"/>
  <c r="G1138" i="64"/>
  <c r="G1139" i="64"/>
  <c r="G1132" i="64"/>
  <c r="T1103" i="64"/>
  <c r="U1103" i="64"/>
  <c r="V1103" i="64"/>
  <c r="W1103" i="64"/>
  <c r="X1103" i="64"/>
  <c r="Y1103" i="64"/>
  <c r="Z1103" i="64"/>
  <c r="AA1103" i="64"/>
  <c r="AB1103" i="64"/>
  <c r="AC1103" i="64"/>
  <c r="AD1103" i="64"/>
  <c r="AE1103" i="64"/>
  <c r="AF1103" i="64"/>
  <c r="AG1103" i="64"/>
  <c r="AH1103" i="64"/>
  <c r="AI1103" i="64"/>
  <c r="AJ1103" i="64"/>
  <c r="AK1103" i="64"/>
  <c r="AL1103" i="64"/>
  <c r="AM1103" i="64"/>
  <c r="AN1103" i="64"/>
  <c r="AO1103" i="64"/>
  <c r="AP1103" i="64"/>
  <c r="AQ1103" i="64"/>
  <c r="AR1103" i="64"/>
  <c r="AS1103" i="64"/>
  <c r="AT1103" i="64"/>
  <c r="AU1103" i="64"/>
  <c r="AV1103" i="64"/>
  <c r="AW1103" i="64"/>
  <c r="AX1103" i="64"/>
  <c r="AY1103" i="64"/>
  <c r="AZ1103" i="64"/>
  <c r="BA1103" i="64"/>
  <c r="BB1103" i="64"/>
  <c r="BC1103" i="64"/>
  <c r="BD1103" i="64"/>
  <c r="BE1103" i="64"/>
  <c r="BF1103" i="64"/>
  <c r="BG1103" i="64"/>
  <c r="BH1103" i="64"/>
  <c r="BI1103" i="64"/>
  <c r="BJ1103" i="64"/>
  <c r="BK1103" i="64"/>
  <c r="BL1103" i="64"/>
  <c r="BM1103" i="64"/>
  <c r="BN1103" i="64"/>
  <c r="BO1103" i="64"/>
  <c r="BP1103" i="64"/>
  <c r="BQ1103" i="64"/>
  <c r="BR1103" i="64"/>
  <c r="BS1103" i="64"/>
  <c r="BT1103" i="64"/>
  <c r="BU1103" i="64"/>
  <c r="BV1103" i="64"/>
  <c r="BW1103" i="64"/>
  <c r="BX1103" i="64"/>
  <c r="BY1103" i="64"/>
  <c r="BZ1103" i="64"/>
  <c r="CA1103" i="64"/>
  <c r="CB1103" i="64"/>
  <c r="CC1103" i="64"/>
  <c r="CD1103" i="64"/>
  <c r="CE1103" i="64"/>
  <c r="CF1103" i="64"/>
  <c r="CG1103" i="64"/>
  <c r="CH1103" i="64"/>
  <c r="CI1103" i="64"/>
  <c r="CJ1103" i="64"/>
  <c r="CK1103" i="64"/>
  <c r="CL1103" i="64"/>
  <c r="S1103" i="64"/>
  <c r="G1101" i="64"/>
  <c r="G1098" i="64"/>
  <c r="G1119" i="64" s="1"/>
  <c r="G1099" i="64"/>
  <c r="G1100" i="64"/>
  <c r="G1103" i="64"/>
  <c r="G1104" i="64"/>
  <c r="G1097" i="64"/>
  <c r="G1723" i="64"/>
  <c r="T1725" i="64"/>
  <c r="U1725" i="64"/>
  <c r="V1725" i="64"/>
  <c r="W1725" i="64"/>
  <c r="X1725" i="64"/>
  <c r="Y1725" i="64"/>
  <c r="Z1725" i="64"/>
  <c r="AA1725" i="64"/>
  <c r="AB1725" i="64"/>
  <c r="AC1725" i="64"/>
  <c r="AD1725" i="64"/>
  <c r="AE1725" i="64"/>
  <c r="AF1725" i="64"/>
  <c r="AG1725" i="64"/>
  <c r="AH1725" i="64"/>
  <c r="AI1725" i="64"/>
  <c r="AJ1725" i="64"/>
  <c r="AK1725" i="64"/>
  <c r="AL1725" i="64"/>
  <c r="AM1725" i="64"/>
  <c r="AN1725" i="64"/>
  <c r="AO1725" i="64"/>
  <c r="AP1725" i="64"/>
  <c r="AQ1725" i="64"/>
  <c r="AR1725" i="64"/>
  <c r="AS1725" i="64"/>
  <c r="AT1725" i="64"/>
  <c r="AU1725" i="64"/>
  <c r="AV1725" i="64"/>
  <c r="AW1725" i="64"/>
  <c r="AX1725" i="64"/>
  <c r="AY1725" i="64"/>
  <c r="AZ1725" i="64"/>
  <c r="BA1725" i="64"/>
  <c r="BB1725" i="64"/>
  <c r="BC1725" i="64"/>
  <c r="BD1725" i="64"/>
  <c r="BE1725" i="64"/>
  <c r="BF1725" i="64"/>
  <c r="BG1725" i="64"/>
  <c r="BH1725" i="64"/>
  <c r="BI1725" i="64"/>
  <c r="BJ1725" i="64"/>
  <c r="BK1725" i="64"/>
  <c r="BL1725" i="64"/>
  <c r="BM1725" i="64"/>
  <c r="BN1725" i="64"/>
  <c r="BO1725" i="64"/>
  <c r="BP1725" i="64"/>
  <c r="BQ1725" i="64"/>
  <c r="BR1725" i="64"/>
  <c r="BS1725" i="64"/>
  <c r="BT1725" i="64"/>
  <c r="BU1725" i="64"/>
  <c r="BV1725" i="64"/>
  <c r="BW1725" i="64"/>
  <c r="BX1725" i="64"/>
  <c r="BY1725" i="64"/>
  <c r="BZ1725" i="64"/>
  <c r="CA1725" i="64"/>
  <c r="CB1725" i="64"/>
  <c r="CC1725" i="64"/>
  <c r="CD1725" i="64"/>
  <c r="CE1725" i="64"/>
  <c r="CF1725" i="64"/>
  <c r="CG1725" i="64"/>
  <c r="CH1725" i="64"/>
  <c r="CI1725" i="64"/>
  <c r="CJ1725" i="64"/>
  <c r="CK1725" i="64"/>
  <c r="CL1725" i="64"/>
  <c r="S1725" i="64"/>
  <c r="G1720" i="64"/>
  <c r="G1721" i="64"/>
  <c r="G1722" i="64"/>
  <c r="G1725" i="64"/>
  <c r="G1726" i="64"/>
  <c r="G1719" i="64"/>
  <c r="T1759" i="64"/>
  <c r="U1759" i="64"/>
  <c r="V1759" i="64"/>
  <c r="W1759" i="64"/>
  <c r="X1759" i="64"/>
  <c r="Y1759" i="64"/>
  <c r="Z1759" i="64"/>
  <c r="AA1759" i="64"/>
  <c r="AB1759" i="64"/>
  <c r="AC1759" i="64"/>
  <c r="AD1759" i="64"/>
  <c r="AE1759" i="64"/>
  <c r="AF1759" i="64"/>
  <c r="AG1759" i="64"/>
  <c r="AH1759" i="64"/>
  <c r="AI1759" i="64"/>
  <c r="AJ1759" i="64"/>
  <c r="AK1759" i="64"/>
  <c r="AL1759" i="64"/>
  <c r="AM1759" i="64"/>
  <c r="AN1759" i="64"/>
  <c r="AO1759" i="64"/>
  <c r="AP1759" i="64"/>
  <c r="AQ1759" i="64"/>
  <c r="AR1759" i="64"/>
  <c r="AS1759" i="64"/>
  <c r="AT1759" i="64"/>
  <c r="AU1759" i="64"/>
  <c r="AV1759" i="64"/>
  <c r="AW1759" i="64"/>
  <c r="AX1759" i="64"/>
  <c r="AY1759" i="64"/>
  <c r="AZ1759" i="64"/>
  <c r="BA1759" i="64"/>
  <c r="BB1759" i="64"/>
  <c r="BC1759" i="64"/>
  <c r="BD1759" i="64"/>
  <c r="BE1759" i="64"/>
  <c r="BF1759" i="64"/>
  <c r="BG1759" i="64"/>
  <c r="BH1759" i="64"/>
  <c r="BI1759" i="64"/>
  <c r="BJ1759" i="64"/>
  <c r="BK1759" i="64"/>
  <c r="BL1759" i="64"/>
  <c r="BM1759" i="64"/>
  <c r="BN1759" i="64"/>
  <c r="BO1759" i="64"/>
  <c r="BP1759" i="64"/>
  <c r="BQ1759" i="64"/>
  <c r="BR1759" i="64"/>
  <c r="BS1759" i="64"/>
  <c r="BT1759" i="64"/>
  <c r="BU1759" i="64"/>
  <c r="BV1759" i="64"/>
  <c r="BW1759" i="64"/>
  <c r="BX1759" i="64"/>
  <c r="BY1759" i="64"/>
  <c r="BZ1759" i="64"/>
  <c r="CA1759" i="64"/>
  <c r="CB1759" i="64"/>
  <c r="CC1759" i="64"/>
  <c r="CD1759" i="64"/>
  <c r="CE1759" i="64"/>
  <c r="CF1759" i="64"/>
  <c r="CG1759" i="64"/>
  <c r="CH1759" i="64"/>
  <c r="CI1759" i="64"/>
  <c r="CJ1759" i="64"/>
  <c r="CK1759" i="64"/>
  <c r="CL1759" i="64"/>
  <c r="S1759" i="64"/>
  <c r="G1757" i="64"/>
  <c r="G1754" i="64"/>
  <c r="G1755" i="64"/>
  <c r="G1756" i="64"/>
  <c r="G1759" i="64"/>
  <c r="G1760" i="64"/>
  <c r="G1753" i="64"/>
  <c r="T1065" i="64"/>
  <c r="U1065" i="64"/>
  <c r="V1065" i="64"/>
  <c r="W1065" i="64"/>
  <c r="X1065" i="64"/>
  <c r="Y1065" i="64"/>
  <c r="Z1065" i="64"/>
  <c r="AA1065" i="64"/>
  <c r="AB1065" i="64"/>
  <c r="AC1065" i="64"/>
  <c r="AD1065" i="64"/>
  <c r="AE1065" i="64"/>
  <c r="AF1065" i="64"/>
  <c r="AG1065" i="64"/>
  <c r="AH1065" i="64"/>
  <c r="AI1065" i="64"/>
  <c r="AJ1065" i="64"/>
  <c r="AK1065" i="64"/>
  <c r="AL1065" i="64"/>
  <c r="AM1065" i="64"/>
  <c r="AN1065" i="64"/>
  <c r="AO1065" i="64"/>
  <c r="AP1065" i="64"/>
  <c r="AQ1065" i="64"/>
  <c r="AR1065" i="64"/>
  <c r="AS1065" i="64"/>
  <c r="AT1065" i="64"/>
  <c r="AU1065" i="64"/>
  <c r="AV1065" i="64"/>
  <c r="AW1065" i="64"/>
  <c r="AX1065" i="64"/>
  <c r="AY1065" i="64"/>
  <c r="AZ1065" i="64"/>
  <c r="BA1065" i="64"/>
  <c r="BB1065" i="64"/>
  <c r="BC1065" i="64"/>
  <c r="BD1065" i="64"/>
  <c r="BE1065" i="64"/>
  <c r="BF1065" i="64"/>
  <c r="BG1065" i="64"/>
  <c r="BH1065" i="64"/>
  <c r="BI1065" i="64"/>
  <c r="BJ1065" i="64"/>
  <c r="BK1065" i="64"/>
  <c r="BL1065" i="64"/>
  <c r="BM1065" i="64"/>
  <c r="BN1065" i="64"/>
  <c r="BO1065" i="64"/>
  <c r="BP1065" i="64"/>
  <c r="BQ1065" i="64"/>
  <c r="BR1065" i="64"/>
  <c r="BS1065" i="64"/>
  <c r="BT1065" i="64"/>
  <c r="BU1065" i="64"/>
  <c r="BV1065" i="64"/>
  <c r="BW1065" i="64"/>
  <c r="BX1065" i="64"/>
  <c r="BY1065" i="64"/>
  <c r="BZ1065" i="64"/>
  <c r="CA1065" i="64"/>
  <c r="CB1065" i="64"/>
  <c r="CC1065" i="64"/>
  <c r="CD1065" i="64"/>
  <c r="CE1065" i="64"/>
  <c r="CF1065" i="64"/>
  <c r="CG1065" i="64"/>
  <c r="CH1065" i="64"/>
  <c r="CI1065" i="64"/>
  <c r="CJ1065" i="64"/>
  <c r="CK1065" i="64"/>
  <c r="CL1065"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T1068" i="64"/>
  <c r="U1068" i="64"/>
  <c r="V1068" i="64"/>
  <c r="W1068" i="64"/>
  <c r="X1068" i="64"/>
  <c r="Y1068" i="64"/>
  <c r="Z1068" i="64"/>
  <c r="AA1068" i="64"/>
  <c r="AB1068" i="64"/>
  <c r="AC1068" i="64"/>
  <c r="AD1068" i="64"/>
  <c r="AE1068" i="64"/>
  <c r="AF1068" i="64"/>
  <c r="AG1068" i="64"/>
  <c r="AH1068" i="64"/>
  <c r="AI1068" i="64"/>
  <c r="AJ1068" i="64"/>
  <c r="AK1068" i="64"/>
  <c r="AL1068" i="64"/>
  <c r="AM1068" i="64"/>
  <c r="AN1068" i="64"/>
  <c r="AO1068" i="64"/>
  <c r="AP1068" i="64"/>
  <c r="AQ1068" i="64"/>
  <c r="AR1068" i="64"/>
  <c r="AS1068" i="64"/>
  <c r="AT1068" i="64"/>
  <c r="AU1068" i="64"/>
  <c r="AV1068" i="64"/>
  <c r="AW1068" i="64"/>
  <c r="AX1068" i="64"/>
  <c r="AY1068" i="64"/>
  <c r="AZ1068" i="64"/>
  <c r="BA1068" i="64"/>
  <c r="BB1068" i="64"/>
  <c r="BC1068" i="64"/>
  <c r="BD1068" i="64"/>
  <c r="BE1068" i="64"/>
  <c r="BF1068" i="64"/>
  <c r="BG1068" i="64"/>
  <c r="BH1068" i="64"/>
  <c r="BI1068" i="64"/>
  <c r="BJ1068" i="64"/>
  <c r="BK1068" i="64"/>
  <c r="BL1068" i="64"/>
  <c r="BM1068" i="64"/>
  <c r="BN1068" i="64"/>
  <c r="BO1068" i="64"/>
  <c r="BP1068" i="64"/>
  <c r="BQ1068" i="64"/>
  <c r="BR1068" i="64"/>
  <c r="BS1068" i="64"/>
  <c r="BT1068" i="64"/>
  <c r="BU1068" i="64"/>
  <c r="BV1068" i="64"/>
  <c r="BW1068" i="64"/>
  <c r="BX1068" i="64"/>
  <c r="BY1068" i="64"/>
  <c r="BZ1068" i="64"/>
  <c r="CA1068" i="64"/>
  <c r="CB1068" i="64"/>
  <c r="CC1068" i="64"/>
  <c r="CD1068" i="64"/>
  <c r="CE1068" i="64"/>
  <c r="CF1068" i="64"/>
  <c r="CG1068" i="64"/>
  <c r="CH1068" i="64"/>
  <c r="CI1068" i="64"/>
  <c r="CJ1068" i="64"/>
  <c r="CK1068" i="64"/>
  <c r="CL1068" i="64"/>
  <c r="S1068" i="64"/>
  <c r="S1067" i="64"/>
  <c r="G1065" i="64"/>
  <c r="G1062" i="64"/>
  <c r="G1056" i="64" s="1"/>
  <c r="G1063" i="64"/>
  <c r="G1064" i="64"/>
  <c r="G1067" i="64"/>
  <c r="G1068" i="64"/>
  <c r="G1061" i="64"/>
  <c r="T995" i="64"/>
  <c r="U995" i="64"/>
  <c r="V995" i="64"/>
  <c r="W995" i="64"/>
  <c r="X995" i="64"/>
  <c r="Y995" i="64"/>
  <c r="Z995" i="64"/>
  <c r="AA995" i="64"/>
  <c r="AB995" i="64"/>
  <c r="AC995" i="64"/>
  <c r="AD995" i="64"/>
  <c r="AE995" i="64"/>
  <c r="AF995" i="64"/>
  <c r="AG995" i="64"/>
  <c r="AH995" i="64"/>
  <c r="AI995" i="64"/>
  <c r="AJ995" i="64"/>
  <c r="AK995" i="64"/>
  <c r="AL995" i="64"/>
  <c r="AM995" i="64"/>
  <c r="AN995" i="64"/>
  <c r="AO995" i="64"/>
  <c r="AP995" i="64"/>
  <c r="AQ995" i="64"/>
  <c r="AR995" i="64"/>
  <c r="AS995" i="64"/>
  <c r="AT995" i="64"/>
  <c r="AU995" i="64"/>
  <c r="AV995" i="64"/>
  <c r="AW995" i="64"/>
  <c r="AX995" i="64"/>
  <c r="AY995" i="64"/>
  <c r="AZ995" i="64"/>
  <c r="BA995" i="64"/>
  <c r="BB995" i="64"/>
  <c r="BC995" i="64"/>
  <c r="BD995" i="64"/>
  <c r="BE995" i="64"/>
  <c r="BF995" i="64"/>
  <c r="BG995" i="64"/>
  <c r="BH995" i="64"/>
  <c r="BI995" i="64"/>
  <c r="BJ995" i="64"/>
  <c r="BK995" i="64"/>
  <c r="BL995" i="64"/>
  <c r="BM995" i="64"/>
  <c r="BN995" i="64"/>
  <c r="BO995" i="64"/>
  <c r="BP995" i="64"/>
  <c r="BQ995" i="64"/>
  <c r="BR995" i="64"/>
  <c r="BS995" i="64"/>
  <c r="BT995" i="64"/>
  <c r="BU995" i="64"/>
  <c r="BV995" i="64"/>
  <c r="BW995" i="64"/>
  <c r="BX995" i="64"/>
  <c r="BY995" i="64"/>
  <c r="BZ995" i="64"/>
  <c r="CA995" i="64"/>
  <c r="CB995" i="64"/>
  <c r="CC995" i="64"/>
  <c r="CD995" i="64"/>
  <c r="CE995" i="64"/>
  <c r="CF995" i="64"/>
  <c r="CG995" i="64"/>
  <c r="CH995" i="64"/>
  <c r="CI995" i="64"/>
  <c r="CJ995" i="64"/>
  <c r="CK995" i="64"/>
  <c r="CL995" i="64"/>
  <c r="S995" i="64"/>
  <c r="G993" i="64"/>
  <c r="G990" i="64"/>
  <c r="G991" i="64"/>
  <c r="G992" i="64"/>
  <c r="G995" i="64"/>
  <c r="G996" i="64"/>
  <c r="G989" i="64"/>
  <c r="T974" i="64"/>
  <c r="U974" i="64"/>
  <c r="V974" i="64"/>
  <c r="W974" i="64"/>
  <c r="X974" i="64"/>
  <c r="Y974" i="64"/>
  <c r="Z974" i="64"/>
  <c r="AA974" i="64"/>
  <c r="AB974" i="64"/>
  <c r="AC974" i="64"/>
  <c r="AD974" i="64"/>
  <c r="AE974" i="64"/>
  <c r="AF974" i="64"/>
  <c r="AG974" i="64"/>
  <c r="AH974" i="64"/>
  <c r="AI974" i="64"/>
  <c r="AJ974" i="64"/>
  <c r="AK974" i="64"/>
  <c r="AL974" i="64"/>
  <c r="AM974" i="64"/>
  <c r="AN974" i="64"/>
  <c r="AO974" i="64"/>
  <c r="AP974" i="64"/>
  <c r="AQ974" i="64"/>
  <c r="AR974" i="64"/>
  <c r="AS974" i="64"/>
  <c r="AT974" i="64"/>
  <c r="AU974" i="64"/>
  <c r="AV974" i="64"/>
  <c r="AW974" i="64"/>
  <c r="AX974" i="64"/>
  <c r="AY974" i="64"/>
  <c r="AZ974" i="64"/>
  <c r="BA974" i="64"/>
  <c r="BB974" i="64"/>
  <c r="BC974" i="64"/>
  <c r="BD974" i="64"/>
  <c r="BE974" i="64"/>
  <c r="BF974" i="64"/>
  <c r="BG974" i="64"/>
  <c r="BH974" i="64"/>
  <c r="BI974" i="64"/>
  <c r="BJ974" i="64"/>
  <c r="BK974" i="64"/>
  <c r="BL974" i="64"/>
  <c r="BM974" i="64"/>
  <c r="BN974" i="64"/>
  <c r="BO974" i="64"/>
  <c r="BP974" i="64"/>
  <c r="BQ974" i="64"/>
  <c r="BR974" i="64"/>
  <c r="BS974" i="64"/>
  <c r="BT974" i="64"/>
  <c r="BU974" i="64"/>
  <c r="BV974" i="64"/>
  <c r="BW974" i="64"/>
  <c r="BX974" i="64"/>
  <c r="BY974" i="64"/>
  <c r="BZ974" i="64"/>
  <c r="CA974" i="64"/>
  <c r="CB974" i="64"/>
  <c r="CC974" i="64"/>
  <c r="CD974" i="64"/>
  <c r="CE974" i="64"/>
  <c r="CF974" i="64"/>
  <c r="CG974" i="64"/>
  <c r="CH974" i="64"/>
  <c r="CI974" i="64"/>
  <c r="CJ974" i="64"/>
  <c r="CK974" i="64"/>
  <c r="CL974" i="64"/>
  <c r="S974" i="64"/>
  <c r="S973" i="64"/>
  <c r="G971" i="64"/>
  <c r="G968" i="64"/>
  <c r="G969" i="64"/>
  <c r="G970" i="64"/>
  <c r="G973" i="64"/>
  <c r="G974" i="64"/>
  <c r="G967" i="64"/>
  <c r="G947" i="64"/>
  <c r="T925" i="64"/>
  <c r="U925" i="64"/>
  <c r="V925" i="64"/>
  <c r="W925" i="64"/>
  <c r="X925" i="64"/>
  <c r="Y925" i="64"/>
  <c r="Z925" i="64"/>
  <c r="AA925" i="64"/>
  <c r="AB925" i="64"/>
  <c r="AC925" i="64"/>
  <c r="AD925" i="64"/>
  <c r="AE925" i="64"/>
  <c r="AF925" i="64"/>
  <c r="AG925" i="64"/>
  <c r="AH925" i="64"/>
  <c r="AI925" i="64"/>
  <c r="AJ925" i="64"/>
  <c r="AK925" i="64"/>
  <c r="AL925" i="64"/>
  <c r="AM925" i="64"/>
  <c r="AN925" i="64"/>
  <c r="AO925" i="64"/>
  <c r="AP925" i="64"/>
  <c r="AQ925" i="64"/>
  <c r="AR925" i="64"/>
  <c r="AS925" i="64"/>
  <c r="AT925" i="64"/>
  <c r="AU925" i="64"/>
  <c r="AV925" i="64"/>
  <c r="AW925" i="64"/>
  <c r="AX925" i="64"/>
  <c r="AY925" i="64"/>
  <c r="AZ925" i="64"/>
  <c r="BA925" i="64"/>
  <c r="BB925" i="64"/>
  <c r="BC925" i="64"/>
  <c r="BD925" i="64"/>
  <c r="BE925" i="64"/>
  <c r="BF925" i="64"/>
  <c r="BG925" i="64"/>
  <c r="BH925" i="64"/>
  <c r="BI925" i="64"/>
  <c r="BJ925" i="64"/>
  <c r="BK925" i="64"/>
  <c r="BL925" i="64"/>
  <c r="BM925" i="64"/>
  <c r="BN925" i="64"/>
  <c r="BO925" i="64"/>
  <c r="BP925" i="64"/>
  <c r="BQ925" i="64"/>
  <c r="BR925" i="64"/>
  <c r="BS925" i="64"/>
  <c r="BT925" i="64"/>
  <c r="BU925" i="64"/>
  <c r="BV925" i="64"/>
  <c r="BW925" i="64"/>
  <c r="BX925" i="64"/>
  <c r="BY925" i="64"/>
  <c r="BZ925" i="64"/>
  <c r="CA925" i="64"/>
  <c r="CB925" i="64"/>
  <c r="CC925" i="64"/>
  <c r="CD925" i="64"/>
  <c r="CE925" i="64"/>
  <c r="CF925" i="64"/>
  <c r="CG925" i="64"/>
  <c r="CH925" i="64"/>
  <c r="CI925" i="64"/>
  <c r="CJ925" i="64"/>
  <c r="CK925" i="64"/>
  <c r="CL925" i="64"/>
  <c r="S925" i="64"/>
  <c r="G923" i="64"/>
  <c r="G944" i="64"/>
  <c r="G945" i="64"/>
  <c r="G946" i="64"/>
  <c r="G949" i="64"/>
  <c r="G950" i="64"/>
  <c r="G943" i="64"/>
  <c r="G941" i="64" s="1"/>
  <c r="G920" i="64"/>
  <c r="G921" i="64"/>
  <c r="G922" i="64"/>
  <c r="G925" i="64"/>
  <c r="G926" i="64"/>
  <c r="G919" i="64"/>
  <c r="T910" i="64"/>
  <c r="U910" i="64"/>
  <c r="V910" i="64"/>
  <c r="W910" i="64"/>
  <c r="X910" i="64"/>
  <c r="Y910" i="64"/>
  <c r="Z910" i="64"/>
  <c r="AA910" i="64"/>
  <c r="AB910" i="64"/>
  <c r="AC910" i="64"/>
  <c r="AD910" i="64"/>
  <c r="AE910" i="64"/>
  <c r="AF910" i="64"/>
  <c r="AG910" i="64"/>
  <c r="AH910" i="64"/>
  <c r="AI910" i="64"/>
  <c r="AJ910" i="64"/>
  <c r="AK910" i="64"/>
  <c r="AL910" i="64"/>
  <c r="AM910" i="64"/>
  <c r="AN910" i="64"/>
  <c r="AO910" i="64"/>
  <c r="AP910" i="64"/>
  <c r="AQ910" i="64"/>
  <c r="AR910" i="64"/>
  <c r="AS910" i="64"/>
  <c r="AT910" i="64"/>
  <c r="AU910" i="64"/>
  <c r="AV910" i="64"/>
  <c r="AW910" i="64"/>
  <c r="AX910" i="64"/>
  <c r="AY910" i="64"/>
  <c r="AZ910" i="64"/>
  <c r="BA910" i="64"/>
  <c r="BB910" i="64"/>
  <c r="BC910" i="64"/>
  <c r="BD910" i="64"/>
  <c r="BE910" i="64"/>
  <c r="BF910" i="64"/>
  <c r="BG910" i="64"/>
  <c r="BH910" i="64"/>
  <c r="BI910" i="64"/>
  <c r="BJ910" i="64"/>
  <c r="BK910" i="64"/>
  <c r="BL910" i="64"/>
  <c r="BM910" i="64"/>
  <c r="BN910" i="64"/>
  <c r="BO910" i="64"/>
  <c r="BP910" i="64"/>
  <c r="BQ910" i="64"/>
  <c r="BR910" i="64"/>
  <c r="BS910" i="64"/>
  <c r="BT910" i="64"/>
  <c r="BU910" i="64"/>
  <c r="BV910" i="64"/>
  <c r="BW910" i="64"/>
  <c r="BX910" i="64"/>
  <c r="BY910" i="64"/>
  <c r="BZ910" i="64"/>
  <c r="CA910" i="64"/>
  <c r="CB910" i="64"/>
  <c r="CC910" i="64"/>
  <c r="CD910" i="64"/>
  <c r="CE910" i="64"/>
  <c r="CF910" i="64"/>
  <c r="CG910" i="64"/>
  <c r="CH910" i="64"/>
  <c r="CI910" i="64"/>
  <c r="CJ910" i="64"/>
  <c r="CK910" i="64"/>
  <c r="CL910" i="64"/>
  <c r="S910" i="64"/>
  <c r="G832" i="64"/>
  <c r="G829" i="64"/>
  <c r="G825" i="64" s="1"/>
  <c r="G830" i="64"/>
  <c r="G831" i="64"/>
  <c r="G834" i="64"/>
  <c r="G835" i="64"/>
  <c r="G828" i="64"/>
  <c r="G826" i="64" s="1"/>
  <c r="G807" i="64"/>
  <c r="G808" i="64"/>
  <c r="G809" i="64"/>
  <c r="G810" i="64"/>
  <c r="G812" i="64"/>
  <c r="G813" i="64"/>
  <c r="G806" i="64"/>
  <c r="G533" i="64"/>
  <c r="G534" i="64"/>
  <c r="G535" i="64"/>
  <c r="G532" i="64"/>
  <c r="G528" i="64"/>
  <c r="G525" i="64"/>
  <c r="G524" i="64"/>
  <c r="G511" i="64"/>
  <c r="G510" i="64"/>
  <c r="G506" i="64"/>
  <c r="G501" i="64"/>
  <c r="G500" i="64"/>
  <c r="G481" i="64"/>
  <c r="G482" i="64"/>
  <c r="G483" i="64"/>
  <c r="G484" i="64"/>
  <c r="G485" i="64"/>
  <c r="G479" i="64"/>
  <c r="G477" i="64" s="1"/>
  <c r="G459" i="64"/>
  <c r="G460" i="64"/>
  <c r="G462" i="64"/>
  <c r="G463" i="64"/>
  <c r="G464" i="64"/>
  <c r="G461" i="64"/>
  <c r="G457" i="64"/>
  <c r="G436" i="64"/>
  <c r="G437" i="64"/>
  <c r="G439" i="64"/>
  <c r="G440" i="64"/>
  <c r="G434" i="64"/>
  <c r="G423" i="64" s="1"/>
  <c r="G438" i="64" s="1"/>
  <c r="G411" i="64"/>
  <c r="G412" i="64"/>
  <c r="G407" i="64"/>
  <c r="G408" i="64"/>
  <c r="G409" i="64"/>
  <c r="G410" i="64"/>
  <c r="E406" i="64"/>
  <c r="G405" i="64"/>
  <c r="G346" i="64"/>
  <c r="G344" i="64" s="1"/>
  <c r="G322" i="64"/>
  <c r="G320" i="64" s="1"/>
  <c r="E1405" i="64"/>
  <c r="E1371" i="64"/>
  <c r="E533" i="64"/>
  <c r="E434" i="64"/>
  <c r="E435" i="64"/>
  <c r="E436" i="64"/>
  <c r="E437" i="64"/>
  <c r="E438" i="64"/>
  <c r="E439" i="64"/>
  <c r="E405" i="64"/>
  <c r="E407" i="64"/>
  <c r="E408" i="64"/>
  <c r="E409" i="64"/>
  <c r="E410" i="64"/>
  <c r="E411" i="64"/>
  <c r="E347" i="64"/>
  <c r="E348" i="64"/>
  <c r="G348" i="64"/>
  <c r="E349" i="64"/>
  <c r="G349" i="64"/>
  <c r="E350" i="64"/>
  <c r="G350" i="64"/>
  <c r="E351" i="64"/>
  <c r="G351" i="64"/>
  <c r="E352" i="64"/>
  <c r="G352" i="64"/>
  <c r="E323" i="64"/>
  <c r="E324" i="64"/>
  <c r="E325" i="64"/>
  <c r="E326" i="64"/>
  <c r="E327" i="64"/>
  <c r="E328" i="64"/>
  <c r="E329"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4" i="64"/>
  <c r="U834" i="64"/>
  <c r="V834" i="64"/>
  <c r="W834" i="64"/>
  <c r="X834" i="64"/>
  <c r="Y834" i="64"/>
  <c r="Z834" i="64"/>
  <c r="AA834" i="64"/>
  <c r="AB834" i="64"/>
  <c r="AC834" i="64"/>
  <c r="AD834" i="64"/>
  <c r="AE834" i="64"/>
  <c r="AF834" i="64"/>
  <c r="AG834" i="64"/>
  <c r="AH834" i="64"/>
  <c r="AI834" i="64"/>
  <c r="AJ834" i="64"/>
  <c r="AK834" i="64"/>
  <c r="AL834" i="64"/>
  <c r="AM834" i="64"/>
  <c r="AN834" i="64"/>
  <c r="AO834" i="64"/>
  <c r="AP834" i="64"/>
  <c r="AQ834" i="64"/>
  <c r="AR834" i="64"/>
  <c r="AS834" i="64"/>
  <c r="AT834" i="64"/>
  <c r="AU834" i="64"/>
  <c r="AV834" i="64"/>
  <c r="AW834" i="64"/>
  <c r="AX834" i="64"/>
  <c r="AY834" i="64"/>
  <c r="AZ834" i="64"/>
  <c r="BA834" i="64"/>
  <c r="BB834" i="64"/>
  <c r="BC834" i="64"/>
  <c r="BD834" i="64"/>
  <c r="BE834" i="64"/>
  <c r="BF834" i="64"/>
  <c r="BG834" i="64"/>
  <c r="BH834" i="64"/>
  <c r="BI834" i="64"/>
  <c r="BJ834" i="64"/>
  <c r="BK834" i="64"/>
  <c r="BL834" i="64"/>
  <c r="BM834" i="64"/>
  <c r="BN834" i="64"/>
  <c r="BO834" i="64"/>
  <c r="BP834" i="64"/>
  <c r="BQ834" i="64"/>
  <c r="BR834" i="64"/>
  <c r="BS834" i="64"/>
  <c r="BT834" i="64"/>
  <c r="BU834" i="64"/>
  <c r="BV834" i="64"/>
  <c r="BW834" i="64"/>
  <c r="BX834" i="64"/>
  <c r="BY834" i="64"/>
  <c r="BZ834" i="64"/>
  <c r="CA834" i="64"/>
  <c r="CB834" i="64"/>
  <c r="CC834" i="64"/>
  <c r="CD834" i="64"/>
  <c r="CE834" i="64"/>
  <c r="CF834" i="64"/>
  <c r="CG834" i="64"/>
  <c r="CH834" i="64"/>
  <c r="CI834" i="64"/>
  <c r="CJ834" i="64"/>
  <c r="CK834" i="64"/>
  <c r="CL834" i="64"/>
  <c r="S834" i="64"/>
  <c r="T812" i="64"/>
  <c r="U812" i="64"/>
  <c r="V812" i="64"/>
  <c r="W812" i="64"/>
  <c r="X812" i="64"/>
  <c r="Y812" i="64"/>
  <c r="Z812" i="64"/>
  <c r="AA812" i="64"/>
  <c r="AB812" i="64"/>
  <c r="AC812" i="64"/>
  <c r="AD812" i="64"/>
  <c r="AE812" i="64"/>
  <c r="AF812" i="64"/>
  <c r="AG812" i="64"/>
  <c r="AH812" i="64"/>
  <c r="AI812" i="64"/>
  <c r="AJ812" i="64"/>
  <c r="AK812" i="64"/>
  <c r="AL812" i="64"/>
  <c r="AM812" i="64"/>
  <c r="AN812" i="64"/>
  <c r="AO812" i="64"/>
  <c r="AP812" i="64"/>
  <c r="AQ812" i="64"/>
  <c r="AR812" i="64"/>
  <c r="AS812" i="64"/>
  <c r="AT812" i="64"/>
  <c r="AU812" i="64"/>
  <c r="AV812" i="64"/>
  <c r="AW812" i="64"/>
  <c r="AX812" i="64"/>
  <c r="AY812" i="64"/>
  <c r="AZ812" i="64"/>
  <c r="BA812" i="64"/>
  <c r="BB812" i="64"/>
  <c r="BC812" i="64"/>
  <c r="BD812" i="64"/>
  <c r="BE812" i="64"/>
  <c r="BF812" i="64"/>
  <c r="BG812" i="64"/>
  <c r="BH812" i="64"/>
  <c r="BI812" i="64"/>
  <c r="BJ812" i="64"/>
  <c r="BK812" i="64"/>
  <c r="BL812" i="64"/>
  <c r="BM812" i="64"/>
  <c r="BN812" i="64"/>
  <c r="BO812" i="64"/>
  <c r="BP812" i="64"/>
  <c r="BQ812" i="64"/>
  <c r="BR812" i="64"/>
  <c r="BS812" i="64"/>
  <c r="BT812" i="64"/>
  <c r="BU812" i="64"/>
  <c r="BV812" i="64"/>
  <c r="BW812" i="64"/>
  <c r="BX812" i="64"/>
  <c r="BY812" i="64"/>
  <c r="BZ812" i="64"/>
  <c r="CA812" i="64"/>
  <c r="CB812" i="64"/>
  <c r="CC812" i="64"/>
  <c r="CD812" i="64"/>
  <c r="CE812" i="64"/>
  <c r="CF812" i="64"/>
  <c r="CG812" i="64"/>
  <c r="CH812" i="64"/>
  <c r="CI812" i="64"/>
  <c r="CJ812" i="64"/>
  <c r="CK812" i="64"/>
  <c r="CL812" i="64"/>
  <c r="S812" i="64"/>
  <c r="E511" i="64"/>
  <c r="T508" i="64"/>
  <c r="U508" i="64"/>
  <c r="V508" i="64"/>
  <c r="W508" i="64"/>
  <c r="X508" i="64"/>
  <c r="Y508" i="64"/>
  <c r="Z508" i="64"/>
  <c r="AA508" i="64"/>
  <c r="AB508" i="64"/>
  <c r="AC508" i="64"/>
  <c r="AD508" i="64"/>
  <c r="AE508" i="64"/>
  <c r="AF508" i="64"/>
  <c r="AG508" i="64"/>
  <c r="AH508" i="64"/>
  <c r="AI508" i="64"/>
  <c r="AJ508" i="64"/>
  <c r="AK508" i="64"/>
  <c r="AL508" i="64"/>
  <c r="AM508" i="64"/>
  <c r="AN508" i="64"/>
  <c r="AO508" i="64"/>
  <c r="AP508" i="64"/>
  <c r="AQ508" i="64"/>
  <c r="AR508" i="64"/>
  <c r="AS508" i="64"/>
  <c r="AT508" i="64"/>
  <c r="AU508" i="64"/>
  <c r="AV508" i="64"/>
  <c r="AW508" i="64"/>
  <c r="AX508" i="64"/>
  <c r="AY508" i="64"/>
  <c r="AZ508" i="64"/>
  <c r="BA508" i="64"/>
  <c r="BB508" i="64"/>
  <c r="BC508" i="64"/>
  <c r="BD508" i="64"/>
  <c r="BE508" i="64"/>
  <c r="BF508" i="64"/>
  <c r="BG508" i="64"/>
  <c r="BH508" i="64"/>
  <c r="BI508" i="64"/>
  <c r="BJ508" i="64"/>
  <c r="BK508" i="64"/>
  <c r="BL508" i="64"/>
  <c r="BM508" i="64"/>
  <c r="BN508" i="64"/>
  <c r="BO508" i="64"/>
  <c r="BP508" i="64"/>
  <c r="BQ508" i="64"/>
  <c r="BR508" i="64"/>
  <c r="BS508" i="64"/>
  <c r="BT508" i="64"/>
  <c r="BU508" i="64"/>
  <c r="BV508" i="64"/>
  <c r="BW508" i="64"/>
  <c r="BX508" i="64"/>
  <c r="BY508" i="64"/>
  <c r="BZ508" i="64"/>
  <c r="CA508" i="64"/>
  <c r="CB508" i="64"/>
  <c r="CC508" i="64"/>
  <c r="CD508" i="64"/>
  <c r="CE508" i="64"/>
  <c r="CF508" i="64"/>
  <c r="CG508" i="64"/>
  <c r="CH508" i="64"/>
  <c r="CI508" i="64"/>
  <c r="CJ508" i="64"/>
  <c r="CK508" i="64"/>
  <c r="CL508" i="64"/>
  <c r="S508" i="64"/>
  <c r="T480" i="64"/>
  <c r="U480" i="64"/>
  <c r="V480" i="64"/>
  <c r="W480" i="64"/>
  <c r="X480" i="64"/>
  <c r="Y480" i="64"/>
  <c r="Z480" i="64"/>
  <c r="AA480" i="64"/>
  <c r="AB480" i="64"/>
  <c r="AC480" i="64"/>
  <c r="AD480" i="64"/>
  <c r="AE480" i="64"/>
  <c r="AF480" i="64"/>
  <c r="AG480" i="64"/>
  <c r="AH480" i="64"/>
  <c r="AI480" i="64"/>
  <c r="AJ480" i="64"/>
  <c r="AK480" i="64"/>
  <c r="AL480" i="64"/>
  <c r="AM480" i="64"/>
  <c r="AN480" i="64"/>
  <c r="AO480" i="64"/>
  <c r="AP480" i="64"/>
  <c r="AQ480" i="64"/>
  <c r="AR480" i="64"/>
  <c r="AS480" i="64"/>
  <c r="AT480" i="64"/>
  <c r="AU480" i="64"/>
  <c r="AV480" i="64"/>
  <c r="AW480" i="64"/>
  <c r="AX480" i="64"/>
  <c r="AY480" i="64"/>
  <c r="AZ480" i="64"/>
  <c r="BA480" i="64"/>
  <c r="BB480" i="64"/>
  <c r="BC480" i="64"/>
  <c r="BD480" i="64"/>
  <c r="BE480" i="64"/>
  <c r="BF480" i="64"/>
  <c r="BG480" i="64"/>
  <c r="BH480" i="64"/>
  <c r="BI480" i="64"/>
  <c r="BJ480" i="64"/>
  <c r="BK480" i="64"/>
  <c r="BL480" i="64"/>
  <c r="BM480" i="64"/>
  <c r="BN480" i="64"/>
  <c r="BO480" i="64"/>
  <c r="BP480" i="64"/>
  <c r="BQ480" i="64"/>
  <c r="BR480" i="64"/>
  <c r="BS480" i="64"/>
  <c r="BT480" i="64"/>
  <c r="BU480" i="64"/>
  <c r="BV480" i="64"/>
  <c r="BW480" i="64"/>
  <c r="BX480" i="64"/>
  <c r="BY480" i="64"/>
  <c r="BZ480" i="64"/>
  <c r="CA480" i="64"/>
  <c r="CB480" i="64"/>
  <c r="CC480" i="64"/>
  <c r="CD480" i="64"/>
  <c r="CE480" i="64"/>
  <c r="CF480" i="64"/>
  <c r="CG480" i="64"/>
  <c r="CH480" i="64"/>
  <c r="CI480" i="64"/>
  <c r="CJ480" i="64"/>
  <c r="CK480" i="64"/>
  <c r="CL480" i="64"/>
  <c r="S480" i="64"/>
  <c r="T460" i="64"/>
  <c r="U460" i="64"/>
  <c r="V460" i="64"/>
  <c r="W460" i="64"/>
  <c r="X460" i="64"/>
  <c r="Y460" i="64"/>
  <c r="Z460" i="64"/>
  <c r="AA460" i="64"/>
  <c r="AB460" i="64"/>
  <c r="AC460" i="64"/>
  <c r="AD460" i="64"/>
  <c r="AE460" i="64"/>
  <c r="AF460" i="64"/>
  <c r="AG460" i="64"/>
  <c r="AH460" i="64"/>
  <c r="AI460" i="64"/>
  <c r="AJ460" i="64"/>
  <c r="AK460" i="64"/>
  <c r="AL460" i="64"/>
  <c r="AM460" i="64"/>
  <c r="AN460" i="64"/>
  <c r="AO460" i="64"/>
  <c r="AP460" i="64"/>
  <c r="AQ460" i="64"/>
  <c r="AR460" i="64"/>
  <c r="AS460" i="64"/>
  <c r="AT460" i="64"/>
  <c r="AU460" i="64"/>
  <c r="AV460" i="64"/>
  <c r="AW460" i="64"/>
  <c r="AX460" i="64"/>
  <c r="AY460" i="64"/>
  <c r="AZ460" i="64"/>
  <c r="BA460" i="64"/>
  <c r="BB460" i="64"/>
  <c r="BC460" i="64"/>
  <c r="BD460" i="64"/>
  <c r="BE460" i="64"/>
  <c r="BF460" i="64"/>
  <c r="BG460" i="64"/>
  <c r="BH460" i="64"/>
  <c r="BI460" i="64"/>
  <c r="BJ460" i="64"/>
  <c r="BK460" i="64"/>
  <c r="BL460" i="64"/>
  <c r="BM460" i="64"/>
  <c r="BN460" i="64"/>
  <c r="BO460" i="64"/>
  <c r="BP460" i="64"/>
  <c r="BQ460" i="64"/>
  <c r="BR460" i="64"/>
  <c r="BS460" i="64"/>
  <c r="BT460" i="64"/>
  <c r="BU460" i="64"/>
  <c r="BV460" i="64"/>
  <c r="BW460" i="64"/>
  <c r="BX460" i="64"/>
  <c r="BY460" i="64"/>
  <c r="BZ460" i="64"/>
  <c r="CA460" i="64"/>
  <c r="CB460" i="64"/>
  <c r="CC460" i="64"/>
  <c r="CD460" i="64"/>
  <c r="CE460" i="64"/>
  <c r="CF460" i="64"/>
  <c r="CG460" i="64"/>
  <c r="CH460" i="64"/>
  <c r="CI460" i="64"/>
  <c r="CJ460" i="64"/>
  <c r="CK460" i="64"/>
  <c r="CL460" i="64"/>
  <c r="S460" i="64"/>
  <c r="T437" i="64"/>
  <c r="U437" i="64"/>
  <c r="V437" i="64"/>
  <c r="W437" i="64"/>
  <c r="X437" i="64"/>
  <c r="Y437" i="64"/>
  <c r="Z437" i="64"/>
  <c r="AA437" i="64"/>
  <c r="AB437" i="64"/>
  <c r="AC437" i="64"/>
  <c r="AD437" i="64"/>
  <c r="AE437" i="64"/>
  <c r="AF437" i="64"/>
  <c r="AG437" i="64"/>
  <c r="AH437" i="64"/>
  <c r="AI437" i="64"/>
  <c r="AJ437" i="64"/>
  <c r="AK437" i="64"/>
  <c r="AL437" i="64"/>
  <c r="AM437" i="64"/>
  <c r="AN437" i="64"/>
  <c r="AO437" i="64"/>
  <c r="AP437" i="64"/>
  <c r="AQ437" i="64"/>
  <c r="AR437" i="64"/>
  <c r="AS437" i="64"/>
  <c r="AT437" i="64"/>
  <c r="AU437" i="64"/>
  <c r="AV437" i="64"/>
  <c r="AW437" i="64"/>
  <c r="AX437" i="64"/>
  <c r="AY437" i="64"/>
  <c r="AZ437" i="64"/>
  <c r="BA437" i="64"/>
  <c r="BB437" i="64"/>
  <c r="BC437" i="64"/>
  <c r="BD437" i="64"/>
  <c r="BE437" i="64"/>
  <c r="BF437" i="64"/>
  <c r="BG437" i="64"/>
  <c r="BH437" i="64"/>
  <c r="BI437" i="64"/>
  <c r="BJ437" i="64"/>
  <c r="BK437" i="64"/>
  <c r="BL437" i="64"/>
  <c r="BM437" i="64"/>
  <c r="BN437" i="64"/>
  <c r="BO437" i="64"/>
  <c r="BP437" i="64"/>
  <c r="BQ437" i="64"/>
  <c r="BR437" i="64"/>
  <c r="BS437" i="64"/>
  <c r="BT437" i="64"/>
  <c r="BU437" i="64"/>
  <c r="BV437" i="64"/>
  <c r="BW437" i="64"/>
  <c r="BX437" i="64"/>
  <c r="BY437" i="64"/>
  <c r="BZ437" i="64"/>
  <c r="CA437" i="64"/>
  <c r="CB437" i="64"/>
  <c r="CC437" i="64"/>
  <c r="CD437" i="64"/>
  <c r="CE437" i="64"/>
  <c r="CF437" i="64"/>
  <c r="CG437" i="64"/>
  <c r="CH437" i="64"/>
  <c r="CI437" i="64"/>
  <c r="CJ437" i="64"/>
  <c r="CK437" i="64"/>
  <c r="CL437" i="64"/>
  <c r="S437" i="64"/>
  <c r="S1404" i="64"/>
  <c r="T1404" i="64"/>
  <c r="U1404" i="64"/>
  <c r="V1404" i="64"/>
  <c r="W1404" i="64"/>
  <c r="X1404" i="64"/>
  <c r="Y1404" i="64"/>
  <c r="Z1404" i="64"/>
  <c r="AA1404" i="64"/>
  <c r="AB1404" i="64"/>
  <c r="AC1404" i="64"/>
  <c r="AD1404" i="64"/>
  <c r="AE1404" i="64"/>
  <c r="AF1404" i="64"/>
  <c r="AG1404" i="64"/>
  <c r="AH1404" i="64"/>
  <c r="AI1404" i="64"/>
  <c r="AJ1404" i="64"/>
  <c r="AK1404" i="64"/>
  <c r="AL1404" i="64"/>
  <c r="AM1404" i="64"/>
  <c r="AN1404" i="64"/>
  <c r="AO1404" i="64"/>
  <c r="AP1404" i="64"/>
  <c r="AQ1404" i="64"/>
  <c r="AR1404" i="64"/>
  <c r="AS1404" i="64"/>
  <c r="AT1404" i="64"/>
  <c r="AU1404" i="64"/>
  <c r="AV1404" i="64"/>
  <c r="AW1404" i="64"/>
  <c r="AX1404" i="64"/>
  <c r="AY1404" i="64"/>
  <c r="AZ1404" i="64"/>
  <c r="BA1404" i="64"/>
  <c r="BB1404" i="64"/>
  <c r="BC1404" i="64"/>
  <c r="BD1404" i="64"/>
  <c r="BE1404" i="64"/>
  <c r="BF1404" i="64"/>
  <c r="BG1404" i="64"/>
  <c r="BH1404" i="64"/>
  <c r="BI1404" i="64"/>
  <c r="BJ1404" i="64"/>
  <c r="BK1404" i="64"/>
  <c r="BL1404" i="64"/>
  <c r="BM1404" i="64"/>
  <c r="BN1404" i="64"/>
  <c r="BO1404" i="64"/>
  <c r="BP1404" i="64"/>
  <c r="BQ1404" i="64"/>
  <c r="BR1404" i="64"/>
  <c r="BS1404" i="64"/>
  <c r="BT1404" i="64"/>
  <c r="BU1404" i="64"/>
  <c r="BV1404" i="64"/>
  <c r="BW1404" i="64"/>
  <c r="BX1404" i="64"/>
  <c r="BY1404" i="64"/>
  <c r="BZ1404" i="64"/>
  <c r="CA1404" i="64"/>
  <c r="CB1404" i="64"/>
  <c r="CC1404" i="64"/>
  <c r="CD1404" i="64"/>
  <c r="CE1404" i="64"/>
  <c r="CF1404" i="64"/>
  <c r="CG1404" i="64"/>
  <c r="CH1404" i="64"/>
  <c r="CI1404" i="64"/>
  <c r="CJ1404" i="64"/>
  <c r="CK1404" i="64"/>
  <c r="CL1404" i="64"/>
  <c r="S2205" i="64"/>
  <c r="T2205" i="64"/>
  <c r="U2205" i="64"/>
  <c r="V2205" i="64"/>
  <c r="W2205" i="64"/>
  <c r="X2205" i="64"/>
  <c r="Y2205" i="64"/>
  <c r="Z2205" i="64"/>
  <c r="AA2205" i="64"/>
  <c r="AB2205" i="64"/>
  <c r="AC2205" i="64"/>
  <c r="AD2205" i="64"/>
  <c r="AE2205" i="64"/>
  <c r="AF2205" i="64"/>
  <c r="AG2205" i="64"/>
  <c r="AH2205" i="64"/>
  <c r="AI2205" i="64"/>
  <c r="AJ2205" i="64"/>
  <c r="AK2205" i="64"/>
  <c r="AL2205" i="64"/>
  <c r="AM2205" i="64"/>
  <c r="AN2205" i="64"/>
  <c r="AO2205" i="64"/>
  <c r="AP2205" i="64"/>
  <c r="AQ2205" i="64"/>
  <c r="AR2205" i="64"/>
  <c r="AS2205" i="64"/>
  <c r="AT2205" i="64"/>
  <c r="AU2205" i="64"/>
  <c r="AV2205" i="64"/>
  <c r="AW2205" i="64"/>
  <c r="AX2205" i="64"/>
  <c r="AY2205" i="64"/>
  <c r="AZ2205" i="64"/>
  <c r="BA2205" i="64"/>
  <c r="BB2205" i="64"/>
  <c r="BC2205" i="64"/>
  <c r="BD2205" i="64"/>
  <c r="BE2205" i="64"/>
  <c r="BF2205" i="64"/>
  <c r="BG2205" i="64"/>
  <c r="BH2205" i="64"/>
  <c r="BI2205" i="64"/>
  <c r="BJ2205" i="64"/>
  <c r="BK2205" i="64"/>
  <c r="BL2205" i="64"/>
  <c r="BM2205" i="64"/>
  <c r="BN2205" i="64"/>
  <c r="BO2205" i="64"/>
  <c r="BP2205" i="64"/>
  <c r="BQ2205" i="64"/>
  <c r="BR2205" i="64"/>
  <c r="BS2205" i="64"/>
  <c r="BT2205" i="64"/>
  <c r="BU2205" i="64"/>
  <c r="BV2205" i="64"/>
  <c r="BW2205" i="64"/>
  <c r="BX2205" i="64"/>
  <c r="BY2205" i="64"/>
  <c r="BZ2205" i="64"/>
  <c r="CA2205" i="64"/>
  <c r="CB2205" i="64"/>
  <c r="CC2205" i="64"/>
  <c r="CD2205" i="64"/>
  <c r="CE2205" i="64"/>
  <c r="CF2205" i="64"/>
  <c r="CG2205" i="64"/>
  <c r="CH2205" i="64"/>
  <c r="CI2205" i="64"/>
  <c r="CJ2205" i="64"/>
  <c r="CK2205" i="64"/>
  <c r="CL2205" i="64"/>
  <c r="S2179" i="64"/>
  <c r="T2179" i="64"/>
  <c r="U2179" i="64"/>
  <c r="V2179" i="64"/>
  <c r="W2179" i="64"/>
  <c r="X2179" i="64"/>
  <c r="Y2179" i="64"/>
  <c r="Z2179" i="64"/>
  <c r="AA2179" i="64"/>
  <c r="AB2179" i="64"/>
  <c r="AC2179" i="64"/>
  <c r="AD2179" i="64"/>
  <c r="AE2179" i="64"/>
  <c r="AF2179" i="64"/>
  <c r="AG2179" i="64"/>
  <c r="AH2179" i="64"/>
  <c r="AI2179" i="64"/>
  <c r="AJ2179" i="64"/>
  <c r="AK2179" i="64"/>
  <c r="AL2179" i="64"/>
  <c r="AM2179" i="64"/>
  <c r="AN2179" i="64"/>
  <c r="AO2179" i="64"/>
  <c r="AP2179" i="64"/>
  <c r="AQ2179" i="64"/>
  <c r="AR2179" i="64"/>
  <c r="AS2179" i="64"/>
  <c r="AT2179" i="64"/>
  <c r="AU2179" i="64"/>
  <c r="AV2179" i="64"/>
  <c r="AW2179" i="64"/>
  <c r="AX2179" i="64"/>
  <c r="AY2179" i="64"/>
  <c r="AZ2179" i="64"/>
  <c r="BA2179" i="64"/>
  <c r="BB2179" i="64"/>
  <c r="BC2179" i="64"/>
  <c r="BD2179" i="64"/>
  <c r="BE2179" i="64"/>
  <c r="BF2179" i="64"/>
  <c r="BG2179" i="64"/>
  <c r="BH2179" i="64"/>
  <c r="BI2179" i="64"/>
  <c r="BJ2179" i="64"/>
  <c r="BK2179" i="64"/>
  <c r="BL2179" i="64"/>
  <c r="BM2179" i="64"/>
  <c r="BN2179" i="64"/>
  <c r="BO2179" i="64"/>
  <c r="BP2179" i="64"/>
  <c r="BQ2179" i="64"/>
  <c r="BR2179" i="64"/>
  <c r="BS2179" i="64"/>
  <c r="BT2179" i="64"/>
  <c r="BU2179" i="64"/>
  <c r="BV2179" i="64"/>
  <c r="BW2179" i="64"/>
  <c r="BX2179" i="64"/>
  <c r="BY2179" i="64"/>
  <c r="BZ2179" i="64"/>
  <c r="CA2179" i="64"/>
  <c r="CB2179" i="64"/>
  <c r="CC2179" i="64"/>
  <c r="CD2179" i="64"/>
  <c r="CE2179" i="64"/>
  <c r="CF2179" i="64"/>
  <c r="CG2179" i="64"/>
  <c r="CH2179" i="64"/>
  <c r="CI2179" i="64"/>
  <c r="CJ2179" i="64"/>
  <c r="CK2179" i="64"/>
  <c r="CL2179"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S2128" i="64"/>
  <c r="T2128" i="64"/>
  <c r="U2128" i="64"/>
  <c r="V2128" i="64"/>
  <c r="W2128" i="64"/>
  <c r="X2128" i="64"/>
  <c r="Y2128" i="64"/>
  <c r="Z2128" i="64"/>
  <c r="AA2128" i="64"/>
  <c r="AB2128" i="64"/>
  <c r="AC2128" i="64"/>
  <c r="AD2128" i="64"/>
  <c r="AE2128" i="64"/>
  <c r="AF2128" i="64"/>
  <c r="AG2128" i="64"/>
  <c r="AH2128" i="64"/>
  <c r="AI2128" i="64"/>
  <c r="AJ2128" i="64"/>
  <c r="AK2128" i="64"/>
  <c r="AL2128" i="64"/>
  <c r="AM2128" i="64"/>
  <c r="AN2128" i="64"/>
  <c r="AO2128" i="64"/>
  <c r="AP2128" i="64"/>
  <c r="AQ2128" i="64"/>
  <c r="AR2128" i="64"/>
  <c r="AS2128" i="64"/>
  <c r="AT2128" i="64"/>
  <c r="AU2128" i="64"/>
  <c r="AV2128" i="64"/>
  <c r="AW2128" i="64"/>
  <c r="AX2128" i="64"/>
  <c r="AY2128" i="64"/>
  <c r="AZ2128" i="64"/>
  <c r="BA2128" i="64"/>
  <c r="BB2128" i="64"/>
  <c r="BC2128" i="64"/>
  <c r="BD2128" i="64"/>
  <c r="BE2128" i="64"/>
  <c r="BF2128" i="64"/>
  <c r="BG2128" i="64"/>
  <c r="BH2128" i="64"/>
  <c r="BI2128" i="64"/>
  <c r="BJ2128" i="64"/>
  <c r="BK2128" i="64"/>
  <c r="BL2128" i="64"/>
  <c r="BM2128" i="64"/>
  <c r="BN2128" i="64"/>
  <c r="BO2128" i="64"/>
  <c r="BP2128" i="64"/>
  <c r="BQ2128" i="64"/>
  <c r="BR2128" i="64"/>
  <c r="BS2128" i="64"/>
  <c r="BT2128" i="64"/>
  <c r="BU2128" i="64"/>
  <c r="BV2128" i="64"/>
  <c r="BW2128" i="64"/>
  <c r="BX2128" i="64"/>
  <c r="BY2128" i="64"/>
  <c r="BZ2128" i="64"/>
  <c r="CA2128" i="64"/>
  <c r="CB2128" i="64"/>
  <c r="CC2128" i="64"/>
  <c r="CD2128" i="64"/>
  <c r="CE2128" i="64"/>
  <c r="CF2128" i="64"/>
  <c r="CG2128" i="64"/>
  <c r="CH2128" i="64"/>
  <c r="CI2128" i="64"/>
  <c r="CJ2128" i="64"/>
  <c r="CK2128" i="64"/>
  <c r="CL2128" i="64"/>
  <c r="S1373" i="64"/>
  <c r="T1373" i="64"/>
  <c r="U1373" i="64"/>
  <c r="V1373" i="64"/>
  <c r="W1373" i="64"/>
  <c r="X1373" i="64"/>
  <c r="Y1373" i="64"/>
  <c r="Z1373" i="64"/>
  <c r="AA1373" i="64"/>
  <c r="AB1373" i="64"/>
  <c r="AC1373" i="64"/>
  <c r="AD1373" i="64"/>
  <c r="AE1373" i="64"/>
  <c r="AF1373" i="64"/>
  <c r="AG1373" i="64"/>
  <c r="AH1373" i="64"/>
  <c r="AI1373" i="64"/>
  <c r="AJ1373" i="64"/>
  <c r="AK1373" i="64"/>
  <c r="AL1373" i="64"/>
  <c r="AM1373" i="64"/>
  <c r="AN1373" i="64"/>
  <c r="AO1373" i="64"/>
  <c r="AP1373" i="64"/>
  <c r="AQ1373" i="64"/>
  <c r="AR1373" i="64"/>
  <c r="AS1373" i="64"/>
  <c r="AT1373" i="64"/>
  <c r="AU1373" i="64"/>
  <c r="AV1373" i="64"/>
  <c r="AW1373" i="64"/>
  <c r="AX1373" i="64"/>
  <c r="AY1373" i="64"/>
  <c r="AZ1373" i="64"/>
  <c r="BA1373" i="64"/>
  <c r="BB1373" i="64"/>
  <c r="BC1373" i="64"/>
  <c r="BD1373" i="64"/>
  <c r="BE1373" i="64"/>
  <c r="BF1373" i="64"/>
  <c r="BG1373" i="64"/>
  <c r="BH1373" i="64"/>
  <c r="BI1373" i="64"/>
  <c r="BJ1373" i="64"/>
  <c r="BK1373" i="64"/>
  <c r="BL1373" i="64"/>
  <c r="BM1373" i="64"/>
  <c r="BN1373" i="64"/>
  <c r="BO1373" i="64"/>
  <c r="BP1373" i="64"/>
  <c r="BQ1373" i="64"/>
  <c r="BR1373" i="64"/>
  <c r="BS1373" i="64"/>
  <c r="BT1373" i="64"/>
  <c r="BU1373" i="64"/>
  <c r="BV1373" i="64"/>
  <c r="BW1373" i="64"/>
  <c r="BX1373" i="64"/>
  <c r="BY1373" i="64"/>
  <c r="BZ1373" i="64"/>
  <c r="CA1373" i="64"/>
  <c r="CB1373" i="64"/>
  <c r="CC1373" i="64"/>
  <c r="CD1373" i="64"/>
  <c r="CE1373" i="64"/>
  <c r="CF1373" i="64"/>
  <c r="CG1373" i="64"/>
  <c r="CH1373" i="64"/>
  <c r="CI1373" i="64"/>
  <c r="CJ1373" i="64"/>
  <c r="CK1373" i="64"/>
  <c r="CL1373" i="64"/>
  <c r="S1350" i="64"/>
  <c r="T1350" i="64"/>
  <c r="U1350" i="64"/>
  <c r="V1350" i="64"/>
  <c r="W1350" i="64"/>
  <c r="X1350" i="64"/>
  <c r="Y1350" i="64"/>
  <c r="Z1350" i="64"/>
  <c r="AA1350" i="64"/>
  <c r="AB1350" i="64"/>
  <c r="AC1350" i="64"/>
  <c r="AD1350" i="64"/>
  <c r="AE1350" i="64"/>
  <c r="AF1350" i="64"/>
  <c r="AG1350" i="64"/>
  <c r="AH1350" i="64"/>
  <c r="AI1350" i="64"/>
  <c r="AJ1350" i="64"/>
  <c r="AK1350" i="64"/>
  <c r="AL1350" i="64"/>
  <c r="AM1350" i="64"/>
  <c r="AN1350" i="64"/>
  <c r="AO1350" i="64"/>
  <c r="AP1350" i="64"/>
  <c r="AQ1350" i="64"/>
  <c r="AR1350" i="64"/>
  <c r="AS1350" i="64"/>
  <c r="AT1350" i="64"/>
  <c r="AU1350" i="64"/>
  <c r="AV1350" i="64"/>
  <c r="AW1350" i="64"/>
  <c r="AX1350" i="64"/>
  <c r="AY1350" i="64"/>
  <c r="AZ1350" i="64"/>
  <c r="BA1350" i="64"/>
  <c r="BB1350" i="64"/>
  <c r="BC1350" i="64"/>
  <c r="BD1350" i="64"/>
  <c r="BE1350" i="64"/>
  <c r="BF1350" i="64"/>
  <c r="BG1350" i="64"/>
  <c r="BH1350" i="64"/>
  <c r="BI1350" i="64"/>
  <c r="BJ1350" i="64"/>
  <c r="BK1350" i="64"/>
  <c r="BL1350" i="64"/>
  <c r="BM1350" i="64"/>
  <c r="BN1350" i="64"/>
  <c r="BO1350" i="64"/>
  <c r="BP1350" i="64"/>
  <c r="BQ1350" i="64"/>
  <c r="BR1350" i="64"/>
  <c r="BS1350" i="64"/>
  <c r="BT1350" i="64"/>
  <c r="BU1350" i="64"/>
  <c r="BV1350" i="64"/>
  <c r="BW1350" i="64"/>
  <c r="BX1350" i="64"/>
  <c r="BY1350" i="64"/>
  <c r="BZ1350" i="64"/>
  <c r="CA1350" i="64"/>
  <c r="CB1350" i="64"/>
  <c r="CC1350" i="64"/>
  <c r="CD1350" i="64"/>
  <c r="CE1350" i="64"/>
  <c r="CF1350" i="64"/>
  <c r="CG1350" i="64"/>
  <c r="CH1350" i="64"/>
  <c r="CI1350" i="64"/>
  <c r="CJ1350" i="64"/>
  <c r="CK1350" i="64"/>
  <c r="CL1350" i="64"/>
  <c r="S1318" i="64"/>
  <c r="T1318" i="64"/>
  <c r="U1318" i="64"/>
  <c r="V1318" i="64"/>
  <c r="W1318" i="64"/>
  <c r="X1318" i="64"/>
  <c r="Y1318" i="64"/>
  <c r="Z1318" i="64"/>
  <c r="AA1318" i="64"/>
  <c r="AB1318" i="64"/>
  <c r="AC1318" i="64"/>
  <c r="AD1318" i="64"/>
  <c r="AE1318" i="64"/>
  <c r="AF1318" i="64"/>
  <c r="AG1318" i="64"/>
  <c r="AH1318" i="64"/>
  <c r="AI1318" i="64"/>
  <c r="AJ1318" i="64"/>
  <c r="AK1318" i="64"/>
  <c r="AL1318" i="64"/>
  <c r="AM1318" i="64"/>
  <c r="AN1318" i="64"/>
  <c r="AO1318" i="64"/>
  <c r="AP1318" i="64"/>
  <c r="AQ1318" i="64"/>
  <c r="AR1318" i="64"/>
  <c r="AS1318" i="64"/>
  <c r="AT1318" i="64"/>
  <c r="AU1318" i="64"/>
  <c r="AV1318" i="64"/>
  <c r="AW1318" i="64"/>
  <c r="AX1318" i="64"/>
  <c r="AY1318" i="64"/>
  <c r="AZ1318" i="64"/>
  <c r="BA1318" i="64"/>
  <c r="BB1318" i="64"/>
  <c r="BC1318" i="64"/>
  <c r="BD1318" i="64"/>
  <c r="BE1318" i="64"/>
  <c r="BF1318" i="64"/>
  <c r="BG1318" i="64"/>
  <c r="BH1318" i="64"/>
  <c r="BI1318" i="64"/>
  <c r="BJ1318" i="64"/>
  <c r="BK1318" i="64"/>
  <c r="BL1318" i="64"/>
  <c r="BM1318" i="64"/>
  <c r="BN1318" i="64"/>
  <c r="BO1318" i="64"/>
  <c r="BP1318" i="64"/>
  <c r="BQ1318" i="64"/>
  <c r="BR1318" i="64"/>
  <c r="BS1318" i="64"/>
  <c r="BT1318" i="64"/>
  <c r="BU1318" i="64"/>
  <c r="BV1318" i="64"/>
  <c r="BW1318" i="64"/>
  <c r="BX1318" i="64"/>
  <c r="BY1318" i="64"/>
  <c r="BZ1318" i="64"/>
  <c r="CA1318" i="64"/>
  <c r="CB1318" i="64"/>
  <c r="CC1318" i="64"/>
  <c r="CD1318" i="64"/>
  <c r="CE1318" i="64"/>
  <c r="CF1318" i="64"/>
  <c r="CG1318" i="64"/>
  <c r="CH1318" i="64"/>
  <c r="CI1318" i="64"/>
  <c r="CJ1318" i="64"/>
  <c r="CK1318" i="64"/>
  <c r="CL1318" i="64"/>
  <c r="S1524" i="64"/>
  <c r="T1524" i="64"/>
  <c r="U1524" i="64"/>
  <c r="V1524" i="64"/>
  <c r="W1524" i="64"/>
  <c r="X1524" i="64"/>
  <c r="Y1524" i="64"/>
  <c r="Z1524" i="64"/>
  <c r="AA1524" i="64"/>
  <c r="AB1524" i="64"/>
  <c r="AC1524" i="64"/>
  <c r="AD1524" i="64"/>
  <c r="AE1524" i="64"/>
  <c r="AF1524" i="64"/>
  <c r="AG1524" i="64"/>
  <c r="AH1524" i="64"/>
  <c r="AI1524" i="64"/>
  <c r="AJ1524" i="64"/>
  <c r="AK1524" i="64"/>
  <c r="AL1524" i="64"/>
  <c r="AM1524" i="64"/>
  <c r="AN1524" i="64"/>
  <c r="AO1524" i="64"/>
  <c r="AP1524" i="64"/>
  <c r="AQ1524" i="64"/>
  <c r="AR1524" i="64"/>
  <c r="AS1524" i="64"/>
  <c r="AT1524" i="64"/>
  <c r="AU1524" i="64"/>
  <c r="AV1524" i="64"/>
  <c r="AW1524" i="64"/>
  <c r="AX1524" i="64"/>
  <c r="AY1524" i="64"/>
  <c r="AZ1524" i="64"/>
  <c r="BA1524" i="64"/>
  <c r="BB1524" i="64"/>
  <c r="BC1524" i="64"/>
  <c r="BD1524" i="64"/>
  <c r="BE1524" i="64"/>
  <c r="BF1524" i="64"/>
  <c r="BG1524" i="64"/>
  <c r="BH1524" i="64"/>
  <c r="BI1524" i="64"/>
  <c r="BJ1524" i="64"/>
  <c r="BK1524" i="64"/>
  <c r="BL1524" i="64"/>
  <c r="BM1524" i="64"/>
  <c r="BN1524" i="64"/>
  <c r="BO1524" i="64"/>
  <c r="BP1524" i="64"/>
  <c r="BQ1524" i="64"/>
  <c r="BR1524" i="64"/>
  <c r="BS1524" i="64"/>
  <c r="BT1524" i="64"/>
  <c r="BU1524" i="64"/>
  <c r="BV1524" i="64"/>
  <c r="BW1524" i="64"/>
  <c r="BX1524" i="64"/>
  <c r="BY1524" i="64"/>
  <c r="BZ1524" i="64"/>
  <c r="CA1524" i="64"/>
  <c r="CB1524" i="64"/>
  <c r="CC1524" i="64"/>
  <c r="CD1524" i="64"/>
  <c r="CE1524" i="64"/>
  <c r="CF1524" i="64"/>
  <c r="CG1524" i="64"/>
  <c r="CH1524" i="64"/>
  <c r="CI1524" i="64"/>
  <c r="CJ1524" i="64"/>
  <c r="CK1524" i="64"/>
  <c r="CL1524" i="64"/>
  <c r="S2254" i="64"/>
  <c r="T2254" i="64"/>
  <c r="U2254" i="64"/>
  <c r="V2254" i="64"/>
  <c r="W2254" i="64"/>
  <c r="X2254" i="64"/>
  <c r="Y2254" i="64"/>
  <c r="Z2254" i="64"/>
  <c r="AA2254" i="64"/>
  <c r="AB2254" i="64"/>
  <c r="AC2254" i="64"/>
  <c r="AD2254" i="64"/>
  <c r="AE2254" i="64"/>
  <c r="AF2254" i="64"/>
  <c r="AG2254" i="64"/>
  <c r="AH2254" i="64"/>
  <c r="AI2254" i="64"/>
  <c r="AJ2254" i="64"/>
  <c r="AK2254" i="64"/>
  <c r="AL2254" i="64"/>
  <c r="AM2254" i="64"/>
  <c r="AN2254" i="64"/>
  <c r="AO2254" i="64"/>
  <c r="AP2254" i="64"/>
  <c r="AQ2254" i="64"/>
  <c r="AR2254" i="64"/>
  <c r="AS2254" i="64"/>
  <c r="AT2254" i="64"/>
  <c r="AU2254" i="64"/>
  <c r="AV2254" i="64"/>
  <c r="AW2254" i="64"/>
  <c r="AX2254" i="64"/>
  <c r="AY2254" i="64"/>
  <c r="AZ2254" i="64"/>
  <c r="BA2254" i="64"/>
  <c r="BB2254" i="64"/>
  <c r="BC2254" i="64"/>
  <c r="BD2254" i="64"/>
  <c r="BE2254" i="64"/>
  <c r="BF2254" i="64"/>
  <c r="BG2254" i="64"/>
  <c r="BH2254" i="64"/>
  <c r="BI2254" i="64"/>
  <c r="BJ2254" i="64"/>
  <c r="BK2254" i="64"/>
  <c r="BL2254" i="64"/>
  <c r="BM2254" i="64"/>
  <c r="BN2254" i="64"/>
  <c r="BO2254" i="64"/>
  <c r="BP2254" i="64"/>
  <c r="BQ2254" i="64"/>
  <c r="BR2254" i="64"/>
  <c r="BS2254" i="64"/>
  <c r="BT2254" i="64"/>
  <c r="BU2254" i="64"/>
  <c r="BV2254" i="64"/>
  <c r="BW2254" i="64"/>
  <c r="BX2254" i="64"/>
  <c r="BY2254" i="64"/>
  <c r="BZ2254" i="64"/>
  <c r="CA2254" i="64"/>
  <c r="CB2254" i="64"/>
  <c r="CC2254" i="64"/>
  <c r="CD2254" i="64"/>
  <c r="CE2254" i="64"/>
  <c r="CF2254" i="64"/>
  <c r="CG2254" i="64"/>
  <c r="CH2254" i="64"/>
  <c r="CI2254" i="64"/>
  <c r="CJ2254" i="64"/>
  <c r="CK2254" i="64"/>
  <c r="CL2254" i="64"/>
  <c r="S1295" i="64"/>
  <c r="T1295" i="64"/>
  <c r="U1295" i="64"/>
  <c r="V1295" i="64"/>
  <c r="W1295" i="64"/>
  <c r="X1295" i="64"/>
  <c r="Y1295" i="64"/>
  <c r="Z1295" i="64"/>
  <c r="AA1295" i="64"/>
  <c r="AB1295" i="64"/>
  <c r="AC1295" i="64"/>
  <c r="AD1295" i="64"/>
  <c r="AE1295" i="64"/>
  <c r="AF1295" i="64"/>
  <c r="AG1295" i="64"/>
  <c r="AH1295" i="64"/>
  <c r="AI1295" i="64"/>
  <c r="AJ1295" i="64"/>
  <c r="AK1295" i="64"/>
  <c r="AL1295" i="64"/>
  <c r="AM1295" i="64"/>
  <c r="AN1295" i="64"/>
  <c r="AO1295" i="64"/>
  <c r="AP1295" i="64"/>
  <c r="AQ1295" i="64"/>
  <c r="AR1295" i="64"/>
  <c r="AS1295" i="64"/>
  <c r="AT1295" i="64"/>
  <c r="AU1295" i="64"/>
  <c r="AV1295" i="64"/>
  <c r="AW1295" i="64"/>
  <c r="AX1295" i="64"/>
  <c r="AY1295" i="64"/>
  <c r="AZ1295" i="64"/>
  <c r="BA1295" i="64"/>
  <c r="BB1295" i="64"/>
  <c r="BC1295" i="64"/>
  <c r="BD1295" i="64"/>
  <c r="BE1295" i="64"/>
  <c r="BF1295" i="64"/>
  <c r="BG1295" i="64"/>
  <c r="BH1295" i="64"/>
  <c r="BI1295" i="64"/>
  <c r="BJ1295" i="64"/>
  <c r="BK1295" i="64"/>
  <c r="BL1295" i="64"/>
  <c r="BM1295" i="64"/>
  <c r="BN1295" i="64"/>
  <c r="BO1295" i="64"/>
  <c r="BP1295" i="64"/>
  <c r="BQ1295" i="64"/>
  <c r="BR1295" i="64"/>
  <c r="BS1295" i="64"/>
  <c r="BT1295" i="64"/>
  <c r="BU1295" i="64"/>
  <c r="BV1295" i="64"/>
  <c r="BW1295" i="64"/>
  <c r="BX1295" i="64"/>
  <c r="BY1295" i="64"/>
  <c r="BZ1295" i="64"/>
  <c r="CA1295" i="64"/>
  <c r="CB1295" i="64"/>
  <c r="CC1295" i="64"/>
  <c r="CD1295" i="64"/>
  <c r="CE1295" i="64"/>
  <c r="CF1295" i="64"/>
  <c r="CG1295" i="64"/>
  <c r="CH1295" i="64"/>
  <c r="CI1295" i="64"/>
  <c r="CJ1295" i="64"/>
  <c r="CK1295" i="64"/>
  <c r="CL1295" i="64"/>
  <c r="S1251" i="64"/>
  <c r="T1251" i="64"/>
  <c r="U1251" i="64"/>
  <c r="V1251" i="64"/>
  <c r="W1251" i="64"/>
  <c r="X1251" i="64"/>
  <c r="Y1251" i="64"/>
  <c r="Z1251" i="64"/>
  <c r="AA1251" i="64"/>
  <c r="AB1251" i="64"/>
  <c r="AC1251" i="64"/>
  <c r="AD1251" i="64"/>
  <c r="AE1251" i="64"/>
  <c r="AF1251" i="64"/>
  <c r="AG1251" i="64"/>
  <c r="AH1251" i="64"/>
  <c r="AI1251" i="64"/>
  <c r="AJ1251" i="64"/>
  <c r="AK1251" i="64"/>
  <c r="AL1251" i="64"/>
  <c r="AM1251" i="64"/>
  <c r="AN1251" i="64"/>
  <c r="AO1251" i="64"/>
  <c r="AP1251" i="64"/>
  <c r="AQ1251" i="64"/>
  <c r="AR1251" i="64"/>
  <c r="AS1251" i="64"/>
  <c r="AT1251" i="64"/>
  <c r="AU1251" i="64"/>
  <c r="AV1251" i="64"/>
  <c r="AW1251" i="64"/>
  <c r="AX1251" i="64"/>
  <c r="AY1251" i="64"/>
  <c r="AZ1251" i="64"/>
  <c r="BA1251" i="64"/>
  <c r="BB1251" i="64"/>
  <c r="BC1251" i="64"/>
  <c r="BD1251" i="64"/>
  <c r="BE1251" i="64"/>
  <c r="BF1251" i="64"/>
  <c r="BG1251" i="64"/>
  <c r="BH1251" i="64"/>
  <c r="BI1251" i="64"/>
  <c r="BJ1251" i="64"/>
  <c r="BK1251" i="64"/>
  <c r="BL1251" i="64"/>
  <c r="BM1251" i="64"/>
  <c r="BN1251" i="64"/>
  <c r="BO1251" i="64"/>
  <c r="BP1251" i="64"/>
  <c r="BQ1251" i="64"/>
  <c r="BR1251" i="64"/>
  <c r="BS1251" i="64"/>
  <c r="BT1251" i="64"/>
  <c r="BU1251" i="64"/>
  <c r="BV1251" i="64"/>
  <c r="BW1251" i="64"/>
  <c r="BX1251" i="64"/>
  <c r="BY1251" i="64"/>
  <c r="BZ1251" i="64"/>
  <c r="CA1251" i="64"/>
  <c r="CB1251" i="64"/>
  <c r="CC1251" i="64"/>
  <c r="CD1251" i="64"/>
  <c r="CE1251" i="64"/>
  <c r="CF1251" i="64"/>
  <c r="CG1251" i="64"/>
  <c r="CH1251" i="64"/>
  <c r="CI1251" i="64"/>
  <c r="CJ1251" i="64"/>
  <c r="CK1251" i="64"/>
  <c r="CL1251" i="64"/>
  <c r="S1689" i="64"/>
  <c r="S1657" i="64"/>
  <c r="T1657" i="64"/>
  <c r="U1657" i="64"/>
  <c r="V1657" i="64"/>
  <c r="W1657" i="64"/>
  <c r="X1657" i="64"/>
  <c r="Y1657" i="64"/>
  <c r="Z1657" i="64"/>
  <c r="AA1657" i="64"/>
  <c r="AB1657" i="64"/>
  <c r="AC1657" i="64"/>
  <c r="AD1657" i="64"/>
  <c r="AE1657" i="64"/>
  <c r="AF1657" i="64"/>
  <c r="AG1657" i="64"/>
  <c r="AH1657" i="64"/>
  <c r="AI1657" i="64"/>
  <c r="AJ1657" i="64"/>
  <c r="AK1657" i="64"/>
  <c r="AL1657" i="64"/>
  <c r="AM1657" i="64"/>
  <c r="AN1657" i="64"/>
  <c r="AO1657" i="64"/>
  <c r="AP1657" i="64"/>
  <c r="AQ1657" i="64"/>
  <c r="AR1657" i="64"/>
  <c r="AS1657" i="64"/>
  <c r="AT1657" i="64"/>
  <c r="AU1657" i="64"/>
  <c r="AV1657" i="64"/>
  <c r="AW1657" i="64"/>
  <c r="AX1657" i="64"/>
  <c r="AY1657" i="64"/>
  <c r="AZ1657" i="64"/>
  <c r="BA1657" i="64"/>
  <c r="BB1657" i="64"/>
  <c r="BC1657" i="64"/>
  <c r="BD1657" i="64"/>
  <c r="BE1657" i="64"/>
  <c r="BF1657" i="64"/>
  <c r="BG1657" i="64"/>
  <c r="BH1657" i="64"/>
  <c r="BI1657" i="64"/>
  <c r="BJ1657" i="64"/>
  <c r="BK1657" i="64"/>
  <c r="BL1657" i="64"/>
  <c r="BM1657" i="64"/>
  <c r="BN1657" i="64"/>
  <c r="BO1657" i="64"/>
  <c r="BP1657" i="64"/>
  <c r="BQ1657" i="64"/>
  <c r="BR1657" i="64"/>
  <c r="BS1657" i="64"/>
  <c r="BT1657" i="64"/>
  <c r="BU1657" i="64"/>
  <c r="BV1657" i="64"/>
  <c r="BW1657" i="64"/>
  <c r="BX1657" i="64"/>
  <c r="BY1657" i="64"/>
  <c r="BZ1657" i="64"/>
  <c r="CA1657" i="64"/>
  <c r="CB1657" i="64"/>
  <c r="CC1657" i="64"/>
  <c r="CD1657" i="64"/>
  <c r="CE1657" i="64"/>
  <c r="CF1657" i="64"/>
  <c r="CG1657" i="64"/>
  <c r="CH1657" i="64"/>
  <c r="CI1657" i="64"/>
  <c r="CJ1657" i="64"/>
  <c r="CK1657" i="64"/>
  <c r="CL1657" i="64"/>
  <c r="S1625" i="64"/>
  <c r="T1625" i="64"/>
  <c r="U1625" i="64"/>
  <c r="V1625" i="64"/>
  <c r="W1625" i="64"/>
  <c r="X1625" i="64"/>
  <c r="Y1625" i="64"/>
  <c r="Z1625" i="64"/>
  <c r="AA1625" i="64"/>
  <c r="AB1625" i="64"/>
  <c r="AC1625" i="64"/>
  <c r="AD1625" i="64"/>
  <c r="AE1625" i="64"/>
  <c r="AF1625" i="64"/>
  <c r="AG1625" i="64"/>
  <c r="AH1625" i="64"/>
  <c r="AI1625" i="64"/>
  <c r="AJ1625" i="64"/>
  <c r="AK1625" i="64"/>
  <c r="AL1625" i="64"/>
  <c r="AM1625" i="64"/>
  <c r="AN1625" i="64"/>
  <c r="AO1625" i="64"/>
  <c r="AP1625" i="64"/>
  <c r="AQ1625" i="64"/>
  <c r="AR1625" i="64"/>
  <c r="AS1625" i="64"/>
  <c r="AT1625" i="64"/>
  <c r="AU1625" i="64"/>
  <c r="AV1625" i="64"/>
  <c r="AW1625" i="64"/>
  <c r="AX1625" i="64"/>
  <c r="AY1625" i="64"/>
  <c r="AZ1625" i="64"/>
  <c r="BA1625" i="64"/>
  <c r="BB1625" i="64"/>
  <c r="BC1625" i="64"/>
  <c r="BD1625" i="64"/>
  <c r="BE1625" i="64"/>
  <c r="BF1625" i="64"/>
  <c r="BG1625" i="64"/>
  <c r="BH1625" i="64"/>
  <c r="BI1625" i="64"/>
  <c r="BJ1625" i="64"/>
  <c r="BK1625" i="64"/>
  <c r="BL1625" i="64"/>
  <c r="BM1625" i="64"/>
  <c r="BN1625" i="64"/>
  <c r="BO1625" i="64"/>
  <c r="BP1625" i="64"/>
  <c r="BQ1625" i="64"/>
  <c r="BR1625" i="64"/>
  <c r="BS1625" i="64"/>
  <c r="BT1625" i="64"/>
  <c r="BU1625" i="64"/>
  <c r="BV1625" i="64"/>
  <c r="BW1625" i="64"/>
  <c r="BX1625" i="64"/>
  <c r="BY1625" i="64"/>
  <c r="BZ1625" i="64"/>
  <c r="CA1625" i="64"/>
  <c r="CB1625" i="64"/>
  <c r="CC1625" i="64"/>
  <c r="CD1625" i="64"/>
  <c r="CE1625" i="64"/>
  <c r="CF1625" i="64"/>
  <c r="CG1625" i="64"/>
  <c r="CH1625" i="64"/>
  <c r="CI1625" i="64"/>
  <c r="CJ1625" i="64"/>
  <c r="CK1625" i="64"/>
  <c r="CL1625" i="64"/>
  <c r="S1207" i="64"/>
  <c r="T1207" i="64"/>
  <c r="U1207" i="64"/>
  <c r="V1207" i="64"/>
  <c r="W1207" i="64"/>
  <c r="X1207" i="64"/>
  <c r="Y1207" i="64"/>
  <c r="Z1207" i="64"/>
  <c r="AA1207" i="64"/>
  <c r="AB1207" i="64"/>
  <c r="AC1207" i="64"/>
  <c r="AD1207" i="64"/>
  <c r="AE1207" i="64"/>
  <c r="AF1207" i="64"/>
  <c r="AG1207" i="64"/>
  <c r="AH1207" i="64"/>
  <c r="AI1207" i="64"/>
  <c r="AJ1207" i="64"/>
  <c r="AK1207" i="64"/>
  <c r="AL1207" i="64"/>
  <c r="AM1207" i="64"/>
  <c r="AN1207" i="64"/>
  <c r="AO1207" i="64"/>
  <c r="AP1207" i="64"/>
  <c r="AQ1207" i="64"/>
  <c r="AR1207" i="64"/>
  <c r="AS1207" i="64"/>
  <c r="AT1207" i="64"/>
  <c r="AU1207" i="64"/>
  <c r="AV1207" i="64"/>
  <c r="AW1207" i="64"/>
  <c r="AX1207" i="64"/>
  <c r="AY1207" i="64"/>
  <c r="AZ1207" i="64"/>
  <c r="BA1207" i="64"/>
  <c r="BB1207" i="64"/>
  <c r="BC1207" i="64"/>
  <c r="BD1207" i="64"/>
  <c r="BE1207" i="64"/>
  <c r="BF1207" i="64"/>
  <c r="BG1207" i="64"/>
  <c r="BH1207" i="64"/>
  <c r="BI1207" i="64"/>
  <c r="BJ1207" i="64"/>
  <c r="BK1207" i="64"/>
  <c r="BL1207" i="64"/>
  <c r="BM1207" i="64"/>
  <c r="BN1207" i="64"/>
  <c r="BO1207" i="64"/>
  <c r="BP1207" i="64"/>
  <c r="BQ1207" i="64"/>
  <c r="BR1207" i="64"/>
  <c r="BS1207" i="64"/>
  <c r="BT1207" i="64"/>
  <c r="BU1207" i="64"/>
  <c r="BV1207" i="64"/>
  <c r="BW1207" i="64"/>
  <c r="BX1207" i="64"/>
  <c r="BY1207" i="64"/>
  <c r="BZ1207" i="64"/>
  <c r="CA1207" i="64"/>
  <c r="CB1207" i="64"/>
  <c r="CC1207" i="64"/>
  <c r="CD1207" i="64"/>
  <c r="CE1207" i="64"/>
  <c r="CF1207" i="64"/>
  <c r="CG1207" i="64"/>
  <c r="CH1207" i="64"/>
  <c r="CI1207" i="64"/>
  <c r="CJ1207" i="64"/>
  <c r="CK1207" i="64"/>
  <c r="CL1207" i="64"/>
  <c r="S1171" i="64"/>
  <c r="T1171" i="64"/>
  <c r="U1171" i="64"/>
  <c r="V1171" i="64"/>
  <c r="W1171" i="64"/>
  <c r="X1171" i="64"/>
  <c r="Y1171" i="64"/>
  <c r="Z1171" i="64"/>
  <c r="AA1171" i="64"/>
  <c r="AB1171" i="64"/>
  <c r="AC1171" i="64"/>
  <c r="AD1171" i="64"/>
  <c r="AE1171" i="64"/>
  <c r="AF1171" i="64"/>
  <c r="AG1171" i="64"/>
  <c r="AH1171" i="64"/>
  <c r="AI1171" i="64"/>
  <c r="AJ1171" i="64"/>
  <c r="AK1171" i="64"/>
  <c r="AL1171" i="64"/>
  <c r="AM1171" i="64"/>
  <c r="AN1171" i="64"/>
  <c r="AO1171" i="64"/>
  <c r="AP1171" i="64"/>
  <c r="AQ1171" i="64"/>
  <c r="AR1171" i="64"/>
  <c r="AS1171" i="64"/>
  <c r="AT1171" i="64"/>
  <c r="AU1171" i="64"/>
  <c r="AV1171" i="64"/>
  <c r="AW1171" i="64"/>
  <c r="AX1171" i="64"/>
  <c r="AY1171" i="64"/>
  <c r="AZ1171" i="64"/>
  <c r="BA1171" i="64"/>
  <c r="BB1171" i="64"/>
  <c r="BC1171" i="64"/>
  <c r="BD1171" i="64"/>
  <c r="BE1171" i="64"/>
  <c r="BF1171" i="64"/>
  <c r="BG1171" i="64"/>
  <c r="BH1171" i="64"/>
  <c r="BI1171" i="64"/>
  <c r="BJ1171" i="64"/>
  <c r="BK1171" i="64"/>
  <c r="BL1171" i="64"/>
  <c r="BM1171" i="64"/>
  <c r="BN1171" i="64"/>
  <c r="BO1171" i="64"/>
  <c r="BP1171" i="64"/>
  <c r="BQ1171" i="64"/>
  <c r="BR1171" i="64"/>
  <c r="BS1171" i="64"/>
  <c r="BT1171" i="64"/>
  <c r="BU1171" i="64"/>
  <c r="BV1171" i="64"/>
  <c r="BW1171" i="64"/>
  <c r="BX1171" i="64"/>
  <c r="BY1171" i="64"/>
  <c r="BZ1171" i="64"/>
  <c r="CA1171" i="64"/>
  <c r="CB1171" i="64"/>
  <c r="CC1171" i="64"/>
  <c r="CD1171" i="64"/>
  <c r="CE1171" i="64"/>
  <c r="CF1171" i="64"/>
  <c r="CG1171" i="64"/>
  <c r="CH1171" i="64"/>
  <c r="CI1171" i="64"/>
  <c r="CJ1171" i="64"/>
  <c r="CK1171" i="64"/>
  <c r="CL1171" i="64"/>
  <c r="S1136" i="64"/>
  <c r="T1136" i="64"/>
  <c r="U1136" i="64"/>
  <c r="V1136" i="64"/>
  <c r="W1136" i="64"/>
  <c r="X1136" i="64"/>
  <c r="Y1136" i="64"/>
  <c r="Z1136" i="64"/>
  <c r="AA1136" i="64"/>
  <c r="AB1136" i="64"/>
  <c r="AC1136" i="64"/>
  <c r="AD1136" i="64"/>
  <c r="AE1136" i="64"/>
  <c r="AF1136" i="64"/>
  <c r="AG1136" i="64"/>
  <c r="AH1136" i="64"/>
  <c r="AI1136" i="64"/>
  <c r="AJ1136" i="64"/>
  <c r="AK1136" i="64"/>
  <c r="AL1136" i="64"/>
  <c r="AM1136" i="64"/>
  <c r="AN1136" i="64"/>
  <c r="AO1136" i="64"/>
  <c r="AP1136" i="64"/>
  <c r="AQ1136" i="64"/>
  <c r="AR1136" i="64"/>
  <c r="AS1136" i="64"/>
  <c r="AT1136" i="64"/>
  <c r="AU1136" i="64"/>
  <c r="AV1136" i="64"/>
  <c r="AW1136" i="64"/>
  <c r="AX1136" i="64"/>
  <c r="AY1136" i="64"/>
  <c r="AZ1136" i="64"/>
  <c r="BA1136" i="64"/>
  <c r="BB1136" i="64"/>
  <c r="BC1136" i="64"/>
  <c r="BD1136" i="64"/>
  <c r="BE1136" i="64"/>
  <c r="BF1136" i="64"/>
  <c r="BG1136" i="64"/>
  <c r="BH1136" i="64"/>
  <c r="BI1136" i="64"/>
  <c r="BJ1136" i="64"/>
  <c r="BK1136" i="64"/>
  <c r="BL1136" i="64"/>
  <c r="BM1136" i="64"/>
  <c r="BN1136" i="64"/>
  <c r="BO1136" i="64"/>
  <c r="BP1136" i="64"/>
  <c r="BQ1136" i="64"/>
  <c r="BR1136" i="64"/>
  <c r="BS1136" i="64"/>
  <c r="BT1136" i="64"/>
  <c r="BU1136" i="64"/>
  <c r="BV1136" i="64"/>
  <c r="BW1136" i="64"/>
  <c r="BX1136" i="64"/>
  <c r="BY1136" i="64"/>
  <c r="BZ1136" i="64"/>
  <c r="CA1136" i="64"/>
  <c r="CB1136" i="64"/>
  <c r="CC1136" i="64"/>
  <c r="CD1136" i="64"/>
  <c r="CE1136" i="64"/>
  <c r="CF1136" i="64"/>
  <c r="CG1136" i="64"/>
  <c r="CH1136" i="64"/>
  <c r="CI1136" i="64"/>
  <c r="CJ1136" i="64"/>
  <c r="CK1136" i="64"/>
  <c r="CL1136" i="64"/>
  <c r="S1101" i="64"/>
  <c r="T1101" i="64"/>
  <c r="U1101" i="64"/>
  <c r="V1101" i="64"/>
  <c r="W1101" i="64"/>
  <c r="X1101" i="64"/>
  <c r="Y1101" i="64"/>
  <c r="Z1101" i="64"/>
  <c r="AA1101" i="64"/>
  <c r="AB1101" i="64"/>
  <c r="AC1101" i="64"/>
  <c r="AD1101" i="64"/>
  <c r="AE1101" i="64"/>
  <c r="AF1101" i="64"/>
  <c r="AG1101" i="64"/>
  <c r="AH1101" i="64"/>
  <c r="AI1101" i="64"/>
  <c r="AJ1101" i="64"/>
  <c r="AK1101" i="64"/>
  <c r="AL1101" i="64"/>
  <c r="AM1101" i="64"/>
  <c r="AN1101" i="64"/>
  <c r="AO1101" i="64"/>
  <c r="AP1101" i="64"/>
  <c r="AQ1101" i="64"/>
  <c r="AR1101" i="64"/>
  <c r="AS1101" i="64"/>
  <c r="AT1101" i="64"/>
  <c r="AU1101" i="64"/>
  <c r="AV1101" i="64"/>
  <c r="AW1101" i="64"/>
  <c r="AX1101" i="64"/>
  <c r="AY1101" i="64"/>
  <c r="AZ1101" i="64"/>
  <c r="BA1101" i="64"/>
  <c r="BB1101" i="64"/>
  <c r="BC1101" i="64"/>
  <c r="BD1101" i="64"/>
  <c r="BE1101" i="64"/>
  <c r="BF1101" i="64"/>
  <c r="BG1101" i="64"/>
  <c r="BH1101" i="64"/>
  <c r="BI1101" i="64"/>
  <c r="BJ1101" i="64"/>
  <c r="BK1101" i="64"/>
  <c r="BL1101" i="64"/>
  <c r="BM1101" i="64"/>
  <c r="BN1101" i="64"/>
  <c r="BO1101" i="64"/>
  <c r="BP1101" i="64"/>
  <c r="BQ1101" i="64"/>
  <c r="BR1101" i="64"/>
  <c r="BS1101" i="64"/>
  <c r="BT1101" i="64"/>
  <c r="BU1101" i="64"/>
  <c r="BV1101" i="64"/>
  <c r="BW1101" i="64"/>
  <c r="BX1101" i="64"/>
  <c r="BY1101" i="64"/>
  <c r="BZ1101" i="64"/>
  <c r="CA1101" i="64"/>
  <c r="CB1101" i="64"/>
  <c r="CC1101" i="64"/>
  <c r="CD1101" i="64"/>
  <c r="CE1101" i="64"/>
  <c r="CF1101" i="64"/>
  <c r="CG1101" i="64"/>
  <c r="CH1101" i="64"/>
  <c r="CI1101" i="64"/>
  <c r="CJ1101" i="64"/>
  <c r="CK1101" i="64"/>
  <c r="CL1101" i="64"/>
  <c r="S1723" i="64"/>
  <c r="T1723" i="64"/>
  <c r="U1723" i="64"/>
  <c r="V1723" i="64"/>
  <c r="W1723" i="64"/>
  <c r="X1723" i="64"/>
  <c r="Y1723" i="64"/>
  <c r="Z1723" i="64"/>
  <c r="AA1723" i="64"/>
  <c r="AB1723" i="64"/>
  <c r="AC1723" i="64"/>
  <c r="AD1723" i="64"/>
  <c r="AE1723" i="64"/>
  <c r="AF1723" i="64"/>
  <c r="AG1723" i="64"/>
  <c r="AH1723" i="64"/>
  <c r="AI1723" i="64"/>
  <c r="AJ1723" i="64"/>
  <c r="AK1723" i="64"/>
  <c r="AL1723" i="64"/>
  <c r="AM1723" i="64"/>
  <c r="AN1723" i="64"/>
  <c r="AO1723" i="64"/>
  <c r="AP1723" i="64"/>
  <c r="AQ1723" i="64"/>
  <c r="AR1723" i="64"/>
  <c r="AS1723" i="64"/>
  <c r="AT1723" i="64"/>
  <c r="AU1723" i="64"/>
  <c r="AV1723" i="64"/>
  <c r="AW1723" i="64"/>
  <c r="AX1723" i="64"/>
  <c r="AY1723" i="64"/>
  <c r="AZ1723" i="64"/>
  <c r="BA1723" i="64"/>
  <c r="BB1723" i="64"/>
  <c r="BC1723" i="64"/>
  <c r="BD1723" i="64"/>
  <c r="BE1723" i="64"/>
  <c r="BF1723" i="64"/>
  <c r="BG1723" i="64"/>
  <c r="BH1723" i="64"/>
  <c r="BI1723" i="64"/>
  <c r="BJ1723" i="64"/>
  <c r="BK1723" i="64"/>
  <c r="BL1723" i="64"/>
  <c r="BM1723" i="64"/>
  <c r="BN1723" i="64"/>
  <c r="BO1723" i="64"/>
  <c r="BP1723" i="64"/>
  <c r="BQ1723" i="64"/>
  <c r="BR1723" i="64"/>
  <c r="BS1723" i="64"/>
  <c r="BT1723" i="64"/>
  <c r="BU1723" i="64"/>
  <c r="BV1723" i="64"/>
  <c r="BW1723" i="64"/>
  <c r="BX1723" i="64"/>
  <c r="BY1723" i="64"/>
  <c r="BZ1723" i="64"/>
  <c r="CA1723" i="64"/>
  <c r="CB1723" i="64"/>
  <c r="CC1723" i="64"/>
  <c r="CD1723" i="64"/>
  <c r="CE1723" i="64"/>
  <c r="CF1723" i="64"/>
  <c r="CG1723" i="64"/>
  <c r="CH1723" i="64"/>
  <c r="CI1723" i="64"/>
  <c r="CJ1723" i="64"/>
  <c r="CK1723" i="64"/>
  <c r="CL1723" i="64"/>
  <c r="S1757" i="64"/>
  <c r="T1757" i="64"/>
  <c r="U1757" i="64"/>
  <c r="V1757" i="64"/>
  <c r="W1757" i="64"/>
  <c r="X1757" i="64"/>
  <c r="Y1757" i="64"/>
  <c r="Z1757" i="64"/>
  <c r="AA1757" i="64"/>
  <c r="AB1757" i="64"/>
  <c r="AC1757" i="64"/>
  <c r="AD1757" i="64"/>
  <c r="AE1757" i="64"/>
  <c r="AF1757" i="64"/>
  <c r="AG1757" i="64"/>
  <c r="AH1757" i="64"/>
  <c r="AI1757" i="64"/>
  <c r="AJ1757" i="64"/>
  <c r="AK1757" i="64"/>
  <c r="AL1757" i="64"/>
  <c r="AM1757" i="64"/>
  <c r="AN1757" i="64"/>
  <c r="AO1757" i="64"/>
  <c r="AP1757" i="64"/>
  <c r="AQ1757" i="64"/>
  <c r="AR1757" i="64"/>
  <c r="AS1757" i="64"/>
  <c r="AT1757" i="64"/>
  <c r="AU1757" i="64"/>
  <c r="AV1757" i="64"/>
  <c r="AW1757" i="64"/>
  <c r="AX1757" i="64"/>
  <c r="AY1757" i="64"/>
  <c r="AZ1757" i="64"/>
  <c r="BA1757" i="64"/>
  <c r="BB1757" i="64"/>
  <c r="BC1757" i="64"/>
  <c r="BD1757" i="64"/>
  <c r="BE1757" i="64"/>
  <c r="BF1757" i="64"/>
  <c r="BG1757" i="64"/>
  <c r="BH1757" i="64"/>
  <c r="BI1757" i="64"/>
  <c r="BJ1757" i="64"/>
  <c r="BK1757" i="64"/>
  <c r="BL1757" i="64"/>
  <c r="BM1757" i="64"/>
  <c r="BN1757" i="64"/>
  <c r="BO1757" i="64"/>
  <c r="BP1757" i="64"/>
  <c r="BQ1757" i="64"/>
  <c r="BR1757" i="64"/>
  <c r="BS1757" i="64"/>
  <c r="BT1757" i="64"/>
  <c r="BU1757" i="64"/>
  <c r="BV1757" i="64"/>
  <c r="BW1757" i="64"/>
  <c r="BX1757" i="64"/>
  <c r="BY1757" i="64"/>
  <c r="BZ1757" i="64"/>
  <c r="CA1757" i="64"/>
  <c r="CB1757" i="64"/>
  <c r="CC1757" i="64"/>
  <c r="CD1757" i="64"/>
  <c r="CE1757" i="64"/>
  <c r="CF1757" i="64"/>
  <c r="CG1757" i="64"/>
  <c r="CH1757" i="64"/>
  <c r="CI1757" i="64"/>
  <c r="CJ1757" i="64"/>
  <c r="CK1757" i="64"/>
  <c r="CL1757" i="64"/>
  <c r="S1065" i="64"/>
  <c r="S993" i="64"/>
  <c r="T993" i="64"/>
  <c r="U993" i="64"/>
  <c r="V993" i="64"/>
  <c r="W993" i="64"/>
  <c r="X993" i="64"/>
  <c r="Y993" i="64"/>
  <c r="Z993" i="64"/>
  <c r="AA993" i="64"/>
  <c r="AB993" i="64"/>
  <c r="AC993" i="64"/>
  <c r="AD993" i="64"/>
  <c r="AE993" i="64"/>
  <c r="AF993" i="64"/>
  <c r="AG993" i="64"/>
  <c r="AH993" i="64"/>
  <c r="AI993" i="64"/>
  <c r="AJ993" i="64"/>
  <c r="AK993" i="64"/>
  <c r="AL993" i="64"/>
  <c r="AM993" i="64"/>
  <c r="AN993" i="64"/>
  <c r="AO993" i="64"/>
  <c r="AP993" i="64"/>
  <c r="AQ993" i="64"/>
  <c r="AR993" i="64"/>
  <c r="AS993" i="64"/>
  <c r="AT993" i="64"/>
  <c r="AU993" i="64"/>
  <c r="AV993" i="64"/>
  <c r="AW993" i="64"/>
  <c r="AX993" i="64"/>
  <c r="AY993" i="64"/>
  <c r="AZ993" i="64"/>
  <c r="BA993" i="64"/>
  <c r="BB993" i="64"/>
  <c r="BC993" i="64"/>
  <c r="BD993" i="64"/>
  <c r="BE993" i="64"/>
  <c r="BF993" i="64"/>
  <c r="BG993" i="64"/>
  <c r="BH993" i="64"/>
  <c r="BI993" i="64"/>
  <c r="BJ993" i="64"/>
  <c r="BK993" i="64"/>
  <c r="BL993" i="64"/>
  <c r="BM993" i="64"/>
  <c r="BN993" i="64"/>
  <c r="BO993" i="64"/>
  <c r="BP993" i="64"/>
  <c r="BQ993" i="64"/>
  <c r="BR993" i="64"/>
  <c r="BS993" i="64"/>
  <c r="BT993" i="64"/>
  <c r="BU993" i="64"/>
  <c r="BV993" i="64"/>
  <c r="BW993" i="64"/>
  <c r="BX993" i="64"/>
  <c r="BY993" i="64"/>
  <c r="BZ993" i="64"/>
  <c r="CA993" i="64"/>
  <c r="CB993" i="64"/>
  <c r="CC993" i="64"/>
  <c r="CD993" i="64"/>
  <c r="CE993" i="64"/>
  <c r="CF993" i="64"/>
  <c r="CG993" i="64"/>
  <c r="CH993" i="64"/>
  <c r="CI993" i="64"/>
  <c r="CJ993" i="64"/>
  <c r="CK993" i="64"/>
  <c r="CL993" i="64"/>
  <c r="S971"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CL971" i="64"/>
  <c r="S947" i="64"/>
  <c r="T947" i="64"/>
  <c r="U947" i="64"/>
  <c r="V947" i="64"/>
  <c r="W947" i="64"/>
  <c r="X947" i="64"/>
  <c r="Y947" i="64"/>
  <c r="Z947" i="64"/>
  <c r="AA947" i="64"/>
  <c r="AB947" i="64"/>
  <c r="AC947" i="64"/>
  <c r="AD947" i="64"/>
  <c r="AE947" i="64"/>
  <c r="AF947" i="64"/>
  <c r="AG947" i="64"/>
  <c r="AH947" i="64"/>
  <c r="AI947" i="64"/>
  <c r="AJ947" i="64"/>
  <c r="AK947" i="64"/>
  <c r="AL947" i="64"/>
  <c r="AM947" i="64"/>
  <c r="AN947" i="64"/>
  <c r="AO947" i="64"/>
  <c r="AP947" i="64"/>
  <c r="AQ947" i="64"/>
  <c r="AR947" i="64"/>
  <c r="AS947" i="64"/>
  <c r="AT947" i="64"/>
  <c r="AU947" i="64"/>
  <c r="AV947" i="64"/>
  <c r="AW947" i="64"/>
  <c r="AX947" i="64"/>
  <c r="AY947" i="64"/>
  <c r="AZ947" i="64"/>
  <c r="BA947" i="64"/>
  <c r="BB947" i="64"/>
  <c r="BC947" i="64"/>
  <c r="BD947" i="64"/>
  <c r="BE947" i="64"/>
  <c r="BF947" i="64"/>
  <c r="BG947" i="64"/>
  <c r="BH947" i="64"/>
  <c r="BI947" i="64"/>
  <c r="BJ947" i="64"/>
  <c r="BK947" i="64"/>
  <c r="BL947" i="64"/>
  <c r="BM947" i="64"/>
  <c r="BN947" i="64"/>
  <c r="BO947" i="64"/>
  <c r="BP947" i="64"/>
  <c r="BQ947" i="64"/>
  <c r="BR947" i="64"/>
  <c r="BS947" i="64"/>
  <c r="BT947" i="64"/>
  <c r="BU947" i="64"/>
  <c r="BV947" i="64"/>
  <c r="BW947" i="64"/>
  <c r="BX947" i="64"/>
  <c r="BY947" i="64"/>
  <c r="BZ947" i="64"/>
  <c r="CA947" i="64"/>
  <c r="CB947" i="64"/>
  <c r="CC947" i="64"/>
  <c r="CD947" i="64"/>
  <c r="CE947" i="64"/>
  <c r="CF947" i="64"/>
  <c r="CG947" i="64"/>
  <c r="CH947" i="64"/>
  <c r="CI947" i="64"/>
  <c r="CJ947" i="64"/>
  <c r="CK947" i="64"/>
  <c r="CL947" i="64"/>
  <c r="S923" i="64"/>
  <c r="T923" i="64"/>
  <c r="U923" i="64"/>
  <c r="V923" i="64"/>
  <c r="W923" i="64"/>
  <c r="X923" i="64"/>
  <c r="Y923" i="64"/>
  <c r="Z923" i="64"/>
  <c r="AA923" i="64"/>
  <c r="AB923" i="64"/>
  <c r="AC923" i="64"/>
  <c r="AD923" i="64"/>
  <c r="AE923" i="64"/>
  <c r="AF923" i="64"/>
  <c r="AG923" i="64"/>
  <c r="AH923" i="64"/>
  <c r="AI923" i="64"/>
  <c r="AJ923" i="64"/>
  <c r="AK923" i="64"/>
  <c r="AL923" i="64"/>
  <c r="AM923" i="64"/>
  <c r="AN923" i="64"/>
  <c r="AO923" i="64"/>
  <c r="AP923" i="64"/>
  <c r="AQ923" i="64"/>
  <c r="AR923" i="64"/>
  <c r="AS923" i="64"/>
  <c r="AT923" i="64"/>
  <c r="AU923" i="64"/>
  <c r="AV923" i="64"/>
  <c r="AW923" i="64"/>
  <c r="AX923" i="64"/>
  <c r="AY923" i="64"/>
  <c r="AZ923" i="64"/>
  <c r="BA923" i="64"/>
  <c r="BB923" i="64"/>
  <c r="BC923" i="64"/>
  <c r="BD923" i="64"/>
  <c r="BE923" i="64"/>
  <c r="BF923" i="64"/>
  <c r="BG923" i="64"/>
  <c r="BH923" i="64"/>
  <c r="BI923" i="64"/>
  <c r="BJ923" i="64"/>
  <c r="BK923" i="64"/>
  <c r="BL923" i="64"/>
  <c r="BM923" i="64"/>
  <c r="BN923" i="64"/>
  <c r="BO923" i="64"/>
  <c r="BP923" i="64"/>
  <c r="BQ923" i="64"/>
  <c r="BR923" i="64"/>
  <c r="BS923" i="64"/>
  <c r="BT923" i="64"/>
  <c r="BU923" i="64"/>
  <c r="BV923" i="64"/>
  <c r="BW923" i="64"/>
  <c r="BX923" i="64"/>
  <c r="BY923" i="64"/>
  <c r="BZ923" i="64"/>
  <c r="CA923" i="64"/>
  <c r="CB923" i="64"/>
  <c r="CC923" i="64"/>
  <c r="CD923" i="64"/>
  <c r="CE923" i="64"/>
  <c r="CF923" i="64"/>
  <c r="CG923" i="64"/>
  <c r="CH923" i="64"/>
  <c r="CI923" i="64"/>
  <c r="CJ923" i="64"/>
  <c r="CK923" i="64"/>
  <c r="CL923" i="64"/>
  <c r="S532" i="64"/>
  <c r="T532" i="64"/>
  <c r="U532" i="64"/>
  <c r="V532" i="64"/>
  <c r="W532" i="64"/>
  <c r="X532" i="64"/>
  <c r="Y532" i="64"/>
  <c r="Z532" i="64"/>
  <c r="AA532" i="64"/>
  <c r="AB532" i="64"/>
  <c r="AC532" i="64"/>
  <c r="AD532" i="64"/>
  <c r="AE532" i="64"/>
  <c r="AF532" i="64"/>
  <c r="AG532" i="64"/>
  <c r="AH532" i="64"/>
  <c r="AI532" i="64"/>
  <c r="AJ532" i="64"/>
  <c r="AK532" i="64"/>
  <c r="AL532" i="64"/>
  <c r="AM532" i="64"/>
  <c r="AN532" i="64"/>
  <c r="AO532" i="64"/>
  <c r="AP532" i="64"/>
  <c r="AQ532" i="64"/>
  <c r="AR532" i="64"/>
  <c r="AS532" i="64"/>
  <c r="AT532" i="64"/>
  <c r="AU532" i="64"/>
  <c r="AV532" i="64"/>
  <c r="AW532" i="64"/>
  <c r="AX532" i="64"/>
  <c r="AY532" i="64"/>
  <c r="AZ532" i="64"/>
  <c r="BA532" i="64"/>
  <c r="BB532" i="64"/>
  <c r="BC532" i="64"/>
  <c r="BD532" i="64"/>
  <c r="BE532" i="64"/>
  <c r="BF532" i="64"/>
  <c r="BG532" i="64"/>
  <c r="BH532" i="64"/>
  <c r="BI532" i="64"/>
  <c r="BJ532" i="64"/>
  <c r="BK532" i="64"/>
  <c r="BL532" i="64"/>
  <c r="BM532" i="64"/>
  <c r="BN532" i="64"/>
  <c r="BO532" i="64"/>
  <c r="BP532" i="64"/>
  <c r="BQ532" i="64"/>
  <c r="BR532" i="64"/>
  <c r="BS532" i="64"/>
  <c r="BT532" i="64"/>
  <c r="BU532" i="64"/>
  <c r="BV532" i="64"/>
  <c r="BW532" i="64"/>
  <c r="BX532" i="64"/>
  <c r="BY532" i="64"/>
  <c r="BZ532" i="64"/>
  <c r="CA532" i="64"/>
  <c r="CB532" i="64"/>
  <c r="CC532" i="64"/>
  <c r="CD532" i="64"/>
  <c r="CE532" i="64"/>
  <c r="CF532" i="64"/>
  <c r="CG532" i="64"/>
  <c r="CH532" i="64"/>
  <c r="CI532" i="64"/>
  <c r="CJ532" i="64"/>
  <c r="CK532" i="64"/>
  <c r="CL532" i="64"/>
  <c r="S832" i="64"/>
  <c r="T832" i="64"/>
  <c r="U832" i="64"/>
  <c r="V832" i="64"/>
  <c r="W832" i="64"/>
  <c r="X832" i="64"/>
  <c r="Y832" i="64"/>
  <c r="Z832" i="64"/>
  <c r="AA832" i="64"/>
  <c r="AB832" i="64"/>
  <c r="AC832" i="64"/>
  <c r="AD832" i="64"/>
  <c r="AE832" i="64"/>
  <c r="AF832" i="64"/>
  <c r="AG832" i="64"/>
  <c r="AH832" i="64"/>
  <c r="AI832" i="64"/>
  <c r="AJ832" i="64"/>
  <c r="AK832" i="64"/>
  <c r="AL832" i="64"/>
  <c r="AM832" i="64"/>
  <c r="AN832" i="64"/>
  <c r="AO832" i="64"/>
  <c r="AP832" i="64"/>
  <c r="AQ832" i="64"/>
  <c r="AR832" i="64"/>
  <c r="AS832" i="64"/>
  <c r="AT832" i="64"/>
  <c r="AU832" i="64"/>
  <c r="AV832" i="64"/>
  <c r="AW832" i="64"/>
  <c r="AX832" i="64"/>
  <c r="AY832" i="64"/>
  <c r="AZ832" i="64"/>
  <c r="BA832" i="64"/>
  <c r="BB832" i="64"/>
  <c r="BC832" i="64"/>
  <c r="BD832" i="64"/>
  <c r="BE832" i="64"/>
  <c r="BF832" i="64"/>
  <c r="BG832" i="64"/>
  <c r="BH832" i="64"/>
  <c r="BI832" i="64"/>
  <c r="BJ832" i="64"/>
  <c r="BK832" i="64"/>
  <c r="BL832" i="64"/>
  <c r="BM832" i="64"/>
  <c r="BN832" i="64"/>
  <c r="BO832" i="64"/>
  <c r="BP832" i="64"/>
  <c r="BQ832" i="64"/>
  <c r="BR832" i="64"/>
  <c r="BS832" i="64"/>
  <c r="BT832" i="64"/>
  <c r="BU832" i="64"/>
  <c r="BV832" i="64"/>
  <c r="BW832" i="64"/>
  <c r="BX832" i="64"/>
  <c r="BY832" i="64"/>
  <c r="BZ832" i="64"/>
  <c r="CA832" i="64"/>
  <c r="CB832" i="64"/>
  <c r="CC832" i="64"/>
  <c r="CD832" i="64"/>
  <c r="CE832" i="64"/>
  <c r="CF832" i="64"/>
  <c r="CG832" i="64"/>
  <c r="CH832" i="64"/>
  <c r="CI832" i="64"/>
  <c r="CJ832" i="64"/>
  <c r="CK832" i="64"/>
  <c r="CL832" i="64"/>
  <c r="S810" i="64"/>
  <c r="T810" i="64"/>
  <c r="U810" i="64"/>
  <c r="V810" i="64"/>
  <c r="W810" i="64"/>
  <c r="X810" i="64"/>
  <c r="Y810" i="64"/>
  <c r="Z810" i="64"/>
  <c r="AA810" i="64"/>
  <c r="AB810" i="64"/>
  <c r="AC810" i="64"/>
  <c r="AD810" i="64"/>
  <c r="AE810" i="64"/>
  <c r="AF810" i="64"/>
  <c r="AG810" i="64"/>
  <c r="AH810" i="64"/>
  <c r="AI810" i="64"/>
  <c r="AJ810" i="64"/>
  <c r="AK810" i="64"/>
  <c r="AL810" i="64"/>
  <c r="AM810" i="64"/>
  <c r="AN810" i="64"/>
  <c r="AO810" i="64"/>
  <c r="AP810" i="64"/>
  <c r="AQ810" i="64"/>
  <c r="AR810" i="64"/>
  <c r="AS810" i="64"/>
  <c r="AT810" i="64"/>
  <c r="AU810" i="64"/>
  <c r="AV810" i="64"/>
  <c r="AW810" i="64"/>
  <c r="AX810" i="64"/>
  <c r="AY810" i="64"/>
  <c r="AZ810" i="64"/>
  <c r="BA810" i="64"/>
  <c r="BB810" i="64"/>
  <c r="BC810" i="64"/>
  <c r="BD810" i="64"/>
  <c r="BE810" i="64"/>
  <c r="BF810" i="64"/>
  <c r="BG810" i="64"/>
  <c r="BH810" i="64"/>
  <c r="BI810" i="64"/>
  <c r="BJ810" i="64"/>
  <c r="BK810" i="64"/>
  <c r="BL810" i="64"/>
  <c r="BM810" i="64"/>
  <c r="BN810" i="64"/>
  <c r="BO810" i="64"/>
  <c r="BP810" i="64"/>
  <c r="BQ810" i="64"/>
  <c r="BR810" i="64"/>
  <c r="BS810" i="64"/>
  <c r="BT810" i="64"/>
  <c r="BU810" i="64"/>
  <c r="BV810" i="64"/>
  <c r="BW810" i="64"/>
  <c r="BX810" i="64"/>
  <c r="BY810" i="64"/>
  <c r="BZ810" i="64"/>
  <c r="CA810" i="64"/>
  <c r="CB810" i="64"/>
  <c r="CC810" i="64"/>
  <c r="CD810" i="64"/>
  <c r="CE810" i="64"/>
  <c r="CF810" i="64"/>
  <c r="CG810" i="64"/>
  <c r="CH810" i="64"/>
  <c r="CI810" i="64"/>
  <c r="CJ810" i="64"/>
  <c r="CK810" i="64"/>
  <c r="CL810" i="64"/>
  <c r="S1428" i="64"/>
  <c r="T1428" i="64"/>
  <c r="U1428" i="64"/>
  <c r="V1428" i="64"/>
  <c r="W1428" i="64"/>
  <c r="X1428" i="64"/>
  <c r="Y1428" i="64"/>
  <c r="Z1428" i="64"/>
  <c r="AA1428" i="64"/>
  <c r="AB1428" i="64"/>
  <c r="AC1428" i="64"/>
  <c r="AD1428" i="64"/>
  <c r="AE1428" i="64"/>
  <c r="AF1428" i="64"/>
  <c r="AG1428" i="64"/>
  <c r="AH1428" i="64"/>
  <c r="AI1428" i="64"/>
  <c r="AJ1428" i="64"/>
  <c r="AK1428" i="64"/>
  <c r="AL1428" i="64"/>
  <c r="AM1428" i="64"/>
  <c r="AN1428" i="64"/>
  <c r="AO1428" i="64"/>
  <c r="AP1428" i="64"/>
  <c r="AQ1428" i="64"/>
  <c r="AR1428" i="64"/>
  <c r="AS1428" i="64"/>
  <c r="AT1428" i="64"/>
  <c r="AU1428" i="64"/>
  <c r="AV1428" i="64"/>
  <c r="AW1428" i="64"/>
  <c r="AX1428" i="64"/>
  <c r="AY1428" i="64"/>
  <c r="AZ1428" i="64"/>
  <c r="BA1428" i="64"/>
  <c r="BB1428" i="64"/>
  <c r="BC1428" i="64"/>
  <c r="BD1428" i="64"/>
  <c r="BE1428" i="64"/>
  <c r="BF1428" i="64"/>
  <c r="BG1428" i="64"/>
  <c r="BH1428" i="64"/>
  <c r="BI1428" i="64"/>
  <c r="BJ1428" i="64"/>
  <c r="BK1428" i="64"/>
  <c r="BL1428" i="64"/>
  <c r="BM1428" i="64"/>
  <c r="BN1428" i="64"/>
  <c r="BO1428" i="64"/>
  <c r="BP1428" i="64"/>
  <c r="BQ1428" i="64"/>
  <c r="BR1428" i="64"/>
  <c r="BS1428" i="64"/>
  <c r="BT1428" i="64"/>
  <c r="BU1428" i="64"/>
  <c r="BV1428" i="64"/>
  <c r="BW1428" i="64"/>
  <c r="BX1428" i="64"/>
  <c r="BY1428" i="64"/>
  <c r="BZ1428" i="64"/>
  <c r="CA1428" i="64"/>
  <c r="CB1428" i="64"/>
  <c r="CC1428" i="64"/>
  <c r="CD1428" i="64"/>
  <c r="CE1428" i="64"/>
  <c r="CF1428" i="64"/>
  <c r="CG1428" i="64"/>
  <c r="CH1428" i="64"/>
  <c r="CI1428" i="64"/>
  <c r="CJ1428" i="64"/>
  <c r="CK1428" i="64"/>
  <c r="CL1428" i="64"/>
  <c r="T1455" i="64"/>
  <c r="U1455" i="64"/>
  <c r="V1455" i="64"/>
  <c r="W1455" i="64"/>
  <c r="X1455" i="64"/>
  <c r="Y1455" i="64"/>
  <c r="Z1455" i="64"/>
  <c r="AA1455" i="64"/>
  <c r="AB1455" i="64"/>
  <c r="AC1455" i="64"/>
  <c r="AD1455" i="64"/>
  <c r="AE1455" i="64"/>
  <c r="AF1455" i="64"/>
  <c r="AG1455" i="64"/>
  <c r="AH1455" i="64"/>
  <c r="AI1455" i="64"/>
  <c r="AJ1455" i="64"/>
  <c r="AK1455" i="64"/>
  <c r="AL1455" i="64"/>
  <c r="AM1455" i="64"/>
  <c r="AN1455" i="64"/>
  <c r="AO1455" i="64"/>
  <c r="AP1455" i="64"/>
  <c r="AQ1455" i="64"/>
  <c r="AR1455" i="64"/>
  <c r="AS1455" i="64"/>
  <c r="AT1455" i="64"/>
  <c r="AU1455" i="64"/>
  <c r="AV1455" i="64"/>
  <c r="AW1455" i="64"/>
  <c r="AX1455" i="64"/>
  <c r="AY1455" i="64"/>
  <c r="AZ1455" i="64"/>
  <c r="BA1455" i="64"/>
  <c r="BB1455" i="64"/>
  <c r="BC1455" i="64"/>
  <c r="BD1455" i="64"/>
  <c r="BE1455" i="64"/>
  <c r="BF1455" i="64"/>
  <c r="BG1455" i="64"/>
  <c r="BH1455" i="64"/>
  <c r="BI1455" i="64"/>
  <c r="BJ1455" i="64"/>
  <c r="BK1455" i="64"/>
  <c r="BL1455" i="64"/>
  <c r="BM1455" i="64"/>
  <c r="BN1455" i="64"/>
  <c r="BO1455" i="64"/>
  <c r="BP1455" i="64"/>
  <c r="BQ1455" i="64"/>
  <c r="BR1455" i="64"/>
  <c r="BS1455" i="64"/>
  <c r="BT1455" i="64"/>
  <c r="BU1455" i="64"/>
  <c r="BV1455" i="64"/>
  <c r="BW1455" i="64"/>
  <c r="BX1455" i="64"/>
  <c r="BY1455" i="64"/>
  <c r="BZ1455" i="64"/>
  <c r="CA1455" i="64"/>
  <c r="CB1455" i="64"/>
  <c r="CC1455" i="64"/>
  <c r="CD1455" i="64"/>
  <c r="CE1455" i="64"/>
  <c r="CF1455" i="64"/>
  <c r="CG1455" i="64"/>
  <c r="CH1455" i="64"/>
  <c r="CI1455" i="64"/>
  <c r="CJ1455" i="64"/>
  <c r="CK1455" i="64"/>
  <c r="CL1455" i="64"/>
  <c r="S1455" i="64"/>
  <c r="CL1454" i="64"/>
  <c r="CK1454" i="64"/>
  <c r="CJ1454" i="64"/>
  <c r="CI1454" i="64"/>
  <c r="CH1454" i="64"/>
  <c r="CG1454" i="64"/>
  <c r="CF1454" i="64"/>
  <c r="CE1454" i="64"/>
  <c r="CD1454" i="64"/>
  <c r="CC1454" i="64"/>
  <c r="CB1454" i="64"/>
  <c r="CA1454" i="64"/>
  <c r="BZ1454" i="64"/>
  <c r="BY1454" i="64"/>
  <c r="BX1454" i="64"/>
  <c r="BW1454" i="64"/>
  <c r="BV1454" i="64"/>
  <c r="BU1454" i="64"/>
  <c r="BT1454" i="64"/>
  <c r="BS1454" i="64"/>
  <c r="BR1454" i="64"/>
  <c r="BQ1454" i="64"/>
  <c r="BP1454" i="64"/>
  <c r="BO1454" i="64"/>
  <c r="BN1454" i="64"/>
  <c r="BM1454" i="64"/>
  <c r="BL1454" i="64"/>
  <c r="BK1454" i="64"/>
  <c r="BJ1454" i="64"/>
  <c r="BI1454" i="64"/>
  <c r="BH1454" i="64"/>
  <c r="BG1454" i="64"/>
  <c r="BF1454" i="64"/>
  <c r="BE1454" i="64"/>
  <c r="BD1454" i="64"/>
  <c r="BC1454" i="64"/>
  <c r="BB1454" i="64"/>
  <c r="BA1454" i="64"/>
  <c r="AZ1454" i="64"/>
  <c r="AY1454" i="64"/>
  <c r="AX1454" i="64"/>
  <c r="AW1454" i="64"/>
  <c r="AV1454" i="64"/>
  <c r="AU1454" i="64"/>
  <c r="AT1454" i="64"/>
  <c r="AS1454" i="64"/>
  <c r="AR1454" i="64"/>
  <c r="AQ1454" i="64"/>
  <c r="AP1454" i="64"/>
  <c r="AO1454" i="64"/>
  <c r="AN1454" i="64"/>
  <c r="AM1454" i="64"/>
  <c r="AL1454" i="64"/>
  <c r="AK1454" i="64"/>
  <c r="AJ1454" i="64"/>
  <c r="AI1454" i="64"/>
  <c r="AH1454" i="64"/>
  <c r="AG1454" i="64"/>
  <c r="AF1454" i="64"/>
  <c r="AE1454" i="64"/>
  <c r="AD1454" i="64"/>
  <c r="AC1454" i="64"/>
  <c r="AB1454" i="64"/>
  <c r="AA1454" i="64"/>
  <c r="Z1454" i="64"/>
  <c r="Y1454" i="64"/>
  <c r="X1454" i="64"/>
  <c r="W1454" i="64"/>
  <c r="V1454" i="64"/>
  <c r="U1454" i="64"/>
  <c r="T1454" i="64"/>
  <c r="S1454" i="64"/>
  <c r="E1264" i="64"/>
  <c r="G326" i="64"/>
  <c r="E2141" i="64"/>
  <c r="E523" i="64"/>
  <c r="E912" i="64"/>
  <c r="T324" i="64"/>
  <c r="U324" i="64"/>
  <c r="V324" i="64"/>
  <c r="W324" i="64"/>
  <c r="X324" i="64"/>
  <c r="Y324" i="64"/>
  <c r="Z324" i="64"/>
  <c r="AA324" i="64"/>
  <c r="AB324" i="64"/>
  <c r="AC324" i="64"/>
  <c r="AD324" i="64"/>
  <c r="AE324" i="64"/>
  <c r="AF324" i="64"/>
  <c r="AG324" i="64"/>
  <c r="AH324" i="64"/>
  <c r="AI324" i="64"/>
  <c r="AJ324" i="64"/>
  <c r="AK324" i="64"/>
  <c r="AL324" i="64"/>
  <c r="AM324" i="64"/>
  <c r="AN324" i="64"/>
  <c r="AO324" i="64"/>
  <c r="AP324" i="64"/>
  <c r="AQ324" i="64"/>
  <c r="AR324" i="64"/>
  <c r="AS324" i="64"/>
  <c r="AT324" i="64"/>
  <c r="AU324" i="64"/>
  <c r="AV324" i="64"/>
  <c r="AW324" i="64"/>
  <c r="AX324" i="64"/>
  <c r="AY324" i="64"/>
  <c r="AZ324" i="64"/>
  <c r="BA324" i="64"/>
  <c r="BB324" i="64"/>
  <c r="BC324" i="64"/>
  <c r="BD324" i="64"/>
  <c r="BE324" i="64"/>
  <c r="BF324" i="64"/>
  <c r="BG324" i="64"/>
  <c r="BH324" i="64"/>
  <c r="BI324" i="64"/>
  <c r="BJ324" i="64"/>
  <c r="BK324" i="64"/>
  <c r="BL324" i="64"/>
  <c r="BM324" i="64"/>
  <c r="BN324" i="64"/>
  <c r="BO324" i="64"/>
  <c r="BP324" i="64"/>
  <c r="BQ324" i="64"/>
  <c r="BR324" i="64"/>
  <c r="BS324" i="64"/>
  <c r="BT324" i="64"/>
  <c r="BU324" i="64"/>
  <c r="BV324" i="64"/>
  <c r="BW324" i="64"/>
  <c r="BX324" i="64"/>
  <c r="BY324" i="64"/>
  <c r="BZ324" i="64"/>
  <c r="CA324" i="64"/>
  <c r="CB324" i="64"/>
  <c r="CC324" i="64"/>
  <c r="CD324" i="64"/>
  <c r="CE324" i="64"/>
  <c r="CF324" i="64"/>
  <c r="CG324" i="64"/>
  <c r="CH324" i="64"/>
  <c r="CI324" i="64"/>
  <c r="CJ324" i="64"/>
  <c r="CK324" i="64"/>
  <c r="CL324" i="64"/>
  <c r="S32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S869" i="64" s="1"/>
  <c r="T22" i="64"/>
  <c r="T869" i="64" s="1"/>
  <c r="U22" i="64"/>
  <c r="U869" i="64" s="1"/>
  <c r="V22" i="64"/>
  <c r="V869" i="64" s="1"/>
  <c r="W22" i="64"/>
  <c r="W869" i="64" s="1"/>
  <c r="X22" i="64"/>
  <c r="X869" i="64" s="1"/>
  <c r="Y22" i="64"/>
  <c r="Y869" i="64" s="1"/>
  <c r="Z22" i="64"/>
  <c r="Z869" i="64" s="1"/>
  <c r="AA22" i="64"/>
  <c r="AA869" i="64" s="1"/>
  <c r="AB22" i="64"/>
  <c r="AB869" i="64" s="1"/>
  <c r="AC22" i="64"/>
  <c r="AC869" i="64" s="1"/>
  <c r="AD22" i="64"/>
  <c r="AD869" i="64" s="1"/>
  <c r="AE22" i="64"/>
  <c r="AE869" i="64" s="1"/>
  <c r="AF22" i="64"/>
  <c r="AF869" i="64" s="1"/>
  <c r="AG22" i="64"/>
  <c r="AG869" i="64" s="1"/>
  <c r="AH22" i="64"/>
  <c r="AH869" i="64" s="1"/>
  <c r="AI22" i="64"/>
  <c r="AI869" i="64" s="1"/>
  <c r="AJ22" i="64"/>
  <c r="AJ869" i="64" s="1"/>
  <c r="AK22" i="64"/>
  <c r="AK869" i="64" s="1"/>
  <c r="AL22" i="64"/>
  <c r="AL869" i="64" s="1"/>
  <c r="AM22" i="64"/>
  <c r="AM869" i="64" s="1"/>
  <c r="AN22" i="64"/>
  <c r="AN869" i="64" s="1"/>
  <c r="AO22" i="64"/>
  <c r="AO869" i="64" s="1"/>
  <c r="AP22" i="64"/>
  <c r="AP869" i="64" s="1"/>
  <c r="AQ22" i="64"/>
  <c r="AQ869" i="64" s="1"/>
  <c r="AR22" i="64"/>
  <c r="AR869" i="64" s="1"/>
  <c r="AS22" i="64"/>
  <c r="AS869" i="64" s="1"/>
  <c r="AT22" i="64"/>
  <c r="AT869" i="64" s="1"/>
  <c r="AU22" i="64"/>
  <c r="AU869" i="64" s="1"/>
  <c r="AV22" i="64"/>
  <c r="AV869" i="64" s="1"/>
  <c r="AW22" i="64"/>
  <c r="AW869" i="64" s="1"/>
  <c r="AX22" i="64"/>
  <c r="AX869" i="64" s="1"/>
  <c r="AY22" i="64"/>
  <c r="AY869" i="64" s="1"/>
  <c r="AZ22" i="64"/>
  <c r="AZ869" i="64" s="1"/>
  <c r="BA22" i="64"/>
  <c r="BA869" i="64" s="1"/>
  <c r="BB22" i="64"/>
  <c r="BB869" i="64" s="1"/>
  <c r="BC22" i="64"/>
  <c r="BC869" i="64" s="1"/>
  <c r="BD22" i="64"/>
  <c r="BD869" i="64" s="1"/>
  <c r="BE22" i="64"/>
  <c r="BE869" i="64" s="1"/>
  <c r="BF22" i="64"/>
  <c r="BF869" i="64" s="1"/>
  <c r="BG22" i="64"/>
  <c r="BG869" i="64" s="1"/>
  <c r="BH22" i="64"/>
  <c r="BH869" i="64" s="1"/>
  <c r="BI22" i="64"/>
  <c r="BI869" i="64" s="1"/>
  <c r="BJ22" i="64"/>
  <c r="BJ869" i="64" s="1"/>
  <c r="BK22" i="64"/>
  <c r="BK869" i="64" s="1"/>
  <c r="BL22" i="64"/>
  <c r="BL869" i="64" s="1"/>
  <c r="BM22" i="64"/>
  <c r="BM869" i="64" s="1"/>
  <c r="BN22" i="64"/>
  <c r="BN869" i="64" s="1"/>
  <c r="BO22" i="64"/>
  <c r="BO869" i="64" s="1"/>
  <c r="BP22" i="64"/>
  <c r="BP869" i="64" s="1"/>
  <c r="BQ22" i="64"/>
  <c r="BQ869" i="64" s="1"/>
  <c r="BR22" i="64"/>
  <c r="BR869" i="64" s="1"/>
  <c r="BS22" i="64"/>
  <c r="BS869" i="64" s="1"/>
  <c r="BT22" i="64"/>
  <c r="BT869" i="64" s="1"/>
  <c r="BU22" i="64"/>
  <c r="BU869" i="64" s="1"/>
  <c r="BV22" i="64"/>
  <c r="BV869" i="64" s="1"/>
  <c r="BW22" i="64"/>
  <c r="BW869" i="64" s="1"/>
  <c r="BX22" i="64"/>
  <c r="BX869" i="64" s="1"/>
  <c r="BY22" i="64"/>
  <c r="BY869" i="64" s="1"/>
  <c r="BZ22" i="64"/>
  <c r="BZ869" i="64" s="1"/>
  <c r="CA22" i="64"/>
  <c r="CA869" i="64" s="1"/>
  <c r="CB22" i="64"/>
  <c r="CB869" i="64" s="1"/>
  <c r="CC22" i="64"/>
  <c r="CC869" i="64" s="1"/>
  <c r="CD22" i="64"/>
  <c r="CD869" i="64" s="1"/>
  <c r="CE22" i="64"/>
  <c r="CE869" i="64" s="1"/>
  <c r="CF22" i="64"/>
  <c r="CF869" i="64" s="1"/>
  <c r="CG22" i="64"/>
  <c r="CG869" i="64" s="1"/>
  <c r="CH22" i="64"/>
  <c r="CH869" i="64" s="1"/>
  <c r="CI22" i="64"/>
  <c r="CI869" i="64" s="1"/>
  <c r="CJ22" i="64"/>
  <c r="CJ869" i="64" s="1"/>
  <c r="CK22" i="64"/>
  <c r="CK869" i="64" s="1"/>
  <c r="CL22" i="64"/>
  <c r="CL869" i="64" s="1"/>
  <c r="R23" i="64"/>
  <c r="S23" i="64"/>
  <c r="S870" i="64" s="1"/>
  <c r="S883" i="64" s="1"/>
  <c r="T23" i="64"/>
  <c r="T870" i="64" s="1"/>
  <c r="T883" i="64" s="1"/>
  <c r="U23" i="64"/>
  <c r="U870" i="64" s="1"/>
  <c r="U883" i="64" s="1"/>
  <c r="V23" i="64"/>
  <c r="V870" i="64" s="1"/>
  <c r="V883" i="64" s="1"/>
  <c r="W23" i="64"/>
  <c r="W870" i="64" s="1"/>
  <c r="W883" i="64" s="1"/>
  <c r="X23" i="64"/>
  <c r="X870" i="64" s="1"/>
  <c r="X883" i="64" s="1"/>
  <c r="Y23" i="64"/>
  <c r="Y870" i="64" s="1"/>
  <c r="Y883" i="64" s="1"/>
  <c r="Z23" i="64"/>
  <c r="Z870" i="64" s="1"/>
  <c r="Z883" i="64" s="1"/>
  <c r="AA23" i="64"/>
  <c r="AA870" i="64" s="1"/>
  <c r="AA883" i="64" s="1"/>
  <c r="AB23" i="64"/>
  <c r="AB870" i="64" s="1"/>
  <c r="AB883" i="64" s="1"/>
  <c r="AC23" i="64"/>
  <c r="AC870" i="64" s="1"/>
  <c r="AC883" i="64" s="1"/>
  <c r="AD23" i="64"/>
  <c r="AD870" i="64" s="1"/>
  <c r="AD883" i="64" s="1"/>
  <c r="AE23" i="64"/>
  <c r="AE870" i="64" s="1"/>
  <c r="AE883" i="64" s="1"/>
  <c r="AF23" i="64"/>
  <c r="AF870" i="64" s="1"/>
  <c r="AF883" i="64" s="1"/>
  <c r="AG23" i="64"/>
  <c r="AG870" i="64" s="1"/>
  <c r="AG883" i="64" s="1"/>
  <c r="AH23" i="64"/>
  <c r="AH870" i="64" s="1"/>
  <c r="AH883" i="64" s="1"/>
  <c r="AI23" i="64"/>
  <c r="AI870" i="64" s="1"/>
  <c r="AI883" i="64" s="1"/>
  <c r="AJ23" i="64"/>
  <c r="AJ870" i="64" s="1"/>
  <c r="AJ883" i="64" s="1"/>
  <c r="AK23" i="64"/>
  <c r="AK870" i="64" s="1"/>
  <c r="AK883" i="64" s="1"/>
  <c r="AL23" i="64"/>
  <c r="AL870" i="64" s="1"/>
  <c r="AL883" i="64" s="1"/>
  <c r="AM23" i="64"/>
  <c r="AM870" i="64" s="1"/>
  <c r="AM883" i="64" s="1"/>
  <c r="AN23" i="64"/>
  <c r="AN870" i="64" s="1"/>
  <c r="AN883" i="64" s="1"/>
  <c r="AO23" i="64"/>
  <c r="AO870" i="64" s="1"/>
  <c r="AO883" i="64" s="1"/>
  <c r="AP23" i="64"/>
  <c r="AP870" i="64" s="1"/>
  <c r="AP883" i="64" s="1"/>
  <c r="AQ23" i="64"/>
  <c r="AQ870" i="64" s="1"/>
  <c r="AQ883" i="64" s="1"/>
  <c r="AR23" i="64"/>
  <c r="AR870" i="64" s="1"/>
  <c r="AR883" i="64" s="1"/>
  <c r="AS23" i="64"/>
  <c r="AS870" i="64" s="1"/>
  <c r="AS883" i="64" s="1"/>
  <c r="AT23" i="64"/>
  <c r="AT870" i="64" s="1"/>
  <c r="AT883" i="64" s="1"/>
  <c r="AU23" i="64"/>
  <c r="AU870" i="64" s="1"/>
  <c r="AU883" i="64" s="1"/>
  <c r="AV23" i="64"/>
  <c r="AV870" i="64" s="1"/>
  <c r="AV883" i="64" s="1"/>
  <c r="AW23" i="64"/>
  <c r="AW870" i="64" s="1"/>
  <c r="AW883" i="64" s="1"/>
  <c r="AX23" i="64"/>
  <c r="AX870" i="64" s="1"/>
  <c r="AX883" i="64" s="1"/>
  <c r="AY23" i="64"/>
  <c r="AY870" i="64" s="1"/>
  <c r="AY883" i="64" s="1"/>
  <c r="AZ23" i="64"/>
  <c r="AZ870" i="64" s="1"/>
  <c r="AZ883" i="64" s="1"/>
  <c r="BA23" i="64"/>
  <c r="BA870" i="64" s="1"/>
  <c r="BA883" i="64" s="1"/>
  <c r="BB23" i="64"/>
  <c r="BB870" i="64" s="1"/>
  <c r="BB883" i="64" s="1"/>
  <c r="BC23" i="64"/>
  <c r="BC870" i="64" s="1"/>
  <c r="BC883" i="64" s="1"/>
  <c r="BD23" i="64"/>
  <c r="BD870" i="64" s="1"/>
  <c r="BD883" i="64" s="1"/>
  <c r="BE23" i="64"/>
  <c r="BE870" i="64" s="1"/>
  <c r="BE883" i="64" s="1"/>
  <c r="BF23" i="64"/>
  <c r="BF870" i="64" s="1"/>
  <c r="BF883" i="64" s="1"/>
  <c r="BG23" i="64"/>
  <c r="BG870" i="64" s="1"/>
  <c r="BG883" i="64" s="1"/>
  <c r="BH23" i="64"/>
  <c r="BH870" i="64" s="1"/>
  <c r="BH883" i="64" s="1"/>
  <c r="BI23" i="64"/>
  <c r="BI870" i="64" s="1"/>
  <c r="BI883" i="64" s="1"/>
  <c r="BJ23" i="64"/>
  <c r="BJ870" i="64" s="1"/>
  <c r="BJ883" i="64" s="1"/>
  <c r="BK23" i="64"/>
  <c r="BK870" i="64" s="1"/>
  <c r="BK883" i="64" s="1"/>
  <c r="BL23" i="64"/>
  <c r="BL870" i="64" s="1"/>
  <c r="BL883" i="64" s="1"/>
  <c r="BM23" i="64"/>
  <c r="BM870" i="64" s="1"/>
  <c r="BM883" i="64" s="1"/>
  <c r="BN23" i="64"/>
  <c r="BN870" i="64" s="1"/>
  <c r="BN883" i="64" s="1"/>
  <c r="BO23" i="64"/>
  <c r="BO870" i="64" s="1"/>
  <c r="BO883" i="64" s="1"/>
  <c r="BP23" i="64"/>
  <c r="BP870" i="64" s="1"/>
  <c r="BP883" i="64" s="1"/>
  <c r="BQ23" i="64"/>
  <c r="BQ870" i="64" s="1"/>
  <c r="BQ883" i="64" s="1"/>
  <c r="BR23" i="64"/>
  <c r="BR870" i="64" s="1"/>
  <c r="BR883" i="64" s="1"/>
  <c r="BS23" i="64"/>
  <c r="BS870" i="64" s="1"/>
  <c r="BS883" i="64" s="1"/>
  <c r="BT23" i="64"/>
  <c r="BT870" i="64" s="1"/>
  <c r="BT883" i="64" s="1"/>
  <c r="BU23" i="64"/>
  <c r="BU870" i="64" s="1"/>
  <c r="BU883" i="64" s="1"/>
  <c r="BV23" i="64"/>
  <c r="BV870" i="64" s="1"/>
  <c r="BV883" i="64" s="1"/>
  <c r="BW23" i="64"/>
  <c r="BW870" i="64" s="1"/>
  <c r="BW883" i="64" s="1"/>
  <c r="BX23" i="64"/>
  <c r="BX870" i="64" s="1"/>
  <c r="BX883" i="64" s="1"/>
  <c r="BY23" i="64"/>
  <c r="BY870" i="64" s="1"/>
  <c r="BY883" i="64" s="1"/>
  <c r="BZ23" i="64"/>
  <c r="BZ870" i="64" s="1"/>
  <c r="BZ883" i="64" s="1"/>
  <c r="CA23" i="64"/>
  <c r="CA870" i="64" s="1"/>
  <c r="CA883" i="64" s="1"/>
  <c r="CB23" i="64"/>
  <c r="CB870" i="64" s="1"/>
  <c r="CB883" i="64" s="1"/>
  <c r="CC23" i="64"/>
  <c r="CC870" i="64" s="1"/>
  <c r="CC883" i="64" s="1"/>
  <c r="CD23" i="64"/>
  <c r="CD870" i="64" s="1"/>
  <c r="CD883" i="64" s="1"/>
  <c r="CE23" i="64"/>
  <c r="CE870" i="64" s="1"/>
  <c r="CE883" i="64" s="1"/>
  <c r="CF23" i="64"/>
  <c r="CF870" i="64" s="1"/>
  <c r="CF883" i="64" s="1"/>
  <c r="CG23" i="64"/>
  <c r="CG870" i="64" s="1"/>
  <c r="CG883" i="64" s="1"/>
  <c r="CH23" i="64"/>
  <c r="CH870" i="64" s="1"/>
  <c r="CH883" i="64" s="1"/>
  <c r="CI23" i="64"/>
  <c r="CI870" i="64" s="1"/>
  <c r="CI883" i="64" s="1"/>
  <c r="CJ23" i="64"/>
  <c r="CJ870" i="64" s="1"/>
  <c r="CJ883" i="64" s="1"/>
  <c r="CK23" i="64"/>
  <c r="CK870" i="64" s="1"/>
  <c r="CK883" i="64" s="1"/>
  <c r="CL23" i="64"/>
  <c r="CL870" i="64" s="1"/>
  <c r="CL883" i="64" s="1"/>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602" i="64"/>
  <c r="E1184" i="64"/>
  <c r="E390" i="64"/>
  <c r="E1441" i="64"/>
  <c r="G40" i="64"/>
  <c r="E2129" i="64"/>
  <c r="E1374" i="64"/>
  <c r="E1625" i="64"/>
  <c r="E924" i="64"/>
  <c r="E535"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7" i="64"/>
  <c r="E424" i="64"/>
  <c r="B424" i="64" s="1"/>
  <c r="E432" i="64"/>
  <c r="E431" i="64"/>
  <c r="E430" i="64"/>
  <c r="E429" i="64"/>
  <c r="B429" i="64" s="1"/>
  <c r="E428" i="64"/>
  <c r="S427" i="64"/>
  <c r="E427" i="64"/>
  <c r="E426" i="64"/>
  <c r="E42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48" i="64"/>
  <c r="U348" i="64"/>
  <c r="V348" i="64"/>
  <c r="W348" i="64"/>
  <c r="X348" i="64"/>
  <c r="Y348" i="64"/>
  <c r="Z348" i="64"/>
  <c r="AA348" i="64"/>
  <c r="AB348" i="64"/>
  <c r="AC348" i="64"/>
  <c r="AD348" i="64"/>
  <c r="AE348" i="64"/>
  <c r="AF348" i="64"/>
  <c r="AG348" i="64"/>
  <c r="AH348" i="64"/>
  <c r="AI348" i="64"/>
  <c r="AJ348" i="64"/>
  <c r="AK348" i="64"/>
  <c r="AL348" i="64"/>
  <c r="AM348" i="64"/>
  <c r="AN348" i="64"/>
  <c r="AO348" i="64"/>
  <c r="AP348" i="64"/>
  <c r="AQ348" i="64"/>
  <c r="AR348" i="64"/>
  <c r="AS348" i="64"/>
  <c r="AT348" i="64"/>
  <c r="AU348" i="64"/>
  <c r="AV348" i="64"/>
  <c r="AW348" i="64"/>
  <c r="AX348" i="64"/>
  <c r="AY348" i="64"/>
  <c r="AZ348" i="64"/>
  <c r="BA348" i="64"/>
  <c r="BB348" i="64"/>
  <c r="BC348" i="64"/>
  <c r="BD348" i="64"/>
  <c r="BE348" i="64"/>
  <c r="BF348" i="64"/>
  <c r="BG348" i="64"/>
  <c r="BH348" i="64"/>
  <c r="BI348" i="64"/>
  <c r="BJ348" i="64"/>
  <c r="BK348" i="64"/>
  <c r="BL348" i="64"/>
  <c r="BM348" i="64"/>
  <c r="BN348" i="64"/>
  <c r="BO348" i="64"/>
  <c r="BP348" i="64"/>
  <c r="BQ348" i="64"/>
  <c r="BR348" i="64"/>
  <c r="BS348" i="64"/>
  <c r="BT348" i="64"/>
  <c r="BU348" i="64"/>
  <c r="BV348" i="64"/>
  <c r="BW348" i="64"/>
  <c r="BX348" i="64"/>
  <c r="BZ348" i="64"/>
  <c r="CA348" i="64"/>
  <c r="CB348" i="64"/>
  <c r="CC348" i="64"/>
  <c r="CD348" i="64"/>
  <c r="CE348" i="64"/>
  <c r="CF348" i="64"/>
  <c r="CG348" i="64"/>
  <c r="CH348" i="64"/>
  <c r="CI348" i="64"/>
  <c r="CJ348" i="64"/>
  <c r="CK348" i="64"/>
  <c r="CL348" i="64"/>
  <c r="S348" i="64"/>
  <c r="E346" i="64"/>
  <c r="E344" i="64"/>
  <c r="E343" i="64"/>
  <c r="E342" i="64"/>
  <c r="E341" i="64"/>
  <c r="E34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3" i="64"/>
  <c r="G1339" i="64"/>
  <c r="E57" i="64"/>
  <c r="B57" i="64" s="1"/>
  <c r="E55" i="64"/>
  <c r="B55" i="64" s="1"/>
  <c r="E54" i="64"/>
  <c r="B54" i="64" s="1"/>
  <c r="E53" i="64"/>
  <c r="B53" i="64" s="1"/>
  <c r="E52" i="64"/>
  <c r="G475" i="64"/>
  <c r="E474" i="64"/>
  <c r="G1367" i="64"/>
  <c r="G1364" i="64" s="1"/>
  <c r="AB628" i="64" a="1"/>
  <c r="CZ628" i="64" a="1"/>
  <c r="CV18" i="861" l="1"/>
  <c r="CV24" i="861"/>
  <c r="AA48" i="1161"/>
  <c r="AA63" i="1161"/>
  <c r="AA46" i="1161"/>
  <c r="AA61" i="1161"/>
  <c r="AC20" i="1161"/>
  <c r="AF41" i="1161"/>
  <c r="AF43" i="1161"/>
  <c r="AF72" i="1161"/>
  <c r="AF56" i="1161"/>
  <c r="AF16" i="1161"/>
  <c r="AF55" i="1161"/>
  <c r="AF25" i="1161"/>
  <c r="AF57" i="1161"/>
  <c r="AF26" i="1161"/>
  <c r="AF76" i="1161"/>
  <c r="AF27" i="1161"/>
  <c r="AF23" i="1161"/>
  <c r="AF17" i="1161"/>
  <c r="AF40" i="1161"/>
  <c r="AF24" i="1161"/>
  <c r="AF39" i="1161"/>
  <c r="AF4" i="1161"/>
  <c r="AF58" i="1161"/>
  <c r="AF54" i="1161"/>
  <c r="AF42" i="1161"/>
  <c r="Y62" i="1161"/>
  <c r="Y47" i="1161"/>
  <c r="AH2" i="1161"/>
  <c r="AG3" i="1161"/>
  <c r="AG7" i="1161"/>
  <c r="AG1" i="1161"/>
  <c r="AA47" i="1161"/>
  <c r="AA62" i="1161"/>
  <c r="CT46" i="1161"/>
  <c r="CT51" i="1161" s="1"/>
  <c r="CT61" i="1161"/>
  <c r="CT66" i="1161" s="1"/>
  <c r="Y48" i="1161"/>
  <c r="Y63" i="1161"/>
  <c r="V69" i="1161"/>
  <c r="CT47" i="1161"/>
  <c r="CT62" i="1161"/>
  <c r="Y49" i="1161"/>
  <c r="Y64" i="1161"/>
  <c r="CT50" i="1161"/>
  <c r="CT65" i="1161"/>
  <c r="Y46" i="1161"/>
  <c r="Y61" i="1161"/>
  <c r="CT23" i="861"/>
  <c r="CT48" i="1161"/>
  <c r="CT63" i="1161"/>
  <c r="CT49" i="1161"/>
  <c r="CT64" i="1161"/>
  <c r="Y50" i="1161"/>
  <c r="Y65" i="1161"/>
  <c r="CS68" i="1161"/>
  <c r="CS69" i="1161" s="1"/>
  <c r="AD20" i="1161"/>
  <c r="CW18" i="1161"/>
  <c r="CW20" i="1161" s="1"/>
  <c r="CX15" i="1161"/>
  <c r="CV36" i="1161"/>
  <c r="CV77" i="1161"/>
  <c r="CV73" i="1161"/>
  <c r="AE8" i="1161"/>
  <c r="W68" i="1161"/>
  <c r="X66" i="1161"/>
  <c r="X23" i="861" s="1"/>
  <c r="X51" i="1161"/>
  <c r="X17" i="861" s="1"/>
  <c r="AE15" i="1161"/>
  <c r="AB31" i="1161"/>
  <c r="AB34" i="1161"/>
  <c r="AB35" i="1161"/>
  <c r="AB33" i="1161"/>
  <c r="AB32" i="1161"/>
  <c r="Z33" i="1161"/>
  <c r="Z32" i="1161"/>
  <c r="Z35" i="1161"/>
  <c r="Z34" i="1161"/>
  <c r="Z31" i="1161"/>
  <c r="AA50" i="1161"/>
  <c r="AA65" i="1161"/>
  <c r="CU31" i="1161"/>
  <c r="CU32" i="1161"/>
  <c r="CU33" i="1161"/>
  <c r="CU34" i="1161"/>
  <c r="CU35" i="1161"/>
  <c r="AA64" i="1161"/>
  <c r="AA49" i="1161"/>
  <c r="DF1" i="1161"/>
  <c r="DF4" i="1161"/>
  <c r="DF16" i="1161"/>
  <c r="DF17" i="1161"/>
  <c r="DF23" i="1161"/>
  <c r="DF24" i="1161"/>
  <c r="DF26" i="1161"/>
  <c r="DF25" i="1161"/>
  <c r="DF42" i="1161"/>
  <c r="DF27" i="1161"/>
  <c r="DF43" i="1161"/>
  <c r="DF41" i="1161"/>
  <c r="DF39" i="1161"/>
  <c r="DF40" i="1161"/>
  <c r="DF55" i="1161"/>
  <c r="DF72" i="1161"/>
  <c r="DF57" i="1161"/>
  <c r="DF54" i="1161"/>
  <c r="DF56" i="1161"/>
  <c r="DF58" i="1161"/>
  <c r="DF76" i="1161"/>
  <c r="DG7" i="1161"/>
  <c r="DG8" i="1161"/>
  <c r="DH2" i="1161"/>
  <c r="DG3" i="1161"/>
  <c r="BK840" i="64"/>
  <c r="BK856" i="64" s="1"/>
  <c r="BK865" i="64"/>
  <c r="BK878" i="64" s="1"/>
  <c r="CK841" i="64"/>
  <c r="CK857" i="64" s="1"/>
  <c r="CK866" i="64"/>
  <c r="CK879" i="64" s="1"/>
  <c r="BJ840" i="64"/>
  <c r="BJ856" i="64" s="1"/>
  <c r="BJ865" i="64"/>
  <c r="BJ878" i="64" s="1"/>
  <c r="CJ841" i="64"/>
  <c r="CJ857" i="64" s="1"/>
  <c r="CJ866" i="64"/>
  <c r="CJ879" i="64" s="1"/>
  <c r="BT841" i="64"/>
  <c r="BT857" i="64" s="1"/>
  <c r="BT866" i="64"/>
  <c r="BT879" i="64" s="1"/>
  <c r="BD841" i="64"/>
  <c r="BD857" i="64" s="1"/>
  <c r="BD866" i="64"/>
  <c r="BD879" i="64" s="1"/>
  <c r="AN841" i="64"/>
  <c r="AN857" i="64" s="1"/>
  <c r="AN866" i="64"/>
  <c r="AN879" i="64" s="1"/>
  <c r="X841" i="64"/>
  <c r="X866" i="64"/>
  <c r="DH841" i="64"/>
  <c r="DH857" i="64" s="1"/>
  <c r="DH866" i="64"/>
  <c r="DH879" i="64" s="1"/>
  <c r="CR841" i="64"/>
  <c r="CR866" i="64"/>
  <c r="CY840" i="64"/>
  <c r="CY856" i="64" s="1"/>
  <c r="CY865" i="64"/>
  <c r="CY878" i="64" s="1"/>
  <c r="Y841" i="64"/>
  <c r="Y866" i="64"/>
  <c r="BY840" i="64"/>
  <c r="BY856" i="64" s="1"/>
  <c r="BY865" i="64"/>
  <c r="BY878" i="64" s="1"/>
  <c r="BI840" i="64"/>
  <c r="BI856" i="64" s="1"/>
  <c r="BI865" i="64"/>
  <c r="BI878" i="64" s="1"/>
  <c r="AS840" i="64"/>
  <c r="AS856" i="64" s="1"/>
  <c r="AS865" i="64"/>
  <c r="AS878" i="64" s="1"/>
  <c r="AC840" i="64"/>
  <c r="AC856" i="64" s="1"/>
  <c r="AC865" i="64"/>
  <c r="AC878" i="64" s="1"/>
  <c r="CI841" i="64"/>
  <c r="CI857" i="64" s="1"/>
  <c r="CI866" i="64"/>
  <c r="CI879" i="64" s="1"/>
  <c r="BS841" i="64"/>
  <c r="BS857" i="64" s="1"/>
  <c r="BS866" i="64"/>
  <c r="BS879" i="64" s="1"/>
  <c r="BC841" i="64"/>
  <c r="BC857" i="64" s="1"/>
  <c r="BC866" i="64"/>
  <c r="BC879" i="64" s="1"/>
  <c r="AM841" i="64"/>
  <c r="AM857" i="64" s="1"/>
  <c r="AM866" i="64"/>
  <c r="AM879" i="64" s="1"/>
  <c r="W841" i="64"/>
  <c r="W866" i="64"/>
  <c r="DG841" i="64"/>
  <c r="DG857" i="64" s="1"/>
  <c r="DG866" i="64"/>
  <c r="DG879" i="64" s="1"/>
  <c r="CQ841" i="64"/>
  <c r="CQ866" i="64"/>
  <c r="CX840" i="64"/>
  <c r="CX856" i="64" s="1"/>
  <c r="CX865" i="64"/>
  <c r="CX878" i="64" s="1"/>
  <c r="AD840" i="64"/>
  <c r="AD856" i="64" s="1"/>
  <c r="AD865" i="64"/>
  <c r="AD878" i="64" s="1"/>
  <c r="BX840" i="64"/>
  <c r="BX856" i="64" s="1"/>
  <c r="BX865" i="64"/>
  <c r="BX878" i="64" s="1"/>
  <c r="BH840" i="64"/>
  <c r="BH856" i="64" s="1"/>
  <c r="BH865" i="64"/>
  <c r="BH878" i="64" s="1"/>
  <c r="AR840" i="64"/>
  <c r="AR856" i="64" s="1"/>
  <c r="AR865" i="64"/>
  <c r="AR878" i="64" s="1"/>
  <c r="AB840" i="64"/>
  <c r="AB856" i="64" s="1"/>
  <c r="AB865" i="64"/>
  <c r="AB878" i="64" s="1"/>
  <c r="CH841" i="64"/>
  <c r="CH857" i="64" s="1"/>
  <c r="CH866" i="64"/>
  <c r="CH879" i="64" s="1"/>
  <c r="BR841" i="64"/>
  <c r="BR857" i="64" s="1"/>
  <c r="BR866" i="64"/>
  <c r="BR879" i="64" s="1"/>
  <c r="BB841" i="64"/>
  <c r="BB857" i="64" s="1"/>
  <c r="BB866" i="64"/>
  <c r="BB879" i="64" s="1"/>
  <c r="AL841" i="64"/>
  <c r="AL857" i="64" s="1"/>
  <c r="AL866" i="64"/>
  <c r="AL879" i="64" s="1"/>
  <c r="V841" i="64"/>
  <c r="V866" i="64"/>
  <c r="DF841" i="64"/>
  <c r="DF857" i="64" s="1"/>
  <c r="DF866" i="64"/>
  <c r="DF879" i="64" s="1"/>
  <c r="CP841" i="64"/>
  <c r="CP866" i="64"/>
  <c r="CW840" i="64"/>
  <c r="CW865" i="64"/>
  <c r="CW878" i="64" s="1"/>
  <c r="CA840" i="64"/>
  <c r="CA856" i="64" s="1"/>
  <c r="CA865" i="64"/>
  <c r="CA878" i="64" s="1"/>
  <c r="BE841" i="64"/>
  <c r="BE857" i="64" s="1"/>
  <c r="BE866" i="64"/>
  <c r="BE879" i="64" s="1"/>
  <c r="BW840" i="64"/>
  <c r="BW856" i="64" s="1"/>
  <c r="BW865" i="64"/>
  <c r="BW878" i="64" s="1"/>
  <c r="BG840" i="64"/>
  <c r="BG856" i="64" s="1"/>
  <c r="BG865" i="64"/>
  <c r="BG878" i="64" s="1"/>
  <c r="AQ840" i="64"/>
  <c r="AQ856" i="64" s="1"/>
  <c r="AQ865" i="64"/>
  <c r="AQ878" i="64" s="1"/>
  <c r="AA840" i="64"/>
  <c r="AA856" i="64" s="1"/>
  <c r="AA865" i="64"/>
  <c r="AA878" i="64" s="1"/>
  <c r="CG841" i="64"/>
  <c r="CG857" i="64" s="1"/>
  <c r="CG866" i="64"/>
  <c r="CG879" i="64" s="1"/>
  <c r="BQ841" i="64"/>
  <c r="BQ857" i="64" s="1"/>
  <c r="BQ866" i="64"/>
  <c r="BQ879" i="64" s="1"/>
  <c r="BA841" i="64"/>
  <c r="BA857" i="64" s="1"/>
  <c r="BA866" i="64"/>
  <c r="BA879" i="64" s="1"/>
  <c r="AK841" i="64"/>
  <c r="AK857" i="64" s="1"/>
  <c r="AK866" i="64"/>
  <c r="AK879" i="64" s="1"/>
  <c r="U841" i="64"/>
  <c r="U866" i="64"/>
  <c r="DE841" i="64"/>
  <c r="DE857" i="64" s="1"/>
  <c r="DE866" i="64"/>
  <c r="DE879" i="64" s="1"/>
  <c r="CO841" i="64"/>
  <c r="CO866" i="64"/>
  <c r="CV840" i="64"/>
  <c r="CV865" i="64"/>
  <c r="CV878" i="64" s="1"/>
  <c r="CS841" i="64"/>
  <c r="CS866" i="64"/>
  <c r="AT840" i="64"/>
  <c r="AT856" i="64" s="1"/>
  <c r="AT865" i="64"/>
  <c r="AT878" i="64" s="1"/>
  <c r="CL840" i="64"/>
  <c r="CL856" i="64" s="1"/>
  <c r="CL865" i="64"/>
  <c r="CL878" i="64" s="1"/>
  <c r="BV840" i="64"/>
  <c r="BV856" i="64" s="1"/>
  <c r="BV865" i="64"/>
  <c r="BV878" i="64" s="1"/>
  <c r="BF840" i="64"/>
  <c r="BF856" i="64" s="1"/>
  <c r="BF865" i="64"/>
  <c r="BF878" i="64" s="1"/>
  <c r="AP840" i="64"/>
  <c r="AP856" i="64" s="1"/>
  <c r="AP865" i="64"/>
  <c r="AP878" i="64" s="1"/>
  <c r="Z840" i="64"/>
  <c r="Z865" i="64"/>
  <c r="Z878" i="64" s="1"/>
  <c r="CF841" i="64"/>
  <c r="CF857" i="64" s="1"/>
  <c r="CF866" i="64"/>
  <c r="CF879" i="64" s="1"/>
  <c r="BP841" i="64"/>
  <c r="BP857" i="64" s="1"/>
  <c r="BP866" i="64"/>
  <c r="BP879" i="64" s="1"/>
  <c r="AZ841" i="64"/>
  <c r="AZ857" i="64" s="1"/>
  <c r="AZ866" i="64"/>
  <c r="AZ879" i="64" s="1"/>
  <c r="AJ841" i="64"/>
  <c r="AJ857" i="64" s="1"/>
  <c r="AJ866" i="64"/>
  <c r="AJ879" i="64" s="1"/>
  <c r="T841" i="64"/>
  <c r="T866" i="64"/>
  <c r="DD841" i="64"/>
  <c r="DD857" i="64" s="1"/>
  <c r="DD866" i="64"/>
  <c r="DD879" i="64" s="1"/>
  <c r="DK840" i="64"/>
  <c r="DK856" i="64" s="1"/>
  <c r="DK865" i="64"/>
  <c r="DK878" i="64" s="1"/>
  <c r="CU840" i="64"/>
  <c r="CU865" i="64"/>
  <c r="CU878" i="64" s="1"/>
  <c r="AO841" i="64"/>
  <c r="AO857" i="64" s="1"/>
  <c r="AO866" i="64"/>
  <c r="AO879" i="64" s="1"/>
  <c r="CZ840" i="64"/>
  <c r="CZ856" i="64" s="1"/>
  <c r="CZ865" i="64"/>
  <c r="CZ878" i="64" s="1"/>
  <c r="CK840" i="64"/>
  <c r="CK856" i="64" s="1"/>
  <c r="CK865" i="64"/>
  <c r="CK878" i="64" s="1"/>
  <c r="BU840" i="64"/>
  <c r="BU856" i="64" s="1"/>
  <c r="BU865" i="64"/>
  <c r="BU878" i="64" s="1"/>
  <c r="BE840" i="64"/>
  <c r="BE856" i="64" s="1"/>
  <c r="BE865" i="64"/>
  <c r="BE878" i="64" s="1"/>
  <c r="AO840" i="64"/>
  <c r="AO856" i="64" s="1"/>
  <c r="AO865" i="64"/>
  <c r="AO878" i="64" s="1"/>
  <c r="Y840" i="64"/>
  <c r="Y856" i="64" s="1"/>
  <c r="Y865" i="64"/>
  <c r="Y878" i="64" s="1"/>
  <c r="CE841" i="64"/>
  <c r="CE857" i="64" s="1"/>
  <c r="CE866" i="64"/>
  <c r="CE879" i="64" s="1"/>
  <c r="BO841" i="64"/>
  <c r="BO857" i="64" s="1"/>
  <c r="BO866" i="64"/>
  <c r="BO879" i="64" s="1"/>
  <c r="AY841" i="64"/>
  <c r="AY857" i="64" s="1"/>
  <c r="AY866" i="64"/>
  <c r="AY879" i="64" s="1"/>
  <c r="AI841" i="64"/>
  <c r="AI857" i="64" s="1"/>
  <c r="AI866" i="64"/>
  <c r="AI879" i="64" s="1"/>
  <c r="S841" i="64"/>
  <c r="S866" i="64"/>
  <c r="DC841" i="64"/>
  <c r="DC857" i="64" s="1"/>
  <c r="DC866" i="64"/>
  <c r="DC879" i="64" s="1"/>
  <c r="DJ840" i="64"/>
  <c r="DJ856" i="64" s="1"/>
  <c r="DJ865" i="64"/>
  <c r="DJ878" i="64" s="1"/>
  <c r="CT840" i="64"/>
  <c r="CT856" i="64" s="1"/>
  <c r="CT865" i="64"/>
  <c r="CT878" i="64" s="1"/>
  <c r="CJ840" i="64"/>
  <c r="CJ856" i="64" s="1"/>
  <c r="CJ865" i="64"/>
  <c r="CJ878" i="64" s="1"/>
  <c r="BT840" i="64"/>
  <c r="BT856" i="64" s="1"/>
  <c r="BT865" i="64"/>
  <c r="BT878" i="64" s="1"/>
  <c r="BD840" i="64"/>
  <c r="BD856" i="64" s="1"/>
  <c r="BD865" i="64"/>
  <c r="BD878" i="64" s="1"/>
  <c r="AN840" i="64"/>
  <c r="AN856" i="64" s="1"/>
  <c r="AN865" i="64"/>
  <c r="AN878" i="64" s="1"/>
  <c r="X840" i="64"/>
  <c r="X865" i="64"/>
  <c r="X878" i="64" s="1"/>
  <c r="CD841" i="64"/>
  <c r="CD857" i="64" s="1"/>
  <c r="CD866" i="64"/>
  <c r="CD879" i="64" s="1"/>
  <c r="BN841" i="64"/>
  <c r="BN857" i="64" s="1"/>
  <c r="BN866" i="64"/>
  <c r="BN879" i="64" s="1"/>
  <c r="AX841" i="64"/>
  <c r="AX857" i="64" s="1"/>
  <c r="AX866" i="64"/>
  <c r="AX879" i="64" s="1"/>
  <c r="AH841" i="64"/>
  <c r="AH857" i="64" s="1"/>
  <c r="AH866" i="64"/>
  <c r="AH879" i="64" s="1"/>
  <c r="DB841" i="64"/>
  <c r="DB857" i="64" s="1"/>
  <c r="DB866" i="64"/>
  <c r="DB879" i="64" s="1"/>
  <c r="DI840" i="64"/>
  <c r="DI856" i="64" s="1"/>
  <c r="DI865" i="64"/>
  <c r="DI878" i="64" s="1"/>
  <c r="CS840" i="64"/>
  <c r="CS865" i="64"/>
  <c r="CS878" i="64" s="1"/>
  <c r="AE840" i="64"/>
  <c r="AE856" i="64" s="1"/>
  <c r="AE865" i="64"/>
  <c r="AE878" i="64" s="1"/>
  <c r="CI840" i="64"/>
  <c r="CI856" i="64" s="1"/>
  <c r="CI865" i="64"/>
  <c r="CI878" i="64" s="1"/>
  <c r="BS840" i="64"/>
  <c r="BS856" i="64" s="1"/>
  <c r="BS865" i="64"/>
  <c r="BS878" i="64" s="1"/>
  <c r="BC840" i="64"/>
  <c r="BC856" i="64" s="1"/>
  <c r="BC865" i="64"/>
  <c r="BC878" i="64" s="1"/>
  <c r="AM840" i="64"/>
  <c r="AM856" i="64" s="1"/>
  <c r="AM865" i="64"/>
  <c r="AM878" i="64" s="1"/>
  <c r="W840" i="64"/>
  <c r="W865" i="64"/>
  <c r="W878" i="64" s="1"/>
  <c r="CC841" i="64"/>
  <c r="CC857" i="64" s="1"/>
  <c r="CC866" i="64"/>
  <c r="CC879" i="64" s="1"/>
  <c r="BM841" i="64"/>
  <c r="BM857" i="64" s="1"/>
  <c r="BM866" i="64"/>
  <c r="BM879" i="64" s="1"/>
  <c r="AW841" i="64"/>
  <c r="AW857" i="64" s="1"/>
  <c r="AW866" i="64"/>
  <c r="AW879" i="64" s="1"/>
  <c r="AG841" i="64"/>
  <c r="AG857" i="64" s="1"/>
  <c r="AG866" i="64"/>
  <c r="AG879" i="64" s="1"/>
  <c r="DA841" i="64"/>
  <c r="DA857" i="64" s="1"/>
  <c r="DA866" i="64"/>
  <c r="DH840" i="64"/>
  <c r="DH856" i="64" s="1"/>
  <c r="DH865" i="64"/>
  <c r="DH878" i="64" s="1"/>
  <c r="CR840" i="64"/>
  <c r="CR865" i="64"/>
  <c r="CR878" i="64" s="1"/>
  <c r="DI841" i="64"/>
  <c r="DI857" i="64" s="1"/>
  <c r="DI866" i="64"/>
  <c r="DI879" i="64" s="1"/>
  <c r="CH840" i="64"/>
  <c r="CH856" i="64" s="1"/>
  <c r="CH865" i="64"/>
  <c r="CH878" i="64" s="1"/>
  <c r="BR840" i="64"/>
  <c r="BR856" i="64" s="1"/>
  <c r="BR865" i="64"/>
  <c r="BR878" i="64" s="1"/>
  <c r="BB840" i="64"/>
  <c r="BB856" i="64" s="1"/>
  <c r="BB865" i="64"/>
  <c r="BB878" i="64" s="1"/>
  <c r="AL840" i="64"/>
  <c r="AL856" i="64" s="1"/>
  <c r="AL865" i="64"/>
  <c r="AL878" i="64" s="1"/>
  <c r="V840" i="64"/>
  <c r="V856" i="64" s="1"/>
  <c r="V865" i="64"/>
  <c r="V878" i="64" s="1"/>
  <c r="CB841" i="64"/>
  <c r="CB857" i="64" s="1"/>
  <c r="CB866" i="64"/>
  <c r="CB879" i="64" s="1"/>
  <c r="BL841" i="64"/>
  <c r="BL857" i="64" s="1"/>
  <c r="BL866" i="64"/>
  <c r="BL879" i="64" s="1"/>
  <c r="AV841" i="64"/>
  <c r="AV857" i="64" s="1"/>
  <c r="AV866" i="64"/>
  <c r="AV879" i="64" s="1"/>
  <c r="AF841" i="64"/>
  <c r="AF857" i="64" s="1"/>
  <c r="AF866" i="64"/>
  <c r="AF879" i="64" s="1"/>
  <c r="CZ841" i="64"/>
  <c r="CZ866" i="64"/>
  <c r="DG840" i="64"/>
  <c r="DG856" i="64" s="1"/>
  <c r="DG865" i="64"/>
  <c r="DG878" i="64" s="1"/>
  <c r="CQ840" i="64"/>
  <c r="CQ865" i="64"/>
  <c r="CQ878" i="64" s="1"/>
  <c r="BZ840" i="64"/>
  <c r="BZ856" i="64" s="1"/>
  <c r="BZ865" i="64"/>
  <c r="BZ878" i="64" s="1"/>
  <c r="CG840" i="64"/>
  <c r="CG856" i="64" s="1"/>
  <c r="CG865" i="64"/>
  <c r="CG878" i="64" s="1"/>
  <c r="BQ840" i="64"/>
  <c r="BQ856" i="64" s="1"/>
  <c r="BQ865" i="64"/>
  <c r="BQ878" i="64" s="1"/>
  <c r="BA840" i="64"/>
  <c r="BA856" i="64" s="1"/>
  <c r="BA865" i="64"/>
  <c r="BA878" i="64" s="1"/>
  <c r="AK840" i="64"/>
  <c r="AK856" i="64" s="1"/>
  <c r="AK865" i="64"/>
  <c r="AK878" i="64" s="1"/>
  <c r="U840" i="64"/>
  <c r="U865" i="64"/>
  <c r="U878" i="64" s="1"/>
  <c r="CA841" i="64"/>
  <c r="CA857" i="64" s="1"/>
  <c r="CA866" i="64"/>
  <c r="CA879" i="64" s="1"/>
  <c r="BK841" i="64"/>
  <c r="BK857" i="64" s="1"/>
  <c r="BK866" i="64"/>
  <c r="BK879" i="64" s="1"/>
  <c r="AU841" i="64"/>
  <c r="AU857" i="64" s="1"/>
  <c r="AU866" i="64"/>
  <c r="AU879" i="64" s="1"/>
  <c r="AE841" i="64"/>
  <c r="AE857" i="64" s="1"/>
  <c r="AE866" i="64"/>
  <c r="AE879" i="64" s="1"/>
  <c r="CY841" i="64"/>
  <c r="CY866" i="64"/>
  <c r="DF840" i="64"/>
  <c r="DF856" i="64" s="1"/>
  <c r="DF865" i="64"/>
  <c r="DF878" i="64" s="1"/>
  <c r="CP840" i="64"/>
  <c r="CP865" i="64"/>
  <c r="CP878" i="64" s="1"/>
  <c r="CF840" i="64"/>
  <c r="CF856" i="64" s="1"/>
  <c r="CF865" i="64"/>
  <c r="CF878" i="64" s="1"/>
  <c r="BP840" i="64"/>
  <c r="BP856" i="64" s="1"/>
  <c r="BP865" i="64"/>
  <c r="BP878" i="64" s="1"/>
  <c r="AZ840" i="64"/>
  <c r="AZ856" i="64" s="1"/>
  <c r="AZ865" i="64"/>
  <c r="AZ878" i="64" s="1"/>
  <c r="AJ840" i="64"/>
  <c r="AJ856" i="64" s="1"/>
  <c r="AJ865" i="64"/>
  <c r="AJ878" i="64" s="1"/>
  <c r="T840" i="64"/>
  <c r="T856" i="64" s="1"/>
  <c r="T865" i="64"/>
  <c r="T878" i="64" s="1"/>
  <c r="BZ841" i="64"/>
  <c r="BZ857" i="64" s="1"/>
  <c r="BZ866" i="64"/>
  <c r="BZ879" i="64" s="1"/>
  <c r="BJ841" i="64"/>
  <c r="BJ857" i="64" s="1"/>
  <c r="BJ866" i="64"/>
  <c r="BJ879" i="64" s="1"/>
  <c r="AT841" i="64"/>
  <c r="AT857" i="64" s="1"/>
  <c r="AT866" i="64"/>
  <c r="AT879" i="64" s="1"/>
  <c r="AD841" i="64"/>
  <c r="AD857" i="64" s="1"/>
  <c r="AD866" i="64"/>
  <c r="AD879" i="64" s="1"/>
  <c r="DG647" i="64"/>
  <c r="DG869" i="64"/>
  <c r="CX841" i="64"/>
  <c r="CX866" i="64"/>
  <c r="DE840" i="64"/>
  <c r="DE856" i="64" s="1"/>
  <c r="DE865" i="64"/>
  <c r="DE878" i="64" s="1"/>
  <c r="CO840" i="64"/>
  <c r="CO856" i="64" s="1"/>
  <c r="CO865" i="64"/>
  <c r="CO878" i="64" s="1"/>
  <c r="CE840" i="64"/>
  <c r="CE856" i="64" s="1"/>
  <c r="CE865" i="64"/>
  <c r="CE878" i="64" s="1"/>
  <c r="BO840" i="64"/>
  <c r="BO856" i="64" s="1"/>
  <c r="BO865" i="64"/>
  <c r="BO878" i="64" s="1"/>
  <c r="AY840" i="64"/>
  <c r="AY856" i="64" s="1"/>
  <c r="AY865" i="64"/>
  <c r="AY878" i="64" s="1"/>
  <c r="AI840" i="64"/>
  <c r="AI856" i="64" s="1"/>
  <c r="AI865" i="64"/>
  <c r="AI878" i="64" s="1"/>
  <c r="S840" i="64"/>
  <c r="S865" i="64"/>
  <c r="S878" i="64" s="1"/>
  <c r="BY841" i="64"/>
  <c r="BY857" i="64" s="1"/>
  <c r="BY866" i="64"/>
  <c r="BY879" i="64" s="1"/>
  <c r="BI841" i="64"/>
  <c r="BI857" i="64" s="1"/>
  <c r="BI866" i="64"/>
  <c r="BI879" i="64" s="1"/>
  <c r="AS841" i="64"/>
  <c r="AS857" i="64" s="1"/>
  <c r="AS866" i="64"/>
  <c r="AS879" i="64" s="1"/>
  <c r="AC841" i="64"/>
  <c r="AC857" i="64" s="1"/>
  <c r="AC866" i="64"/>
  <c r="CW841" i="64"/>
  <c r="CW866" i="64"/>
  <c r="DD840" i="64"/>
  <c r="DD856" i="64" s="1"/>
  <c r="DD865" i="64"/>
  <c r="DD878" i="64" s="1"/>
  <c r="AU840" i="64"/>
  <c r="AU856" i="64" s="1"/>
  <c r="AU865" i="64"/>
  <c r="AU878" i="64" s="1"/>
  <c r="BU841" i="64"/>
  <c r="BU857" i="64" s="1"/>
  <c r="BU866" i="64"/>
  <c r="BU879" i="64" s="1"/>
  <c r="CD840" i="64"/>
  <c r="CD856" i="64" s="1"/>
  <c r="CD865" i="64"/>
  <c r="CD878" i="64" s="1"/>
  <c r="BN840" i="64"/>
  <c r="BN856" i="64" s="1"/>
  <c r="BN865" i="64"/>
  <c r="BN878" i="64" s="1"/>
  <c r="AX840" i="64"/>
  <c r="AX856" i="64" s="1"/>
  <c r="AX865" i="64"/>
  <c r="AX878" i="64" s="1"/>
  <c r="AH840" i="64"/>
  <c r="AH856" i="64" s="1"/>
  <c r="AH865" i="64"/>
  <c r="AH878" i="64" s="1"/>
  <c r="BX841" i="64"/>
  <c r="BX857" i="64" s="1"/>
  <c r="BX866" i="64"/>
  <c r="BX879" i="64" s="1"/>
  <c r="BH841" i="64"/>
  <c r="BH857" i="64" s="1"/>
  <c r="BH866" i="64"/>
  <c r="BH879" i="64" s="1"/>
  <c r="AR841" i="64"/>
  <c r="AR857" i="64" s="1"/>
  <c r="AR866" i="64"/>
  <c r="AR879" i="64" s="1"/>
  <c r="AB841" i="64"/>
  <c r="AB866" i="64"/>
  <c r="CV841" i="64"/>
  <c r="CV866" i="64"/>
  <c r="DC840" i="64"/>
  <c r="DC856" i="64" s="1"/>
  <c r="DC865" i="64"/>
  <c r="DC878" i="64" s="1"/>
  <c r="CC840" i="64"/>
  <c r="CC856" i="64" s="1"/>
  <c r="CC865" i="64"/>
  <c r="CC878" i="64" s="1"/>
  <c r="BM840" i="64"/>
  <c r="BM856" i="64" s="1"/>
  <c r="BM865" i="64"/>
  <c r="BM878" i="64" s="1"/>
  <c r="AW840" i="64"/>
  <c r="AW856" i="64" s="1"/>
  <c r="AW865" i="64"/>
  <c r="AW878" i="64" s="1"/>
  <c r="AG840" i="64"/>
  <c r="AG856" i="64" s="1"/>
  <c r="AG865" i="64"/>
  <c r="AG878" i="64" s="1"/>
  <c r="BW841" i="64"/>
  <c r="BW857" i="64" s="1"/>
  <c r="BW866" i="64"/>
  <c r="BW879" i="64" s="1"/>
  <c r="BG841" i="64"/>
  <c r="BG857" i="64" s="1"/>
  <c r="BG866" i="64"/>
  <c r="BG879" i="64" s="1"/>
  <c r="AQ841" i="64"/>
  <c r="AQ857" i="64" s="1"/>
  <c r="AQ866" i="64"/>
  <c r="AQ879" i="64" s="1"/>
  <c r="AA841" i="64"/>
  <c r="AA866" i="64"/>
  <c r="DK841" i="64"/>
  <c r="DK857" i="64" s="1"/>
  <c r="DK866" i="64"/>
  <c r="DK879" i="64" s="1"/>
  <c r="CU841" i="64"/>
  <c r="CU866" i="64"/>
  <c r="DB840" i="64"/>
  <c r="DB856" i="64" s="1"/>
  <c r="DB865" i="64"/>
  <c r="DB878" i="64" s="1"/>
  <c r="CB840" i="64"/>
  <c r="CB856" i="64" s="1"/>
  <c r="CB865" i="64"/>
  <c r="CB878" i="64" s="1"/>
  <c r="BL840" i="64"/>
  <c r="BL856" i="64" s="1"/>
  <c r="BL865" i="64"/>
  <c r="BL878" i="64" s="1"/>
  <c r="AV840" i="64"/>
  <c r="AV856" i="64" s="1"/>
  <c r="AV865" i="64"/>
  <c r="AV878" i="64" s="1"/>
  <c r="AF840" i="64"/>
  <c r="AF856" i="64" s="1"/>
  <c r="AF865" i="64"/>
  <c r="AF878" i="64" s="1"/>
  <c r="CL841" i="64"/>
  <c r="CL866" i="64"/>
  <c r="BV841" i="64"/>
  <c r="BV857" i="64" s="1"/>
  <c r="BV866" i="64"/>
  <c r="BV879" i="64" s="1"/>
  <c r="BF841" i="64"/>
  <c r="BF857" i="64" s="1"/>
  <c r="BF866" i="64"/>
  <c r="BF879" i="64" s="1"/>
  <c r="AP841" i="64"/>
  <c r="AP857" i="64" s="1"/>
  <c r="AP866" i="64"/>
  <c r="AP879" i="64" s="1"/>
  <c r="Z841" i="64"/>
  <c r="Z866" i="64"/>
  <c r="DJ841" i="64"/>
  <c r="DJ857" i="64" s="1"/>
  <c r="DJ866" i="64"/>
  <c r="DJ879" i="64" s="1"/>
  <c r="CT841" i="64"/>
  <c r="CT866" i="64"/>
  <c r="DA840" i="64"/>
  <c r="DA856" i="64" s="1"/>
  <c r="DA865" i="64"/>
  <c r="DA878" i="64" s="1"/>
  <c r="AC687" i="64" a="1"/>
  <c r="AC687" i="64" s="1"/>
  <c r="AC686" i="64" a="1"/>
  <c r="AC686" i="64" s="1"/>
  <c r="AC684" i="64" a="1"/>
  <c r="AC684" i="64" s="1"/>
  <c r="AC685" i="64" a="1"/>
  <c r="AC685" i="64" s="1"/>
  <c r="AC688" i="64" a="1"/>
  <c r="AC688" i="64" s="1"/>
  <c r="DA685" i="64" a="1"/>
  <c r="DA685" i="64" s="1"/>
  <c r="DA684" i="64" a="1"/>
  <c r="DA684" i="64" s="1"/>
  <c r="DA688" i="64" a="1"/>
  <c r="DA688" i="64" s="1"/>
  <c r="DA687" i="64" a="1"/>
  <c r="DA687" i="64" s="1"/>
  <c r="DA686" i="64" a="1"/>
  <c r="DA686" i="64" s="1"/>
  <c r="AC655" i="64" a="1"/>
  <c r="AC655" i="64" s="1"/>
  <c r="AC656" i="64" a="1"/>
  <c r="AC656" i="64" s="1"/>
  <c r="AC657" i="64" a="1"/>
  <c r="AC657" i="64" s="1"/>
  <c r="AC671" i="64" a="1"/>
  <c r="AC671" i="64" s="1"/>
  <c r="AC672" i="64" a="1"/>
  <c r="AC672" i="64" s="1"/>
  <c r="AC673" i="64" a="1"/>
  <c r="AC673" i="64" s="1"/>
  <c r="AC669" i="64" a="1"/>
  <c r="AC669" i="64" s="1"/>
  <c r="AC670" i="64" a="1"/>
  <c r="AC670" i="64" s="1"/>
  <c r="AC653" i="64" a="1"/>
  <c r="AC653" i="64" s="1"/>
  <c r="AC654" i="64" a="1"/>
  <c r="AC654" i="64" s="1"/>
  <c r="DA672" i="64" a="1"/>
  <c r="DA672" i="64" s="1"/>
  <c r="DA673" i="64" a="1"/>
  <c r="DA673" i="64" s="1"/>
  <c r="DA671" i="64" a="1"/>
  <c r="DA671" i="64" s="1"/>
  <c r="DA653" i="64" a="1"/>
  <c r="DA653" i="64" s="1"/>
  <c r="DA654" i="64" a="1"/>
  <c r="DA654" i="64" s="1"/>
  <c r="DA670" i="64" a="1"/>
  <c r="DA670" i="64" s="1"/>
  <c r="DA655" i="64" a="1"/>
  <c r="DA655" i="64" s="1"/>
  <c r="DA656" i="64" a="1"/>
  <c r="DA656" i="64" s="1"/>
  <c r="DA669" i="64" a="1"/>
  <c r="DA669" i="64" s="1"/>
  <c r="DA657" i="64" a="1"/>
  <c r="DA657" i="64" s="1"/>
  <c r="CB845" i="64"/>
  <c r="CB861" i="64" s="1"/>
  <c r="CB648" i="64"/>
  <c r="AN845" i="64"/>
  <c r="AN861" i="64" s="1"/>
  <c r="AN648" i="64"/>
  <c r="BM844" i="64"/>
  <c r="BM647" i="64"/>
  <c r="DC844" i="64"/>
  <c r="DC647" i="64"/>
  <c r="BC845" i="64"/>
  <c r="BC861" i="64" s="1"/>
  <c r="BC648" i="64"/>
  <c r="CJ844" i="64"/>
  <c r="CJ647" i="64"/>
  <c r="AV844" i="64"/>
  <c r="AV647" i="64"/>
  <c r="CT844" i="64"/>
  <c r="CT647" i="64"/>
  <c r="BJ845" i="64"/>
  <c r="BJ861" i="64" s="1"/>
  <c r="BJ648" i="64"/>
  <c r="CI844" i="64"/>
  <c r="CI647" i="64"/>
  <c r="AU844" i="64"/>
  <c r="AU647" i="64"/>
  <c r="W844" i="64"/>
  <c r="W647" i="64"/>
  <c r="DJ845" i="64"/>
  <c r="DJ861" i="64" s="1"/>
  <c r="DJ648" i="64"/>
  <c r="DB845" i="64"/>
  <c r="DB861" i="64" s="1"/>
  <c r="DB648" i="64"/>
  <c r="CT845" i="64"/>
  <c r="CT861" i="64" s="1"/>
  <c r="CT648" i="64"/>
  <c r="DI844" i="64"/>
  <c r="DI647" i="64"/>
  <c r="DA844" i="64"/>
  <c r="DA647" i="64"/>
  <c r="CS844" i="64"/>
  <c r="CS647" i="64"/>
  <c r="BD845" i="64"/>
  <c r="BD861" i="64" s="1"/>
  <c r="BD648" i="64"/>
  <c r="CC844" i="64"/>
  <c r="CC647" i="64"/>
  <c r="Y844" i="64"/>
  <c r="Y647" i="64"/>
  <c r="DD845" i="64"/>
  <c r="DD861" i="64" s="1"/>
  <c r="DD648" i="64"/>
  <c r="W845" i="64"/>
  <c r="W861" i="64" s="1"/>
  <c r="W648" i="64"/>
  <c r="CH845" i="64"/>
  <c r="CH861" i="64" s="1"/>
  <c r="CH648" i="64"/>
  <c r="V845" i="64"/>
  <c r="V861" i="64" s="1"/>
  <c r="V648" i="64"/>
  <c r="AM844" i="64"/>
  <c r="AM647" i="64"/>
  <c r="CG845" i="64"/>
  <c r="CG861" i="64" s="1"/>
  <c r="CG648" i="64"/>
  <c r="BY845" i="64"/>
  <c r="BY861" i="64" s="1"/>
  <c r="BY648" i="64"/>
  <c r="BQ845" i="64"/>
  <c r="BQ861" i="64" s="1"/>
  <c r="BQ648" i="64"/>
  <c r="BI845" i="64"/>
  <c r="BI861" i="64" s="1"/>
  <c r="BI648" i="64"/>
  <c r="BA845" i="64"/>
  <c r="BA861" i="64" s="1"/>
  <c r="BA648" i="64"/>
  <c r="AS845" i="64"/>
  <c r="AS861" i="64" s="1"/>
  <c r="AS648" i="64"/>
  <c r="AK845" i="64"/>
  <c r="AK861" i="64" s="1"/>
  <c r="AK648" i="64"/>
  <c r="AC845" i="64"/>
  <c r="AC861" i="64" s="1"/>
  <c r="AC648" i="64"/>
  <c r="U845" i="64"/>
  <c r="U861" i="64" s="1"/>
  <c r="U648" i="64"/>
  <c r="CH844" i="64"/>
  <c r="CH647" i="64"/>
  <c r="BZ844" i="64"/>
  <c r="BZ647" i="64"/>
  <c r="BR844" i="64"/>
  <c r="BR647" i="64"/>
  <c r="BJ844" i="64"/>
  <c r="BJ647" i="64"/>
  <c r="BB844" i="64"/>
  <c r="BB647" i="64"/>
  <c r="AT844" i="64"/>
  <c r="AT647" i="64"/>
  <c r="AL844" i="64"/>
  <c r="AL647" i="64"/>
  <c r="AD844" i="64"/>
  <c r="AD647" i="64"/>
  <c r="V844" i="64"/>
  <c r="V647" i="64"/>
  <c r="DI845" i="64"/>
  <c r="DI861" i="64" s="1"/>
  <c r="DI648" i="64"/>
  <c r="DA845" i="64"/>
  <c r="DA861" i="64" s="1"/>
  <c r="DA648" i="64"/>
  <c r="CS845" i="64"/>
  <c r="CS861" i="64" s="1"/>
  <c r="CS648" i="64"/>
  <c r="DH844" i="64"/>
  <c r="DH647" i="64"/>
  <c r="CZ844" i="64"/>
  <c r="CZ647" i="64"/>
  <c r="CR844" i="64"/>
  <c r="CR647" i="64"/>
  <c r="X845" i="64"/>
  <c r="X861" i="64" s="1"/>
  <c r="X648" i="64"/>
  <c r="AG844" i="64"/>
  <c r="AG647" i="64"/>
  <c r="CA845" i="64"/>
  <c r="CA861" i="64" s="1"/>
  <c r="CA648" i="64"/>
  <c r="BD844" i="64"/>
  <c r="BD647" i="64"/>
  <c r="DC845" i="64"/>
  <c r="DC861" i="64" s="1"/>
  <c r="DC648" i="64"/>
  <c r="BB845" i="64"/>
  <c r="BB861" i="64" s="1"/>
  <c r="BB648" i="64"/>
  <c r="BC844" i="64"/>
  <c r="BC647" i="64"/>
  <c r="CF845" i="64"/>
  <c r="CF861" i="64" s="1"/>
  <c r="CF648" i="64"/>
  <c r="AZ845" i="64"/>
  <c r="AZ861" i="64" s="1"/>
  <c r="AZ648" i="64"/>
  <c r="T845" i="64"/>
  <c r="T861" i="64" s="1"/>
  <c r="T648" i="64"/>
  <c r="BQ844" i="64"/>
  <c r="BQ647" i="64"/>
  <c r="AK844" i="64"/>
  <c r="AK647" i="64"/>
  <c r="DH845" i="64"/>
  <c r="DH861" i="64" s="1"/>
  <c r="DH648" i="64"/>
  <c r="CZ845" i="64"/>
  <c r="CZ861" i="64" s="1"/>
  <c r="CZ648" i="64"/>
  <c r="CR845" i="64"/>
  <c r="CR861" i="64" s="1"/>
  <c r="CR648" i="64"/>
  <c r="CY844" i="64"/>
  <c r="CY647" i="64"/>
  <c r="CQ844" i="64"/>
  <c r="CQ647" i="64"/>
  <c r="BT845" i="64"/>
  <c r="BT861" i="64" s="1"/>
  <c r="BT648" i="64"/>
  <c r="AF845" i="64"/>
  <c r="AF861" i="64" s="1"/>
  <c r="AF648" i="64"/>
  <c r="AW844" i="64"/>
  <c r="AW647" i="64"/>
  <c r="DK844" i="64"/>
  <c r="DK647" i="64"/>
  <c r="BK845" i="64"/>
  <c r="BK861" i="64" s="1"/>
  <c r="BK648" i="64"/>
  <c r="AM845" i="64"/>
  <c r="AM861" i="64" s="1"/>
  <c r="AM648" i="64"/>
  <c r="CB844" i="64"/>
  <c r="CB647" i="64"/>
  <c r="AN844" i="64"/>
  <c r="AN647" i="64"/>
  <c r="DK845" i="64"/>
  <c r="DK861" i="64" s="1"/>
  <c r="DK648" i="64"/>
  <c r="BR845" i="64"/>
  <c r="BR861" i="64" s="1"/>
  <c r="BR648" i="64"/>
  <c r="AD845" i="64"/>
  <c r="AD861" i="64" s="1"/>
  <c r="AD648" i="64"/>
  <c r="BK844" i="64"/>
  <c r="BK647" i="64"/>
  <c r="BX845" i="64"/>
  <c r="BX861" i="64" s="1"/>
  <c r="BX648" i="64"/>
  <c r="U844" i="64"/>
  <c r="U647" i="64"/>
  <c r="CE845" i="64"/>
  <c r="CE861" i="64" s="1"/>
  <c r="CE648" i="64"/>
  <c r="BO845" i="64"/>
  <c r="BO861" i="64" s="1"/>
  <c r="BO648" i="64"/>
  <c r="AY845" i="64"/>
  <c r="AY861" i="64" s="1"/>
  <c r="AY648" i="64"/>
  <c r="AI845" i="64"/>
  <c r="AI861" i="64" s="1"/>
  <c r="AI648" i="64"/>
  <c r="S845" i="64"/>
  <c r="S861" i="64" s="1"/>
  <c r="S648" i="64"/>
  <c r="BX844" i="64"/>
  <c r="BX647" i="64"/>
  <c r="BH844" i="64"/>
  <c r="BH647" i="64"/>
  <c r="AR844" i="64"/>
  <c r="AR647" i="64"/>
  <c r="AB844" i="64"/>
  <c r="AB647" i="64"/>
  <c r="DG845" i="64"/>
  <c r="DG861" i="64" s="1"/>
  <c r="DG648" i="64"/>
  <c r="CY845" i="64"/>
  <c r="CY861" i="64" s="1"/>
  <c r="CY648" i="64"/>
  <c r="CQ845" i="64"/>
  <c r="CQ861" i="64" s="1"/>
  <c r="CQ648" i="64"/>
  <c r="DF844" i="64"/>
  <c r="DF647" i="64"/>
  <c r="CX844" i="64"/>
  <c r="CX647" i="64"/>
  <c r="CP844" i="64"/>
  <c r="CP647" i="64"/>
  <c r="CJ845" i="64"/>
  <c r="CJ861" i="64" s="1"/>
  <c r="CJ648" i="64"/>
  <c r="AV845" i="64"/>
  <c r="AV861" i="64" s="1"/>
  <c r="AV648" i="64"/>
  <c r="BU844" i="64"/>
  <c r="BU647" i="64"/>
  <c r="AO844" i="64"/>
  <c r="AO647" i="64"/>
  <c r="CV845" i="64"/>
  <c r="CV861" i="64" s="1"/>
  <c r="CV648" i="64"/>
  <c r="BS845" i="64"/>
  <c r="BS861" i="64" s="1"/>
  <c r="BS648" i="64"/>
  <c r="AE845" i="64"/>
  <c r="AE861" i="64" s="1"/>
  <c r="AE648" i="64"/>
  <c r="BL844" i="64"/>
  <c r="BL647" i="64"/>
  <c r="X844" i="64"/>
  <c r="X647" i="64"/>
  <c r="DJ844" i="64"/>
  <c r="DJ647" i="64"/>
  <c r="AT845" i="64"/>
  <c r="AT861" i="64" s="1"/>
  <c r="AT648" i="64"/>
  <c r="CA844" i="64"/>
  <c r="CA647" i="64"/>
  <c r="BP845" i="64"/>
  <c r="BP861" i="64" s="1"/>
  <c r="BP648" i="64"/>
  <c r="AR845" i="64"/>
  <c r="AR861" i="64" s="1"/>
  <c r="AR648" i="64"/>
  <c r="AB845" i="64"/>
  <c r="AB861" i="64" s="1"/>
  <c r="AB648" i="64"/>
  <c r="CG844" i="64"/>
  <c r="CG647" i="64"/>
  <c r="BI844" i="64"/>
  <c r="BI647" i="64"/>
  <c r="AS844" i="64"/>
  <c r="AS647" i="64"/>
  <c r="BW845" i="64"/>
  <c r="BW861" i="64" s="1"/>
  <c r="BW648" i="64"/>
  <c r="BG845" i="64"/>
  <c r="BG861" i="64" s="1"/>
  <c r="BG648" i="64"/>
  <c r="AQ845" i="64"/>
  <c r="AQ861" i="64" s="1"/>
  <c r="AQ648" i="64"/>
  <c r="AA845" i="64"/>
  <c r="AA861" i="64" s="1"/>
  <c r="AA648" i="64"/>
  <c r="CF844" i="64"/>
  <c r="CF647" i="64"/>
  <c r="BP844" i="64"/>
  <c r="BP647" i="64"/>
  <c r="AZ844" i="64"/>
  <c r="AZ647" i="64"/>
  <c r="AJ844" i="64"/>
  <c r="AJ647" i="64"/>
  <c r="T844" i="64"/>
  <c r="T647" i="64"/>
  <c r="CL845" i="64"/>
  <c r="CL861" i="64" s="1"/>
  <c r="CL648" i="64"/>
  <c r="CD845" i="64"/>
  <c r="CD861" i="64" s="1"/>
  <c r="CD648" i="64"/>
  <c r="BV845" i="64"/>
  <c r="BV861" i="64" s="1"/>
  <c r="BV648" i="64"/>
  <c r="BN845" i="64"/>
  <c r="BN861" i="64" s="1"/>
  <c r="BN648" i="64"/>
  <c r="BF845" i="64"/>
  <c r="BF861" i="64" s="1"/>
  <c r="BF648" i="64"/>
  <c r="AX845" i="64"/>
  <c r="AX861" i="64" s="1"/>
  <c r="AX648" i="64"/>
  <c r="AP845" i="64"/>
  <c r="AP861" i="64" s="1"/>
  <c r="AP648" i="64"/>
  <c r="AH845" i="64"/>
  <c r="AH861" i="64" s="1"/>
  <c r="AH648" i="64"/>
  <c r="Z845" i="64"/>
  <c r="Z861" i="64" s="1"/>
  <c r="Z648" i="64"/>
  <c r="CE844" i="64"/>
  <c r="CE647" i="64"/>
  <c r="BW844" i="64"/>
  <c r="BW647" i="64"/>
  <c r="BO844" i="64"/>
  <c r="BO647" i="64"/>
  <c r="BG844" i="64"/>
  <c r="BG647" i="64"/>
  <c r="AY844" i="64"/>
  <c r="AY647" i="64"/>
  <c r="AQ844" i="64"/>
  <c r="AQ647" i="64"/>
  <c r="AI844" i="64"/>
  <c r="AI647" i="64"/>
  <c r="AA844" i="64"/>
  <c r="AA647" i="64"/>
  <c r="S844" i="64"/>
  <c r="S647" i="64"/>
  <c r="DF845" i="64"/>
  <c r="DF861" i="64" s="1"/>
  <c r="DF648" i="64"/>
  <c r="CX845" i="64"/>
  <c r="CX861" i="64" s="1"/>
  <c r="CX648" i="64"/>
  <c r="CP845" i="64"/>
  <c r="CP861" i="64" s="1"/>
  <c r="CP648" i="64"/>
  <c r="DE844" i="64"/>
  <c r="DE647" i="64"/>
  <c r="CW844" i="64"/>
  <c r="CW647" i="64"/>
  <c r="CO844" i="64"/>
  <c r="CO647" i="64"/>
  <c r="BL845" i="64"/>
  <c r="BL861" i="64" s="1"/>
  <c r="BL648" i="64"/>
  <c r="CK844" i="64"/>
  <c r="CK647" i="64"/>
  <c r="BE844" i="64"/>
  <c r="BE647" i="64"/>
  <c r="CU844" i="64"/>
  <c r="CU647" i="64"/>
  <c r="CI845" i="64"/>
  <c r="CI861" i="64" s="1"/>
  <c r="CI648" i="64"/>
  <c r="AU845" i="64"/>
  <c r="AU861" i="64" s="1"/>
  <c r="AU648" i="64"/>
  <c r="BT844" i="64"/>
  <c r="BT647" i="64"/>
  <c r="AF844" i="64"/>
  <c r="AF647" i="64"/>
  <c r="CU845" i="64"/>
  <c r="CU861" i="64" s="1"/>
  <c r="CU648" i="64"/>
  <c r="DB844" i="64"/>
  <c r="DB647" i="64"/>
  <c r="BZ845" i="64"/>
  <c r="BZ861" i="64" s="1"/>
  <c r="BZ648" i="64"/>
  <c r="AL845" i="64"/>
  <c r="AL861" i="64" s="1"/>
  <c r="AL648" i="64"/>
  <c r="BS844" i="64"/>
  <c r="BS647" i="64"/>
  <c r="AE844" i="64"/>
  <c r="AE647" i="64"/>
  <c r="BH845" i="64"/>
  <c r="BH861" i="64" s="1"/>
  <c r="BH648" i="64"/>
  <c r="AJ845" i="64"/>
  <c r="AJ861" i="64" s="1"/>
  <c r="AJ648" i="64"/>
  <c r="BY844" i="64"/>
  <c r="BY647" i="64"/>
  <c r="BA844" i="64"/>
  <c r="BA647" i="64"/>
  <c r="AC844" i="64"/>
  <c r="AC647" i="64"/>
  <c r="CK845" i="64"/>
  <c r="CK861" i="64" s="1"/>
  <c r="CK648" i="64"/>
  <c r="CC845" i="64"/>
  <c r="CC861" i="64" s="1"/>
  <c r="CC648" i="64"/>
  <c r="BU845" i="64"/>
  <c r="BU861" i="64" s="1"/>
  <c r="BU648" i="64"/>
  <c r="BM845" i="64"/>
  <c r="BM861" i="64" s="1"/>
  <c r="BM648" i="64"/>
  <c r="BE845" i="64"/>
  <c r="BE861" i="64" s="1"/>
  <c r="BE648" i="64"/>
  <c r="AW845" i="64"/>
  <c r="AW861" i="64" s="1"/>
  <c r="AW648" i="64"/>
  <c r="AO845" i="64"/>
  <c r="AO861" i="64" s="1"/>
  <c r="AO648" i="64"/>
  <c r="AG845" i="64"/>
  <c r="AG861" i="64" s="1"/>
  <c r="AG648" i="64"/>
  <c r="Y845" i="64"/>
  <c r="Y861" i="64" s="1"/>
  <c r="Y648" i="64"/>
  <c r="CL844" i="64"/>
  <c r="CL647" i="64"/>
  <c r="CD844" i="64"/>
  <c r="CD647" i="64"/>
  <c r="BV844" i="64"/>
  <c r="BV647" i="64"/>
  <c r="BN844" i="64"/>
  <c r="BN647" i="64"/>
  <c r="BF844" i="64"/>
  <c r="BF647" i="64"/>
  <c r="AX844" i="64"/>
  <c r="AX647" i="64"/>
  <c r="AP844" i="64"/>
  <c r="AP647" i="64"/>
  <c r="AH844" i="64"/>
  <c r="AH647" i="64"/>
  <c r="Z844" i="64"/>
  <c r="Z647" i="64"/>
  <c r="DE845" i="64"/>
  <c r="DE861" i="64" s="1"/>
  <c r="DE648" i="64"/>
  <c r="CW845" i="64"/>
  <c r="CW861" i="64" s="1"/>
  <c r="CW648" i="64"/>
  <c r="CO845" i="64"/>
  <c r="CO861" i="64" s="1"/>
  <c r="CO648" i="64"/>
  <c r="DD844" i="64"/>
  <c r="DD647" i="64"/>
  <c r="CV844" i="64"/>
  <c r="CV647" i="64"/>
  <c r="CX143" i="64"/>
  <c r="CY138" i="64"/>
  <c r="CY141" i="64" s="1"/>
  <c r="CY143" i="64" s="1"/>
  <c r="AB141" i="64"/>
  <c r="AB143" i="64" s="1"/>
  <c r="DA140" i="64" a="1"/>
  <c r="DA140" i="64" s="1"/>
  <c r="DA139" i="64" a="1"/>
  <c r="DA139" i="64" s="1"/>
  <c r="AC139" i="64" a="1"/>
  <c r="AC139" i="64" s="1"/>
  <c r="AC138" i="64" s="1"/>
  <c r="AC140" i="64" a="1"/>
  <c r="AC140" i="64" s="1"/>
  <c r="CT857" i="64"/>
  <c r="CS856" i="64"/>
  <c r="S857" i="64"/>
  <c r="X856" i="64"/>
  <c r="W856" i="64"/>
  <c r="Y857" i="64"/>
  <c r="CS857" i="64"/>
  <c r="CR856" i="64"/>
  <c r="CR857" i="64"/>
  <c r="CQ856" i="64"/>
  <c r="W857" i="64"/>
  <c r="CY857" i="64"/>
  <c r="CQ857" i="64"/>
  <c r="CP856" i="64"/>
  <c r="U856" i="64"/>
  <c r="V857" i="64"/>
  <c r="DG622" i="64"/>
  <c r="DG844" i="64"/>
  <c r="CX857" i="64"/>
  <c r="CP857" i="64"/>
  <c r="CW856" i="64"/>
  <c r="S856" i="64"/>
  <c r="CW857" i="64"/>
  <c r="CO857" i="64"/>
  <c r="CV856" i="64"/>
  <c r="Z857" i="64"/>
  <c r="Z856" i="64"/>
  <c r="T857" i="64"/>
  <c r="CV857" i="64"/>
  <c r="CU856" i="64"/>
  <c r="CU857" i="64"/>
  <c r="CT25" i="861"/>
  <c r="AB628" i="64"/>
  <c r="AB630" i="64" s="1"/>
  <c r="DA262" i="64" a="1"/>
  <c r="DA262" i="64" s="1"/>
  <c r="DA848" i="64" a="1"/>
  <c r="DA848" i="64" s="1"/>
  <c r="AC262" i="64" a="1"/>
  <c r="AC262" i="64" s="1"/>
  <c r="AC848" i="64" a="1"/>
  <c r="AC848" i="64" s="1"/>
  <c r="CZ628" i="64"/>
  <c r="CZ630" i="64" s="1"/>
  <c r="CI579" i="64"/>
  <c r="CA579" i="64"/>
  <c r="BS579" i="64"/>
  <c r="BK579" i="64"/>
  <c r="BC579" i="64"/>
  <c r="AU579" i="64"/>
  <c r="AM579" i="64"/>
  <c r="AE579" i="64"/>
  <c r="W579" i="64"/>
  <c r="CI584" i="64"/>
  <c r="CI605" i="64" s="1"/>
  <c r="CI623" i="64"/>
  <c r="CA584" i="64"/>
  <c r="CA605" i="64" s="1"/>
  <c r="CA623" i="64"/>
  <c r="BS584" i="64"/>
  <c r="BS605" i="64" s="1"/>
  <c r="BS623" i="64"/>
  <c r="BK584" i="64"/>
  <c r="BK605" i="64" s="1"/>
  <c r="BK623" i="64"/>
  <c r="BC584" i="64"/>
  <c r="BC605" i="64" s="1"/>
  <c r="BC623" i="64"/>
  <c r="AU584" i="64"/>
  <c r="AU605" i="64" s="1"/>
  <c r="AU623" i="64"/>
  <c r="AM584" i="64"/>
  <c r="AM605" i="64" s="1"/>
  <c r="AM623" i="64"/>
  <c r="AE584" i="64"/>
  <c r="AE605" i="64" s="1"/>
  <c r="AE623" i="64"/>
  <c r="W584" i="64"/>
  <c r="W605" i="64" s="1"/>
  <c r="W623" i="64"/>
  <c r="CJ583" i="64"/>
  <c r="CJ604" i="64" s="1"/>
  <c r="CJ622" i="64"/>
  <c r="CB583" i="64"/>
  <c r="CB604" i="64" s="1"/>
  <c r="CB622" i="64"/>
  <c r="BT583" i="64"/>
  <c r="BT604" i="64" s="1"/>
  <c r="BT622" i="64"/>
  <c r="BL583" i="64"/>
  <c r="BL604" i="64" s="1"/>
  <c r="BL622" i="64"/>
  <c r="BD583" i="64"/>
  <c r="BD604" i="64" s="1"/>
  <c r="BD622" i="64"/>
  <c r="AV583" i="64"/>
  <c r="AV604" i="64" s="1"/>
  <c r="AV622" i="64"/>
  <c r="AN583" i="64"/>
  <c r="AN604" i="64" s="1"/>
  <c r="AN622" i="64"/>
  <c r="AF583" i="64"/>
  <c r="AF604" i="64" s="1"/>
  <c r="AF622" i="64"/>
  <c r="X583" i="64"/>
  <c r="X604" i="64" s="1"/>
  <c r="X622" i="64"/>
  <c r="DD584" i="64"/>
  <c r="DD605" i="64" s="1"/>
  <c r="DD623" i="64"/>
  <c r="CV584" i="64"/>
  <c r="CV605" i="64" s="1"/>
  <c r="CV623" i="64"/>
  <c r="DK583" i="64"/>
  <c r="DK604" i="64" s="1"/>
  <c r="DK622" i="64"/>
  <c r="DC583" i="64"/>
  <c r="DC604" i="64" s="1"/>
  <c r="DC622" i="64"/>
  <c r="CU583" i="64"/>
  <c r="CU604" i="64" s="1"/>
  <c r="CU622" i="64"/>
  <c r="DJ580" i="64"/>
  <c r="DB580" i="64"/>
  <c r="CT580" i="64"/>
  <c r="DI579" i="64"/>
  <c r="DA579" i="64"/>
  <c r="CS579" i="64"/>
  <c r="CH579" i="64"/>
  <c r="BZ579" i="64"/>
  <c r="BR579" i="64"/>
  <c r="BJ579" i="64"/>
  <c r="BB579" i="64"/>
  <c r="AT579" i="64"/>
  <c r="AL579" i="64"/>
  <c r="AD579" i="64"/>
  <c r="V579" i="64"/>
  <c r="CH584" i="64"/>
  <c r="CH605" i="64" s="1"/>
  <c r="CH623" i="64"/>
  <c r="BZ584" i="64"/>
  <c r="BZ605" i="64" s="1"/>
  <c r="BZ623" i="64"/>
  <c r="BR584" i="64"/>
  <c r="BR605" i="64" s="1"/>
  <c r="BR623" i="64"/>
  <c r="BJ584" i="64"/>
  <c r="BJ605" i="64" s="1"/>
  <c r="BJ623" i="64"/>
  <c r="BB584" i="64"/>
  <c r="BB605" i="64" s="1"/>
  <c r="BB623" i="64"/>
  <c r="AT584" i="64"/>
  <c r="AT605" i="64" s="1"/>
  <c r="AT623" i="64"/>
  <c r="AL584" i="64"/>
  <c r="AL605" i="64" s="1"/>
  <c r="AL623" i="64"/>
  <c r="AD584" i="64"/>
  <c r="AD605" i="64" s="1"/>
  <c r="AD623" i="64"/>
  <c r="V584" i="64"/>
  <c r="V605" i="64" s="1"/>
  <c r="V623" i="64"/>
  <c r="CI583" i="64"/>
  <c r="CI604" i="64" s="1"/>
  <c r="CI622" i="64"/>
  <c r="CA583" i="64"/>
  <c r="CA604" i="64" s="1"/>
  <c r="CA622" i="64"/>
  <c r="BS583" i="64"/>
  <c r="BS604" i="64" s="1"/>
  <c r="BS622" i="64"/>
  <c r="BK583" i="64"/>
  <c r="BK604" i="64" s="1"/>
  <c r="BK622" i="64"/>
  <c r="BC583" i="64"/>
  <c r="BC604" i="64" s="1"/>
  <c r="BC622" i="64"/>
  <c r="AU583" i="64"/>
  <c r="AU604" i="64" s="1"/>
  <c r="AU622" i="64"/>
  <c r="AM583" i="64"/>
  <c r="AM604" i="64" s="1"/>
  <c r="AM622" i="64"/>
  <c r="AE583" i="64"/>
  <c r="AE604" i="64" s="1"/>
  <c r="AE622" i="64"/>
  <c r="W583" i="64"/>
  <c r="W604" i="64" s="1"/>
  <c r="W622" i="64"/>
  <c r="DK584" i="64"/>
  <c r="DK605" i="64" s="1"/>
  <c r="DK623" i="64"/>
  <c r="DC584" i="64"/>
  <c r="DC605" i="64" s="1"/>
  <c r="DC623" i="64"/>
  <c r="CU584" i="64"/>
  <c r="CU605" i="64" s="1"/>
  <c r="CU623" i="64"/>
  <c r="DJ583" i="64"/>
  <c r="DJ604" i="64" s="1"/>
  <c r="DJ622" i="64"/>
  <c r="DB583" i="64"/>
  <c r="DB604" i="64" s="1"/>
  <c r="DB622" i="64"/>
  <c r="CT583" i="64"/>
  <c r="CT604" i="64" s="1"/>
  <c r="CT622" i="64"/>
  <c r="DI580" i="64"/>
  <c r="DA580" i="64"/>
  <c r="CS580" i="64"/>
  <c r="DH579" i="64"/>
  <c r="CZ579" i="64"/>
  <c r="CR579" i="64"/>
  <c r="DA243" i="64" a="1"/>
  <c r="DA243" i="64" s="1"/>
  <c r="DA629" i="64" a="1"/>
  <c r="DA629" i="64" s="1"/>
  <c r="AC243" i="64" a="1"/>
  <c r="AC243" i="64" s="1"/>
  <c r="AC629" i="64" a="1"/>
  <c r="AC629" i="64" s="1"/>
  <c r="CG579" i="64"/>
  <c r="BY579" i="64"/>
  <c r="BQ579" i="64"/>
  <c r="BI579" i="64"/>
  <c r="BA579" i="64"/>
  <c r="AS579" i="64"/>
  <c r="AK579" i="64"/>
  <c r="AC579" i="64"/>
  <c r="U579" i="64"/>
  <c r="CG584" i="64"/>
  <c r="CG605" i="64" s="1"/>
  <c r="CG623" i="64"/>
  <c r="BY584" i="64"/>
  <c r="BY605" i="64" s="1"/>
  <c r="BY623" i="64"/>
  <c r="BQ584" i="64"/>
  <c r="BQ605" i="64" s="1"/>
  <c r="BQ623" i="64"/>
  <c r="BI584" i="64"/>
  <c r="BI605" i="64" s="1"/>
  <c r="BI623" i="64"/>
  <c r="BA584" i="64"/>
  <c r="BA605" i="64" s="1"/>
  <c r="BA623" i="64"/>
  <c r="AS584" i="64"/>
  <c r="AS605" i="64" s="1"/>
  <c r="AS623" i="64"/>
  <c r="AK584" i="64"/>
  <c r="AK605" i="64" s="1"/>
  <c r="AK623" i="64"/>
  <c r="AC584" i="64"/>
  <c r="AC605" i="64" s="1"/>
  <c r="AC623" i="64"/>
  <c r="U584" i="64"/>
  <c r="U605" i="64" s="1"/>
  <c r="U623" i="64"/>
  <c r="CH583" i="64"/>
  <c r="CH604" i="64" s="1"/>
  <c r="CH622" i="64"/>
  <c r="BZ583" i="64"/>
  <c r="BZ604" i="64" s="1"/>
  <c r="BZ622" i="64"/>
  <c r="BR583" i="64"/>
  <c r="BR604" i="64" s="1"/>
  <c r="BR622" i="64"/>
  <c r="BJ583" i="64"/>
  <c r="BJ604" i="64" s="1"/>
  <c r="BJ622" i="64"/>
  <c r="BB583" i="64"/>
  <c r="BB604" i="64" s="1"/>
  <c r="BB622" i="64"/>
  <c r="AT583" i="64"/>
  <c r="AT604" i="64" s="1"/>
  <c r="AT622" i="64"/>
  <c r="AL583" i="64"/>
  <c r="AL604" i="64" s="1"/>
  <c r="AL622" i="64"/>
  <c r="AD583" i="64"/>
  <c r="AD604" i="64" s="1"/>
  <c r="AD622" i="64"/>
  <c r="V583" i="64"/>
  <c r="V604" i="64" s="1"/>
  <c r="V622" i="64"/>
  <c r="DJ584" i="64"/>
  <c r="DJ605" i="64" s="1"/>
  <c r="DJ623" i="64"/>
  <c r="DB584" i="64"/>
  <c r="DB605" i="64" s="1"/>
  <c r="DB623" i="64"/>
  <c r="CT584" i="64"/>
  <c r="CT605" i="64" s="1"/>
  <c r="CT623" i="64"/>
  <c r="DI583" i="64"/>
  <c r="DI604" i="64" s="1"/>
  <c r="DI622" i="64"/>
  <c r="DA583" i="64"/>
  <c r="DA604" i="64" s="1"/>
  <c r="DA622" i="64"/>
  <c r="CS583" i="64"/>
  <c r="CS604" i="64" s="1"/>
  <c r="CS622" i="64"/>
  <c r="DH580" i="64"/>
  <c r="CZ580" i="64"/>
  <c r="CR580" i="64"/>
  <c r="DG579" i="64"/>
  <c r="CY579" i="64"/>
  <c r="CQ579" i="64"/>
  <c r="CF579" i="64"/>
  <c r="BX579" i="64"/>
  <c r="BP579" i="64"/>
  <c r="BH579" i="64"/>
  <c r="AZ579" i="64"/>
  <c r="AR579" i="64"/>
  <c r="AJ579" i="64"/>
  <c r="AB579" i="64"/>
  <c r="T579" i="64"/>
  <c r="CF584" i="64"/>
  <c r="CF605" i="64" s="1"/>
  <c r="CF623" i="64"/>
  <c r="BX584" i="64"/>
  <c r="BX605" i="64" s="1"/>
  <c r="BX623" i="64"/>
  <c r="BP584" i="64"/>
  <c r="BP605" i="64" s="1"/>
  <c r="BP623" i="64"/>
  <c r="BH584" i="64"/>
  <c r="BH605" i="64" s="1"/>
  <c r="BH623" i="64"/>
  <c r="AZ584" i="64"/>
  <c r="AZ605" i="64" s="1"/>
  <c r="AZ623" i="64"/>
  <c r="AR584" i="64"/>
  <c r="AR605" i="64" s="1"/>
  <c r="AR623" i="64"/>
  <c r="AJ584" i="64"/>
  <c r="AJ605" i="64" s="1"/>
  <c r="AJ623" i="64"/>
  <c r="AB584" i="64"/>
  <c r="AB605" i="64" s="1"/>
  <c r="AB623" i="64"/>
  <c r="T584" i="64"/>
  <c r="T605" i="64" s="1"/>
  <c r="T623" i="64"/>
  <c r="CG583" i="64"/>
  <c r="CG604" i="64" s="1"/>
  <c r="CG622" i="64"/>
  <c r="BY583" i="64"/>
  <c r="BY604" i="64" s="1"/>
  <c r="BY622" i="64"/>
  <c r="BQ583" i="64"/>
  <c r="BQ604" i="64" s="1"/>
  <c r="BQ622" i="64"/>
  <c r="BI583" i="64"/>
  <c r="BI604" i="64" s="1"/>
  <c r="BI622" i="64"/>
  <c r="BA583" i="64"/>
  <c r="BA604" i="64" s="1"/>
  <c r="BA622" i="64"/>
  <c r="AS583" i="64"/>
  <c r="AS604" i="64" s="1"/>
  <c r="AS622" i="64"/>
  <c r="AK583" i="64"/>
  <c r="AK604" i="64" s="1"/>
  <c r="AK622" i="64"/>
  <c r="AC583" i="64"/>
  <c r="AC604" i="64" s="1"/>
  <c r="AC622" i="64"/>
  <c r="U583" i="64"/>
  <c r="U604" i="64" s="1"/>
  <c r="U622" i="64"/>
  <c r="DI584" i="64"/>
  <c r="DI605" i="64" s="1"/>
  <c r="DI623" i="64"/>
  <c r="DA584" i="64"/>
  <c r="DA605" i="64" s="1"/>
  <c r="DA623" i="64"/>
  <c r="CS584" i="64"/>
  <c r="CS605" i="64" s="1"/>
  <c r="CS623" i="64"/>
  <c r="DH583" i="64"/>
  <c r="DH604" i="64" s="1"/>
  <c r="DH622" i="64"/>
  <c r="CZ583" i="64"/>
  <c r="CZ604" i="64" s="1"/>
  <c r="CZ622" i="64"/>
  <c r="CR583" i="64"/>
  <c r="CR604" i="64" s="1"/>
  <c r="CR622" i="64"/>
  <c r="DG580" i="64"/>
  <c r="CY580" i="64"/>
  <c r="CQ580" i="64"/>
  <c r="DF579" i="64"/>
  <c r="CX579" i="64"/>
  <c r="CE579" i="64"/>
  <c r="BW579" i="64"/>
  <c r="BO579" i="64"/>
  <c r="BG579" i="64"/>
  <c r="AY579" i="64"/>
  <c r="AQ579" i="64"/>
  <c r="AI579" i="64"/>
  <c r="AA579" i="64"/>
  <c r="S579" i="64"/>
  <c r="CE584" i="64"/>
  <c r="CE605" i="64" s="1"/>
  <c r="CE623" i="64"/>
  <c r="BW584" i="64"/>
  <c r="BW605" i="64" s="1"/>
  <c r="BW623" i="64"/>
  <c r="BO584" i="64"/>
  <c r="BO605" i="64" s="1"/>
  <c r="BO623" i="64"/>
  <c r="BG584" i="64"/>
  <c r="BG605" i="64" s="1"/>
  <c r="BG623" i="64"/>
  <c r="AY584" i="64"/>
  <c r="AY605" i="64" s="1"/>
  <c r="AY623" i="64"/>
  <c r="AQ584" i="64"/>
  <c r="AQ605" i="64" s="1"/>
  <c r="AQ623" i="64"/>
  <c r="AI584" i="64"/>
  <c r="AI605" i="64" s="1"/>
  <c r="AI623" i="64"/>
  <c r="AA584" i="64"/>
  <c r="AA605" i="64" s="1"/>
  <c r="AA623" i="64"/>
  <c r="S584" i="64"/>
  <c r="S605" i="64" s="1"/>
  <c r="S623" i="64"/>
  <c r="CF583" i="64"/>
  <c r="CF604" i="64" s="1"/>
  <c r="CF622" i="64"/>
  <c r="BX583" i="64"/>
  <c r="BX604" i="64" s="1"/>
  <c r="BX622" i="64"/>
  <c r="BP583" i="64"/>
  <c r="BP604" i="64" s="1"/>
  <c r="BP622" i="64"/>
  <c r="BH583" i="64"/>
  <c r="BH604" i="64" s="1"/>
  <c r="BH622" i="64"/>
  <c r="AZ583" i="64"/>
  <c r="AZ604" i="64" s="1"/>
  <c r="AZ622" i="64"/>
  <c r="AR583" i="64"/>
  <c r="AR604" i="64" s="1"/>
  <c r="AR622" i="64"/>
  <c r="AJ583" i="64"/>
  <c r="AJ604" i="64" s="1"/>
  <c r="AJ622" i="64"/>
  <c r="AB583" i="64"/>
  <c r="AB604" i="64" s="1"/>
  <c r="AB622" i="64"/>
  <c r="T583" i="64"/>
  <c r="T604" i="64" s="1"/>
  <c r="T622" i="64"/>
  <c r="DH584" i="64"/>
  <c r="DH605" i="64" s="1"/>
  <c r="DH623" i="64"/>
  <c r="CZ584" i="64"/>
  <c r="CZ605" i="64" s="1"/>
  <c r="CZ623" i="64"/>
  <c r="CR584" i="64"/>
  <c r="CR605" i="64" s="1"/>
  <c r="CR623" i="64"/>
  <c r="CY583" i="64"/>
  <c r="CY604" i="64" s="1"/>
  <c r="CY622" i="64"/>
  <c r="CQ583" i="64"/>
  <c r="CQ604" i="64" s="1"/>
  <c r="CQ622" i="64"/>
  <c r="DF580" i="64"/>
  <c r="CX580" i="64"/>
  <c r="CP580" i="64"/>
  <c r="DE579" i="64"/>
  <c r="CW579" i="64"/>
  <c r="CL579" i="64"/>
  <c r="CD579" i="64"/>
  <c r="BV579" i="64"/>
  <c r="BN579" i="64"/>
  <c r="BF579" i="64"/>
  <c r="AX579" i="64"/>
  <c r="AP579" i="64"/>
  <c r="AH579" i="64"/>
  <c r="Z579" i="64"/>
  <c r="CL584" i="64"/>
  <c r="CL605" i="64" s="1"/>
  <c r="CL623" i="64"/>
  <c r="CD584" i="64"/>
  <c r="CD605" i="64" s="1"/>
  <c r="CD623" i="64"/>
  <c r="BV584" i="64"/>
  <c r="BV605" i="64" s="1"/>
  <c r="BV623" i="64"/>
  <c r="BN584" i="64"/>
  <c r="BN605" i="64" s="1"/>
  <c r="BN623" i="64"/>
  <c r="BF584" i="64"/>
  <c r="BF605" i="64" s="1"/>
  <c r="BF623" i="64"/>
  <c r="AX584" i="64"/>
  <c r="AX605" i="64" s="1"/>
  <c r="AX623" i="64"/>
  <c r="AP584" i="64"/>
  <c r="AP605" i="64" s="1"/>
  <c r="AP623" i="64"/>
  <c r="AH584" i="64"/>
  <c r="AH605" i="64" s="1"/>
  <c r="AH623" i="64"/>
  <c r="Z584" i="64"/>
  <c r="Z605" i="64" s="1"/>
  <c r="Z623" i="64"/>
  <c r="CE583" i="64"/>
  <c r="CE604" i="64" s="1"/>
  <c r="CE622" i="64"/>
  <c r="BW583" i="64"/>
  <c r="BW604" i="64" s="1"/>
  <c r="BW622" i="64"/>
  <c r="BO583" i="64"/>
  <c r="BO604" i="64" s="1"/>
  <c r="BO622" i="64"/>
  <c r="BG583" i="64"/>
  <c r="BG604" i="64" s="1"/>
  <c r="BG622" i="64"/>
  <c r="AY583" i="64"/>
  <c r="AY604" i="64" s="1"/>
  <c r="AY622" i="64"/>
  <c r="AQ583" i="64"/>
  <c r="AQ604" i="64" s="1"/>
  <c r="AQ622" i="64"/>
  <c r="AI583" i="64"/>
  <c r="AI604" i="64" s="1"/>
  <c r="AI622" i="64"/>
  <c r="AA583" i="64"/>
  <c r="AA604" i="64" s="1"/>
  <c r="AA622" i="64"/>
  <c r="S583" i="64"/>
  <c r="S604" i="64" s="1"/>
  <c r="S622" i="64"/>
  <c r="DG584" i="64"/>
  <c r="DG605" i="64" s="1"/>
  <c r="DG623" i="64"/>
  <c r="CY584" i="64"/>
  <c r="CY605" i="64" s="1"/>
  <c r="CY623" i="64"/>
  <c r="CQ584" i="64"/>
  <c r="CQ605" i="64" s="1"/>
  <c r="CQ623" i="64"/>
  <c r="DF583" i="64"/>
  <c r="DF604" i="64" s="1"/>
  <c r="DF622" i="64"/>
  <c r="CX583" i="64"/>
  <c r="CX604" i="64" s="1"/>
  <c r="CX622" i="64"/>
  <c r="CP583" i="64"/>
  <c r="CP604" i="64" s="1"/>
  <c r="CP622" i="64"/>
  <c r="DE580" i="64"/>
  <c r="CW580" i="64"/>
  <c r="CO580" i="64"/>
  <c r="DD579" i="64"/>
  <c r="CV579" i="64"/>
  <c r="CK579" i="64"/>
  <c r="CC579" i="64"/>
  <c r="BU579" i="64"/>
  <c r="BM579" i="64"/>
  <c r="BE579" i="64"/>
  <c r="AW579" i="64"/>
  <c r="AO579" i="64"/>
  <c r="AG579" i="64"/>
  <c r="Y579" i="64"/>
  <c r="CK584" i="64"/>
  <c r="CK605" i="64" s="1"/>
  <c r="CK623" i="64"/>
  <c r="CC584" i="64"/>
  <c r="CC605" i="64" s="1"/>
  <c r="CC623" i="64"/>
  <c r="BU584" i="64"/>
  <c r="BU605" i="64" s="1"/>
  <c r="BU623" i="64"/>
  <c r="BM584" i="64"/>
  <c r="BM605" i="64" s="1"/>
  <c r="BM623" i="64"/>
  <c r="BE584" i="64"/>
  <c r="BE605" i="64" s="1"/>
  <c r="BE623" i="64"/>
  <c r="AW584" i="64"/>
  <c r="AW605" i="64" s="1"/>
  <c r="AW623" i="64"/>
  <c r="AO584" i="64"/>
  <c r="AO605" i="64" s="1"/>
  <c r="AO623" i="64"/>
  <c r="AG584" i="64"/>
  <c r="AG605" i="64" s="1"/>
  <c r="AG623" i="64"/>
  <c r="Y584" i="64"/>
  <c r="Y605" i="64" s="1"/>
  <c r="Y623" i="64"/>
  <c r="CL583" i="64"/>
  <c r="CL604" i="64" s="1"/>
  <c r="CL622" i="64"/>
  <c r="CD583" i="64"/>
  <c r="CD604" i="64" s="1"/>
  <c r="CD622" i="64"/>
  <c r="BV583" i="64"/>
  <c r="BV604" i="64" s="1"/>
  <c r="BV622" i="64"/>
  <c r="BN583" i="64"/>
  <c r="BN604" i="64" s="1"/>
  <c r="BN622" i="64"/>
  <c r="BF583" i="64"/>
  <c r="BF604" i="64" s="1"/>
  <c r="BF622" i="64"/>
  <c r="AX583" i="64"/>
  <c r="AX604" i="64" s="1"/>
  <c r="AX622" i="64"/>
  <c r="AP583" i="64"/>
  <c r="AP604" i="64" s="1"/>
  <c r="AP622" i="64"/>
  <c r="AH583" i="64"/>
  <c r="AH604" i="64" s="1"/>
  <c r="AH622" i="64"/>
  <c r="Z583" i="64"/>
  <c r="Z604" i="64" s="1"/>
  <c r="Z622" i="64"/>
  <c r="DF584" i="64"/>
  <c r="DF605" i="64" s="1"/>
  <c r="DF623" i="64"/>
  <c r="CX584" i="64"/>
  <c r="CX605" i="64" s="1"/>
  <c r="CX623" i="64"/>
  <c r="CP584" i="64"/>
  <c r="CP605" i="64" s="1"/>
  <c r="CP623" i="64"/>
  <c r="DE583" i="64"/>
  <c r="DE604" i="64" s="1"/>
  <c r="DE622" i="64"/>
  <c r="CW583" i="64"/>
  <c r="CW604" i="64" s="1"/>
  <c r="CW622" i="64"/>
  <c r="CO583" i="64"/>
  <c r="CO604" i="64" s="1"/>
  <c r="CO622" i="64"/>
  <c r="DD580" i="64"/>
  <c r="CV580" i="64"/>
  <c r="CV644" i="64" s="1"/>
  <c r="DK579" i="64"/>
  <c r="DC579" i="64"/>
  <c r="CU579" i="64"/>
  <c r="CJ579" i="64"/>
  <c r="CB579" i="64"/>
  <c r="BT579" i="64"/>
  <c r="BL579" i="64"/>
  <c r="BD579" i="64"/>
  <c r="AV579" i="64"/>
  <c r="AN579" i="64"/>
  <c r="AF579" i="64"/>
  <c r="X579" i="64"/>
  <c r="CJ584" i="64"/>
  <c r="CJ605" i="64" s="1"/>
  <c r="CJ623" i="64"/>
  <c r="CB584" i="64"/>
  <c r="CB605" i="64" s="1"/>
  <c r="CB623" i="64"/>
  <c r="BT584" i="64"/>
  <c r="BT605" i="64" s="1"/>
  <c r="BT623" i="64"/>
  <c r="BL584" i="64"/>
  <c r="BL605" i="64" s="1"/>
  <c r="BL623" i="64"/>
  <c r="BD584" i="64"/>
  <c r="BD605" i="64" s="1"/>
  <c r="BD623" i="64"/>
  <c r="AV584" i="64"/>
  <c r="AV605" i="64" s="1"/>
  <c r="AV623" i="64"/>
  <c r="AN584" i="64"/>
  <c r="AN605" i="64" s="1"/>
  <c r="AN623" i="64"/>
  <c r="AF584" i="64"/>
  <c r="AF605" i="64" s="1"/>
  <c r="AF623" i="64"/>
  <c r="X584" i="64"/>
  <c r="X605" i="64" s="1"/>
  <c r="X623" i="64"/>
  <c r="CK583" i="64"/>
  <c r="CK604" i="64" s="1"/>
  <c r="CK622" i="64"/>
  <c r="CC583" i="64"/>
  <c r="CC604" i="64" s="1"/>
  <c r="CC622" i="64"/>
  <c r="BU583" i="64"/>
  <c r="BU604" i="64" s="1"/>
  <c r="BU622" i="64"/>
  <c r="BM583" i="64"/>
  <c r="BM604" i="64" s="1"/>
  <c r="BM622" i="64"/>
  <c r="BE583" i="64"/>
  <c r="BE604" i="64" s="1"/>
  <c r="BE622" i="64"/>
  <c r="AW583" i="64"/>
  <c r="AW604" i="64" s="1"/>
  <c r="AW622" i="64"/>
  <c r="AO583" i="64"/>
  <c r="AO604" i="64" s="1"/>
  <c r="AO622" i="64"/>
  <c r="AG583" i="64"/>
  <c r="AG604" i="64" s="1"/>
  <c r="AG622" i="64"/>
  <c r="Y583" i="64"/>
  <c r="Y604" i="64" s="1"/>
  <c r="Y622" i="64"/>
  <c r="DE584" i="64"/>
  <c r="DE605" i="64" s="1"/>
  <c r="DE623" i="64"/>
  <c r="CW584" i="64"/>
  <c r="CW605" i="64" s="1"/>
  <c r="CW623" i="64"/>
  <c r="CO584" i="64"/>
  <c r="CO605" i="64" s="1"/>
  <c r="CO623" i="64"/>
  <c r="DD583" i="64"/>
  <c r="DD604" i="64" s="1"/>
  <c r="DD622" i="64"/>
  <c r="CV583" i="64"/>
  <c r="CV604" i="64" s="1"/>
  <c r="CV622" i="64"/>
  <c r="DK580" i="64"/>
  <c r="DC580" i="64"/>
  <c r="CU580" i="64"/>
  <c r="DJ579" i="64"/>
  <c r="DB579" i="64"/>
  <c r="CT579" i="64"/>
  <c r="DA595" i="64" a="1"/>
  <c r="DA595" i="64" s="1"/>
  <c r="DA230" i="64" a="1"/>
  <c r="DA230" i="64" s="1"/>
  <c r="AC595" i="64" a="1"/>
  <c r="AC595" i="64" s="1"/>
  <c r="AC230" i="64" a="1"/>
  <c r="AC230" i="64" s="1"/>
  <c r="DA591" i="64" a="1"/>
  <c r="DA591" i="64" s="1"/>
  <c r="AC591" i="64" a="1"/>
  <c r="AC591" i="64" s="1"/>
  <c r="CP1808" i="64"/>
  <c r="CP579" i="64"/>
  <c r="BK1809" i="64"/>
  <c r="BK580" i="64"/>
  <c r="BK644" i="64" s="1"/>
  <c r="AE1809" i="64"/>
  <c r="AE580" i="64"/>
  <c r="AE644" i="64" s="1"/>
  <c r="AT1809" i="64"/>
  <c r="AT580" i="64"/>
  <c r="AT644" i="64" s="1"/>
  <c r="BI1809" i="64"/>
  <c r="BI580" i="64"/>
  <c r="BI644" i="64" s="1"/>
  <c r="DG1812" i="64"/>
  <c r="DG583" i="64"/>
  <c r="DG604" i="64" s="1"/>
  <c r="CO1808" i="64"/>
  <c r="CO579" i="64"/>
  <c r="CA1809" i="64"/>
  <c r="CA580" i="64"/>
  <c r="CA644" i="64" s="1"/>
  <c r="W1809" i="64"/>
  <c r="W580" i="64"/>
  <c r="W644" i="64" s="1"/>
  <c r="BZ1809" i="64"/>
  <c r="BZ580" i="64"/>
  <c r="BZ644" i="64" s="1"/>
  <c r="AL1809" i="64"/>
  <c r="AL580" i="64"/>
  <c r="AL644" i="64" s="1"/>
  <c r="AK1809" i="64"/>
  <c r="AK580" i="64"/>
  <c r="AK644" i="64" s="1"/>
  <c r="CF1809" i="64"/>
  <c r="CF580" i="64"/>
  <c r="CF644" i="64" s="1"/>
  <c r="BX1809" i="64"/>
  <c r="BX580" i="64"/>
  <c r="BX644" i="64" s="1"/>
  <c r="BP1809" i="64"/>
  <c r="BP580" i="64"/>
  <c r="BP644" i="64" s="1"/>
  <c r="BH1809" i="64"/>
  <c r="BH580" i="64"/>
  <c r="BH644" i="64" s="1"/>
  <c r="AZ1809" i="64"/>
  <c r="AZ580" i="64"/>
  <c r="AZ644" i="64" s="1"/>
  <c r="AR1809" i="64"/>
  <c r="AR580" i="64"/>
  <c r="AR644" i="64" s="1"/>
  <c r="AJ1809" i="64"/>
  <c r="AJ580" i="64"/>
  <c r="AJ644" i="64" s="1"/>
  <c r="AB1809" i="64"/>
  <c r="AB580" i="64"/>
  <c r="AB644" i="64" s="1"/>
  <c r="T1809" i="64"/>
  <c r="T580" i="64"/>
  <c r="T644" i="64" s="1"/>
  <c r="CI1809" i="64"/>
  <c r="CI580" i="64"/>
  <c r="CI644" i="64" s="1"/>
  <c r="AU1809" i="64"/>
  <c r="AU580" i="64"/>
  <c r="AU644" i="64" s="1"/>
  <c r="CH1809" i="64"/>
  <c r="CH580" i="64"/>
  <c r="CH644" i="64" s="1"/>
  <c r="AD1809" i="64"/>
  <c r="AD580" i="64"/>
  <c r="AD644" i="64" s="1"/>
  <c r="CG1809" i="64"/>
  <c r="CG580" i="64"/>
  <c r="CG644" i="64" s="1"/>
  <c r="AS1809" i="64"/>
  <c r="AS580" i="64"/>
  <c r="AS644" i="64" s="1"/>
  <c r="CE1809" i="64"/>
  <c r="CE580" i="64"/>
  <c r="CE644" i="64" s="1"/>
  <c r="BW1809" i="64"/>
  <c r="BW580" i="64"/>
  <c r="BW644" i="64" s="1"/>
  <c r="BO1809" i="64"/>
  <c r="BO580" i="64"/>
  <c r="BO644" i="64" s="1"/>
  <c r="BG1809" i="64"/>
  <c r="BG580" i="64"/>
  <c r="BG644" i="64" s="1"/>
  <c r="AY1809" i="64"/>
  <c r="AY580" i="64"/>
  <c r="AY644" i="64" s="1"/>
  <c r="AQ1809" i="64"/>
  <c r="AQ580" i="64"/>
  <c r="AQ644" i="64" s="1"/>
  <c r="AI1809" i="64"/>
  <c r="AI580" i="64"/>
  <c r="AI644" i="64" s="1"/>
  <c r="AA1809" i="64"/>
  <c r="AA580" i="64"/>
  <c r="AA644" i="64" s="1"/>
  <c r="S1809" i="64"/>
  <c r="S580" i="64"/>
  <c r="S644" i="64" s="1"/>
  <c r="BC1809" i="64"/>
  <c r="BC580" i="64"/>
  <c r="BC644" i="64" s="1"/>
  <c r="BB1809" i="64"/>
  <c r="BB580" i="64"/>
  <c r="BB644" i="64" s="1"/>
  <c r="BQ1809" i="64"/>
  <c r="BQ580" i="64"/>
  <c r="BQ644" i="64" s="1"/>
  <c r="AC1809" i="64"/>
  <c r="AC580" i="64"/>
  <c r="AC644" i="64" s="1"/>
  <c r="CD1809" i="64"/>
  <c r="CD580" i="64"/>
  <c r="CD644" i="64" s="1"/>
  <c r="BF1809" i="64"/>
  <c r="BF580" i="64"/>
  <c r="BF644" i="64" s="1"/>
  <c r="Z1809" i="64"/>
  <c r="Z580" i="64"/>
  <c r="Z644" i="64" s="1"/>
  <c r="BS1809" i="64"/>
  <c r="BS580" i="64"/>
  <c r="BS644" i="64" s="1"/>
  <c r="AM1809" i="64"/>
  <c r="AM580" i="64"/>
  <c r="AM644" i="64" s="1"/>
  <c r="BR1809" i="64"/>
  <c r="BR580" i="64"/>
  <c r="BR644" i="64" s="1"/>
  <c r="V1809" i="64"/>
  <c r="V580" i="64"/>
  <c r="V644" i="64" s="1"/>
  <c r="BA1809" i="64"/>
  <c r="BA580" i="64"/>
  <c r="BA644" i="64" s="1"/>
  <c r="BV1809" i="64"/>
  <c r="BV580" i="64"/>
  <c r="BV644" i="64" s="1"/>
  <c r="AX1809" i="64"/>
  <c r="AX580" i="64"/>
  <c r="AX644" i="64" s="1"/>
  <c r="AH1809" i="64"/>
  <c r="AH580" i="64"/>
  <c r="AH644" i="64" s="1"/>
  <c r="CK1809" i="64"/>
  <c r="CK580" i="64"/>
  <c r="CK644" i="64" s="1"/>
  <c r="CC1809" i="64"/>
  <c r="CC580" i="64"/>
  <c r="CC644" i="64" s="1"/>
  <c r="BU1809" i="64"/>
  <c r="BU580" i="64"/>
  <c r="BU644" i="64" s="1"/>
  <c r="BM1809" i="64"/>
  <c r="BM580" i="64"/>
  <c r="BM644" i="64" s="1"/>
  <c r="BE1809" i="64"/>
  <c r="BE580" i="64"/>
  <c r="BE644" i="64" s="1"/>
  <c r="AW1809" i="64"/>
  <c r="AW580" i="64"/>
  <c r="AW644" i="64" s="1"/>
  <c r="AO1809" i="64"/>
  <c r="AO580" i="64"/>
  <c r="AO644" i="64" s="1"/>
  <c r="AG1809" i="64"/>
  <c r="AG580" i="64"/>
  <c r="AG644" i="64" s="1"/>
  <c r="Y1809" i="64"/>
  <c r="Y580" i="64"/>
  <c r="Y644" i="64" s="1"/>
  <c r="BJ1809" i="64"/>
  <c r="BJ580" i="64"/>
  <c r="BJ644" i="64" s="1"/>
  <c r="BY1809" i="64"/>
  <c r="BY580" i="64"/>
  <c r="BY644" i="64" s="1"/>
  <c r="U1809" i="64"/>
  <c r="U580" i="64"/>
  <c r="U644" i="64" s="1"/>
  <c r="CL1809" i="64"/>
  <c r="CL580" i="64"/>
  <c r="CL644" i="64" s="1"/>
  <c r="BN1809" i="64"/>
  <c r="BN580" i="64"/>
  <c r="BN644" i="64" s="1"/>
  <c r="AP1809" i="64"/>
  <c r="AP580" i="64"/>
  <c r="AP644" i="64" s="1"/>
  <c r="CJ1809" i="64"/>
  <c r="CJ580" i="64"/>
  <c r="CJ644" i="64" s="1"/>
  <c r="CB1809" i="64"/>
  <c r="CB580" i="64"/>
  <c r="CB644" i="64" s="1"/>
  <c r="BT1809" i="64"/>
  <c r="BT580" i="64"/>
  <c r="BT644" i="64" s="1"/>
  <c r="BL1809" i="64"/>
  <c r="BL580" i="64"/>
  <c r="BL644" i="64" s="1"/>
  <c r="BD1809" i="64"/>
  <c r="BD580" i="64"/>
  <c r="BD644" i="64" s="1"/>
  <c r="AV1809" i="64"/>
  <c r="AV580" i="64"/>
  <c r="AV644" i="64" s="1"/>
  <c r="AN1809" i="64"/>
  <c r="AN580" i="64"/>
  <c r="AN644" i="64" s="1"/>
  <c r="AF1809" i="64"/>
  <c r="AF580" i="64"/>
  <c r="AF644" i="64" s="1"/>
  <c r="X1809" i="64"/>
  <c r="X580" i="64"/>
  <c r="X644" i="64" s="1"/>
  <c r="DA4" i="64"/>
  <c r="DA587" i="64" a="1"/>
  <c r="DA587" i="64" s="1"/>
  <c r="AC4" i="64"/>
  <c r="AC587" i="64" a="1"/>
  <c r="AC587" i="64" s="1"/>
  <c r="DB41" i="863"/>
  <c r="DB40" i="863"/>
  <c r="U45" i="861"/>
  <c r="U97" i="861"/>
  <c r="AD190" i="64"/>
  <c r="AD7" i="64"/>
  <c r="AC8" i="64" s="1"/>
  <c r="W48" i="861"/>
  <c r="W89" i="861" s="1"/>
  <c r="G403" i="64"/>
  <c r="CS69" i="861"/>
  <c r="DB8" i="863"/>
  <c r="DB39" i="863"/>
  <c r="DA43" i="863"/>
  <c r="DB38" i="863"/>
  <c r="DB56" i="863" a="1"/>
  <c r="DB56" i="863" s="1"/>
  <c r="DB52" i="863" a="1"/>
  <c r="DB52" i="863" s="1"/>
  <c r="DA42" i="863"/>
  <c r="DA21" i="863" s="1"/>
  <c r="DA34"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873" i="64" s="1" a="1"/>
  <c r="AD873" i="64" s="1"/>
  <c r="DA212" i="64"/>
  <c r="DA194" i="64"/>
  <c r="DA1" i="64"/>
  <c r="DB8" i="64"/>
  <c r="DB208" i="64"/>
  <c r="DB3" i="64"/>
  <c r="DB873" i="64" s="1" a="1"/>
  <c r="DB873" i="64" s="1"/>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6" i="861" s="1"/>
  <c r="DA2" i="861"/>
  <c r="DA1" i="861" s="1"/>
  <c r="AC57" i="863"/>
  <c r="DA24" i="864"/>
  <c r="AE5" i="861"/>
  <c r="AB34"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08" i="64"/>
  <c r="BE1813" i="64"/>
  <c r="CD1812" i="64"/>
  <c r="AH1812" i="64"/>
  <c r="DJ1809" i="64"/>
  <c r="CJ1808" i="64"/>
  <c r="CB1808" i="64"/>
  <c r="BT1808" i="64"/>
  <c r="BL1808" i="64"/>
  <c r="BD1808" i="64"/>
  <c r="AV1808" i="64"/>
  <c r="AN1808" i="64"/>
  <c r="AF1808" i="64"/>
  <c r="X1808" i="64"/>
  <c r="CJ1813" i="64"/>
  <c r="CB1813" i="64"/>
  <c r="BT1813" i="64"/>
  <c r="BL1813" i="64"/>
  <c r="BD1813" i="64"/>
  <c r="AV1813" i="64"/>
  <c r="AN1813" i="64"/>
  <c r="AF1813" i="64"/>
  <c r="X1813" i="64"/>
  <c r="CK1812" i="64"/>
  <c r="CC1812" i="64"/>
  <c r="BU1812" i="64"/>
  <c r="BM1812" i="64"/>
  <c r="BE1812" i="64"/>
  <c r="AW1812" i="64"/>
  <c r="AO1812" i="64"/>
  <c r="AG1812" i="64"/>
  <c r="Y1812" i="64"/>
  <c r="DK1813" i="64"/>
  <c r="DC1813" i="64"/>
  <c r="CU1813" i="64"/>
  <c r="DJ1812" i="64"/>
  <c r="DB1812" i="64"/>
  <c r="CT1812" i="64"/>
  <c r="DI1809" i="64"/>
  <c r="DA1809" i="64"/>
  <c r="CS1809" i="64"/>
  <c r="DH1808" i="64"/>
  <c r="CZ1808" i="64"/>
  <c r="CR1808" i="64"/>
  <c r="BE1808" i="64"/>
  <c r="BU1813" i="64"/>
  <c r="BV1812" i="64"/>
  <c r="CU1812" i="64"/>
  <c r="CI1808" i="64"/>
  <c r="CA1808" i="64"/>
  <c r="BS1808" i="64"/>
  <c r="BK1808" i="64"/>
  <c r="BC1808" i="64"/>
  <c r="AU1808" i="64"/>
  <c r="AM1808" i="64"/>
  <c r="AE1808" i="64"/>
  <c r="W1808" i="64"/>
  <c r="CI1813" i="64"/>
  <c r="CA1813" i="64"/>
  <c r="BS1813" i="64"/>
  <c r="BK1813" i="64"/>
  <c r="BC1813" i="64"/>
  <c r="AU1813" i="64"/>
  <c r="AM1813" i="64"/>
  <c r="AE1813" i="64"/>
  <c r="W1813" i="64"/>
  <c r="CJ1812" i="64"/>
  <c r="CB1812" i="64"/>
  <c r="BT1812" i="64"/>
  <c r="BL1812" i="64"/>
  <c r="BD1812" i="64"/>
  <c r="AV1812" i="64"/>
  <c r="AN1812" i="64"/>
  <c r="AF1812" i="64"/>
  <c r="X1812" i="64"/>
  <c r="DJ1813" i="64"/>
  <c r="DB1813" i="64"/>
  <c r="CT1813" i="64"/>
  <c r="DI1812" i="64"/>
  <c r="DA1812" i="64"/>
  <c r="CS1812" i="64"/>
  <c r="DH1809" i="64"/>
  <c r="CZ1809" i="64"/>
  <c r="CR1809" i="64"/>
  <c r="DG1808" i="64"/>
  <c r="CY1808" i="64"/>
  <c r="CQ1808" i="64"/>
  <c r="AW1808" i="64"/>
  <c r="AW1813" i="64"/>
  <c r="AP1812" i="64"/>
  <c r="CS1808" i="64"/>
  <c r="CH1808" i="64"/>
  <c r="BZ1808" i="64"/>
  <c r="BR1808" i="64"/>
  <c r="BJ1808" i="64"/>
  <c r="BB1808" i="64"/>
  <c r="AT1808" i="64"/>
  <c r="AL1808" i="64"/>
  <c r="AD1808" i="64"/>
  <c r="V1808" i="64"/>
  <c r="CH1813" i="64"/>
  <c r="BZ1813" i="64"/>
  <c r="BR1813" i="64"/>
  <c r="BJ1813" i="64"/>
  <c r="BB1813" i="64"/>
  <c r="AT1813" i="64"/>
  <c r="AL1813" i="64"/>
  <c r="AD1813" i="64"/>
  <c r="V1813" i="64"/>
  <c r="CI1812" i="64"/>
  <c r="CA1812" i="64"/>
  <c r="BS1812" i="64"/>
  <c r="BK1812" i="64"/>
  <c r="BC1812" i="64"/>
  <c r="AU1812" i="64"/>
  <c r="AM1812" i="64"/>
  <c r="AE1812" i="64"/>
  <c r="W1812" i="64"/>
  <c r="DI1813" i="64"/>
  <c r="DA1813" i="64"/>
  <c r="CS1813" i="64"/>
  <c r="DH1812" i="64"/>
  <c r="CZ1812" i="64"/>
  <c r="CR1812" i="64"/>
  <c r="DG1809" i="64"/>
  <c r="CY1809" i="64"/>
  <c r="CQ1809" i="64"/>
  <c r="DF1808" i="64"/>
  <c r="CX1808" i="64"/>
  <c r="BU1808" i="64"/>
  <c r="CK1813" i="64"/>
  <c r="AG1813" i="64"/>
  <c r="BF1812" i="64"/>
  <c r="DD1813" i="64"/>
  <c r="DB1809" i="64"/>
  <c r="CG1808" i="64"/>
  <c r="BY1808" i="64"/>
  <c r="BQ1808" i="64"/>
  <c r="BI1808" i="64"/>
  <c r="BA1808" i="64"/>
  <c r="AS1808" i="64"/>
  <c r="AK1808" i="64"/>
  <c r="AC1808" i="64"/>
  <c r="U1808" i="64"/>
  <c r="CG1813" i="64"/>
  <c r="BY1813" i="64"/>
  <c r="BQ1813" i="64"/>
  <c r="BI1813" i="64"/>
  <c r="BA1813" i="64"/>
  <c r="AS1813" i="64"/>
  <c r="AK1813" i="64"/>
  <c r="AC1813" i="64"/>
  <c r="U1813" i="64"/>
  <c r="CH1812" i="64"/>
  <c r="BZ1812" i="64"/>
  <c r="BR1812" i="64"/>
  <c r="BJ1812" i="64"/>
  <c r="BB1812" i="64"/>
  <c r="AT1812" i="64"/>
  <c r="AL1812" i="64"/>
  <c r="AD1812" i="64"/>
  <c r="V1812" i="64"/>
  <c r="DH1813" i="64"/>
  <c r="CZ1813" i="64"/>
  <c r="CR1813" i="64"/>
  <c r="CY1812" i="64"/>
  <c r="CQ1812" i="64"/>
  <c r="DF1809" i="64"/>
  <c r="CX1809" i="64"/>
  <c r="CP1809" i="64"/>
  <c r="DE1808" i="64"/>
  <c r="CW1808" i="64"/>
  <c r="CC1808" i="64"/>
  <c r="Y1808" i="64"/>
  <c r="AO1813" i="64"/>
  <c r="BN1812" i="64"/>
  <c r="Z1812" i="64"/>
  <c r="CV1813" i="64"/>
  <c r="DA1808" i="64"/>
  <c r="CF1808" i="64"/>
  <c r="BX1808" i="64"/>
  <c r="BP1808" i="64"/>
  <c r="BH1808" i="64"/>
  <c r="AZ1808" i="64"/>
  <c r="AR1808" i="64"/>
  <c r="AJ1808" i="64"/>
  <c r="AB1808" i="64"/>
  <c r="T1808" i="64"/>
  <c r="CF1813" i="64"/>
  <c r="BX1813" i="64"/>
  <c r="BP1813" i="64"/>
  <c r="BH1813" i="64"/>
  <c r="AZ1813" i="64"/>
  <c r="AR1813" i="64"/>
  <c r="AJ1813" i="64"/>
  <c r="AB1813" i="64"/>
  <c r="T1813" i="64"/>
  <c r="CG1812" i="64"/>
  <c r="BY1812" i="64"/>
  <c r="BQ1812" i="64"/>
  <c r="BI1812" i="64"/>
  <c r="BA1812" i="64"/>
  <c r="AS1812" i="64"/>
  <c r="AK1812" i="64"/>
  <c r="AC1812" i="64"/>
  <c r="U1812" i="64"/>
  <c r="DG1813" i="64"/>
  <c r="CY1813" i="64"/>
  <c r="CQ1813" i="64"/>
  <c r="DF1812" i="64"/>
  <c r="CX1812" i="64"/>
  <c r="CP1812" i="64"/>
  <c r="DE1809" i="64"/>
  <c r="CW1809" i="64"/>
  <c r="CO1809" i="64"/>
  <c r="DD1808" i="64"/>
  <c r="CV1808" i="64"/>
  <c r="CK1808" i="64"/>
  <c r="AG1808" i="64"/>
  <c r="BM1813" i="64"/>
  <c r="Y1813" i="64"/>
  <c r="AX1812" i="64"/>
  <c r="DC1812" i="64"/>
  <c r="CT1809" i="64"/>
  <c r="CE1808" i="64"/>
  <c r="BW1808" i="64"/>
  <c r="BO1808" i="64"/>
  <c r="BG1808" i="64"/>
  <c r="AY1808" i="64"/>
  <c r="AQ1808" i="64"/>
  <c r="AI1808" i="64"/>
  <c r="AA1808" i="64"/>
  <c r="S1808" i="64"/>
  <c r="CE1813" i="64"/>
  <c r="BW1813" i="64"/>
  <c r="BO1813" i="64"/>
  <c r="BG1813" i="64"/>
  <c r="AY1813" i="64"/>
  <c r="AQ1813" i="64"/>
  <c r="AI1813" i="64"/>
  <c r="AA1813" i="64"/>
  <c r="S1813" i="64"/>
  <c r="CF1812" i="64"/>
  <c r="BX1812" i="64"/>
  <c r="BP1812" i="64"/>
  <c r="BH1812" i="64"/>
  <c r="AZ1812" i="64"/>
  <c r="AR1812" i="64"/>
  <c r="AJ1812" i="64"/>
  <c r="AB1812" i="64"/>
  <c r="T1812" i="64"/>
  <c r="DF1813" i="64"/>
  <c r="CX1813" i="64"/>
  <c r="CP1813" i="64"/>
  <c r="DE1812" i="64"/>
  <c r="CW1812" i="64"/>
  <c r="CO1812" i="64"/>
  <c r="DD1809" i="64"/>
  <c r="CV1809" i="64"/>
  <c r="DK1808" i="64"/>
  <c r="DC1808" i="64"/>
  <c r="CU1808" i="64"/>
  <c r="BM1808" i="64"/>
  <c r="CC1813" i="64"/>
  <c r="CL1812" i="64"/>
  <c r="DK1812" i="64"/>
  <c r="DI1808" i="64"/>
  <c r="CL1808" i="64"/>
  <c r="CD1808" i="64"/>
  <c r="BV1808" i="64"/>
  <c r="BN1808" i="64"/>
  <c r="BF1808" i="64"/>
  <c r="AX1808" i="64"/>
  <c r="AP1808" i="64"/>
  <c r="AH1808" i="64"/>
  <c r="Z1808" i="64"/>
  <c r="CL1813" i="64"/>
  <c r="CD1813" i="64"/>
  <c r="BV1813" i="64"/>
  <c r="BN1813" i="64"/>
  <c r="BF1813" i="64"/>
  <c r="AX1813" i="64"/>
  <c r="AP1813" i="64"/>
  <c r="AH1813" i="64"/>
  <c r="Z1813" i="64"/>
  <c r="CE1812" i="64"/>
  <c r="BW1812" i="64"/>
  <c r="BO1812" i="64"/>
  <c r="BG1812" i="64"/>
  <c r="AY1812" i="64"/>
  <c r="AQ1812" i="64"/>
  <c r="AI1812" i="64"/>
  <c r="AA1812" i="64"/>
  <c r="S1812" i="64"/>
  <c r="DE1813" i="64"/>
  <c r="CW1813" i="64"/>
  <c r="CO1813" i="64"/>
  <c r="DD1812" i="64"/>
  <c r="CV1812" i="64"/>
  <c r="DK1809" i="64"/>
  <c r="DC1809" i="64"/>
  <c r="CU1809" i="64"/>
  <c r="DJ1808" i="64"/>
  <c r="DB1808" i="64"/>
  <c r="CT1808" i="64"/>
  <c r="AC1765" i="64"/>
  <c r="AC1800" i="64" s="1"/>
  <c r="CE1765" i="64"/>
  <c r="CE1800" i="64" s="1"/>
  <c r="BW1765" i="64"/>
  <c r="BW1800" i="64" s="1"/>
  <c r="BO1765" i="64"/>
  <c r="BO1800" i="64" s="1"/>
  <c r="BG1765" i="64"/>
  <c r="BG1800" i="64" s="1"/>
  <c r="AY1765" i="64"/>
  <c r="AY1800" i="64" s="1"/>
  <c r="AQ1765" i="64"/>
  <c r="AQ1800" i="64" s="1"/>
  <c r="AI1765" i="64"/>
  <c r="AI1800" i="64" s="1"/>
  <c r="AA1765" i="64"/>
  <c r="AA1800" i="64" s="1"/>
  <c r="S1765" i="64"/>
  <c r="S1800" i="64" s="1"/>
  <c r="CL1765" i="64"/>
  <c r="CL1800" i="64" s="1"/>
  <c r="CD1765" i="64"/>
  <c r="CD1800" i="64" s="1"/>
  <c r="BV1765" i="64"/>
  <c r="BV1800" i="64" s="1"/>
  <c r="BN1765" i="64"/>
  <c r="BN1800" i="64" s="1"/>
  <c r="BF1765" i="64"/>
  <c r="BF1800" i="64" s="1"/>
  <c r="AX1765" i="64"/>
  <c r="AX1800" i="64" s="1"/>
  <c r="AP1765" i="64"/>
  <c r="AP1800" i="64" s="1"/>
  <c r="AH1765" i="64"/>
  <c r="AH1800" i="64" s="1"/>
  <c r="Z1765" i="64"/>
  <c r="Z1800" i="64" s="1"/>
  <c r="CC1765" i="64"/>
  <c r="CC1800" i="64" s="1"/>
  <c r="BM1765" i="64"/>
  <c r="BM1800" i="64" s="1"/>
  <c r="BE1765" i="64"/>
  <c r="BE1800" i="64" s="1"/>
  <c r="AO1765" i="64"/>
  <c r="AO1800" i="64" s="1"/>
  <c r="AG1765" i="64"/>
  <c r="AG1800" i="64" s="1"/>
  <c r="CK1765" i="64"/>
  <c r="CK1800" i="64" s="1"/>
  <c r="AW1765" i="64"/>
  <c r="AW1800" i="64" s="1"/>
  <c r="CJ1765" i="64"/>
  <c r="CJ1800" i="64" s="1"/>
  <c r="CB1765" i="64"/>
  <c r="CB1800" i="64" s="1"/>
  <c r="BT1765" i="64"/>
  <c r="BT1800" i="64" s="1"/>
  <c r="BL1765" i="64"/>
  <c r="BL1800" i="64" s="1"/>
  <c r="BD1765" i="64"/>
  <c r="BD1800" i="64" s="1"/>
  <c r="AV1765" i="64"/>
  <c r="AV1800" i="64" s="1"/>
  <c r="AN1765" i="64"/>
  <c r="AN1800" i="64" s="1"/>
  <c r="AF1765" i="64"/>
  <c r="AF1800" i="64" s="1"/>
  <c r="X1765" i="64"/>
  <c r="X1800" i="64" s="1"/>
  <c r="CP311" i="64"/>
  <c r="BU1765" i="64"/>
  <c r="BU1800" i="64" s="1"/>
  <c r="Y1765" i="64"/>
  <c r="Y1800" i="64" s="1"/>
  <c r="CI1765" i="64"/>
  <c r="CI1800" i="64" s="1"/>
  <c r="CA1765" i="64"/>
  <c r="CA1800" i="64" s="1"/>
  <c r="BS1765" i="64"/>
  <c r="BS1800" i="64" s="1"/>
  <c r="BK1765" i="64"/>
  <c r="BK1800" i="64" s="1"/>
  <c r="BC1765" i="64"/>
  <c r="BC1800" i="64" s="1"/>
  <c r="AU1765" i="64"/>
  <c r="AU1800" i="64" s="1"/>
  <c r="AM1765" i="64"/>
  <c r="AM1800" i="64" s="1"/>
  <c r="AE1765" i="64"/>
  <c r="AE1800" i="64" s="1"/>
  <c r="W1765" i="64"/>
  <c r="W1800" i="64" s="1"/>
  <c r="DG1768" i="64"/>
  <c r="CO1764" i="64"/>
  <c r="CH1765" i="64"/>
  <c r="CH1800" i="64" s="1"/>
  <c r="BZ1765" i="64"/>
  <c r="BZ1800" i="64" s="1"/>
  <c r="BR1765" i="64"/>
  <c r="BR1800" i="64" s="1"/>
  <c r="BJ1765" i="64"/>
  <c r="BJ1800" i="64" s="1"/>
  <c r="BB1765" i="64"/>
  <c r="BB1800" i="64" s="1"/>
  <c r="AT1765" i="64"/>
  <c r="AT1800" i="64" s="1"/>
  <c r="AL1765" i="64"/>
  <c r="AL1800" i="64" s="1"/>
  <c r="AD1765" i="64"/>
  <c r="AD1800" i="64" s="1"/>
  <c r="V1765" i="64"/>
  <c r="V1800" i="64" s="1"/>
  <c r="BY1765" i="64"/>
  <c r="BY1800" i="64" s="1"/>
  <c r="BQ1765" i="64"/>
  <c r="BQ1800" i="64" s="1"/>
  <c r="BI1765" i="64"/>
  <c r="BI1800" i="64" s="1"/>
  <c r="BA1765" i="64"/>
  <c r="BA1800" i="64" s="1"/>
  <c r="AS1765" i="64"/>
  <c r="AS1800" i="64" s="1"/>
  <c r="U1765" i="64"/>
  <c r="U1800" i="64" s="1"/>
  <c r="CG1765" i="64"/>
  <c r="CG1800" i="64" s="1"/>
  <c r="AK1765" i="64"/>
  <c r="AK1800" i="64" s="1"/>
  <c r="CF1765" i="64"/>
  <c r="CF1800" i="64" s="1"/>
  <c r="BX1765" i="64"/>
  <c r="BX1800" i="64" s="1"/>
  <c r="BP1765" i="64"/>
  <c r="BP1800" i="64" s="1"/>
  <c r="BH1765" i="64"/>
  <c r="BH1800" i="64" s="1"/>
  <c r="AZ1765" i="64"/>
  <c r="AZ1800" i="64" s="1"/>
  <c r="AR1765" i="64"/>
  <c r="AR1800" i="64" s="1"/>
  <c r="AJ1765" i="64"/>
  <c r="AJ1800" i="64" s="1"/>
  <c r="AB1765" i="64"/>
  <c r="AB1800" i="64" s="1"/>
  <c r="T1765" i="64"/>
  <c r="T1800" i="64" s="1"/>
  <c r="AS539" i="64"/>
  <c r="AS1764" i="64"/>
  <c r="AS1799" i="64" s="1"/>
  <c r="BQ544" i="64"/>
  <c r="BQ573" i="64" s="1"/>
  <c r="BQ1769" i="64"/>
  <c r="BQ1804" i="64" s="1"/>
  <c r="CH543" i="64"/>
  <c r="CH572" i="64" s="1"/>
  <c r="CH1768" i="64"/>
  <c r="CH1803" i="64" s="1"/>
  <c r="BB543" i="64"/>
  <c r="BB572" i="64" s="1"/>
  <c r="BB1768" i="64"/>
  <c r="BB1803" i="64" s="1"/>
  <c r="BX539" i="64"/>
  <c r="BX1764" i="64"/>
  <c r="BX1799" i="64" s="1"/>
  <c r="AZ539" i="64"/>
  <c r="AZ1764" i="64"/>
  <c r="AZ1799" i="64" s="1"/>
  <c r="AJ539" i="64"/>
  <c r="AJ1764" i="64"/>
  <c r="AJ1799" i="64" s="1"/>
  <c r="CF544" i="64"/>
  <c r="CF573" i="64" s="1"/>
  <c r="CF1769" i="64"/>
  <c r="CF1804" i="64" s="1"/>
  <c r="BH544" i="64"/>
  <c r="BH573" i="64" s="1"/>
  <c r="BH1769" i="64"/>
  <c r="BH1804" i="64" s="1"/>
  <c r="AJ544" i="64"/>
  <c r="AJ573" i="64" s="1"/>
  <c r="AJ1769" i="64"/>
  <c r="AJ1804" i="64" s="1"/>
  <c r="BY543" i="64"/>
  <c r="BY572" i="64" s="1"/>
  <c r="BY1768" i="64"/>
  <c r="BY1803" i="64" s="1"/>
  <c r="BA543" i="64"/>
  <c r="BA572" i="64" s="1"/>
  <c r="BA1768" i="64"/>
  <c r="BA1803" i="64" s="1"/>
  <c r="AC543" i="64"/>
  <c r="AC572" i="64" s="1"/>
  <c r="AC1768" i="64"/>
  <c r="AC1803" i="64" s="1"/>
  <c r="CE539" i="64"/>
  <c r="CE1764" i="64"/>
  <c r="CE1799" i="64" s="1"/>
  <c r="BO539" i="64"/>
  <c r="BO1764" i="64"/>
  <c r="BO1799" i="64" s="1"/>
  <c r="AY539" i="64"/>
  <c r="AY1764" i="64"/>
  <c r="AY1799" i="64" s="1"/>
  <c r="AI539" i="64"/>
  <c r="AI1764" i="64"/>
  <c r="AI1799" i="64" s="1"/>
  <c r="BW544" i="64"/>
  <c r="BW573" i="64" s="1"/>
  <c r="BW1769" i="64"/>
  <c r="BW1804" i="64" s="1"/>
  <c r="BG544" i="64"/>
  <c r="BG573" i="64" s="1"/>
  <c r="BG1769" i="64"/>
  <c r="BG1804" i="64" s="1"/>
  <c r="AQ544" i="64"/>
  <c r="AQ573" i="64" s="1"/>
  <c r="AQ1769" i="64"/>
  <c r="AQ1804" i="64" s="1"/>
  <c r="AA544" i="64"/>
  <c r="AA573" i="64" s="1"/>
  <c r="AA1769" i="64"/>
  <c r="AA1804" i="64" s="1"/>
  <c r="BP543" i="64"/>
  <c r="BP572" i="64" s="1"/>
  <c r="BP1768" i="64"/>
  <c r="BP1803" i="64" s="1"/>
  <c r="CL539" i="64"/>
  <c r="CL1764" i="64"/>
  <c r="CL1799" i="64" s="1"/>
  <c r="CD539" i="64"/>
  <c r="CD1764" i="64"/>
  <c r="CD1799" i="64" s="1"/>
  <c r="BV539" i="64"/>
  <c r="BV1764" i="64"/>
  <c r="BV1799" i="64" s="1"/>
  <c r="BN539" i="64"/>
  <c r="BN1764" i="64"/>
  <c r="BN1799" i="64" s="1"/>
  <c r="BF539" i="64"/>
  <c r="BF1764" i="64"/>
  <c r="BF1799" i="64" s="1"/>
  <c r="AX539" i="64"/>
  <c r="AX1764" i="64"/>
  <c r="AX1799" i="64" s="1"/>
  <c r="AP539" i="64"/>
  <c r="AP1764" i="64"/>
  <c r="AP1799" i="64" s="1"/>
  <c r="AH539" i="64"/>
  <c r="AH1764" i="64"/>
  <c r="AH1799" i="64" s="1"/>
  <c r="Z539" i="64"/>
  <c r="Z1764" i="64"/>
  <c r="Z1799" i="64" s="1"/>
  <c r="CL544" i="64"/>
  <c r="CL573" i="64" s="1"/>
  <c r="CL1769" i="64"/>
  <c r="CL1804" i="64" s="1"/>
  <c r="CD544" i="64"/>
  <c r="CD573" i="64" s="1"/>
  <c r="CD1769" i="64"/>
  <c r="CD1804" i="64" s="1"/>
  <c r="BV544" i="64"/>
  <c r="BV573" i="64" s="1"/>
  <c r="BV1769" i="64"/>
  <c r="BV1804" i="64" s="1"/>
  <c r="BN544" i="64"/>
  <c r="BN573" i="64" s="1"/>
  <c r="BN1769" i="64"/>
  <c r="BN1804" i="64" s="1"/>
  <c r="BF544" i="64"/>
  <c r="BF573" i="64" s="1"/>
  <c r="BF1769" i="64"/>
  <c r="BF1804" i="64" s="1"/>
  <c r="AX544" i="64"/>
  <c r="AX573" i="64" s="1"/>
  <c r="AX1769" i="64"/>
  <c r="AX1804" i="64" s="1"/>
  <c r="AP544" i="64"/>
  <c r="AP573" i="64" s="1"/>
  <c r="AP1769" i="64"/>
  <c r="AP1804" i="64" s="1"/>
  <c r="AH544" i="64"/>
  <c r="AH573" i="64" s="1"/>
  <c r="AH1769" i="64"/>
  <c r="AH1804" i="64" s="1"/>
  <c r="Z544" i="64"/>
  <c r="Z573" i="64" s="1"/>
  <c r="Z1769" i="64"/>
  <c r="Z1804" i="64" s="1"/>
  <c r="CE543" i="64"/>
  <c r="CE572" i="64" s="1"/>
  <c r="CE1768" i="64"/>
  <c r="CE1803" i="64" s="1"/>
  <c r="BW543" i="64"/>
  <c r="BW572" i="64" s="1"/>
  <c r="BW1768" i="64"/>
  <c r="BW1803" i="64" s="1"/>
  <c r="BO543" i="64"/>
  <c r="BO572" i="64" s="1"/>
  <c r="BO1768" i="64"/>
  <c r="BO1803" i="64" s="1"/>
  <c r="BG543" i="64"/>
  <c r="BG572" i="64" s="1"/>
  <c r="BG1768" i="64"/>
  <c r="BG1803" i="64" s="1"/>
  <c r="AY543" i="64"/>
  <c r="AY572" i="64" s="1"/>
  <c r="AY1768" i="64"/>
  <c r="AY1803" i="64" s="1"/>
  <c r="AQ543" i="64"/>
  <c r="AQ572" i="64" s="1"/>
  <c r="AQ1768" i="64"/>
  <c r="AQ1803" i="64" s="1"/>
  <c r="AI543" i="64"/>
  <c r="AI572" i="64" s="1"/>
  <c r="AI1768" i="64"/>
  <c r="AI1803" i="64" s="1"/>
  <c r="AA543" i="64"/>
  <c r="AA572" i="64" s="1"/>
  <c r="AA1768" i="64"/>
  <c r="AA1803" i="64" s="1"/>
  <c r="S543" i="64"/>
  <c r="S572" i="64" s="1"/>
  <c r="S1768" i="64"/>
  <c r="S1803" i="64" s="1"/>
  <c r="DF544" i="64"/>
  <c r="DF573" i="64" s="1"/>
  <c r="DF1769" i="64"/>
  <c r="CX544" i="64"/>
  <c r="CX573" i="64" s="1"/>
  <c r="CX1769" i="64"/>
  <c r="CP544" i="64"/>
  <c r="CP573" i="64" s="1"/>
  <c r="CP1769" i="64"/>
  <c r="DE543" i="64"/>
  <c r="DE572" i="64" s="1"/>
  <c r="DE1768" i="64"/>
  <c r="CW543" i="64"/>
  <c r="CW572" i="64" s="1"/>
  <c r="CW1768" i="64"/>
  <c r="CO543" i="64"/>
  <c r="CO572" i="64" s="1"/>
  <c r="CO1768" i="64"/>
  <c r="DD540" i="64"/>
  <c r="DD569" i="64" s="1"/>
  <c r="DD1765" i="64"/>
  <c r="CV540" i="64"/>
  <c r="CV569" i="64" s="1"/>
  <c r="CV1765" i="64"/>
  <c r="DK539" i="64"/>
  <c r="DK1764" i="64"/>
  <c r="DC539" i="64"/>
  <c r="DC1764" i="64"/>
  <c r="CU539" i="64"/>
  <c r="CU1764" i="64"/>
  <c r="BA539" i="64"/>
  <c r="BA1764" i="64"/>
  <c r="BA1799" i="64" s="1"/>
  <c r="AS544" i="64"/>
  <c r="AS573" i="64" s="1"/>
  <c r="AS1769" i="64"/>
  <c r="AS1804" i="64" s="1"/>
  <c r="CK539" i="64"/>
  <c r="CK1764" i="64"/>
  <c r="CK1799" i="64" s="1"/>
  <c r="BM539" i="64"/>
  <c r="BM1764" i="64"/>
  <c r="BM1799" i="64" s="1"/>
  <c r="AO539" i="64"/>
  <c r="AO1764" i="64"/>
  <c r="AO1799" i="64" s="1"/>
  <c r="CK544" i="64"/>
  <c r="CK573" i="64" s="1"/>
  <c r="CK1769" i="64"/>
  <c r="CK1804" i="64" s="1"/>
  <c r="BM544" i="64"/>
  <c r="BM573" i="64" s="1"/>
  <c r="BM1769" i="64"/>
  <c r="BM1804" i="64" s="1"/>
  <c r="AO544" i="64"/>
  <c r="AO573" i="64" s="1"/>
  <c r="AO1769" i="64"/>
  <c r="AO1804" i="64" s="1"/>
  <c r="CL543" i="64"/>
  <c r="CL572" i="64" s="1"/>
  <c r="CL1768" i="64"/>
  <c r="CL1803" i="64" s="1"/>
  <c r="BN543" i="64"/>
  <c r="BN572" i="64" s="1"/>
  <c r="BN1768" i="64"/>
  <c r="BN1803" i="64" s="1"/>
  <c r="AP543" i="64"/>
  <c r="AP572" i="64" s="1"/>
  <c r="AP1768" i="64"/>
  <c r="AP1803" i="64" s="1"/>
  <c r="DE544" i="64"/>
  <c r="DE573" i="64" s="1"/>
  <c r="DE1769" i="64"/>
  <c r="CW544" i="64"/>
  <c r="CW573" i="64" s="1"/>
  <c r="CW1769" i="64"/>
  <c r="CO544" i="64"/>
  <c r="CO573" i="64" s="1"/>
  <c r="CO1769" i="64"/>
  <c r="DD543" i="64"/>
  <c r="DD572" i="64" s="1"/>
  <c r="DD1768" i="64"/>
  <c r="CV543" i="64"/>
  <c r="CV572" i="64" s="1"/>
  <c r="CV1768" i="64"/>
  <c r="DK540" i="64"/>
  <c r="DK569" i="64" s="1"/>
  <c r="DK1765" i="64"/>
  <c r="DC540" i="64"/>
  <c r="DC569" i="64" s="1"/>
  <c r="DC1765" i="64"/>
  <c r="CU540" i="64"/>
  <c r="CU569" i="64" s="1"/>
  <c r="CU1765" i="64"/>
  <c r="DJ539" i="64"/>
  <c r="DJ1764" i="64"/>
  <c r="DB539" i="64"/>
  <c r="DB1764" i="64"/>
  <c r="CT539" i="64"/>
  <c r="CT1764" i="64"/>
  <c r="CG539" i="64"/>
  <c r="CG1764" i="64"/>
  <c r="CG1799" i="64" s="1"/>
  <c r="AC539" i="64"/>
  <c r="AC1764" i="64"/>
  <c r="AC1799" i="64" s="1"/>
  <c r="AC544" i="64"/>
  <c r="AC573" i="64" s="1"/>
  <c r="AC1769" i="64"/>
  <c r="AC1804" i="64" s="1"/>
  <c r="BU539" i="64"/>
  <c r="BU1764" i="64"/>
  <c r="BU1799" i="64" s="1"/>
  <c r="AW539" i="64"/>
  <c r="AW1764" i="64"/>
  <c r="AW1799" i="64" s="1"/>
  <c r="Y539" i="64"/>
  <c r="Y1764" i="64"/>
  <c r="Y1799" i="64" s="1"/>
  <c r="BU544" i="64"/>
  <c r="BU573" i="64" s="1"/>
  <c r="BU1769" i="64"/>
  <c r="BU1804" i="64" s="1"/>
  <c r="AW544" i="64"/>
  <c r="AW573" i="64" s="1"/>
  <c r="AW1769" i="64"/>
  <c r="AW1804" i="64" s="1"/>
  <c r="Y544" i="64"/>
  <c r="Y573" i="64" s="1"/>
  <c r="Y1769" i="64"/>
  <c r="Y1804" i="64" s="1"/>
  <c r="BV543" i="64"/>
  <c r="BV572" i="64" s="1"/>
  <c r="BV1768" i="64"/>
  <c r="BV1803" i="64" s="1"/>
  <c r="AX543" i="64"/>
  <c r="AX572" i="64" s="1"/>
  <c r="AX1768" i="64"/>
  <c r="AX1803" i="64" s="1"/>
  <c r="Z543" i="64"/>
  <c r="Z572" i="64" s="1"/>
  <c r="Z1768" i="64"/>
  <c r="Z1803" i="64" s="1"/>
  <c r="CB539" i="64"/>
  <c r="CB1764" i="64"/>
  <c r="CB1799" i="64" s="1"/>
  <c r="BL539" i="64"/>
  <c r="BL1764" i="64"/>
  <c r="BL1799" i="64" s="1"/>
  <c r="AV539" i="64"/>
  <c r="AV1764" i="64"/>
  <c r="AV1799" i="64" s="1"/>
  <c r="AF539" i="64"/>
  <c r="AF1764" i="64"/>
  <c r="AF1799" i="64" s="1"/>
  <c r="CJ544" i="64"/>
  <c r="CJ573" i="64" s="1"/>
  <c r="CJ1769" i="64"/>
  <c r="CJ1804" i="64" s="1"/>
  <c r="CB544" i="64"/>
  <c r="CB573" i="64" s="1"/>
  <c r="CB1769" i="64"/>
  <c r="CB1804" i="64" s="1"/>
  <c r="BT544" i="64"/>
  <c r="BT573" i="64" s="1"/>
  <c r="BT1769" i="64"/>
  <c r="BT1804" i="64" s="1"/>
  <c r="BD544" i="64"/>
  <c r="BD573" i="64" s="1"/>
  <c r="BD1769" i="64"/>
  <c r="BD1804" i="64" s="1"/>
  <c r="AN544" i="64"/>
  <c r="AN573" i="64" s="1"/>
  <c r="AN1769" i="64"/>
  <c r="AN1804" i="64" s="1"/>
  <c r="AF544" i="64"/>
  <c r="AF573" i="64" s="1"/>
  <c r="AF1769" i="64"/>
  <c r="AF1804" i="64" s="1"/>
  <c r="X544" i="64"/>
  <c r="X573" i="64" s="1"/>
  <c r="X1769" i="64"/>
  <c r="X1804" i="64" s="1"/>
  <c r="CC543" i="64"/>
  <c r="CC572" i="64" s="1"/>
  <c r="CC1768" i="64"/>
  <c r="CC1803" i="64" s="1"/>
  <c r="BU543" i="64"/>
  <c r="BU572" i="64" s="1"/>
  <c r="BU1768" i="64"/>
  <c r="BU1803" i="64" s="1"/>
  <c r="BM543" i="64"/>
  <c r="BM572" i="64" s="1"/>
  <c r="BM1768" i="64"/>
  <c r="BM1803" i="64" s="1"/>
  <c r="BE543" i="64"/>
  <c r="BE572" i="64" s="1"/>
  <c r="BE1768" i="64"/>
  <c r="BE1803" i="64" s="1"/>
  <c r="AW543" i="64"/>
  <c r="AW572" i="64" s="1"/>
  <c r="AW1768" i="64"/>
  <c r="AW1803" i="64" s="1"/>
  <c r="AO543" i="64"/>
  <c r="AO572" i="64" s="1"/>
  <c r="AO1768" i="64"/>
  <c r="AO1803" i="64" s="1"/>
  <c r="AG543" i="64"/>
  <c r="AG572" i="64" s="1"/>
  <c r="AG1768" i="64"/>
  <c r="AG1803" i="64" s="1"/>
  <c r="Y543" i="64"/>
  <c r="Y572" i="64" s="1"/>
  <c r="Y1768" i="64"/>
  <c r="Y1803" i="64" s="1"/>
  <c r="DD544" i="64"/>
  <c r="DD573" i="64" s="1"/>
  <c r="DD1769" i="64"/>
  <c r="CV544" i="64"/>
  <c r="CV573" i="64" s="1"/>
  <c r="CV1769" i="64"/>
  <c r="DK543" i="64"/>
  <c r="DK572" i="64" s="1"/>
  <c r="DK1768" i="64"/>
  <c r="DC543" i="64"/>
  <c r="DC572" i="64" s="1"/>
  <c r="DC1768" i="64"/>
  <c r="CU543" i="64"/>
  <c r="CU572" i="64" s="1"/>
  <c r="CU1768" i="64"/>
  <c r="DJ540" i="64"/>
  <c r="DJ569" i="64" s="1"/>
  <c r="DJ1765" i="64"/>
  <c r="DB540" i="64"/>
  <c r="DB569" i="64" s="1"/>
  <c r="DB1765" i="64"/>
  <c r="CT540" i="64"/>
  <c r="CT569" i="64" s="1"/>
  <c r="CT1765" i="64"/>
  <c r="DI539" i="64"/>
  <c r="DI1764" i="64"/>
  <c r="DA539" i="64"/>
  <c r="DA1764" i="64"/>
  <c r="CS539" i="64"/>
  <c r="CS1764" i="64"/>
  <c r="BQ539" i="64"/>
  <c r="BQ1764" i="64"/>
  <c r="BQ1799" i="64" s="1"/>
  <c r="CG544" i="64"/>
  <c r="CG573" i="64" s="1"/>
  <c r="CG1769" i="64"/>
  <c r="CG1804" i="64" s="1"/>
  <c r="U544" i="64"/>
  <c r="U573" i="64" s="1"/>
  <c r="U1769" i="64"/>
  <c r="U1804" i="64" s="1"/>
  <c r="CC539" i="64"/>
  <c r="CC1764" i="64"/>
  <c r="CC1799" i="64" s="1"/>
  <c r="BE539" i="64"/>
  <c r="BE1764" i="64"/>
  <c r="BE1799" i="64" s="1"/>
  <c r="AG539" i="64"/>
  <c r="AG1764" i="64"/>
  <c r="AG1799" i="64" s="1"/>
  <c r="CC544" i="64"/>
  <c r="CC573" i="64" s="1"/>
  <c r="CC1769" i="64"/>
  <c r="CC1804" i="64" s="1"/>
  <c r="BE544" i="64"/>
  <c r="BE573" i="64" s="1"/>
  <c r="BE1769" i="64"/>
  <c r="BE1804" i="64" s="1"/>
  <c r="AG544" i="64"/>
  <c r="AG573" i="64" s="1"/>
  <c r="AG1769" i="64"/>
  <c r="AG1804" i="64" s="1"/>
  <c r="CD543" i="64"/>
  <c r="CD572" i="64" s="1"/>
  <c r="CD1768" i="64"/>
  <c r="CD1803" i="64" s="1"/>
  <c r="BF543" i="64"/>
  <c r="BF572" i="64" s="1"/>
  <c r="BF1768" i="64"/>
  <c r="BF1803" i="64" s="1"/>
  <c r="AH543" i="64"/>
  <c r="AH572" i="64" s="1"/>
  <c r="AH1768" i="64"/>
  <c r="AH1803" i="64" s="1"/>
  <c r="CJ539" i="64"/>
  <c r="CJ1764" i="64"/>
  <c r="CJ1799" i="64" s="1"/>
  <c r="BT539" i="64"/>
  <c r="BT1764" i="64"/>
  <c r="BT1799" i="64" s="1"/>
  <c r="BD539" i="64"/>
  <c r="BD1764" i="64"/>
  <c r="BD1799" i="64" s="1"/>
  <c r="AN539" i="64"/>
  <c r="AN1764" i="64"/>
  <c r="AN1799" i="64" s="1"/>
  <c r="X539" i="64"/>
  <c r="X1764" i="64"/>
  <c r="X1799" i="64" s="1"/>
  <c r="BL544" i="64"/>
  <c r="BL573" i="64" s="1"/>
  <c r="BL1769" i="64"/>
  <c r="BL1804" i="64" s="1"/>
  <c r="AV544" i="64"/>
  <c r="AV573" i="64" s="1"/>
  <c r="AV1769" i="64"/>
  <c r="AV1804" i="64" s="1"/>
  <c r="CK543" i="64"/>
  <c r="CK572" i="64" s="1"/>
  <c r="CK1768" i="64"/>
  <c r="CK1803" i="64" s="1"/>
  <c r="CI539" i="64"/>
  <c r="CI1764" i="64"/>
  <c r="CI1799" i="64" s="1"/>
  <c r="CA539" i="64"/>
  <c r="CA1764" i="64"/>
  <c r="CA1799" i="64" s="1"/>
  <c r="BS539" i="64"/>
  <c r="BS1764" i="64"/>
  <c r="BS1799" i="64" s="1"/>
  <c r="BK539" i="64"/>
  <c r="BK1764" i="64"/>
  <c r="BK1799" i="64" s="1"/>
  <c r="BC539" i="64"/>
  <c r="BC1764" i="64"/>
  <c r="BC1799" i="64" s="1"/>
  <c r="AU539" i="64"/>
  <c r="AU1764" i="64"/>
  <c r="AU1799" i="64" s="1"/>
  <c r="AM539" i="64"/>
  <c r="AM1764" i="64"/>
  <c r="AM1799" i="64" s="1"/>
  <c r="AE539" i="64"/>
  <c r="AE1764" i="64"/>
  <c r="AE1799" i="64" s="1"/>
  <c r="W539" i="64"/>
  <c r="W1764" i="64"/>
  <c r="W1799" i="64" s="1"/>
  <c r="CI544" i="64"/>
  <c r="CI573" i="64" s="1"/>
  <c r="CI1769" i="64"/>
  <c r="CI1804" i="64" s="1"/>
  <c r="CA544" i="64"/>
  <c r="CA573" i="64" s="1"/>
  <c r="CA1769" i="64"/>
  <c r="CA1804" i="64" s="1"/>
  <c r="BS544" i="64"/>
  <c r="BS573" i="64" s="1"/>
  <c r="BS1769" i="64"/>
  <c r="BS1804" i="64" s="1"/>
  <c r="BK544" i="64"/>
  <c r="BK573" i="64" s="1"/>
  <c r="BK1769" i="64"/>
  <c r="BK1804" i="64" s="1"/>
  <c r="BC544" i="64"/>
  <c r="BC573" i="64" s="1"/>
  <c r="BC1769" i="64"/>
  <c r="BC1804" i="64" s="1"/>
  <c r="AU544" i="64"/>
  <c r="AU573" i="64" s="1"/>
  <c r="AU1769" i="64"/>
  <c r="AU1804" i="64" s="1"/>
  <c r="AM544" i="64"/>
  <c r="AM573" i="64" s="1"/>
  <c r="AM1769" i="64"/>
  <c r="AM1804" i="64" s="1"/>
  <c r="AE544" i="64"/>
  <c r="AE573" i="64" s="1"/>
  <c r="AE1769" i="64"/>
  <c r="AE1804" i="64" s="1"/>
  <c r="W544" i="64"/>
  <c r="W573" i="64" s="1"/>
  <c r="W1769" i="64"/>
  <c r="W1804" i="64" s="1"/>
  <c r="CJ543" i="64"/>
  <c r="CJ572" i="64" s="1"/>
  <c r="CJ1768" i="64"/>
  <c r="CJ1803" i="64" s="1"/>
  <c r="CB543" i="64"/>
  <c r="CB572" i="64" s="1"/>
  <c r="CB1768" i="64"/>
  <c r="CB1803" i="64" s="1"/>
  <c r="BT543" i="64"/>
  <c r="BT572" i="64" s="1"/>
  <c r="BT1768" i="64"/>
  <c r="BT1803" i="64" s="1"/>
  <c r="BL543" i="64"/>
  <c r="BL572" i="64" s="1"/>
  <c r="BL1768" i="64"/>
  <c r="BL1803" i="64" s="1"/>
  <c r="BD543" i="64"/>
  <c r="BD572" i="64" s="1"/>
  <c r="BD1768" i="64"/>
  <c r="BD1803" i="64" s="1"/>
  <c r="AV543" i="64"/>
  <c r="AV572" i="64" s="1"/>
  <c r="AV1768" i="64"/>
  <c r="AV1803" i="64" s="1"/>
  <c r="AN543" i="64"/>
  <c r="AN572" i="64" s="1"/>
  <c r="AN1768" i="64"/>
  <c r="AN1803" i="64" s="1"/>
  <c r="AF543" i="64"/>
  <c r="AF572" i="64" s="1"/>
  <c r="AF1768" i="64"/>
  <c r="AF1803" i="64" s="1"/>
  <c r="X543" i="64"/>
  <c r="X572" i="64" s="1"/>
  <c r="X1768" i="64"/>
  <c r="X1803" i="64" s="1"/>
  <c r="DK544" i="64"/>
  <c r="DK573" i="64" s="1"/>
  <c r="DK1769" i="64"/>
  <c r="DC544" i="64"/>
  <c r="DC573" i="64" s="1"/>
  <c r="DC1769" i="64"/>
  <c r="CU544" i="64"/>
  <c r="CU573" i="64" s="1"/>
  <c r="CU1769" i="64"/>
  <c r="DJ543" i="64"/>
  <c r="DJ572" i="64" s="1"/>
  <c r="DJ1768" i="64"/>
  <c r="DB543" i="64"/>
  <c r="DB572" i="64" s="1"/>
  <c r="DB1768" i="64"/>
  <c r="CT543" i="64"/>
  <c r="CT572" i="64" s="1"/>
  <c r="CT1768" i="64"/>
  <c r="DI540" i="64"/>
  <c r="DI569" i="64" s="1"/>
  <c r="DI1765" i="64"/>
  <c r="DA540" i="64"/>
  <c r="DA569" i="64" s="1"/>
  <c r="DA1765" i="64"/>
  <c r="CS540" i="64"/>
  <c r="CS1765" i="64"/>
  <c r="DH539" i="64"/>
  <c r="DH1764" i="64"/>
  <c r="CZ539" i="64"/>
  <c r="CZ1764" i="64"/>
  <c r="CR539" i="64"/>
  <c r="CR1764" i="64"/>
  <c r="CH539" i="64"/>
  <c r="CH1764" i="64"/>
  <c r="CH1799" i="64" s="1"/>
  <c r="BZ539" i="64"/>
  <c r="BZ1764" i="64"/>
  <c r="BZ1799" i="64" s="1"/>
  <c r="BR539" i="64"/>
  <c r="BR1764" i="64"/>
  <c r="BR1799" i="64" s="1"/>
  <c r="BJ539" i="64"/>
  <c r="BJ1764" i="64"/>
  <c r="BJ1799" i="64" s="1"/>
  <c r="BB539" i="64"/>
  <c r="BB1764" i="64"/>
  <c r="BB1799" i="64" s="1"/>
  <c r="AT539" i="64"/>
  <c r="AT1764" i="64"/>
  <c r="AT1799" i="64" s="1"/>
  <c r="AL539" i="64"/>
  <c r="AL1764" i="64"/>
  <c r="AL1799" i="64" s="1"/>
  <c r="AD539" i="64"/>
  <c r="AD1764" i="64"/>
  <c r="AD1799" i="64" s="1"/>
  <c r="V539" i="64"/>
  <c r="V1764" i="64"/>
  <c r="V1799" i="64" s="1"/>
  <c r="CH544" i="64"/>
  <c r="CH573" i="64" s="1"/>
  <c r="CH1769" i="64"/>
  <c r="CH1804" i="64" s="1"/>
  <c r="BZ544" i="64"/>
  <c r="BZ573" i="64" s="1"/>
  <c r="BZ1769" i="64"/>
  <c r="BZ1804" i="64" s="1"/>
  <c r="BR544" i="64"/>
  <c r="BR573" i="64" s="1"/>
  <c r="BR1769" i="64"/>
  <c r="BR1804" i="64" s="1"/>
  <c r="BJ544" i="64"/>
  <c r="BJ573" i="64" s="1"/>
  <c r="BJ1769" i="64"/>
  <c r="BJ1804" i="64" s="1"/>
  <c r="BB544" i="64"/>
  <c r="BB573" i="64" s="1"/>
  <c r="BB1769" i="64"/>
  <c r="BB1804" i="64" s="1"/>
  <c r="AT544" i="64"/>
  <c r="AT573" i="64" s="1"/>
  <c r="AT1769" i="64"/>
  <c r="AT1804" i="64" s="1"/>
  <c r="AL544" i="64"/>
  <c r="AL573" i="64" s="1"/>
  <c r="AL1769" i="64"/>
  <c r="AL1804" i="64" s="1"/>
  <c r="AD544" i="64"/>
  <c r="AD573" i="64" s="1"/>
  <c r="AD1769" i="64"/>
  <c r="AD1804" i="64" s="1"/>
  <c r="V544" i="64"/>
  <c r="V573" i="64" s="1"/>
  <c r="V1769" i="64"/>
  <c r="V1804" i="64" s="1"/>
  <c r="CI543" i="64"/>
  <c r="CI572" i="64" s="1"/>
  <c r="CI1768" i="64"/>
  <c r="CI1803" i="64" s="1"/>
  <c r="CA543" i="64"/>
  <c r="CA572" i="64" s="1"/>
  <c r="CA1768" i="64"/>
  <c r="CA1803" i="64" s="1"/>
  <c r="BS543" i="64"/>
  <c r="BS572" i="64" s="1"/>
  <c r="BS1768" i="64"/>
  <c r="BS1803" i="64" s="1"/>
  <c r="BK543" i="64"/>
  <c r="BK572" i="64" s="1"/>
  <c r="BK1768" i="64"/>
  <c r="BK1803" i="64" s="1"/>
  <c r="BC543" i="64"/>
  <c r="BC572" i="64" s="1"/>
  <c r="BC1768" i="64"/>
  <c r="BC1803" i="64" s="1"/>
  <c r="AU543" i="64"/>
  <c r="AU572" i="64" s="1"/>
  <c r="AU1768" i="64"/>
  <c r="AU1803" i="64" s="1"/>
  <c r="AM543" i="64"/>
  <c r="AM572" i="64" s="1"/>
  <c r="AM1768" i="64"/>
  <c r="AM1803" i="64" s="1"/>
  <c r="AE543" i="64"/>
  <c r="AE572" i="64" s="1"/>
  <c r="AE1768" i="64"/>
  <c r="AE1803" i="64" s="1"/>
  <c r="W543" i="64"/>
  <c r="W572" i="64" s="1"/>
  <c r="W1768" i="64"/>
  <c r="W1803" i="64" s="1"/>
  <c r="DJ544" i="64"/>
  <c r="DJ573" i="64" s="1"/>
  <c r="DJ1769" i="64"/>
  <c r="DB544" i="64"/>
  <c r="DB573" i="64" s="1"/>
  <c r="DB1769" i="64"/>
  <c r="CT544" i="64"/>
  <c r="CT573" i="64" s="1"/>
  <c r="CT1769" i="64"/>
  <c r="DI543" i="64"/>
  <c r="DI572" i="64" s="1"/>
  <c r="DI1768" i="64"/>
  <c r="DA543" i="64"/>
  <c r="DA572" i="64" s="1"/>
  <c r="DA1768" i="64"/>
  <c r="CS543" i="64"/>
  <c r="CS572" i="64" s="1"/>
  <c r="CS1768" i="64"/>
  <c r="DH540" i="64"/>
  <c r="DH1765" i="64"/>
  <c r="CZ540" i="64"/>
  <c r="CZ569" i="64" s="1"/>
  <c r="CZ1765" i="64"/>
  <c r="CR540" i="64"/>
  <c r="CR569" i="64" s="1"/>
  <c r="CR1765" i="64"/>
  <c r="DG539" i="64"/>
  <c r="DG1764" i="64"/>
  <c r="CY539" i="64"/>
  <c r="CY1764" i="64"/>
  <c r="CQ539" i="64"/>
  <c r="CQ1764" i="64"/>
  <c r="BI539" i="64"/>
  <c r="BI1764" i="64"/>
  <c r="BI1799" i="64" s="1"/>
  <c r="BY544" i="64"/>
  <c r="BY573" i="64" s="1"/>
  <c r="BY1769" i="64"/>
  <c r="BY1804" i="64" s="1"/>
  <c r="AK544" i="64"/>
  <c r="AK573" i="64" s="1"/>
  <c r="AK1769" i="64"/>
  <c r="AK1804" i="64" s="1"/>
  <c r="BJ543" i="64"/>
  <c r="BJ572" i="64" s="1"/>
  <c r="BJ1768" i="64"/>
  <c r="BJ1803" i="64" s="1"/>
  <c r="AD543" i="64"/>
  <c r="AD572" i="64" s="1"/>
  <c r="AD1768" i="64"/>
  <c r="AD1803" i="64" s="1"/>
  <c r="DI544" i="64"/>
  <c r="DI573" i="64" s="1"/>
  <c r="DI1769" i="64"/>
  <c r="DA544" i="64"/>
  <c r="DA573" i="64" s="1"/>
  <c r="DA1769" i="64"/>
  <c r="CS544" i="64"/>
  <c r="CS573" i="64" s="1"/>
  <c r="CS1769" i="64"/>
  <c r="DH543" i="64"/>
  <c r="DH572" i="64" s="1"/>
  <c r="DH1768" i="64"/>
  <c r="CZ543" i="64"/>
  <c r="CZ572" i="64" s="1"/>
  <c r="CZ1768" i="64"/>
  <c r="CR543" i="64"/>
  <c r="CR572" i="64" s="1"/>
  <c r="CR1768" i="64"/>
  <c r="DG540" i="64"/>
  <c r="DG1765" i="64"/>
  <c r="CY540" i="64"/>
  <c r="CY569" i="64" s="1"/>
  <c r="CY1765" i="64"/>
  <c r="CQ540" i="64"/>
  <c r="CQ1765" i="64"/>
  <c r="DF539" i="64"/>
  <c r="DF1764" i="64"/>
  <c r="CX539" i="64"/>
  <c r="CX1764" i="64"/>
  <c r="CP539" i="64"/>
  <c r="CP1764" i="64"/>
  <c r="BY539" i="64"/>
  <c r="BY1764" i="64"/>
  <c r="BY1799" i="64" s="1"/>
  <c r="U539" i="64"/>
  <c r="U1764" i="64"/>
  <c r="U1799" i="64" s="1"/>
  <c r="BA544" i="64"/>
  <c r="BA573" i="64" s="1"/>
  <c r="BA1769" i="64"/>
  <c r="BA1804" i="64" s="1"/>
  <c r="BR543" i="64"/>
  <c r="BR572" i="64" s="1"/>
  <c r="BR1768" i="64"/>
  <c r="BR1803" i="64" s="1"/>
  <c r="AL543" i="64"/>
  <c r="AL572" i="64" s="1"/>
  <c r="AL1768" i="64"/>
  <c r="AL1803" i="64" s="1"/>
  <c r="CF539" i="64"/>
  <c r="CF1764" i="64"/>
  <c r="CF1799" i="64" s="1"/>
  <c r="BP539" i="64"/>
  <c r="BP1764" i="64"/>
  <c r="BP1799" i="64" s="1"/>
  <c r="AR539" i="64"/>
  <c r="AR1764" i="64"/>
  <c r="AR1799" i="64" s="1"/>
  <c r="T539" i="64"/>
  <c r="T1764" i="64"/>
  <c r="T1799" i="64" s="1"/>
  <c r="BP544" i="64"/>
  <c r="BP573" i="64" s="1"/>
  <c r="BP1769" i="64"/>
  <c r="BP1804" i="64" s="1"/>
  <c r="AR544" i="64"/>
  <c r="AR573" i="64" s="1"/>
  <c r="AR1769" i="64"/>
  <c r="AR1804" i="64" s="1"/>
  <c r="T544" i="64"/>
  <c r="T573" i="64" s="1"/>
  <c r="T1769" i="64"/>
  <c r="T1804" i="64" s="1"/>
  <c r="BQ543" i="64"/>
  <c r="BQ572" i="64" s="1"/>
  <c r="BQ1768" i="64"/>
  <c r="BQ1803" i="64" s="1"/>
  <c r="AS543" i="64"/>
  <c r="AS572" i="64" s="1"/>
  <c r="AS1768" i="64"/>
  <c r="AS1803" i="64" s="1"/>
  <c r="U543" i="64"/>
  <c r="U572" i="64" s="1"/>
  <c r="U1768" i="64"/>
  <c r="U1803" i="64" s="1"/>
  <c r="DH544" i="64"/>
  <c r="DH573" i="64" s="1"/>
  <c r="DH1769" i="64"/>
  <c r="CZ544" i="64"/>
  <c r="CZ573" i="64" s="1"/>
  <c r="CZ1769" i="64"/>
  <c r="CR544" i="64"/>
  <c r="CR573" i="64" s="1"/>
  <c r="CR1769" i="64"/>
  <c r="CY543" i="64"/>
  <c r="CY572" i="64" s="1"/>
  <c r="CY1768" i="64"/>
  <c r="CQ543" i="64"/>
  <c r="CQ572" i="64" s="1"/>
  <c r="CQ1768" i="64"/>
  <c r="DF540" i="64"/>
  <c r="DF1765" i="64"/>
  <c r="CX540" i="64"/>
  <c r="CX569" i="64" s="1"/>
  <c r="CX1765" i="64"/>
  <c r="CP540" i="64"/>
  <c r="CP569" i="64" s="1"/>
  <c r="CP1765" i="64"/>
  <c r="DE539" i="64"/>
  <c r="DE1764" i="64"/>
  <c r="CW539" i="64"/>
  <c r="CW1764" i="64"/>
  <c r="AK539" i="64"/>
  <c r="AK1764" i="64"/>
  <c r="AK1799" i="64" s="1"/>
  <c r="BI544" i="64"/>
  <c r="BI573" i="64" s="1"/>
  <c r="BI1769" i="64"/>
  <c r="BI1804" i="64" s="1"/>
  <c r="BZ543" i="64"/>
  <c r="BZ572" i="64" s="1"/>
  <c r="BZ1768" i="64"/>
  <c r="BZ1803" i="64" s="1"/>
  <c r="AT543" i="64"/>
  <c r="AT572" i="64" s="1"/>
  <c r="AT1768" i="64"/>
  <c r="AT1803" i="64" s="1"/>
  <c r="V543" i="64"/>
  <c r="V572" i="64" s="1"/>
  <c r="V1768" i="64"/>
  <c r="V1803" i="64" s="1"/>
  <c r="BH539" i="64"/>
  <c r="BH1764" i="64"/>
  <c r="BH1799" i="64" s="1"/>
  <c r="AB539" i="64"/>
  <c r="AB1764" i="64"/>
  <c r="AB1799" i="64" s="1"/>
  <c r="BX544" i="64"/>
  <c r="BX573" i="64" s="1"/>
  <c r="BX1769" i="64"/>
  <c r="BX1804" i="64" s="1"/>
  <c r="AZ544" i="64"/>
  <c r="AZ573" i="64" s="1"/>
  <c r="AZ1769" i="64"/>
  <c r="AZ1804" i="64" s="1"/>
  <c r="AB544" i="64"/>
  <c r="AB573" i="64" s="1"/>
  <c r="AB1769" i="64"/>
  <c r="AB1804" i="64" s="1"/>
  <c r="CG543" i="64"/>
  <c r="CG572" i="64" s="1"/>
  <c r="CG1768" i="64"/>
  <c r="CG1803" i="64" s="1"/>
  <c r="BI543" i="64"/>
  <c r="BI572" i="64" s="1"/>
  <c r="BI1768" i="64"/>
  <c r="BI1803" i="64" s="1"/>
  <c r="AK543" i="64"/>
  <c r="AK572" i="64" s="1"/>
  <c r="AK1768" i="64"/>
  <c r="AK1803" i="64" s="1"/>
  <c r="BW539" i="64"/>
  <c r="BW1764" i="64"/>
  <c r="BW1799" i="64" s="1"/>
  <c r="BG539" i="64"/>
  <c r="BG1764" i="64"/>
  <c r="BG1799" i="64" s="1"/>
  <c r="AQ539" i="64"/>
  <c r="AQ1764" i="64"/>
  <c r="AQ1799" i="64" s="1"/>
  <c r="AA539" i="64"/>
  <c r="AA1764" i="64"/>
  <c r="AA1799" i="64" s="1"/>
  <c r="S539" i="64"/>
  <c r="S1764" i="64"/>
  <c r="S1799" i="64" s="1"/>
  <c r="CE544" i="64"/>
  <c r="CE573" i="64" s="1"/>
  <c r="CE1769" i="64"/>
  <c r="CE1804" i="64" s="1"/>
  <c r="BO544" i="64"/>
  <c r="BO573" i="64" s="1"/>
  <c r="BO1769" i="64"/>
  <c r="BO1804" i="64" s="1"/>
  <c r="AY544" i="64"/>
  <c r="AY573" i="64" s="1"/>
  <c r="AY1769" i="64"/>
  <c r="AY1804" i="64" s="1"/>
  <c r="AI544" i="64"/>
  <c r="AI573" i="64" s="1"/>
  <c r="AI1769" i="64"/>
  <c r="AI1804" i="64" s="1"/>
  <c r="S544" i="64"/>
  <c r="S573" i="64" s="1"/>
  <c r="S1769" i="64"/>
  <c r="S1804" i="64" s="1"/>
  <c r="CF543" i="64"/>
  <c r="CF572" i="64" s="1"/>
  <c r="CF1768" i="64"/>
  <c r="CF1803" i="64" s="1"/>
  <c r="BX543" i="64"/>
  <c r="BX572" i="64" s="1"/>
  <c r="BX1768" i="64"/>
  <c r="BX1803" i="64" s="1"/>
  <c r="BH543" i="64"/>
  <c r="BH572" i="64" s="1"/>
  <c r="BH1768" i="64"/>
  <c r="BH1803" i="64" s="1"/>
  <c r="AZ543" i="64"/>
  <c r="AZ572" i="64" s="1"/>
  <c r="AZ1768" i="64"/>
  <c r="AZ1803" i="64" s="1"/>
  <c r="AR543" i="64"/>
  <c r="AR572" i="64" s="1"/>
  <c r="AR1768" i="64"/>
  <c r="AR1803" i="64" s="1"/>
  <c r="AJ543" i="64"/>
  <c r="AJ572" i="64" s="1"/>
  <c r="AJ1768" i="64"/>
  <c r="AJ1803" i="64" s="1"/>
  <c r="AB543" i="64"/>
  <c r="AB572" i="64" s="1"/>
  <c r="AB1768" i="64"/>
  <c r="AB1803" i="64" s="1"/>
  <c r="T543" i="64"/>
  <c r="T572" i="64" s="1"/>
  <c r="T1768" i="64"/>
  <c r="T1803" i="64" s="1"/>
  <c r="DG544" i="64"/>
  <c r="DG573" i="64" s="1"/>
  <c r="DG1769" i="64"/>
  <c r="CY544" i="64"/>
  <c r="CY573" i="64" s="1"/>
  <c r="CY1769" i="64"/>
  <c r="CQ544" i="64"/>
  <c r="CQ573" i="64" s="1"/>
  <c r="CQ1769" i="64"/>
  <c r="DF543" i="64"/>
  <c r="DF572" i="64" s="1"/>
  <c r="DF1768" i="64"/>
  <c r="CX543" i="64"/>
  <c r="CX572" i="64" s="1"/>
  <c r="CX1768" i="64"/>
  <c r="CP543" i="64"/>
  <c r="CP572" i="64" s="1"/>
  <c r="CP1768" i="64"/>
  <c r="DE540" i="64"/>
  <c r="DE569" i="64" s="1"/>
  <c r="DE1765" i="64"/>
  <c r="CW540" i="64"/>
  <c r="CW569" i="64" s="1"/>
  <c r="CW1765" i="64"/>
  <c r="CO540" i="64"/>
  <c r="CO1765" i="64"/>
  <c r="DD539" i="64"/>
  <c r="DD1764" i="64"/>
  <c r="CV539" i="64"/>
  <c r="CV1764" i="64"/>
  <c r="CC569" i="64"/>
  <c r="Y569" i="64"/>
  <c r="BU569" i="64"/>
  <c r="CJ569" i="64"/>
  <c r="CB569" i="64"/>
  <c r="BT569" i="64"/>
  <c r="BL569" i="64"/>
  <c r="BD569" i="64"/>
  <c r="AV569" i="64"/>
  <c r="AN569" i="64"/>
  <c r="AF569" i="64"/>
  <c r="X569" i="64"/>
  <c r="DH569" i="64"/>
  <c r="AW569" i="64"/>
  <c r="CI569" i="64"/>
  <c r="CA569" i="64"/>
  <c r="BS569" i="64"/>
  <c r="BK569" i="64"/>
  <c r="BC569" i="64"/>
  <c r="AU569" i="64"/>
  <c r="AM569" i="64"/>
  <c r="AE569" i="64"/>
  <c r="W569" i="64"/>
  <c r="CH569" i="64"/>
  <c r="BZ569" i="64"/>
  <c r="BR569" i="64"/>
  <c r="BJ569" i="64"/>
  <c r="BB569" i="64"/>
  <c r="AT569" i="64"/>
  <c r="AL569" i="64"/>
  <c r="AD569" i="64"/>
  <c r="V569" i="64"/>
  <c r="CK569" i="64"/>
  <c r="AG569" i="64"/>
  <c r="CG569" i="64"/>
  <c r="BY569" i="64"/>
  <c r="BQ569" i="64"/>
  <c r="BI569" i="64"/>
  <c r="BA569" i="64"/>
  <c r="AS569" i="64"/>
  <c r="AK569" i="64"/>
  <c r="AC569" i="64"/>
  <c r="U569" i="64"/>
  <c r="BM569" i="64"/>
  <c r="CF569" i="64"/>
  <c r="BX569" i="64"/>
  <c r="BP569" i="64"/>
  <c r="BH569" i="64"/>
  <c r="AZ569" i="64"/>
  <c r="AR569" i="64"/>
  <c r="AJ569" i="64"/>
  <c r="AB569" i="64"/>
  <c r="T569" i="64"/>
  <c r="BE569" i="64"/>
  <c r="CE569" i="64"/>
  <c r="BW569" i="64"/>
  <c r="BO569" i="64"/>
  <c r="BG569" i="64"/>
  <c r="AY569" i="64"/>
  <c r="AQ569" i="64"/>
  <c r="AI569" i="64"/>
  <c r="AA569" i="64"/>
  <c r="S569" i="64"/>
  <c r="AO569" i="64"/>
  <c r="CL569" i="64"/>
  <c r="CD569" i="64"/>
  <c r="BV569" i="64"/>
  <c r="BN569" i="64"/>
  <c r="BF569" i="64"/>
  <c r="AX569" i="64"/>
  <c r="AP569" i="64"/>
  <c r="AH569" i="64"/>
  <c r="Z569" i="64"/>
  <c r="DG315" i="64"/>
  <c r="DG543" i="64"/>
  <c r="DG572" i="64" s="1"/>
  <c r="CO311" i="64"/>
  <c r="CO539" i="64"/>
  <c r="AV2018" i="64"/>
  <c r="AV357" i="64"/>
  <c r="AV2045" i="64"/>
  <c r="AV2057" i="64" s="1"/>
  <c r="BT2023" i="64"/>
  <c r="BT2050" i="64"/>
  <c r="BT362" i="64"/>
  <c r="AN2023" i="64"/>
  <c r="AN2050" i="64"/>
  <c r="AN362" i="64"/>
  <c r="BM2022" i="64"/>
  <c r="BM361" i="64"/>
  <c r="BM2049" i="64"/>
  <c r="CD2019" i="64"/>
  <c r="CD2046" i="64"/>
  <c r="CD358" i="64"/>
  <c r="AH2019" i="64"/>
  <c r="AH2046" i="64"/>
  <c r="AH358" i="64"/>
  <c r="DF2023" i="64"/>
  <c r="DF2041" i="64" s="1"/>
  <c r="DF2050" i="64"/>
  <c r="DF362" i="64"/>
  <c r="CX2023" i="64"/>
  <c r="CX2041" i="64" s="1"/>
  <c r="CX2050" i="64"/>
  <c r="CX362" i="64"/>
  <c r="CP2023" i="64"/>
  <c r="CP2041" i="64" s="1"/>
  <c r="CP2050" i="64"/>
  <c r="CP362" i="64"/>
  <c r="DE2022" i="64"/>
  <c r="DE2040" i="64" s="1"/>
  <c r="DE2049" i="64"/>
  <c r="DE361" i="64"/>
  <c r="CW2022" i="64"/>
  <c r="CW2040" i="64" s="1"/>
  <c r="CW2049" i="64"/>
  <c r="CW361" i="64"/>
  <c r="CO2022" i="64"/>
  <c r="CO2040" i="64" s="1"/>
  <c r="CO2049" i="64"/>
  <c r="CO361" i="64"/>
  <c r="DD2019" i="64"/>
  <c r="DD2037" i="64" s="1"/>
  <c r="DD2046" i="64"/>
  <c r="DD358" i="64"/>
  <c r="CV2019" i="64"/>
  <c r="CV2037" i="64" s="1"/>
  <c r="CV2046" i="64"/>
  <c r="CV358" i="64"/>
  <c r="DK2018" i="64"/>
  <c r="DK357" i="64"/>
  <c r="DK2045" i="64"/>
  <c r="DK2057" i="64" s="1"/>
  <c r="CI2018" i="64"/>
  <c r="CI2045" i="64"/>
  <c r="CI2057" i="64" s="1"/>
  <c r="CI357" i="64"/>
  <c r="CA2018" i="64"/>
  <c r="CA2045" i="64"/>
  <c r="CA2057" i="64" s="1"/>
  <c r="CA357" i="64"/>
  <c r="BS2018" i="64"/>
  <c r="BS2045" i="64"/>
  <c r="BS2057" i="64" s="1"/>
  <c r="BS357" i="64"/>
  <c r="BK2018" i="64"/>
  <c r="BK2045" i="64"/>
  <c r="BK2057" i="64" s="1"/>
  <c r="BK357" i="64"/>
  <c r="BC2018" i="64"/>
  <c r="BC2045" i="64"/>
  <c r="BC2057" i="64" s="1"/>
  <c r="BC357" i="64"/>
  <c r="AU2018" i="64"/>
  <c r="AU2045" i="64"/>
  <c r="AU2057" i="64" s="1"/>
  <c r="AU357" i="64"/>
  <c r="AM2018" i="64"/>
  <c r="AM2045" i="64"/>
  <c r="AM2057" i="64" s="1"/>
  <c r="AM357" i="64"/>
  <c r="AE2018" i="64"/>
  <c r="AE2045" i="64"/>
  <c r="AE2057" i="64" s="1"/>
  <c r="AE357" i="64"/>
  <c r="W2018" i="64"/>
  <c r="W2045" i="64"/>
  <c r="W2057" i="64" s="1"/>
  <c r="W357" i="64"/>
  <c r="CI2023" i="64"/>
  <c r="CI2050" i="64"/>
  <c r="CI362" i="64"/>
  <c r="CA2023" i="64"/>
  <c r="CA2050" i="64"/>
  <c r="CA362" i="64"/>
  <c r="BS2023" i="64"/>
  <c r="BS2050" i="64"/>
  <c r="BS362" i="64"/>
  <c r="BK2023" i="64"/>
  <c r="BK2050" i="64"/>
  <c r="BK362" i="64"/>
  <c r="BC2023" i="64"/>
  <c r="BC2050" i="64"/>
  <c r="BC362" i="64"/>
  <c r="AU2023" i="64"/>
  <c r="AU2050" i="64"/>
  <c r="AU362" i="64"/>
  <c r="AM2023" i="64"/>
  <c r="AM2050" i="64"/>
  <c r="AM362" i="64"/>
  <c r="AE2023" i="64"/>
  <c r="AE2050" i="64"/>
  <c r="AE362" i="64"/>
  <c r="W2023" i="64"/>
  <c r="W2050" i="64"/>
  <c r="W362" i="64"/>
  <c r="CJ2022" i="64"/>
  <c r="CJ2049" i="64"/>
  <c r="CJ361" i="64"/>
  <c r="CB2022" i="64"/>
  <c r="CB2049" i="64"/>
  <c r="CB361" i="64"/>
  <c r="BT2022" i="64"/>
  <c r="BT2049" i="64"/>
  <c r="BT361" i="64"/>
  <c r="BL2022" i="64"/>
  <c r="BL2049" i="64"/>
  <c r="BL361" i="64"/>
  <c r="BD2022" i="64"/>
  <c r="BD2049" i="64"/>
  <c r="BD361" i="64"/>
  <c r="AV2022" i="64"/>
  <c r="AV2049" i="64"/>
  <c r="AV361" i="64"/>
  <c r="AN2022" i="64"/>
  <c r="AN2049" i="64"/>
  <c r="AN361" i="64"/>
  <c r="AF2022" i="64"/>
  <c r="AF2049" i="64"/>
  <c r="AF361" i="64"/>
  <c r="X2022" i="64"/>
  <c r="X2049" i="64"/>
  <c r="X361" i="64"/>
  <c r="CK2019" i="64"/>
  <c r="CK2046" i="64"/>
  <c r="CK358" i="64"/>
  <c r="CC2019" i="64"/>
  <c r="CC2046" i="64"/>
  <c r="CC358" i="64"/>
  <c r="BU2019" i="64"/>
  <c r="BU2046" i="64"/>
  <c r="BU358" i="64"/>
  <c r="BM2019" i="64"/>
  <c r="BM358" i="64"/>
  <c r="BM2046" i="64"/>
  <c r="BE2019" i="64"/>
  <c r="BE2046" i="64"/>
  <c r="BE358" i="64"/>
  <c r="AW2019" i="64"/>
  <c r="AW2046" i="64"/>
  <c r="AW358" i="64"/>
  <c r="AO2019" i="64"/>
  <c r="AO2046" i="64"/>
  <c r="AO358" i="64"/>
  <c r="AG2019" i="64"/>
  <c r="AG2046" i="64"/>
  <c r="AG358" i="64"/>
  <c r="Y2019" i="64"/>
  <c r="Y2046" i="64"/>
  <c r="Y358" i="64"/>
  <c r="DE2023" i="64"/>
  <c r="DE2041" i="64" s="1"/>
  <c r="DE2050" i="64"/>
  <c r="DE362" i="64"/>
  <c r="CW2023" i="64"/>
  <c r="CW2041" i="64" s="1"/>
  <c r="CW2050" i="64"/>
  <c r="CW362" i="64"/>
  <c r="CO2023" i="64"/>
  <c r="CO2041" i="64" s="1"/>
  <c r="CO2050" i="64"/>
  <c r="CO362" i="64"/>
  <c r="DD2022" i="64"/>
  <c r="DD2040" i="64" s="1"/>
  <c r="DD2049" i="64"/>
  <c r="DD361" i="64"/>
  <c r="CV2022" i="64"/>
  <c r="CV2040" i="64" s="1"/>
  <c r="CV2049" i="64"/>
  <c r="CV361" i="64"/>
  <c r="DK2019" i="64"/>
  <c r="DK2037" i="64" s="1"/>
  <c r="DK2046" i="64"/>
  <c r="DK358" i="64"/>
  <c r="DC2019" i="64"/>
  <c r="DC2037" i="64" s="1"/>
  <c r="DC2046" i="64"/>
  <c r="DC358" i="64"/>
  <c r="CU2019" i="64"/>
  <c r="CU2037" i="64" s="1"/>
  <c r="CU2046" i="64"/>
  <c r="CU358" i="64"/>
  <c r="DJ2018" i="64"/>
  <c r="DJ2045" i="64"/>
  <c r="DJ2057" i="64" s="1"/>
  <c r="DJ357" i="64"/>
  <c r="DB2018" i="64"/>
  <c r="DB2045" i="64"/>
  <c r="DB2057" i="64" s="1"/>
  <c r="DB357" i="64"/>
  <c r="CT2018" i="64"/>
  <c r="CT2045" i="64"/>
  <c r="CT2057" i="64" s="1"/>
  <c r="CT357" i="64"/>
  <c r="CB2018" i="64"/>
  <c r="CB2045" i="64"/>
  <c r="CB2057" i="64" s="1"/>
  <c r="CB357" i="64"/>
  <c r="X2018" i="64"/>
  <c r="X2045" i="64"/>
  <c r="X2057" i="64" s="1"/>
  <c r="X357" i="64"/>
  <c r="X2023" i="64"/>
  <c r="X2050" i="64"/>
  <c r="X362" i="64"/>
  <c r="AO2022" i="64"/>
  <c r="AO2049" i="64"/>
  <c r="AO361" i="64"/>
  <c r="BF2019" i="64"/>
  <c r="BF2046" i="64"/>
  <c r="BF358" i="64"/>
  <c r="DC2018" i="64"/>
  <c r="DC2045" i="64"/>
  <c r="DC2057" i="64" s="1"/>
  <c r="DC357" i="64"/>
  <c r="BR2018" i="64"/>
  <c r="BR2045" i="64"/>
  <c r="BR2057" i="64" s="1"/>
  <c r="BR357" i="64"/>
  <c r="V2018" i="64"/>
  <c r="V2045" i="64"/>
  <c r="V2057" i="64" s="1"/>
  <c r="V357" i="64"/>
  <c r="BB2023" i="64"/>
  <c r="BB2050" i="64"/>
  <c r="BB362" i="64"/>
  <c r="CI2022" i="64"/>
  <c r="CI2049" i="64"/>
  <c r="CI361" i="64"/>
  <c r="CJ2019" i="64"/>
  <c r="CJ2046" i="64"/>
  <c r="CJ358" i="64"/>
  <c r="DD2023" i="64"/>
  <c r="DD2041" i="64" s="1"/>
  <c r="DD2050" i="64"/>
  <c r="DD362" i="64"/>
  <c r="CV2023" i="64"/>
  <c r="CV2041" i="64" s="1"/>
  <c r="CV2050" i="64"/>
  <c r="CV362" i="64"/>
  <c r="DK2022" i="64"/>
  <c r="DK2040" i="64" s="1"/>
  <c r="DK2049" i="64"/>
  <c r="DK361" i="64"/>
  <c r="DC2022" i="64"/>
  <c r="DC2040" i="64" s="1"/>
  <c r="DC2049" i="64"/>
  <c r="DC361" i="64"/>
  <c r="CU2022" i="64"/>
  <c r="CU2040" i="64" s="1"/>
  <c r="CU361" i="64"/>
  <c r="CU2049" i="64"/>
  <c r="DJ2019" i="64"/>
  <c r="DJ2037" i="64" s="1"/>
  <c r="DJ2046" i="64"/>
  <c r="DJ358" i="64"/>
  <c r="DB2019" i="64"/>
  <c r="DB2037" i="64" s="1"/>
  <c r="DB2046" i="64"/>
  <c r="DB358" i="64"/>
  <c r="CT2019" i="64"/>
  <c r="CT2037" i="64" s="1"/>
  <c r="CT2046" i="64"/>
  <c r="CT358" i="64"/>
  <c r="DI2018" i="64"/>
  <c r="DI2045" i="64"/>
  <c r="DI2057" i="64" s="1"/>
  <c r="DI357" i="64"/>
  <c r="DA2018" i="64"/>
  <c r="DA2045" i="64"/>
  <c r="DA2057" i="64" s="1"/>
  <c r="DA357" i="64"/>
  <c r="CS2018" i="64"/>
  <c r="CS2045" i="64"/>
  <c r="CS2057" i="64" s="1"/>
  <c r="CS357" i="64"/>
  <c r="CG2018" i="64"/>
  <c r="CG2045" i="64"/>
  <c r="CG2057" i="64" s="1"/>
  <c r="CG357" i="64"/>
  <c r="BY2018" i="64"/>
  <c r="BY2045" i="64"/>
  <c r="BY2057" i="64" s="1"/>
  <c r="BY357" i="64"/>
  <c r="BY371" i="64" s="1"/>
  <c r="BQ2018" i="64"/>
  <c r="BQ2045" i="64"/>
  <c r="BQ2057" i="64" s="1"/>
  <c r="BQ357" i="64"/>
  <c r="AK2018" i="64"/>
  <c r="AK2045" i="64"/>
  <c r="AK2057" i="64" s="1"/>
  <c r="AK357" i="64"/>
  <c r="AC2018" i="64"/>
  <c r="AC2045" i="64"/>
  <c r="AC2057" i="64" s="1"/>
  <c r="AC357" i="64"/>
  <c r="U2018" i="64"/>
  <c r="U2045" i="64"/>
  <c r="U2057" i="64" s="1"/>
  <c r="U357" i="64"/>
  <c r="CG2023" i="64"/>
  <c r="CG2050" i="64"/>
  <c r="CG362" i="64"/>
  <c r="BY2023" i="64"/>
  <c r="BY2050" i="64"/>
  <c r="BY362" i="64"/>
  <c r="BQ2023" i="64"/>
  <c r="BQ2050" i="64"/>
  <c r="BQ362" i="64"/>
  <c r="BI2023" i="64"/>
  <c r="BI2050" i="64"/>
  <c r="BI362" i="64"/>
  <c r="BA2023" i="64"/>
  <c r="BA2050" i="64"/>
  <c r="BA362" i="64"/>
  <c r="AS2023" i="64"/>
  <c r="AS2050" i="64"/>
  <c r="AS362" i="64"/>
  <c r="AK2023" i="64"/>
  <c r="AK2050" i="64"/>
  <c r="AK362" i="64"/>
  <c r="AC2023" i="64"/>
  <c r="AC2050" i="64"/>
  <c r="AC362" i="64"/>
  <c r="U2023" i="64"/>
  <c r="U2050" i="64"/>
  <c r="U362" i="64"/>
  <c r="CH2022" i="64"/>
  <c r="CH2049" i="64"/>
  <c r="CH361" i="64"/>
  <c r="BZ2022" i="64"/>
  <c r="BZ2049" i="64"/>
  <c r="BZ361" i="64"/>
  <c r="BR2022" i="64"/>
  <c r="BR2049" i="64"/>
  <c r="BR361" i="64"/>
  <c r="BJ2022" i="64"/>
  <c r="BJ361" i="64"/>
  <c r="BJ2049" i="64"/>
  <c r="BB2022" i="64"/>
  <c r="BB2049" i="64"/>
  <c r="BB361" i="64"/>
  <c r="AT2022" i="64"/>
  <c r="AT2049" i="64"/>
  <c r="AT361" i="64"/>
  <c r="AL2022" i="64"/>
  <c r="AL2049" i="64"/>
  <c r="AL361" i="64"/>
  <c r="AD2022" i="64"/>
  <c r="AD2049" i="64"/>
  <c r="AD361" i="64"/>
  <c r="V2022" i="64"/>
  <c r="V2049" i="64"/>
  <c r="V361" i="64"/>
  <c r="CI2019" i="64"/>
  <c r="CI2046" i="64"/>
  <c r="CI358" i="64"/>
  <c r="CA2019" i="64"/>
  <c r="CA2046" i="64"/>
  <c r="CA358" i="64"/>
  <c r="BS2019" i="64"/>
  <c r="BS2046" i="64"/>
  <c r="BS358" i="64"/>
  <c r="BK2019" i="64"/>
  <c r="BK2046" i="64"/>
  <c r="BK358" i="64"/>
  <c r="BC2019" i="64"/>
  <c r="BC2046" i="64"/>
  <c r="BC358" i="64"/>
  <c r="AU2019" i="64"/>
  <c r="AU2046" i="64"/>
  <c r="AU358" i="64"/>
  <c r="AM2019" i="64"/>
  <c r="AM2046" i="64"/>
  <c r="AM358" i="64"/>
  <c r="AE2019" i="64"/>
  <c r="AE2046" i="64"/>
  <c r="AE358" i="64"/>
  <c r="W2019" i="64"/>
  <c r="W2046" i="64"/>
  <c r="W358" i="64"/>
  <c r="DK2023" i="64"/>
  <c r="DK2041" i="64" s="1"/>
  <c r="DK2050" i="64"/>
  <c r="DK362" i="64"/>
  <c r="DC2023" i="64"/>
  <c r="DC2041" i="64" s="1"/>
  <c r="DC2050" i="64"/>
  <c r="DC362" i="64"/>
  <c r="CU2023" i="64"/>
  <c r="CU2041" i="64" s="1"/>
  <c r="CU2050" i="64"/>
  <c r="CU362" i="64"/>
  <c r="DJ2022" i="64"/>
  <c r="DJ2040" i="64" s="1"/>
  <c r="DJ2049" i="64"/>
  <c r="DJ361" i="64"/>
  <c r="DB2022" i="64"/>
  <c r="DB2040" i="64" s="1"/>
  <c r="DB2049" i="64"/>
  <c r="DB361" i="64"/>
  <c r="CT2022" i="64"/>
  <c r="CT2040" i="64" s="1"/>
  <c r="CT2049" i="64"/>
  <c r="CT361" i="64"/>
  <c r="DI2019" i="64"/>
  <c r="DI2037" i="64" s="1"/>
  <c r="DI2046" i="64"/>
  <c r="DI358" i="64"/>
  <c r="DA2019" i="64"/>
  <c r="DA2037" i="64" s="1"/>
  <c r="DA2046" i="64"/>
  <c r="DA358" i="64"/>
  <c r="CS2019" i="64"/>
  <c r="CS2037" i="64" s="1"/>
  <c r="CS2046" i="64"/>
  <c r="CS358" i="64"/>
  <c r="DH2018" i="64"/>
  <c r="DH2045" i="64"/>
  <c r="DH2057" i="64" s="1"/>
  <c r="DH357" i="64"/>
  <c r="CZ2018" i="64"/>
  <c r="CZ2045" i="64"/>
  <c r="CZ2057" i="64" s="1"/>
  <c r="CZ357" i="64"/>
  <c r="CR2018" i="64"/>
  <c r="CR2045" i="64"/>
  <c r="CR2057" i="64" s="1"/>
  <c r="CR357" i="64"/>
  <c r="BT2018" i="64"/>
  <c r="BT2045" i="64"/>
  <c r="BT2057" i="64" s="1"/>
  <c r="BT357" i="64"/>
  <c r="AF2018" i="64"/>
  <c r="AF2045" i="64"/>
  <c r="AF2057" i="64" s="1"/>
  <c r="AF357" i="64"/>
  <c r="BD2023" i="64"/>
  <c r="BD2050" i="64"/>
  <c r="BD362" i="64"/>
  <c r="CC2022" i="64"/>
  <c r="CC2049" i="64"/>
  <c r="CC361" i="64"/>
  <c r="Y2022" i="64"/>
  <c r="Y2049" i="64"/>
  <c r="Y361" i="64"/>
  <c r="AP2019" i="64"/>
  <c r="AP2046" i="64"/>
  <c r="AP358" i="64"/>
  <c r="CU2018" i="64"/>
  <c r="CU2045" i="64"/>
  <c r="CU2057" i="64" s="1"/>
  <c r="CU357" i="64"/>
  <c r="BJ2018" i="64"/>
  <c r="BJ2045" i="64"/>
  <c r="BJ2057" i="64" s="1"/>
  <c r="BJ357" i="64"/>
  <c r="AD2018" i="64"/>
  <c r="AD2045" i="64"/>
  <c r="AD2057" i="64" s="1"/>
  <c r="AD357" i="64"/>
  <c r="BJ2023" i="64"/>
  <c r="BJ362" i="64"/>
  <c r="BJ2050" i="64"/>
  <c r="V2023" i="64"/>
  <c r="V2050" i="64"/>
  <c r="V362" i="64"/>
  <c r="BC2022" i="64"/>
  <c r="BC2049" i="64"/>
  <c r="BC361" i="64"/>
  <c r="W2022" i="64"/>
  <c r="W2049" i="64"/>
  <c r="W361" i="64"/>
  <c r="BD2019" i="64"/>
  <c r="BD2046" i="64"/>
  <c r="BD358" i="64"/>
  <c r="X2019" i="64"/>
  <c r="X2046" i="64"/>
  <c r="X358" i="64"/>
  <c r="AS2018" i="64"/>
  <c r="AS2045" i="64"/>
  <c r="AS2057" i="64" s="1"/>
  <c r="AS357" i="64"/>
  <c r="CF2018" i="64"/>
  <c r="CF2045" i="64"/>
  <c r="CF2057" i="64" s="1"/>
  <c r="CF357" i="64"/>
  <c r="BX2018" i="64"/>
  <c r="BX2045" i="64"/>
  <c r="BX2057" i="64" s="1"/>
  <c r="BX357" i="64"/>
  <c r="BP2018" i="64"/>
  <c r="BP2045" i="64"/>
  <c r="BP2057" i="64" s="1"/>
  <c r="BP357" i="64"/>
  <c r="BH2018" i="64"/>
  <c r="BH2045" i="64"/>
  <c r="BH2057" i="64" s="1"/>
  <c r="BH357" i="64"/>
  <c r="AZ2018" i="64"/>
  <c r="AZ2045" i="64"/>
  <c r="AZ2057" i="64" s="1"/>
  <c r="AZ357" i="64"/>
  <c r="AR2018" i="64"/>
  <c r="AR2045" i="64"/>
  <c r="AR2057" i="64" s="1"/>
  <c r="AR357" i="64"/>
  <c r="AJ2018" i="64"/>
  <c r="AJ2045" i="64"/>
  <c r="AJ2057" i="64" s="1"/>
  <c r="AJ357" i="64"/>
  <c r="AB2018" i="64"/>
  <c r="AB2045" i="64"/>
  <c r="AB2057" i="64" s="1"/>
  <c r="AB357" i="64"/>
  <c r="T2018" i="64"/>
  <c r="T2045" i="64"/>
  <c r="T2057" i="64" s="1"/>
  <c r="T357" i="64"/>
  <c r="CF2023" i="64"/>
  <c r="CF2050" i="64"/>
  <c r="CF362" i="64"/>
  <c r="BX2023" i="64"/>
  <c r="BX2050" i="64"/>
  <c r="BX362" i="64"/>
  <c r="BP2023" i="64"/>
  <c r="BP2050" i="64"/>
  <c r="BP362" i="64"/>
  <c r="BH2023" i="64"/>
  <c r="BH2050" i="64"/>
  <c r="BH362" i="64"/>
  <c r="AZ2023" i="64"/>
  <c r="AZ2050" i="64"/>
  <c r="AZ362" i="64"/>
  <c r="AR2023" i="64"/>
  <c r="AR2050" i="64"/>
  <c r="AR362" i="64"/>
  <c r="AJ2023" i="64"/>
  <c r="AJ2050" i="64"/>
  <c r="AJ362" i="64"/>
  <c r="AB2023" i="64"/>
  <c r="AB2050" i="64"/>
  <c r="AB362" i="64"/>
  <c r="T2023" i="64"/>
  <c r="T2050" i="64"/>
  <c r="T362" i="64"/>
  <c r="CG2022" i="64"/>
  <c r="CG2049" i="64"/>
  <c r="CG361" i="64"/>
  <c r="BY2022" i="64"/>
  <c r="BY2049" i="64"/>
  <c r="BY361" i="64"/>
  <c r="BQ2022" i="64"/>
  <c r="BQ2049" i="64"/>
  <c r="BQ361" i="64"/>
  <c r="BI2022" i="64"/>
  <c r="BI2049" i="64"/>
  <c r="BI361" i="64"/>
  <c r="BA2022" i="64"/>
  <c r="BA2049" i="64"/>
  <c r="BA361" i="64"/>
  <c r="AS2022" i="64"/>
  <c r="AS2049" i="64"/>
  <c r="AS361" i="64"/>
  <c r="AK2022" i="64"/>
  <c r="AK2049" i="64"/>
  <c r="AK361" i="64"/>
  <c r="AC2022" i="64"/>
  <c r="AC2049" i="64"/>
  <c r="AC361" i="64"/>
  <c r="U2022" i="64"/>
  <c r="U2049" i="64"/>
  <c r="U361" i="64"/>
  <c r="CH2019" i="64"/>
  <c r="CH358" i="64"/>
  <c r="CH2046" i="64"/>
  <c r="BZ2019" i="64"/>
  <c r="BZ2046" i="64"/>
  <c r="BZ358" i="64"/>
  <c r="BR2019" i="64"/>
  <c r="BR2046" i="64"/>
  <c r="BR358" i="64"/>
  <c r="BJ2019" i="64"/>
  <c r="BJ2046" i="64"/>
  <c r="BJ358" i="64"/>
  <c r="BB2019" i="64"/>
  <c r="BB2046" i="64"/>
  <c r="BB358" i="64"/>
  <c r="AT2019" i="64"/>
  <c r="AT2046" i="64"/>
  <c r="AT358" i="64"/>
  <c r="AL2019" i="64"/>
  <c r="AL2046" i="64"/>
  <c r="AL358" i="64"/>
  <c r="AD2019" i="64"/>
  <c r="AD2046" i="64"/>
  <c r="AD358" i="64"/>
  <c r="V2019" i="64"/>
  <c r="V2046" i="64"/>
  <c r="V358" i="64"/>
  <c r="DJ2023" i="64"/>
  <c r="DJ2041" i="64" s="1"/>
  <c r="DJ2050" i="64"/>
  <c r="DJ362" i="64"/>
  <c r="DB2023" i="64"/>
  <c r="DB2041" i="64" s="1"/>
  <c r="DB2050" i="64"/>
  <c r="DB362" i="64"/>
  <c r="CT2023" i="64"/>
  <c r="CT2041" i="64" s="1"/>
  <c r="CT2050" i="64"/>
  <c r="CT362" i="64"/>
  <c r="DI2022" i="64"/>
  <c r="DI2040" i="64" s="1"/>
  <c r="DI2049" i="64"/>
  <c r="DI361" i="64"/>
  <c r="DA2022" i="64"/>
  <c r="DA2040" i="64" s="1"/>
  <c r="DA2049" i="64"/>
  <c r="DA361" i="64"/>
  <c r="CS2022" i="64"/>
  <c r="CS2040" i="64" s="1"/>
  <c r="CS2049" i="64"/>
  <c r="CS361" i="64"/>
  <c r="DH2019" i="64"/>
  <c r="DH2037" i="64" s="1"/>
  <c r="DH2046" i="64"/>
  <c r="DH358" i="64"/>
  <c r="CZ2019" i="64"/>
  <c r="CZ2037" i="64" s="1"/>
  <c r="CZ2046" i="64"/>
  <c r="CZ358" i="64"/>
  <c r="CR2019" i="64"/>
  <c r="CR2037" i="64" s="1"/>
  <c r="CR2046" i="64"/>
  <c r="CR358" i="64"/>
  <c r="DG2018" i="64"/>
  <c r="DG2045" i="64"/>
  <c r="DG2057" i="64" s="1"/>
  <c r="DG357" i="64"/>
  <c r="CY2018" i="64"/>
  <c r="CY2045" i="64"/>
  <c r="CY2057" i="64" s="1"/>
  <c r="CY357" i="64"/>
  <c r="CQ2018" i="64"/>
  <c r="CQ2045" i="64"/>
  <c r="CQ2057" i="64" s="1"/>
  <c r="CQ357" i="64"/>
  <c r="CJ2018" i="64"/>
  <c r="CJ2045" i="64"/>
  <c r="CJ2057" i="64" s="1"/>
  <c r="CJ357" i="64"/>
  <c r="AN2018" i="64"/>
  <c r="AN2045" i="64"/>
  <c r="AN2057" i="64" s="1"/>
  <c r="AN357" i="64"/>
  <c r="BL2023" i="64"/>
  <c r="BL2050" i="64"/>
  <c r="BL362" i="64"/>
  <c r="CK2022" i="64"/>
  <c r="CK2049" i="64"/>
  <c r="CK361" i="64"/>
  <c r="AW2022" i="64"/>
  <c r="AW2049" i="64"/>
  <c r="AW361" i="64"/>
  <c r="BV2019" i="64"/>
  <c r="BV2046" i="64"/>
  <c r="BV358" i="64"/>
  <c r="Z2019" i="64"/>
  <c r="Z2046" i="64"/>
  <c r="Z358" i="64"/>
  <c r="BZ2018" i="64"/>
  <c r="BZ2045" i="64"/>
  <c r="BZ2057" i="64" s="1"/>
  <c r="BZ357" i="64"/>
  <c r="BB2018" i="64"/>
  <c r="BB2045" i="64"/>
  <c r="BB2057" i="64" s="1"/>
  <c r="BB357" i="64"/>
  <c r="CH2023" i="64"/>
  <c r="CH2050" i="64"/>
  <c r="CH362" i="64"/>
  <c r="AT2023" i="64"/>
  <c r="AT2050" i="64"/>
  <c r="AT362" i="64"/>
  <c r="CA2022" i="64"/>
  <c r="CA2049" i="64"/>
  <c r="CA361" i="64"/>
  <c r="AU2022" i="64"/>
  <c r="AU2049" i="64"/>
  <c r="AU361" i="64"/>
  <c r="CB2019" i="64"/>
  <c r="CB2046" i="64"/>
  <c r="CB358" i="64"/>
  <c r="AV2019" i="64"/>
  <c r="AV2046" i="64"/>
  <c r="AV358" i="64"/>
  <c r="BA2018" i="64"/>
  <c r="BA2045" i="64"/>
  <c r="BA2057" i="64" s="1"/>
  <c r="BA357" i="64"/>
  <c r="CE2018" i="64"/>
  <c r="CE2045" i="64"/>
  <c r="CE2057" i="64" s="1"/>
  <c r="CE357" i="64"/>
  <c r="BW2018" i="64"/>
  <c r="BW2045" i="64"/>
  <c r="BW2057" i="64" s="1"/>
  <c r="BW357" i="64"/>
  <c r="BO2018" i="64"/>
  <c r="BO2045" i="64"/>
  <c r="BO2057" i="64" s="1"/>
  <c r="BO357" i="64"/>
  <c r="BG2018" i="64"/>
  <c r="BG2045" i="64"/>
  <c r="BG2057" i="64" s="1"/>
  <c r="BG357" i="64"/>
  <c r="AY2018" i="64"/>
  <c r="AY2045" i="64"/>
  <c r="AY2057" i="64" s="1"/>
  <c r="AY357" i="64"/>
  <c r="AQ2018" i="64"/>
  <c r="AQ2045" i="64"/>
  <c r="AQ2057" i="64" s="1"/>
  <c r="AQ357" i="64"/>
  <c r="AI2018" i="64"/>
  <c r="AI2045" i="64"/>
  <c r="AI2057" i="64" s="1"/>
  <c r="AI357" i="64"/>
  <c r="AA2018" i="64"/>
  <c r="AA2045" i="64"/>
  <c r="AA2057" i="64" s="1"/>
  <c r="AA357" i="64"/>
  <c r="S2018" i="64"/>
  <c r="S2045" i="64"/>
  <c r="S2057" i="64" s="1"/>
  <c r="S357" i="64"/>
  <c r="CE2023" i="64"/>
  <c r="CE2050" i="64"/>
  <c r="CE362" i="64"/>
  <c r="BW2023" i="64"/>
  <c r="BW2050" i="64"/>
  <c r="BW362" i="64"/>
  <c r="BO2023" i="64"/>
  <c r="BO2050" i="64"/>
  <c r="BO362" i="64"/>
  <c r="BG2023" i="64"/>
  <c r="BG2050" i="64"/>
  <c r="BG362" i="64"/>
  <c r="AY2023" i="64"/>
  <c r="AY2050" i="64"/>
  <c r="AY362" i="64"/>
  <c r="AQ2023" i="64"/>
  <c r="AQ2050" i="64"/>
  <c r="AQ362" i="64"/>
  <c r="AI2023" i="64"/>
  <c r="AI2050" i="64"/>
  <c r="AI362" i="64"/>
  <c r="AA2023" i="64"/>
  <c r="AA2050" i="64"/>
  <c r="AA362" i="64"/>
  <c r="S2023" i="64"/>
  <c r="S2050" i="64"/>
  <c r="S362" i="64"/>
  <c r="CF2022" i="64"/>
  <c r="CF2049" i="64"/>
  <c r="CF361" i="64"/>
  <c r="BX2022" i="64"/>
  <c r="BX2049" i="64"/>
  <c r="BX361" i="64"/>
  <c r="BP2022" i="64"/>
  <c r="BP2049" i="64"/>
  <c r="BP361" i="64"/>
  <c r="BH2022" i="64"/>
  <c r="BH2049" i="64"/>
  <c r="BH361" i="64"/>
  <c r="AZ2022" i="64"/>
  <c r="AZ2049" i="64"/>
  <c r="AZ361" i="64"/>
  <c r="AR2022" i="64"/>
  <c r="AR2049" i="64"/>
  <c r="AR361" i="64"/>
  <c r="AJ2022" i="64"/>
  <c r="AJ361" i="64"/>
  <c r="AJ2049" i="64"/>
  <c r="AB2022" i="64"/>
  <c r="AB2049" i="64"/>
  <c r="AB361" i="64"/>
  <c r="T2022" i="64"/>
  <c r="T2049" i="64"/>
  <c r="T361" i="64"/>
  <c r="CG2019" i="64"/>
  <c r="CG2046" i="64"/>
  <c r="CG358" i="64"/>
  <c r="BY2019" i="64"/>
  <c r="BY2046" i="64"/>
  <c r="BY358" i="64"/>
  <c r="BQ2019" i="64"/>
  <c r="BQ2046" i="64"/>
  <c r="BQ358" i="64"/>
  <c r="BI2019" i="64"/>
  <c r="BI2046" i="64"/>
  <c r="BI358" i="64"/>
  <c r="BA2019" i="64"/>
  <c r="BA2046" i="64"/>
  <c r="BA358" i="64"/>
  <c r="AS2019" i="64"/>
  <c r="AS2046" i="64"/>
  <c r="AS358" i="64"/>
  <c r="AK2019" i="64"/>
  <c r="AK2046" i="64"/>
  <c r="AK358" i="64"/>
  <c r="AC2019" i="64"/>
  <c r="AC2046" i="64"/>
  <c r="AC358" i="64"/>
  <c r="U2019" i="64"/>
  <c r="U2046" i="64"/>
  <c r="U358" i="64"/>
  <c r="DI2023" i="64"/>
  <c r="DI2041" i="64" s="1"/>
  <c r="DI2050" i="64"/>
  <c r="DI362" i="64"/>
  <c r="DA2023" i="64"/>
  <c r="DA2041" i="64" s="1"/>
  <c r="DA2050" i="64"/>
  <c r="DA362" i="64"/>
  <c r="CS2023" i="64"/>
  <c r="CS2041" i="64" s="1"/>
  <c r="CS2050" i="64"/>
  <c r="CS362" i="64"/>
  <c r="DH2022" i="64"/>
  <c r="DH2040" i="64" s="1"/>
  <c r="DH2049" i="64"/>
  <c r="DH361" i="64"/>
  <c r="CZ2022" i="64"/>
  <c r="CZ2040" i="64" s="1"/>
  <c r="CZ2049" i="64"/>
  <c r="CZ361" i="64"/>
  <c r="CR2022" i="64"/>
  <c r="CR2040" i="64" s="1"/>
  <c r="CR2049" i="64"/>
  <c r="CR361" i="64"/>
  <c r="DG2019" i="64"/>
  <c r="DG2037" i="64" s="1"/>
  <c r="DG2046" i="64"/>
  <c r="DG358" i="64"/>
  <c r="CY2019" i="64"/>
  <c r="CY2037" i="64" s="1"/>
  <c r="CY2046" i="64"/>
  <c r="CY358" i="64"/>
  <c r="CQ2019" i="64"/>
  <c r="CQ2037" i="64" s="1"/>
  <c r="CQ2046" i="64"/>
  <c r="CQ358" i="64"/>
  <c r="DF2018" i="64"/>
  <c r="DF2045" i="64"/>
  <c r="DF2057" i="64" s="1"/>
  <c r="DF357" i="64"/>
  <c r="CX2018" i="64"/>
  <c r="CX2045" i="64"/>
  <c r="CX2057" i="64" s="1"/>
  <c r="CX357" i="64"/>
  <c r="CP2018" i="64"/>
  <c r="CP2045" i="64"/>
  <c r="CP2057" i="64" s="1"/>
  <c r="CP357" i="64"/>
  <c r="BD2018" i="64"/>
  <c r="BD2045" i="64"/>
  <c r="BD2057" i="64" s="1"/>
  <c r="BD357" i="64"/>
  <c r="CB2023" i="64"/>
  <c r="CB2050" i="64"/>
  <c r="CB362" i="64"/>
  <c r="AF2023" i="64"/>
  <c r="AF2050" i="64"/>
  <c r="AF362" i="64"/>
  <c r="BE2022" i="64"/>
  <c r="BE2049" i="64"/>
  <c r="BE361" i="64"/>
  <c r="CL2019" i="64"/>
  <c r="CL2046" i="64"/>
  <c r="CL358" i="64"/>
  <c r="AX2019" i="64"/>
  <c r="AX2046" i="64"/>
  <c r="AX358" i="64"/>
  <c r="AL2018" i="64"/>
  <c r="AL2045" i="64"/>
  <c r="AL2057" i="64" s="1"/>
  <c r="AL357" i="64"/>
  <c r="BR2023" i="64"/>
  <c r="BR2050" i="64"/>
  <c r="BR362" i="64"/>
  <c r="AL2023" i="64"/>
  <c r="AL2050" i="64"/>
  <c r="AL362" i="64"/>
  <c r="BS2022" i="64"/>
  <c r="BS2049" i="64"/>
  <c r="BS361" i="64"/>
  <c r="AM2022" i="64"/>
  <c r="AM2049" i="64"/>
  <c r="AM361" i="64"/>
  <c r="BT2019" i="64"/>
  <c r="BT2046" i="64"/>
  <c r="BT358" i="64"/>
  <c r="AF2019" i="64"/>
  <c r="AF2046" i="64"/>
  <c r="AF358" i="64"/>
  <c r="BI2018" i="64"/>
  <c r="BI2045" i="64"/>
  <c r="BI2057" i="64" s="1"/>
  <c r="BI357" i="64"/>
  <c r="CL2018" i="64"/>
  <c r="CL2045" i="64"/>
  <c r="CL2057" i="64" s="1"/>
  <c r="CL357" i="64"/>
  <c r="CD2018" i="64"/>
  <c r="CD2045" i="64"/>
  <c r="CD2057" i="64" s="1"/>
  <c r="CD357" i="64"/>
  <c r="BV2018" i="64"/>
  <c r="BV2045" i="64"/>
  <c r="BV2057" i="64" s="1"/>
  <c r="BV357" i="64"/>
  <c r="BN2018" i="64"/>
  <c r="BN2045" i="64"/>
  <c r="BN2057" i="64" s="1"/>
  <c r="BN357" i="64"/>
  <c r="BF2018" i="64"/>
  <c r="BF2045" i="64"/>
  <c r="BF2057" i="64" s="1"/>
  <c r="BF357" i="64"/>
  <c r="AX2018" i="64"/>
  <c r="AX2045" i="64"/>
  <c r="AX2057" i="64" s="1"/>
  <c r="AX357" i="64"/>
  <c r="AP2018" i="64"/>
  <c r="AP2045" i="64"/>
  <c r="AP2057" i="64" s="1"/>
  <c r="AP357" i="64"/>
  <c r="AH2018" i="64"/>
  <c r="AH2045" i="64"/>
  <c r="AH2057" i="64" s="1"/>
  <c r="AH357" i="64"/>
  <c r="Z2018" i="64"/>
  <c r="Z2045" i="64"/>
  <c r="Z2057" i="64" s="1"/>
  <c r="Z357" i="64"/>
  <c r="CL2023" i="64"/>
  <c r="CL2050" i="64"/>
  <c r="CL362" i="64"/>
  <c r="CD2023" i="64"/>
  <c r="CD2050" i="64"/>
  <c r="CD362" i="64"/>
  <c r="BV2023" i="64"/>
  <c r="BV2050" i="64"/>
  <c r="BV362" i="64"/>
  <c r="BN2023" i="64"/>
  <c r="BN2050" i="64"/>
  <c r="BN362" i="64"/>
  <c r="BF2023" i="64"/>
  <c r="BF2050" i="64"/>
  <c r="BF362" i="64"/>
  <c r="AX2023" i="64"/>
  <c r="AX2050" i="64"/>
  <c r="AX362" i="64"/>
  <c r="AP2023" i="64"/>
  <c r="AP2050" i="64"/>
  <c r="AP362" i="64"/>
  <c r="AH2023" i="64"/>
  <c r="AH2050" i="64"/>
  <c r="AH362" i="64"/>
  <c r="Z2023" i="64"/>
  <c r="Z2050" i="64"/>
  <c r="Z362" i="64"/>
  <c r="CE2022" i="64"/>
  <c r="CE2049" i="64"/>
  <c r="CE361" i="64"/>
  <c r="BW2022" i="64"/>
  <c r="BW2049" i="64"/>
  <c r="BW361" i="64"/>
  <c r="BO2022" i="64"/>
  <c r="BO2049" i="64"/>
  <c r="BO361" i="64"/>
  <c r="BG2022" i="64"/>
  <c r="BG2049" i="64"/>
  <c r="BG361" i="64"/>
  <c r="AY2022" i="64"/>
  <c r="AY2049" i="64"/>
  <c r="AY361" i="64"/>
  <c r="AQ2022" i="64"/>
  <c r="AQ2049" i="64"/>
  <c r="AQ361" i="64"/>
  <c r="AI2022" i="64"/>
  <c r="AI2049" i="64"/>
  <c r="AI361" i="64"/>
  <c r="AA2022" i="64"/>
  <c r="AA2049" i="64"/>
  <c r="AA361" i="64"/>
  <c r="S2022" i="64"/>
  <c r="S2049" i="64"/>
  <c r="S361" i="64"/>
  <c r="CF2019" i="64"/>
  <c r="CF2046" i="64"/>
  <c r="CF358" i="64"/>
  <c r="BX2019" i="64"/>
  <c r="BX2046" i="64"/>
  <c r="BX358" i="64"/>
  <c r="BP2019" i="64"/>
  <c r="BP358" i="64"/>
  <c r="BP2046" i="64"/>
  <c r="BH2019" i="64"/>
  <c r="BH2046" i="64"/>
  <c r="BH358" i="64"/>
  <c r="AZ2019" i="64"/>
  <c r="AZ358" i="64"/>
  <c r="AZ2046" i="64"/>
  <c r="AR2019" i="64"/>
  <c r="AR2046" i="64"/>
  <c r="AR358" i="64"/>
  <c r="AJ2019" i="64"/>
  <c r="AJ2046" i="64"/>
  <c r="AJ358" i="64"/>
  <c r="AB2019" i="64"/>
  <c r="AB2046" i="64"/>
  <c r="AB358" i="64"/>
  <c r="T2019" i="64"/>
  <c r="T2046" i="64"/>
  <c r="T358" i="64"/>
  <c r="DH2023" i="64"/>
  <c r="DH2041" i="64" s="1"/>
  <c r="DH2050" i="64"/>
  <c r="DH362" i="64"/>
  <c r="CZ2023" i="64"/>
  <c r="CZ2041" i="64" s="1"/>
  <c r="CZ2050" i="64"/>
  <c r="CZ362" i="64"/>
  <c r="CR2023" i="64"/>
  <c r="CR2041" i="64" s="1"/>
  <c r="CR2050" i="64"/>
  <c r="CR362" i="64"/>
  <c r="DG2022" i="64"/>
  <c r="DG2040" i="64" s="1"/>
  <c r="DG2049" i="64"/>
  <c r="DG361" i="64"/>
  <c r="CY2022" i="64"/>
  <c r="CY2040" i="64" s="1"/>
  <c r="CY2049" i="64"/>
  <c r="CY361" i="64"/>
  <c r="CQ2022" i="64"/>
  <c r="CQ2040" i="64" s="1"/>
  <c r="CQ2049" i="64"/>
  <c r="CQ361" i="64"/>
  <c r="DF2019" i="64"/>
  <c r="DF2037" i="64" s="1"/>
  <c r="DF2046" i="64"/>
  <c r="DF358" i="64"/>
  <c r="CX2019" i="64"/>
  <c r="CX2037" i="64" s="1"/>
  <c r="CX2046" i="64"/>
  <c r="CX358" i="64"/>
  <c r="CP2019" i="64"/>
  <c r="CP2037" i="64" s="1"/>
  <c r="CP2046" i="64"/>
  <c r="CP358" i="64"/>
  <c r="DE2018" i="64"/>
  <c r="DE2045" i="64"/>
  <c r="DE2057" i="64" s="1"/>
  <c r="DE357" i="64"/>
  <c r="CW2018" i="64"/>
  <c r="CW2045" i="64"/>
  <c r="CW2057" i="64" s="1"/>
  <c r="CW357" i="64"/>
  <c r="CO2018" i="64"/>
  <c r="CO2045" i="64"/>
  <c r="CO2057" i="64" s="1"/>
  <c r="CO357" i="64"/>
  <c r="BL2018" i="64"/>
  <c r="BL2045" i="64"/>
  <c r="BL2057" i="64" s="1"/>
  <c r="BL357" i="64"/>
  <c r="CJ2023" i="64"/>
  <c r="CJ2050" i="64"/>
  <c r="CJ362" i="64"/>
  <c r="AV2023" i="64"/>
  <c r="AV2050" i="64"/>
  <c r="AV362" i="64"/>
  <c r="BU2022" i="64"/>
  <c r="BU2049" i="64"/>
  <c r="BU361" i="64"/>
  <c r="AG2022" i="64"/>
  <c r="AG361" i="64"/>
  <c r="AG2049" i="64"/>
  <c r="BN2019" i="64"/>
  <c r="BN2046" i="64"/>
  <c r="BN358" i="64"/>
  <c r="CH2018" i="64"/>
  <c r="CH2045" i="64"/>
  <c r="CH2057" i="64" s="1"/>
  <c r="CH357" i="64"/>
  <c r="AT2018" i="64"/>
  <c r="AT2045" i="64"/>
  <c r="AT2057" i="64" s="1"/>
  <c r="AT357" i="64"/>
  <c r="BZ2023" i="64"/>
  <c r="BZ2050" i="64"/>
  <c r="BZ362" i="64"/>
  <c r="AD2023" i="64"/>
  <c r="AD2050" i="64"/>
  <c r="AD362" i="64"/>
  <c r="BK2022" i="64"/>
  <c r="BK2049" i="64"/>
  <c r="BK361" i="64"/>
  <c r="AE2022" i="64"/>
  <c r="AE2049" i="64"/>
  <c r="AE361" i="64"/>
  <c r="BL2019" i="64"/>
  <c r="BL2046" i="64"/>
  <c r="BL358" i="64"/>
  <c r="AN2019" i="64"/>
  <c r="AN2046" i="64"/>
  <c r="AN358" i="64"/>
  <c r="CK2018" i="64"/>
  <c r="CK2045" i="64"/>
  <c r="CK2057" i="64" s="1"/>
  <c r="CK357" i="64"/>
  <c r="CC2018" i="64"/>
  <c r="CC357" i="64"/>
  <c r="CC2045" i="64"/>
  <c r="CC2057" i="64" s="1"/>
  <c r="BU2018" i="64"/>
  <c r="BU2045" i="64"/>
  <c r="BU2057" i="64" s="1"/>
  <c r="BU357" i="64"/>
  <c r="BM2018" i="64"/>
  <c r="BM2045" i="64"/>
  <c r="BM2057" i="64" s="1"/>
  <c r="BM357" i="64"/>
  <c r="BE2018" i="64"/>
  <c r="BE2045" i="64"/>
  <c r="BE2057" i="64" s="1"/>
  <c r="BE357" i="64"/>
  <c r="AW2018" i="64"/>
  <c r="AW357" i="64"/>
  <c r="AW2045" i="64"/>
  <c r="AW2057" i="64" s="1"/>
  <c r="AO2018" i="64"/>
  <c r="AO2045" i="64"/>
  <c r="AO2057" i="64" s="1"/>
  <c r="AO357" i="64"/>
  <c r="AG2018" i="64"/>
  <c r="AG2045" i="64"/>
  <c r="AG2057" i="64" s="1"/>
  <c r="AG357" i="64"/>
  <c r="Y2018" i="64"/>
  <c r="Y2045" i="64"/>
  <c r="Y2057" i="64" s="1"/>
  <c r="Y357" i="64"/>
  <c r="CK2023" i="64"/>
  <c r="CK2050" i="64"/>
  <c r="CK362" i="64"/>
  <c r="CC2023" i="64"/>
  <c r="CC2050" i="64"/>
  <c r="CC362" i="64"/>
  <c r="BU2023" i="64"/>
  <c r="BU2050" i="64"/>
  <c r="BU362" i="64"/>
  <c r="BM2023" i="64"/>
  <c r="BM362" i="64"/>
  <c r="BM2050" i="64"/>
  <c r="BE2023" i="64"/>
  <c r="BE2050" i="64"/>
  <c r="BE362" i="64"/>
  <c r="AW2023" i="64"/>
  <c r="AW2050" i="64"/>
  <c r="AW362" i="64"/>
  <c r="AO2023" i="64"/>
  <c r="AO2050" i="64"/>
  <c r="AO362" i="64"/>
  <c r="AG2023" i="64"/>
  <c r="AG2050" i="64"/>
  <c r="AG362" i="64"/>
  <c r="Y2023" i="64"/>
  <c r="Y2050" i="64"/>
  <c r="Y362" i="64"/>
  <c r="CL2022" i="64"/>
  <c r="CL2049" i="64"/>
  <c r="CL361" i="64"/>
  <c r="CD2022" i="64"/>
  <c r="CD2049" i="64"/>
  <c r="CD361" i="64"/>
  <c r="BV2022" i="64"/>
  <c r="BV2049" i="64"/>
  <c r="BV361" i="64"/>
  <c r="BN2022" i="64"/>
  <c r="BN2049" i="64"/>
  <c r="BN361" i="64"/>
  <c r="BF2022" i="64"/>
  <c r="BF2049" i="64"/>
  <c r="BF361" i="64"/>
  <c r="AX2022" i="64"/>
  <c r="AX2049" i="64"/>
  <c r="AX361" i="64"/>
  <c r="AP2022" i="64"/>
  <c r="AP2049" i="64"/>
  <c r="AP361" i="64"/>
  <c r="AH2022" i="64"/>
  <c r="AH2049" i="64"/>
  <c r="AH361" i="64"/>
  <c r="Z2022" i="64"/>
  <c r="Z2049" i="64"/>
  <c r="Z361" i="64"/>
  <c r="CE2019" i="64"/>
  <c r="CE2046" i="64"/>
  <c r="CE358" i="64"/>
  <c r="BW2019" i="64"/>
  <c r="BW2046" i="64"/>
  <c r="BW358" i="64"/>
  <c r="BO2019" i="64"/>
  <c r="BO2046" i="64"/>
  <c r="BO358" i="64"/>
  <c r="BG2019" i="64"/>
  <c r="BG2046" i="64"/>
  <c r="BG358" i="64"/>
  <c r="AY2019" i="64"/>
  <c r="AY2046" i="64"/>
  <c r="AY358" i="64"/>
  <c r="AQ2019" i="64"/>
  <c r="AQ2046" i="64"/>
  <c r="AQ358" i="64"/>
  <c r="AI2019" i="64"/>
  <c r="AI2046" i="64"/>
  <c r="AI358" i="64"/>
  <c r="AA2019" i="64"/>
  <c r="AA2046" i="64"/>
  <c r="AA358" i="64"/>
  <c r="S2019" i="64"/>
  <c r="S2046" i="64"/>
  <c r="S358" i="64"/>
  <c r="DG2023" i="64"/>
  <c r="DG2041" i="64" s="1"/>
  <c r="DG2050" i="64"/>
  <c r="DG362" i="64"/>
  <c r="CY2023" i="64"/>
  <c r="CY2041" i="64" s="1"/>
  <c r="CY2050" i="64"/>
  <c r="CY362" i="64"/>
  <c r="CQ2023" i="64"/>
  <c r="CQ2041" i="64" s="1"/>
  <c r="CQ2050" i="64"/>
  <c r="CQ362" i="64"/>
  <c r="DF2022" i="64"/>
  <c r="DF2040" i="64" s="1"/>
  <c r="DF2049" i="64"/>
  <c r="DF361" i="64"/>
  <c r="CX2022" i="64"/>
  <c r="CX2040" i="64" s="1"/>
  <c r="CX2049" i="64"/>
  <c r="CX361" i="64"/>
  <c r="CP2022" i="64"/>
  <c r="CP2040" i="64" s="1"/>
  <c r="CP2049" i="64"/>
  <c r="CP361" i="64"/>
  <c r="DE2019" i="64"/>
  <c r="DE2037" i="64" s="1"/>
  <c r="DE2046" i="64"/>
  <c r="DE358" i="64"/>
  <c r="CW2019" i="64"/>
  <c r="CW2037" i="64" s="1"/>
  <c r="CW2046" i="64"/>
  <c r="CW358" i="64"/>
  <c r="CO2019" i="64"/>
  <c r="CO2046" i="64"/>
  <c r="CO358" i="64"/>
  <c r="DD2018" i="64"/>
  <c r="DD2045" i="64"/>
  <c r="DD2057" i="64" s="1"/>
  <c r="DD357" i="64"/>
  <c r="CV2018" i="64"/>
  <c r="CV2045" i="64"/>
  <c r="CV2057" i="64" s="1"/>
  <c r="CV357" i="64"/>
  <c r="DJ1927" i="64"/>
  <c r="DJ1961" i="64"/>
  <c r="DJ1996" i="64"/>
  <c r="DJ2014" i="64" s="1"/>
  <c r="DB1927" i="64"/>
  <c r="DB1996" i="64"/>
  <c r="DB2014" i="64" s="1"/>
  <c r="DB1961" i="64"/>
  <c r="CT1927" i="64"/>
  <c r="CT1961" i="64"/>
  <c r="CT1996" i="64"/>
  <c r="CT2014" i="64" s="1"/>
  <c r="DI1926" i="64"/>
  <c r="DI1995" i="64"/>
  <c r="DI2013" i="64" s="1"/>
  <c r="DI1960" i="64"/>
  <c r="DA1926" i="64"/>
  <c r="DA1995" i="64"/>
  <c r="DA2013" i="64" s="1"/>
  <c r="DA1960" i="64"/>
  <c r="CS1926" i="64"/>
  <c r="CS1995" i="64"/>
  <c r="CS2013" i="64" s="1"/>
  <c r="CS1960" i="64"/>
  <c r="DH1923" i="64"/>
  <c r="DH1992" i="64"/>
  <c r="DH2010" i="64" s="1"/>
  <c r="DH1957" i="64"/>
  <c r="CZ1923" i="64"/>
  <c r="CZ1992" i="64"/>
  <c r="CZ2010" i="64" s="1"/>
  <c r="CZ1957" i="64"/>
  <c r="CR1923" i="64"/>
  <c r="CR1992" i="64"/>
  <c r="CR2010" i="64" s="1"/>
  <c r="CR1957" i="64"/>
  <c r="DG1922" i="64"/>
  <c r="DG1948" i="64" s="1"/>
  <c r="DG1991" i="64"/>
  <c r="DG1956" i="64"/>
  <c r="DG1982" i="64" s="1"/>
  <c r="CY1922" i="64"/>
  <c r="CY1948" i="64" s="1"/>
  <c r="CY1991" i="64"/>
  <c r="CY1956" i="64"/>
  <c r="CY1982" i="64" s="1"/>
  <c r="CQ1922" i="64"/>
  <c r="CQ1948" i="64" s="1"/>
  <c r="CQ1991" i="64"/>
  <c r="CQ1956" i="64"/>
  <c r="CQ1982" i="64" s="1"/>
  <c r="AZ1922" i="64"/>
  <c r="AZ1948" i="64" s="1"/>
  <c r="AZ1991" i="64"/>
  <c r="AZ1956" i="64"/>
  <c r="BP1927" i="64"/>
  <c r="BP1953" i="64" s="1"/>
  <c r="BP1961" i="64"/>
  <c r="BP1987" i="64" s="1"/>
  <c r="BP1996" i="64"/>
  <c r="CG1926" i="64"/>
  <c r="CG1952" i="64" s="1"/>
  <c r="CG1960" i="64"/>
  <c r="CG1986" i="64" s="1"/>
  <c r="CG1995" i="64"/>
  <c r="AK1926" i="64"/>
  <c r="AK1952" i="64" s="1"/>
  <c r="AK1960" i="64"/>
  <c r="AK1986" i="64" s="1"/>
  <c r="AK1995" i="64"/>
  <c r="BJ1923" i="64"/>
  <c r="BJ1992" i="64"/>
  <c r="BJ1957" i="64"/>
  <c r="BJ1983" i="64" s="1"/>
  <c r="CE1922" i="64"/>
  <c r="CE1948" i="64" s="1"/>
  <c r="CE1991" i="64"/>
  <c r="CE1956" i="64"/>
  <c r="BW1922" i="64"/>
  <c r="BW1948" i="64" s="1"/>
  <c r="BW1991" i="64"/>
  <c r="BW1956" i="64"/>
  <c r="BO1922" i="64"/>
  <c r="BO1948" i="64" s="1"/>
  <c r="BO1991" i="64"/>
  <c r="BO1956" i="64"/>
  <c r="BG1922" i="64"/>
  <c r="BG1948" i="64" s="1"/>
  <c r="BG1991" i="64"/>
  <c r="BG1956" i="64"/>
  <c r="AY1922" i="64"/>
  <c r="AY1948" i="64" s="1"/>
  <c r="AY1956" i="64"/>
  <c r="AY1991" i="64"/>
  <c r="AQ1922" i="64"/>
  <c r="AQ1948" i="64" s="1"/>
  <c r="AQ1991" i="64"/>
  <c r="AQ1956" i="64"/>
  <c r="AI1922" i="64"/>
  <c r="AI1948" i="64" s="1"/>
  <c r="AI1991" i="64"/>
  <c r="AI1956" i="64"/>
  <c r="AA1922" i="64"/>
  <c r="AA1948" i="64" s="1"/>
  <c r="AA1991" i="64"/>
  <c r="AA1956" i="64"/>
  <c r="S1922" i="64"/>
  <c r="S1948" i="64" s="1"/>
  <c r="S1991" i="64"/>
  <c r="S1956" i="64"/>
  <c r="CE1927" i="64"/>
  <c r="CE1953" i="64" s="1"/>
  <c r="CE1961" i="64"/>
  <c r="CE1987" i="64" s="1"/>
  <c r="CE1996" i="64"/>
  <c r="BW1927" i="64"/>
  <c r="BW1953" i="64" s="1"/>
  <c r="BW1961" i="64"/>
  <c r="BW1987" i="64" s="1"/>
  <c r="BW1996" i="64"/>
  <c r="BO1927" i="64"/>
  <c r="BO1953" i="64" s="1"/>
  <c r="BO1961" i="64"/>
  <c r="BO1987" i="64" s="1"/>
  <c r="BO1996" i="64"/>
  <c r="BG1927" i="64"/>
  <c r="BG1953" i="64" s="1"/>
  <c r="BG1961" i="64"/>
  <c r="BG1987" i="64" s="1"/>
  <c r="BG1996" i="64"/>
  <c r="AY1927" i="64"/>
  <c r="AY1953" i="64" s="1"/>
  <c r="AY1961" i="64"/>
  <c r="AY1987" i="64" s="1"/>
  <c r="AY1996" i="64"/>
  <c r="AQ1927" i="64"/>
  <c r="AQ1953" i="64" s="1"/>
  <c r="AQ1961" i="64"/>
  <c r="AQ1987" i="64" s="1"/>
  <c r="AQ1996" i="64"/>
  <c r="AI1927" i="64"/>
  <c r="AI1953" i="64" s="1"/>
  <c r="AI1961" i="64"/>
  <c r="AI1987" i="64" s="1"/>
  <c r="AI1996" i="64"/>
  <c r="AA1927" i="64"/>
  <c r="AA1953" i="64" s="1"/>
  <c r="AA1961" i="64"/>
  <c r="AA1987" i="64" s="1"/>
  <c r="AA1996" i="64"/>
  <c r="S1927" i="64"/>
  <c r="S1953" i="64" s="1"/>
  <c r="S1961" i="64"/>
  <c r="S1987" i="64" s="1"/>
  <c r="S1996" i="64"/>
  <c r="CF1926" i="64"/>
  <c r="CF1952" i="64" s="1"/>
  <c r="CF1960" i="64"/>
  <c r="CF1986" i="64" s="1"/>
  <c r="CF1995" i="64"/>
  <c r="BX1926" i="64"/>
  <c r="BX1952" i="64" s="1"/>
  <c r="BX1960" i="64"/>
  <c r="BX1986" i="64" s="1"/>
  <c r="BX1995" i="64"/>
  <c r="BP1926" i="64"/>
  <c r="BP1952" i="64" s="1"/>
  <c r="BP1960" i="64"/>
  <c r="BP1986" i="64" s="1"/>
  <c r="BP1995" i="64"/>
  <c r="BH1926" i="64"/>
  <c r="BH1952" i="64" s="1"/>
  <c r="BH1960" i="64"/>
  <c r="BH1986" i="64" s="1"/>
  <c r="BH1995" i="64"/>
  <c r="AZ1926" i="64"/>
  <c r="AZ1952" i="64" s="1"/>
  <c r="AZ1960" i="64"/>
  <c r="AZ1986" i="64" s="1"/>
  <c r="AZ1995" i="64"/>
  <c r="AR1926" i="64"/>
  <c r="AR1952" i="64" s="1"/>
  <c r="AR1960" i="64"/>
  <c r="AR1986" i="64" s="1"/>
  <c r="AR1995" i="64"/>
  <c r="AJ1926" i="64"/>
  <c r="AJ1952" i="64" s="1"/>
  <c r="AJ1960" i="64"/>
  <c r="AJ1986" i="64" s="1"/>
  <c r="AJ1995" i="64"/>
  <c r="AB1926" i="64"/>
  <c r="AB1952" i="64" s="1"/>
  <c r="AB1960" i="64"/>
  <c r="AB1986" i="64" s="1"/>
  <c r="AB1995" i="64"/>
  <c r="T1926" i="64"/>
  <c r="T1952" i="64" s="1"/>
  <c r="T1960" i="64"/>
  <c r="T1986" i="64" s="1"/>
  <c r="T1995" i="64"/>
  <c r="CG1923" i="64"/>
  <c r="CG1992" i="64"/>
  <c r="CG1957" i="64"/>
  <c r="CG1983" i="64" s="1"/>
  <c r="BY1923" i="64"/>
  <c r="BY1992" i="64"/>
  <c r="BY1957" i="64"/>
  <c r="BY1983" i="64" s="1"/>
  <c r="BQ1923" i="64"/>
  <c r="BQ1992" i="64"/>
  <c r="BQ1957" i="64"/>
  <c r="BQ1983" i="64" s="1"/>
  <c r="BI1923" i="64"/>
  <c r="BI1992" i="64"/>
  <c r="BI1957" i="64"/>
  <c r="BI1983" i="64" s="1"/>
  <c r="BA1923" i="64"/>
  <c r="BA1992" i="64"/>
  <c r="BA1957" i="64"/>
  <c r="BA1983" i="64" s="1"/>
  <c r="AS1923" i="64"/>
  <c r="AS1992" i="64"/>
  <c r="AS1957" i="64"/>
  <c r="AS1983" i="64" s="1"/>
  <c r="AK1923" i="64"/>
  <c r="AK1992" i="64"/>
  <c r="AK1957" i="64"/>
  <c r="AK1983" i="64" s="1"/>
  <c r="AC1923" i="64"/>
  <c r="AC1992" i="64"/>
  <c r="AC1957" i="64"/>
  <c r="AC1983" i="64" s="1"/>
  <c r="U1923" i="64"/>
  <c r="U1992" i="64"/>
  <c r="U1957" i="64"/>
  <c r="U1983" i="64" s="1"/>
  <c r="DI1927" i="64"/>
  <c r="DI1996" i="64"/>
  <c r="DI2014" i="64" s="1"/>
  <c r="DI1961" i="64"/>
  <c r="DA1927" i="64"/>
  <c r="DA1996" i="64"/>
  <c r="DA2014" i="64" s="1"/>
  <c r="DA1961" i="64"/>
  <c r="CS1927" i="64"/>
  <c r="CS1996" i="64"/>
  <c r="CS2014" i="64" s="1"/>
  <c r="CS1961" i="64"/>
  <c r="DH1926" i="64"/>
  <c r="DH1995" i="64"/>
  <c r="DH2013" i="64" s="1"/>
  <c r="DH1960" i="64"/>
  <c r="CZ1926" i="64"/>
  <c r="CZ1995" i="64"/>
  <c r="CZ2013" i="64" s="1"/>
  <c r="CZ1960" i="64"/>
  <c r="CR1926" i="64"/>
  <c r="CR1995" i="64"/>
  <c r="CR2013" i="64" s="1"/>
  <c r="CR1960" i="64"/>
  <c r="DG1923" i="64"/>
  <c r="DG1957" i="64"/>
  <c r="DG1992" i="64"/>
  <c r="DG2010" i="64" s="1"/>
  <c r="CY1923" i="64"/>
  <c r="CY1957" i="64"/>
  <c r="CY1992" i="64"/>
  <c r="CY2010" i="64" s="1"/>
  <c r="CQ1923" i="64"/>
  <c r="CQ1992" i="64"/>
  <c r="CQ2010" i="64" s="1"/>
  <c r="CQ1957" i="64"/>
  <c r="DF1922" i="64"/>
  <c r="DF1948" i="64" s="1"/>
  <c r="DF1991" i="64"/>
  <c r="DF1956" i="64"/>
  <c r="DF1982" i="64" s="1"/>
  <c r="CX1922" i="64"/>
  <c r="CX1948" i="64" s="1"/>
  <c r="CX1991" i="64"/>
  <c r="CX1956" i="64"/>
  <c r="CX1982" i="64" s="1"/>
  <c r="CP1922" i="64"/>
  <c r="CP1948" i="64" s="1"/>
  <c r="CP1991" i="64"/>
  <c r="CP1956" i="64"/>
  <c r="CP1982" i="64" s="1"/>
  <c r="AJ1922" i="64"/>
  <c r="AJ1948" i="64" s="1"/>
  <c r="AJ1991" i="64"/>
  <c r="AJ1956" i="64"/>
  <c r="AR1927" i="64"/>
  <c r="AR1953" i="64" s="1"/>
  <c r="AR1961" i="64"/>
  <c r="AR1987" i="64" s="1"/>
  <c r="AR1996" i="64"/>
  <c r="AS1926" i="64"/>
  <c r="AS1952" i="64" s="1"/>
  <c r="AS1960" i="64"/>
  <c r="AS1986" i="64" s="1"/>
  <c r="AS1995" i="64"/>
  <c r="AL1923" i="64"/>
  <c r="AL1992" i="64"/>
  <c r="AL1957" i="64"/>
  <c r="AL1983" i="64" s="1"/>
  <c r="AX1922" i="64"/>
  <c r="AX1948" i="64" s="1"/>
  <c r="AX1991" i="64"/>
  <c r="AX1956" i="64"/>
  <c r="CL1927" i="64"/>
  <c r="CL1953" i="64" s="1"/>
  <c r="CL1961" i="64"/>
  <c r="CL1987" i="64" s="1"/>
  <c r="CL1996" i="64"/>
  <c r="BF1927" i="64"/>
  <c r="BF1953" i="64" s="1"/>
  <c r="BF1961" i="64"/>
  <c r="BF1987" i="64" s="1"/>
  <c r="BF1996" i="64"/>
  <c r="AH1927" i="64"/>
  <c r="AH1953" i="64" s="1"/>
  <c r="AH1961" i="64"/>
  <c r="AH1987" i="64" s="1"/>
  <c r="AH1996" i="64"/>
  <c r="CE1926" i="64"/>
  <c r="CE1952" i="64" s="1"/>
  <c r="CE1960" i="64"/>
  <c r="CE1986" i="64" s="1"/>
  <c r="CE1995" i="64"/>
  <c r="BG1926" i="64"/>
  <c r="BG1952" i="64" s="1"/>
  <c r="BG1960" i="64"/>
  <c r="BG1986" i="64" s="1"/>
  <c r="BG1995" i="64"/>
  <c r="AQ1926" i="64"/>
  <c r="AQ1952" i="64" s="1"/>
  <c r="AQ1960" i="64"/>
  <c r="AQ1986" i="64" s="1"/>
  <c r="AQ1995" i="64"/>
  <c r="S1926" i="64"/>
  <c r="S1952" i="64" s="1"/>
  <c r="S1960" i="64"/>
  <c r="S1986" i="64" s="1"/>
  <c r="S1995" i="64"/>
  <c r="BX1923" i="64"/>
  <c r="BX1992" i="64"/>
  <c r="BX1957" i="64"/>
  <c r="BX1983" i="64" s="1"/>
  <c r="BH1923" i="64"/>
  <c r="BH1992" i="64"/>
  <c r="BH1957" i="64"/>
  <c r="BH1983" i="64" s="1"/>
  <c r="AJ1923" i="64"/>
  <c r="AJ1992" i="64"/>
  <c r="AJ1957" i="64"/>
  <c r="AJ1983" i="64" s="1"/>
  <c r="DH1927" i="64"/>
  <c r="DH1996" i="64"/>
  <c r="DH2014" i="64" s="1"/>
  <c r="DH1961" i="64"/>
  <c r="CZ1927" i="64"/>
  <c r="CZ1996" i="64"/>
  <c r="CZ2014" i="64" s="1"/>
  <c r="CZ1961" i="64"/>
  <c r="CR1927" i="64"/>
  <c r="CR1996" i="64"/>
  <c r="CR2014" i="64" s="1"/>
  <c r="CR1961" i="64"/>
  <c r="DG1926" i="64"/>
  <c r="DG1960" i="64"/>
  <c r="DG1995" i="64"/>
  <c r="DG2013" i="64" s="1"/>
  <c r="CY1926" i="64"/>
  <c r="CY1960" i="64"/>
  <c r="CY1995" i="64"/>
  <c r="CY2013" i="64" s="1"/>
  <c r="CQ1926" i="64"/>
  <c r="CQ1960" i="64"/>
  <c r="CQ1995" i="64"/>
  <c r="CQ2013" i="64" s="1"/>
  <c r="DF1923" i="64"/>
  <c r="DF1992" i="64"/>
  <c r="DF2010" i="64" s="1"/>
  <c r="DF1957" i="64"/>
  <c r="CX1923" i="64"/>
  <c r="CX1992" i="64"/>
  <c r="CX2010" i="64" s="1"/>
  <c r="CX1957" i="64"/>
  <c r="CP1923" i="64"/>
  <c r="CP1992" i="64"/>
  <c r="CP2010" i="64" s="1"/>
  <c r="CP1957" i="64"/>
  <c r="DE1922" i="64"/>
  <c r="DE1948" i="64" s="1"/>
  <c r="DE1991" i="64"/>
  <c r="DE1956" i="64"/>
  <c r="DE1982" i="64" s="1"/>
  <c r="CW1922" i="64"/>
  <c r="CW1948" i="64" s="1"/>
  <c r="CW1991" i="64"/>
  <c r="CW1956" i="64"/>
  <c r="CW1982" i="64" s="1"/>
  <c r="CO1922" i="64"/>
  <c r="CO1948" i="64" s="1"/>
  <c r="CO1991" i="64"/>
  <c r="CO1956" i="64"/>
  <c r="CO1982" i="64" s="1"/>
  <c r="AR1922" i="64"/>
  <c r="AR1948" i="64" s="1"/>
  <c r="AR1991" i="64"/>
  <c r="AR1956" i="64"/>
  <c r="BH1927" i="64"/>
  <c r="BH1953" i="64" s="1"/>
  <c r="BH1961" i="64"/>
  <c r="BH1987" i="64" s="1"/>
  <c r="BH1996" i="64"/>
  <c r="BY1926" i="64"/>
  <c r="BY1952" i="64" s="1"/>
  <c r="BY1960" i="64"/>
  <c r="BY1986" i="64" s="1"/>
  <c r="BY1995" i="64"/>
  <c r="AC1926" i="64"/>
  <c r="AC1952" i="64" s="1"/>
  <c r="AC1960" i="64"/>
  <c r="AC1986" i="64" s="1"/>
  <c r="AC1995" i="64"/>
  <c r="BB1923" i="64"/>
  <c r="BB1992" i="64"/>
  <c r="BB1957" i="64"/>
  <c r="BB1983" i="64" s="1"/>
  <c r="CL1922" i="64"/>
  <c r="CL1948" i="64" s="1"/>
  <c r="CL1991" i="64"/>
  <c r="CL1956" i="64"/>
  <c r="AP1922" i="64"/>
  <c r="AP1948" i="64" s="1"/>
  <c r="AP1991" i="64"/>
  <c r="AP1956" i="64"/>
  <c r="CD1927" i="64"/>
  <c r="CD1953" i="64" s="1"/>
  <c r="CD1961" i="64"/>
  <c r="CD1987" i="64" s="1"/>
  <c r="CD1996" i="64"/>
  <c r="BN1927" i="64"/>
  <c r="BN1953" i="64" s="1"/>
  <c r="BN1961" i="64"/>
  <c r="BN1987" i="64" s="1"/>
  <c r="BN1996" i="64"/>
  <c r="AP1927" i="64"/>
  <c r="AP1953" i="64" s="1"/>
  <c r="AP1961" i="64"/>
  <c r="AP1987" i="64" s="1"/>
  <c r="AP1996" i="64"/>
  <c r="Z1927" i="64"/>
  <c r="Z1953" i="64" s="1"/>
  <c r="Z1961" i="64"/>
  <c r="Z1987" i="64" s="1"/>
  <c r="Z1996" i="64"/>
  <c r="BO1926" i="64"/>
  <c r="BO1952" i="64" s="1"/>
  <c r="BO1960" i="64"/>
  <c r="BO1986" i="64" s="1"/>
  <c r="BO1995" i="64"/>
  <c r="AY1926" i="64"/>
  <c r="AY1952" i="64" s="1"/>
  <c r="AY1960" i="64"/>
  <c r="AY1986" i="64" s="1"/>
  <c r="AY1995" i="64"/>
  <c r="AI1926" i="64"/>
  <c r="AI1952" i="64" s="1"/>
  <c r="AI1960" i="64"/>
  <c r="AI1986" i="64" s="1"/>
  <c r="AI1995" i="64"/>
  <c r="AA1926" i="64"/>
  <c r="AA1952" i="64" s="1"/>
  <c r="AA1960" i="64"/>
  <c r="AA1986" i="64" s="1"/>
  <c r="AA1995" i="64"/>
  <c r="CF1923" i="64"/>
  <c r="CF1992" i="64"/>
  <c r="CF1957" i="64"/>
  <c r="CF1983" i="64" s="1"/>
  <c r="BP1923" i="64"/>
  <c r="BP1992" i="64"/>
  <c r="BP1957" i="64"/>
  <c r="BP1983" i="64" s="1"/>
  <c r="AZ1923" i="64"/>
  <c r="AZ1992" i="64"/>
  <c r="AZ1957" i="64"/>
  <c r="AZ1983" i="64" s="1"/>
  <c r="AR1923" i="64"/>
  <c r="AR1992" i="64"/>
  <c r="AR1957" i="64"/>
  <c r="AR1983" i="64" s="1"/>
  <c r="AB1923" i="64"/>
  <c r="AB1992" i="64"/>
  <c r="AB1957" i="64"/>
  <c r="AB1983" i="64" s="1"/>
  <c r="T1923" i="64"/>
  <c r="T1992" i="64"/>
  <c r="T1957" i="64"/>
  <c r="T1983" i="64" s="1"/>
  <c r="BU1922" i="64"/>
  <c r="BU1948" i="64" s="1"/>
  <c r="BU1991" i="64"/>
  <c r="BU1956" i="64"/>
  <c r="AG1922" i="64"/>
  <c r="AG1948" i="64" s="1"/>
  <c r="AG1991" i="64"/>
  <c r="AG1956" i="64"/>
  <c r="BM1927" i="64"/>
  <c r="BM1953" i="64" s="1"/>
  <c r="BM1996" i="64"/>
  <c r="BM1961" i="64"/>
  <c r="BM1987" i="64" s="1"/>
  <c r="Y1927" i="64"/>
  <c r="Y1953" i="64" s="1"/>
  <c r="Y1996" i="64"/>
  <c r="Y1961" i="64"/>
  <c r="Y1987" i="64" s="1"/>
  <c r="BF1926" i="64"/>
  <c r="BF1952" i="64" s="1"/>
  <c r="BF1960" i="64"/>
  <c r="BF1986" i="64" s="1"/>
  <c r="BF1995" i="64"/>
  <c r="AY1923" i="64"/>
  <c r="AY1992" i="64"/>
  <c r="AY1957" i="64"/>
  <c r="AY1983" i="64" s="1"/>
  <c r="S1923" i="64"/>
  <c r="S1957" i="64"/>
  <c r="S1983" i="64" s="1"/>
  <c r="S1992" i="64"/>
  <c r="DG1927" i="64"/>
  <c r="DG1961" i="64"/>
  <c r="DG1996" i="64"/>
  <c r="DG2014" i="64" s="1"/>
  <c r="CY1927" i="64"/>
  <c r="CY1961" i="64"/>
  <c r="CY1996" i="64"/>
  <c r="CY2014" i="64" s="1"/>
  <c r="CQ1927" i="64"/>
  <c r="CQ1961" i="64"/>
  <c r="CQ1996" i="64"/>
  <c r="CQ2014" i="64" s="1"/>
  <c r="DF1926" i="64"/>
  <c r="DF1960" i="64"/>
  <c r="DF1995" i="64"/>
  <c r="DF2013" i="64" s="1"/>
  <c r="CX1926" i="64"/>
  <c r="CX1960" i="64"/>
  <c r="CX1995" i="64"/>
  <c r="CX2013" i="64" s="1"/>
  <c r="CP1926" i="64"/>
  <c r="CP1960" i="64"/>
  <c r="CP1995" i="64"/>
  <c r="CP2013" i="64" s="1"/>
  <c r="DE1923" i="64"/>
  <c r="DE1957" i="64"/>
  <c r="DE1992" i="64"/>
  <c r="DE2010" i="64" s="1"/>
  <c r="CW1923" i="64"/>
  <c r="CW1957" i="64"/>
  <c r="CW1992" i="64"/>
  <c r="CW2010" i="64" s="1"/>
  <c r="CO1923" i="64"/>
  <c r="CO1957" i="64"/>
  <c r="CO1992" i="64"/>
  <c r="CO2010" i="64" s="1"/>
  <c r="DD1922" i="64"/>
  <c r="DD1948" i="64" s="1"/>
  <c r="DD1956" i="64"/>
  <c r="DD1982" i="64" s="1"/>
  <c r="DD1991" i="64"/>
  <c r="CV1922" i="64"/>
  <c r="CV1948" i="64" s="1"/>
  <c r="CV1991" i="64"/>
  <c r="CV1956" i="64"/>
  <c r="CV1982" i="64" s="1"/>
  <c r="BH1922" i="64"/>
  <c r="BH1948" i="64" s="1"/>
  <c r="BH1991" i="64"/>
  <c r="BH1956" i="64"/>
  <c r="BX1927" i="64"/>
  <c r="BX1953" i="64" s="1"/>
  <c r="BX1961" i="64"/>
  <c r="BX1987" i="64" s="1"/>
  <c r="BX1996" i="64"/>
  <c r="T1927" i="64"/>
  <c r="T1953" i="64" s="1"/>
  <c r="T1961" i="64"/>
  <c r="T1987" i="64" s="1"/>
  <c r="T1996" i="64"/>
  <c r="CH1923" i="64"/>
  <c r="CH1992" i="64"/>
  <c r="CH1957" i="64"/>
  <c r="CH1983" i="64" s="1"/>
  <c r="BF1922" i="64"/>
  <c r="BF1948" i="64" s="1"/>
  <c r="BF1991" i="64"/>
  <c r="BF1956" i="64"/>
  <c r="BM1922" i="64"/>
  <c r="BM1948" i="64" s="1"/>
  <c r="BM1991" i="64"/>
  <c r="BM1956" i="64"/>
  <c r="Y1922" i="64"/>
  <c r="Y1948" i="64" s="1"/>
  <c r="Y1991" i="64"/>
  <c r="Y1956" i="64"/>
  <c r="BE1927" i="64"/>
  <c r="BE1953" i="64" s="1"/>
  <c r="BE1996" i="64"/>
  <c r="BE1961" i="64"/>
  <c r="BE1987" i="64" s="1"/>
  <c r="CD1926" i="64"/>
  <c r="CD1952" i="64" s="1"/>
  <c r="CD1960" i="64"/>
  <c r="CD1986" i="64" s="1"/>
  <c r="CD1995" i="64"/>
  <c r="AH1926" i="64"/>
  <c r="AH1952" i="64" s="1"/>
  <c r="AH1960" i="64"/>
  <c r="AH1986" i="64" s="1"/>
  <c r="AH1995" i="64"/>
  <c r="BO1923" i="64"/>
  <c r="BO1992" i="64"/>
  <c r="BO1957" i="64"/>
  <c r="BO1983" i="64" s="1"/>
  <c r="AA1923" i="64"/>
  <c r="AA1992" i="64"/>
  <c r="AA1957" i="64"/>
  <c r="AA1983" i="64" s="1"/>
  <c r="CJ1922" i="64"/>
  <c r="CJ1948" i="64" s="1"/>
  <c r="CJ1956" i="64"/>
  <c r="CJ1991" i="64"/>
  <c r="CB1922" i="64"/>
  <c r="CB1948" i="64" s="1"/>
  <c r="CB1956" i="64"/>
  <c r="CB1991" i="64"/>
  <c r="BT1922" i="64"/>
  <c r="BT1948" i="64" s="1"/>
  <c r="BT1991" i="64"/>
  <c r="BT1956" i="64"/>
  <c r="BL1922" i="64"/>
  <c r="BL1948" i="64" s="1"/>
  <c r="BL1956" i="64"/>
  <c r="BL1991" i="64"/>
  <c r="BD1922" i="64"/>
  <c r="BD1948" i="64" s="1"/>
  <c r="BD1956" i="64"/>
  <c r="BD1991" i="64"/>
  <c r="AV1922" i="64"/>
  <c r="AV1948" i="64" s="1"/>
  <c r="AV1991" i="64"/>
  <c r="AV1956" i="64"/>
  <c r="AN1922" i="64"/>
  <c r="AN1948" i="64" s="1"/>
  <c r="AN1956" i="64"/>
  <c r="AN1991" i="64"/>
  <c r="AF1922" i="64"/>
  <c r="AF1948" i="64" s="1"/>
  <c r="AF1956" i="64"/>
  <c r="AF1991" i="64"/>
  <c r="X1922" i="64"/>
  <c r="X1948" i="64" s="1"/>
  <c r="X1956" i="64"/>
  <c r="X1991" i="64"/>
  <c r="CJ1927" i="64"/>
  <c r="CJ1953" i="64" s="1"/>
  <c r="CJ1961" i="64"/>
  <c r="CJ1987" i="64" s="1"/>
  <c r="CJ1996" i="64"/>
  <c r="CB1927" i="64"/>
  <c r="CB1953" i="64" s="1"/>
  <c r="CB1996" i="64"/>
  <c r="CB1961" i="64"/>
  <c r="CB1987" i="64" s="1"/>
  <c r="BT1927" i="64"/>
  <c r="BT1953" i="64" s="1"/>
  <c r="BT1961" i="64"/>
  <c r="BT1987" i="64" s="1"/>
  <c r="BT1996" i="64"/>
  <c r="BL1927" i="64"/>
  <c r="BL1953" i="64" s="1"/>
  <c r="BL1961" i="64"/>
  <c r="BL1987" i="64" s="1"/>
  <c r="BL1996" i="64"/>
  <c r="BD1927" i="64"/>
  <c r="BD1953" i="64" s="1"/>
  <c r="BD1996" i="64"/>
  <c r="BD1961" i="64"/>
  <c r="BD1987" i="64" s="1"/>
  <c r="AV1927" i="64"/>
  <c r="AV1953" i="64" s="1"/>
  <c r="AV1961" i="64"/>
  <c r="AV1987" i="64" s="1"/>
  <c r="AV1996" i="64"/>
  <c r="AN1927" i="64"/>
  <c r="AN1953" i="64" s="1"/>
  <c r="AN1996" i="64"/>
  <c r="AN1961" i="64"/>
  <c r="AN1987" i="64" s="1"/>
  <c r="AF1927" i="64"/>
  <c r="AF1953" i="64" s="1"/>
  <c r="AF1961" i="64"/>
  <c r="AF1987" i="64" s="1"/>
  <c r="AF1996" i="64"/>
  <c r="X1927" i="64"/>
  <c r="X1953" i="64" s="1"/>
  <c r="X1961" i="64"/>
  <c r="X1987" i="64" s="1"/>
  <c r="X1996" i="64"/>
  <c r="CK1926" i="64"/>
  <c r="CK1952" i="64" s="1"/>
  <c r="CK1995" i="64"/>
  <c r="CK1960" i="64"/>
  <c r="CK1986" i="64" s="1"/>
  <c r="CC1926" i="64"/>
  <c r="CC1952" i="64" s="1"/>
  <c r="CC1995" i="64"/>
  <c r="CC1960" i="64"/>
  <c r="CC1986" i="64" s="1"/>
  <c r="BU1926" i="64"/>
  <c r="BU1952" i="64" s="1"/>
  <c r="BU1995" i="64"/>
  <c r="BU1960" i="64"/>
  <c r="BU1986" i="64" s="1"/>
  <c r="BM1926" i="64"/>
  <c r="BM1952" i="64" s="1"/>
  <c r="BM1995" i="64"/>
  <c r="BM1960" i="64"/>
  <c r="BM1986" i="64" s="1"/>
  <c r="BE1926" i="64"/>
  <c r="BE1952" i="64" s="1"/>
  <c r="BE1995" i="64"/>
  <c r="BE1960" i="64"/>
  <c r="BE1986" i="64" s="1"/>
  <c r="AW1926" i="64"/>
  <c r="AW1952" i="64" s="1"/>
  <c r="AW1995" i="64"/>
  <c r="AW1960" i="64"/>
  <c r="AW1986" i="64" s="1"/>
  <c r="AO1926" i="64"/>
  <c r="AO1952" i="64" s="1"/>
  <c r="AO1995" i="64"/>
  <c r="AO1960" i="64"/>
  <c r="AO1986" i="64" s="1"/>
  <c r="AG1926" i="64"/>
  <c r="AG1952" i="64" s="1"/>
  <c r="AG1995" i="64"/>
  <c r="AG1960" i="64"/>
  <c r="AG1986" i="64" s="1"/>
  <c r="Y1926" i="64"/>
  <c r="Y1952" i="64" s="1"/>
  <c r="Y1995" i="64"/>
  <c r="Y1960" i="64"/>
  <c r="Y1986" i="64" s="1"/>
  <c r="CL1923" i="64"/>
  <c r="CL1957" i="64"/>
  <c r="CL1983" i="64" s="1"/>
  <c r="CL1992" i="64"/>
  <c r="CD1923" i="64"/>
  <c r="CD1992" i="64"/>
  <c r="CD1957" i="64"/>
  <c r="CD1983" i="64" s="1"/>
  <c r="BV1923" i="64"/>
  <c r="BV1957" i="64"/>
  <c r="BV1983" i="64" s="1"/>
  <c r="BV1992" i="64"/>
  <c r="BN1923" i="64"/>
  <c r="BN1992" i="64"/>
  <c r="BN1957" i="64"/>
  <c r="BN1983" i="64" s="1"/>
  <c r="BF1923" i="64"/>
  <c r="BF1992" i="64"/>
  <c r="BF1957" i="64"/>
  <c r="BF1983" i="64" s="1"/>
  <c r="AX1923" i="64"/>
  <c r="AX1957" i="64"/>
  <c r="AX1983" i="64" s="1"/>
  <c r="AX1992" i="64"/>
  <c r="AP1923" i="64"/>
  <c r="AP1992" i="64"/>
  <c r="AP1957" i="64"/>
  <c r="AP1983" i="64" s="1"/>
  <c r="AH1923" i="64"/>
  <c r="AH1992" i="64"/>
  <c r="AH1957" i="64"/>
  <c r="AH1983" i="64" s="1"/>
  <c r="Z1923" i="64"/>
  <c r="Z1957" i="64"/>
  <c r="Z1983" i="64" s="1"/>
  <c r="Z1992" i="64"/>
  <c r="DF1927" i="64"/>
  <c r="DF1961" i="64"/>
  <c r="DF1996" i="64"/>
  <c r="DF2014" i="64" s="1"/>
  <c r="CX1927" i="64"/>
  <c r="CX1961" i="64"/>
  <c r="CX1996" i="64"/>
  <c r="CX2014" i="64" s="1"/>
  <c r="CP1927" i="64"/>
  <c r="CP1961" i="64"/>
  <c r="CP1996" i="64"/>
  <c r="CP2014" i="64" s="1"/>
  <c r="DE1926" i="64"/>
  <c r="DE1960" i="64"/>
  <c r="DE1995" i="64"/>
  <c r="DE2013" i="64" s="1"/>
  <c r="CW1926" i="64"/>
  <c r="CW1960" i="64"/>
  <c r="CW1995" i="64"/>
  <c r="CW2013" i="64" s="1"/>
  <c r="CO1926" i="64"/>
  <c r="CO1960" i="64"/>
  <c r="CO1995" i="64"/>
  <c r="CO2013" i="64" s="1"/>
  <c r="DD1923" i="64"/>
  <c r="DD1957" i="64"/>
  <c r="DD1992" i="64"/>
  <c r="DD2010" i="64" s="1"/>
  <c r="CV1923" i="64"/>
  <c r="CV1957" i="64"/>
  <c r="CV1992" i="64"/>
  <c r="CV2010" i="64" s="1"/>
  <c r="DK1922" i="64"/>
  <c r="DK1948" i="64" s="1"/>
  <c r="DK1991" i="64"/>
  <c r="DK1956" i="64"/>
  <c r="DK1982" i="64" s="1"/>
  <c r="DC1922" i="64"/>
  <c r="DC1948" i="64" s="1"/>
  <c r="DC1991" i="64"/>
  <c r="DC1956" i="64"/>
  <c r="DC1982" i="64" s="1"/>
  <c r="CU1922" i="64"/>
  <c r="CU1948" i="64" s="1"/>
  <c r="CU1991" i="64"/>
  <c r="CU1956" i="64"/>
  <c r="CU1982" i="64" s="1"/>
  <c r="BX1922" i="64"/>
  <c r="BX1948" i="64" s="1"/>
  <c r="BX1991" i="64"/>
  <c r="BX1956" i="64"/>
  <c r="T1922" i="64"/>
  <c r="T1948" i="64" s="1"/>
  <c r="T1991" i="64"/>
  <c r="T1956" i="64"/>
  <c r="AJ1927" i="64"/>
  <c r="AJ1953" i="64" s="1"/>
  <c r="AJ1961" i="64"/>
  <c r="AJ1987" i="64" s="1"/>
  <c r="AJ1996" i="64"/>
  <c r="BI1926" i="64"/>
  <c r="BI1952" i="64" s="1"/>
  <c r="BI1960" i="64"/>
  <c r="BI1986" i="64" s="1"/>
  <c r="BI1995" i="64"/>
  <c r="BZ1923" i="64"/>
  <c r="BZ1992" i="64"/>
  <c r="BZ1957" i="64"/>
  <c r="BZ1983" i="64" s="1"/>
  <c r="AD1923" i="64"/>
  <c r="AD1992" i="64"/>
  <c r="AD1957" i="64"/>
  <c r="AD1983" i="64" s="1"/>
  <c r="BV1922" i="64"/>
  <c r="BV1948" i="64" s="1"/>
  <c r="BV1956" i="64"/>
  <c r="BV1991" i="64"/>
  <c r="AH1922" i="64"/>
  <c r="AH1948" i="64" s="1"/>
  <c r="AH1956" i="64"/>
  <c r="AH1991" i="64"/>
  <c r="AX1927" i="64"/>
  <c r="AX1953" i="64" s="1"/>
  <c r="AX1961" i="64"/>
  <c r="AX1987" i="64" s="1"/>
  <c r="AX1996" i="64"/>
  <c r="BE1922" i="64"/>
  <c r="BE1948" i="64" s="1"/>
  <c r="BE1991" i="64"/>
  <c r="BE1956" i="64"/>
  <c r="CK1927" i="64"/>
  <c r="CK1953" i="64" s="1"/>
  <c r="CK1996" i="64"/>
  <c r="CK1961" i="64"/>
  <c r="CK1987" i="64" s="1"/>
  <c r="AW1927" i="64"/>
  <c r="AW1953" i="64" s="1"/>
  <c r="AW1996" i="64"/>
  <c r="AW1961" i="64"/>
  <c r="AW1987" i="64" s="1"/>
  <c r="CL1926" i="64"/>
  <c r="CL1952" i="64" s="1"/>
  <c r="CL1960" i="64"/>
  <c r="CL1986" i="64" s="1"/>
  <c r="CL1995" i="64"/>
  <c r="AX1926" i="64"/>
  <c r="AX1952" i="64" s="1"/>
  <c r="AX1960" i="64"/>
  <c r="AX1986" i="64" s="1"/>
  <c r="AX1995" i="64"/>
  <c r="CE1923" i="64"/>
  <c r="CE1957" i="64"/>
  <c r="CE1983" i="64" s="1"/>
  <c r="CE1992" i="64"/>
  <c r="AI1923" i="64"/>
  <c r="AI1992" i="64"/>
  <c r="AI1957" i="64"/>
  <c r="AI1983" i="64" s="1"/>
  <c r="CI1922" i="64"/>
  <c r="CI1948" i="64" s="1"/>
  <c r="CI1991" i="64"/>
  <c r="CI1956" i="64"/>
  <c r="CA1922" i="64"/>
  <c r="CA1948" i="64" s="1"/>
  <c r="CA1991" i="64"/>
  <c r="CA1956" i="64"/>
  <c r="BS1922" i="64"/>
  <c r="BS1948" i="64" s="1"/>
  <c r="BS1991" i="64"/>
  <c r="BS1956" i="64"/>
  <c r="BK1922" i="64"/>
  <c r="BK1948" i="64" s="1"/>
  <c r="BK1991" i="64"/>
  <c r="BK1956" i="64"/>
  <c r="BC1922" i="64"/>
  <c r="BC1948" i="64" s="1"/>
  <c r="BC1991" i="64"/>
  <c r="BC1956" i="64"/>
  <c r="AU1922" i="64"/>
  <c r="AU1948" i="64" s="1"/>
  <c r="AU1991" i="64"/>
  <c r="AU1956" i="64"/>
  <c r="AM1922" i="64"/>
  <c r="AM1948" i="64" s="1"/>
  <c r="AM1991" i="64"/>
  <c r="AM1956" i="64"/>
  <c r="AE1922" i="64"/>
  <c r="AE1948" i="64" s="1"/>
  <c r="AE1991" i="64"/>
  <c r="AE1956" i="64"/>
  <c r="W1922" i="64"/>
  <c r="W1948" i="64" s="1"/>
  <c r="W1991" i="64"/>
  <c r="W1956" i="64"/>
  <c r="CI1927" i="64"/>
  <c r="CI1953" i="64" s="1"/>
  <c r="CI1996" i="64"/>
  <c r="CI1961" i="64"/>
  <c r="CI1987" i="64" s="1"/>
  <c r="CA1927" i="64"/>
  <c r="CA1953" i="64" s="1"/>
  <c r="CA1996" i="64"/>
  <c r="CA1961" i="64"/>
  <c r="CA1987" i="64" s="1"/>
  <c r="BS1927" i="64"/>
  <c r="BS1953" i="64" s="1"/>
  <c r="BS1996" i="64"/>
  <c r="BS1961" i="64"/>
  <c r="BS1987" i="64" s="1"/>
  <c r="BK1927" i="64"/>
  <c r="BK1953" i="64" s="1"/>
  <c r="BK1996" i="64"/>
  <c r="BK1961" i="64"/>
  <c r="BK1987" i="64" s="1"/>
  <c r="BC1927" i="64"/>
  <c r="BC1953" i="64" s="1"/>
  <c r="BC1996" i="64"/>
  <c r="BC1961" i="64"/>
  <c r="BC1987" i="64" s="1"/>
  <c r="AU1927" i="64"/>
  <c r="AU1953" i="64" s="1"/>
  <c r="AU1996" i="64"/>
  <c r="AU1961" i="64"/>
  <c r="AU1987" i="64" s="1"/>
  <c r="AM1927" i="64"/>
  <c r="AM1953" i="64" s="1"/>
  <c r="AM1996" i="64"/>
  <c r="AM1961" i="64"/>
  <c r="AM1987" i="64" s="1"/>
  <c r="AE1927" i="64"/>
  <c r="AE1953" i="64" s="1"/>
  <c r="AE1996" i="64"/>
  <c r="AE1961" i="64"/>
  <c r="AE1987" i="64" s="1"/>
  <c r="W1927" i="64"/>
  <c r="W1953" i="64" s="1"/>
  <c r="W1996" i="64"/>
  <c r="W1961" i="64"/>
  <c r="W1987" i="64" s="1"/>
  <c r="CJ1926" i="64"/>
  <c r="CJ1952" i="64" s="1"/>
  <c r="CJ1960" i="64"/>
  <c r="CJ1986" i="64" s="1"/>
  <c r="CJ1995" i="64"/>
  <c r="CB1926" i="64"/>
  <c r="CB1952" i="64" s="1"/>
  <c r="CB1960" i="64"/>
  <c r="CB1986" i="64" s="1"/>
  <c r="CB1995" i="64"/>
  <c r="BT1926" i="64"/>
  <c r="BT1952" i="64" s="1"/>
  <c r="BT1995" i="64"/>
  <c r="BT1960" i="64"/>
  <c r="BT1986" i="64" s="1"/>
  <c r="BL1926" i="64"/>
  <c r="BL1952" i="64" s="1"/>
  <c r="BL1960" i="64"/>
  <c r="BL1986" i="64" s="1"/>
  <c r="BL1995" i="64"/>
  <c r="BD1926" i="64"/>
  <c r="BD1952" i="64" s="1"/>
  <c r="BD1960" i="64"/>
  <c r="BD1986" i="64" s="1"/>
  <c r="BD1995" i="64"/>
  <c r="AV1926" i="64"/>
  <c r="AV1952" i="64" s="1"/>
  <c r="AV1995" i="64"/>
  <c r="AV1960" i="64"/>
  <c r="AV1986" i="64" s="1"/>
  <c r="AN1926" i="64"/>
  <c r="AN1952" i="64" s="1"/>
  <c r="AN1960" i="64"/>
  <c r="AN1986" i="64" s="1"/>
  <c r="AN1995" i="64"/>
  <c r="AF1926" i="64"/>
  <c r="AF1952" i="64" s="1"/>
  <c r="AF1960" i="64"/>
  <c r="AF1986" i="64" s="1"/>
  <c r="AF1995" i="64"/>
  <c r="X1926" i="64"/>
  <c r="X1952" i="64" s="1"/>
  <c r="X1995" i="64"/>
  <c r="X1960" i="64"/>
  <c r="X1986" i="64" s="1"/>
  <c r="CK1923" i="64"/>
  <c r="CK1992" i="64"/>
  <c r="CK1957" i="64"/>
  <c r="CK1983" i="64" s="1"/>
  <c r="CC1923" i="64"/>
  <c r="CC1992" i="64"/>
  <c r="CC1957" i="64"/>
  <c r="CC1983" i="64" s="1"/>
  <c r="BU1923" i="64"/>
  <c r="BU1992" i="64"/>
  <c r="BU1957" i="64"/>
  <c r="BU1983" i="64" s="1"/>
  <c r="BM1923" i="64"/>
  <c r="BM1992" i="64"/>
  <c r="BM1957" i="64"/>
  <c r="BM1983" i="64" s="1"/>
  <c r="BE1923" i="64"/>
  <c r="BE1992" i="64"/>
  <c r="BE1957" i="64"/>
  <c r="BE1983" i="64" s="1"/>
  <c r="AW1923" i="64"/>
  <c r="AW1992" i="64"/>
  <c r="AW1957" i="64"/>
  <c r="AW1983" i="64" s="1"/>
  <c r="AO1923" i="64"/>
  <c r="AO1992" i="64"/>
  <c r="AO1957" i="64"/>
  <c r="AO1983" i="64" s="1"/>
  <c r="AG1923" i="64"/>
  <c r="AG1992" i="64"/>
  <c r="AG1957" i="64"/>
  <c r="AG1983" i="64" s="1"/>
  <c r="Y1923" i="64"/>
  <c r="Y1992" i="64"/>
  <c r="Y1957" i="64"/>
  <c r="Y1983" i="64" s="1"/>
  <c r="DE1927" i="64"/>
  <c r="DE1961" i="64"/>
  <c r="DE1996" i="64"/>
  <c r="DE2014" i="64" s="1"/>
  <c r="CW1927" i="64"/>
  <c r="CW1961" i="64"/>
  <c r="CW1996" i="64"/>
  <c r="CW2014" i="64" s="1"/>
  <c r="CO1927" i="64"/>
  <c r="CO1961" i="64"/>
  <c r="CO1996" i="64"/>
  <c r="CO2014" i="64" s="1"/>
  <c r="DD1926" i="64"/>
  <c r="DD1960" i="64"/>
  <c r="DD1995" i="64"/>
  <c r="DD2013" i="64" s="1"/>
  <c r="CV1926" i="64"/>
  <c r="CV1960" i="64"/>
  <c r="CV1995" i="64"/>
  <c r="CV2013" i="64" s="1"/>
  <c r="DK1923" i="64"/>
  <c r="DK1992" i="64"/>
  <c r="DK2010" i="64" s="1"/>
  <c r="DK1957" i="64"/>
  <c r="DC1923" i="64"/>
  <c r="DC1992" i="64"/>
  <c r="DC2010" i="64" s="1"/>
  <c r="DC1957" i="64"/>
  <c r="CU1923" i="64"/>
  <c r="CU1992" i="64"/>
  <c r="CU2010" i="64" s="1"/>
  <c r="CU1957" i="64"/>
  <c r="DJ1922" i="64"/>
  <c r="DJ1948" i="64" s="1"/>
  <c r="DJ1991" i="64"/>
  <c r="DJ1956" i="64"/>
  <c r="DJ1982" i="64" s="1"/>
  <c r="DB1922" i="64"/>
  <c r="DB1948" i="64" s="1"/>
  <c r="DB1956" i="64"/>
  <c r="DB1982" i="64" s="1"/>
  <c r="DB1991" i="64"/>
  <c r="CT1922" i="64"/>
  <c r="CT1948" i="64" s="1"/>
  <c r="CT1956" i="64"/>
  <c r="CT1982" i="64" s="1"/>
  <c r="CT1991" i="64"/>
  <c r="BP1922" i="64"/>
  <c r="BP1948" i="64" s="1"/>
  <c r="BP1991" i="64"/>
  <c r="BP1956" i="64"/>
  <c r="CF1927" i="64"/>
  <c r="CF1953" i="64" s="1"/>
  <c r="CF1961" i="64"/>
  <c r="CF1987" i="64" s="1"/>
  <c r="CF1996" i="64"/>
  <c r="AB1927" i="64"/>
  <c r="AB1953" i="64" s="1"/>
  <c r="AB1961" i="64"/>
  <c r="AB1987" i="64" s="1"/>
  <c r="AB1996" i="64"/>
  <c r="BA1926" i="64"/>
  <c r="BA1952" i="64" s="1"/>
  <c r="BA1960" i="64"/>
  <c r="BA1986" i="64" s="1"/>
  <c r="BA1995" i="64"/>
  <c r="BR1923" i="64"/>
  <c r="BR1992" i="64"/>
  <c r="BR1957" i="64"/>
  <c r="BR1983" i="64" s="1"/>
  <c r="V1923" i="64"/>
  <c r="V1992" i="64"/>
  <c r="V1957" i="64"/>
  <c r="V1983" i="64" s="1"/>
  <c r="BN1922" i="64"/>
  <c r="BN1948" i="64" s="1"/>
  <c r="BN1991" i="64"/>
  <c r="BN1956" i="64"/>
  <c r="CK1922" i="64"/>
  <c r="CK1948" i="64" s="1"/>
  <c r="CK1991" i="64"/>
  <c r="CK1956" i="64"/>
  <c r="AW1922" i="64"/>
  <c r="AW1948" i="64" s="1"/>
  <c r="AW1991" i="64"/>
  <c r="AW1956" i="64"/>
  <c r="CC1927" i="64"/>
  <c r="CC1953" i="64" s="1"/>
  <c r="CC1996" i="64"/>
  <c r="CC1961" i="64"/>
  <c r="CC1987" i="64" s="1"/>
  <c r="AO1927" i="64"/>
  <c r="AO1953" i="64" s="1"/>
  <c r="AO1996" i="64"/>
  <c r="AO1961" i="64"/>
  <c r="AO1987" i="64" s="1"/>
  <c r="BV1926" i="64"/>
  <c r="BV1952" i="64" s="1"/>
  <c r="BV1960" i="64"/>
  <c r="BV1986" i="64" s="1"/>
  <c r="BV1995" i="64"/>
  <c r="AP1926" i="64"/>
  <c r="AP1952" i="64" s="1"/>
  <c r="AP1960" i="64"/>
  <c r="AP1986" i="64" s="1"/>
  <c r="AP1995" i="64"/>
  <c r="BW1923" i="64"/>
  <c r="BW1992" i="64"/>
  <c r="BW1957" i="64"/>
  <c r="BW1983" i="64" s="1"/>
  <c r="AQ1923" i="64"/>
  <c r="AQ1992" i="64"/>
  <c r="AQ1957" i="64"/>
  <c r="AQ1983" i="64" s="1"/>
  <c r="CH1922" i="64"/>
  <c r="CH1948" i="64" s="1"/>
  <c r="CH1991" i="64"/>
  <c r="CH1956" i="64"/>
  <c r="BZ1922" i="64"/>
  <c r="BZ1948" i="64" s="1"/>
  <c r="BZ1991" i="64"/>
  <c r="BZ1956" i="64"/>
  <c r="BR1922" i="64"/>
  <c r="BR1948" i="64" s="1"/>
  <c r="BR1991" i="64"/>
  <c r="BR1956" i="64"/>
  <c r="BJ1922" i="64"/>
  <c r="BJ1948" i="64" s="1"/>
  <c r="BJ1991" i="64"/>
  <c r="BJ1956" i="64"/>
  <c r="BB1922" i="64"/>
  <c r="BB1948" i="64" s="1"/>
  <c r="BB1991" i="64"/>
  <c r="BB1956" i="64"/>
  <c r="AT1922" i="64"/>
  <c r="AT1948" i="64" s="1"/>
  <c r="AT1991" i="64"/>
  <c r="AT1956" i="64"/>
  <c r="AL1922" i="64"/>
  <c r="AL1948" i="64" s="1"/>
  <c r="AL1991" i="64"/>
  <c r="AL1956" i="64"/>
  <c r="AD1922" i="64"/>
  <c r="AD1948" i="64" s="1"/>
  <c r="AD1991" i="64"/>
  <c r="AD1956" i="64"/>
  <c r="V1922" i="64"/>
  <c r="V1948" i="64" s="1"/>
  <c r="V1991" i="64"/>
  <c r="V1956" i="64"/>
  <c r="CH1927" i="64"/>
  <c r="CH1953" i="64" s="1"/>
  <c r="CH1996" i="64"/>
  <c r="CH1961" i="64"/>
  <c r="CH1987" i="64" s="1"/>
  <c r="BZ1927" i="64"/>
  <c r="BZ1953" i="64" s="1"/>
  <c r="BZ1996" i="64"/>
  <c r="BZ1961" i="64"/>
  <c r="BZ1987" i="64" s="1"/>
  <c r="BR1927" i="64"/>
  <c r="BR1953" i="64" s="1"/>
  <c r="BR1996" i="64"/>
  <c r="BR1961" i="64"/>
  <c r="BR1987" i="64" s="1"/>
  <c r="BJ1927" i="64"/>
  <c r="BJ1953" i="64" s="1"/>
  <c r="BJ1996" i="64"/>
  <c r="BJ1961" i="64"/>
  <c r="BJ1987" i="64" s="1"/>
  <c r="BB1927" i="64"/>
  <c r="BB1953" i="64" s="1"/>
  <c r="BB1996" i="64"/>
  <c r="BB1961" i="64"/>
  <c r="BB1987" i="64" s="1"/>
  <c r="AT1927" i="64"/>
  <c r="AT1953" i="64" s="1"/>
  <c r="AT1996" i="64"/>
  <c r="AT1961" i="64"/>
  <c r="AT1987" i="64" s="1"/>
  <c r="AL1927" i="64"/>
  <c r="AL1953" i="64" s="1"/>
  <c r="AL1996" i="64"/>
  <c r="AL1961" i="64"/>
  <c r="AL1987" i="64" s="1"/>
  <c r="AD1927" i="64"/>
  <c r="AD1953" i="64" s="1"/>
  <c r="AD1996" i="64"/>
  <c r="AD1961" i="64"/>
  <c r="AD1987" i="64" s="1"/>
  <c r="V1927" i="64"/>
  <c r="V1953" i="64" s="1"/>
  <c r="V1996" i="64"/>
  <c r="V1961" i="64"/>
  <c r="V1987" i="64" s="1"/>
  <c r="CI1926" i="64"/>
  <c r="CI1952" i="64" s="1"/>
  <c r="CI1995" i="64"/>
  <c r="CI1960" i="64"/>
  <c r="CI1986" i="64" s="1"/>
  <c r="CA1926" i="64"/>
  <c r="CA1952" i="64" s="1"/>
  <c r="CA1995" i="64"/>
  <c r="CA1960" i="64"/>
  <c r="CA1986" i="64" s="1"/>
  <c r="BS1926" i="64"/>
  <c r="BS1952" i="64" s="1"/>
  <c r="BS1995" i="64"/>
  <c r="BS1960" i="64"/>
  <c r="BS1986" i="64" s="1"/>
  <c r="BK1926" i="64"/>
  <c r="BK1952" i="64" s="1"/>
  <c r="BK1995" i="64"/>
  <c r="BK1960" i="64"/>
  <c r="BK1986" i="64" s="1"/>
  <c r="BC1926" i="64"/>
  <c r="BC1952" i="64" s="1"/>
  <c r="BC1995" i="64"/>
  <c r="BC1960" i="64"/>
  <c r="BC1986" i="64" s="1"/>
  <c r="AU1926" i="64"/>
  <c r="AU1952" i="64" s="1"/>
  <c r="AU1995" i="64"/>
  <c r="AU1960" i="64"/>
  <c r="AU1986" i="64" s="1"/>
  <c r="AM1926" i="64"/>
  <c r="AM1952" i="64" s="1"/>
  <c r="AM1995" i="64"/>
  <c r="AM1960" i="64"/>
  <c r="AM1986" i="64" s="1"/>
  <c r="AE1926" i="64"/>
  <c r="AE1952" i="64" s="1"/>
  <c r="AE1995" i="64"/>
  <c r="AE1960" i="64"/>
  <c r="AE1986" i="64" s="1"/>
  <c r="W1926" i="64"/>
  <c r="W1952" i="64" s="1"/>
  <c r="W1995" i="64"/>
  <c r="W1960" i="64"/>
  <c r="W1986" i="64" s="1"/>
  <c r="CJ1923" i="64"/>
  <c r="CJ1957" i="64"/>
  <c r="CJ1983" i="64" s="1"/>
  <c r="CJ1992" i="64"/>
  <c r="CB1923" i="64"/>
  <c r="CB1992" i="64"/>
  <c r="CB1957" i="64"/>
  <c r="CB1983" i="64" s="1"/>
  <c r="BT1923" i="64"/>
  <c r="BT1957" i="64"/>
  <c r="BT1983" i="64" s="1"/>
  <c r="BT1992" i="64"/>
  <c r="BL1923" i="64"/>
  <c r="BL1957" i="64"/>
  <c r="BL1983" i="64" s="1"/>
  <c r="BL1992" i="64"/>
  <c r="BD1923" i="64"/>
  <c r="BD1957" i="64"/>
  <c r="BD1983" i="64" s="1"/>
  <c r="BD1992" i="64"/>
  <c r="AV1923" i="64"/>
  <c r="AV1957" i="64"/>
  <c r="AV1983" i="64" s="1"/>
  <c r="AV1992" i="64"/>
  <c r="AN1923" i="64"/>
  <c r="AN1992" i="64"/>
  <c r="AN1957" i="64"/>
  <c r="AN1983" i="64" s="1"/>
  <c r="AF1923" i="64"/>
  <c r="AF1957" i="64"/>
  <c r="AF1983" i="64" s="1"/>
  <c r="AF1992" i="64"/>
  <c r="X1923" i="64"/>
  <c r="X1957" i="64"/>
  <c r="X1983" i="64" s="1"/>
  <c r="X1992" i="64"/>
  <c r="DD1927" i="64"/>
  <c r="DD1961" i="64"/>
  <c r="DD1996" i="64"/>
  <c r="DD2014" i="64" s="1"/>
  <c r="CV1927" i="64"/>
  <c r="CV1961" i="64"/>
  <c r="CV1996" i="64"/>
  <c r="CV2014" i="64" s="1"/>
  <c r="DK1926" i="64"/>
  <c r="DK1995" i="64"/>
  <c r="DK2013" i="64" s="1"/>
  <c r="DK1960" i="64"/>
  <c r="DC1926" i="64"/>
  <c r="DC1995" i="64"/>
  <c r="DC2013" i="64" s="1"/>
  <c r="DC1960" i="64"/>
  <c r="CU1926" i="64"/>
  <c r="CU1995" i="64"/>
  <c r="CU2013" i="64" s="1"/>
  <c r="CU1960" i="64"/>
  <c r="DJ1923" i="64"/>
  <c r="DJ1957" i="64"/>
  <c r="DJ1992" i="64"/>
  <c r="DJ2010" i="64" s="1"/>
  <c r="DB1923" i="64"/>
  <c r="DB1992" i="64"/>
  <c r="DB2010" i="64" s="1"/>
  <c r="DB1957" i="64"/>
  <c r="CT1923" i="64"/>
  <c r="CT1957" i="64"/>
  <c r="CT1992" i="64"/>
  <c r="CT2010" i="64" s="1"/>
  <c r="DI1922" i="64"/>
  <c r="DI1948" i="64" s="1"/>
  <c r="DI1991" i="64"/>
  <c r="DI1956" i="64"/>
  <c r="DI1982" i="64" s="1"/>
  <c r="DA1922" i="64"/>
  <c r="DA1948" i="64" s="1"/>
  <c r="DA1991" i="64"/>
  <c r="DA1956" i="64"/>
  <c r="DA1982" i="64" s="1"/>
  <c r="CS1922" i="64"/>
  <c r="CS1948" i="64" s="1"/>
  <c r="CS1991" i="64"/>
  <c r="CS1956" i="64"/>
  <c r="CS1982" i="64" s="1"/>
  <c r="CF1922" i="64"/>
  <c r="CF1948" i="64" s="1"/>
  <c r="CF1991" i="64"/>
  <c r="CF1956" i="64"/>
  <c r="AB1922" i="64"/>
  <c r="AB1948" i="64" s="1"/>
  <c r="AB1991" i="64"/>
  <c r="AB1956" i="64"/>
  <c r="AZ1927" i="64"/>
  <c r="AZ1953" i="64" s="1"/>
  <c r="AZ1961" i="64"/>
  <c r="AZ1987" i="64" s="1"/>
  <c r="AZ1996" i="64"/>
  <c r="BQ1926" i="64"/>
  <c r="BQ1952" i="64" s="1"/>
  <c r="BQ1960" i="64"/>
  <c r="BQ1986" i="64" s="1"/>
  <c r="BQ1995" i="64"/>
  <c r="U1926" i="64"/>
  <c r="U1952" i="64" s="1"/>
  <c r="U1960" i="64"/>
  <c r="U1986" i="64" s="1"/>
  <c r="U1995" i="64"/>
  <c r="AT1923" i="64"/>
  <c r="AT1992" i="64"/>
  <c r="AT1957" i="64"/>
  <c r="AT1983" i="64" s="1"/>
  <c r="CD1922" i="64"/>
  <c r="CD1948" i="64" s="1"/>
  <c r="CD1956" i="64"/>
  <c r="CD1991" i="64"/>
  <c r="Z1922" i="64"/>
  <c r="Z1948" i="64" s="1"/>
  <c r="Z1991" i="64"/>
  <c r="Z1956" i="64"/>
  <c r="BV1927" i="64"/>
  <c r="BV1953" i="64" s="1"/>
  <c r="BV1961" i="64"/>
  <c r="BV1987" i="64" s="1"/>
  <c r="BV1996" i="64"/>
  <c r="BW1926" i="64"/>
  <c r="BW1952" i="64" s="1"/>
  <c r="BW1960" i="64"/>
  <c r="BW1986" i="64" s="1"/>
  <c r="BW1995" i="64"/>
  <c r="CC1922" i="64"/>
  <c r="CC1948" i="64" s="1"/>
  <c r="CC1991" i="64"/>
  <c r="CC1956" i="64"/>
  <c r="AO1922" i="64"/>
  <c r="AO1948" i="64" s="1"/>
  <c r="AO1991" i="64"/>
  <c r="AO1956" i="64"/>
  <c r="BU1927" i="64"/>
  <c r="BU1953" i="64" s="1"/>
  <c r="BU1996" i="64"/>
  <c r="BU1961" i="64"/>
  <c r="BU1987" i="64" s="1"/>
  <c r="AG1927" i="64"/>
  <c r="AG1953" i="64" s="1"/>
  <c r="AG1996" i="64"/>
  <c r="AG1961" i="64"/>
  <c r="AG1987" i="64" s="1"/>
  <c r="BN1926" i="64"/>
  <c r="BN1952" i="64" s="1"/>
  <c r="BN1960" i="64"/>
  <c r="BN1986" i="64" s="1"/>
  <c r="BN1995" i="64"/>
  <c r="Z1926" i="64"/>
  <c r="Z1952" i="64" s="1"/>
  <c r="Z1960" i="64"/>
  <c r="Z1986" i="64" s="1"/>
  <c r="Z1995" i="64"/>
  <c r="BG1923" i="64"/>
  <c r="BG1992" i="64"/>
  <c r="BG1957" i="64"/>
  <c r="BG1983" i="64" s="1"/>
  <c r="CG1922" i="64"/>
  <c r="CG1948" i="64" s="1"/>
  <c r="CG1991" i="64"/>
  <c r="CG1956" i="64"/>
  <c r="BY1922" i="64"/>
  <c r="BY1948" i="64" s="1"/>
  <c r="BY1991" i="64"/>
  <c r="BY1956" i="64"/>
  <c r="BQ1922" i="64"/>
  <c r="BQ1948" i="64" s="1"/>
  <c r="BQ1991" i="64"/>
  <c r="BQ1956" i="64"/>
  <c r="BI1922" i="64"/>
  <c r="BI1948" i="64" s="1"/>
  <c r="BI1991" i="64"/>
  <c r="BI1956" i="64"/>
  <c r="BA1922" i="64"/>
  <c r="BA1948" i="64" s="1"/>
  <c r="BA1991" i="64"/>
  <c r="BA1956" i="64"/>
  <c r="AS1922" i="64"/>
  <c r="AS1948" i="64" s="1"/>
  <c r="AS1991" i="64"/>
  <c r="AS1956" i="64"/>
  <c r="AK1922" i="64"/>
  <c r="AK1948" i="64" s="1"/>
  <c r="AK1991" i="64"/>
  <c r="AK1956" i="64"/>
  <c r="AC1922" i="64"/>
  <c r="AC1948" i="64" s="1"/>
  <c r="AC1991" i="64"/>
  <c r="AC1956" i="64"/>
  <c r="U1922" i="64"/>
  <c r="U1948" i="64" s="1"/>
  <c r="U1991" i="64"/>
  <c r="U1956" i="64"/>
  <c r="CG1927" i="64"/>
  <c r="CG1953" i="64" s="1"/>
  <c r="CG1961" i="64"/>
  <c r="CG1987" i="64" s="1"/>
  <c r="CG1996" i="64"/>
  <c r="BY1927" i="64"/>
  <c r="BY1953" i="64" s="1"/>
  <c r="BY1961" i="64"/>
  <c r="BY1987" i="64" s="1"/>
  <c r="BY1996" i="64"/>
  <c r="BQ1927" i="64"/>
  <c r="BQ1953" i="64" s="1"/>
  <c r="BQ1961" i="64"/>
  <c r="BQ1987" i="64" s="1"/>
  <c r="BQ1996" i="64"/>
  <c r="BI1927" i="64"/>
  <c r="BI1953" i="64" s="1"/>
  <c r="BI1961" i="64"/>
  <c r="BI1987" i="64" s="1"/>
  <c r="BI1996" i="64"/>
  <c r="BA1927" i="64"/>
  <c r="BA1953" i="64" s="1"/>
  <c r="BA1961" i="64"/>
  <c r="BA1987" i="64" s="1"/>
  <c r="BA1996" i="64"/>
  <c r="AS1927" i="64"/>
  <c r="AS1953" i="64" s="1"/>
  <c r="AS1961" i="64"/>
  <c r="AS1987" i="64" s="1"/>
  <c r="AS1996" i="64"/>
  <c r="AK1927" i="64"/>
  <c r="AK1953" i="64" s="1"/>
  <c r="AK1961" i="64"/>
  <c r="AK1987" i="64" s="1"/>
  <c r="AK1996" i="64"/>
  <c r="AC1927" i="64"/>
  <c r="AC1953" i="64" s="1"/>
  <c r="AC1961" i="64"/>
  <c r="AC1987" i="64" s="1"/>
  <c r="AC1996" i="64"/>
  <c r="U1927" i="64"/>
  <c r="U1953" i="64" s="1"/>
  <c r="U1961" i="64"/>
  <c r="U1987" i="64" s="1"/>
  <c r="U1996" i="64"/>
  <c r="CH1926" i="64"/>
  <c r="CH1952" i="64" s="1"/>
  <c r="CH1995" i="64"/>
  <c r="CH1960" i="64"/>
  <c r="CH1986" i="64" s="1"/>
  <c r="BZ1926" i="64"/>
  <c r="BZ1952" i="64" s="1"/>
  <c r="BZ1995" i="64"/>
  <c r="BZ1960" i="64"/>
  <c r="BZ1986" i="64" s="1"/>
  <c r="BR1926" i="64"/>
  <c r="BR1952" i="64" s="1"/>
  <c r="BR1995" i="64"/>
  <c r="BR1960" i="64"/>
  <c r="BR1986" i="64" s="1"/>
  <c r="BJ1926" i="64"/>
  <c r="BJ1952" i="64" s="1"/>
  <c r="BJ1995" i="64"/>
  <c r="BJ1960" i="64"/>
  <c r="BJ1986" i="64" s="1"/>
  <c r="BB1926" i="64"/>
  <c r="BB1952" i="64" s="1"/>
  <c r="BB1995" i="64"/>
  <c r="BB1960" i="64"/>
  <c r="BB1986" i="64" s="1"/>
  <c r="AT1926" i="64"/>
  <c r="AT1952" i="64" s="1"/>
  <c r="AT1995" i="64"/>
  <c r="AT1960" i="64"/>
  <c r="AT1986" i="64" s="1"/>
  <c r="AL1926" i="64"/>
  <c r="AL1952" i="64" s="1"/>
  <c r="AL1995" i="64"/>
  <c r="AL1960" i="64"/>
  <c r="AL1986" i="64" s="1"/>
  <c r="AD1926" i="64"/>
  <c r="AD1952" i="64" s="1"/>
  <c r="AD1995" i="64"/>
  <c r="AD1960" i="64"/>
  <c r="AD1986" i="64" s="1"/>
  <c r="V1926" i="64"/>
  <c r="V1952" i="64" s="1"/>
  <c r="V1995" i="64"/>
  <c r="V1960" i="64"/>
  <c r="V1986" i="64" s="1"/>
  <c r="CI1923" i="64"/>
  <c r="CI1992" i="64"/>
  <c r="CI1957" i="64"/>
  <c r="CI1983" i="64" s="1"/>
  <c r="CA1923" i="64"/>
  <c r="CA1992" i="64"/>
  <c r="CA1957" i="64"/>
  <c r="CA1983" i="64" s="1"/>
  <c r="BS1923" i="64"/>
  <c r="BS1992" i="64"/>
  <c r="BS1957" i="64"/>
  <c r="BS1983" i="64" s="1"/>
  <c r="BK1923" i="64"/>
  <c r="BK1992" i="64"/>
  <c r="BK1957" i="64"/>
  <c r="BK1983" i="64" s="1"/>
  <c r="BC1923" i="64"/>
  <c r="BC1992" i="64"/>
  <c r="BC1957" i="64"/>
  <c r="BC1983" i="64" s="1"/>
  <c r="AU1923" i="64"/>
  <c r="AU1992" i="64"/>
  <c r="AU1957" i="64"/>
  <c r="AU1983" i="64" s="1"/>
  <c r="AM1923" i="64"/>
  <c r="AM1992" i="64"/>
  <c r="AM1957" i="64"/>
  <c r="AM1983" i="64" s="1"/>
  <c r="AE1923" i="64"/>
  <c r="AE1992" i="64"/>
  <c r="AE1957" i="64"/>
  <c r="AE1983" i="64" s="1"/>
  <c r="W1923" i="64"/>
  <c r="W1992" i="64"/>
  <c r="W1957" i="64"/>
  <c r="W1983" i="64" s="1"/>
  <c r="DK1927" i="64"/>
  <c r="DK1996" i="64"/>
  <c r="DK2014" i="64" s="1"/>
  <c r="DK1961" i="64"/>
  <c r="DC1927" i="64"/>
  <c r="DC1996" i="64"/>
  <c r="DC2014" i="64" s="1"/>
  <c r="DC1961" i="64"/>
  <c r="CU1927" i="64"/>
  <c r="CU1996" i="64"/>
  <c r="CU2014" i="64" s="1"/>
  <c r="CU1961" i="64"/>
  <c r="DJ1926" i="64"/>
  <c r="DJ1995" i="64"/>
  <c r="DJ2013" i="64" s="1"/>
  <c r="DJ1960" i="64"/>
  <c r="DB1926" i="64"/>
  <c r="DB1960" i="64"/>
  <c r="DB1995" i="64"/>
  <c r="DB2013" i="64" s="1"/>
  <c r="CT1926" i="64"/>
  <c r="CT1960" i="64"/>
  <c r="CT1995" i="64"/>
  <c r="CT2013" i="64" s="1"/>
  <c r="DI1923" i="64"/>
  <c r="DI1992" i="64"/>
  <c r="DI2010" i="64" s="1"/>
  <c r="DI1957" i="64"/>
  <c r="DA1923" i="64"/>
  <c r="DA1992" i="64"/>
  <c r="DA2010" i="64" s="1"/>
  <c r="DA1957" i="64"/>
  <c r="CS1923" i="64"/>
  <c r="CS1992" i="64"/>
  <c r="CS2010" i="64" s="1"/>
  <c r="CS1957" i="64"/>
  <c r="DH1922" i="64"/>
  <c r="DH1948" i="64" s="1"/>
  <c r="DH1991" i="64"/>
  <c r="DH1956" i="64"/>
  <c r="DH1982" i="64" s="1"/>
  <c r="CZ1922" i="64"/>
  <c r="CZ1948" i="64" s="1"/>
  <c r="CZ1991" i="64"/>
  <c r="CZ1956" i="64"/>
  <c r="CZ1982" i="64" s="1"/>
  <c r="CR1922" i="64"/>
  <c r="CR1948" i="64" s="1"/>
  <c r="CR1991" i="64"/>
  <c r="CR1956" i="64"/>
  <c r="CR1982" i="64" s="1"/>
  <c r="BA1859" i="64"/>
  <c r="BA1871" i="64" s="1"/>
  <c r="BA1880" i="64"/>
  <c r="BA1892" i="64" s="1"/>
  <c r="CL1859" i="64"/>
  <c r="CL1871" i="64" s="1"/>
  <c r="CL1880" i="64"/>
  <c r="CL1892" i="64" s="1"/>
  <c r="CD1859" i="64"/>
  <c r="CD1871" i="64" s="1"/>
  <c r="CD1880" i="64"/>
  <c r="CD1892" i="64" s="1"/>
  <c r="BV1859" i="64"/>
  <c r="BV1871" i="64" s="1"/>
  <c r="BV1880" i="64"/>
  <c r="BV1892" i="64" s="1"/>
  <c r="BN1859" i="64"/>
  <c r="BN1871" i="64" s="1"/>
  <c r="BN1880" i="64"/>
  <c r="BN1892" i="64" s="1"/>
  <c r="BF1859" i="64"/>
  <c r="BF1871" i="64" s="1"/>
  <c r="BF1880" i="64"/>
  <c r="BF1892" i="64" s="1"/>
  <c r="AX1859" i="64"/>
  <c r="AX1871" i="64" s="1"/>
  <c r="AX1880" i="64"/>
  <c r="AX1892" i="64" s="1"/>
  <c r="AP1859" i="64"/>
  <c r="AP1871" i="64" s="1"/>
  <c r="AP1880" i="64"/>
  <c r="AP1892" i="64" s="1"/>
  <c r="AH1859" i="64"/>
  <c r="AH1871" i="64" s="1"/>
  <c r="AH1880" i="64"/>
  <c r="AH1892" i="64" s="1"/>
  <c r="Z1859" i="64"/>
  <c r="Z1871" i="64" s="1"/>
  <c r="Z1880" i="64"/>
  <c r="Z1892" i="64" s="1"/>
  <c r="CL1864" i="64"/>
  <c r="CL1885" i="64"/>
  <c r="CD1864" i="64"/>
  <c r="CD1885" i="64"/>
  <c r="BV1864" i="64"/>
  <c r="BV1885" i="64"/>
  <c r="BN1864" i="64"/>
  <c r="BN1885" i="64"/>
  <c r="BF1864" i="64"/>
  <c r="BF1885" i="64"/>
  <c r="AX1864" i="64"/>
  <c r="AX1885" i="64"/>
  <c r="AP1864" i="64"/>
  <c r="AP1885" i="64"/>
  <c r="AH1864" i="64"/>
  <c r="AH1885" i="64"/>
  <c r="Z1864" i="64"/>
  <c r="Z1885" i="64"/>
  <c r="CE1863" i="64"/>
  <c r="CE1884" i="64"/>
  <c r="BW1863" i="64"/>
  <c r="BW1884" i="64"/>
  <c r="BO1863" i="64"/>
  <c r="BO1884" i="64"/>
  <c r="BG1863" i="64"/>
  <c r="BG1884" i="64"/>
  <c r="AY1863" i="64"/>
  <c r="AY1884" i="64"/>
  <c r="AQ1863" i="64"/>
  <c r="AQ1884" i="64"/>
  <c r="AI1863" i="64"/>
  <c r="AI1884" i="64"/>
  <c r="AA1863" i="64"/>
  <c r="AA1884" i="64"/>
  <c r="S1863" i="64"/>
  <c r="S1884" i="64"/>
  <c r="CF1860" i="64"/>
  <c r="CF1872" i="64" s="1"/>
  <c r="CF1881" i="64"/>
  <c r="BX1860" i="64"/>
  <c r="BX1872" i="64" s="1"/>
  <c r="BX1881" i="64"/>
  <c r="BP1860" i="64"/>
  <c r="BP1872" i="64" s="1"/>
  <c r="BP1881" i="64"/>
  <c r="BH1860" i="64"/>
  <c r="BH1872" i="64" s="1"/>
  <c r="BH1881" i="64"/>
  <c r="AZ1860" i="64"/>
  <c r="AZ1872" i="64" s="1"/>
  <c r="AZ1881" i="64"/>
  <c r="AR1860" i="64"/>
  <c r="AR1872" i="64" s="1"/>
  <c r="AR1881" i="64"/>
  <c r="AJ1860" i="64"/>
  <c r="AJ1872" i="64" s="1"/>
  <c r="AJ1881" i="64"/>
  <c r="AB1860" i="64"/>
  <c r="AB1872" i="64" s="1"/>
  <c r="AB1881" i="64"/>
  <c r="T1860" i="64"/>
  <c r="T1872" i="64" s="1"/>
  <c r="T1881" i="64"/>
  <c r="DF1864" i="64"/>
  <c r="DF1885" i="64"/>
  <c r="CX1864" i="64"/>
  <c r="CX1885" i="64"/>
  <c r="CP1864" i="64"/>
  <c r="CP1885" i="64"/>
  <c r="DF1863" i="64"/>
  <c r="DF1884" i="64"/>
  <c r="CX1863" i="64"/>
  <c r="CX1884" i="64"/>
  <c r="CP1863" i="64"/>
  <c r="CP1884" i="64"/>
  <c r="DF1860" i="64"/>
  <c r="DF1872" i="64" s="1"/>
  <c r="DF1881" i="64"/>
  <c r="CX1860" i="64"/>
  <c r="CX1872" i="64" s="1"/>
  <c r="CX1881" i="64"/>
  <c r="CP1860" i="64"/>
  <c r="CP1872" i="64" s="1"/>
  <c r="CP1881" i="64"/>
  <c r="DF1859" i="64"/>
  <c r="DF1871" i="64" s="1"/>
  <c r="DF1880" i="64"/>
  <c r="DF1892" i="64" s="1"/>
  <c r="CX1859" i="64"/>
  <c r="CX1871" i="64" s="1"/>
  <c r="CX1880" i="64"/>
  <c r="CX1892" i="64" s="1"/>
  <c r="CP1859" i="64"/>
  <c r="CP1871" i="64" s="1"/>
  <c r="CP1880" i="64"/>
  <c r="CP1892" i="64" s="1"/>
  <c r="BI1859" i="64"/>
  <c r="BI1871" i="64" s="1"/>
  <c r="BI1880" i="64"/>
  <c r="BI1892" i="64" s="1"/>
  <c r="CK1859" i="64"/>
  <c r="CK1871" i="64" s="1"/>
  <c r="CK1880" i="64"/>
  <c r="CK1892" i="64" s="1"/>
  <c r="CC1859" i="64"/>
  <c r="CC1871" i="64" s="1"/>
  <c r="CC1880" i="64"/>
  <c r="CC1892" i="64" s="1"/>
  <c r="BU1859" i="64"/>
  <c r="BU1871" i="64" s="1"/>
  <c r="BU1880" i="64"/>
  <c r="BU1892" i="64" s="1"/>
  <c r="BM1859" i="64"/>
  <c r="BM1871" i="64" s="1"/>
  <c r="BM1880" i="64"/>
  <c r="BM1892" i="64" s="1"/>
  <c r="BE1859" i="64"/>
  <c r="BE1871" i="64" s="1"/>
  <c r="BE1880" i="64"/>
  <c r="BE1892" i="64" s="1"/>
  <c r="AW1859" i="64"/>
  <c r="AW1871" i="64" s="1"/>
  <c r="AW1880" i="64"/>
  <c r="AW1892" i="64" s="1"/>
  <c r="AO1859" i="64"/>
  <c r="AO1871" i="64" s="1"/>
  <c r="AO1880" i="64"/>
  <c r="AO1892" i="64" s="1"/>
  <c r="AG1859" i="64"/>
  <c r="AG1871" i="64" s="1"/>
  <c r="AG1880" i="64"/>
  <c r="AG1892" i="64" s="1"/>
  <c r="Y1859" i="64"/>
  <c r="Y1871" i="64" s="1"/>
  <c r="Y1880" i="64"/>
  <c r="Y1892" i="64" s="1"/>
  <c r="CK1864" i="64"/>
  <c r="CK1885" i="64"/>
  <c r="CC1864" i="64"/>
  <c r="CC1885" i="64"/>
  <c r="BU1864" i="64"/>
  <c r="BU1885" i="64"/>
  <c r="BM1864" i="64"/>
  <c r="BM1885" i="64"/>
  <c r="BE1864" i="64"/>
  <c r="BE1885" i="64"/>
  <c r="AW1864" i="64"/>
  <c r="AW1885" i="64"/>
  <c r="AO1864" i="64"/>
  <c r="AO1885" i="64"/>
  <c r="AG1864" i="64"/>
  <c r="AG1885" i="64"/>
  <c r="Y1864" i="64"/>
  <c r="Y1885" i="64"/>
  <c r="CL1863" i="64"/>
  <c r="CL1884" i="64"/>
  <c r="CD1863" i="64"/>
  <c r="CD1884" i="64"/>
  <c r="BV1863" i="64"/>
  <c r="BV1884" i="64"/>
  <c r="BN1863" i="64"/>
  <c r="BN1884" i="64"/>
  <c r="BF1863" i="64"/>
  <c r="BF1884" i="64"/>
  <c r="AX1863" i="64"/>
  <c r="AX1884" i="64"/>
  <c r="AP1863" i="64"/>
  <c r="AP1884" i="64"/>
  <c r="AH1863" i="64"/>
  <c r="AH1884" i="64"/>
  <c r="Z1863" i="64"/>
  <c r="Z1884" i="64"/>
  <c r="CE1860" i="64"/>
  <c r="CE1872" i="64" s="1"/>
  <c r="CE1881" i="64"/>
  <c r="BW1860" i="64"/>
  <c r="BW1872" i="64" s="1"/>
  <c r="BW1881" i="64"/>
  <c r="BO1860" i="64"/>
  <c r="BO1872" i="64" s="1"/>
  <c r="BO1881" i="64"/>
  <c r="BG1860" i="64"/>
  <c r="BG1872" i="64" s="1"/>
  <c r="BG1881" i="64"/>
  <c r="AY1860" i="64"/>
  <c r="AY1872" i="64" s="1"/>
  <c r="AY1881" i="64"/>
  <c r="AQ1860" i="64"/>
  <c r="AQ1872" i="64" s="1"/>
  <c r="AQ1881" i="64"/>
  <c r="AI1860" i="64"/>
  <c r="AI1872" i="64" s="1"/>
  <c r="AI1881" i="64"/>
  <c r="AA1860" i="64"/>
  <c r="AA1872" i="64" s="1"/>
  <c r="AA1881" i="64"/>
  <c r="S1860" i="64"/>
  <c r="S1872" i="64" s="1"/>
  <c r="S1881" i="64"/>
  <c r="DE1864" i="64"/>
  <c r="DE1885" i="64"/>
  <c r="CW1864" i="64"/>
  <c r="CW1885" i="64"/>
  <c r="CO1864" i="64"/>
  <c r="CO1885" i="64"/>
  <c r="DE1863" i="64"/>
  <c r="DE1884" i="64"/>
  <c r="CW1863" i="64"/>
  <c r="CW1884" i="64"/>
  <c r="CO1863" i="64"/>
  <c r="CO1884" i="64"/>
  <c r="DE1860" i="64"/>
  <c r="DE1872" i="64" s="1"/>
  <c r="DE1881" i="64"/>
  <c r="CW1860" i="64"/>
  <c r="CW1872" i="64" s="1"/>
  <c r="CW1881" i="64"/>
  <c r="CO1860" i="64"/>
  <c r="CO1872" i="64" s="1"/>
  <c r="CO1881" i="64"/>
  <c r="DE1859" i="64"/>
  <c r="DE1871" i="64" s="1"/>
  <c r="DE1880" i="64"/>
  <c r="DE1892" i="64" s="1"/>
  <c r="CW1859" i="64"/>
  <c r="CW1871" i="64" s="1"/>
  <c r="CW1880" i="64"/>
  <c r="CW1892" i="64" s="1"/>
  <c r="CO1859" i="64"/>
  <c r="CO1871" i="64" s="1"/>
  <c r="CO1880" i="64"/>
  <c r="CO1892" i="64" s="1"/>
  <c r="CG1859" i="64"/>
  <c r="CG1871" i="64" s="1"/>
  <c r="CG1880" i="64"/>
  <c r="CG1892" i="64" s="1"/>
  <c r="AC1859" i="64"/>
  <c r="AC1871" i="64" s="1"/>
  <c r="AC1880" i="64"/>
  <c r="AC1892" i="64" s="1"/>
  <c r="CJ1859" i="64"/>
  <c r="CJ1871" i="64" s="1"/>
  <c r="CJ1880" i="64"/>
  <c r="CJ1892" i="64" s="1"/>
  <c r="CB1859" i="64"/>
  <c r="CB1871" i="64" s="1"/>
  <c r="CB1880" i="64"/>
  <c r="CB1892" i="64" s="1"/>
  <c r="BT1859" i="64"/>
  <c r="BT1871" i="64" s="1"/>
  <c r="BT1880" i="64"/>
  <c r="BT1892" i="64" s="1"/>
  <c r="BL1859" i="64"/>
  <c r="BL1871" i="64" s="1"/>
  <c r="BL1880" i="64"/>
  <c r="BL1892" i="64" s="1"/>
  <c r="BD1859" i="64"/>
  <c r="BD1871" i="64" s="1"/>
  <c r="BD1880" i="64"/>
  <c r="BD1892" i="64" s="1"/>
  <c r="AV1859" i="64"/>
  <c r="AV1871" i="64" s="1"/>
  <c r="AV1880" i="64"/>
  <c r="AV1892" i="64" s="1"/>
  <c r="AN1859" i="64"/>
  <c r="AN1871" i="64" s="1"/>
  <c r="AN1880" i="64"/>
  <c r="AN1892" i="64" s="1"/>
  <c r="AF1859" i="64"/>
  <c r="AF1871" i="64" s="1"/>
  <c r="AF1880" i="64"/>
  <c r="AF1892" i="64" s="1"/>
  <c r="X1859" i="64"/>
  <c r="X1871" i="64" s="1"/>
  <c r="X1880" i="64"/>
  <c r="X1892" i="64" s="1"/>
  <c r="CJ1864" i="64"/>
  <c r="CJ1885" i="64"/>
  <c r="CB1864" i="64"/>
  <c r="CB1885" i="64"/>
  <c r="BT1864" i="64"/>
  <c r="BT1885" i="64"/>
  <c r="BL1864" i="64"/>
  <c r="BL1885" i="64"/>
  <c r="BD1864" i="64"/>
  <c r="BD1885" i="64"/>
  <c r="AV1864" i="64"/>
  <c r="AV1885" i="64"/>
  <c r="AN1864" i="64"/>
  <c r="AN1885" i="64"/>
  <c r="AF1864" i="64"/>
  <c r="AF1885" i="64"/>
  <c r="X1864" i="64"/>
  <c r="X1885" i="64"/>
  <c r="CK1863" i="64"/>
  <c r="CK1884" i="64"/>
  <c r="CC1863" i="64"/>
  <c r="CC1884" i="64"/>
  <c r="BU1863" i="64"/>
  <c r="BU1884" i="64"/>
  <c r="BM1863" i="64"/>
  <c r="BM1884" i="64"/>
  <c r="BE1863" i="64"/>
  <c r="BE1884" i="64"/>
  <c r="AW1863" i="64"/>
  <c r="AW1884" i="64"/>
  <c r="AO1863" i="64"/>
  <c r="AO1884" i="64"/>
  <c r="AG1863" i="64"/>
  <c r="AG1884" i="64"/>
  <c r="Y1863" i="64"/>
  <c r="Y1884" i="64"/>
  <c r="CL1860" i="64"/>
  <c r="CL1872" i="64" s="1"/>
  <c r="CL1881" i="64"/>
  <c r="CD1860" i="64"/>
  <c r="CD1872" i="64" s="1"/>
  <c r="CD1881" i="64"/>
  <c r="BV1860" i="64"/>
  <c r="BV1872" i="64" s="1"/>
  <c r="BV1881" i="64"/>
  <c r="BN1860" i="64"/>
  <c r="BN1872" i="64" s="1"/>
  <c r="BN1881" i="64"/>
  <c r="BF1860" i="64"/>
  <c r="BF1872" i="64" s="1"/>
  <c r="BF1881" i="64"/>
  <c r="AX1860" i="64"/>
  <c r="AX1872" i="64" s="1"/>
  <c r="AX1881" i="64"/>
  <c r="AP1860" i="64"/>
  <c r="AP1872" i="64" s="1"/>
  <c r="AP1881" i="64"/>
  <c r="AH1860" i="64"/>
  <c r="AH1872" i="64" s="1"/>
  <c r="AH1881" i="64"/>
  <c r="Z1860" i="64"/>
  <c r="Z1872" i="64" s="1"/>
  <c r="Z1881" i="64"/>
  <c r="DD1864" i="64"/>
  <c r="DD1885" i="64"/>
  <c r="CV1864" i="64"/>
  <c r="CV1885" i="64"/>
  <c r="DD1863" i="64"/>
  <c r="DD1884" i="64"/>
  <c r="CV1863" i="64"/>
  <c r="CV1884" i="64"/>
  <c r="DD1860" i="64"/>
  <c r="DD1872" i="64" s="1"/>
  <c r="DD1881" i="64"/>
  <c r="CV1860" i="64"/>
  <c r="CV1872" i="64" s="1"/>
  <c r="CV1881" i="64"/>
  <c r="DD1859" i="64"/>
  <c r="DD1871" i="64" s="1"/>
  <c r="DD1880" i="64"/>
  <c r="DD1892" i="64" s="1"/>
  <c r="CV1859" i="64"/>
  <c r="CV1871" i="64" s="1"/>
  <c r="CV1880" i="64"/>
  <c r="CV1892" i="64" s="1"/>
  <c r="CI1859" i="64"/>
  <c r="CI1871" i="64" s="1"/>
  <c r="CI1880" i="64"/>
  <c r="CI1892" i="64" s="1"/>
  <c r="CA1859" i="64"/>
  <c r="CA1871" i="64" s="1"/>
  <c r="CA1880" i="64"/>
  <c r="CA1892" i="64" s="1"/>
  <c r="BS1859" i="64"/>
  <c r="BS1871" i="64" s="1"/>
  <c r="BS1880" i="64"/>
  <c r="BS1892" i="64" s="1"/>
  <c r="BK1859" i="64"/>
  <c r="BK1871" i="64" s="1"/>
  <c r="BK1880" i="64"/>
  <c r="BK1892" i="64" s="1"/>
  <c r="BC1859" i="64"/>
  <c r="BC1871" i="64" s="1"/>
  <c r="BC1880" i="64"/>
  <c r="BC1892" i="64" s="1"/>
  <c r="AU1859" i="64"/>
  <c r="AU1871" i="64" s="1"/>
  <c r="AU1880" i="64"/>
  <c r="AU1892" i="64" s="1"/>
  <c r="AM1859" i="64"/>
  <c r="AM1871" i="64" s="1"/>
  <c r="AM1880" i="64"/>
  <c r="AM1892" i="64" s="1"/>
  <c r="AE1859" i="64"/>
  <c r="AE1871" i="64" s="1"/>
  <c r="AE1880" i="64"/>
  <c r="AE1892" i="64" s="1"/>
  <c r="W1859" i="64"/>
  <c r="W1871" i="64" s="1"/>
  <c r="W1880" i="64"/>
  <c r="W1892" i="64" s="1"/>
  <c r="CI1864" i="64"/>
  <c r="CI1885" i="64"/>
  <c r="CA1864" i="64"/>
  <c r="CA1885" i="64"/>
  <c r="BS1864" i="64"/>
  <c r="BS1885" i="64"/>
  <c r="BK1864" i="64"/>
  <c r="BK1885" i="64"/>
  <c r="BC1864" i="64"/>
  <c r="BC1885" i="64"/>
  <c r="AU1864" i="64"/>
  <c r="AU1885" i="64"/>
  <c r="AM1864" i="64"/>
  <c r="AM1885" i="64"/>
  <c r="AE1864" i="64"/>
  <c r="AE1885" i="64"/>
  <c r="W1864" i="64"/>
  <c r="W1885" i="64"/>
  <c r="CJ1863" i="64"/>
  <c r="CJ1884" i="64"/>
  <c r="CB1863" i="64"/>
  <c r="CB1884" i="64"/>
  <c r="BT1863" i="64"/>
  <c r="BT1884" i="64"/>
  <c r="BL1863" i="64"/>
  <c r="BL1884" i="64"/>
  <c r="BD1863" i="64"/>
  <c r="BD1884" i="64"/>
  <c r="AV1863" i="64"/>
  <c r="AV1884" i="64"/>
  <c r="AN1863" i="64"/>
  <c r="AN1884" i="64"/>
  <c r="AF1863" i="64"/>
  <c r="AF1884" i="64"/>
  <c r="X1863" i="64"/>
  <c r="X1884" i="64"/>
  <c r="CK1860" i="64"/>
  <c r="CK1872" i="64" s="1"/>
  <c r="CK1881" i="64"/>
  <c r="CC1860" i="64"/>
  <c r="CC1872" i="64" s="1"/>
  <c r="CC1881" i="64"/>
  <c r="BU1860" i="64"/>
  <c r="BU1872" i="64" s="1"/>
  <c r="BU1881" i="64"/>
  <c r="BM1860" i="64"/>
  <c r="BM1872" i="64" s="1"/>
  <c r="BM1881" i="64"/>
  <c r="BE1860" i="64"/>
  <c r="BE1872" i="64" s="1"/>
  <c r="BE1881" i="64"/>
  <c r="AW1860" i="64"/>
  <c r="AW1872" i="64" s="1"/>
  <c r="AW1881" i="64"/>
  <c r="AO1860" i="64"/>
  <c r="AO1872" i="64" s="1"/>
  <c r="AO1881" i="64"/>
  <c r="AG1860" i="64"/>
  <c r="AG1872" i="64" s="1"/>
  <c r="AG1881" i="64"/>
  <c r="Y1860" i="64"/>
  <c r="Y1872" i="64" s="1"/>
  <c r="Y1881" i="64"/>
  <c r="DK1864" i="64"/>
  <c r="DK1885" i="64"/>
  <c r="DC1864" i="64"/>
  <c r="DC1885" i="64"/>
  <c r="CU1864" i="64"/>
  <c r="CU1885" i="64"/>
  <c r="DK1863" i="64"/>
  <c r="DK1884" i="64"/>
  <c r="DC1863" i="64"/>
  <c r="DC1884" i="64"/>
  <c r="CU1863" i="64"/>
  <c r="CU1884" i="64"/>
  <c r="DK1860" i="64"/>
  <c r="DK1872" i="64" s="1"/>
  <c r="DK1881" i="64"/>
  <c r="DC1860" i="64"/>
  <c r="DC1872" i="64" s="1"/>
  <c r="DC1881" i="64"/>
  <c r="CU1860" i="64"/>
  <c r="CU1872" i="64" s="1"/>
  <c r="CU1881" i="64"/>
  <c r="DK1859" i="64"/>
  <c r="DK1871" i="64" s="1"/>
  <c r="DK1880" i="64"/>
  <c r="DK1892" i="64" s="1"/>
  <c r="DC1859" i="64"/>
  <c r="DC1871" i="64" s="1"/>
  <c r="DC1880" i="64"/>
  <c r="DC1892" i="64" s="1"/>
  <c r="CU1859" i="64"/>
  <c r="CU1871" i="64" s="1"/>
  <c r="CU1880" i="64"/>
  <c r="CU1892" i="64" s="1"/>
  <c r="CH1859" i="64"/>
  <c r="CH1871" i="64" s="1"/>
  <c r="CH1880" i="64"/>
  <c r="CH1892" i="64" s="1"/>
  <c r="BZ1859" i="64"/>
  <c r="BZ1871" i="64" s="1"/>
  <c r="BZ1880" i="64"/>
  <c r="BZ1892" i="64" s="1"/>
  <c r="BR1859" i="64"/>
  <c r="BR1871" i="64" s="1"/>
  <c r="BR1880" i="64"/>
  <c r="BR1892" i="64" s="1"/>
  <c r="BJ1859" i="64"/>
  <c r="BJ1871" i="64" s="1"/>
  <c r="BJ1880" i="64"/>
  <c r="BJ1892" i="64" s="1"/>
  <c r="BB1859" i="64"/>
  <c r="BB1871" i="64" s="1"/>
  <c r="BB1880" i="64"/>
  <c r="BB1892" i="64" s="1"/>
  <c r="AT1859" i="64"/>
  <c r="AT1871" i="64" s="1"/>
  <c r="AT1880" i="64"/>
  <c r="AT1892" i="64" s="1"/>
  <c r="AL1859" i="64"/>
  <c r="AL1871" i="64" s="1"/>
  <c r="AL1880" i="64"/>
  <c r="AL1892" i="64" s="1"/>
  <c r="AD1859" i="64"/>
  <c r="AD1871" i="64" s="1"/>
  <c r="AD1880" i="64"/>
  <c r="AD1892" i="64" s="1"/>
  <c r="V1859" i="64"/>
  <c r="V1871" i="64" s="1"/>
  <c r="V1880" i="64"/>
  <c r="V1892" i="64" s="1"/>
  <c r="CH1864" i="64"/>
  <c r="CH1885" i="64"/>
  <c r="BZ1864" i="64"/>
  <c r="BZ1885" i="64"/>
  <c r="BR1864" i="64"/>
  <c r="BR1885" i="64"/>
  <c r="BJ1864" i="64"/>
  <c r="BJ1885" i="64"/>
  <c r="BB1864" i="64"/>
  <c r="BB1885" i="64"/>
  <c r="AT1864" i="64"/>
  <c r="AT1885" i="64"/>
  <c r="AL1864" i="64"/>
  <c r="AL1885" i="64"/>
  <c r="AD1864" i="64"/>
  <c r="AD1885" i="64"/>
  <c r="V1864" i="64"/>
  <c r="V1885" i="64"/>
  <c r="CI1863" i="64"/>
  <c r="CI1884" i="64"/>
  <c r="CA1863" i="64"/>
  <c r="CA1884" i="64"/>
  <c r="BS1863" i="64"/>
  <c r="BS1884" i="64"/>
  <c r="BK1863" i="64"/>
  <c r="BK1884" i="64"/>
  <c r="BC1863" i="64"/>
  <c r="BC1884" i="64"/>
  <c r="AU1863" i="64"/>
  <c r="AU1884" i="64"/>
  <c r="AM1863" i="64"/>
  <c r="AM1884" i="64"/>
  <c r="AE1863" i="64"/>
  <c r="AE1884" i="64"/>
  <c r="W1863" i="64"/>
  <c r="W1884" i="64"/>
  <c r="CJ1860" i="64"/>
  <c r="CJ1872" i="64" s="1"/>
  <c r="CJ1881" i="64"/>
  <c r="CB1860" i="64"/>
  <c r="CB1872" i="64" s="1"/>
  <c r="CB1881" i="64"/>
  <c r="BT1860" i="64"/>
  <c r="BT1872" i="64" s="1"/>
  <c r="BT1881" i="64"/>
  <c r="BL1860" i="64"/>
  <c r="BL1872" i="64" s="1"/>
  <c r="BL1881" i="64"/>
  <c r="BD1860" i="64"/>
  <c r="BD1872" i="64" s="1"/>
  <c r="BD1881" i="64"/>
  <c r="AV1860" i="64"/>
  <c r="AV1872" i="64" s="1"/>
  <c r="AV1881" i="64"/>
  <c r="AN1860" i="64"/>
  <c r="AN1872" i="64" s="1"/>
  <c r="AN1881" i="64"/>
  <c r="AF1860" i="64"/>
  <c r="AF1872" i="64" s="1"/>
  <c r="AF1881" i="64"/>
  <c r="X1860" i="64"/>
  <c r="X1872" i="64" s="1"/>
  <c r="X1881" i="64"/>
  <c r="DJ1864" i="64"/>
  <c r="DJ1885" i="64"/>
  <c r="DB1864" i="64"/>
  <c r="DB1885" i="64"/>
  <c r="CT1864" i="64"/>
  <c r="CT1885" i="64"/>
  <c r="DJ1863" i="64"/>
  <c r="DJ1884" i="64"/>
  <c r="DB1863" i="64"/>
  <c r="DB1884" i="64"/>
  <c r="CT1863" i="64"/>
  <c r="CT1884" i="64"/>
  <c r="DJ1860" i="64"/>
  <c r="DJ1872" i="64" s="1"/>
  <c r="DJ1881" i="64"/>
  <c r="DB1860" i="64"/>
  <c r="DB1872" i="64" s="1"/>
  <c r="DB1881" i="64"/>
  <c r="CT1860" i="64"/>
  <c r="CT1872" i="64" s="1"/>
  <c r="CT1881" i="64"/>
  <c r="DJ1859" i="64"/>
  <c r="DJ1871" i="64" s="1"/>
  <c r="DJ1880" i="64"/>
  <c r="DJ1892" i="64" s="1"/>
  <c r="DB1859" i="64"/>
  <c r="DB1871" i="64" s="1"/>
  <c r="DB1880" i="64"/>
  <c r="DB1892" i="64" s="1"/>
  <c r="CT1859" i="64"/>
  <c r="CT1871" i="64" s="1"/>
  <c r="CT1880" i="64"/>
  <c r="CT1892" i="64" s="1"/>
  <c r="BY1859" i="64"/>
  <c r="BY1871" i="64" s="1"/>
  <c r="BY1880" i="64"/>
  <c r="BY1892" i="64" s="1"/>
  <c r="BQ1859" i="64"/>
  <c r="BQ1871" i="64" s="1"/>
  <c r="BQ1880" i="64"/>
  <c r="BQ1892" i="64" s="1"/>
  <c r="AS1859" i="64"/>
  <c r="AS1871" i="64" s="1"/>
  <c r="AS1880" i="64"/>
  <c r="AS1892" i="64" s="1"/>
  <c r="CG1864" i="64"/>
  <c r="CG1885" i="64"/>
  <c r="BY1864" i="64"/>
  <c r="BY1885" i="64"/>
  <c r="BQ1864" i="64"/>
  <c r="BQ1885" i="64"/>
  <c r="BI1864" i="64"/>
  <c r="BI1885" i="64"/>
  <c r="BA1864" i="64"/>
  <c r="BA1885" i="64"/>
  <c r="AS1864" i="64"/>
  <c r="AS1885" i="64"/>
  <c r="AK1864" i="64"/>
  <c r="AK1885" i="64"/>
  <c r="AC1864" i="64"/>
  <c r="AC1885" i="64"/>
  <c r="U1864" i="64"/>
  <c r="U1885" i="64"/>
  <c r="CH1863" i="64"/>
  <c r="CH1884" i="64"/>
  <c r="BZ1863" i="64"/>
  <c r="BZ1884" i="64"/>
  <c r="BR1863" i="64"/>
  <c r="BR1884" i="64"/>
  <c r="BJ1863" i="64"/>
  <c r="BJ1884" i="64"/>
  <c r="BB1863" i="64"/>
  <c r="BB1884" i="64"/>
  <c r="AT1863" i="64"/>
  <c r="AT1884" i="64"/>
  <c r="AL1863" i="64"/>
  <c r="AL1884" i="64"/>
  <c r="AD1863" i="64"/>
  <c r="AD1884" i="64"/>
  <c r="V1863" i="64"/>
  <c r="V1884" i="64"/>
  <c r="CI1860" i="64"/>
  <c r="CI1872" i="64" s="1"/>
  <c r="CI1881" i="64"/>
  <c r="CA1860" i="64"/>
  <c r="CA1872" i="64" s="1"/>
  <c r="CA1881" i="64"/>
  <c r="BS1860" i="64"/>
  <c r="BS1872" i="64" s="1"/>
  <c r="BS1881" i="64"/>
  <c r="BK1860" i="64"/>
  <c r="BK1872" i="64" s="1"/>
  <c r="BK1881" i="64"/>
  <c r="BC1860" i="64"/>
  <c r="BC1872" i="64" s="1"/>
  <c r="BC1881" i="64"/>
  <c r="AU1860" i="64"/>
  <c r="AU1872" i="64" s="1"/>
  <c r="AU1881" i="64"/>
  <c r="AM1860" i="64"/>
  <c r="AM1872" i="64" s="1"/>
  <c r="AM1881" i="64"/>
  <c r="AE1860" i="64"/>
  <c r="AE1872" i="64" s="1"/>
  <c r="AE1881" i="64"/>
  <c r="W1860" i="64"/>
  <c r="W1872" i="64" s="1"/>
  <c r="W1881" i="64"/>
  <c r="DI1864" i="64"/>
  <c r="DI1885" i="64"/>
  <c r="DA1864" i="64"/>
  <c r="DA1885" i="64"/>
  <c r="CS1864" i="64"/>
  <c r="CS1885" i="64"/>
  <c r="DI1863" i="64"/>
  <c r="DI1884" i="64"/>
  <c r="DA1863" i="64"/>
  <c r="DA1884" i="64"/>
  <c r="CS1863" i="64"/>
  <c r="CS1884" i="64"/>
  <c r="DI1860" i="64"/>
  <c r="DI1872" i="64" s="1"/>
  <c r="DI1881" i="64"/>
  <c r="DA1860" i="64"/>
  <c r="DA1872" i="64" s="1"/>
  <c r="DA1881" i="64"/>
  <c r="CS1860" i="64"/>
  <c r="CS1872" i="64" s="1"/>
  <c r="CS1881" i="64"/>
  <c r="DI1859" i="64"/>
  <c r="DI1871" i="64" s="1"/>
  <c r="DI1880" i="64"/>
  <c r="DI1892" i="64" s="1"/>
  <c r="DA1859" i="64"/>
  <c r="DA1871" i="64" s="1"/>
  <c r="DA1880" i="64"/>
  <c r="DA1892" i="64" s="1"/>
  <c r="CS1859" i="64"/>
  <c r="CS1871" i="64" s="1"/>
  <c r="CS1880" i="64"/>
  <c r="CS1892" i="64" s="1"/>
  <c r="U1859" i="64"/>
  <c r="U1871" i="64" s="1"/>
  <c r="U1880" i="64"/>
  <c r="U1892" i="64" s="1"/>
  <c r="CF1859" i="64"/>
  <c r="CF1871" i="64" s="1"/>
  <c r="CF1880" i="64"/>
  <c r="CF1892" i="64" s="1"/>
  <c r="BX1859" i="64"/>
  <c r="BX1871" i="64" s="1"/>
  <c r="BX1880" i="64"/>
  <c r="BX1892" i="64" s="1"/>
  <c r="BP1859" i="64"/>
  <c r="BP1871" i="64" s="1"/>
  <c r="BP1880" i="64"/>
  <c r="BP1892" i="64" s="1"/>
  <c r="BH1859" i="64"/>
  <c r="BH1871" i="64" s="1"/>
  <c r="BH1880" i="64"/>
  <c r="BH1892" i="64" s="1"/>
  <c r="AZ1859" i="64"/>
  <c r="AZ1871" i="64" s="1"/>
  <c r="AZ1880" i="64"/>
  <c r="AZ1892" i="64" s="1"/>
  <c r="AR1859" i="64"/>
  <c r="AR1871" i="64" s="1"/>
  <c r="AR1880" i="64"/>
  <c r="AR1892" i="64" s="1"/>
  <c r="AJ1859" i="64"/>
  <c r="AJ1871" i="64" s="1"/>
  <c r="AJ1880" i="64"/>
  <c r="AJ1892" i="64" s="1"/>
  <c r="AB1859" i="64"/>
  <c r="AB1871" i="64" s="1"/>
  <c r="AB1880" i="64"/>
  <c r="AB1892" i="64" s="1"/>
  <c r="T1859" i="64"/>
  <c r="T1871" i="64" s="1"/>
  <c r="T1880" i="64"/>
  <c r="T1892" i="64" s="1"/>
  <c r="CF1864" i="64"/>
  <c r="CF1885" i="64"/>
  <c r="BX1864" i="64"/>
  <c r="BX1885" i="64"/>
  <c r="BP1864" i="64"/>
  <c r="BP1885" i="64"/>
  <c r="BH1864" i="64"/>
  <c r="BH1885" i="64"/>
  <c r="AZ1864" i="64"/>
  <c r="AZ1885" i="64"/>
  <c r="AR1864" i="64"/>
  <c r="AR1885" i="64"/>
  <c r="AJ1864" i="64"/>
  <c r="AJ1885" i="64"/>
  <c r="AB1864" i="64"/>
  <c r="AB1885" i="64"/>
  <c r="T1864" i="64"/>
  <c r="T1885" i="64"/>
  <c r="CG1863" i="64"/>
  <c r="CG1884" i="64"/>
  <c r="BY1863" i="64"/>
  <c r="BY1884" i="64"/>
  <c r="BQ1863" i="64"/>
  <c r="BQ1884" i="64"/>
  <c r="BI1863" i="64"/>
  <c r="BI1884" i="64"/>
  <c r="BA1863" i="64"/>
  <c r="BA1884" i="64"/>
  <c r="AS1863" i="64"/>
  <c r="AS1884" i="64"/>
  <c r="AK1863" i="64"/>
  <c r="AK1884" i="64"/>
  <c r="AC1863" i="64"/>
  <c r="AC1884" i="64"/>
  <c r="U1863" i="64"/>
  <c r="U1884" i="64"/>
  <c r="CH1860" i="64"/>
  <c r="CH1872" i="64" s="1"/>
  <c r="CH1881" i="64"/>
  <c r="BZ1860" i="64"/>
  <c r="BZ1872" i="64" s="1"/>
  <c r="BZ1881" i="64"/>
  <c r="BR1860" i="64"/>
  <c r="BR1872" i="64" s="1"/>
  <c r="BR1881" i="64"/>
  <c r="BJ1860" i="64"/>
  <c r="BJ1872" i="64" s="1"/>
  <c r="BJ1881" i="64"/>
  <c r="BB1860" i="64"/>
  <c r="BB1872" i="64" s="1"/>
  <c r="BB1881" i="64"/>
  <c r="AT1860" i="64"/>
  <c r="AT1872" i="64" s="1"/>
  <c r="AT1881" i="64"/>
  <c r="AL1860" i="64"/>
  <c r="AL1872" i="64" s="1"/>
  <c r="AL1881" i="64"/>
  <c r="AD1860" i="64"/>
  <c r="AD1872" i="64" s="1"/>
  <c r="AD1881" i="64"/>
  <c r="V1860" i="64"/>
  <c r="V1872" i="64" s="1"/>
  <c r="V1881" i="64"/>
  <c r="DH1864" i="64"/>
  <c r="DH1885" i="64"/>
  <c r="CZ1864" i="64"/>
  <c r="CZ1885" i="64"/>
  <c r="CR1864" i="64"/>
  <c r="CR1885" i="64"/>
  <c r="DH1863" i="64"/>
  <c r="DH1884" i="64"/>
  <c r="CZ1863" i="64"/>
  <c r="CZ1884" i="64"/>
  <c r="CR1863" i="64"/>
  <c r="CR1884" i="64"/>
  <c r="DH1860" i="64"/>
  <c r="DH1872" i="64" s="1"/>
  <c r="DH1881" i="64"/>
  <c r="CZ1860" i="64"/>
  <c r="CZ1872" i="64" s="1"/>
  <c r="CZ1881" i="64"/>
  <c r="CR1860" i="64"/>
  <c r="CR1872" i="64" s="1"/>
  <c r="CR1881" i="64"/>
  <c r="DH1859" i="64"/>
  <c r="DH1871" i="64" s="1"/>
  <c r="DH1880" i="64"/>
  <c r="DH1892" i="64" s="1"/>
  <c r="CZ1859" i="64"/>
  <c r="CZ1871" i="64" s="1"/>
  <c r="CZ1880" i="64"/>
  <c r="CZ1892" i="64" s="1"/>
  <c r="CR1859" i="64"/>
  <c r="CR1871" i="64" s="1"/>
  <c r="CR1880" i="64"/>
  <c r="CR1892" i="64" s="1"/>
  <c r="AK1859" i="64"/>
  <c r="AK1871" i="64" s="1"/>
  <c r="AK1880" i="64"/>
  <c r="AK1892" i="64" s="1"/>
  <c r="CE1859" i="64"/>
  <c r="CE1871" i="64" s="1"/>
  <c r="CE1880" i="64"/>
  <c r="CE1892" i="64" s="1"/>
  <c r="BW1859" i="64"/>
  <c r="BW1871" i="64" s="1"/>
  <c r="BW1880" i="64"/>
  <c r="BW1892" i="64" s="1"/>
  <c r="BO1859" i="64"/>
  <c r="BO1871" i="64" s="1"/>
  <c r="BO1880" i="64"/>
  <c r="BO1892" i="64" s="1"/>
  <c r="BG1859" i="64"/>
  <c r="BG1871" i="64" s="1"/>
  <c r="BG1880" i="64"/>
  <c r="BG1892" i="64" s="1"/>
  <c r="AY1859" i="64"/>
  <c r="AY1871" i="64" s="1"/>
  <c r="AY1880" i="64"/>
  <c r="AY1892" i="64" s="1"/>
  <c r="AQ1859" i="64"/>
  <c r="AQ1871" i="64" s="1"/>
  <c r="AQ1880" i="64"/>
  <c r="AQ1892" i="64" s="1"/>
  <c r="AI1859" i="64"/>
  <c r="AI1871" i="64" s="1"/>
  <c r="AI1880" i="64"/>
  <c r="AI1892" i="64" s="1"/>
  <c r="AA1859" i="64"/>
  <c r="AA1871" i="64" s="1"/>
  <c r="AA1880" i="64"/>
  <c r="AA1892" i="64" s="1"/>
  <c r="S1859" i="64"/>
  <c r="S1871" i="64" s="1"/>
  <c r="S1880" i="64"/>
  <c r="S1892" i="64" s="1"/>
  <c r="CE1864" i="64"/>
  <c r="CE1885" i="64"/>
  <c r="BW1864" i="64"/>
  <c r="BW1885" i="64"/>
  <c r="BO1864" i="64"/>
  <c r="BO1885" i="64"/>
  <c r="BG1864" i="64"/>
  <c r="BG1885" i="64"/>
  <c r="AY1864" i="64"/>
  <c r="AY1885" i="64"/>
  <c r="AQ1864" i="64"/>
  <c r="AQ1885" i="64"/>
  <c r="AI1864" i="64"/>
  <c r="AI1885" i="64"/>
  <c r="AA1864" i="64"/>
  <c r="AA1885" i="64"/>
  <c r="S1864" i="64"/>
  <c r="S1885" i="64"/>
  <c r="CF1863" i="64"/>
  <c r="CF1884" i="64"/>
  <c r="BX1863" i="64"/>
  <c r="BX1884" i="64"/>
  <c r="BP1863" i="64"/>
  <c r="BP1884" i="64"/>
  <c r="BH1863" i="64"/>
  <c r="BH1884" i="64"/>
  <c r="AZ1863" i="64"/>
  <c r="AZ1884" i="64"/>
  <c r="AR1863" i="64"/>
  <c r="AR1884" i="64"/>
  <c r="AJ1863" i="64"/>
  <c r="AJ1884" i="64"/>
  <c r="AB1863" i="64"/>
  <c r="AB1884" i="64"/>
  <c r="T1863" i="64"/>
  <c r="T1884" i="64"/>
  <c r="CG1860" i="64"/>
  <c r="CG1872" i="64" s="1"/>
  <c r="CG1881" i="64"/>
  <c r="BY1860" i="64"/>
  <c r="BY1872" i="64" s="1"/>
  <c r="BY1881" i="64"/>
  <c r="BQ1860" i="64"/>
  <c r="BQ1872" i="64" s="1"/>
  <c r="BQ1881" i="64"/>
  <c r="BI1860" i="64"/>
  <c r="BI1872" i="64" s="1"/>
  <c r="BI1881" i="64"/>
  <c r="BA1860" i="64"/>
  <c r="BA1872" i="64" s="1"/>
  <c r="BA1881" i="64"/>
  <c r="AS1860" i="64"/>
  <c r="AS1872" i="64" s="1"/>
  <c r="AS1881" i="64"/>
  <c r="AK1860" i="64"/>
  <c r="AK1872" i="64" s="1"/>
  <c r="AK1881" i="64"/>
  <c r="AC1860" i="64"/>
  <c r="AC1872" i="64" s="1"/>
  <c r="AC1881" i="64"/>
  <c r="U1860" i="64"/>
  <c r="U1872" i="64" s="1"/>
  <c r="U1881" i="64"/>
  <c r="DG1864" i="64"/>
  <c r="DG1885" i="64"/>
  <c r="CY1864" i="64"/>
  <c r="CY1885" i="64"/>
  <c r="CQ1864" i="64"/>
  <c r="CQ1885" i="64"/>
  <c r="DG1863" i="64"/>
  <c r="DG1884" i="64"/>
  <c r="CY1863" i="64"/>
  <c r="CY1884" i="64"/>
  <c r="CQ1863" i="64"/>
  <c r="CQ1884" i="64"/>
  <c r="DG1860" i="64"/>
  <c r="DG1872" i="64" s="1"/>
  <c r="DG1881" i="64"/>
  <c r="CY1860" i="64"/>
  <c r="CY1872" i="64" s="1"/>
  <c r="CY1881" i="64"/>
  <c r="CQ1860" i="64"/>
  <c r="CQ1872" i="64" s="1"/>
  <c r="CQ1881" i="64"/>
  <c r="DG1859" i="64"/>
  <c r="DG1871" i="64" s="1"/>
  <c r="DG1880" i="64"/>
  <c r="DG1892" i="64" s="1"/>
  <c r="CY1859" i="64"/>
  <c r="CY1871" i="64" s="1"/>
  <c r="CY1880" i="64"/>
  <c r="CY1892" i="64" s="1"/>
  <c r="CQ1859" i="64"/>
  <c r="CQ1871" i="64" s="1"/>
  <c r="CQ1880" i="64"/>
  <c r="CQ1892" i="64" s="1"/>
  <c r="AS1531" i="64"/>
  <c r="AS1544" i="64" s="1"/>
  <c r="AS1574" i="64"/>
  <c r="AS1587" i="64" s="1"/>
  <c r="AS1553" i="64"/>
  <c r="AS1565" i="64" s="1"/>
  <c r="BZ1535" i="64"/>
  <c r="BZ1578" i="64"/>
  <c r="BZ1557" i="64"/>
  <c r="AD1535" i="64"/>
  <c r="AD1578" i="64"/>
  <c r="AD1557" i="64"/>
  <c r="AM1532" i="64"/>
  <c r="AM1545" i="64" s="1"/>
  <c r="AM1575" i="64"/>
  <c r="AM1588" i="64" s="1"/>
  <c r="AM1554" i="64"/>
  <c r="AM1566" i="64" s="1"/>
  <c r="DH1535" i="64"/>
  <c r="DH1578" i="64"/>
  <c r="DH1557" i="64"/>
  <c r="CZ1531" i="64"/>
  <c r="CZ1544" i="64" s="1"/>
  <c r="CZ1574" i="64"/>
  <c r="CZ1587" i="64" s="1"/>
  <c r="CZ1553" i="64"/>
  <c r="CZ1565" i="64" s="1"/>
  <c r="CF1531" i="64"/>
  <c r="CF1544" i="64" s="1"/>
  <c r="CF1574" i="64"/>
  <c r="CF1587" i="64" s="1"/>
  <c r="CF1553" i="64"/>
  <c r="CF1565" i="64" s="1"/>
  <c r="BX1531" i="64"/>
  <c r="BX1544" i="64" s="1"/>
  <c r="BX1574" i="64"/>
  <c r="BX1587" i="64" s="1"/>
  <c r="BX1553" i="64"/>
  <c r="BX1565" i="64" s="1"/>
  <c r="BP1574" i="64"/>
  <c r="BP1587" i="64" s="1"/>
  <c r="BP1553" i="64"/>
  <c r="BP1565" i="64" s="1"/>
  <c r="BH1574" i="64"/>
  <c r="BH1587" i="64" s="1"/>
  <c r="BH1553" i="64"/>
  <c r="BH1565" i="64" s="1"/>
  <c r="AZ1574" i="64"/>
  <c r="AZ1587" i="64" s="1"/>
  <c r="AZ1553" i="64"/>
  <c r="AZ1565" i="64" s="1"/>
  <c r="AR1531" i="64"/>
  <c r="AR1544" i="64" s="1"/>
  <c r="AR1574" i="64"/>
  <c r="AR1587" i="64" s="1"/>
  <c r="AR1553" i="64"/>
  <c r="AR1565" i="64" s="1"/>
  <c r="AJ1574" i="64"/>
  <c r="AJ1587" i="64" s="1"/>
  <c r="AJ1553" i="64"/>
  <c r="AJ1565" i="64" s="1"/>
  <c r="AB1574" i="64"/>
  <c r="AB1587" i="64" s="1"/>
  <c r="AB1553" i="64"/>
  <c r="AB1565" i="64" s="1"/>
  <c r="T1574" i="64"/>
  <c r="T1587" i="64" s="1"/>
  <c r="T1553" i="64"/>
  <c r="T1565" i="64" s="1"/>
  <c r="CF1579" i="64"/>
  <c r="CF1592" i="64" s="1"/>
  <c r="CF1558" i="64"/>
  <c r="CF1570" i="64" s="1"/>
  <c r="BX1579" i="64"/>
  <c r="BX1592" i="64" s="1"/>
  <c r="BX1558" i="64"/>
  <c r="BX1570" i="64" s="1"/>
  <c r="BP1579" i="64"/>
  <c r="BP1592" i="64" s="1"/>
  <c r="BP1558" i="64"/>
  <c r="BP1570" i="64" s="1"/>
  <c r="BH1579" i="64"/>
  <c r="BH1592" i="64" s="1"/>
  <c r="BH1558" i="64"/>
  <c r="BH1570" i="64" s="1"/>
  <c r="AZ1579" i="64"/>
  <c r="AZ1592" i="64" s="1"/>
  <c r="AZ1558" i="64"/>
  <c r="AZ1570" i="64" s="1"/>
  <c r="AR1579" i="64"/>
  <c r="AR1592" i="64" s="1"/>
  <c r="AR1558" i="64"/>
  <c r="AR1570" i="64" s="1"/>
  <c r="AJ1579" i="64"/>
  <c r="AJ1592" i="64" s="1"/>
  <c r="AJ1558" i="64"/>
  <c r="AJ1570" i="64" s="1"/>
  <c r="AB1536" i="64"/>
  <c r="AB1549" i="64" s="1"/>
  <c r="AB1579" i="64"/>
  <c r="AB1592" i="64" s="1"/>
  <c r="AB1558" i="64"/>
  <c r="AB1570" i="64" s="1"/>
  <c r="T1579" i="64"/>
  <c r="T1592" i="64" s="1"/>
  <c r="T1558" i="64"/>
  <c r="T1570" i="64" s="1"/>
  <c r="CG1578" i="64"/>
  <c r="CG1557" i="64"/>
  <c r="BY1578" i="64"/>
  <c r="BY1557" i="64"/>
  <c r="BQ1557" i="64"/>
  <c r="BQ1578" i="64"/>
  <c r="BI1535" i="64"/>
  <c r="BI1578" i="64"/>
  <c r="BI1557" i="64"/>
  <c r="BA1578" i="64"/>
  <c r="BA1557" i="64"/>
  <c r="AS1578" i="64"/>
  <c r="AS1557" i="64"/>
  <c r="AK1578" i="64"/>
  <c r="AK1557" i="64"/>
  <c r="AC1578" i="64"/>
  <c r="AC1557" i="64"/>
  <c r="U1535" i="64"/>
  <c r="U1578" i="64"/>
  <c r="U1557" i="64"/>
  <c r="CH1532" i="64"/>
  <c r="CH1545" i="64" s="1"/>
  <c r="CH1575" i="64"/>
  <c r="CH1588" i="64" s="1"/>
  <c r="CH1554" i="64"/>
  <c r="CH1566" i="64" s="1"/>
  <c r="BZ1532" i="64"/>
  <c r="BZ1545" i="64" s="1"/>
  <c r="BZ1575" i="64"/>
  <c r="BZ1588" i="64" s="1"/>
  <c r="BZ1554" i="64"/>
  <c r="BZ1566" i="64" s="1"/>
  <c r="BR1532" i="64"/>
  <c r="BR1545" i="64" s="1"/>
  <c r="BR1575" i="64"/>
  <c r="BR1588" i="64" s="1"/>
  <c r="BR1554" i="64"/>
  <c r="BR1566" i="64" s="1"/>
  <c r="BJ1532" i="64"/>
  <c r="BJ1545" i="64" s="1"/>
  <c r="BJ1575" i="64"/>
  <c r="BJ1588" i="64" s="1"/>
  <c r="BJ1554" i="64"/>
  <c r="BJ1566" i="64" s="1"/>
  <c r="BB1575" i="64"/>
  <c r="BB1588" i="64" s="1"/>
  <c r="BB1554" i="64"/>
  <c r="BB1566" i="64" s="1"/>
  <c r="AT1532" i="64"/>
  <c r="AT1545" i="64" s="1"/>
  <c r="AT1575" i="64"/>
  <c r="AT1588" i="64" s="1"/>
  <c r="AT1554" i="64"/>
  <c r="AT1566" i="64" s="1"/>
  <c r="AL1575" i="64"/>
  <c r="AL1588" i="64" s="1"/>
  <c r="AL1554" i="64"/>
  <c r="AL1566" i="64" s="1"/>
  <c r="AD1532" i="64"/>
  <c r="AD1545" i="64" s="1"/>
  <c r="AD1575" i="64"/>
  <c r="AD1588" i="64" s="1"/>
  <c r="AD1554" i="64"/>
  <c r="AD1566" i="64" s="1"/>
  <c r="V1532" i="64"/>
  <c r="V1545" i="64" s="1"/>
  <c r="V1575" i="64"/>
  <c r="V1588" i="64" s="1"/>
  <c r="V1554" i="64"/>
  <c r="V1566" i="64" s="1"/>
  <c r="DG1536" i="64"/>
  <c r="DG1549" i="64" s="1"/>
  <c r="DG1558" i="64"/>
  <c r="DG1570" i="64" s="1"/>
  <c r="DG1579" i="64"/>
  <c r="DG1592" i="64" s="1"/>
  <c r="CY1536" i="64"/>
  <c r="CY1549" i="64" s="1"/>
  <c r="CY1558" i="64"/>
  <c r="CY1570" i="64" s="1"/>
  <c r="CY1579" i="64"/>
  <c r="CY1592" i="64" s="1"/>
  <c r="CQ1536" i="64"/>
  <c r="CQ1549" i="64" s="1"/>
  <c r="CQ1579" i="64"/>
  <c r="CQ1592" i="64" s="1"/>
  <c r="CQ1558" i="64"/>
  <c r="CQ1570" i="64" s="1"/>
  <c r="DG1535" i="64"/>
  <c r="DG1578" i="64"/>
  <c r="DG1557" i="64"/>
  <c r="CY1535" i="64"/>
  <c r="CY1557" i="64"/>
  <c r="CY1578" i="64"/>
  <c r="CQ1535" i="64"/>
  <c r="CQ1578" i="64"/>
  <c r="CQ1557" i="64"/>
  <c r="DG1532" i="64"/>
  <c r="DG1545" i="64" s="1"/>
  <c r="DG1575" i="64"/>
  <c r="DG1588" i="64" s="1"/>
  <c r="DG1554" i="64"/>
  <c r="DG1566" i="64" s="1"/>
  <c r="CY1532" i="64"/>
  <c r="CY1545" i="64" s="1"/>
  <c r="CY1554" i="64"/>
  <c r="CY1566" i="64" s="1"/>
  <c r="CY1575" i="64"/>
  <c r="CY1588" i="64" s="1"/>
  <c r="CQ1532" i="64"/>
  <c r="CQ1545" i="64" s="1"/>
  <c r="CQ1575" i="64"/>
  <c r="CQ1588" i="64" s="1"/>
  <c r="CQ1554" i="64"/>
  <c r="CQ1566" i="64" s="1"/>
  <c r="DG1531" i="64"/>
  <c r="DG1544" i="64" s="1"/>
  <c r="DG1574" i="64"/>
  <c r="DG1587" i="64" s="1"/>
  <c r="DG1553" i="64"/>
  <c r="DG1565" i="64" s="1"/>
  <c r="CY1531" i="64"/>
  <c r="CY1544" i="64" s="1"/>
  <c r="CY1574" i="64"/>
  <c r="CY1587" i="64" s="1"/>
  <c r="CY1553" i="64"/>
  <c r="CY1565" i="64" s="1"/>
  <c r="CQ1531" i="64"/>
  <c r="CQ1544" i="64" s="1"/>
  <c r="CQ1574" i="64"/>
  <c r="CQ1587" i="64" s="1"/>
  <c r="CQ1553" i="64"/>
  <c r="CQ1565" i="64" s="1"/>
  <c r="BQ1531" i="64"/>
  <c r="BQ1544" i="64" s="1"/>
  <c r="BQ1553" i="64"/>
  <c r="BQ1565" i="64" s="1"/>
  <c r="BQ1574" i="64"/>
  <c r="BQ1587" i="64" s="1"/>
  <c r="CG1579" i="64"/>
  <c r="CG1592" i="64" s="1"/>
  <c r="CG1558" i="64"/>
  <c r="CG1570" i="64" s="1"/>
  <c r="AS1579" i="64"/>
  <c r="AS1592" i="64" s="1"/>
  <c r="AS1558" i="64"/>
  <c r="AS1570" i="64" s="1"/>
  <c r="CH1578" i="64"/>
  <c r="CH1557" i="64"/>
  <c r="V1578" i="64"/>
  <c r="V1557" i="64"/>
  <c r="AU1532" i="64"/>
  <c r="AU1545" i="64" s="1"/>
  <c r="AU1575" i="64"/>
  <c r="AU1588" i="64" s="1"/>
  <c r="AU1554" i="64"/>
  <c r="AU1566" i="64" s="1"/>
  <c r="CR1536" i="64"/>
  <c r="CR1549" i="64" s="1"/>
  <c r="CR1579" i="64"/>
  <c r="CR1592" i="64" s="1"/>
  <c r="CR1558" i="64"/>
  <c r="CR1570" i="64" s="1"/>
  <c r="DH1531" i="64"/>
  <c r="DH1544" i="64" s="1"/>
  <c r="DH1574" i="64"/>
  <c r="DH1587" i="64" s="1"/>
  <c r="DH1553" i="64"/>
  <c r="DH1565" i="64" s="1"/>
  <c r="CE1574" i="64"/>
  <c r="CE1587" i="64" s="1"/>
  <c r="CE1553" i="64"/>
  <c r="CE1565" i="64" s="1"/>
  <c r="BW1574" i="64"/>
  <c r="BW1587" i="64" s="1"/>
  <c r="BW1553" i="64"/>
  <c r="BW1565" i="64" s="1"/>
  <c r="BO1574" i="64"/>
  <c r="BO1587" i="64" s="1"/>
  <c r="BO1553" i="64"/>
  <c r="BO1565" i="64" s="1"/>
  <c r="BG1574" i="64"/>
  <c r="BG1587" i="64" s="1"/>
  <c r="BG1553" i="64"/>
  <c r="BG1565" i="64" s="1"/>
  <c r="AY1574" i="64"/>
  <c r="AY1587" i="64" s="1"/>
  <c r="AY1553" i="64"/>
  <c r="AY1565" i="64" s="1"/>
  <c r="AQ1574" i="64"/>
  <c r="AQ1587" i="64" s="1"/>
  <c r="AQ1553" i="64"/>
  <c r="AQ1565" i="64" s="1"/>
  <c r="AI1574" i="64"/>
  <c r="AI1587" i="64" s="1"/>
  <c r="AI1553" i="64"/>
  <c r="AI1565" i="64" s="1"/>
  <c r="AA1574" i="64"/>
  <c r="AA1587" i="64" s="1"/>
  <c r="AA1553" i="64"/>
  <c r="AA1565" i="64" s="1"/>
  <c r="S1574" i="64"/>
  <c r="S1587" i="64" s="1"/>
  <c r="S1553" i="64"/>
  <c r="S1565" i="64" s="1"/>
  <c r="CE1579" i="64"/>
  <c r="CE1592" i="64" s="1"/>
  <c r="CE1558" i="64"/>
  <c r="CE1570" i="64" s="1"/>
  <c r="BW1579" i="64"/>
  <c r="BW1592" i="64" s="1"/>
  <c r="BW1558" i="64"/>
  <c r="BW1570" i="64" s="1"/>
  <c r="BO1579" i="64"/>
  <c r="BO1592" i="64" s="1"/>
  <c r="BO1558" i="64"/>
  <c r="BO1570" i="64" s="1"/>
  <c r="BG1579" i="64"/>
  <c r="BG1592" i="64" s="1"/>
  <c r="BG1558" i="64"/>
  <c r="BG1570" i="64" s="1"/>
  <c r="AY1579" i="64"/>
  <c r="AY1592" i="64" s="1"/>
  <c r="AY1558" i="64"/>
  <c r="AY1570" i="64" s="1"/>
  <c r="AQ1536" i="64"/>
  <c r="AQ1549" i="64" s="1"/>
  <c r="AQ1579" i="64"/>
  <c r="AQ1592" i="64" s="1"/>
  <c r="AQ1558" i="64"/>
  <c r="AQ1570" i="64" s="1"/>
  <c r="AI1579" i="64"/>
  <c r="AI1592" i="64" s="1"/>
  <c r="AI1558" i="64"/>
  <c r="AI1570" i="64" s="1"/>
  <c r="AA1579" i="64"/>
  <c r="AA1592" i="64" s="1"/>
  <c r="AA1558" i="64"/>
  <c r="AA1570" i="64" s="1"/>
  <c r="S1579" i="64"/>
  <c r="S1592" i="64" s="1"/>
  <c r="S1558" i="64"/>
  <c r="S1570" i="64" s="1"/>
  <c r="CF1578" i="64"/>
  <c r="CF1557" i="64"/>
  <c r="BX1535" i="64"/>
  <c r="BX1578" i="64"/>
  <c r="BX1557" i="64"/>
  <c r="BP1578" i="64"/>
  <c r="BP1557" i="64"/>
  <c r="BH1535" i="64"/>
  <c r="BH1578" i="64"/>
  <c r="BH1557" i="64"/>
  <c r="AZ1578" i="64"/>
  <c r="AZ1557" i="64"/>
  <c r="AR1578" i="64"/>
  <c r="AR1557" i="64"/>
  <c r="AJ1535" i="64"/>
  <c r="AJ1578" i="64"/>
  <c r="AJ1557" i="64"/>
  <c r="AB1578" i="64"/>
  <c r="AB1557" i="64"/>
  <c r="T1578" i="64"/>
  <c r="T1557" i="64"/>
  <c r="CG1532" i="64"/>
  <c r="CG1545" i="64" s="1"/>
  <c r="CG1575" i="64"/>
  <c r="CG1588" i="64" s="1"/>
  <c r="CG1554" i="64"/>
  <c r="CG1566" i="64" s="1"/>
  <c r="BY1575" i="64"/>
  <c r="BY1588" i="64" s="1"/>
  <c r="BY1554" i="64"/>
  <c r="BY1566" i="64" s="1"/>
  <c r="BQ1575" i="64"/>
  <c r="BQ1588" i="64" s="1"/>
  <c r="BQ1554" i="64"/>
  <c r="BQ1566" i="64" s="1"/>
  <c r="BI1532" i="64"/>
  <c r="BI1545" i="64" s="1"/>
  <c r="BI1575" i="64"/>
  <c r="BI1588" i="64" s="1"/>
  <c r="BI1554" i="64"/>
  <c r="BI1566" i="64" s="1"/>
  <c r="BA1532" i="64"/>
  <c r="BA1545" i="64" s="1"/>
  <c r="BA1575" i="64"/>
  <c r="BA1588" i="64" s="1"/>
  <c r="BA1554" i="64"/>
  <c r="BA1566" i="64" s="1"/>
  <c r="AS1532" i="64"/>
  <c r="AS1545" i="64" s="1"/>
  <c r="AS1575" i="64"/>
  <c r="AS1588" i="64" s="1"/>
  <c r="AS1554" i="64"/>
  <c r="AS1566" i="64" s="1"/>
  <c r="AK1532" i="64"/>
  <c r="AK1545" i="64" s="1"/>
  <c r="AK1554" i="64"/>
  <c r="AK1566" i="64" s="1"/>
  <c r="AK1575" i="64"/>
  <c r="AK1588" i="64" s="1"/>
  <c r="AC1575" i="64"/>
  <c r="AC1588" i="64" s="1"/>
  <c r="AC1554" i="64"/>
  <c r="AC1566" i="64" s="1"/>
  <c r="U1532" i="64"/>
  <c r="U1545" i="64" s="1"/>
  <c r="U1575" i="64"/>
  <c r="U1588" i="64" s="1"/>
  <c r="U1554" i="64"/>
  <c r="U1566" i="64" s="1"/>
  <c r="DF1536" i="64"/>
  <c r="DF1549" i="64" s="1"/>
  <c r="DF1579" i="64"/>
  <c r="DF1592" i="64" s="1"/>
  <c r="DF1558" i="64"/>
  <c r="DF1570" i="64" s="1"/>
  <c r="CX1536" i="64"/>
  <c r="CX1549" i="64" s="1"/>
  <c r="CX1579" i="64"/>
  <c r="CX1592" i="64" s="1"/>
  <c r="CX1558" i="64"/>
  <c r="CX1570" i="64" s="1"/>
  <c r="CP1536" i="64"/>
  <c r="CP1549" i="64" s="1"/>
  <c r="CP1579" i="64"/>
  <c r="CP1592" i="64" s="1"/>
  <c r="CP1558" i="64"/>
  <c r="CP1570" i="64" s="1"/>
  <c r="DF1535" i="64"/>
  <c r="DF1578" i="64"/>
  <c r="DF1557" i="64"/>
  <c r="CX1535" i="64"/>
  <c r="CX1578" i="64"/>
  <c r="CX1557" i="64"/>
  <c r="CP1535" i="64"/>
  <c r="CP1578" i="64"/>
  <c r="CP1557" i="64"/>
  <c r="DF1532" i="64"/>
  <c r="DF1545" i="64" s="1"/>
  <c r="DF1575" i="64"/>
  <c r="DF1588" i="64" s="1"/>
  <c r="DF1554" i="64"/>
  <c r="DF1566" i="64" s="1"/>
  <c r="CX1532" i="64"/>
  <c r="CX1545" i="64" s="1"/>
  <c r="CX1575" i="64"/>
  <c r="CX1588" i="64" s="1"/>
  <c r="CX1554" i="64"/>
  <c r="CX1566" i="64" s="1"/>
  <c r="CP1532" i="64"/>
  <c r="CP1545" i="64" s="1"/>
  <c r="CP1575" i="64"/>
  <c r="CP1588" i="64" s="1"/>
  <c r="CP1554" i="64"/>
  <c r="CP1566" i="64" s="1"/>
  <c r="DF1531" i="64"/>
  <c r="DF1544" i="64" s="1"/>
  <c r="DF1574" i="64"/>
  <c r="DF1587" i="64" s="1"/>
  <c r="DF1553" i="64"/>
  <c r="DF1565" i="64" s="1"/>
  <c r="CX1531" i="64"/>
  <c r="CX1544" i="64" s="1"/>
  <c r="CX1574" i="64"/>
  <c r="CX1587" i="64" s="1"/>
  <c r="CX1553" i="64"/>
  <c r="CX1565" i="64" s="1"/>
  <c r="CP1531" i="64"/>
  <c r="CP1544" i="64" s="1"/>
  <c r="CP1574" i="64"/>
  <c r="CP1587" i="64" s="1"/>
  <c r="CP1553" i="64"/>
  <c r="CP1565" i="64" s="1"/>
  <c r="BY1531" i="64"/>
  <c r="BY1544" i="64" s="1"/>
  <c r="BY1574" i="64"/>
  <c r="BY1587" i="64" s="1"/>
  <c r="BY1553" i="64"/>
  <c r="BY1565" i="64" s="1"/>
  <c r="U1574" i="64"/>
  <c r="U1587" i="64" s="1"/>
  <c r="U1553" i="64"/>
  <c r="U1565" i="64" s="1"/>
  <c r="BI1579" i="64"/>
  <c r="BI1592" i="64" s="1"/>
  <c r="BI1558" i="64"/>
  <c r="BI1570" i="64" s="1"/>
  <c r="U1579" i="64"/>
  <c r="U1592" i="64" s="1"/>
  <c r="U1558" i="64"/>
  <c r="U1570" i="64" s="1"/>
  <c r="AT1535" i="64"/>
  <c r="AT1578" i="64"/>
  <c r="AT1557" i="64"/>
  <c r="BS1575" i="64"/>
  <c r="BS1588" i="64" s="1"/>
  <c r="BS1554" i="64"/>
  <c r="BS1566" i="64" s="1"/>
  <c r="W1532" i="64"/>
  <c r="W1545" i="64" s="1"/>
  <c r="W1575" i="64"/>
  <c r="W1588" i="64" s="1"/>
  <c r="W1554" i="64"/>
  <c r="W1566" i="64" s="1"/>
  <c r="CZ1536" i="64"/>
  <c r="CZ1549" i="64" s="1"/>
  <c r="CZ1579" i="64"/>
  <c r="CZ1592" i="64" s="1"/>
  <c r="CZ1558" i="64"/>
  <c r="CZ1570" i="64" s="1"/>
  <c r="CZ1532" i="64"/>
  <c r="CZ1545" i="64" s="1"/>
  <c r="CZ1575" i="64"/>
  <c r="CZ1588" i="64" s="1"/>
  <c r="CZ1554" i="64"/>
  <c r="CZ1566" i="64" s="1"/>
  <c r="CL1574" i="64"/>
  <c r="CL1587" i="64" s="1"/>
  <c r="CL1553" i="64"/>
  <c r="CL1565" i="64" s="1"/>
  <c r="CD1574" i="64"/>
  <c r="CD1587" i="64" s="1"/>
  <c r="CD1553" i="64"/>
  <c r="CD1565" i="64" s="1"/>
  <c r="BV1574" i="64"/>
  <c r="BV1587" i="64" s="1"/>
  <c r="BV1553" i="64"/>
  <c r="BV1565" i="64" s="1"/>
  <c r="BN1574" i="64"/>
  <c r="BN1587" i="64" s="1"/>
  <c r="BN1553" i="64"/>
  <c r="BN1565" i="64" s="1"/>
  <c r="BF1531" i="64"/>
  <c r="BF1544" i="64" s="1"/>
  <c r="BF1574" i="64"/>
  <c r="BF1587" i="64" s="1"/>
  <c r="BF1553" i="64"/>
  <c r="BF1565" i="64" s="1"/>
  <c r="AX1574" i="64"/>
  <c r="AX1587" i="64" s="1"/>
  <c r="AX1553" i="64"/>
  <c r="AX1565" i="64" s="1"/>
  <c r="AP1574" i="64"/>
  <c r="AP1587" i="64" s="1"/>
  <c r="AP1553" i="64"/>
  <c r="AP1565" i="64" s="1"/>
  <c r="AH1574" i="64"/>
  <c r="AH1587" i="64" s="1"/>
  <c r="AH1553" i="64"/>
  <c r="AH1565" i="64" s="1"/>
  <c r="Z1574" i="64"/>
  <c r="Z1587" i="64" s="1"/>
  <c r="Z1553" i="64"/>
  <c r="Z1565" i="64" s="1"/>
  <c r="CL1579" i="64"/>
  <c r="CL1592" i="64" s="1"/>
  <c r="CL1558" i="64"/>
  <c r="CL1570" i="64" s="1"/>
  <c r="CD1579" i="64"/>
  <c r="CD1592" i="64" s="1"/>
  <c r="CD1558" i="64"/>
  <c r="CD1570" i="64" s="1"/>
  <c r="BV1579" i="64"/>
  <c r="BV1592" i="64" s="1"/>
  <c r="BV1558" i="64"/>
  <c r="BV1570" i="64" s="1"/>
  <c r="BN1579" i="64"/>
  <c r="BN1592" i="64" s="1"/>
  <c r="BN1558" i="64"/>
  <c r="BN1570" i="64" s="1"/>
  <c r="BF1579" i="64"/>
  <c r="BF1592" i="64" s="1"/>
  <c r="BF1558" i="64"/>
  <c r="BF1570" i="64" s="1"/>
  <c r="AX1579" i="64"/>
  <c r="AX1592" i="64" s="1"/>
  <c r="AX1558" i="64"/>
  <c r="AX1570" i="64" s="1"/>
  <c r="AP1579" i="64"/>
  <c r="AP1592" i="64" s="1"/>
  <c r="AP1558" i="64"/>
  <c r="AP1570" i="64" s="1"/>
  <c r="AH1579" i="64"/>
  <c r="AH1592" i="64" s="1"/>
  <c r="AH1558" i="64"/>
  <c r="AH1570" i="64" s="1"/>
  <c r="Z1579" i="64"/>
  <c r="Z1592" i="64" s="1"/>
  <c r="Z1558" i="64"/>
  <c r="Z1570" i="64" s="1"/>
  <c r="CE1578" i="64"/>
  <c r="CE1557" i="64"/>
  <c r="BW1535" i="64"/>
  <c r="BW1578" i="64"/>
  <c r="BW1557" i="64"/>
  <c r="BO1578" i="64"/>
  <c r="BO1557" i="64"/>
  <c r="BG1578" i="64"/>
  <c r="BG1557" i="64"/>
  <c r="AY1578" i="64"/>
  <c r="AY1557" i="64"/>
  <c r="AQ1578" i="64"/>
  <c r="AQ1557" i="64"/>
  <c r="AI1578" i="64"/>
  <c r="AI1557" i="64"/>
  <c r="AA1535" i="64"/>
  <c r="AA1578" i="64"/>
  <c r="AA1557" i="64"/>
  <c r="S1578" i="64"/>
  <c r="S1557" i="64"/>
  <c r="CF1575" i="64"/>
  <c r="CF1588" i="64" s="1"/>
  <c r="CF1554" i="64"/>
  <c r="CF1566" i="64" s="1"/>
  <c r="BX1532" i="64"/>
  <c r="BX1545" i="64" s="1"/>
  <c r="BX1575" i="64"/>
  <c r="BX1588" i="64" s="1"/>
  <c r="BX1554" i="64"/>
  <c r="BX1566" i="64" s="1"/>
  <c r="BP1575" i="64"/>
  <c r="BP1588" i="64" s="1"/>
  <c r="BP1554" i="64"/>
  <c r="BP1566" i="64" s="1"/>
  <c r="BH1575" i="64"/>
  <c r="BH1588" i="64" s="1"/>
  <c r="BH1554" i="64"/>
  <c r="BH1566" i="64" s="1"/>
  <c r="AZ1575" i="64"/>
  <c r="AZ1588" i="64" s="1"/>
  <c r="AZ1554" i="64"/>
  <c r="AZ1566" i="64" s="1"/>
  <c r="AR1575" i="64"/>
  <c r="AR1588" i="64" s="1"/>
  <c r="AR1554" i="64"/>
  <c r="AR1566" i="64" s="1"/>
  <c r="AJ1575" i="64"/>
  <c r="AJ1588" i="64" s="1"/>
  <c r="AJ1554" i="64"/>
  <c r="AJ1566" i="64" s="1"/>
  <c r="AB1575" i="64"/>
  <c r="AB1588" i="64" s="1"/>
  <c r="AB1554" i="64"/>
  <c r="AB1566" i="64" s="1"/>
  <c r="T1575" i="64"/>
  <c r="T1588" i="64" s="1"/>
  <c r="T1554" i="64"/>
  <c r="T1566" i="64" s="1"/>
  <c r="DE1536" i="64"/>
  <c r="DE1549" i="64" s="1"/>
  <c r="DE1579" i="64"/>
  <c r="DE1592" i="64" s="1"/>
  <c r="DE1558" i="64"/>
  <c r="DE1570" i="64" s="1"/>
  <c r="CW1536" i="64"/>
  <c r="CW1549" i="64" s="1"/>
  <c r="CW1579" i="64"/>
  <c r="CW1592" i="64" s="1"/>
  <c r="CW1558" i="64"/>
  <c r="CW1570" i="64" s="1"/>
  <c r="CO1536" i="64"/>
  <c r="CO1549" i="64" s="1"/>
  <c r="CO1579" i="64"/>
  <c r="CO1592" i="64" s="1"/>
  <c r="CO1558" i="64"/>
  <c r="CO1570" i="64" s="1"/>
  <c r="DE1535" i="64"/>
  <c r="DE1578" i="64"/>
  <c r="DE1557" i="64"/>
  <c r="CW1535" i="64"/>
  <c r="CW1578" i="64"/>
  <c r="CW1557" i="64"/>
  <c r="CO1535" i="64"/>
  <c r="CO1578" i="64"/>
  <c r="CO1557" i="64"/>
  <c r="DE1532" i="64"/>
  <c r="DE1545" i="64" s="1"/>
  <c r="DE1575" i="64"/>
  <c r="DE1588" i="64" s="1"/>
  <c r="DE1554" i="64"/>
  <c r="DE1566" i="64" s="1"/>
  <c r="CW1532" i="64"/>
  <c r="CW1545" i="64" s="1"/>
  <c r="CW1575" i="64"/>
  <c r="CW1588" i="64" s="1"/>
  <c r="CW1554" i="64"/>
  <c r="CW1566" i="64" s="1"/>
  <c r="CO1532" i="64"/>
  <c r="CO1545" i="64" s="1"/>
  <c r="CO1575" i="64"/>
  <c r="CO1588" i="64" s="1"/>
  <c r="CO1554" i="64"/>
  <c r="CO1566" i="64" s="1"/>
  <c r="DE1531" i="64"/>
  <c r="DE1544" i="64" s="1"/>
  <c r="DE1574" i="64"/>
  <c r="DE1587" i="64" s="1"/>
  <c r="DE1553" i="64"/>
  <c r="DE1565" i="64" s="1"/>
  <c r="CW1531" i="64"/>
  <c r="CW1544" i="64" s="1"/>
  <c r="CW1574" i="64"/>
  <c r="CW1587" i="64" s="1"/>
  <c r="CW1553" i="64"/>
  <c r="CW1565" i="64" s="1"/>
  <c r="CO1531" i="64"/>
  <c r="CO1544" i="64" s="1"/>
  <c r="CO1574" i="64"/>
  <c r="CO1587" i="64" s="1"/>
  <c r="CO1553" i="64"/>
  <c r="CO1565" i="64" s="1"/>
  <c r="W1538" i="64"/>
  <c r="W1540" i="64" s="1"/>
  <c r="BI1531" i="64"/>
  <c r="BI1544" i="64" s="1"/>
  <c r="BI1574" i="64"/>
  <c r="BI1587" i="64" s="1"/>
  <c r="BI1553" i="64"/>
  <c r="BI1565" i="64" s="1"/>
  <c r="BY1536" i="64"/>
  <c r="BY1549" i="64" s="1"/>
  <c r="BY1579" i="64"/>
  <c r="BY1592" i="64" s="1"/>
  <c r="BY1558" i="64"/>
  <c r="BY1570" i="64" s="1"/>
  <c r="AL1535" i="64"/>
  <c r="AL1578" i="64"/>
  <c r="AL1557" i="64"/>
  <c r="BK1532" i="64"/>
  <c r="BK1545" i="64" s="1"/>
  <c r="BK1575" i="64"/>
  <c r="BK1588" i="64" s="1"/>
  <c r="BK1554" i="64"/>
  <c r="BK1566" i="64" s="1"/>
  <c r="CZ1535" i="64"/>
  <c r="CZ1578" i="64"/>
  <c r="CZ1557" i="64"/>
  <c r="CR1531" i="64"/>
  <c r="CR1544" i="64" s="1"/>
  <c r="CR1574" i="64"/>
  <c r="CR1587" i="64" s="1"/>
  <c r="CR1553" i="64"/>
  <c r="CR1565" i="64" s="1"/>
  <c r="CK1574" i="64"/>
  <c r="CK1587" i="64" s="1"/>
  <c r="CK1553" i="64"/>
  <c r="CK1565" i="64" s="1"/>
  <c r="CC1574" i="64"/>
  <c r="CC1587" i="64" s="1"/>
  <c r="CC1553" i="64"/>
  <c r="CC1565" i="64" s="1"/>
  <c r="BU1574" i="64"/>
  <c r="BU1587" i="64" s="1"/>
  <c r="BU1553" i="64"/>
  <c r="BU1565" i="64" s="1"/>
  <c r="BM1574" i="64"/>
  <c r="BM1587" i="64" s="1"/>
  <c r="BM1553" i="64"/>
  <c r="BM1565" i="64" s="1"/>
  <c r="BE1574" i="64"/>
  <c r="BE1587" i="64" s="1"/>
  <c r="BE1553" i="64"/>
  <c r="BE1565" i="64" s="1"/>
  <c r="AW1574" i="64"/>
  <c r="AW1587" i="64" s="1"/>
  <c r="AW1553" i="64"/>
  <c r="AW1565" i="64" s="1"/>
  <c r="AO1574" i="64"/>
  <c r="AO1587" i="64" s="1"/>
  <c r="AO1553" i="64"/>
  <c r="AO1565" i="64" s="1"/>
  <c r="AG1574" i="64"/>
  <c r="AG1587" i="64" s="1"/>
  <c r="AG1553" i="64"/>
  <c r="AG1565" i="64" s="1"/>
  <c r="Y1574" i="64"/>
  <c r="Y1587" i="64" s="1"/>
  <c r="Y1553" i="64"/>
  <c r="Y1565" i="64" s="1"/>
  <c r="CK1579" i="64"/>
  <c r="CK1592" i="64" s="1"/>
  <c r="CK1558" i="64"/>
  <c r="CK1570" i="64" s="1"/>
  <c r="CC1579" i="64"/>
  <c r="CC1592" i="64" s="1"/>
  <c r="CC1558" i="64"/>
  <c r="CC1570" i="64" s="1"/>
  <c r="BU1579" i="64"/>
  <c r="BU1592" i="64" s="1"/>
  <c r="BU1558" i="64"/>
  <c r="BU1570" i="64" s="1"/>
  <c r="BM1579" i="64"/>
  <c r="BM1592" i="64" s="1"/>
  <c r="BM1558" i="64"/>
  <c r="BM1570" i="64" s="1"/>
  <c r="BE1579" i="64"/>
  <c r="BE1592" i="64" s="1"/>
  <c r="BE1558" i="64"/>
  <c r="BE1570" i="64" s="1"/>
  <c r="AW1579" i="64"/>
  <c r="AW1592" i="64" s="1"/>
  <c r="AW1558" i="64"/>
  <c r="AW1570" i="64" s="1"/>
  <c r="AO1579" i="64"/>
  <c r="AO1592" i="64" s="1"/>
  <c r="AO1558" i="64"/>
  <c r="AO1570" i="64" s="1"/>
  <c r="AG1536" i="64"/>
  <c r="AG1549" i="64" s="1"/>
  <c r="AG1579" i="64"/>
  <c r="AG1592" i="64" s="1"/>
  <c r="AG1558" i="64"/>
  <c r="AG1570" i="64" s="1"/>
  <c r="Y1579" i="64"/>
  <c r="Y1592" i="64" s="1"/>
  <c r="Y1558" i="64"/>
  <c r="Y1570" i="64" s="1"/>
  <c r="CL1578" i="64"/>
  <c r="CL1557" i="64"/>
  <c r="CD1578" i="64"/>
  <c r="CD1557" i="64"/>
  <c r="BV1578" i="64"/>
  <c r="BV1557" i="64"/>
  <c r="BN1578" i="64"/>
  <c r="BN1557" i="64"/>
  <c r="BF1578" i="64"/>
  <c r="BF1557" i="64"/>
  <c r="AX1578" i="64"/>
  <c r="AX1557" i="64"/>
  <c r="AP1578" i="64"/>
  <c r="AP1557" i="64"/>
  <c r="AH1578" i="64"/>
  <c r="AH1557" i="64"/>
  <c r="Z1578" i="64"/>
  <c r="Z1557" i="64"/>
  <c r="CE1575" i="64"/>
  <c r="CE1588" i="64" s="1"/>
  <c r="CE1554" i="64"/>
  <c r="CE1566" i="64" s="1"/>
  <c r="BW1575" i="64"/>
  <c r="BW1588" i="64" s="1"/>
  <c r="BW1554" i="64"/>
  <c r="BW1566" i="64" s="1"/>
  <c r="BO1575" i="64"/>
  <c r="BO1588" i="64" s="1"/>
  <c r="BO1554" i="64"/>
  <c r="BO1566" i="64" s="1"/>
  <c r="BG1575" i="64"/>
  <c r="BG1588" i="64" s="1"/>
  <c r="BG1554" i="64"/>
  <c r="BG1566" i="64" s="1"/>
  <c r="AY1575" i="64"/>
  <c r="AY1588" i="64" s="1"/>
  <c r="AY1554" i="64"/>
  <c r="AY1566" i="64" s="1"/>
  <c r="AQ1575" i="64"/>
  <c r="AQ1588" i="64" s="1"/>
  <c r="AQ1554" i="64"/>
  <c r="AQ1566" i="64" s="1"/>
  <c r="AI1575" i="64"/>
  <c r="AI1588" i="64" s="1"/>
  <c r="AI1554" i="64"/>
  <c r="AI1566" i="64" s="1"/>
  <c r="AA1575" i="64"/>
  <c r="AA1588" i="64" s="1"/>
  <c r="AA1554" i="64"/>
  <c r="AA1566" i="64" s="1"/>
  <c r="S1575" i="64"/>
  <c r="S1588" i="64" s="1"/>
  <c r="S1554" i="64"/>
  <c r="S1566" i="64" s="1"/>
  <c r="DD1536" i="64"/>
  <c r="DD1549" i="64" s="1"/>
  <c r="DD1579" i="64"/>
  <c r="DD1592" i="64" s="1"/>
  <c r="DD1558" i="64"/>
  <c r="DD1570" i="64" s="1"/>
  <c r="CV1579" i="64"/>
  <c r="CV1592" i="64" s="1"/>
  <c r="CV1558" i="64"/>
  <c r="CV1570" i="64" s="1"/>
  <c r="DD1578" i="64"/>
  <c r="DD1557" i="64"/>
  <c r="CV1578" i="64"/>
  <c r="CV1557" i="64"/>
  <c r="DD1575" i="64"/>
  <c r="DD1588" i="64" s="1"/>
  <c r="DD1554" i="64"/>
  <c r="DD1566" i="64" s="1"/>
  <c r="CV1575" i="64"/>
  <c r="CV1588" i="64" s="1"/>
  <c r="CV1554" i="64"/>
  <c r="CV1566" i="64" s="1"/>
  <c r="DD1574" i="64"/>
  <c r="DD1587" i="64" s="1"/>
  <c r="DD1553" i="64"/>
  <c r="DD1565" i="64" s="1"/>
  <c r="CV1574" i="64"/>
  <c r="CV1587" i="64" s="1"/>
  <c r="CV1553" i="64"/>
  <c r="CV1565" i="64" s="1"/>
  <c r="AK1531" i="64"/>
  <c r="AK1544" i="64" s="1"/>
  <c r="AK1553" i="64"/>
  <c r="AK1565" i="64" s="1"/>
  <c r="AK1574" i="64"/>
  <c r="AK1587" i="64" s="1"/>
  <c r="AK1558" i="64"/>
  <c r="AK1570" i="64" s="1"/>
  <c r="AK1579" i="64"/>
  <c r="AK1592" i="64" s="1"/>
  <c r="BJ1535" i="64"/>
  <c r="BJ1578" i="64"/>
  <c r="BJ1557" i="64"/>
  <c r="BC1532" i="64"/>
  <c r="BC1545" i="64" s="1"/>
  <c r="BC1575" i="64"/>
  <c r="BC1588" i="64" s="1"/>
  <c r="BC1554" i="64"/>
  <c r="BC1566" i="64" s="1"/>
  <c r="CR1535" i="64"/>
  <c r="CR1578" i="64"/>
  <c r="CR1557" i="64"/>
  <c r="CB1574" i="64"/>
  <c r="CB1587" i="64" s="1"/>
  <c r="CB1553" i="64"/>
  <c r="CB1565" i="64" s="1"/>
  <c r="BD1574" i="64"/>
  <c r="BD1587" i="64" s="1"/>
  <c r="BD1553" i="64"/>
  <c r="BD1565" i="64" s="1"/>
  <c r="AF1574" i="64"/>
  <c r="AF1587" i="64" s="1"/>
  <c r="AF1553" i="64"/>
  <c r="AF1565" i="64" s="1"/>
  <c r="CB1579" i="64"/>
  <c r="CB1592" i="64" s="1"/>
  <c r="CB1558" i="64"/>
  <c r="CB1570" i="64" s="1"/>
  <c r="BD1579" i="64"/>
  <c r="BD1592" i="64" s="1"/>
  <c r="BD1558" i="64"/>
  <c r="BD1570" i="64" s="1"/>
  <c r="AF1579" i="64"/>
  <c r="AF1592" i="64" s="1"/>
  <c r="AF1558" i="64"/>
  <c r="AF1570" i="64" s="1"/>
  <c r="X1579" i="64"/>
  <c r="X1592" i="64" s="1"/>
  <c r="X1558" i="64"/>
  <c r="X1570" i="64" s="1"/>
  <c r="CK1578" i="64"/>
  <c r="CK1557" i="64"/>
  <c r="BM1578" i="64"/>
  <c r="BM1557" i="64"/>
  <c r="BE1578" i="64"/>
  <c r="BE1557" i="64"/>
  <c r="AW1578" i="64"/>
  <c r="AW1557" i="64"/>
  <c r="AO1578" i="64"/>
  <c r="AO1557" i="64"/>
  <c r="AG1578" i="64"/>
  <c r="AG1557" i="64"/>
  <c r="Y1578" i="64"/>
  <c r="Y1557" i="64"/>
  <c r="CL1575" i="64"/>
  <c r="CL1588" i="64" s="1"/>
  <c r="CL1554" i="64"/>
  <c r="CL1566" i="64" s="1"/>
  <c r="CD1575" i="64"/>
  <c r="CD1588" i="64" s="1"/>
  <c r="CD1554" i="64"/>
  <c r="CD1566" i="64" s="1"/>
  <c r="BV1575" i="64"/>
  <c r="BV1588" i="64" s="1"/>
  <c r="BV1554" i="64"/>
  <c r="BV1566" i="64" s="1"/>
  <c r="BN1532" i="64"/>
  <c r="BN1545" i="64" s="1"/>
  <c r="BN1575" i="64"/>
  <c r="BN1588" i="64" s="1"/>
  <c r="BN1554" i="64"/>
  <c r="BN1566" i="64" s="1"/>
  <c r="BF1575" i="64"/>
  <c r="BF1588" i="64" s="1"/>
  <c r="BF1554" i="64"/>
  <c r="BF1566" i="64" s="1"/>
  <c r="AX1575" i="64"/>
  <c r="AX1588" i="64" s="1"/>
  <c r="AX1554" i="64"/>
  <c r="AX1566" i="64" s="1"/>
  <c r="AP1575" i="64"/>
  <c r="AP1588" i="64" s="1"/>
  <c r="AP1554" i="64"/>
  <c r="AP1566" i="64" s="1"/>
  <c r="AH1575" i="64"/>
  <c r="AH1588" i="64" s="1"/>
  <c r="AH1554" i="64"/>
  <c r="AH1566" i="64" s="1"/>
  <c r="Z1575" i="64"/>
  <c r="Z1588" i="64" s="1"/>
  <c r="Z1554" i="64"/>
  <c r="Z1566" i="64" s="1"/>
  <c r="DK1579" i="64"/>
  <c r="DK1592" i="64" s="1"/>
  <c r="DK1558" i="64"/>
  <c r="DK1570" i="64" s="1"/>
  <c r="DC1536" i="64"/>
  <c r="DC1549" i="64" s="1"/>
  <c r="DC1579" i="64"/>
  <c r="DC1592" i="64" s="1"/>
  <c r="DC1558" i="64"/>
  <c r="DC1570" i="64" s="1"/>
  <c r="CU1536" i="64"/>
  <c r="CU1549" i="64" s="1"/>
  <c r="CU1579" i="64"/>
  <c r="CU1592" i="64" s="1"/>
  <c r="CU1558" i="64"/>
  <c r="CU1570" i="64" s="1"/>
  <c r="DK1535" i="64"/>
  <c r="DK1578" i="64"/>
  <c r="DK1557" i="64"/>
  <c r="DC1578" i="64"/>
  <c r="DC1557" i="64"/>
  <c r="CU1578" i="64"/>
  <c r="CU1557" i="64"/>
  <c r="DK1532" i="64"/>
  <c r="DK1545" i="64" s="1"/>
  <c r="DK1575" i="64"/>
  <c r="DK1588" i="64" s="1"/>
  <c r="DK1554" i="64"/>
  <c r="DK1566" i="64" s="1"/>
  <c r="DC1532" i="64"/>
  <c r="DC1545" i="64" s="1"/>
  <c r="DC1575" i="64"/>
  <c r="DC1588" i="64" s="1"/>
  <c r="DC1554" i="64"/>
  <c r="DC1566" i="64" s="1"/>
  <c r="CU1575" i="64"/>
  <c r="CU1588" i="64" s="1"/>
  <c r="CU1554" i="64"/>
  <c r="CU1566" i="64" s="1"/>
  <c r="DK1574" i="64"/>
  <c r="DK1587" i="64" s="1"/>
  <c r="DK1553" i="64"/>
  <c r="DK1565" i="64" s="1"/>
  <c r="DC1574" i="64"/>
  <c r="DC1587" i="64" s="1"/>
  <c r="DC1553" i="64"/>
  <c r="DC1565" i="64" s="1"/>
  <c r="CU1574" i="64"/>
  <c r="CU1587" i="64" s="1"/>
  <c r="CU1553" i="64"/>
  <c r="CU1565" i="64" s="1"/>
  <c r="CG1531" i="64"/>
  <c r="CG1544" i="64" s="1"/>
  <c r="CG1574" i="64"/>
  <c r="CG1587" i="64" s="1"/>
  <c r="CG1553" i="64"/>
  <c r="CG1565" i="64" s="1"/>
  <c r="AC1531" i="64"/>
  <c r="AC1544" i="64" s="1"/>
  <c r="AC1574" i="64"/>
  <c r="AC1587" i="64" s="1"/>
  <c r="AC1553" i="64"/>
  <c r="AC1565" i="64" s="1"/>
  <c r="BA1579" i="64"/>
  <c r="BA1592" i="64" s="1"/>
  <c r="BA1558" i="64"/>
  <c r="BA1570" i="64" s="1"/>
  <c r="BR1535" i="64"/>
  <c r="BR1578" i="64"/>
  <c r="BR1557" i="64"/>
  <c r="CI1532" i="64"/>
  <c r="CI1545" i="64" s="1"/>
  <c r="CI1575" i="64"/>
  <c r="CI1588" i="64" s="1"/>
  <c r="CI1554" i="64"/>
  <c r="CI1566" i="64" s="1"/>
  <c r="AE1532" i="64"/>
  <c r="AE1545" i="64" s="1"/>
  <c r="AE1575" i="64"/>
  <c r="AE1588" i="64" s="1"/>
  <c r="AE1554" i="64"/>
  <c r="AE1566" i="64" s="1"/>
  <c r="DH1532" i="64"/>
  <c r="DH1545" i="64" s="1"/>
  <c r="DH1575" i="64"/>
  <c r="DH1588" i="64" s="1"/>
  <c r="DH1554" i="64"/>
  <c r="DH1566" i="64" s="1"/>
  <c r="CJ1574" i="64"/>
  <c r="CJ1587" i="64" s="1"/>
  <c r="CJ1553" i="64"/>
  <c r="CJ1565" i="64" s="1"/>
  <c r="BL1574" i="64"/>
  <c r="BL1587" i="64" s="1"/>
  <c r="BL1553" i="64"/>
  <c r="BL1565" i="64" s="1"/>
  <c r="AN1574" i="64"/>
  <c r="AN1587" i="64" s="1"/>
  <c r="AN1553" i="64"/>
  <c r="AN1565" i="64" s="1"/>
  <c r="CJ1536" i="64"/>
  <c r="CJ1549" i="64" s="1"/>
  <c r="CJ1579" i="64"/>
  <c r="CJ1592" i="64" s="1"/>
  <c r="CJ1558" i="64"/>
  <c r="CJ1570" i="64" s="1"/>
  <c r="BL1579" i="64"/>
  <c r="BL1592" i="64" s="1"/>
  <c r="BL1558" i="64"/>
  <c r="BL1570" i="64" s="1"/>
  <c r="AV1579" i="64"/>
  <c r="AV1592" i="64" s="1"/>
  <c r="AV1558" i="64"/>
  <c r="AV1570" i="64" s="1"/>
  <c r="BU1578" i="64"/>
  <c r="BU1557" i="64"/>
  <c r="CI1531" i="64"/>
  <c r="CI1544" i="64" s="1"/>
  <c r="CI1574" i="64"/>
  <c r="CI1587" i="64" s="1"/>
  <c r="CI1553" i="64"/>
  <c r="CI1565" i="64" s="1"/>
  <c r="CA1531" i="64"/>
  <c r="CA1544" i="64" s="1"/>
  <c r="CA1574" i="64"/>
  <c r="CA1587" i="64" s="1"/>
  <c r="CA1553" i="64"/>
  <c r="CA1565" i="64" s="1"/>
  <c r="BS1574" i="64"/>
  <c r="BS1587" i="64" s="1"/>
  <c r="BS1553" i="64"/>
  <c r="BS1565" i="64" s="1"/>
  <c r="BK1531" i="64"/>
  <c r="BK1544" i="64" s="1"/>
  <c r="BK1574" i="64"/>
  <c r="BK1587" i="64" s="1"/>
  <c r="BK1553" i="64"/>
  <c r="BK1565" i="64" s="1"/>
  <c r="BC1574" i="64"/>
  <c r="BC1587" i="64" s="1"/>
  <c r="BC1553" i="64"/>
  <c r="BC1565" i="64" s="1"/>
  <c r="AU1531" i="64"/>
  <c r="AU1544" i="64" s="1"/>
  <c r="AU1574" i="64"/>
  <c r="AU1587" i="64" s="1"/>
  <c r="AU1553" i="64"/>
  <c r="AU1565" i="64" s="1"/>
  <c r="AM1574" i="64"/>
  <c r="AM1587" i="64" s="1"/>
  <c r="AM1553" i="64"/>
  <c r="AM1565" i="64" s="1"/>
  <c r="AE1531" i="64"/>
  <c r="AE1544" i="64" s="1"/>
  <c r="AE1574" i="64"/>
  <c r="AE1587" i="64" s="1"/>
  <c r="AE1553" i="64"/>
  <c r="AE1565" i="64" s="1"/>
  <c r="W1574" i="64"/>
  <c r="W1587" i="64" s="1"/>
  <c r="W1553" i="64"/>
  <c r="W1565" i="64" s="1"/>
  <c r="CI1579" i="64"/>
  <c r="CI1592" i="64" s="1"/>
  <c r="CI1558" i="64"/>
  <c r="CI1570" i="64" s="1"/>
  <c r="CA1579" i="64"/>
  <c r="CA1592" i="64" s="1"/>
  <c r="CA1558" i="64"/>
  <c r="CA1570" i="64" s="1"/>
  <c r="BS1536" i="64"/>
  <c r="BS1549" i="64" s="1"/>
  <c r="BS1579" i="64"/>
  <c r="BS1592" i="64" s="1"/>
  <c r="BS1558" i="64"/>
  <c r="BS1570" i="64" s="1"/>
  <c r="BK1536" i="64"/>
  <c r="BK1549" i="64" s="1"/>
  <c r="BK1579" i="64"/>
  <c r="BK1592" i="64" s="1"/>
  <c r="BK1558" i="64"/>
  <c r="BK1570" i="64" s="1"/>
  <c r="BC1579" i="64"/>
  <c r="BC1592" i="64" s="1"/>
  <c r="BC1558" i="64"/>
  <c r="BC1570" i="64" s="1"/>
  <c r="AU1536" i="64"/>
  <c r="AU1549" i="64" s="1"/>
  <c r="AU1579" i="64"/>
  <c r="AU1592" i="64" s="1"/>
  <c r="AU1558" i="64"/>
  <c r="AU1570" i="64" s="1"/>
  <c r="AM1536" i="64"/>
  <c r="AM1549" i="64" s="1"/>
  <c r="AM1579" i="64"/>
  <c r="AM1592" i="64" s="1"/>
  <c r="AM1558" i="64"/>
  <c r="AM1570" i="64" s="1"/>
  <c r="AE1579" i="64"/>
  <c r="AE1592" i="64" s="1"/>
  <c r="AE1558" i="64"/>
  <c r="AE1570" i="64" s="1"/>
  <c r="W1579" i="64"/>
  <c r="W1592" i="64" s="1"/>
  <c r="W1558" i="64"/>
  <c r="W1570" i="64" s="1"/>
  <c r="CJ1578" i="64"/>
  <c r="CJ1557" i="64"/>
  <c r="CB1535" i="64"/>
  <c r="CB1578" i="64"/>
  <c r="CB1557" i="64"/>
  <c r="BT1578" i="64"/>
  <c r="BT1557" i="64"/>
  <c r="BL1535" i="64"/>
  <c r="BL1578" i="64"/>
  <c r="BL1557" i="64"/>
  <c r="BD1535" i="64"/>
  <c r="BD1578" i="64"/>
  <c r="BD1557" i="64"/>
  <c r="AV1535" i="64"/>
  <c r="AV1578" i="64"/>
  <c r="AV1557" i="64"/>
  <c r="AN1578" i="64"/>
  <c r="AN1557" i="64"/>
  <c r="AF1578" i="64"/>
  <c r="AF1557" i="64"/>
  <c r="X1578" i="64"/>
  <c r="X1557" i="64"/>
  <c r="CK1575" i="64"/>
  <c r="CK1588" i="64" s="1"/>
  <c r="CK1554" i="64"/>
  <c r="CK1566" i="64" s="1"/>
  <c r="CC1532" i="64"/>
  <c r="CC1545" i="64" s="1"/>
  <c r="CC1575" i="64"/>
  <c r="CC1588" i="64" s="1"/>
  <c r="CC1554" i="64"/>
  <c r="CC1566" i="64" s="1"/>
  <c r="BU1532" i="64"/>
  <c r="BU1545" i="64" s="1"/>
  <c r="BU1575" i="64"/>
  <c r="BU1588" i="64" s="1"/>
  <c r="BU1554" i="64"/>
  <c r="BU1566" i="64" s="1"/>
  <c r="BM1575" i="64"/>
  <c r="BM1588" i="64" s="1"/>
  <c r="BM1554" i="64"/>
  <c r="BM1566" i="64" s="1"/>
  <c r="BE1575" i="64"/>
  <c r="BE1588" i="64" s="1"/>
  <c r="BE1554" i="64"/>
  <c r="BE1566" i="64" s="1"/>
  <c r="AW1532" i="64"/>
  <c r="AW1545" i="64" s="1"/>
  <c r="AW1575" i="64"/>
  <c r="AW1588" i="64" s="1"/>
  <c r="AW1554" i="64"/>
  <c r="AW1566" i="64" s="1"/>
  <c r="AO1532" i="64"/>
  <c r="AO1545" i="64" s="1"/>
  <c r="AO1575" i="64"/>
  <c r="AO1588" i="64" s="1"/>
  <c r="AO1554" i="64"/>
  <c r="AO1566" i="64" s="1"/>
  <c r="AG1575" i="64"/>
  <c r="AG1588" i="64" s="1"/>
  <c r="AG1554" i="64"/>
  <c r="AG1566" i="64" s="1"/>
  <c r="Y1532" i="64"/>
  <c r="Y1545" i="64" s="1"/>
  <c r="Y1575" i="64"/>
  <c r="Y1588" i="64" s="1"/>
  <c r="Y1554" i="64"/>
  <c r="Y1566" i="64" s="1"/>
  <c r="DJ1536" i="64"/>
  <c r="DJ1549" i="64" s="1"/>
  <c r="DJ1579" i="64"/>
  <c r="DJ1592" i="64" s="1"/>
  <c r="DJ1558" i="64"/>
  <c r="DJ1570" i="64" s="1"/>
  <c r="DB1536" i="64"/>
  <c r="DB1549" i="64" s="1"/>
  <c r="DB1579" i="64"/>
  <c r="DB1592" i="64" s="1"/>
  <c r="DB1558" i="64"/>
  <c r="DB1570" i="64" s="1"/>
  <c r="CT1536" i="64"/>
  <c r="CT1549" i="64" s="1"/>
  <c r="CT1579" i="64"/>
  <c r="CT1592" i="64" s="1"/>
  <c r="CT1558" i="64"/>
  <c r="CT1570" i="64" s="1"/>
  <c r="DJ1535" i="64"/>
  <c r="DJ1578" i="64"/>
  <c r="DJ1557" i="64"/>
  <c r="DB1535" i="64"/>
  <c r="DB1578" i="64"/>
  <c r="DB1557" i="64"/>
  <c r="CT1535" i="64"/>
  <c r="CT1578" i="64"/>
  <c r="CT1557" i="64"/>
  <c r="DJ1532" i="64"/>
  <c r="DJ1545" i="64" s="1"/>
  <c r="DJ1575" i="64"/>
  <c r="DJ1588" i="64" s="1"/>
  <c r="DJ1554" i="64"/>
  <c r="DJ1566" i="64" s="1"/>
  <c r="DB1532" i="64"/>
  <c r="DB1545" i="64" s="1"/>
  <c r="DB1575" i="64"/>
  <c r="DB1588" i="64" s="1"/>
  <c r="DB1554" i="64"/>
  <c r="DB1566" i="64" s="1"/>
  <c r="CT1532" i="64"/>
  <c r="CT1545" i="64" s="1"/>
  <c r="CT1575" i="64"/>
  <c r="CT1588" i="64" s="1"/>
  <c r="CT1554" i="64"/>
  <c r="CT1566" i="64" s="1"/>
  <c r="DJ1531" i="64"/>
  <c r="DJ1544" i="64" s="1"/>
  <c r="DJ1574" i="64"/>
  <c r="DJ1587" i="64" s="1"/>
  <c r="DJ1553" i="64"/>
  <c r="DJ1565" i="64" s="1"/>
  <c r="DB1531" i="64"/>
  <c r="DB1544" i="64" s="1"/>
  <c r="DB1574" i="64"/>
  <c r="DB1587" i="64" s="1"/>
  <c r="DB1553" i="64"/>
  <c r="DB1565" i="64" s="1"/>
  <c r="CT1531" i="64"/>
  <c r="CT1544" i="64" s="1"/>
  <c r="CT1574" i="64"/>
  <c r="CT1587" i="64" s="1"/>
  <c r="CT1553" i="64"/>
  <c r="CT1565" i="64" s="1"/>
  <c r="W1581" i="64"/>
  <c r="V1583" i="64"/>
  <c r="BA1531" i="64"/>
  <c r="BA1544" i="64" s="1"/>
  <c r="BA1574" i="64"/>
  <c r="BA1587" i="64" s="1"/>
  <c r="BA1553" i="64"/>
  <c r="BA1565" i="64" s="1"/>
  <c r="BQ1579" i="64"/>
  <c r="BQ1592" i="64" s="1"/>
  <c r="BQ1558" i="64"/>
  <c r="BQ1570" i="64" s="1"/>
  <c r="AC1579" i="64"/>
  <c r="AC1592" i="64" s="1"/>
  <c r="AC1558" i="64"/>
  <c r="AC1570" i="64" s="1"/>
  <c r="BB1535" i="64"/>
  <c r="BB1578" i="64"/>
  <c r="BB1557" i="64"/>
  <c r="CA1532" i="64"/>
  <c r="CA1545" i="64" s="1"/>
  <c r="CA1575" i="64"/>
  <c r="CA1588" i="64" s="1"/>
  <c r="CA1554" i="64"/>
  <c r="CA1566" i="64" s="1"/>
  <c r="DH1536" i="64"/>
  <c r="DH1549" i="64" s="1"/>
  <c r="DH1579" i="64"/>
  <c r="DH1592" i="64" s="1"/>
  <c r="DH1558" i="64"/>
  <c r="DH1570" i="64" s="1"/>
  <c r="CR1532" i="64"/>
  <c r="CR1545" i="64" s="1"/>
  <c r="CR1575" i="64"/>
  <c r="CR1588" i="64" s="1"/>
  <c r="CR1554" i="64"/>
  <c r="CR1566" i="64" s="1"/>
  <c r="BT1574" i="64"/>
  <c r="BT1587" i="64" s="1"/>
  <c r="BT1553" i="64"/>
  <c r="BT1565" i="64" s="1"/>
  <c r="AV1574" i="64"/>
  <c r="AV1587" i="64" s="1"/>
  <c r="AV1553" i="64"/>
  <c r="AV1565" i="64" s="1"/>
  <c r="X1574" i="64"/>
  <c r="X1587" i="64" s="1"/>
  <c r="X1553" i="64"/>
  <c r="X1565" i="64" s="1"/>
  <c r="BT1579" i="64"/>
  <c r="BT1592" i="64" s="1"/>
  <c r="BT1558" i="64"/>
  <c r="BT1570" i="64" s="1"/>
  <c r="AN1579" i="64"/>
  <c r="AN1592" i="64" s="1"/>
  <c r="AN1558" i="64"/>
  <c r="AN1570" i="64" s="1"/>
  <c r="CC1535" i="64"/>
  <c r="CC1578" i="64"/>
  <c r="CC1557" i="64"/>
  <c r="CH1531" i="64"/>
  <c r="CH1544" i="64" s="1"/>
  <c r="CH1574" i="64"/>
  <c r="CH1587" i="64" s="1"/>
  <c r="CH1553" i="64"/>
  <c r="CH1565" i="64" s="1"/>
  <c r="BZ1531" i="64"/>
  <c r="BZ1544" i="64" s="1"/>
  <c r="BZ1574" i="64"/>
  <c r="BZ1587" i="64" s="1"/>
  <c r="BZ1553" i="64"/>
  <c r="BZ1565" i="64" s="1"/>
  <c r="BR1531" i="64"/>
  <c r="BR1544" i="64" s="1"/>
  <c r="BR1574" i="64"/>
  <c r="BR1587" i="64" s="1"/>
  <c r="BR1553" i="64"/>
  <c r="BR1565" i="64" s="1"/>
  <c r="BJ1531" i="64"/>
  <c r="BJ1544" i="64" s="1"/>
  <c r="BJ1574" i="64"/>
  <c r="BJ1587" i="64" s="1"/>
  <c r="BJ1553" i="64"/>
  <c r="BJ1565" i="64" s="1"/>
  <c r="BB1531" i="64"/>
  <c r="BB1544" i="64" s="1"/>
  <c r="BB1574" i="64"/>
  <c r="BB1587" i="64" s="1"/>
  <c r="BB1553" i="64"/>
  <c r="BB1565" i="64" s="1"/>
  <c r="AT1574" i="64"/>
  <c r="AT1587" i="64" s="1"/>
  <c r="AT1553" i="64"/>
  <c r="AT1565" i="64" s="1"/>
  <c r="AL1531" i="64"/>
  <c r="AL1544" i="64" s="1"/>
  <c r="AL1574" i="64"/>
  <c r="AL1587" i="64" s="1"/>
  <c r="AL1553" i="64"/>
  <c r="AL1565" i="64" s="1"/>
  <c r="AD1531" i="64"/>
  <c r="AD1544" i="64" s="1"/>
  <c r="AD1574" i="64"/>
  <c r="AD1587" i="64" s="1"/>
  <c r="AD1553" i="64"/>
  <c r="AD1565" i="64" s="1"/>
  <c r="V1531" i="64"/>
  <c r="V1544" i="64" s="1"/>
  <c r="V1574" i="64"/>
  <c r="V1587" i="64" s="1"/>
  <c r="V1553" i="64"/>
  <c r="V1565" i="64" s="1"/>
  <c r="CH1579" i="64"/>
  <c r="CH1592" i="64" s="1"/>
  <c r="CH1558" i="64"/>
  <c r="CH1570" i="64" s="1"/>
  <c r="BZ1579" i="64"/>
  <c r="BZ1592" i="64" s="1"/>
  <c r="BZ1558" i="64"/>
  <c r="BZ1570" i="64" s="1"/>
  <c r="BR1579" i="64"/>
  <c r="BR1592" i="64" s="1"/>
  <c r="BR1558" i="64"/>
  <c r="BR1570" i="64" s="1"/>
  <c r="BJ1536" i="64"/>
  <c r="BJ1549" i="64" s="1"/>
  <c r="BJ1579" i="64"/>
  <c r="BJ1592" i="64" s="1"/>
  <c r="BJ1558" i="64"/>
  <c r="BJ1570" i="64" s="1"/>
  <c r="BB1579" i="64"/>
  <c r="BB1592" i="64" s="1"/>
  <c r="BB1558" i="64"/>
  <c r="BB1570" i="64" s="1"/>
  <c r="AT1579" i="64"/>
  <c r="AT1592" i="64" s="1"/>
  <c r="AT1558" i="64"/>
  <c r="AT1570" i="64" s="1"/>
  <c r="AL1579" i="64"/>
  <c r="AL1592" i="64" s="1"/>
  <c r="AL1558" i="64"/>
  <c r="AL1570" i="64" s="1"/>
  <c r="AD1579" i="64"/>
  <c r="AD1592" i="64" s="1"/>
  <c r="AD1558" i="64"/>
  <c r="AD1570" i="64" s="1"/>
  <c r="V1579" i="64"/>
  <c r="V1592" i="64" s="1"/>
  <c r="V1558" i="64"/>
  <c r="V1570" i="64" s="1"/>
  <c r="CI1535" i="64"/>
  <c r="CI1578" i="64"/>
  <c r="CI1557" i="64"/>
  <c r="CA1535" i="64"/>
  <c r="CA1578" i="64"/>
  <c r="CA1557" i="64"/>
  <c r="BS1557" i="64"/>
  <c r="BS1578" i="64"/>
  <c r="BK1535" i="64"/>
  <c r="BK1578" i="64"/>
  <c r="BK1557" i="64"/>
  <c r="BC1535" i="64"/>
  <c r="BC1578" i="64"/>
  <c r="BC1557" i="64"/>
  <c r="AU1535" i="64"/>
  <c r="AU1578" i="64"/>
  <c r="AU1557" i="64"/>
  <c r="AM1535" i="64"/>
  <c r="AM1578" i="64"/>
  <c r="AM1557" i="64"/>
  <c r="AE1535" i="64"/>
  <c r="AE1578" i="64"/>
  <c r="AE1557" i="64"/>
  <c r="W1535" i="64"/>
  <c r="W1578" i="64"/>
  <c r="W1557" i="64"/>
  <c r="CJ1532" i="64"/>
  <c r="CJ1545" i="64" s="1"/>
  <c r="CJ1575" i="64"/>
  <c r="CJ1588" i="64" s="1"/>
  <c r="CJ1554" i="64"/>
  <c r="CJ1566" i="64" s="1"/>
  <c r="CB1532" i="64"/>
  <c r="CB1545" i="64" s="1"/>
  <c r="CB1575" i="64"/>
  <c r="CB1588" i="64" s="1"/>
  <c r="CB1554" i="64"/>
  <c r="CB1566" i="64" s="1"/>
  <c r="BT1532" i="64"/>
  <c r="BT1545" i="64" s="1"/>
  <c r="BT1575" i="64"/>
  <c r="BT1588" i="64" s="1"/>
  <c r="BT1554" i="64"/>
  <c r="BT1566" i="64" s="1"/>
  <c r="BL1532" i="64"/>
  <c r="BL1545" i="64" s="1"/>
  <c r="BL1575" i="64"/>
  <c r="BL1588" i="64" s="1"/>
  <c r="BL1554" i="64"/>
  <c r="BL1566" i="64" s="1"/>
  <c r="BD1575" i="64"/>
  <c r="BD1588" i="64" s="1"/>
  <c r="BD1554" i="64"/>
  <c r="BD1566" i="64" s="1"/>
  <c r="AV1532" i="64"/>
  <c r="AV1545" i="64" s="1"/>
  <c r="AV1575" i="64"/>
  <c r="AV1588" i="64" s="1"/>
  <c r="AV1554" i="64"/>
  <c r="AV1566" i="64" s="1"/>
  <c r="AN1532" i="64"/>
  <c r="AN1545" i="64" s="1"/>
  <c r="AN1575" i="64"/>
  <c r="AN1588" i="64" s="1"/>
  <c r="AN1554" i="64"/>
  <c r="AN1566" i="64" s="1"/>
  <c r="AF1532" i="64"/>
  <c r="AF1545" i="64" s="1"/>
  <c r="AF1575" i="64"/>
  <c r="AF1588" i="64" s="1"/>
  <c r="AF1554" i="64"/>
  <c r="AF1566" i="64" s="1"/>
  <c r="X1532" i="64"/>
  <c r="X1545" i="64" s="1"/>
  <c r="X1575" i="64"/>
  <c r="X1588" i="64" s="1"/>
  <c r="X1554" i="64"/>
  <c r="X1566" i="64" s="1"/>
  <c r="DI1558" i="64"/>
  <c r="DI1570" i="64" s="1"/>
  <c r="DI1579" i="64"/>
  <c r="DI1592" i="64" s="1"/>
  <c r="DA1536" i="64"/>
  <c r="DA1549" i="64" s="1"/>
  <c r="DA1579" i="64"/>
  <c r="DA1592" i="64" s="1"/>
  <c r="DA1558" i="64"/>
  <c r="DA1570" i="64" s="1"/>
  <c r="CS1536" i="64"/>
  <c r="CS1549" i="64" s="1"/>
  <c r="CS1579" i="64"/>
  <c r="CS1592" i="64" s="1"/>
  <c r="CS1558" i="64"/>
  <c r="CS1570" i="64" s="1"/>
  <c r="DI1578" i="64"/>
  <c r="DI1557" i="64"/>
  <c r="DA1578" i="64"/>
  <c r="DA1557" i="64"/>
  <c r="CS1535" i="64"/>
  <c r="CS1578" i="64"/>
  <c r="CS1557" i="64"/>
  <c r="DI1532" i="64"/>
  <c r="DI1545" i="64" s="1"/>
  <c r="DI1575" i="64"/>
  <c r="DI1588" i="64" s="1"/>
  <c r="DI1554" i="64"/>
  <c r="DI1566" i="64" s="1"/>
  <c r="DA1532" i="64"/>
  <c r="DA1545" i="64" s="1"/>
  <c r="DA1575" i="64"/>
  <c r="DA1588" i="64" s="1"/>
  <c r="DA1554" i="64"/>
  <c r="DA1566" i="64" s="1"/>
  <c r="CS1532" i="64"/>
  <c r="CS1545" i="64" s="1"/>
  <c r="CS1575" i="64"/>
  <c r="CS1588" i="64" s="1"/>
  <c r="CS1554" i="64"/>
  <c r="CS1566" i="64" s="1"/>
  <c r="DI1574" i="64"/>
  <c r="DI1587" i="64" s="1"/>
  <c r="DI1553" i="64"/>
  <c r="DI1565" i="64" s="1"/>
  <c r="DA1574" i="64"/>
  <c r="DA1587" i="64" s="1"/>
  <c r="DA1553" i="64"/>
  <c r="DA1565" i="64" s="1"/>
  <c r="CS1531" i="64"/>
  <c r="CS1544" i="64" s="1"/>
  <c r="CS1574" i="64"/>
  <c r="CS1587" i="64" s="1"/>
  <c r="CS1553" i="64"/>
  <c r="CS1565" i="64" s="1"/>
  <c r="W1560" i="64"/>
  <c r="V1562" i="64"/>
  <c r="CW1581" i="64"/>
  <c r="CW1583" i="64" s="1"/>
  <c r="CT1560" i="64"/>
  <c r="CT1562" i="64" s="1"/>
  <c r="CL2212" i="64"/>
  <c r="CL2229" i="64" s="1"/>
  <c r="CL1531" i="64"/>
  <c r="CL1544" i="64" s="1"/>
  <c r="Z2212" i="64"/>
  <c r="Z2229" i="64" s="1"/>
  <c r="Z1531" i="64"/>
  <c r="Z1544" i="64" s="1"/>
  <c r="AH2217" i="64"/>
  <c r="AH1536" i="64"/>
  <c r="AH1549" i="64" s="1"/>
  <c r="AZ2213" i="64"/>
  <c r="AZ2230" i="64" s="1"/>
  <c r="AZ1532" i="64"/>
  <c r="AZ1545" i="64" s="1"/>
  <c r="CD2212" i="64"/>
  <c r="CD2229" i="64" s="1"/>
  <c r="CD1531" i="64"/>
  <c r="CD1544" i="64" s="1"/>
  <c r="AH2212" i="64"/>
  <c r="AH2229" i="64" s="1"/>
  <c r="AH1531" i="64"/>
  <c r="AH1544" i="64" s="1"/>
  <c r="BF2217" i="64"/>
  <c r="BF1536" i="64"/>
  <c r="BF1549" i="64" s="1"/>
  <c r="CE2216" i="64"/>
  <c r="CE1535" i="64"/>
  <c r="AI2216" i="64"/>
  <c r="AI1535" i="64"/>
  <c r="BH2213" i="64"/>
  <c r="BH2230" i="64" s="1"/>
  <c r="BH1532" i="64"/>
  <c r="BH1545" i="64" s="1"/>
  <c r="CK2212" i="64"/>
  <c r="CK2229" i="64" s="1"/>
  <c r="CK1531" i="64"/>
  <c r="CK1544" i="64" s="1"/>
  <c r="CC2212" i="64"/>
  <c r="CC2229" i="64" s="1"/>
  <c r="CC1531" i="64"/>
  <c r="CC1544" i="64" s="1"/>
  <c r="BU2212" i="64"/>
  <c r="BU2229" i="64" s="1"/>
  <c r="BU1531" i="64"/>
  <c r="BU1544" i="64" s="1"/>
  <c r="BM2212" i="64"/>
  <c r="BM2229" i="64" s="1"/>
  <c r="BM1531" i="64"/>
  <c r="BM1544" i="64" s="1"/>
  <c r="BE2212" i="64"/>
  <c r="BE2229" i="64" s="1"/>
  <c r="BE1531" i="64"/>
  <c r="BE1544" i="64" s="1"/>
  <c r="AW2212" i="64"/>
  <c r="AW2229" i="64" s="1"/>
  <c r="AW1531" i="64"/>
  <c r="AW1544" i="64" s="1"/>
  <c r="AO2212" i="64"/>
  <c r="AO2229" i="64" s="1"/>
  <c r="AO1531" i="64"/>
  <c r="AO1544" i="64" s="1"/>
  <c r="AG2212" i="64"/>
  <c r="AG2229" i="64" s="1"/>
  <c r="AG1531" i="64"/>
  <c r="AG1544" i="64" s="1"/>
  <c r="Y2212" i="64"/>
  <c r="Y2229" i="64" s="1"/>
  <c r="Y1531" i="64"/>
  <c r="Y1544" i="64" s="1"/>
  <c r="CK2217" i="64"/>
  <c r="CK1536" i="64"/>
  <c r="CK1549" i="64" s="1"/>
  <c r="CC2217" i="64"/>
  <c r="CC1536" i="64"/>
  <c r="CC1549" i="64" s="1"/>
  <c r="BU2217" i="64"/>
  <c r="BU1536" i="64"/>
  <c r="BU1549" i="64" s="1"/>
  <c r="BM2217" i="64"/>
  <c r="BM1536" i="64"/>
  <c r="BM1549" i="64" s="1"/>
  <c r="BE2217" i="64"/>
  <c r="BE1536" i="64"/>
  <c r="BE1549" i="64" s="1"/>
  <c r="AW2217" i="64"/>
  <c r="AW1536" i="64"/>
  <c r="AW1549" i="64" s="1"/>
  <c r="AO2217" i="64"/>
  <c r="AO1536" i="64"/>
  <c r="AO1549" i="64" s="1"/>
  <c r="Y2217" i="64"/>
  <c r="Y1536" i="64"/>
  <c r="Y1549" i="64" s="1"/>
  <c r="CL2216" i="64"/>
  <c r="CL1535" i="64"/>
  <c r="CD2216" i="64"/>
  <c r="CD1535" i="64"/>
  <c r="BV2216" i="64"/>
  <c r="BV1535" i="64"/>
  <c r="BN2216" i="64"/>
  <c r="BN1535" i="64"/>
  <c r="BF2216" i="64"/>
  <c r="BF1535" i="64"/>
  <c r="AX2216" i="64"/>
  <c r="AX1535" i="64"/>
  <c r="AP2216" i="64"/>
  <c r="AP1535" i="64"/>
  <c r="AH2216" i="64"/>
  <c r="AH1535" i="64"/>
  <c r="Z2216" i="64"/>
  <c r="Z1535" i="64"/>
  <c r="CE2213" i="64"/>
  <c r="CE2230" i="64" s="1"/>
  <c r="CE1532" i="64"/>
  <c r="CE1545" i="64" s="1"/>
  <c r="BW2213" i="64"/>
  <c r="BW2230" i="64" s="1"/>
  <c r="BW1532" i="64"/>
  <c r="BW1545" i="64" s="1"/>
  <c r="BO2213" i="64"/>
  <c r="BO2230" i="64" s="1"/>
  <c r="BO1532" i="64"/>
  <c r="BO1545" i="64" s="1"/>
  <c r="BG2213" i="64"/>
  <c r="BG2230" i="64" s="1"/>
  <c r="BG1532" i="64"/>
  <c r="BG1545" i="64" s="1"/>
  <c r="AY2213" i="64"/>
  <c r="AY2230" i="64" s="1"/>
  <c r="AY1532" i="64"/>
  <c r="AY1545" i="64" s="1"/>
  <c r="AQ2213" i="64"/>
  <c r="AQ2230" i="64" s="1"/>
  <c r="AQ1532" i="64"/>
  <c r="AQ1545" i="64" s="1"/>
  <c r="AI2213" i="64"/>
  <c r="AI2230" i="64" s="1"/>
  <c r="AI1532" i="64"/>
  <c r="AI1545" i="64" s="1"/>
  <c r="AA2213" i="64"/>
  <c r="AA2230" i="64" s="1"/>
  <c r="AA1532" i="64"/>
  <c r="AA1545" i="64" s="1"/>
  <c r="S2213" i="64"/>
  <c r="S2230" i="64" s="1"/>
  <c r="S1532" i="64"/>
  <c r="S1545" i="64" s="1"/>
  <c r="BS2212" i="64"/>
  <c r="BS2229" i="64" s="1"/>
  <c r="BS1531" i="64"/>
  <c r="BS1544" i="64" s="1"/>
  <c r="BC2212" i="64"/>
  <c r="BC2229" i="64" s="1"/>
  <c r="BC1531" i="64"/>
  <c r="BC1544" i="64" s="1"/>
  <c r="AM2212" i="64"/>
  <c r="AM2229" i="64" s="1"/>
  <c r="AM1531" i="64"/>
  <c r="AM1544" i="64" s="1"/>
  <c r="W2212" i="64"/>
  <c r="W2229" i="64" s="1"/>
  <c r="W1531" i="64"/>
  <c r="W1544" i="64" s="1"/>
  <c r="CI2217" i="64"/>
  <c r="CI1536" i="64"/>
  <c r="CI1549" i="64" s="1"/>
  <c r="CA2217" i="64"/>
  <c r="CA1536" i="64"/>
  <c r="CA1549" i="64" s="1"/>
  <c r="BC2217" i="64"/>
  <c r="BC1536" i="64"/>
  <c r="BC1549" i="64" s="1"/>
  <c r="AE2217" i="64"/>
  <c r="AE1536" i="64"/>
  <c r="AE1549" i="64" s="1"/>
  <c r="W2217" i="64"/>
  <c r="W1536" i="64"/>
  <c r="W1549" i="64" s="1"/>
  <c r="CJ2216" i="64"/>
  <c r="CJ1535" i="64"/>
  <c r="BT2216" i="64"/>
  <c r="BT1535" i="64"/>
  <c r="AN2216" i="64"/>
  <c r="AN1535" i="64"/>
  <c r="AF2216" i="64"/>
  <c r="AF1535" i="64"/>
  <c r="X2216" i="64"/>
  <c r="X1535" i="64"/>
  <c r="CK2213" i="64"/>
  <c r="CK2230" i="64" s="1"/>
  <c r="CK1532" i="64"/>
  <c r="CK1545" i="64" s="1"/>
  <c r="BM2213" i="64"/>
  <c r="BM2230" i="64" s="1"/>
  <c r="BM1532" i="64"/>
  <c r="BM1545" i="64" s="1"/>
  <c r="BE2213" i="64"/>
  <c r="BE2230" i="64" s="1"/>
  <c r="BE1532" i="64"/>
  <c r="BE1545" i="64" s="1"/>
  <c r="AG2213" i="64"/>
  <c r="AG2230" i="64" s="1"/>
  <c r="AG1532" i="64"/>
  <c r="AG1545" i="64" s="1"/>
  <c r="CV2217" i="64"/>
  <c r="CV1536" i="64"/>
  <c r="CV1549" i="64" s="1"/>
  <c r="DD2216" i="64"/>
  <c r="DD1535" i="64"/>
  <c r="CV2216" i="64"/>
  <c r="CV1535" i="64"/>
  <c r="DD2213" i="64"/>
  <c r="DD1532" i="64"/>
  <c r="DD1545" i="64" s="1"/>
  <c r="CV2213" i="64"/>
  <c r="CV1532" i="64"/>
  <c r="CV1545" i="64" s="1"/>
  <c r="DD2212" i="64"/>
  <c r="DD1531" i="64"/>
  <c r="DD1544" i="64" s="1"/>
  <c r="CV2212" i="64"/>
  <c r="CV1531" i="64"/>
  <c r="CV1544" i="64" s="1"/>
  <c r="BV2212" i="64"/>
  <c r="BV2229" i="64" s="1"/>
  <c r="BV1531" i="64"/>
  <c r="BV1544" i="64" s="1"/>
  <c r="AP2212" i="64"/>
  <c r="AP2229" i="64" s="1"/>
  <c r="AP1531" i="64"/>
  <c r="AP1544" i="64" s="1"/>
  <c r="BN2217" i="64"/>
  <c r="BN1536" i="64"/>
  <c r="BN1549" i="64" s="1"/>
  <c r="Z2217" i="64"/>
  <c r="Z1536" i="64"/>
  <c r="Z1549" i="64" s="1"/>
  <c r="BG2216" i="64"/>
  <c r="BG1535" i="64"/>
  <c r="S2216" i="64"/>
  <c r="S1535" i="64"/>
  <c r="AR2213" i="64"/>
  <c r="AR2230" i="64" s="1"/>
  <c r="AR1532" i="64"/>
  <c r="AR1545" i="64" s="1"/>
  <c r="CB2212" i="64"/>
  <c r="CB2229" i="64" s="1"/>
  <c r="CB1531" i="64"/>
  <c r="CB1544" i="64" s="1"/>
  <c r="BL2212" i="64"/>
  <c r="BL2229" i="64" s="1"/>
  <c r="BL1531" i="64"/>
  <c r="BL1544" i="64" s="1"/>
  <c r="AV2212" i="64"/>
  <c r="AV2229" i="64" s="1"/>
  <c r="AV1531" i="64"/>
  <c r="AV1544" i="64" s="1"/>
  <c r="BT2217" i="64"/>
  <c r="BT1536" i="64"/>
  <c r="BT1549" i="64" s="1"/>
  <c r="BD2217" i="64"/>
  <c r="BD1536" i="64"/>
  <c r="BD1549" i="64" s="1"/>
  <c r="AN2217" i="64"/>
  <c r="AN1536" i="64"/>
  <c r="AN1549" i="64" s="1"/>
  <c r="AF2217" i="64"/>
  <c r="AF1536" i="64"/>
  <c r="AF1549" i="64" s="1"/>
  <c r="CK2216" i="64"/>
  <c r="CK1535" i="64"/>
  <c r="BU2216" i="64"/>
  <c r="BU1535" i="64"/>
  <c r="BE2216" i="64"/>
  <c r="BE1535" i="64"/>
  <c r="AO2216" i="64"/>
  <c r="AO1535" i="64"/>
  <c r="Y2216" i="64"/>
  <c r="Y1535" i="64"/>
  <c r="CD2213" i="64"/>
  <c r="CD2230" i="64" s="1"/>
  <c r="CD1532" i="64"/>
  <c r="CD1545" i="64" s="1"/>
  <c r="AX2213" i="64"/>
  <c r="AX2230" i="64" s="1"/>
  <c r="AX1532" i="64"/>
  <c r="AX1545" i="64" s="1"/>
  <c r="AP2213" i="64"/>
  <c r="AP2230" i="64" s="1"/>
  <c r="AP1532" i="64"/>
  <c r="AP1545" i="64" s="1"/>
  <c r="AH2213" i="64"/>
  <c r="AH2230" i="64" s="1"/>
  <c r="AH1532" i="64"/>
  <c r="AH1545" i="64" s="1"/>
  <c r="AT2212" i="64"/>
  <c r="AT2229" i="64" s="1"/>
  <c r="AT1531" i="64"/>
  <c r="AT1544" i="64" s="1"/>
  <c r="CH2217" i="64"/>
  <c r="CH1536" i="64"/>
  <c r="CH1549" i="64" s="1"/>
  <c r="BZ2217" i="64"/>
  <c r="BZ1536" i="64"/>
  <c r="BZ1549" i="64" s="1"/>
  <c r="BR2217" i="64"/>
  <c r="BR1536" i="64"/>
  <c r="BR1549" i="64" s="1"/>
  <c r="BB2217" i="64"/>
  <c r="BB1536" i="64"/>
  <c r="BB1549" i="64" s="1"/>
  <c r="AT2217" i="64"/>
  <c r="AT1536" i="64"/>
  <c r="AT1549" i="64" s="1"/>
  <c r="AL2217" i="64"/>
  <c r="AL1536" i="64"/>
  <c r="AL1549" i="64" s="1"/>
  <c r="AD2217" i="64"/>
  <c r="AD1536" i="64"/>
  <c r="AD1549" i="64" s="1"/>
  <c r="V2217" i="64"/>
  <c r="V1536" i="64"/>
  <c r="V1549" i="64" s="1"/>
  <c r="BS2216" i="64"/>
  <c r="BS1535" i="64"/>
  <c r="BD2213" i="64"/>
  <c r="BD2230" i="64" s="1"/>
  <c r="BD1532" i="64"/>
  <c r="BD1545" i="64" s="1"/>
  <c r="DK2217" i="64"/>
  <c r="DK1536" i="64"/>
  <c r="DK1549" i="64" s="1"/>
  <c r="DC2216" i="64"/>
  <c r="DC1535" i="64"/>
  <c r="CU2216" i="64"/>
  <c r="CU1535" i="64"/>
  <c r="CU2213" i="64"/>
  <c r="CU1532" i="64"/>
  <c r="CU1545" i="64" s="1"/>
  <c r="DK2212" i="64"/>
  <c r="DK1531" i="64"/>
  <c r="DK1544" i="64" s="1"/>
  <c r="DC2212" i="64"/>
  <c r="DC1531" i="64"/>
  <c r="DC1544" i="64" s="1"/>
  <c r="CU2212" i="64"/>
  <c r="CU1531" i="64"/>
  <c r="CU1544" i="64" s="1"/>
  <c r="AX2212" i="64"/>
  <c r="AX2229" i="64" s="1"/>
  <c r="AX1531" i="64"/>
  <c r="AX1544" i="64" s="1"/>
  <c r="BV2217" i="64"/>
  <c r="BV1536" i="64"/>
  <c r="BV1549" i="64" s="1"/>
  <c r="AQ2216" i="64"/>
  <c r="AQ1535" i="64"/>
  <c r="BP2213" i="64"/>
  <c r="BP2230" i="64" s="1"/>
  <c r="BP1532" i="64"/>
  <c r="BP1545" i="64" s="1"/>
  <c r="T2213" i="64"/>
  <c r="T2230" i="64" s="1"/>
  <c r="T1532" i="64"/>
  <c r="T1545" i="64" s="1"/>
  <c r="CJ2212" i="64"/>
  <c r="CJ2229" i="64" s="1"/>
  <c r="CJ1531" i="64"/>
  <c r="CJ1544" i="64" s="1"/>
  <c r="BT2212" i="64"/>
  <c r="BT2229" i="64" s="1"/>
  <c r="BT1531" i="64"/>
  <c r="BT1544" i="64" s="1"/>
  <c r="BD2212" i="64"/>
  <c r="BD2229" i="64" s="1"/>
  <c r="BD1531" i="64"/>
  <c r="BD1544" i="64" s="1"/>
  <c r="AN2212" i="64"/>
  <c r="AN2229" i="64" s="1"/>
  <c r="AN1531" i="64"/>
  <c r="AN1544" i="64" s="1"/>
  <c r="AF2212" i="64"/>
  <c r="AF2229" i="64" s="1"/>
  <c r="AF1531" i="64"/>
  <c r="AF1544" i="64" s="1"/>
  <c r="X2212" i="64"/>
  <c r="X2229" i="64" s="1"/>
  <c r="X1531" i="64"/>
  <c r="X1544" i="64" s="1"/>
  <c r="CB2217" i="64"/>
  <c r="CB1536" i="64"/>
  <c r="CB1549" i="64" s="1"/>
  <c r="BL2217" i="64"/>
  <c r="BL1536" i="64"/>
  <c r="BL1549" i="64" s="1"/>
  <c r="AV2217" i="64"/>
  <c r="AV1536" i="64"/>
  <c r="AV1549" i="64" s="1"/>
  <c r="X2217" i="64"/>
  <c r="X1536" i="64"/>
  <c r="X1549" i="64" s="1"/>
  <c r="BM2216" i="64"/>
  <c r="BM1535" i="64"/>
  <c r="AW2216" i="64"/>
  <c r="AW1535" i="64"/>
  <c r="AG2216" i="64"/>
  <c r="AG1535" i="64"/>
  <c r="CL2213" i="64"/>
  <c r="CL2230" i="64" s="1"/>
  <c r="CL1532" i="64"/>
  <c r="CL1545" i="64" s="1"/>
  <c r="BV2213" i="64"/>
  <c r="BV2230" i="64" s="1"/>
  <c r="BV1532" i="64"/>
  <c r="BV1545" i="64" s="1"/>
  <c r="BF2213" i="64"/>
  <c r="BF2230" i="64" s="1"/>
  <c r="BF1532" i="64"/>
  <c r="BF1545" i="64" s="1"/>
  <c r="U2212" i="64"/>
  <c r="U2229" i="64" s="1"/>
  <c r="U1531" i="64"/>
  <c r="U1544" i="64" s="1"/>
  <c r="CG2217" i="64"/>
  <c r="CG1536" i="64"/>
  <c r="CG1549" i="64" s="1"/>
  <c r="BQ2217" i="64"/>
  <c r="BQ1536" i="64"/>
  <c r="BQ1549" i="64" s="1"/>
  <c r="BI2217" i="64"/>
  <c r="BI1536" i="64"/>
  <c r="BI1549" i="64" s="1"/>
  <c r="BA2217" i="64"/>
  <c r="BA1536" i="64"/>
  <c r="BA1549" i="64" s="1"/>
  <c r="AS2217" i="64"/>
  <c r="AS1536" i="64"/>
  <c r="AS1549" i="64" s="1"/>
  <c r="AK2217" i="64"/>
  <c r="AK1536" i="64"/>
  <c r="AK1549" i="64" s="1"/>
  <c r="AC2217" i="64"/>
  <c r="AC1536" i="64"/>
  <c r="AC1549" i="64" s="1"/>
  <c r="U2217" i="64"/>
  <c r="U1536" i="64"/>
  <c r="U1549" i="64" s="1"/>
  <c r="CH2216" i="64"/>
  <c r="CH1535" i="64"/>
  <c r="V2216" i="64"/>
  <c r="V1535" i="64"/>
  <c r="BS2213" i="64"/>
  <c r="BS2230" i="64" s="1"/>
  <c r="BS1532" i="64"/>
  <c r="BS1545" i="64" s="1"/>
  <c r="CQ2165" i="64"/>
  <c r="CD2217" i="64"/>
  <c r="CD1536" i="64"/>
  <c r="CD1549" i="64" s="1"/>
  <c r="AP2217" i="64"/>
  <c r="AP1536" i="64"/>
  <c r="AP1549" i="64" s="1"/>
  <c r="BO2216" i="64"/>
  <c r="BO1535" i="64"/>
  <c r="AJ2213" i="64"/>
  <c r="AJ2230" i="64" s="1"/>
  <c r="AJ1532" i="64"/>
  <c r="AJ1545" i="64" s="1"/>
  <c r="BP2212" i="64"/>
  <c r="BP2229" i="64" s="1"/>
  <c r="BP1531" i="64"/>
  <c r="BP1544" i="64" s="1"/>
  <c r="BH2212" i="64"/>
  <c r="BH2229" i="64" s="1"/>
  <c r="BH1531" i="64"/>
  <c r="BH1544" i="64" s="1"/>
  <c r="AZ2212" i="64"/>
  <c r="AZ2229" i="64" s="1"/>
  <c r="AZ1531" i="64"/>
  <c r="AZ1544" i="64" s="1"/>
  <c r="AJ2212" i="64"/>
  <c r="AJ2229" i="64" s="1"/>
  <c r="AJ1531" i="64"/>
  <c r="AJ1544" i="64" s="1"/>
  <c r="AB2212" i="64"/>
  <c r="AB2229" i="64" s="1"/>
  <c r="AB1531" i="64"/>
  <c r="AB1544" i="64" s="1"/>
  <c r="T2212" i="64"/>
  <c r="T2229" i="64" s="1"/>
  <c r="T1531" i="64"/>
  <c r="T1544" i="64" s="1"/>
  <c r="CF2217" i="64"/>
  <c r="CF1536" i="64"/>
  <c r="CF1549" i="64" s="1"/>
  <c r="BX2217" i="64"/>
  <c r="BX1536" i="64"/>
  <c r="BX1549" i="64" s="1"/>
  <c r="BP2217" i="64"/>
  <c r="BP1536" i="64"/>
  <c r="BP1549" i="64" s="1"/>
  <c r="BH2217" i="64"/>
  <c r="BH1536" i="64"/>
  <c r="BH1549" i="64" s="1"/>
  <c r="AZ2217" i="64"/>
  <c r="AZ1536" i="64"/>
  <c r="AZ1549" i="64" s="1"/>
  <c r="AR2217" i="64"/>
  <c r="AR1536" i="64"/>
  <c r="AR1549" i="64" s="1"/>
  <c r="AJ2217" i="64"/>
  <c r="AJ1536" i="64"/>
  <c r="AJ1549" i="64" s="1"/>
  <c r="T2217" i="64"/>
  <c r="T1536" i="64"/>
  <c r="T1549" i="64" s="1"/>
  <c r="CG2216" i="64"/>
  <c r="CG1535" i="64"/>
  <c r="BY2216" i="64"/>
  <c r="BY1535" i="64"/>
  <c r="BQ2216" i="64"/>
  <c r="BQ1535" i="64"/>
  <c r="BA2216" i="64"/>
  <c r="BA1535" i="64"/>
  <c r="AS2216" i="64"/>
  <c r="AS1535" i="64"/>
  <c r="AK2216" i="64"/>
  <c r="AK1535" i="64"/>
  <c r="AC2216" i="64"/>
  <c r="AC1535" i="64"/>
  <c r="BB2213" i="64"/>
  <c r="BB2230" i="64" s="1"/>
  <c r="BB1532" i="64"/>
  <c r="BB1545" i="64" s="1"/>
  <c r="AL2213" i="64"/>
  <c r="AL2230" i="64" s="1"/>
  <c r="AL1532" i="64"/>
  <c r="AL1545" i="64" s="1"/>
  <c r="CY2139" i="64"/>
  <c r="DI2217" i="64"/>
  <c r="DI1536" i="64"/>
  <c r="DI1549" i="64" s="1"/>
  <c r="DI2216" i="64"/>
  <c r="DI1535" i="64"/>
  <c r="DA2216" i="64"/>
  <c r="DA1535" i="64"/>
  <c r="DI2212" i="64"/>
  <c r="DI1531" i="64"/>
  <c r="DI1544" i="64" s="1"/>
  <c r="DA2212" i="64"/>
  <c r="DA1531" i="64"/>
  <c r="DA1544" i="64" s="1"/>
  <c r="BN2212" i="64"/>
  <c r="BN2229" i="64" s="1"/>
  <c r="BN1531" i="64"/>
  <c r="BN1544" i="64" s="1"/>
  <c r="CL2217" i="64"/>
  <c r="CL1536" i="64"/>
  <c r="CL1549" i="64" s="1"/>
  <c r="AX2217" i="64"/>
  <c r="AX1536" i="64"/>
  <c r="AX1549" i="64" s="1"/>
  <c r="AY2216" i="64"/>
  <c r="AY1535" i="64"/>
  <c r="CF2213" i="64"/>
  <c r="CF2230" i="64" s="1"/>
  <c r="CF1532" i="64"/>
  <c r="CF1545" i="64" s="1"/>
  <c r="AB2213" i="64"/>
  <c r="AB2230" i="64" s="1"/>
  <c r="AB1532" i="64"/>
  <c r="AB1545" i="64" s="1"/>
  <c r="Z2213" i="64"/>
  <c r="Z2230" i="64" s="1"/>
  <c r="Z1532" i="64"/>
  <c r="Z1545" i="64" s="1"/>
  <c r="CE2212" i="64"/>
  <c r="CE2229" i="64" s="1"/>
  <c r="CE1531" i="64"/>
  <c r="CE1544" i="64" s="1"/>
  <c r="BW2212" i="64"/>
  <c r="BW2229" i="64" s="1"/>
  <c r="BW1531" i="64"/>
  <c r="BW1544" i="64" s="1"/>
  <c r="BO2212" i="64"/>
  <c r="BO2229" i="64" s="1"/>
  <c r="BO1531" i="64"/>
  <c r="BO1544" i="64" s="1"/>
  <c r="BG2212" i="64"/>
  <c r="BG2229" i="64" s="1"/>
  <c r="BG1531" i="64"/>
  <c r="BG1544" i="64" s="1"/>
  <c r="AY2212" i="64"/>
  <c r="AY2229" i="64" s="1"/>
  <c r="AY1531" i="64"/>
  <c r="AY1544" i="64" s="1"/>
  <c r="AQ2212" i="64"/>
  <c r="AQ2229" i="64" s="1"/>
  <c r="AQ1531" i="64"/>
  <c r="AQ1544" i="64" s="1"/>
  <c r="AI2212" i="64"/>
  <c r="AI2229" i="64" s="1"/>
  <c r="AI1531" i="64"/>
  <c r="AI1544" i="64" s="1"/>
  <c r="AA2212" i="64"/>
  <c r="AA2229" i="64" s="1"/>
  <c r="AA1531" i="64"/>
  <c r="AA1544" i="64" s="1"/>
  <c r="S2212" i="64"/>
  <c r="S2229" i="64" s="1"/>
  <c r="S1531" i="64"/>
  <c r="S1544" i="64" s="1"/>
  <c r="CE2217" i="64"/>
  <c r="CE1536" i="64"/>
  <c r="CE1549" i="64" s="1"/>
  <c r="BW2217" i="64"/>
  <c r="BW1536" i="64"/>
  <c r="BW1549" i="64" s="1"/>
  <c r="BO2217" i="64"/>
  <c r="BO1536" i="64"/>
  <c r="BO1549" i="64" s="1"/>
  <c r="BG2217" i="64"/>
  <c r="BG1536" i="64"/>
  <c r="BG1549" i="64" s="1"/>
  <c r="AY2217" i="64"/>
  <c r="AY1536" i="64"/>
  <c r="AY1549" i="64" s="1"/>
  <c r="AI2217" i="64"/>
  <c r="AI1536" i="64"/>
  <c r="AI1549" i="64" s="1"/>
  <c r="AA2217" i="64"/>
  <c r="AA1536" i="64"/>
  <c r="AA1549" i="64" s="1"/>
  <c r="S2217" i="64"/>
  <c r="S1536" i="64"/>
  <c r="S1549" i="64" s="1"/>
  <c r="CF2216" i="64"/>
  <c r="CF1535" i="64"/>
  <c r="BP2216" i="64"/>
  <c r="BP1535" i="64"/>
  <c r="AZ2216" i="64"/>
  <c r="AZ1535" i="64"/>
  <c r="AR2216" i="64"/>
  <c r="AR1535" i="64"/>
  <c r="AB2216" i="64"/>
  <c r="AB1535" i="64"/>
  <c r="T2216" i="64"/>
  <c r="T1535" i="64"/>
  <c r="BY2213" i="64"/>
  <c r="BY2230" i="64" s="1"/>
  <c r="BY1532" i="64"/>
  <c r="BY1545" i="64" s="1"/>
  <c r="BQ2213" i="64"/>
  <c r="BQ2230" i="64" s="1"/>
  <c r="BQ1532" i="64"/>
  <c r="BQ1545" i="64" s="1"/>
  <c r="AC2213" i="64"/>
  <c r="AC2230" i="64" s="1"/>
  <c r="AC1532" i="64"/>
  <c r="AC1545" i="64" s="1"/>
  <c r="CS1538" i="64"/>
  <c r="CS1540" i="64" s="1"/>
  <c r="CR1540" i="64"/>
  <c r="DF1464" i="64"/>
  <c r="DF2217" i="64"/>
  <c r="CX1460" i="64"/>
  <c r="CX1500" i="64" s="1"/>
  <c r="CX2213" i="64"/>
  <c r="CJ1464" i="64"/>
  <c r="CJ2217" i="64"/>
  <c r="CC1463" i="64"/>
  <c r="CC2216" i="64"/>
  <c r="BN1460" i="64"/>
  <c r="BN1500" i="64" s="1"/>
  <c r="BN2213" i="64"/>
  <c r="BN2230" i="64" s="1"/>
  <c r="DE1464" i="64"/>
  <c r="DE2217" i="64"/>
  <c r="CW1464" i="64"/>
  <c r="CW2217" i="64"/>
  <c r="CO1464" i="64"/>
  <c r="CO2217" i="64"/>
  <c r="DE1463" i="64"/>
  <c r="DE2216" i="64"/>
  <c r="CW1463" i="64"/>
  <c r="CW2216" i="64"/>
  <c r="CO1463" i="64"/>
  <c r="CO2216" i="64"/>
  <c r="DE1460" i="64"/>
  <c r="DE1500" i="64" s="1"/>
  <c r="DE2213" i="64"/>
  <c r="CW1460" i="64"/>
  <c r="CW1500" i="64" s="1"/>
  <c r="CW2213" i="64"/>
  <c r="CO1460" i="64"/>
  <c r="CO1500" i="64" s="1"/>
  <c r="CO2213" i="64"/>
  <c r="DE1459" i="64"/>
  <c r="DE2212" i="64"/>
  <c r="CW1459" i="64"/>
  <c r="CW2212" i="64"/>
  <c r="CO1459" i="64"/>
  <c r="CO2212" i="64"/>
  <c r="AG1464" i="64"/>
  <c r="AG2217" i="64"/>
  <c r="CP1459" i="64"/>
  <c r="CP2212" i="64"/>
  <c r="CI1459" i="64"/>
  <c r="CI2212" i="64"/>
  <c r="CI2229" i="64" s="1"/>
  <c r="CA1459" i="64"/>
  <c r="CA2212" i="64"/>
  <c r="CA2229" i="64" s="1"/>
  <c r="BK1459" i="64"/>
  <c r="BK2212" i="64"/>
  <c r="BK2229" i="64" s="1"/>
  <c r="AU1459" i="64"/>
  <c r="AU2212" i="64"/>
  <c r="AU2229" i="64" s="1"/>
  <c r="AE1459" i="64"/>
  <c r="AE2212" i="64"/>
  <c r="AE2229" i="64" s="1"/>
  <c r="BS1464" i="64"/>
  <c r="BS2217" i="64"/>
  <c r="BK1464" i="64"/>
  <c r="BK2217" i="64"/>
  <c r="AU1464" i="64"/>
  <c r="AU2217" i="64"/>
  <c r="AM1464" i="64"/>
  <c r="AM2217" i="64"/>
  <c r="CB1463" i="64"/>
  <c r="CB2216" i="64"/>
  <c r="BL1463" i="64"/>
  <c r="BL2216" i="64"/>
  <c r="BD1463" i="64"/>
  <c r="BD2216" i="64"/>
  <c r="AV1463" i="64"/>
  <c r="AV2216" i="64"/>
  <c r="CC1460" i="64"/>
  <c r="CC1500" i="64" s="1"/>
  <c r="CC2213" i="64"/>
  <c r="CC2230" i="64" s="1"/>
  <c r="BU1460" i="64"/>
  <c r="BU1500" i="64" s="1"/>
  <c r="BU2213" i="64"/>
  <c r="BU2230" i="64" s="1"/>
  <c r="AW1460" i="64"/>
  <c r="AW1500" i="64" s="1"/>
  <c r="AW2213" i="64"/>
  <c r="AW2230" i="64" s="1"/>
  <c r="AO1460" i="64"/>
  <c r="AO1500" i="64" s="1"/>
  <c r="AO2213" i="64"/>
  <c r="AO2230" i="64" s="1"/>
  <c r="Y1460" i="64"/>
  <c r="Y1500" i="64" s="1"/>
  <c r="Y2213" i="64"/>
  <c r="Y2230" i="64" s="1"/>
  <c r="DD1464" i="64"/>
  <c r="DD2217" i="64"/>
  <c r="CP1464" i="64"/>
  <c r="CP2217" i="64"/>
  <c r="DF1459" i="64"/>
  <c r="DF2212" i="64"/>
  <c r="CH1459" i="64"/>
  <c r="CH2212" i="64"/>
  <c r="CH2229" i="64" s="1"/>
  <c r="BZ1459" i="64"/>
  <c r="BZ2212" i="64"/>
  <c r="BZ2229" i="64" s="1"/>
  <c r="BR1459" i="64"/>
  <c r="BR2212" i="64"/>
  <c r="BR2229" i="64" s="1"/>
  <c r="BJ1459" i="64"/>
  <c r="BJ2212" i="64"/>
  <c r="BJ2229" i="64" s="1"/>
  <c r="BB1459" i="64"/>
  <c r="BB2212" i="64"/>
  <c r="BB2229" i="64" s="1"/>
  <c r="AL1459" i="64"/>
  <c r="AL2212" i="64"/>
  <c r="AL2229" i="64" s="1"/>
  <c r="AD1459" i="64"/>
  <c r="AD2212" i="64"/>
  <c r="AD2229" i="64" s="1"/>
  <c r="V1459" i="64"/>
  <c r="V2212" i="64"/>
  <c r="V2229" i="64" s="1"/>
  <c r="BJ1464" i="64"/>
  <c r="BJ2217" i="64"/>
  <c r="CI1463" i="64"/>
  <c r="CI2216" i="64"/>
  <c r="CA1463" i="64"/>
  <c r="CA2216" i="64"/>
  <c r="BK1463" i="64"/>
  <c r="BK2216" i="64"/>
  <c r="BC1463" i="64"/>
  <c r="BC2216" i="64"/>
  <c r="AU1463" i="64"/>
  <c r="AU2216" i="64"/>
  <c r="AM1463" i="64"/>
  <c r="AM2216" i="64"/>
  <c r="AE1463" i="64"/>
  <c r="AE2216" i="64"/>
  <c r="W1463" i="64"/>
  <c r="W2216" i="64"/>
  <c r="CJ1460" i="64"/>
  <c r="CJ1500" i="64" s="1"/>
  <c r="CJ2213" i="64"/>
  <c r="CJ2230" i="64" s="1"/>
  <c r="CB1460" i="64"/>
  <c r="CB1500" i="64" s="1"/>
  <c r="CB2213" i="64"/>
  <c r="CB2230" i="64" s="1"/>
  <c r="BT1460" i="64"/>
  <c r="BT1500" i="64" s="1"/>
  <c r="BT2213" i="64"/>
  <c r="BT2230" i="64" s="1"/>
  <c r="BL1460" i="64"/>
  <c r="BL1500" i="64" s="1"/>
  <c r="BL2213" i="64"/>
  <c r="BL2230" i="64" s="1"/>
  <c r="AV1460" i="64"/>
  <c r="AV1500" i="64" s="1"/>
  <c r="AV2213" i="64"/>
  <c r="AV2230" i="64" s="1"/>
  <c r="AN1460" i="64"/>
  <c r="AN1500" i="64" s="1"/>
  <c r="AN2213" i="64"/>
  <c r="AN2230" i="64" s="1"/>
  <c r="AF1460" i="64"/>
  <c r="AF1500" i="64" s="1"/>
  <c r="AF2213" i="64"/>
  <c r="AF2230" i="64" s="1"/>
  <c r="X1460" i="64"/>
  <c r="X1500" i="64" s="1"/>
  <c r="X2213" i="64"/>
  <c r="X2230" i="64" s="1"/>
  <c r="DC1464" i="64"/>
  <c r="DC2217" i="64"/>
  <c r="CU1464" i="64"/>
  <c r="CU2217" i="64"/>
  <c r="DK1463" i="64"/>
  <c r="DK2216" i="64"/>
  <c r="DK1460" i="64"/>
  <c r="DK1500" i="64" s="1"/>
  <c r="DK2213" i="64"/>
  <c r="DC1460" i="64"/>
  <c r="DC1500" i="64" s="1"/>
  <c r="DC2213" i="64"/>
  <c r="CX1464" i="64"/>
  <c r="CX2217" i="64"/>
  <c r="DF1460" i="64"/>
  <c r="DF1500" i="64" s="1"/>
  <c r="DF2213" i="64"/>
  <c r="CG1459" i="64"/>
  <c r="CG2212" i="64"/>
  <c r="CG2229" i="64" s="1"/>
  <c r="BY1459" i="64"/>
  <c r="BY2212" i="64"/>
  <c r="BY2229" i="64" s="1"/>
  <c r="BQ1459" i="64"/>
  <c r="BQ2212" i="64"/>
  <c r="BQ2229" i="64" s="1"/>
  <c r="BI1459" i="64"/>
  <c r="BI2212" i="64"/>
  <c r="BI2229" i="64" s="1"/>
  <c r="BA1459" i="64"/>
  <c r="BA2212" i="64"/>
  <c r="BA2229" i="64" s="1"/>
  <c r="AS1459" i="64"/>
  <c r="AS2212" i="64"/>
  <c r="AS2229" i="64" s="1"/>
  <c r="AK1459" i="64"/>
  <c r="AK2212" i="64"/>
  <c r="AK2229" i="64" s="1"/>
  <c r="AC1459" i="64"/>
  <c r="AC2212" i="64"/>
  <c r="AC2229" i="64" s="1"/>
  <c r="BY1464" i="64"/>
  <c r="BY2217" i="64"/>
  <c r="BZ1463" i="64"/>
  <c r="BZ2216" i="64"/>
  <c r="BR1463" i="64"/>
  <c r="BR2216" i="64"/>
  <c r="BJ1463" i="64"/>
  <c r="BJ2216" i="64"/>
  <c r="BB1463" i="64"/>
  <c r="BB2216" i="64"/>
  <c r="AT1463" i="64"/>
  <c r="AT2216" i="64"/>
  <c r="AL1463" i="64"/>
  <c r="AL2216" i="64"/>
  <c r="AD1463" i="64"/>
  <c r="AD2216" i="64"/>
  <c r="CI1460" i="64"/>
  <c r="CI1500" i="64" s="1"/>
  <c r="CI2213" i="64"/>
  <c r="CI2230" i="64" s="1"/>
  <c r="CA1460" i="64"/>
  <c r="CA1500" i="64" s="1"/>
  <c r="CA2213" i="64"/>
  <c r="CA2230" i="64" s="1"/>
  <c r="BK1460" i="64"/>
  <c r="BK1500" i="64" s="1"/>
  <c r="BK2213" i="64"/>
  <c r="BK2230" i="64" s="1"/>
  <c r="BC1460" i="64"/>
  <c r="BC1500" i="64" s="1"/>
  <c r="BC2213" i="64"/>
  <c r="BC2230" i="64" s="1"/>
  <c r="AU1460" i="64"/>
  <c r="AU1500" i="64" s="1"/>
  <c r="AU2213" i="64"/>
  <c r="AU2230" i="64" s="1"/>
  <c r="AM1460" i="64"/>
  <c r="AM1500" i="64" s="1"/>
  <c r="AM2213" i="64"/>
  <c r="AM2230" i="64" s="1"/>
  <c r="AE1460" i="64"/>
  <c r="AE1500" i="64" s="1"/>
  <c r="AE2213" i="64"/>
  <c r="AE2230" i="64" s="1"/>
  <c r="W1460" i="64"/>
  <c r="W1500" i="64" s="1"/>
  <c r="W2213" i="64"/>
  <c r="W2230" i="64" s="1"/>
  <c r="DJ1464" i="64"/>
  <c r="DJ2217" i="64"/>
  <c r="DB1464" i="64"/>
  <c r="DB2217" i="64"/>
  <c r="CT1464" i="64"/>
  <c r="CT2217" i="64"/>
  <c r="DJ1463" i="64"/>
  <c r="DJ2216" i="64"/>
  <c r="DB1463" i="64"/>
  <c r="DB2216" i="64"/>
  <c r="CT1463" i="64"/>
  <c r="CT2216" i="64"/>
  <c r="DJ1460" i="64"/>
  <c r="DJ1500" i="64" s="1"/>
  <c r="DJ2213" i="64"/>
  <c r="DB1460" i="64"/>
  <c r="DB1500" i="64" s="1"/>
  <c r="DB2213" i="64"/>
  <c r="CT1460" i="64"/>
  <c r="CT1500" i="64" s="1"/>
  <c r="CT2213" i="64"/>
  <c r="DJ1459" i="64"/>
  <c r="DJ2212" i="64"/>
  <c r="DB1459" i="64"/>
  <c r="DB2212" i="64"/>
  <c r="CT1459" i="64"/>
  <c r="CT2212" i="64"/>
  <c r="DF1463" i="64"/>
  <c r="DF2216" i="64"/>
  <c r="CP1460" i="64"/>
  <c r="CP1500" i="64" s="1"/>
  <c r="CP2213" i="64"/>
  <c r="CF1459" i="64"/>
  <c r="CF2212" i="64"/>
  <c r="CF2229" i="64" s="1"/>
  <c r="BX1459" i="64"/>
  <c r="BX2212" i="64"/>
  <c r="BX2229" i="64" s="1"/>
  <c r="AR1459" i="64"/>
  <c r="AR2212" i="64"/>
  <c r="AR2229" i="64" s="1"/>
  <c r="AB1464" i="64"/>
  <c r="AB2217" i="64"/>
  <c r="BI1463" i="64"/>
  <c r="BI2216" i="64"/>
  <c r="U1463" i="64"/>
  <c r="U2216" i="64"/>
  <c r="CH1460" i="64"/>
  <c r="CH1500" i="64" s="1"/>
  <c r="CH2213" i="64"/>
  <c r="CH2230" i="64" s="1"/>
  <c r="BZ1460" i="64"/>
  <c r="BZ1500" i="64" s="1"/>
  <c r="BZ2213" i="64"/>
  <c r="BZ2230" i="64" s="1"/>
  <c r="BR1460" i="64"/>
  <c r="BR1500" i="64" s="1"/>
  <c r="BR2213" i="64"/>
  <c r="BR2230" i="64" s="1"/>
  <c r="BJ1460" i="64"/>
  <c r="BJ1500" i="64" s="1"/>
  <c r="BJ2213" i="64"/>
  <c r="BJ2230" i="64" s="1"/>
  <c r="AT1460" i="64"/>
  <c r="AT1500" i="64" s="1"/>
  <c r="AT2213" i="64"/>
  <c r="AT2230" i="64" s="1"/>
  <c r="AD1460" i="64"/>
  <c r="AD1500" i="64" s="1"/>
  <c r="AD2213" i="64"/>
  <c r="AD2230" i="64" s="1"/>
  <c r="V1460" i="64"/>
  <c r="V1500" i="64" s="1"/>
  <c r="V2213" i="64"/>
  <c r="V2230" i="64" s="1"/>
  <c r="DA1464" i="64"/>
  <c r="DA2217" i="64"/>
  <c r="CS1464" i="64"/>
  <c r="CS2217" i="64"/>
  <c r="CS1463" i="64"/>
  <c r="CS2216" i="64"/>
  <c r="DI1460" i="64"/>
  <c r="DI1500" i="64" s="1"/>
  <c r="DI2213" i="64"/>
  <c r="DA1460" i="64"/>
  <c r="DA1500" i="64" s="1"/>
  <c r="DA2213" i="64"/>
  <c r="CS1460" i="64"/>
  <c r="CS1500" i="64" s="1"/>
  <c r="CS2213" i="64"/>
  <c r="CS1459" i="64"/>
  <c r="CS2212" i="64"/>
  <c r="CP1463" i="64"/>
  <c r="CP2216" i="64"/>
  <c r="AQ1464" i="64"/>
  <c r="AQ2217" i="64"/>
  <c r="BX1463" i="64"/>
  <c r="BX2216" i="64"/>
  <c r="BH1463" i="64"/>
  <c r="BH2216" i="64"/>
  <c r="AJ1463" i="64"/>
  <c r="AJ2216" i="64"/>
  <c r="CG1460" i="64"/>
  <c r="CG1500" i="64" s="1"/>
  <c r="CG2213" i="64"/>
  <c r="CG2230" i="64" s="1"/>
  <c r="BI1460" i="64"/>
  <c r="BI1500" i="64" s="1"/>
  <c r="BI2213" i="64"/>
  <c r="BI2230" i="64" s="1"/>
  <c r="BA1460" i="64"/>
  <c r="BA1500" i="64" s="1"/>
  <c r="BA2213" i="64"/>
  <c r="BA2230" i="64" s="1"/>
  <c r="AS1460" i="64"/>
  <c r="AS1500" i="64" s="1"/>
  <c r="AS2213" i="64"/>
  <c r="AS2230" i="64" s="1"/>
  <c r="AK1460" i="64"/>
  <c r="AK1500" i="64" s="1"/>
  <c r="AK2213" i="64"/>
  <c r="AK2230" i="64" s="1"/>
  <c r="U1460" i="64"/>
  <c r="U1500" i="64" s="1"/>
  <c r="U2213" i="64"/>
  <c r="U2230" i="64" s="1"/>
  <c r="DH1464" i="64"/>
  <c r="DH2217" i="64"/>
  <c r="CZ1464" i="64"/>
  <c r="CZ2217" i="64"/>
  <c r="CR1464" i="64"/>
  <c r="CR2217" i="64"/>
  <c r="DH1463" i="64"/>
  <c r="DH2216" i="64"/>
  <c r="CZ1463" i="64"/>
  <c r="CZ2216" i="64"/>
  <c r="CR1463" i="64"/>
  <c r="CR2216" i="64"/>
  <c r="DH1460" i="64"/>
  <c r="DH1500" i="64" s="1"/>
  <c r="DH2213" i="64"/>
  <c r="CZ1460" i="64"/>
  <c r="CZ1500" i="64" s="1"/>
  <c r="CZ2213" i="64"/>
  <c r="CR1460" i="64"/>
  <c r="CR1500" i="64" s="1"/>
  <c r="CR2213" i="64"/>
  <c r="DH1459" i="64"/>
  <c r="DH2212" i="64"/>
  <c r="CZ1459" i="64"/>
  <c r="CZ2212" i="64"/>
  <c r="CR1459" i="64"/>
  <c r="CR2212" i="64"/>
  <c r="CX1463" i="64"/>
  <c r="CX2216" i="64"/>
  <c r="CX1459" i="64"/>
  <c r="CX2212" i="64"/>
  <c r="BF1459" i="64"/>
  <c r="BF2212" i="64"/>
  <c r="BF2229" i="64" s="1"/>
  <c r="BW1463" i="64"/>
  <c r="BW2216" i="64"/>
  <c r="AA1463" i="64"/>
  <c r="AA2216" i="64"/>
  <c r="BX1460" i="64"/>
  <c r="BX1500" i="64" s="1"/>
  <c r="BX2213" i="64"/>
  <c r="BX2230" i="64" s="1"/>
  <c r="DG1464" i="64"/>
  <c r="DG2217" i="64"/>
  <c r="CY1464" i="64"/>
  <c r="CY2217" i="64"/>
  <c r="CQ1464" i="64"/>
  <c r="CQ2217" i="64"/>
  <c r="DG1463" i="64"/>
  <c r="DG2216" i="64"/>
  <c r="CY1463" i="64"/>
  <c r="CY2216" i="64"/>
  <c r="CQ1463" i="64"/>
  <c r="CQ2216" i="64"/>
  <c r="DG1460" i="64"/>
  <c r="DG1500" i="64" s="1"/>
  <c r="DG2213" i="64"/>
  <c r="CY1460" i="64"/>
  <c r="CY1500" i="64" s="1"/>
  <c r="CY2213" i="64"/>
  <c r="CQ1460" i="64"/>
  <c r="CQ1500" i="64" s="1"/>
  <c r="CQ2213" i="64"/>
  <c r="DG1459" i="64"/>
  <c r="DG2212" i="64"/>
  <c r="CY1459" i="64"/>
  <c r="CY2212" i="64"/>
  <c r="CQ1459" i="64"/>
  <c r="CQ2212" i="64"/>
  <c r="DJ1183" i="64"/>
  <c r="DJ1210" i="64" s="1"/>
  <c r="CT934" i="64"/>
  <c r="CT949" i="64" s="1"/>
  <c r="CT1362" i="64"/>
  <c r="CT1376" i="64" s="1"/>
  <c r="DB2243" i="64"/>
  <c r="DB2257" i="64" s="1"/>
  <c r="DB1214" i="64"/>
  <c r="DB1249" i="64" s="1"/>
  <c r="CT2190" i="64"/>
  <c r="CT2139" i="64"/>
  <c r="CT1415" i="64"/>
  <c r="CT1361" i="64"/>
  <c r="CT2243" i="64"/>
  <c r="CT2257" i="64" s="1"/>
  <c r="DB1183" i="64"/>
  <c r="DB1210" i="64" s="1"/>
  <c r="DB493" i="64"/>
  <c r="DB2165" i="64"/>
  <c r="DB2113" i="64"/>
  <c r="DJ1411" i="64"/>
  <c r="DJ1426" i="64" s="1"/>
  <c r="CT1357" i="64"/>
  <c r="CT1371" i="64" s="1"/>
  <c r="DB2242" i="64"/>
  <c r="DJ1669" i="64"/>
  <c r="DJ1692" i="64" s="1"/>
  <c r="DB1182" i="64"/>
  <c r="CT449" i="64"/>
  <c r="DJ1415" i="64"/>
  <c r="CT2165" i="64"/>
  <c r="DB2109" i="64"/>
  <c r="CT1411" i="64"/>
  <c r="CT1426" i="64" s="1"/>
  <c r="CT1330" i="64"/>
  <c r="CT2242" i="64"/>
  <c r="DJ1668" i="64"/>
  <c r="DB1142" i="64"/>
  <c r="DB1169" i="64" s="1"/>
  <c r="CT1385" i="64"/>
  <c r="CT1329" i="64"/>
  <c r="CT1258" i="64"/>
  <c r="DB1664" i="64"/>
  <c r="DB1687" i="64" s="1"/>
  <c r="DB1111" i="64"/>
  <c r="DB2164" i="64"/>
  <c r="DJ1384" i="64"/>
  <c r="CT1325" i="64"/>
  <c r="CT1348" i="64" s="1"/>
  <c r="CT1219" i="64"/>
  <c r="CT1254" i="64" s="1"/>
  <c r="CT1664" i="64"/>
  <c r="CT1687" i="64" s="1"/>
  <c r="DB983" i="64"/>
  <c r="DB996" i="64" s="1"/>
  <c r="DJ2160" i="64"/>
  <c r="CT1384" i="64"/>
  <c r="DJ1513" i="64"/>
  <c r="CT1218" i="64"/>
  <c r="DJ1596" i="64"/>
  <c r="DJ1623" i="64" s="1"/>
  <c r="CT983" i="64"/>
  <c r="CT996" i="64" s="1"/>
  <c r="CT2140" i="64"/>
  <c r="DJ1435" i="64"/>
  <c r="DJ1450" i="64" s="1"/>
  <c r="DB1362" i="64"/>
  <c r="DB1376" i="64" s="1"/>
  <c r="CT1509" i="64"/>
  <c r="CT1522" i="64" s="1"/>
  <c r="DJ1214" i="64"/>
  <c r="DJ1249" i="64" s="1"/>
  <c r="DB1596" i="64"/>
  <c r="DB1623" i="64" s="1"/>
  <c r="DB934" i="64"/>
  <c r="DB949" i="64" s="1"/>
  <c r="BT1901" i="64"/>
  <c r="BT1913" i="64" s="1"/>
  <c r="BT1459" i="64"/>
  <c r="AN1901" i="64"/>
  <c r="AN1913" i="64" s="1"/>
  <c r="AN1459" i="64"/>
  <c r="CB1906" i="64"/>
  <c r="CB1464" i="64"/>
  <c r="BD1906" i="64"/>
  <c r="BD1464" i="64"/>
  <c r="X1906" i="64"/>
  <c r="X1464" i="64"/>
  <c r="BM1905" i="64"/>
  <c r="BM1463" i="64"/>
  <c r="AW1905" i="64"/>
  <c r="AW1463" i="64"/>
  <c r="Y1905" i="64"/>
  <c r="Y1463" i="64"/>
  <c r="CD1902" i="64"/>
  <c r="CD1460" i="64"/>
  <c r="CD1500" i="64" s="1"/>
  <c r="AH1902" i="64"/>
  <c r="AH1460" i="64"/>
  <c r="AH1500" i="64" s="1"/>
  <c r="CH1906" i="64"/>
  <c r="CH1464" i="64"/>
  <c r="BR1906" i="64"/>
  <c r="BR1464" i="64"/>
  <c r="BB1906" i="64"/>
  <c r="BB1464" i="64"/>
  <c r="AL1906" i="64"/>
  <c r="AL1464" i="64"/>
  <c r="V1906" i="64"/>
  <c r="V1464" i="64"/>
  <c r="U1901" i="64"/>
  <c r="U1913" i="64" s="1"/>
  <c r="U1459" i="64"/>
  <c r="CG1906" i="64"/>
  <c r="CG1464" i="64"/>
  <c r="BQ1906" i="64"/>
  <c r="BQ1464" i="64"/>
  <c r="BI1906" i="64"/>
  <c r="BI1464" i="64"/>
  <c r="BA1906" i="64"/>
  <c r="BA1464" i="64"/>
  <c r="AS1906" i="64"/>
  <c r="AS1464" i="64"/>
  <c r="AK1906" i="64"/>
  <c r="AK1464" i="64"/>
  <c r="AC1906" i="64"/>
  <c r="AC1464" i="64"/>
  <c r="U1906" i="64"/>
  <c r="U1464" i="64"/>
  <c r="CH1905" i="64"/>
  <c r="CH1463" i="64"/>
  <c r="V1905" i="64"/>
  <c r="V1463" i="64"/>
  <c r="BS1902" i="64"/>
  <c r="BS1460" i="64"/>
  <c r="BS1500" i="64" s="1"/>
  <c r="DI1906" i="64"/>
  <c r="DI1464" i="64"/>
  <c r="DI1905" i="64"/>
  <c r="DI1463" i="64"/>
  <c r="DA1905" i="64"/>
  <c r="DA1463" i="64"/>
  <c r="DI1901" i="64"/>
  <c r="DI1913" i="64" s="1"/>
  <c r="DI1459" i="64"/>
  <c r="DA1072" i="64"/>
  <c r="DA1099" i="64" s="1"/>
  <c r="DA1459" i="64"/>
  <c r="BH1901" i="64"/>
  <c r="BH1913" i="64" s="1"/>
  <c r="BH1459" i="64"/>
  <c r="AJ1901" i="64"/>
  <c r="AJ1913" i="64" s="1"/>
  <c r="AJ1459" i="64"/>
  <c r="AB1901" i="64"/>
  <c r="AB1913" i="64" s="1"/>
  <c r="AB1459" i="64"/>
  <c r="BX1906" i="64"/>
  <c r="BX1464" i="64"/>
  <c r="BH1906" i="64"/>
  <c r="BH1464" i="64"/>
  <c r="AJ1906" i="64"/>
  <c r="AJ1464" i="64"/>
  <c r="T1906" i="64"/>
  <c r="T1464" i="64"/>
  <c r="BY1905" i="64"/>
  <c r="BY1463" i="64"/>
  <c r="BA1905" i="64"/>
  <c r="BA1463" i="64"/>
  <c r="AS1905" i="64"/>
  <c r="AS1463" i="64"/>
  <c r="AC1905" i="64"/>
  <c r="AC1463" i="64"/>
  <c r="BB1902" i="64"/>
  <c r="BB1460" i="64"/>
  <c r="BB1500" i="64" s="1"/>
  <c r="BP1901" i="64"/>
  <c r="BP1913" i="64" s="1"/>
  <c r="BP1459" i="64"/>
  <c r="T1901" i="64"/>
  <c r="T1913" i="64" s="1"/>
  <c r="T1459" i="64"/>
  <c r="BP1906" i="64"/>
  <c r="BP1464" i="64"/>
  <c r="AZ1906" i="64"/>
  <c r="AZ1464" i="64"/>
  <c r="CG1905" i="64"/>
  <c r="CG1463" i="64"/>
  <c r="BQ1905" i="64"/>
  <c r="BQ1463" i="64"/>
  <c r="AK1905" i="64"/>
  <c r="AK1463" i="64"/>
  <c r="AL1902" i="64"/>
  <c r="AL1460" i="64"/>
  <c r="AL1500" i="64" s="1"/>
  <c r="CE1901" i="64"/>
  <c r="CE1913" i="64" s="1"/>
  <c r="CE1459" i="64"/>
  <c r="BW1901" i="64"/>
  <c r="BW1913" i="64" s="1"/>
  <c r="BW1459" i="64"/>
  <c r="BO1901" i="64"/>
  <c r="BO1913" i="64" s="1"/>
  <c r="BO1459" i="64"/>
  <c r="BG1901" i="64"/>
  <c r="BG1913" i="64" s="1"/>
  <c r="BG1459" i="64"/>
  <c r="AY1901" i="64"/>
  <c r="AY1913" i="64" s="1"/>
  <c r="AY1459" i="64"/>
  <c r="AQ1901" i="64"/>
  <c r="AQ1913" i="64" s="1"/>
  <c r="AQ1459" i="64"/>
  <c r="AI1901" i="64"/>
  <c r="AI1913" i="64" s="1"/>
  <c r="AI1459" i="64"/>
  <c r="AA1901" i="64"/>
  <c r="AA1913" i="64" s="1"/>
  <c r="AA1459" i="64"/>
  <c r="S1901" i="64"/>
  <c r="S1913" i="64" s="1"/>
  <c r="S1459" i="64"/>
  <c r="CE1906" i="64"/>
  <c r="CE1464" i="64"/>
  <c r="BW1906" i="64"/>
  <c r="BW1464" i="64"/>
  <c r="BO1906" i="64"/>
  <c r="BO1464" i="64"/>
  <c r="BG1906" i="64"/>
  <c r="BG1464" i="64"/>
  <c r="AY1906" i="64"/>
  <c r="AY1464" i="64"/>
  <c r="AI1906" i="64"/>
  <c r="AI1464" i="64"/>
  <c r="AA1906" i="64"/>
  <c r="AA1464" i="64"/>
  <c r="S1906" i="64"/>
  <c r="S1464" i="64"/>
  <c r="CF1905" i="64"/>
  <c r="CF1463" i="64"/>
  <c r="BP1905" i="64"/>
  <c r="BP1463" i="64"/>
  <c r="AZ1905" i="64"/>
  <c r="AZ1463" i="64"/>
  <c r="AR1905" i="64"/>
  <c r="AR1463" i="64"/>
  <c r="AB1905" i="64"/>
  <c r="AB1463" i="64"/>
  <c r="T1905" i="64"/>
  <c r="T1463" i="64"/>
  <c r="BY1902" i="64"/>
  <c r="BY1460" i="64"/>
  <c r="BY1500" i="64" s="1"/>
  <c r="BQ1902" i="64"/>
  <c r="BQ1460" i="64"/>
  <c r="BQ1500" i="64" s="1"/>
  <c r="AC1902" i="64"/>
  <c r="AC1460" i="64"/>
  <c r="AC1500" i="64" s="1"/>
  <c r="CJ1901" i="64"/>
  <c r="CJ1913" i="64" s="1"/>
  <c r="CJ1459" i="64"/>
  <c r="BD1901" i="64"/>
  <c r="BD1913" i="64" s="1"/>
  <c r="BD1459" i="64"/>
  <c r="AN1906" i="64"/>
  <c r="AN1464" i="64"/>
  <c r="AX1902" i="64"/>
  <c r="AX1460" i="64"/>
  <c r="AX1500" i="64" s="1"/>
  <c r="AZ1901" i="64"/>
  <c r="AZ1913" i="64" s="1"/>
  <c r="AZ1459" i="64"/>
  <c r="AR1906" i="64"/>
  <c r="AR1464" i="64"/>
  <c r="BV1901" i="64"/>
  <c r="BV1913" i="64" s="1"/>
  <c r="BV1459" i="64"/>
  <c r="AH1901" i="64"/>
  <c r="AH1913" i="64" s="1"/>
  <c r="AH1459" i="64"/>
  <c r="CL1906" i="64"/>
  <c r="CL1464" i="64"/>
  <c r="BV1906" i="64"/>
  <c r="BV1464" i="64"/>
  <c r="BF1906" i="64"/>
  <c r="BF1464" i="64"/>
  <c r="AP1906" i="64"/>
  <c r="AP1464" i="64"/>
  <c r="Z1906" i="64"/>
  <c r="Z1464" i="64"/>
  <c r="BG1905" i="64"/>
  <c r="BG1463" i="64"/>
  <c r="AQ1905" i="64"/>
  <c r="AQ1463" i="64"/>
  <c r="CF1902" i="64"/>
  <c r="CF1460" i="64"/>
  <c r="CF1500" i="64" s="1"/>
  <c r="BP1902" i="64"/>
  <c r="BP1460" i="64"/>
  <c r="BP1500" i="64" s="1"/>
  <c r="AZ1902" i="64"/>
  <c r="AZ1460" i="64"/>
  <c r="AZ1500" i="64" s="1"/>
  <c r="AJ1902" i="64"/>
  <c r="AJ1460" i="64"/>
  <c r="AJ1500" i="64" s="1"/>
  <c r="T1902" i="64"/>
  <c r="T1460" i="64"/>
  <c r="T1500" i="64" s="1"/>
  <c r="CB1901" i="64"/>
  <c r="CB1913" i="64" s="1"/>
  <c r="CB1459" i="64"/>
  <c r="AV1901" i="64"/>
  <c r="AV1913" i="64" s="1"/>
  <c r="AV1459" i="64"/>
  <c r="X1901" i="64"/>
  <c r="X1913" i="64" s="1"/>
  <c r="X1459" i="64"/>
  <c r="BL1906" i="64"/>
  <c r="BL1464" i="64"/>
  <c r="AV1906" i="64"/>
  <c r="AV1464" i="64"/>
  <c r="CK1905" i="64"/>
  <c r="CK1463" i="64"/>
  <c r="BU1905" i="64"/>
  <c r="BU1463" i="64"/>
  <c r="BE1905" i="64"/>
  <c r="BE1463" i="64"/>
  <c r="AO1905" i="64"/>
  <c r="AO1463" i="64"/>
  <c r="AG1905" i="64"/>
  <c r="AG1463" i="64"/>
  <c r="CL1902" i="64"/>
  <c r="CL1460" i="64"/>
  <c r="CL1500" i="64" s="1"/>
  <c r="BV1902" i="64"/>
  <c r="BV1460" i="64"/>
  <c r="BV1500" i="64" s="1"/>
  <c r="BF1902" i="64"/>
  <c r="BF1460" i="64"/>
  <c r="BF1500" i="64" s="1"/>
  <c r="Z1902" i="64"/>
  <c r="Z1460" i="64"/>
  <c r="Z1500" i="64" s="1"/>
  <c r="CF1906" i="64"/>
  <c r="CF1464" i="64"/>
  <c r="CL1901" i="64"/>
  <c r="CL1913" i="64" s="1"/>
  <c r="CL1459" i="64"/>
  <c r="CD1901" i="64"/>
  <c r="CD1913" i="64" s="1"/>
  <c r="CD1459" i="64"/>
  <c r="BN1901" i="64"/>
  <c r="BN1913" i="64" s="1"/>
  <c r="BN1459" i="64"/>
  <c r="AX1901" i="64"/>
  <c r="AX1913" i="64" s="1"/>
  <c r="AX1459" i="64"/>
  <c r="AP1901" i="64"/>
  <c r="AP1913" i="64" s="1"/>
  <c r="AP1459" i="64"/>
  <c r="Z1901" i="64"/>
  <c r="Z1913" i="64" s="1"/>
  <c r="Z1459" i="64"/>
  <c r="CD1906" i="64"/>
  <c r="CD1464" i="64"/>
  <c r="BN1906" i="64"/>
  <c r="BN1464" i="64"/>
  <c r="AX1906" i="64"/>
  <c r="AX1464" i="64"/>
  <c r="AH1906" i="64"/>
  <c r="AH1464" i="64"/>
  <c r="CE1905" i="64"/>
  <c r="CE1463" i="64"/>
  <c r="BO1905" i="64"/>
  <c r="BO1463" i="64"/>
  <c r="AY1905" i="64"/>
  <c r="AY1463" i="64"/>
  <c r="AI1905" i="64"/>
  <c r="AI1463" i="64"/>
  <c r="S1905" i="64"/>
  <c r="S1463" i="64"/>
  <c r="BH1902" i="64"/>
  <c r="BH1460" i="64"/>
  <c r="BH1500" i="64" s="1"/>
  <c r="AR1902" i="64"/>
  <c r="AR1460" i="64"/>
  <c r="AR1500" i="64" s="1"/>
  <c r="AB1902" i="64"/>
  <c r="AB1460" i="64"/>
  <c r="AB1500" i="64" s="1"/>
  <c r="CK1901" i="64"/>
  <c r="CK1913" i="64" s="1"/>
  <c r="CK1459" i="64"/>
  <c r="CC1901" i="64"/>
  <c r="CC1913" i="64" s="1"/>
  <c r="CC1459" i="64"/>
  <c r="BU1901" i="64"/>
  <c r="BU1913" i="64" s="1"/>
  <c r="BU1459" i="64"/>
  <c r="BM1901" i="64"/>
  <c r="BM1913" i="64" s="1"/>
  <c r="BM1459" i="64"/>
  <c r="BE1901" i="64"/>
  <c r="BE1913" i="64" s="1"/>
  <c r="BE1459" i="64"/>
  <c r="AW1901" i="64"/>
  <c r="AW1913" i="64" s="1"/>
  <c r="AW1459" i="64"/>
  <c r="AO1901" i="64"/>
  <c r="AO1913" i="64" s="1"/>
  <c r="AO1459" i="64"/>
  <c r="AG1901" i="64"/>
  <c r="AG1913" i="64" s="1"/>
  <c r="AG1459" i="64"/>
  <c r="Y1901" i="64"/>
  <c r="Y1913" i="64" s="1"/>
  <c r="Y1459" i="64"/>
  <c r="CK1906" i="64"/>
  <c r="CK1464" i="64"/>
  <c r="CC1906" i="64"/>
  <c r="CC1464" i="64"/>
  <c r="BU1906" i="64"/>
  <c r="BU1464" i="64"/>
  <c r="BM1906" i="64"/>
  <c r="BM1464" i="64"/>
  <c r="BE1906" i="64"/>
  <c r="BE1464" i="64"/>
  <c r="AW1906" i="64"/>
  <c r="AW1464" i="64"/>
  <c r="AO1906" i="64"/>
  <c r="AO1464" i="64"/>
  <c r="Y1906" i="64"/>
  <c r="Y1464" i="64"/>
  <c r="CL1905" i="64"/>
  <c r="CL1463" i="64"/>
  <c r="CD1905" i="64"/>
  <c r="CD1463" i="64"/>
  <c r="BV1905" i="64"/>
  <c r="BV1463" i="64"/>
  <c r="BN1905" i="64"/>
  <c r="BN1463" i="64"/>
  <c r="BF1905" i="64"/>
  <c r="BF1463" i="64"/>
  <c r="AX1905" i="64"/>
  <c r="AX1463" i="64"/>
  <c r="AP1905" i="64"/>
  <c r="AP1463" i="64"/>
  <c r="AH1905" i="64"/>
  <c r="AH1463" i="64"/>
  <c r="Z1905" i="64"/>
  <c r="Z1463" i="64"/>
  <c r="CE1902" i="64"/>
  <c r="CE1460" i="64"/>
  <c r="CE1500" i="64" s="1"/>
  <c r="BW1902" i="64"/>
  <c r="BW1460" i="64"/>
  <c r="BW1500" i="64" s="1"/>
  <c r="BO1902" i="64"/>
  <c r="BO1460" i="64"/>
  <c r="BO1500" i="64" s="1"/>
  <c r="BG1902" i="64"/>
  <c r="BG1460" i="64"/>
  <c r="BG1500" i="64" s="1"/>
  <c r="AY1902" i="64"/>
  <c r="AY1460" i="64"/>
  <c r="AY1500" i="64" s="1"/>
  <c r="AQ1902" i="64"/>
  <c r="AQ1460" i="64"/>
  <c r="AQ1500" i="64" s="1"/>
  <c r="AI1902" i="64"/>
  <c r="AI1460" i="64"/>
  <c r="AI1500" i="64" s="1"/>
  <c r="AA1902" i="64"/>
  <c r="AA1460" i="64"/>
  <c r="AA1500" i="64" s="1"/>
  <c r="S1902" i="64"/>
  <c r="S1460" i="64"/>
  <c r="S1500" i="64" s="1"/>
  <c r="CV1906" i="64"/>
  <c r="CV1464" i="64"/>
  <c r="DD1905" i="64"/>
  <c r="DD1463" i="64"/>
  <c r="CV1905" i="64"/>
  <c r="CV1463" i="64"/>
  <c r="DD1902" i="64"/>
  <c r="DD1460" i="64"/>
  <c r="DD1500" i="64" s="1"/>
  <c r="CV1902" i="64"/>
  <c r="CV1460" i="64"/>
  <c r="CV1500" i="64" s="1"/>
  <c r="DD1901" i="64"/>
  <c r="DD1913" i="64" s="1"/>
  <c r="DD1459" i="64"/>
  <c r="CV1901" i="64"/>
  <c r="CV1913" i="64" s="1"/>
  <c r="CV1459" i="64"/>
  <c r="BS1901" i="64"/>
  <c r="BS1913" i="64" s="1"/>
  <c r="BS1459" i="64"/>
  <c r="BC1901" i="64"/>
  <c r="BC1913" i="64" s="1"/>
  <c r="BC1459" i="64"/>
  <c r="AM1901" i="64"/>
  <c r="AM1913" i="64" s="1"/>
  <c r="AM1459" i="64"/>
  <c r="W1901" i="64"/>
  <c r="W1913" i="64" s="1"/>
  <c r="W1459" i="64"/>
  <c r="CI1906" i="64"/>
  <c r="CI1464" i="64"/>
  <c r="CA1906" i="64"/>
  <c r="CA1464" i="64"/>
  <c r="BC1906" i="64"/>
  <c r="BC1464" i="64"/>
  <c r="AE1906" i="64"/>
  <c r="AE1464" i="64"/>
  <c r="W1906" i="64"/>
  <c r="W1464" i="64"/>
  <c r="CJ1905" i="64"/>
  <c r="CJ1463" i="64"/>
  <c r="BT1905" i="64"/>
  <c r="BT1463" i="64"/>
  <c r="AN1905" i="64"/>
  <c r="AN1463" i="64"/>
  <c r="AF1905" i="64"/>
  <c r="AF1463" i="64"/>
  <c r="X1905" i="64"/>
  <c r="X1463" i="64"/>
  <c r="CK1902" i="64"/>
  <c r="CK1460" i="64"/>
  <c r="CK1500" i="64" s="1"/>
  <c r="BM1902" i="64"/>
  <c r="BM1460" i="64"/>
  <c r="BM1500" i="64" s="1"/>
  <c r="BE1902" i="64"/>
  <c r="BE1460" i="64"/>
  <c r="BE1500" i="64" s="1"/>
  <c r="AG1902" i="64"/>
  <c r="AG1460" i="64"/>
  <c r="AG1500" i="64" s="1"/>
  <c r="DK1906" i="64"/>
  <c r="DK1464" i="64"/>
  <c r="DC1905" i="64"/>
  <c r="DC1463" i="64"/>
  <c r="CU1905" i="64"/>
  <c r="CU1463" i="64"/>
  <c r="CU1902" i="64"/>
  <c r="CU1460" i="64"/>
  <c r="CU1500" i="64" s="1"/>
  <c r="DK1901" i="64"/>
  <c r="DK1913" i="64" s="1"/>
  <c r="DK1459" i="64"/>
  <c r="DC1901" i="64"/>
  <c r="DC1913" i="64" s="1"/>
  <c r="DC1459" i="64"/>
  <c r="CU1901" i="64"/>
  <c r="CU1913" i="64" s="1"/>
  <c r="CU1459" i="64"/>
  <c r="BL1901" i="64"/>
  <c r="BL1913" i="64" s="1"/>
  <c r="BL1459" i="64"/>
  <c r="AF1901" i="64"/>
  <c r="AF1913" i="64" s="1"/>
  <c r="AF1459" i="64"/>
  <c r="BT1906" i="64"/>
  <c r="BT1464" i="64"/>
  <c r="AF1906" i="64"/>
  <c r="AF1464" i="64"/>
  <c r="AP1902" i="64"/>
  <c r="AP1460" i="64"/>
  <c r="AP1500" i="64" s="1"/>
  <c r="AT1901" i="64"/>
  <c r="AT1913" i="64" s="1"/>
  <c r="AT1459" i="64"/>
  <c r="BZ1906" i="64"/>
  <c r="BZ1464" i="64"/>
  <c r="AT1906" i="64"/>
  <c r="AT1464" i="64"/>
  <c r="AD1906" i="64"/>
  <c r="AD1464" i="64"/>
  <c r="BS1905" i="64"/>
  <c r="BS1463" i="64"/>
  <c r="BD1902" i="64"/>
  <c r="BD1460" i="64"/>
  <c r="BD1500" i="64" s="1"/>
  <c r="CG1902" i="64"/>
  <c r="AK1902" i="64"/>
  <c r="DK1902" i="64"/>
  <c r="BW1905" i="64"/>
  <c r="AA1905" i="64"/>
  <c r="BX1902" i="64"/>
  <c r="DJ1906" i="64"/>
  <c r="DB1906" i="64"/>
  <c r="CT1906" i="64"/>
  <c r="DJ1905" i="64"/>
  <c r="DB1905" i="64"/>
  <c r="CT1905" i="64"/>
  <c r="DJ1259" i="64"/>
  <c r="DJ1294" i="64" s="1"/>
  <c r="DJ1902" i="64"/>
  <c r="DB1902" i="64"/>
  <c r="CT1902" i="64"/>
  <c r="DJ1901" i="64"/>
  <c r="DJ1913" i="64" s="1"/>
  <c r="DB1901" i="64"/>
  <c r="DB1913" i="64" s="1"/>
  <c r="CT1901" i="64"/>
  <c r="CT1913" i="64" s="1"/>
  <c r="BX1905" i="64"/>
  <c r="BF1901" i="64"/>
  <c r="BF1913" i="64" s="1"/>
  <c r="AG1906" i="64"/>
  <c r="DB978" i="64"/>
  <c r="DB991" i="64" s="1"/>
  <c r="CT817" i="64"/>
  <c r="CT830" i="64" s="1"/>
  <c r="CT2154" i="64" s="1"/>
  <c r="CT420" i="64"/>
  <c r="DA2191" i="64"/>
  <c r="DA1906" i="64"/>
  <c r="CS959" i="64"/>
  <c r="CS1906" i="64"/>
  <c r="CS1905" i="64"/>
  <c r="DI1215" i="64"/>
  <c r="DI1250" i="64" s="1"/>
  <c r="DI1902" i="64"/>
  <c r="DA2161" i="64"/>
  <c r="DA1902" i="64"/>
  <c r="CS1902" i="64"/>
  <c r="DA2135" i="64"/>
  <c r="DA1901" i="64"/>
  <c r="DA1913" i="64" s="1"/>
  <c r="CS2186" i="64"/>
  <c r="CS1901" i="64"/>
  <c r="CS1913" i="64" s="1"/>
  <c r="U1902" i="64"/>
  <c r="DC1906" i="64"/>
  <c r="CJ1906" i="64"/>
  <c r="CC1905" i="64"/>
  <c r="BN1902" i="64"/>
  <c r="DB1700" i="64"/>
  <c r="CT978" i="64"/>
  <c r="CT991" i="64" s="1"/>
  <c r="DJ797" i="64"/>
  <c r="CT416" i="64"/>
  <c r="CT436" i="64" s="1"/>
  <c r="DH1416" i="64"/>
  <c r="DH1431" i="64" s="1"/>
  <c r="DH1906" i="64"/>
  <c r="CZ1906" i="64"/>
  <c r="CR1416" i="64"/>
  <c r="CR1431" i="64" s="1"/>
  <c r="CR1906" i="64"/>
  <c r="DH821" i="64"/>
  <c r="DH1905" i="64"/>
  <c r="CZ982" i="64"/>
  <c r="CZ1905" i="64"/>
  <c r="CR448" i="64"/>
  <c r="CR1905" i="64"/>
  <c r="DH494" i="64"/>
  <c r="DH500" i="64" s="1"/>
  <c r="DH1902" i="64"/>
  <c r="CZ2136" i="64"/>
  <c r="CZ1902" i="64"/>
  <c r="CR1143" i="64"/>
  <c r="CR1170" i="64" s="1"/>
  <c r="CR1902" i="64"/>
  <c r="DH468" i="64"/>
  <c r="DH1901" i="64"/>
  <c r="DH1913" i="64" s="1"/>
  <c r="CZ416" i="64"/>
  <c r="CZ436" i="64" s="1"/>
  <c r="CZ1901" i="64"/>
  <c r="CZ1913" i="64" s="1"/>
  <c r="CR793" i="64"/>
  <c r="CR808" i="64" s="1"/>
  <c r="CR1901" i="64"/>
  <c r="CR1913" i="64" s="1"/>
  <c r="AS1902" i="64"/>
  <c r="CI1901" i="64"/>
  <c r="CI1913" i="64" s="1"/>
  <c r="CA1901" i="64"/>
  <c r="CA1913" i="64" s="1"/>
  <c r="BK1901" i="64"/>
  <c r="BK1913" i="64" s="1"/>
  <c r="AU1901" i="64"/>
  <c r="AU1913" i="64" s="1"/>
  <c r="AE1901" i="64"/>
  <c r="AE1913" i="64" s="1"/>
  <c r="BS1906" i="64"/>
  <c r="BK1906" i="64"/>
  <c r="AU1906" i="64"/>
  <c r="AM1906" i="64"/>
  <c r="CB1905" i="64"/>
  <c r="BL1905" i="64"/>
  <c r="BD1905" i="64"/>
  <c r="AV1905" i="64"/>
  <c r="CC1902" i="64"/>
  <c r="BU1902" i="64"/>
  <c r="AW1902" i="64"/>
  <c r="AO1902" i="64"/>
  <c r="Y1902" i="64"/>
  <c r="CT1700" i="64"/>
  <c r="CT959" i="64"/>
  <c r="DJ522" i="64"/>
  <c r="DJ535" i="64" s="1"/>
  <c r="DG421" i="64"/>
  <c r="DG1906" i="64"/>
  <c r="CY798" i="64"/>
  <c r="CY1906" i="64"/>
  <c r="CQ473" i="64"/>
  <c r="CQ1906" i="64"/>
  <c r="DG797" i="64"/>
  <c r="DG1905" i="64"/>
  <c r="CY338" i="64"/>
  <c r="CY1905" i="64"/>
  <c r="CQ821" i="64"/>
  <c r="CQ1905" i="64"/>
  <c r="DG385" i="64"/>
  <c r="DG1902" i="64"/>
  <c r="CY312" i="64"/>
  <c r="CY325" i="64" s="1"/>
  <c r="CY1902" i="64"/>
  <c r="CQ1326" i="64"/>
  <c r="CQ1349" i="64" s="1"/>
  <c r="CQ1902" i="64"/>
  <c r="DG1048" i="64"/>
  <c r="DG1063" i="64" s="1"/>
  <c r="DG1901" i="64"/>
  <c r="DG1913" i="64" s="1"/>
  <c r="CY2238" i="64"/>
  <c r="CY2252" i="64" s="1"/>
  <c r="CY1901" i="64"/>
  <c r="CY1913" i="64" s="1"/>
  <c r="CQ517" i="64"/>
  <c r="CQ1901" i="64"/>
  <c r="CQ1913" i="64" s="1"/>
  <c r="BH1905" i="64"/>
  <c r="AJ1905" i="64"/>
  <c r="BI1902" i="64"/>
  <c r="DK1905" i="64"/>
  <c r="CH1901" i="64"/>
  <c r="CH1913" i="64" s="1"/>
  <c r="BZ1901" i="64"/>
  <c r="BZ1913" i="64" s="1"/>
  <c r="BR1901" i="64"/>
  <c r="BR1913" i="64" s="1"/>
  <c r="BJ1901" i="64"/>
  <c r="BJ1913" i="64" s="1"/>
  <c r="BB1901" i="64"/>
  <c r="BB1913" i="64" s="1"/>
  <c r="AL1901" i="64"/>
  <c r="AL1913" i="64" s="1"/>
  <c r="AD1901" i="64"/>
  <c r="AD1913" i="64" s="1"/>
  <c r="V1901" i="64"/>
  <c r="V1913" i="64" s="1"/>
  <c r="BJ1906" i="64"/>
  <c r="CI1905" i="64"/>
  <c r="CA1905" i="64"/>
  <c r="BK1905" i="64"/>
  <c r="BC1905" i="64"/>
  <c r="AU1905" i="64"/>
  <c r="AM1905" i="64"/>
  <c r="AE1905" i="64"/>
  <c r="W1905" i="64"/>
  <c r="CJ1902" i="64"/>
  <c r="CB1902" i="64"/>
  <c r="BT1902" i="64"/>
  <c r="BL1902" i="64"/>
  <c r="AV1902" i="64"/>
  <c r="AN1902" i="64"/>
  <c r="AF1902" i="64"/>
  <c r="X1902" i="64"/>
  <c r="DJ1735" i="64"/>
  <c r="DJ1760" i="64" s="1"/>
  <c r="CT958" i="64"/>
  <c r="CT973" i="64" s="1"/>
  <c r="DJ521" i="64"/>
  <c r="DJ534" i="64" s="1"/>
  <c r="DF1906" i="64"/>
  <c r="CX1906" i="64"/>
  <c r="CP1906" i="64"/>
  <c r="DF1905" i="64"/>
  <c r="CX1905" i="64"/>
  <c r="CP1905" i="64"/>
  <c r="DF1902" i="64"/>
  <c r="CX1902" i="64"/>
  <c r="CP1902" i="64"/>
  <c r="DF1901" i="64"/>
  <c r="DF1913" i="64" s="1"/>
  <c r="CX1901" i="64"/>
  <c r="CX1913" i="64" s="1"/>
  <c r="CP1901" i="64"/>
  <c r="CP1913" i="64" s="1"/>
  <c r="AQ1906" i="64"/>
  <c r="BA1902" i="64"/>
  <c r="DC1902" i="64"/>
  <c r="CG1901" i="64"/>
  <c r="CG1913" i="64" s="1"/>
  <c r="BY1901" i="64"/>
  <c r="BY1913" i="64" s="1"/>
  <c r="BQ1901" i="64"/>
  <c r="BQ1913" i="64" s="1"/>
  <c r="BI1901" i="64"/>
  <c r="BI1913" i="64" s="1"/>
  <c r="BA1901" i="64"/>
  <c r="BA1913" i="64" s="1"/>
  <c r="AS1901" i="64"/>
  <c r="AS1913" i="64" s="1"/>
  <c r="AK1901" i="64"/>
  <c r="AK1913" i="64" s="1"/>
  <c r="AC1901" i="64"/>
  <c r="AC1913" i="64" s="1"/>
  <c r="BY1906" i="64"/>
  <c r="BZ1905" i="64"/>
  <c r="BR1905" i="64"/>
  <c r="BJ1905" i="64"/>
  <c r="BB1905" i="64"/>
  <c r="AT1905" i="64"/>
  <c r="AL1905" i="64"/>
  <c r="AD1905" i="64"/>
  <c r="CI1902" i="64"/>
  <c r="CA1902" i="64"/>
  <c r="BK1902" i="64"/>
  <c r="BC1902" i="64"/>
  <c r="AU1902" i="64"/>
  <c r="AM1902" i="64"/>
  <c r="AE1902" i="64"/>
  <c r="W1902" i="64"/>
  <c r="DB1730" i="64"/>
  <c r="DB1755" i="64" s="1"/>
  <c r="DB954" i="64"/>
  <c r="DB969" i="64" s="1"/>
  <c r="DJ498" i="64"/>
  <c r="DE2114" i="64"/>
  <c r="DE1906" i="64"/>
  <c r="CW449" i="64"/>
  <c r="CW1906" i="64"/>
  <c r="CO2140" i="64"/>
  <c r="CO1906" i="64"/>
  <c r="DE521" i="64"/>
  <c r="DE534" i="64" s="1"/>
  <c r="DE1905" i="64"/>
  <c r="CW1307" i="64"/>
  <c r="CW1905" i="64"/>
  <c r="CO1439" i="64"/>
  <c r="CO1905" i="64"/>
  <c r="DE1215" i="64"/>
  <c r="DE1250" i="64" s="1"/>
  <c r="DE1902" i="64"/>
  <c r="CW1436" i="64"/>
  <c r="CW1451" i="64" s="1"/>
  <c r="CW1902" i="64"/>
  <c r="CO1049" i="64"/>
  <c r="CO1064" i="64" s="1"/>
  <c r="CO1902" i="64"/>
  <c r="DE1258" i="64"/>
  <c r="DE1901" i="64"/>
  <c r="DE1913" i="64" s="1"/>
  <c r="CW1696" i="64"/>
  <c r="CW1721" i="64" s="1"/>
  <c r="CW1901" i="64"/>
  <c r="CW1913" i="64" s="1"/>
  <c r="CO1632" i="64"/>
  <c r="CO1655" i="64" s="1"/>
  <c r="CO1901" i="64"/>
  <c r="CO1913" i="64" s="1"/>
  <c r="CU1906" i="64"/>
  <c r="CF1901" i="64"/>
  <c r="CF1913" i="64" s="1"/>
  <c r="BX1901" i="64"/>
  <c r="BX1913" i="64" s="1"/>
  <c r="AR1901" i="64"/>
  <c r="AR1913" i="64" s="1"/>
  <c r="AB1906" i="64"/>
  <c r="BI1905" i="64"/>
  <c r="U1905" i="64"/>
  <c r="CH1902" i="64"/>
  <c r="BZ1902" i="64"/>
  <c r="BR1902" i="64"/>
  <c r="BJ1902" i="64"/>
  <c r="AT1902" i="64"/>
  <c r="AD1902" i="64"/>
  <c r="V1902" i="64"/>
  <c r="CT1052" i="64"/>
  <c r="CT954" i="64"/>
  <c r="CT969" i="64" s="1"/>
  <c r="DJ493" i="64"/>
  <c r="DD2165" i="64"/>
  <c r="DD1906" i="64"/>
  <c r="CS2135" i="64"/>
  <c r="CS1440" i="64"/>
  <c r="DA2140" i="64"/>
  <c r="CY1385" i="64"/>
  <c r="CY2140" i="64"/>
  <c r="DG1636" i="64"/>
  <c r="CQ2109" i="64"/>
  <c r="CQ1439" i="64"/>
  <c r="CY1358" i="64"/>
  <c r="CY1372" i="64" s="1"/>
  <c r="CQ2191" i="64"/>
  <c r="CY2164" i="64"/>
  <c r="CY2136" i="64"/>
  <c r="CY2190" i="64"/>
  <c r="DG2161" i="64"/>
  <c r="CQ1384" i="64"/>
  <c r="CY2186" i="64"/>
  <c r="DG2109" i="64"/>
  <c r="CY1412" i="64"/>
  <c r="CY1427" i="64" s="1"/>
  <c r="CY1380" i="64"/>
  <c r="CY1402" i="64" s="1"/>
  <c r="CS2191" i="64"/>
  <c r="DA2110" i="64"/>
  <c r="DA1214" i="64"/>
  <c r="DA1249" i="64" s="1"/>
  <c r="CS2140" i="64"/>
  <c r="DA2186" i="64"/>
  <c r="CU2140" i="64"/>
  <c r="DB338" i="64"/>
  <c r="CX1107" i="64"/>
  <c r="CX1134" i="64" s="1"/>
  <c r="CT798" i="64"/>
  <c r="DJ448" i="64"/>
  <c r="CX1436" i="64"/>
  <c r="CX1451" i="64" s="1"/>
  <c r="CP2160" i="64"/>
  <c r="DF1303" i="64"/>
  <c r="DF1316" i="64" s="1"/>
  <c r="CP1258" i="64"/>
  <c r="CP493" i="64"/>
  <c r="DF1330" i="64"/>
  <c r="DF1179" i="64"/>
  <c r="DF1206" i="64" s="1"/>
  <c r="CP2243" i="64"/>
  <c r="CP2257" i="64" s="1"/>
  <c r="CP1597" i="64"/>
  <c r="CP1624" i="64" s="1"/>
  <c r="CX2136" i="64"/>
  <c r="CX2110" i="64"/>
  <c r="CP1416" i="64"/>
  <c r="CP1431" i="64" s="1"/>
  <c r="CX1513" i="64"/>
  <c r="CP1214" i="64"/>
  <c r="CP1249" i="64" s="1"/>
  <c r="DF1636" i="64"/>
  <c r="CP1147" i="64"/>
  <c r="CP1174" i="64" s="1"/>
  <c r="CX1073" i="64"/>
  <c r="CX1100" i="64" s="1"/>
  <c r="CP1696" i="64"/>
  <c r="CP1721" i="64" s="1"/>
  <c r="DF982" i="64"/>
  <c r="CP797" i="64"/>
  <c r="DF2135" i="64"/>
  <c r="DF1326" i="64"/>
  <c r="DF1349" i="64" s="1"/>
  <c r="CW1510" i="64"/>
  <c r="CW1523" i="64" s="1"/>
  <c r="CP2239" i="64"/>
  <c r="CP2253" i="64" s="1"/>
  <c r="CP1636" i="64"/>
  <c r="CP1143" i="64"/>
  <c r="CP1170" i="64" s="1"/>
  <c r="DF1072" i="64"/>
  <c r="DF1099" i="64" s="1"/>
  <c r="DE445" i="64"/>
  <c r="CP2165" i="64"/>
  <c r="CX1440" i="64"/>
  <c r="DF1415" i="64"/>
  <c r="DF1509" i="64"/>
  <c r="DF1522" i="64" s="1"/>
  <c r="CX2238" i="64"/>
  <c r="CX2252" i="64" s="1"/>
  <c r="CP1218" i="64"/>
  <c r="CP1632" i="64"/>
  <c r="CP1655" i="64" s="1"/>
  <c r="DF1730" i="64"/>
  <c r="DF1755" i="64" s="1"/>
  <c r="CX911" i="64"/>
  <c r="CX926" i="64" s="1"/>
  <c r="CP1380" i="64"/>
  <c r="CP1402" i="64" s="1"/>
  <c r="DF1147" i="64"/>
  <c r="DF1174" i="64" s="1"/>
  <c r="DF1696" i="64"/>
  <c r="DF1721" i="64" s="1"/>
  <c r="CX2186" i="64"/>
  <c r="DF1358" i="64"/>
  <c r="DF1372" i="64" s="1"/>
  <c r="CP1325" i="64"/>
  <c r="CP1348" i="64" s="1"/>
  <c r="CX1262" i="64"/>
  <c r="CX1601" i="64"/>
  <c r="CX1628" i="64" s="1"/>
  <c r="CO1183" i="64"/>
  <c r="CO1210" i="64" s="1"/>
  <c r="DF1111" i="64"/>
  <c r="DF1700" i="64"/>
  <c r="DF821" i="64"/>
  <c r="CX1219" i="64"/>
  <c r="CX1254" i="64" s="1"/>
  <c r="DF1077" i="64"/>
  <c r="DF1104" i="64" s="1"/>
  <c r="CP2140" i="64"/>
  <c r="CX2114" i="64"/>
  <c r="CP1440" i="64"/>
  <c r="CX1308" i="64"/>
  <c r="CX1321" i="64" s="1"/>
  <c r="DF1259" i="64"/>
  <c r="DF1294" i="64" s="1"/>
  <c r="DF1215" i="64"/>
  <c r="DF1250" i="64" s="1"/>
  <c r="CX1668" i="64"/>
  <c r="CO1601" i="64"/>
  <c r="CO1628" i="64" s="1"/>
  <c r="CP1730" i="64"/>
  <c r="CP1755" i="64" s="1"/>
  <c r="DF2113" i="64"/>
  <c r="CX1412" i="64"/>
  <c r="CX1427" i="64" s="1"/>
  <c r="DF1381" i="64"/>
  <c r="DF1403" i="64" s="1"/>
  <c r="CX1304" i="64"/>
  <c r="CX1317" i="64" s="1"/>
  <c r="DF1597" i="64"/>
  <c r="DF1624" i="64" s="1"/>
  <c r="CX1182" i="64"/>
  <c r="CX1111" i="64"/>
  <c r="CX1700" i="64"/>
  <c r="CW798" i="64"/>
  <c r="DF2191" i="64"/>
  <c r="CX2190" i="64"/>
  <c r="DF2161" i="64"/>
  <c r="DF2140" i="64"/>
  <c r="DF2139" i="64"/>
  <c r="CP2136" i="64"/>
  <c r="CP2114" i="64"/>
  <c r="CP2110" i="64"/>
  <c r="CP1436" i="64"/>
  <c r="CP1451" i="64" s="1"/>
  <c r="CP1412" i="64"/>
  <c r="CP1427" i="64" s="1"/>
  <c r="CX1385" i="64"/>
  <c r="CP1384" i="64"/>
  <c r="DF1362" i="64"/>
  <c r="DF1376" i="64" s="1"/>
  <c r="CP1361" i="64"/>
  <c r="CP1357" i="64"/>
  <c r="CP1371" i="64" s="1"/>
  <c r="CP1329" i="64"/>
  <c r="DF1308" i="64"/>
  <c r="DF1321" i="64" s="1"/>
  <c r="CP1304" i="64"/>
  <c r="CP1317" i="64" s="1"/>
  <c r="DF1513" i="64"/>
  <c r="CX1509" i="64"/>
  <c r="CX1522" i="64" s="1"/>
  <c r="DF2242" i="64"/>
  <c r="DF2238" i="64"/>
  <c r="DF2252" i="64" s="1"/>
  <c r="CP1262" i="64"/>
  <c r="DF1219" i="64"/>
  <c r="DF1254" i="64" s="1"/>
  <c r="CX1214" i="64"/>
  <c r="CX1249" i="64" s="1"/>
  <c r="DF1668" i="64"/>
  <c r="CX1664" i="64"/>
  <c r="CX1687" i="64" s="1"/>
  <c r="CX1636" i="64"/>
  <c r="DF1601" i="64"/>
  <c r="DF1628" i="64" s="1"/>
  <c r="CX1597" i="64"/>
  <c r="CX1624" i="64" s="1"/>
  <c r="DF1183" i="64"/>
  <c r="DF1210" i="64" s="1"/>
  <c r="CP1182" i="64"/>
  <c r="CX1147" i="64"/>
  <c r="CX1174" i="64" s="1"/>
  <c r="DF1142" i="64"/>
  <c r="DF1169" i="64" s="1"/>
  <c r="CP1107" i="64"/>
  <c r="CP1134" i="64" s="1"/>
  <c r="CP1073" i="64"/>
  <c r="CP1100" i="64" s="1"/>
  <c r="CX1696" i="64"/>
  <c r="CX1721" i="64" s="1"/>
  <c r="CP906" i="64"/>
  <c r="CP921" i="64" s="1"/>
  <c r="CX2191" i="64"/>
  <c r="CP2190" i="64"/>
  <c r="DF2164" i="64"/>
  <c r="CX2161" i="64"/>
  <c r="CX2139" i="64"/>
  <c r="DF2109" i="64"/>
  <c r="DF1439" i="64"/>
  <c r="DF1435" i="64"/>
  <c r="DF1450" i="64" s="1"/>
  <c r="CX1415" i="64"/>
  <c r="DF1411" i="64"/>
  <c r="DF1426" i="64" s="1"/>
  <c r="CP1385" i="64"/>
  <c r="CX1381" i="64"/>
  <c r="CX1403" i="64" s="1"/>
  <c r="CX1362" i="64"/>
  <c r="CX1376" i="64" s="1"/>
  <c r="CX1330" i="64"/>
  <c r="CX1326" i="64"/>
  <c r="CX1349" i="64" s="1"/>
  <c r="CP1308" i="64"/>
  <c r="CP1321" i="64" s="1"/>
  <c r="CX1303" i="64"/>
  <c r="CX1316" i="64" s="1"/>
  <c r="CP1513" i="64"/>
  <c r="CP1509" i="64"/>
  <c r="CP1522" i="64" s="1"/>
  <c r="CX2242" i="64"/>
  <c r="CP2238" i="64"/>
  <c r="CP2252" i="64" s="1"/>
  <c r="CX1259" i="64"/>
  <c r="CX1294" i="64" s="1"/>
  <c r="CX1215" i="64"/>
  <c r="CX1250" i="64" s="1"/>
  <c r="CP1668" i="64"/>
  <c r="CP1664" i="64"/>
  <c r="CP1687" i="64" s="1"/>
  <c r="DF1633" i="64"/>
  <c r="DF1656" i="64" s="1"/>
  <c r="CP1601" i="64"/>
  <c r="CP1628" i="64" s="1"/>
  <c r="CX1183" i="64"/>
  <c r="CX1210" i="64" s="1"/>
  <c r="CX1179" i="64"/>
  <c r="CX1206" i="64" s="1"/>
  <c r="DF1146" i="64"/>
  <c r="CX1142" i="64"/>
  <c r="CX1169" i="64" s="1"/>
  <c r="CP1111" i="64"/>
  <c r="CX1077" i="64"/>
  <c r="CX1104" i="64" s="1"/>
  <c r="CX1053" i="64"/>
  <c r="DF978" i="64"/>
  <c r="DF991" i="64" s="1"/>
  <c r="CX518" i="64"/>
  <c r="CX531" i="64" s="1"/>
  <c r="DF2187" i="64"/>
  <c r="CP2186" i="64"/>
  <c r="CP2161" i="64"/>
  <c r="CX2140" i="64"/>
  <c r="CX2135" i="64"/>
  <c r="CX2113" i="64"/>
  <c r="CX1439" i="64"/>
  <c r="CX1435" i="64"/>
  <c r="CX1450" i="64" s="1"/>
  <c r="CX1411" i="64"/>
  <c r="CX1426" i="64" s="1"/>
  <c r="CP1381" i="64"/>
  <c r="CP1403" i="64" s="1"/>
  <c r="CX1358" i="64"/>
  <c r="CX1372" i="64" s="1"/>
  <c r="CP1326" i="64"/>
  <c r="CP1349" i="64" s="1"/>
  <c r="DF1307" i="64"/>
  <c r="CP1303" i="64"/>
  <c r="CP1316" i="64" s="1"/>
  <c r="DF1510" i="64"/>
  <c r="DF1523" i="64" s="1"/>
  <c r="DF2243" i="64"/>
  <c r="DF2257" i="64" s="1"/>
  <c r="DF1263" i="64"/>
  <c r="DF1298" i="64" s="1"/>
  <c r="CP1259" i="64"/>
  <c r="CP1294" i="64" s="1"/>
  <c r="CP1219" i="64"/>
  <c r="CP1254" i="64" s="1"/>
  <c r="CP1215" i="64"/>
  <c r="CP1250" i="64" s="1"/>
  <c r="DF1665" i="64"/>
  <c r="DF1688" i="64" s="1"/>
  <c r="DF1637" i="64"/>
  <c r="DF1660" i="64" s="1"/>
  <c r="CX1633" i="64"/>
  <c r="CX1656" i="64" s="1"/>
  <c r="DF1596" i="64"/>
  <c r="DF1623" i="64" s="1"/>
  <c r="CP1183" i="64"/>
  <c r="CP1210" i="64" s="1"/>
  <c r="CP1179" i="64"/>
  <c r="CP1206" i="64" s="1"/>
  <c r="CX1146" i="64"/>
  <c r="CP1142" i="64"/>
  <c r="CP1169" i="64" s="1"/>
  <c r="DF1108" i="64"/>
  <c r="DF1135" i="64" s="1"/>
  <c r="CP1077" i="64"/>
  <c r="CP1104" i="64" s="1"/>
  <c r="CX1072" i="64"/>
  <c r="CX1099" i="64" s="1"/>
  <c r="CP1700" i="64"/>
  <c r="CP1735" i="64"/>
  <c r="CP1760" i="64" s="1"/>
  <c r="DF798" i="64"/>
  <c r="CX2187" i="64"/>
  <c r="DF2165" i="64"/>
  <c r="CP2139" i="64"/>
  <c r="CP2113" i="64"/>
  <c r="CX2109" i="64"/>
  <c r="CP1435" i="64"/>
  <c r="CP1450" i="64" s="1"/>
  <c r="CP1415" i="64"/>
  <c r="DF1384" i="64"/>
  <c r="DF1380" i="64"/>
  <c r="DF1402" i="64" s="1"/>
  <c r="CP1362" i="64"/>
  <c r="CP1376" i="64" s="1"/>
  <c r="CP1358" i="64"/>
  <c r="CP1372" i="64" s="1"/>
  <c r="CP1330" i="64"/>
  <c r="DF1325" i="64"/>
  <c r="DF1348" i="64" s="1"/>
  <c r="CX1307" i="64"/>
  <c r="DF1514" i="64"/>
  <c r="DF1527" i="64" s="1"/>
  <c r="CX1510" i="64"/>
  <c r="CX1523" i="64" s="1"/>
  <c r="CP2242" i="64"/>
  <c r="CX1263" i="64"/>
  <c r="CX1298" i="64" s="1"/>
  <c r="DF1258" i="64"/>
  <c r="DF1218" i="64"/>
  <c r="DF1669" i="64"/>
  <c r="DF1692" i="64" s="1"/>
  <c r="CX1665" i="64"/>
  <c r="CX1688" i="64" s="1"/>
  <c r="CX1637" i="64"/>
  <c r="CX1660" i="64" s="1"/>
  <c r="CP1633" i="64"/>
  <c r="CP1656" i="64" s="1"/>
  <c r="DF1600" i="64"/>
  <c r="DF1178" i="64"/>
  <c r="DF1205" i="64" s="1"/>
  <c r="CP1146" i="64"/>
  <c r="DF1112" i="64"/>
  <c r="DF1139" i="64" s="1"/>
  <c r="CX1108" i="64"/>
  <c r="CX1135" i="64" s="1"/>
  <c r="CX1076" i="64"/>
  <c r="CP1072" i="64"/>
  <c r="CP1099" i="64" s="1"/>
  <c r="DF1697" i="64"/>
  <c r="DF1722" i="64" s="1"/>
  <c r="CX1734" i="64"/>
  <c r="DF1049" i="64"/>
  <c r="DF1064" i="64" s="1"/>
  <c r="CX978" i="64"/>
  <c r="CX991" i="64" s="1"/>
  <c r="DF497" i="64"/>
  <c r="CP2191" i="64"/>
  <c r="CP2187" i="64"/>
  <c r="CX2164" i="64"/>
  <c r="DF2160" i="64"/>
  <c r="DF2136" i="64"/>
  <c r="CP2135" i="64"/>
  <c r="DF2110" i="64"/>
  <c r="CP1439" i="64"/>
  <c r="DF1416" i="64"/>
  <c r="DF1431" i="64" s="1"/>
  <c r="DF1412" i="64"/>
  <c r="DF1427" i="64" s="1"/>
  <c r="CP1411" i="64"/>
  <c r="CP1426" i="64" s="1"/>
  <c r="CX1384" i="64"/>
  <c r="DF1361" i="64"/>
  <c r="DF1357" i="64"/>
  <c r="DF1371" i="64" s="1"/>
  <c r="DF1329" i="64"/>
  <c r="CX1325" i="64"/>
  <c r="CX1348" i="64" s="1"/>
  <c r="CP1307" i="64"/>
  <c r="CX1514" i="64"/>
  <c r="CX1527" i="64" s="1"/>
  <c r="CX2243" i="64"/>
  <c r="CX2257" i="64" s="1"/>
  <c r="DF2239" i="64"/>
  <c r="DF2253" i="64" s="1"/>
  <c r="CP1263" i="64"/>
  <c r="CP1298" i="64" s="1"/>
  <c r="CX1258" i="64"/>
  <c r="CX1218" i="64"/>
  <c r="DF1214" i="64"/>
  <c r="DF1249" i="64" s="1"/>
  <c r="CX1669" i="64"/>
  <c r="CX1692" i="64" s="1"/>
  <c r="CP1665" i="64"/>
  <c r="CP1688" i="64" s="1"/>
  <c r="CP1637" i="64"/>
  <c r="CP1660" i="64" s="1"/>
  <c r="DF1632" i="64"/>
  <c r="DF1655" i="64" s="1"/>
  <c r="CX1600" i="64"/>
  <c r="CX1596" i="64"/>
  <c r="CX1623" i="64" s="1"/>
  <c r="DF1182" i="64"/>
  <c r="CX1178" i="64"/>
  <c r="CX1205" i="64" s="1"/>
  <c r="DF1143" i="64"/>
  <c r="DF1170" i="64" s="1"/>
  <c r="CX1112" i="64"/>
  <c r="CX1139" i="64" s="1"/>
  <c r="CP1108" i="64"/>
  <c r="CP1135" i="64" s="1"/>
  <c r="CP1076" i="64"/>
  <c r="DF1701" i="64"/>
  <c r="DF1726" i="64" s="1"/>
  <c r="CX1697" i="64"/>
  <c r="CX1722" i="64" s="1"/>
  <c r="DF1731" i="64"/>
  <c r="DF1756" i="64" s="1"/>
  <c r="DF1799" i="64" s="1"/>
  <c r="DF1048" i="64"/>
  <c r="DF1063" i="64" s="1"/>
  <c r="DF2190" i="64"/>
  <c r="DF2186" i="64"/>
  <c r="CX2165" i="64"/>
  <c r="CP2164" i="64"/>
  <c r="CX2160" i="64"/>
  <c r="DF2114" i="64"/>
  <c r="CP2109" i="64"/>
  <c r="DF1440" i="64"/>
  <c r="DF1436" i="64"/>
  <c r="DF1451" i="64" s="1"/>
  <c r="CX1416" i="64"/>
  <c r="CX1431" i="64" s="1"/>
  <c r="DF1385" i="64"/>
  <c r="CX1380" i="64"/>
  <c r="CX1402" i="64" s="1"/>
  <c r="CX1361" i="64"/>
  <c r="CX1357" i="64"/>
  <c r="CX1371" i="64" s="1"/>
  <c r="CX1329" i="64"/>
  <c r="DF1304" i="64"/>
  <c r="DF1317" i="64" s="1"/>
  <c r="CP1514" i="64"/>
  <c r="CP1527" i="64" s="1"/>
  <c r="CP1510" i="64"/>
  <c r="CP1523" i="64" s="1"/>
  <c r="CX2239" i="64"/>
  <c r="CX2253" i="64" s="1"/>
  <c r="DF1262" i="64"/>
  <c r="CP1669" i="64"/>
  <c r="CP1692" i="64" s="1"/>
  <c r="DF1664" i="64"/>
  <c r="DF1687" i="64" s="1"/>
  <c r="CX1632" i="64"/>
  <c r="CX1655" i="64" s="1"/>
  <c r="CP1600" i="64"/>
  <c r="CP1596" i="64"/>
  <c r="CP1623" i="64" s="1"/>
  <c r="CP1178" i="64"/>
  <c r="CP1205" i="64" s="1"/>
  <c r="CX1143" i="64"/>
  <c r="CX1170" i="64" s="1"/>
  <c r="CP1112" i="64"/>
  <c r="CP1139" i="64" s="1"/>
  <c r="DF1107" i="64"/>
  <c r="DF1134" i="64" s="1"/>
  <c r="DF1073" i="64"/>
  <c r="DF1100" i="64" s="1"/>
  <c r="CX1701" i="64"/>
  <c r="CX1726" i="64" s="1"/>
  <c r="CP1697" i="64"/>
  <c r="CP1722" i="64" s="1"/>
  <c r="CP1731" i="64"/>
  <c r="CP1756" i="64" s="1"/>
  <c r="CP1799" i="64" s="1"/>
  <c r="CP1048" i="64"/>
  <c r="CP1063" i="64" s="1"/>
  <c r="CP978" i="64"/>
  <c r="CP991" i="64" s="1"/>
  <c r="DF930" i="64"/>
  <c r="DF945" i="64" s="1"/>
  <c r="CP1701" i="64"/>
  <c r="CP1726" i="64" s="1"/>
  <c r="DF1734" i="64"/>
  <c r="CX1730" i="64"/>
  <c r="CX1755" i="64" s="1"/>
  <c r="CP1052" i="64"/>
  <c r="CX983" i="64"/>
  <c r="CX996" i="64" s="1"/>
  <c r="CP959" i="64"/>
  <c r="CX954" i="64"/>
  <c r="CX969" i="64" s="1"/>
  <c r="CX934" i="64"/>
  <c r="CX949" i="64" s="1"/>
  <c r="CP911" i="64"/>
  <c r="CP926" i="64" s="1"/>
  <c r="CX821" i="64"/>
  <c r="CX798" i="64"/>
  <c r="DF793" i="64"/>
  <c r="DF808" i="64" s="1"/>
  <c r="DF517" i="64"/>
  <c r="CX497" i="64"/>
  <c r="CP473" i="64"/>
  <c r="CP416" i="64"/>
  <c r="CP436" i="64" s="1"/>
  <c r="DF958" i="64"/>
  <c r="DF973" i="64" s="1"/>
  <c r="DF906" i="64"/>
  <c r="DF921" i="64" s="1"/>
  <c r="CP821" i="64"/>
  <c r="CX793" i="64"/>
  <c r="CX808" i="64" s="1"/>
  <c r="CX517" i="64"/>
  <c r="CP497" i="64"/>
  <c r="DF468" i="64"/>
  <c r="CX444" i="64"/>
  <c r="CX459" i="64" s="1"/>
  <c r="CP389" i="64"/>
  <c r="CP1734" i="64"/>
  <c r="DF1053" i="64"/>
  <c r="CP1049" i="64"/>
  <c r="CP1064" i="64" s="1"/>
  <c r="CP983" i="64"/>
  <c r="CP996" i="64" s="1"/>
  <c r="CX958" i="64"/>
  <c r="CX973" i="64" s="1"/>
  <c r="CP954" i="64"/>
  <c r="CP969" i="64" s="1"/>
  <c r="CP934" i="64"/>
  <c r="CP949" i="64" s="1"/>
  <c r="CX906" i="64"/>
  <c r="CX921" i="64" s="1"/>
  <c r="CP818" i="64"/>
  <c r="CP831" i="64" s="1"/>
  <c r="CP793" i="64"/>
  <c r="CP808" i="64" s="1"/>
  <c r="CP517" i="64"/>
  <c r="CP494" i="64"/>
  <c r="CP500" i="64" s="1"/>
  <c r="CX468" i="64"/>
  <c r="CP444" i="64"/>
  <c r="CP459" i="64" s="1"/>
  <c r="DF384" i="64"/>
  <c r="DF935" i="64"/>
  <c r="DF950" i="64" s="1"/>
  <c r="DF817" i="64"/>
  <c r="DF830" i="64" s="1"/>
  <c r="DF2154" i="64" s="1"/>
  <c r="CP798" i="64"/>
  <c r="CP468" i="64"/>
  <c r="DF421" i="64"/>
  <c r="CX339" i="64"/>
  <c r="CX349" i="64" s="1"/>
  <c r="DF1076" i="64"/>
  <c r="CX1731" i="64"/>
  <c r="CX1756" i="64" s="1"/>
  <c r="CX1799" i="64" s="1"/>
  <c r="CP1053" i="64"/>
  <c r="CX1048" i="64"/>
  <c r="CX1063" i="64" s="1"/>
  <c r="CX982" i="64"/>
  <c r="DF959" i="64"/>
  <c r="CP958" i="64"/>
  <c r="CP973" i="64" s="1"/>
  <c r="CX935" i="64"/>
  <c r="CX950" i="64" s="1"/>
  <c r="CX930" i="64"/>
  <c r="CX945" i="64" s="1"/>
  <c r="DF822" i="64"/>
  <c r="DF835" i="64" s="1"/>
  <c r="CX817" i="64"/>
  <c r="CX830" i="64" s="1"/>
  <c r="CX2154" i="64" s="1"/>
  <c r="CX522" i="64"/>
  <c r="CX535" i="64" s="1"/>
  <c r="DF498" i="64"/>
  <c r="DF493" i="64"/>
  <c r="DF449" i="64"/>
  <c r="CP421" i="64"/>
  <c r="DF1735" i="64"/>
  <c r="DF1760" i="64" s="1"/>
  <c r="DF1052" i="64"/>
  <c r="CP982" i="64"/>
  <c r="CX959" i="64"/>
  <c r="CX955" i="64"/>
  <c r="CX970" i="64" s="1"/>
  <c r="CP935" i="64"/>
  <c r="CP950" i="64" s="1"/>
  <c r="CP930" i="64"/>
  <c r="CP945" i="64" s="1"/>
  <c r="CX822" i="64"/>
  <c r="CX835" i="64" s="1"/>
  <c r="DF797" i="64"/>
  <c r="CP522" i="64"/>
  <c r="CP535" i="64" s="1"/>
  <c r="CX498" i="64"/>
  <c r="CX449" i="64"/>
  <c r="CX334" i="64"/>
  <c r="CX1735" i="64"/>
  <c r="CX1760" i="64" s="1"/>
  <c r="CX1052" i="64"/>
  <c r="DF983" i="64"/>
  <c r="DF996" i="64" s="1"/>
  <c r="CP979" i="64"/>
  <c r="CP992" i="64" s="1"/>
  <c r="DF954" i="64"/>
  <c r="DF969" i="64" s="1"/>
  <c r="DF934" i="64"/>
  <c r="DF949" i="64" s="1"/>
  <c r="DF911" i="64"/>
  <c r="DF926" i="64" s="1"/>
  <c r="CP822" i="64"/>
  <c r="CP835" i="64" s="1"/>
  <c r="CP817" i="64"/>
  <c r="CP830" i="64" s="1"/>
  <c r="CP2154" i="64" s="1"/>
  <c r="CX797" i="64"/>
  <c r="CP498" i="64"/>
  <c r="CX493" i="64"/>
  <c r="CX416" i="64"/>
  <c r="CX436" i="64" s="1"/>
  <c r="CZ2187" i="64"/>
  <c r="DG1439" i="64"/>
  <c r="CY1514" i="64"/>
  <c r="CY1527" i="64" s="1"/>
  <c r="CQ1596" i="64"/>
  <c r="CQ1623" i="64" s="1"/>
  <c r="CQ1668" i="64"/>
  <c r="CQ1178" i="64"/>
  <c r="CQ1205" i="64" s="1"/>
  <c r="DG1143" i="64"/>
  <c r="DG1170" i="64" s="1"/>
  <c r="CQ1734" i="64"/>
  <c r="CQ1381" i="64"/>
  <c r="CQ1403" i="64" s="1"/>
  <c r="CQ1329" i="64"/>
  <c r="CQ1664" i="64"/>
  <c r="CQ1687" i="64" s="1"/>
  <c r="CY1330" i="64"/>
  <c r="CY1258" i="64"/>
  <c r="CY1440" i="64"/>
  <c r="DH1380" i="64"/>
  <c r="DH1402" i="64" s="1"/>
  <c r="DG1513" i="64"/>
  <c r="CY1633" i="64"/>
  <c r="CY1656" i="64" s="1"/>
  <c r="CQ1112" i="64"/>
  <c r="CQ1139" i="64" s="1"/>
  <c r="DG2242" i="64"/>
  <c r="CQ1731" i="64"/>
  <c r="CQ1756" i="64" s="1"/>
  <c r="CQ1799" i="64" s="1"/>
  <c r="CZ1633" i="64"/>
  <c r="CZ1656" i="64" s="1"/>
  <c r="DH1435" i="64"/>
  <c r="DH1450" i="64" s="1"/>
  <c r="DH2161" i="64"/>
  <c r="CY1735" i="64"/>
  <c r="CY1760" i="64" s="1"/>
  <c r="DG388" i="64"/>
  <c r="CZ1411" i="64"/>
  <c r="CZ1426" i="64" s="1"/>
  <c r="CQ518" i="64"/>
  <c r="CQ531" i="64" s="1"/>
  <c r="DH1358" i="64"/>
  <c r="DH1372" i="64" s="1"/>
  <c r="CR1596" i="64"/>
  <c r="CR1623" i="64" s="1"/>
  <c r="DG1052" i="64"/>
  <c r="DH517" i="64"/>
  <c r="CR417" i="64"/>
  <c r="CZ1412" i="64"/>
  <c r="CZ1427" i="64" s="1"/>
  <c r="DG955" i="64"/>
  <c r="DG970" i="64" s="1"/>
  <c r="CQ931" i="64"/>
  <c r="CQ946" i="64" s="1"/>
  <c r="DG445" i="64"/>
  <c r="CQ417" i="64"/>
  <c r="DF522" i="64"/>
  <c r="DF535" i="64" s="1"/>
  <c r="DF473" i="64"/>
  <c r="CP449" i="64"/>
  <c r="CX420" i="64"/>
  <c r="DJ389" i="64"/>
  <c r="CP334" i="64"/>
  <c r="CY498" i="64"/>
  <c r="DF416" i="64"/>
  <c r="DF436" i="64" s="1"/>
  <c r="CX384" i="64"/>
  <c r="DH2160" i="64"/>
  <c r="CR2136" i="64"/>
  <c r="CR2135" i="64"/>
  <c r="DH2109" i="64"/>
  <c r="DH1436" i="64"/>
  <c r="DH1451" i="64" s="1"/>
  <c r="DH1381" i="64"/>
  <c r="DH1403" i="64" s="1"/>
  <c r="CZ1357" i="64"/>
  <c r="CZ1371" i="64" s="1"/>
  <c r="DH1326" i="64"/>
  <c r="DH1349" i="64" s="1"/>
  <c r="CZ1325" i="64"/>
  <c r="CZ1348" i="64" s="1"/>
  <c r="DH1303" i="64"/>
  <c r="DH1316" i="64" s="1"/>
  <c r="CZ1258" i="64"/>
  <c r="CZ1597" i="64"/>
  <c r="CZ1624" i="64" s="1"/>
  <c r="CR1697" i="64"/>
  <c r="CR1722" i="64" s="1"/>
  <c r="DH1731" i="64"/>
  <c r="DH1756" i="64" s="1"/>
  <c r="DH1799" i="64" s="1"/>
  <c r="CZ1730" i="64"/>
  <c r="CZ1755" i="64" s="1"/>
  <c r="CR931" i="64"/>
  <c r="CR946" i="64" s="1"/>
  <c r="CZ907" i="64"/>
  <c r="CZ922" i="64" s="1"/>
  <c r="CR817" i="64"/>
  <c r="CR830" i="64" s="1"/>
  <c r="CR2154" i="64" s="1"/>
  <c r="DH797" i="64"/>
  <c r="CR493" i="64"/>
  <c r="DH444" i="64"/>
  <c r="DH459" i="64" s="1"/>
  <c r="CR311" i="64"/>
  <c r="CR2187" i="64"/>
  <c r="DH2110" i="64"/>
  <c r="CZ1435" i="64"/>
  <c r="CZ1450" i="64" s="1"/>
  <c r="CZ1380" i="64"/>
  <c r="CZ1402" i="64" s="1"/>
  <c r="CZ1358" i="64"/>
  <c r="CZ1372" i="64" s="1"/>
  <c r="CZ2238" i="64"/>
  <c r="CZ2252" i="64" s="1"/>
  <c r="CR1215" i="64"/>
  <c r="CR1250" i="64" s="1"/>
  <c r="DH1636" i="64"/>
  <c r="CR2186" i="64"/>
  <c r="CZ2160" i="64"/>
  <c r="DH2135" i="64"/>
  <c r="CZ1436" i="64"/>
  <c r="CZ1451" i="64" s="1"/>
  <c r="CR1412" i="64"/>
  <c r="CR1427" i="64" s="1"/>
  <c r="CR1411" i="64"/>
  <c r="CR1426" i="64" s="1"/>
  <c r="CZ1381" i="64"/>
  <c r="CZ1403" i="64" s="1"/>
  <c r="CZ1326" i="64"/>
  <c r="CZ1349" i="64" s="1"/>
  <c r="CZ1303" i="64"/>
  <c r="CZ1316" i="64" s="1"/>
  <c r="CR1510" i="64"/>
  <c r="CR1523" i="64" s="1"/>
  <c r="DH1259" i="64"/>
  <c r="DH1294" i="64" s="1"/>
  <c r="DH1143" i="64"/>
  <c r="DH1170" i="64" s="1"/>
  <c r="CZ1142" i="64"/>
  <c r="CZ1169" i="64" s="1"/>
  <c r="DH1107" i="64"/>
  <c r="DH1134" i="64" s="1"/>
  <c r="CZ979" i="64"/>
  <c r="CZ992" i="64" s="1"/>
  <c r="DH934" i="64"/>
  <c r="DH949" i="64" s="1"/>
  <c r="CZ906" i="64"/>
  <c r="CZ921" i="64" s="1"/>
  <c r="DH2186" i="64"/>
  <c r="CZ2161" i="64"/>
  <c r="DH2136" i="64"/>
  <c r="CR1435" i="64"/>
  <c r="CR1450" i="64" s="1"/>
  <c r="CZ1384" i="64"/>
  <c r="CR1357" i="64"/>
  <c r="CR1371" i="64" s="1"/>
  <c r="CR1325" i="64"/>
  <c r="CR1348" i="64" s="1"/>
  <c r="DH1304" i="64"/>
  <c r="DH1317" i="64" s="1"/>
  <c r="CR1664" i="64"/>
  <c r="CR1687" i="64" s="1"/>
  <c r="DH1632" i="64"/>
  <c r="DH1655" i="64" s="1"/>
  <c r="CZ1072" i="64"/>
  <c r="CZ1099" i="64" s="1"/>
  <c r="CZ1696" i="64"/>
  <c r="CZ1721" i="64" s="1"/>
  <c r="CR1731" i="64"/>
  <c r="CR1756" i="64" s="1"/>
  <c r="CR1799" i="64" s="1"/>
  <c r="DH955" i="64"/>
  <c r="DH970" i="64" s="1"/>
  <c r="CR954" i="64"/>
  <c r="CR969" i="64" s="1"/>
  <c r="CR818" i="64"/>
  <c r="CR831" i="64" s="1"/>
  <c r="CR2160" i="64"/>
  <c r="CZ2110" i="64"/>
  <c r="CZ2109" i="64"/>
  <c r="CR1436" i="64"/>
  <c r="CR1451" i="64" s="1"/>
  <c r="CR1381" i="64"/>
  <c r="CR1403" i="64" s="1"/>
  <c r="CR1380" i="64"/>
  <c r="CR1402" i="64" s="1"/>
  <c r="CR1358" i="64"/>
  <c r="CR1372" i="64" s="1"/>
  <c r="CR1326" i="64"/>
  <c r="CR1349" i="64" s="1"/>
  <c r="CZ1665" i="64"/>
  <c r="CZ1688" i="64" s="1"/>
  <c r="CZ1049" i="64"/>
  <c r="CZ1064" i="64" s="1"/>
  <c r="DH978" i="64"/>
  <c r="DH991" i="64" s="1"/>
  <c r="CZ334" i="64"/>
  <c r="DH2187" i="64"/>
  <c r="CR2161" i="64"/>
  <c r="CZ2135" i="64"/>
  <c r="DH1412" i="64"/>
  <c r="DH1427" i="64" s="1"/>
  <c r="DH1411" i="64"/>
  <c r="DH1426" i="64" s="1"/>
  <c r="CR1329" i="64"/>
  <c r="CZ1509" i="64"/>
  <c r="CZ1522" i="64" s="1"/>
  <c r="CR1259" i="64"/>
  <c r="CR1294" i="64" s="1"/>
  <c r="CR1107" i="64"/>
  <c r="CR1134" i="64" s="1"/>
  <c r="DH1073" i="64"/>
  <c r="DH1100" i="64" s="1"/>
  <c r="CR1049" i="64"/>
  <c r="CR1064" i="64" s="1"/>
  <c r="CZ468" i="64"/>
  <c r="DH448" i="64"/>
  <c r="CZ2186" i="64"/>
  <c r="CR2110" i="64"/>
  <c r="CR2109" i="64"/>
  <c r="DH1357" i="64"/>
  <c r="DH1371" i="64" s="1"/>
  <c r="DH1325" i="64"/>
  <c r="DH1348" i="64" s="1"/>
  <c r="CR1304" i="64"/>
  <c r="CR1317" i="64" s="1"/>
  <c r="DH1510" i="64"/>
  <c r="DH1523" i="64" s="1"/>
  <c r="CR2239" i="64"/>
  <c r="CR2253" i="64" s="1"/>
  <c r="DH1215" i="64"/>
  <c r="DH1250" i="64" s="1"/>
  <c r="CR1632" i="64"/>
  <c r="CR1655" i="64" s="1"/>
  <c r="CR1179" i="64"/>
  <c r="CR1206" i="64" s="1"/>
  <c r="DH1108" i="64"/>
  <c r="DH1135" i="64" s="1"/>
  <c r="DH954" i="64"/>
  <c r="DH969" i="64" s="1"/>
  <c r="DF445" i="64"/>
  <c r="DF420" i="64"/>
  <c r="CP384" i="64"/>
  <c r="CP316" i="64"/>
  <c r="DB315" i="64"/>
  <c r="CX473" i="64"/>
  <c r="DF444" i="64"/>
  <c r="DF459" i="64" s="1"/>
  <c r="CP420" i="64"/>
  <c r="CY389" i="64"/>
  <c r="DF334" i="64"/>
  <c r="CX311" i="64"/>
  <c r="DF316" i="64"/>
  <c r="DH2139" i="64"/>
  <c r="CZ1416" i="64"/>
  <c r="CZ1431" i="64" s="1"/>
  <c r="CZ1329" i="64"/>
  <c r="CZ1307" i="64"/>
  <c r="CZ958" i="64"/>
  <c r="CZ973" i="64" s="1"/>
  <c r="CR934" i="64"/>
  <c r="CR949" i="64" s="1"/>
  <c r="DH2164" i="64"/>
  <c r="DH1439" i="64"/>
  <c r="DH1384" i="64"/>
  <c r="CR1361" i="64"/>
  <c r="CR1182" i="64"/>
  <c r="CR1700" i="64"/>
  <c r="CZ521" i="64"/>
  <c r="CZ534" i="64" s="1"/>
  <c r="DF312" i="64"/>
  <c r="DF325" i="64" s="1"/>
  <c r="CR2190" i="64"/>
  <c r="CZ2139" i="64"/>
  <c r="DH2113" i="64"/>
  <c r="CR1415" i="64"/>
  <c r="CR1307" i="64"/>
  <c r="CR1668" i="64"/>
  <c r="CR1600" i="64"/>
  <c r="DF389" i="64"/>
  <c r="DF339" i="64"/>
  <c r="DF349" i="64" s="1"/>
  <c r="DF311" i="64"/>
  <c r="DH2190" i="64"/>
  <c r="CZ2164" i="64"/>
  <c r="CZ1439" i="64"/>
  <c r="DH1361" i="64"/>
  <c r="CZ1262" i="64"/>
  <c r="CZ1111" i="64"/>
  <c r="CZ1076" i="64"/>
  <c r="DH1700" i="64"/>
  <c r="CR821" i="64"/>
  <c r="CX421" i="64"/>
  <c r="CX389" i="64"/>
  <c r="CP339" i="64"/>
  <c r="CP349" i="64" s="1"/>
  <c r="CX316" i="64"/>
  <c r="CZ2113" i="64"/>
  <c r="DH1415" i="64"/>
  <c r="CR2242" i="64"/>
  <c r="DH1182" i="64"/>
  <c r="CZ2190" i="64"/>
  <c r="CR2139" i="64"/>
  <c r="CR1439" i="64"/>
  <c r="CR1384" i="64"/>
  <c r="CZ1361" i="64"/>
  <c r="DH1329" i="64"/>
  <c r="DH1307" i="64"/>
  <c r="CR797" i="64"/>
  <c r="DH420" i="64"/>
  <c r="CR338" i="64"/>
  <c r="DH315" i="64"/>
  <c r="CR2164" i="64"/>
  <c r="CR2113" i="64"/>
  <c r="CZ1415" i="64"/>
  <c r="DH2242" i="64"/>
  <c r="CZ1218" i="64"/>
  <c r="DH1668" i="64"/>
  <c r="CR1636" i="64"/>
  <c r="DH1600" i="64"/>
  <c r="CZ1146" i="64"/>
  <c r="CR1052" i="64"/>
  <c r="CU2191" i="64"/>
  <c r="DK2161" i="64"/>
  <c r="DK2110" i="64"/>
  <c r="DK1381" i="64"/>
  <c r="DK1403" i="64" s="1"/>
  <c r="DB2191" i="64"/>
  <c r="DJ2190" i="64"/>
  <c r="DJ2186" i="64"/>
  <c r="CT2186" i="64"/>
  <c r="DJ2140" i="64"/>
  <c r="DB2114" i="64"/>
  <c r="DB1440" i="64"/>
  <c r="DJ1416" i="64"/>
  <c r="DJ1431" i="64" s="1"/>
  <c r="CT1308" i="64"/>
  <c r="CT1321" i="64" s="1"/>
  <c r="CT1307" i="64"/>
  <c r="DJ1303" i="64"/>
  <c r="DJ1316" i="64" s="1"/>
  <c r="DJ1514" i="64"/>
  <c r="DJ1527" i="64" s="1"/>
  <c r="DJ2238" i="64"/>
  <c r="DJ2252" i="64" s="1"/>
  <c r="DJ1263" i="64"/>
  <c r="DJ1298" i="64" s="1"/>
  <c r="DB1262" i="64"/>
  <c r="DB1637" i="64"/>
  <c r="DB1660" i="64" s="1"/>
  <c r="DB1636" i="64"/>
  <c r="CT1632" i="64"/>
  <c r="CT1655" i="64" s="1"/>
  <c r="CT1601" i="64"/>
  <c r="CT1628" i="64" s="1"/>
  <c r="CT1600" i="64"/>
  <c r="DJ1146" i="64"/>
  <c r="DB1112" i="64"/>
  <c r="DB1139" i="64" s="1"/>
  <c r="DJ1107" i="64"/>
  <c r="DJ1134" i="64" s="1"/>
  <c r="DJ1076" i="64"/>
  <c r="DB1701" i="64"/>
  <c r="DB1726" i="64" s="1"/>
  <c r="DJ1696" i="64"/>
  <c r="DJ1721" i="64" s="1"/>
  <c r="DJ1734" i="64"/>
  <c r="CT1053" i="64"/>
  <c r="DB1048" i="64"/>
  <c r="DB1063" i="64" s="1"/>
  <c r="CT982" i="64"/>
  <c r="DB935" i="64"/>
  <c r="DB950" i="64" s="1"/>
  <c r="DB930" i="64"/>
  <c r="DB945" i="64" s="1"/>
  <c r="CT911" i="64"/>
  <c r="CT926" i="64" s="1"/>
  <c r="CT906" i="64"/>
  <c r="CT921" i="64" s="1"/>
  <c r="CT822" i="64"/>
  <c r="CT835" i="64" s="1"/>
  <c r="DB521" i="64"/>
  <c r="DB534" i="64" s="1"/>
  <c r="DJ497" i="64"/>
  <c r="DB473" i="64"/>
  <c r="CT421" i="64"/>
  <c r="DJ388" i="64"/>
  <c r="DJ339" i="64"/>
  <c r="DJ349" i="64" s="1"/>
  <c r="CT338" i="64"/>
  <c r="DB316" i="64"/>
  <c r="CT315" i="64"/>
  <c r="DB2160" i="64"/>
  <c r="DB2140" i="64"/>
  <c r="DJ2139" i="64"/>
  <c r="CT2135" i="64"/>
  <c r="CT2114" i="64"/>
  <c r="CT2113" i="64"/>
  <c r="DB1439" i="64"/>
  <c r="DB1435" i="64"/>
  <c r="DB1450" i="64" s="1"/>
  <c r="DJ1385" i="64"/>
  <c r="CT1380" i="64"/>
  <c r="CT1402" i="64" s="1"/>
  <c r="DJ1307" i="64"/>
  <c r="DB1514" i="64"/>
  <c r="DB1527" i="64" s="1"/>
  <c r="DB1513" i="64"/>
  <c r="DB2238" i="64"/>
  <c r="DB2252" i="64" s="1"/>
  <c r="DB1263" i="64"/>
  <c r="DB1298" i="64" s="1"/>
  <c r="DJ1218" i="64"/>
  <c r="DB1668" i="64"/>
  <c r="CT1637" i="64"/>
  <c r="CT1660" i="64" s="1"/>
  <c r="CT1636" i="64"/>
  <c r="DJ1178" i="64"/>
  <c r="DJ1205" i="64" s="1"/>
  <c r="DJ1147" i="64"/>
  <c r="DJ1174" i="64" s="1"/>
  <c r="DB1146" i="64"/>
  <c r="CT1142" i="64"/>
  <c r="CT1169" i="64" s="1"/>
  <c r="CT1112" i="64"/>
  <c r="CT1139" i="64" s="1"/>
  <c r="CT1111" i="64"/>
  <c r="DJ1077" i="64"/>
  <c r="DJ1104" i="64" s="1"/>
  <c r="DB1076" i="64"/>
  <c r="CT1072" i="64"/>
  <c r="CT1099" i="64" s="1"/>
  <c r="CT1701" i="64"/>
  <c r="CT1726" i="64" s="1"/>
  <c r="DB1696" i="64"/>
  <c r="DB1721" i="64" s="1"/>
  <c r="DB1734" i="64"/>
  <c r="CT1730" i="64"/>
  <c r="CT1755" i="64" s="1"/>
  <c r="DJ1052" i="64"/>
  <c r="CT1048" i="64"/>
  <c r="CT1063" i="64" s="1"/>
  <c r="DJ958" i="64"/>
  <c r="DJ973" i="64" s="1"/>
  <c r="CT935" i="64"/>
  <c r="CT950" i="64" s="1"/>
  <c r="CT930" i="64"/>
  <c r="CT945" i="64" s="1"/>
  <c r="DJ821" i="64"/>
  <c r="DJ798" i="64"/>
  <c r="DJ793" i="64"/>
  <c r="DJ808" i="64" s="1"/>
  <c r="CT521" i="64"/>
  <c r="CT534" i="64" s="1"/>
  <c r="DB497" i="64"/>
  <c r="CT473" i="64"/>
  <c r="DJ420" i="64"/>
  <c r="DB388" i="64"/>
  <c r="DB339" i="64"/>
  <c r="DB349" i="64" s="1"/>
  <c r="CT316" i="64"/>
  <c r="DB2190" i="64"/>
  <c r="DB2186" i="64"/>
  <c r="CT2164" i="64"/>
  <c r="DJ2135" i="64"/>
  <c r="CT1440" i="64"/>
  <c r="DB1416" i="64"/>
  <c r="DB1431" i="64" s="1"/>
  <c r="DJ1380" i="64"/>
  <c r="DJ1402" i="64" s="1"/>
  <c r="DJ1361" i="64"/>
  <c r="DJ1357" i="64"/>
  <c r="DJ1371" i="64" s="1"/>
  <c r="DJ1329" i="64"/>
  <c r="DJ1325" i="64"/>
  <c r="DJ1348" i="64" s="1"/>
  <c r="DB1303" i="64"/>
  <c r="DB1316" i="64" s="1"/>
  <c r="DJ2242" i="64"/>
  <c r="CT1262" i="64"/>
  <c r="DJ1258" i="64"/>
  <c r="DJ1219" i="64"/>
  <c r="DJ1254" i="64" s="1"/>
  <c r="DB1669" i="64"/>
  <c r="DB1692" i="64" s="1"/>
  <c r="DJ1632" i="64"/>
  <c r="DJ1655" i="64" s="1"/>
  <c r="DJ1600" i="64"/>
  <c r="CT1596" i="64"/>
  <c r="CT1623" i="64" s="1"/>
  <c r="CT1183" i="64"/>
  <c r="CT1210" i="64" s="1"/>
  <c r="CT1182" i="64"/>
  <c r="DB1107" i="64"/>
  <c r="DB1134" i="64" s="1"/>
  <c r="DB1735" i="64"/>
  <c r="DB1760" i="64" s="1"/>
  <c r="DJ982" i="64"/>
  <c r="DJ959" i="64"/>
  <c r="DJ906" i="64"/>
  <c r="DJ921" i="64" s="1"/>
  <c r="DJ817" i="64"/>
  <c r="DJ830" i="64" s="1"/>
  <c r="DJ2154" i="64" s="1"/>
  <c r="DB522" i="64"/>
  <c r="DB535" i="64" s="1"/>
  <c r="DB498" i="64"/>
  <c r="CT493" i="64"/>
  <c r="DJ449" i="64"/>
  <c r="DB448" i="64"/>
  <c r="DJ416" i="64"/>
  <c r="DJ436" i="64" s="1"/>
  <c r="DB389" i="64"/>
  <c r="CT388" i="64"/>
  <c r="CT2191" i="64"/>
  <c r="DJ2165" i="64"/>
  <c r="DJ2164" i="64"/>
  <c r="DJ2113" i="64"/>
  <c r="CT2109" i="64"/>
  <c r="DB1415" i="64"/>
  <c r="DB1411" i="64"/>
  <c r="DB1426" i="64" s="1"/>
  <c r="DB1385" i="64"/>
  <c r="DB1384" i="64"/>
  <c r="DJ1330" i="64"/>
  <c r="DJ1308" i="64"/>
  <c r="DJ1321" i="64" s="1"/>
  <c r="CT1513" i="64"/>
  <c r="DJ1509" i="64"/>
  <c r="DJ1522" i="64" s="1"/>
  <c r="CT1263" i="64"/>
  <c r="CT1298" i="64" s="1"/>
  <c r="DB1218" i="64"/>
  <c r="CT1214" i="64"/>
  <c r="CT1249" i="64" s="1"/>
  <c r="CT1668" i="64"/>
  <c r="DJ1636" i="64"/>
  <c r="DJ1601" i="64"/>
  <c r="DJ1628" i="64" s="1"/>
  <c r="DB1178" i="64"/>
  <c r="DB1205" i="64" s="1"/>
  <c r="DB1147" i="64"/>
  <c r="DB1174" i="64" s="1"/>
  <c r="DB1077" i="64"/>
  <c r="DB1104" i="64" s="1"/>
  <c r="DJ1072" i="64"/>
  <c r="DJ1099" i="64" s="1"/>
  <c r="DJ1700" i="64"/>
  <c r="CT1734" i="64"/>
  <c r="DJ1053" i="64"/>
  <c r="DJ978" i="64"/>
  <c r="DJ991" i="64" s="1"/>
  <c r="DB958" i="64"/>
  <c r="DB973" i="64" s="1"/>
  <c r="DJ954" i="64"/>
  <c r="DJ969" i="64" s="1"/>
  <c r="DJ934" i="64"/>
  <c r="DJ949" i="64" s="1"/>
  <c r="DJ911" i="64"/>
  <c r="DJ926" i="64" s="1"/>
  <c r="DJ822" i="64"/>
  <c r="DJ835" i="64" s="1"/>
  <c r="DB821" i="64"/>
  <c r="DB798" i="64"/>
  <c r="DB797" i="64"/>
  <c r="DB793" i="64"/>
  <c r="DB808" i="64" s="1"/>
  <c r="CT497" i="64"/>
  <c r="DJ472" i="64"/>
  <c r="CT448" i="64"/>
  <c r="DJ421" i="64"/>
  <c r="CT339" i="64"/>
  <c r="CT349" i="64" s="1"/>
  <c r="DJ315" i="64"/>
  <c r="CT2160" i="64"/>
  <c r="DB2139" i="64"/>
  <c r="DJ2109" i="64"/>
  <c r="CT1439" i="64"/>
  <c r="CT1435" i="64"/>
  <c r="CT1450" i="64" s="1"/>
  <c r="DJ1362" i="64"/>
  <c r="DJ1376" i="64" s="1"/>
  <c r="DB1307" i="64"/>
  <c r="CT1514" i="64"/>
  <c r="CT1527" i="64" s="1"/>
  <c r="DJ2243" i="64"/>
  <c r="DJ2257" i="64" s="1"/>
  <c r="CT2238" i="64"/>
  <c r="CT2252" i="64" s="1"/>
  <c r="DB1258" i="64"/>
  <c r="DB1219" i="64"/>
  <c r="DB1254" i="64" s="1"/>
  <c r="CT1669" i="64"/>
  <c r="CT1692" i="64" s="1"/>
  <c r="DJ1664" i="64"/>
  <c r="DJ1687" i="64" s="1"/>
  <c r="CT1146" i="64"/>
  <c r="DJ1142" i="64"/>
  <c r="DJ1169" i="64" s="1"/>
  <c r="DJ1111" i="64"/>
  <c r="CT1107" i="64"/>
  <c r="CT1134" i="64" s="1"/>
  <c r="CT1076" i="64"/>
  <c r="CT1696" i="64"/>
  <c r="CT1721" i="64" s="1"/>
  <c r="DJ1730" i="64"/>
  <c r="DJ1755" i="64" s="1"/>
  <c r="DB1052" i="64"/>
  <c r="DJ983" i="64"/>
  <c r="DJ996" i="64" s="1"/>
  <c r="DB982" i="64"/>
  <c r="DB959" i="64"/>
  <c r="DB906" i="64"/>
  <c r="DB921" i="64" s="1"/>
  <c r="DB817" i="64"/>
  <c r="DB830" i="64" s="1"/>
  <c r="DB2154" i="64" s="1"/>
  <c r="CT522" i="64"/>
  <c r="CT535" i="64" s="1"/>
  <c r="DB472" i="64"/>
  <c r="DB449" i="64"/>
  <c r="DB420" i="64"/>
  <c r="DB416" i="64"/>
  <c r="DB436" i="64" s="1"/>
  <c r="DJ2191" i="64"/>
  <c r="DB2135" i="64"/>
  <c r="DJ2114" i="64"/>
  <c r="DJ1440" i="64"/>
  <c r="DJ1439" i="64"/>
  <c r="CT1416" i="64"/>
  <c r="CT1431" i="64" s="1"/>
  <c r="DB1380" i="64"/>
  <c r="DB1402" i="64" s="1"/>
  <c r="DB1361" i="64"/>
  <c r="DB1357" i="64"/>
  <c r="DB1371" i="64" s="1"/>
  <c r="DB1330" i="64"/>
  <c r="DB1329" i="64"/>
  <c r="DB1325" i="64"/>
  <c r="DB1348" i="64" s="1"/>
  <c r="DB1308" i="64"/>
  <c r="DB1321" i="64" s="1"/>
  <c r="CT1303" i="64"/>
  <c r="CT1316" i="64" s="1"/>
  <c r="DB1509" i="64"/>
  <c r="DB1522" i="64" s="1"/>
  <c r="DJ1262" i="64"/>
  <c r="DJ1637" i="64"/>
  <c r="DJ1660" i="64" s="1"/>
  <c r="DB1632" i="64"/>
  <c r="DB1655" i="64" s="1"/>
  <c r="DB1601" i="64"/>
  <c r="DB1628" i="64" s="1"/>
  <c r="DB1600" i="64"/>
  <c r="DJ1182" i="64"/>
  <c r="CT1178" i="64"/>
  <c r="CT1205" i="64" s="1"/>
  <c r="CT1147" i="64"/>
  <c r="CT1174" i="64" s="1"/>
  <c r="DJ1112" i="64"/>
  <c r="DJ1139" i="64" s="1"/>
  <c r="CT1077" i="64"/>
  <c r="CT1104" i="64" s="1"/>
  <c r="DB1072" i="64"/>
  <c r="DB1099" i="64" s="1"/>
  <c r="DJ1701" i="64"/>
  <c r="DJ1726" i="64" s="1"/>
  <c r="CT1735" i="64"/>
  <c r="CT1760" i="64" s="1"/>
  <c r="DB1053" i="64"/>
  <c r="DJ1048" i="64"/>
  <c r="DJ1063" i="64" s="1"/>
  <c r="DJ935" i="64"/>
  <c r="DJ950" i="64" s="1"/>
  <c r="DJ930" i="64"/>
  <c r="DJ945" i="64" s="1"/>
  <c r="DB911" i="64"/>
  <c r="DB926" i="64" s="1"/>
  <c r="DB822" i="64"/>
  <c r="DB835" i="64" s="1"/>
  <c r="CT821" i="64"/>
  <c r="CT797" i="64"/>
  <c r="CT793" i="64"/>
  <c r="CT808" i="64" s="1"/>
  <c r="CT498" i="64"/>
  <c r="DJ473" i="64"/>
  <c r="CT472" i="64"/>
  <c r="DB421" i="64"/>
  <c r="CT389" i="64"/>
  <c r="DJ338" i="64"/>
  <c r="DJ316" i="64"/>
  <c r="DG2186" i="64"/>
  <c r="DG2160" i="64"/>
  <c r="CQ2160" i="64"/>
  <c r="DE2135" i="64"/>
  <c r="CY2114" i="64"/>
  <c r="DG2113" i="64"/>
  <c r="CQ2113" i="64"/>
  <c r="CY2110" i="64"/>
  <c r="CY1416" i="64"/>
  <c r="CY1431" i="64" s="1"/>
  <c r="DG1415" i="64"/>
  <c r="CO1411" i="64"/>
  <c r="CO1426" i="64" s="1"/>
  <c r="CQ1385" i="64"/>
  <c r="CY1384" i="64"/>
  <c r="DG1361" i="64"/>
  <c r="CO1357" i="64"/>
  <c r="CO1371" i="64" s="1"/>
  <c r="CQ1330" i="64"/>
  <c r="CY1329" i="64"/>
  <c r="DG1326" i="64"/>
  <c r="DG1349" i="64" s="1"/>
  <c r="DG1307" i="64"/>
  <c r="CW2243" i="64"/>
  <c r="CW2257" i="64" s="1"/>
  <c r="CQ2239" i="64"/>
  <c r="CQ2253" i="64" s="1"/>
  <c r="CY1263" i="64"/>
  <c r="CY1298" i="64" s="1"/>
  <c r="CQ1259" i="64"/>
  <c r="CQ1294" i="64" s="1"/>
  <c r="DG1664" i="64"/>
  <c r="DG1687" i="64" s="1"/>
  <c r="CW1637" i="64"/>
  <c r="CW1660" i="64" s="1"/>
  <c r="DE1596" i="64"/>
  <c r="DE1623" i="64" s="1"/>
  <c r="CQ1182" i="64"/>
  <c r="DG1108" i="64"/>
  <c r="DG1135" i="64" s="1"/>
  <c r="CQ1700" i="64"/>
  <c r="DG1053" i="64"/>
  <c r="CY982" i="64"/>
  <c r="DG821" i="64"/>
  <c r="DE517" i="64"/>
  <c r="CY385" i="64"/>
  <c r="CO335" i="64"/>
  <c r="DG312" i="64"/>
  <c r="DG325" i="64" s="1"/>
  <c r="CY2187" i="64"/>
  <c r="DG2164" i="64"/>
  <c r="CQ2164" i="64"/>
  <c r="CY2161" i="64"/>
  <c r="DG2139" i="64"/>
  <c r="CQ2139" i="64"/>
  <c r="CQ2135" i="64"/>
  <c r="CQ1415" i="64"/>
  <c r="DG1381" i="64"/>
  <c r="DG1403" i="64" s="1"/>
  <c r="CY1362" i="64"/>
  <c r="CY1376" i="64" s="1"/>
  <c r="CQ1361" i="64"/>
  <c r="CY1308" i="64"/>
  <c r="CY1321" i="64" s="1"/>
  <c r="CQ1307" i="64"/>
  <c r="CQ1219" i="64"/>
  <c r="CQ1254" i="64" s="1"/>
  <c r="CQ1215" i="64"/>
  <c r="CQ1250" i="64" s="1"/>
  <c r="DG1669" i="64"/>
  <c r="DG1692" i="64" s="1"/>
  <c r="DG1668" i="64"/>
  <c r="DE1183" i="64"/>
  <c r="DE1210" i="64" s="1"/>
  <c r="DE1178" i="64"/>
  <c r="DE1205" i="64" s="1"/>
  <c r="CY1142" i="64"/>
  <c r="CY1169" i="64" s="1"/>
  <c r="CQ1073" i="64"/>
  <c r="CQ1100" i="64" s="1"/>
  <c r="CY1072" i="64"/>
  <c r="CY1099" i="64" s="1"/>
  <c r="DG1700" i="64"/>
  <c r="CY1049" i="64"/>
  <c r="CY1064" i="64" s="1"/>
  <c r="CY930" i="64"/>
  <c r="CY945" i="64" s="1"/>
  <c r="CQ818" i="64"/>
  <c r="CQ831" i="64" s="1"/>
  <c r="CY521" i="64"/>
  <c r="CY534" i="64" s="1"/>
  <c r="DG494" i="64"/>
  <c r="DG449" i="64"/>
  <c r="CW389" i="64"/>
  <c r="CQ385" i="64"/>
  <c r="CY2191" i="64"/>
  <c r="CQ2186" i="64"/>
  <c r="CY2165" i="64"/>
  <c r="CQ2136" i="64"/>
  <c r="CQ1436" i="64"/>
  <c r="CQ1451" i="64" s="1"/>
  <c r="CY1435" i="64"/>
  <c r="CY1450" i="64" s="1"/>
  <c r="CQ1412" i="64"/>
  <c r="CQ1427" i="64" s="1"/>
  <c r="CY1411" i="64"/>
  <c r="CY1426" i="64" s="1"/>
  <c r="DG1385" i="64"/>
  <c r="CW1384" i="64"/>
  <c r="CQ1358" i="64"/>
  <c r="CQ1372" i="64" s="1"/>
  <c r="CY1357" i="64"/>
  <c r="CY1371" i="64" s="1"/>
  <c r="DG1330" i="64"/>
  <c r="CW1329" i="64"/>
  <c r="DG1325" i="64"/>
  <c r="DG1348" i="64" s="1"/>
  <c r="CQ1325" i="64"/>
  <c r="CQ1348" i="64" s="1"/>
  <c r="CO1303" i="64"/>
  <c r="CO1316" i="64" s="1"/>
  <c r="CQ1513" i="64"/>
  <c r="CQ1214" i="64"/>
  <c r="CQ1249" i="64" s="1"/>
  <c r="CO1633" i="64"/>
  <c r="CO1656" i="64" s="1"/>
  <c r="CY1597" i="64"/>
  <c r="CY1624" i="64" s="1"/>
  <c r="DG1182" i="64"/>
  <c r="DG1734" i="64"/>
  <c r="CQ983" i="64"/>
  <c r="CQ996" i="64" s="1"/>
  <c r="DE931" i="64"/>
  <c r="DE946" i="64" s="1"/>
  <c r="CY822" i="64"/>
  <c r="CY835" i="64" s="1"/>
  <c r="CW522" i="64"/>
  <c r="CW535" i="64" s="1"/>
  <c r="CY472" i="64"/>
  <c r="DE444" i="64"/>
  <c r="DE459" i="64" s="1"/>
  <c r="DG2190" i="64"/>
  <c r="CQ2190" i="64"/>
  <c r="DG2140" i="64"/>
  <c r="CQ2114" i="64"/>
  <c r="CQ2110" i="64"/>
  <c r="CY2109" i="64"/>
  <c r="DG1440" i="64"/>
  <c r="CQ1440" i="64"/>
  <c r="CY1439" i="64"/>
  <c r="DG1436" i="64"/>
  <c r="DG1451" i="64" s="1"/>
  <c r="DG1380" i="64"/>
  <c r="DG1402" i="64" s="1"/>
  <c r="CQ1380" i="64"/>
  <c r="CQ1402" i="64" s="1"/>
  <c r="CY1326" i="64"/>
  <c r="CY1349" i="64" s="1"/>
  <c r="CO1514" i="64"/>
  <c r="CO1527" i="64" s="1"/>
  <c r="CQ2242" i="64"/>
  <c r="CO1215" i="64"/>
  <c r="CO1250" i="64" s="1"/>
  <c r="CQ1636" i="64"/>
  <c r="CY1601" i="64"/>
  <c r="CY1628" i="64" s="1"/>
  <c r="CY1183" i="64"/>
  <c r="CY1210" i="64" s="1"/>
  <c r="CY1179" i="64"/>
  <c r="CY1206" i="64" s="1"/>
  <c r="CY1147" i="64"/>
  <c r="CY1174" i="64" s="1"/>
  <c r="CQ1143" i="64"/>
  <c r="CQ1170" i="64" s="1"/>
  <c r="CW1142" i="64"/>
  <c r="CW1169" i="64" s="1"/>
  <c r="CY1111" i="64"/>
  <c r="CW1077" i="64"/>
  <c r="CW1104" i="64" s="1"/>
  <c r="CY1701" i="64"/>
  <c r="CY1726" i="64" s="1"/>
  <c r="DE1700" i="64"/>
  <c r="CY1697" i="64"/>
  <c r="CY1722" i="64" s="1"/>
  <c r="CY1730" i="64"/>
  <c r="CY1755" i="64" s="1"/>
  <c r="CW1052" i="64"/>
  <c r="DG935" i="64"/>
  <c r="DG950" i="64" s="1"/>
  <c r="DG934" i="64"/>
  <c r="DG949" i="64" s="1"/>
  <c r="CY931" i="64"/>
  <c r="CY946" i="64" s="1"/>
  <c r="DG907" i="64"/>
  <c r="DG922" i="64" s="1"/>
  <c r="CQ794" i="64"/>
  <c r="CQ809" i="64" s="1"/>
  <c r="DE518" i="64"/>
  <c r="DE531" i="64" s="1"/>
  <c r="CY417" i="64"/>
  <c r="CY311" i="64"/>
  <c r="CQ2187" i="64"/>
  <c r="CO2186" i="64"/>
  <c r="CQ2161" i="64"/>
  <c r="CY2160" i="64"/>
  <c r="CQ2140" i="64"/>
  <c r="DG2136" i="64"/>
  <c r="CY2135" i="64"/>
  <c r="DG2114" i="64"/>
  <c r="CY2113" i="64"/>
  <c r="DG2110" i="64"/>
  <c r="DG1416" i="64"/>
  <c r="DG1431" i="64" s="1"/>
  <c r="CQ1416" i="64"/>
  <c r="CQ1431" i="64" s="1"/>
  <c r="CY1415" i="64"/>
  <c r="DG1412" i="64"/>
  <c r="DG1427" i="64" s="1"/>
  <c r="DG1384" i="64"/>
  <c r="CY1381" i="64"/>
  <c r="CY1403" i="64" s="1"/>
  <c r="CQ1362" i="64"/>
  <c r="CQ1376" i="64" s="1"/>
  <c r="CY1361" i="64"/>
  <c r="DG1358" i="64"/>
  <c r="DG1372" i="64" s="1"/>
  <c r="DG1329" i="64"/>
  <c r="CO1325" i="64"/>
  <c r="CO1348" i="64" s="1"/>
  <c r="CQ1308" i="64"/>
  <c r="CQ1321" i="64" s="1"/>
  <c r="CY1307" i="64"/>
  <c r="DG1304" i="64"/>
  <c r="DG1317" i="64" s="1"/>
  <c r="CO1214" i="64"/>
  <c r="CO1249" i="64" s="1"/>
  <c r="CY1665" i="64"/>
  <c r="CY1688" i="64" s="1"/>
  <c r="CW1664" i="64"/>
  <c r="CW1687" i="64" s="1"/>
  <c r="CQ1632" i="64"/>
  <c r="CQ1655" i="64" s="1"/>
  <c r="DG979" i="64"/>
  <c r="DG992" i="64" s="1"/>
  <c r="DE907" i="64"/>
  <c r="DE922" i="64" s="1"/>
  <c r="CW822" i="64"/>
  <c r="CW835" i="64" s="1"/>
  <c r="CQ448" i="64"/>
  <c r="CO2114" i="64"/>
  <c r="DE1440" i="64"/>
  <c r="DE1514" i="64"/>
  <c r="DE1527" i="64" s="1"/>
  <c r="CO1072" i="64"/>
  <c r="CO1099" i="64" s="1"/>
  <c r="DG2191" i="64"/>
  <c r="DG2187" i="64"/>
  <c r="DG2165" i="64"/>
  <c r="DG2135" i="64"/>
  <c r="CY1436" i="64"/>
  <c r="CY1451" i="64" s="1"/>
  <c r="DG1435" i="64"/>
  <c r="DG1450" i="64" s="1"/>
  <c r="CQ1435" i="64"/>
  <c r="CQ1450" i="64" s="1"/>
  <c r="CW1415" i="64"/>
  <c r="DG1411" i="64"/>
  <c r="DG1426" i="64" s="1"/>
  <c r="CQ1411" i="64"/>
  <c r="CQ1426" i="64" s="1"/>
  <c r="DG1362" i="64"/>
  <c r="DG1376" i="64" s="1"/>
  <c r="CW1361" i="64"/>
  <c r="DG1357" i="64"/>
  <c r="DG1371" i="64" s="1"/>
  <c r="CQ1357" i="64"/>
  <c r="CQ1371" i="64" s="1"/>
  <c r="CY1325" i="64"/>
  <c r="CY1348" i="64" s="1"/>
  <c r="DG1308" i="64"/>
  <c r="DG1321" i="64" s="1"/>
  <c r="CY1304" i="64"/>
  <c r="CY1317" i="64" s="1"/>
  <c r="CY2243" i="64"/>
  <c r="CY2257" i="64" s="1"/>
  <c r="CY1637" i="64"/>
  <c r="CY1660" i="64" s="1"/>
  <c r="DG1632" i="64"/>
  <c r="DG1655" i="64" s="1"/>
  <c r="DG1596" i="64"/>
  <c r="DG1623" i="64" s="1"/>
  <c r="DG1073" i="64"/>
  <c r="DG1100" i="64" s="1"/>
  <c r="CQ1696" i="64"/>
  <c r="CQ1721" i="64" s="1"/>
  <c r="DG522" i="64"/>
  <c r="DG535" i="64" s="1"/>
  <c r="BM416" i="64"/>
  <c r="BM436" i="64" s="1"/>
  <c r="Y311" i="64"/>
  <c r="BU473" i="64"/>
  <c r="AO316" i="64"/>
  <c r="BV472" i="64"/>
  <c r="AP315" i="64"/>
  <c r="BW1436" i="64"/>
  <c r="BW1451" i="64" s="1"/>
  <c r="AQ1436" i="64"/>
  <c r="AQ1451" i="64" s="1"/>
  <c r="AV384" i="64"/>
  <c r="BT389" i="64"/>
  <c r="X316" i="64"/>
  <c r="BE315" i="64"/>
  <c r="Y388" i="64"/>
  <c r="Z385" i="64"/>
  <c r="BS334" i="64"/>
  <c r="BC311" i="64"/>
  <c r="AM384" i="64"/>
  <c r="W1435" i="64"/>
  <c r="W1450" i="64" s="1"/>
  <c r="CI339" i="64"/>
  <c r="CI349" i="64" s="1"/>
  <c r="CA339" i="64"/>
  <c r="CA349" i="64" s="1"/>
  <c r="BC389" i="64"/>
  <c r="AE389" i="64"/>
  <c r="W339" i="64"/>
  <c r="W349" i="64" s="1"/>
  <c r="CJ420" i="64"/>
  <c r="BT315" i="64"/>
  <c r="AN388" i="64"/>
  <c r="AF315" i="64"/>
  <c r="X388" i="64"/>
  <c r="CK312" i="64"/>
  <c r="BM417" i="64"/>
  <c r="BE335" i="64"/>
  <c r="AG335" i="64"/>
  <c r="CR420" i="64"/>
  <c r="BU416" i="64"/>
  <c r="BU436" i="64" s="1"/>
  <c r="AO817" i="64"/>
  <c r="AO830" i="64" s="1"/>
  <c r="CC316" i="64"/>
  <c r="AW316" i="64"/>
  <c r="CL338" i="64"/>
  <c r="AX315" i="64"/>
  <c r="CE469" i="64"/>
  <c r="AY794" i="64"/>
  <c r="AY809" i="64" s="1"/>
  <c r="BD384" i="64"/>
  <c r="CB498" i="64"/>
  <c r="AO388" i="64"/>
  <c r="CD312" i="64"/>
  <c r="AX385" i="64"/>
  <c r="AT444" i="64"/>
  <c r="AT459" i="64" s="1"/>
  <c r="CH316" i="64"/>
  <c r="BZ316" i="64"/>
  <c r="BR316" i="64"/>
  <c r="BB316" i="64"/>
  <c r="AT316" i="64"/>
  <c r="AL389" i="64"/>
  <c r="AD316" i="64"/>
  <c r="V316" i="64"/>
  <c r="BS388" i="64"/>
  <c r="BD385" i="64"/>
  <c r="CQ522" i="64"/>
  <c r="CQ535" i="64" s="1"/>
  <c r="CC416" i="64"/>
  <c r="CC436" i="64" s="1"/>
  <c r="AG384" i="64"/>
  <c r="BM316" i="64"/>
  <c r="Y316" i="64"/>
  <c r="BF472" i="64"/>
  <c r="AI1436" i="64"/>
  <c r="AI1451" i="64" s="1"/>
  <c r="BT384" i="64"/>
  <c r="AF384" i="64"/>
  <c r="AN316" i="64"/>
  <c r="U1411" i="64"/>
  <c r="U1426" i="64" s="1"/>
  <c r="CG449" i="64"/>
  <c r="BQ316" i="64"/>
  <c r="BI316" i="64"/>
  <c r="BA316" i="64"/>
  <c r="AS316" i="64"/>
  <c r="AK316" i="64"/>
  <c r="AC316" i="64"/>
  <c r="U449" i="64"/>
  <c r="CH388" i="64"/>
  <c r="V388" i="64"/>
  <c r="BS385" i="64"/>
  <c r="DI1263" i="64"/>
  <c r="DI1298" i="64" s="1"/>
  <c r="DA473" i="64"/>
  <c r="DA1112" i="64"/>
  <c r="DA1139" i="64" s="1"/>
  <c r="CS1112" i="64"/>
  <c r="CS1139" i="64" s="1"/>
  <c r="CS1601" i="64"/>
  <c r="CS1628" i="64" s="1"/>
  <c r="DI1436" i="64"/>
  <c r="DI1451" i="64" s="1"/>
  <c r="DA931" i="64"/>
  <c r="DA946" i="64" s="1"/>
  <c r="DA1633" i="64"/>
  <c r="DA1656" i="64" s="1"/>
  <c r="DA1510" i="64"/>
  <c r="DA1523" i="64" s="1"/>
  <c r="DA494" i="64"/>
  <c r="DA500" i="64" s="1"/>
  <c r="CS2110" i="64"/>
  <c r="CS1143" i="64"/>
  <c r="CS1170" i="64" s="1"/>
  <c r="CS445" i="64"/>
  <c r="DI817" i="64"/>
  <c r="DI830" i="64" s="1"/>
  <c r="DI2154" i="64" s="1"/>
  <c r="DI311" i="64"/>
  <c r="DA1435" i="64"/>
  <c r="DA1450" i="64" s="1"/>
  <c r="DA493" i="64"/>
  <c r="CS1258" i="64"/>
  <c r="CJ311" i="64"/>
  <c r="X311" i="64"/>
  <c r="BD822" i="64"/>
  <c r="BD835" i="64" s="1"/>
  <c r="CK388" i="64"/>
  <c r="AG315" i="64"/>
  <c r="BF385" i="64"/>
  <c r="BH954" i="64"/>
  <c r="BH969" i="64" s="1"/>
  <c r="AB1435" i="64"/>
  <c r="AB1450" i="64" s="1"/>
  <c r="BP316" i="64"/>
  <c r="BY315" i="64"/>
  <c r="AS821" i="64"/>
  <c r="AL445" i="64"/>
  <c r="DH959" i="64"/>
  <c r="CR498" i="64"/>
  <c r="DH1734" i="64"/>
  <c r="DH1513" i="64"/>
  <c r="DH497" i="64"/>
  <c r="DH958" i="64"/>
  <c r="DH973" i="64" s="1"/>
  <c r="DH1076" i="64"/>
  <c r="DH1146" i="64"/>
  <c r="DH1218" i="64"/>
  <c r="DH1262" i="64"/>
  <c r="DH472" i="64"/>
  <c r="DH982" i="64"/>
  <c r="DH1111" i="64"/>
  <c r="DH338" i="64"/>
  <c r="DH521" i="64"/>
  <c r="DH534" i="64" s="1"/>
  <c r="CZ338" i="64"/>
  <c r="CZ420" i="64"/>
  <c r="CZ1600" i="64"/>
  <c r="CZ448" i="64"/>
  <c r="CZ821" i="64"/>
  <c r="CZ934" i="64"/>
  <c r="CZ949" i="64" s="1"/>
  <c r="CZ1052" i="64"/>
  <c r="CZ1700" i="64"/>
  <c r="CZ1182" i="64"/>
  <c r="CZ1636" i="64"/>
  <c r="CZ1668" i="64"/>
  <c r="CZ797" i="64"/>
  <c r="CZ2242" i="64"/>
  <c r="CZ315" i="64"/>
  <c r="CZ388" i="64"/>
  <c r="CZ1734" i="64"/>
  <c r="CZ1513" i="64"/>
  <c r="CR1734" i="64"/>
  <c r="CR1513" i="64"/>
  <c r="CR315" i="64"/>
  <c r="CR388" i="64"/>
  <c r="CR497" i="64"/>
  <c r="CR958" i="64"/>
  <c r="CR973" i="64" s="1"/>
  <c r="CR1076" i="64"/>
  <c r="CR1146" i="64"/>
  <c r="CR1218" i="64"/>
  <c r="CR1262" i="64"/>
  <c r="CR982" i="64"/>
  <c r="CR1111" i="64"/>
  <c r="CR472" i="64"/>
  <c r="CR521" i="64"/>
  <c r="CR534" i="64" s="1"/>
  <c r="DH907" i="64"/>
  <c r="DH922" i="64" s="1"/>
  <c r="DH417" i="64"/>
  <c r="DH1049" i="64"/>
  <c r="DH1064" i="64" s="1"/>
  <c r="DH1597" i="64"/>
  <c r="DH1624" i="64" s="1"/>
  <c r="DH1665" i="64"/>
  <c r="DH1688" i="64" s="1"/>
  <c r="DH818" i="64"/>
  <c r="DH831" i="64" s="1"/>
  <c r="DH931" i="64"/>
  <c r="DH946" i="64" s="1"/>
  <c r="DH1697" i="64"/>
  <c r="DH1722" i="64" s="1"/>
  <c r="DH1179" i="64"/>
  <c r="DH1206" i="64" s="1"/>
  <c r="DH1633" i="64"/>
  <c r="DH1656" i="64" s="1"/>
  <c r="DH794" i="64"/>
  <c r="DH809" i="64" s="1"/>
  <c r="DH2239" i="64"/>
  <c r="DH2253" i="64" s="1"/>
  <c r="CZ417" i="64"/>
  <c r="CZ931" i="64"/>
  <c r="CZ946" i="64" s="1"/>
  <c r="CZ1697" i="64"/>
  <c r="CZ1722" i="64" s="1"/>
  <c r="CZ1179" i="64"/>
  <c r="CZ1206" i="64" s="1"/>
  <c r="CZ1304" i="64"/>
  <c r="CZ1317" i="64" s="1"/>
  <c r="CZ818" i="64"/>
  <c r="CZ831" i="64" s="1"/>
  <c r="CZ1215" i="64"/>
  <c r="CZ1250" i="64" s="1"/>
  <c r="CZ2239" i="64"/>
  <c r="CZ2253" i="64" s="1"/>
  <c r="CZ1510" i="64"/>
  <c r="CZ1523" i="64" s="1"/>
  <c r="CZ794" i="64"/>
  <c r="CZ809" i="64" s="1"/>
  <c r="CZ1731" i="64"/>
  <c r="CZ1756" i="64" s="1"/>
  <c r="CZ1799" i="64" s="1"/>
  <c r="CZ1259" i="64"/>
  <c r="CZ1294" i="64" s="1"/>
  <c r="CZ494" i="64"/>
  <c r="CZ500" i="64" s="1"/>
  <c r="CZ1073" i="64"/>
  <c r="CZ1100" i="64" s="1"/>
  <c r="CZ1143" i="64"/>
  <c r="CZ1170" i="64" s="1"/>
  <c r="CZ955" i="64"/>
  <c r="CZ970" i="64" s="1"/>
  <c r="CZ1108" i="64"/>
  <c r="CZ1135" i="64" s="1"/>
  <c r="CR794" i="64"/>
  <c r="CR809" i="64" s="1"/>
  <c r="CR1073" i="64"/>
  <c r="CR1100" i="64" s="1"/>
  <c r="CR494" i="64"/>
  <c r="CR500" i="64" s="1"/>
  <c r="CR955" i="64"/>
  <c r="CR970" i="64" s="1"/>
  <c r="CR1108" i="64"/>
  <c r="CR1135" i="64" s="1"/>
  <c r="CR907" i="64"/>
  <c r="CR922" i="64" s="1"/>
  <c r="CR979" i="64"/>
  <c r="CR992" i="64" s="1"/>
  <c r="CR1597" i="64"/>
  <c r="CR1624" i="64" s="1"/>
  <c r="CR1633" i="64"/>
  <c r="CR1656" i="64" s="1"/>
  <c r="CR1665" i="64"/>
  <c r="CR1688" i="64" s="1"/>
  <c r="DH906" i="64"/>
  <c r="DH921" i="64" s="1"/>
  <c r="DH1048" i="64"/>
  <c r="DH1063" i="64" s="1"/>
  <c r="DH1596" i="64"/>
  <c r="DH1623" i="64" s="1"/>
  <c r="DH1664" i="64"/>
  <c r="DH1687" i="64" s="1"/>
  <c r="DH1696" i="64"/>
  <c r="DH1721" i="64" s="1"/>
  <c r="DH1178" i="64"/>
  <c r="DH1205" i="64" s="1"/>
  <c r="DH1214" i="64"/>
  <c r="DH1249" i="64" s="1"/>
  <c r="DH1509" i="64"/>
  <c r="DH1522" i="64" s="1"/>
  <c r="DH311" i="64"/>
  <c r="DH2238" i="64"/>
  <c r="DH2252" i="64" s="1"/>
  <c r="DH416" i="64"/>
  <c r="DH436" i="64" s="1"/>
  <c r="DH817" i="64"/>
  <c r="DH830" i="64" s="1"/>
  <c r="DH2154" i="64" s="1"/>
  <c r="DH930" i="64"/>
  <c r="DH945" i="64" s="1"/>
  <c r="DH1730" i="64"/>
  <c r="DH1755" i="64" s="1"/>
  <c r="DH1072" i="64"/>
  <c r="DH1099" i="64" s="1"/>
  <c r="DH1142" i="64"/>
  <c r="DH1169" i="64" s="1"/>
  <c r="DH1258" i="64"/>
  <c r="DH384" i="64"/>
  <c r="DH793" i="64"/>
  <c r="DH808" i="64" s="1"/>
  <c r="CZ311" i="64"/>
  <c r="CZ817" i="64"/>
  <c r="CZ830" i="64" s="1"/>
  <c r="CZ2154" i="64" s="1"/>
  <c r="CZ930" i="64"/>
  <c r="CZ945" i="64" s="1"/>
  <c r="CZ493" i="64"/>
  <c r="CZ793" i="64"/>
  <c r="CZ808" i="64" s="1"/>
  <c r="CZ1107" i="64"/>
  <c r="CZ1134" i="64" s="1"/>
  <c r="CZ384" i="64"/>
  <c r="CZ517" i="64"/>
  <c r="CZ1632" i="64"/>
  <c r="CZ1655" i="64" s="1"/>
  <c r="CZ954" i="64"/>
  <c r="CZ969" i="64" s="1"/>
  <c r="CZ1596" i="64"/>
  <c r="CZ1623" i="64" s="1"/>
  <c r="CZ444" i="64"/>
  <c r="CZ459" i="64" s="1"/>
  <c r="CZ978" i="64"/>
  <c r="CZ991" i="64" s="1"/>
  <c r="CZ1048" i="64"/>
  <c r="CZ1063" i="64" s="1"/>
  <c r="CZ1178" i="64"/>
  <c r="CZ1205" i="64" s="1"/>
  <c r="CZ1664" i="64"/>
  <c r="CZ1687" i="64" s="1"/>
  <c r="CZ1214" i="64"/>
  <c r="CZ1249" i="64" s="1"/>
  <c r="CR384" i="64"/>
  <c r="CR517" i="64"/>
  <c r="CR1696" i="64"/>
  <c r="CR1721" i="64" s="1"/>
  <c r="CR1178" i="64"/>
  <c r="CR1205" i="64" s="1"/>
  <c r="CR1214" i="64"/>
  <c r="CR1249" i="64" s="1"/>
  <c r="CR444" i="64"/>
  <c r="CR459" i="64" s="1"/>
  <c r="CR906" i="64"/>
  <c r="CR921" i="64" s="1"/>
  <c r="CR978" i="64"/>
  <c r="CR991" i="64" s="1"/>
  <c r="CR1048" i="64"/>
  <c r="CR1063" i="64" s="1"/>
  <c r="CR1509" i="64"/>
  <c r="CR1522" i="64" s="1"/>
  <c r="CR1303" i="64"/>
  <c r="CR1316" i="64" s="1"/>
  <c r="CR1072" i="64"/>
  <c r="CR1099" i="64" s="1"/>
  <c r="CR1142" i="64"/>
  <c r="CR1169" i="64" s="1"/>
  <c r="CR1258" i="64"/>
  <c r="CR2238" i="64"/>
  <c r="CR2252" i="64" s="1"/>
  <c r="CR334" i="64"/>
  <c r="CR468" i="64"/>
  <c r="CR1730" i="64"/>
  <c r="CR1755" i="64" s="1"/>
  <c r="CR416" i="64"/>
  <c r="CR436" i="64" s="1"/>
  <c r="CR930" i="64"/>
  <c r="CR945" i="64" s="1"/>
  <c r="BE384" i="64"/>
  <c r="CK316" i="64"/>
  <c r="BE389" i="64"/>
  <c r="CD315" i="64"/>
  <c r="AH315" i="64"/>
  <c r="BG469" i="64"/>
  <c r="S469" i="64"/>
  <c r="CB311" i="64"/>
  <c r="AN493" i="64"/>
  <c r="BL316" i="64"/>
  <c r="AF316" i="64"/>
  <c r="BM388" i="64"/>
  <c r="CL385" i="64"/>
  <c r="AP312" i="64"/>
  <c r="BP1435" i="64"/>
  <c r="BP1450" i="64" s="1"/>
  <c r="AZ1435" i="64"/>
  <c r="AZ1450" i="64" s="1"/>
  <c r="CF316" i="64"/>
  <c r="BH316" i="64"/>
  <c r="AR316" i="64"/>
  <c r="T316" i="64"/>
  <c r="AK448" i="64"/>
  <c r="CE1435" i="64"/>
  <c r="CE1450" i="64" s="1"/>
  <c r="BW468" i="64"/>
  <c r="BO468" i="64"/>
  <c r="BG793" i="64"/>
  <c r="BG808" i="64" s="1"/>
  <c r="AY334" i="64"/>
  <c r="AQ517" i="64"/>
  <c r="AI334" i="64"/>
  <c r="AA334" i="64"/>
  <c r="S1435" i="64"/>
  <c r="S1450" i="64" s="1"/>
  <c r="CE1440" i="64"/>
  <c r="BW1416" i="64"/>
  <c r="BW1431" i="64" s="1"/>
  <c r="BO316" i="64"/>
  <c r="BG316" i="64"/>
  <c r="AY473" i="64"/>
  <c r="AI316" i="64"/>
  <c r="AA316" i="64"/>
  <c r="S1440" i="64"/>
  <c r="CF338" i="64"/>
  <c r="BP315" i="64"/>
  <c r="AZ315" i="64"/>
  <c r="AR315" i="64"/>
  <c r="AB315" i="64"/>
  <c r="T315" i="64"/>
  <c r="BY1412" i="64"/>
  <c r="BY1427" i="64" s="1"/>
  <c r="BQ494" i="64"/>
  <c r="BQ509" i="64" s="1"/>
  <c r="AC494" i="64"/>
  <c r="AC509" i="64" s="1"/>
  <c r="DG316" i="64"/>
  <c r="DG822" i="64"/>
  <c r="DG835" i="64" s="1"/>
  <c r="DG911" i="64"/>
  <c r="DG926" i="64" s="1"/>
  <c r="DG1701" i="64"/>
  <c r="DG1726" i="64" s="1"/>
  <c r="DG1601" i="64"/>
  <c r="DG1628" i="64" s="1"/>
  <c r="DG1637" i="64"/>
  <c r="DG1660" i="64" s="1"/>
  <c r="DG389" i="64"/>
  <c r="DG798" i="64"/>
  <c r="DG1735" i="64"/>
  <c r="DG1760" i="64" s="1"/>
  <c r="DG1183" i="64"/>
  <c r="DG1210" i="64" s="1"/>
  <c r="DG2243" i="64"/>
  <c r="DG2257" i="64" s="1"/>
  <c r="DG498" i="64"/>
  <c r="DG1147" i="64"/>
  <c r="DG1174" i="64" s="1"/>
  <c r="DG1263" i="64"/>
  <c r="DG1298" i="64" s="1"/>
  <c r="DG473" i="64"/>
  <c r="DG959" i="64"/>
  <c r="DG983" i="64"/>
  <c r="DG996" i="64" s="1"/>
  <c r="DG1077" i="64"/>
  <c r="DG1104" i="64" s="1"/>
  <c r="DG1219" i="64"/>
  <c r="DG1254" i="64" s="1"/>
  <c r="DG1514" i="64"/>
  <c r="DG1527" i="64" s="1"/>
  <c r="DG339" i="64"/>
  <c r="DG349" i="64" s="1"/>
  <c r="DG1112" i="64"/>
  <c r="DG1139" i="64" s="1"/>
  <c r="CY473" i="64"/>
  <c r="CY959" i="64"/>
  <c r="CY983" i="64"/>
  <c r="CY996" i="64" s="1"/>
  <c r="CY1077" i="64"/>
  <c r="CY1104" i="64" s="1"/>
  <c r="CY1112" i="64"/>
  <c r="CY1139" i="64" s="1"/>
  <c r="CY1219" i="64"/>
  <c r="CY1254" i="64" s="1"/>
  <c r="CY339" i="64"/>
  <c r="CY349" i="64" s="1"/>
  <c r="CY522" i="64"/>
  <c r="CY535" i="64" s="1"/>
  <c r="CY421" i="64"/>
  <c r="CY449" i="64"/>
  <c r="CY935" i="64"/>
  <c r="CY950" i="64" s="1"/>
  <c r="CY1053" i="64"/>
  <c r="CY1669" i="64"/>
  <c r="CY1692" i="64" s="1"/>
  <c r="CQ421" i="64"/>
  <c r="CQ449" i="64"/>
  <c r="CQ822" i="64"/>
  <c r="CQ835" i="64" s="1"/>
  <c r="CQ935" i="64"/>
  <c r="CQ950" i="64" s="1"/>
  <c r="CQ1053" i="64"/>
  <c r="CQ1601" i="64"/>
  <c r="CQ1628" i="64" s="1"/>
  <c r="CQ1637" i="64"/>
  <c r="CQ1660" i="64" s="1"/>
  <c r="CQ1669" i="64"/>
  <c r="CQ1692" i="64" s="1"/>
  <c r="CQ316" i="64"/>
  <c r="CQ389" i="64"/>
  <c r="CQ798" i="64"/>
  <c r="CQ911" i="64"/>
  <c r="CQ926" i="64" s="1"/>
  <c r="CQ1701" i="64"/>
  <c r="CQ1726" i="64" s="1"/>
  <c r="CQ1183" i="64"/>
  <c r="CQ1210" i="64" s="1"/>
  <c r="CQ2243" i="64"/>
  <c r="CQ2257" i="64" s="1"/>
  <c r="CQ1735" i="64"/>
  <c r="CQ1760" i="64" s="1"/>
  <c r="CQ498" i="64"/>
  <c r="CQ959" i="64"/>
  <c r="CQ1077" i="64"/>
  <c r="CQ1104" i="64" s="1"/>
  <c r="CQ1147" i="64"/>
  <c r="CQ1174" i="64" s="1"/>
  <c r="CQ1263" i="64"/>
  <c r="CQ1298" i="64" s="1"/>
  <c r="CQ1514" i="64"/>
  <c r="CQ1527" i="64" s="1"/>
  <c r="DG497" i="64"/>
  <c r="DG958" i="64"/>
  <c r="DG973" i="64" s="1"/>
  <c r="DG1076" i="64"/>
  <c r="DG1146" i="64"/>
  <c r="DG1218" i="64"/>
  <c r="DG1262" i="64"/>
  <c r="DG472" i="64"/>
  <c r="DG982" i="64"/>
  <c r="DG1111" i="64"/>
  <c r="DG338" i="64"/>
  <c r="DG521" i="64"/>
  <c r="DG534" i="64" s="1"/>
  <c r="DG420" i="64"/>
  <c r="DG448" i="64"/>
  <c r="DG1600" i="64"/>
  <c r="CY420" i="64"/>
  <c r="CY1600" i="64"/>
  <c r="CY448" i="64"/>
  <c r="CY821" i="64"/>
  <c r="CY934" i="64"/>
  <c r="CY949" i="64" s="1"/>
  <c r="CY1052" i="64"/>
  <c r="CY1700" i="64"/>
  <c r="CY1182" i="64"/>
  <c r="CY1636" i="64"/>
  <c r="CY1668" i="64"/>
  <c r="CY797" i="64"/>
  <c r="CY2242" i="64"/>
  <c r="CY315" i="64"/>
  <c r="CY388" i="64"/>
  <c r="CY1734" i="64"/>
  <c r="CY1513" i="64"/>
  <c r="CY497" i="64"/>
  <c r="CY958" i="64"/>
  <c r="CY973" i="64" s="1"/>
  <c r="CY1076" i="64"/>
  <c r="CY1146" i="64"/>
  <c r="CY1218" i="64"/>
  <c r="CY1262" i="64"/>
  <c r="CQ315" i="64"/>
  <c r="CQ388" i="64"/>
  <c r="CQ497" i="64"/>
  <c r="CQ958" i="64"/>
  <c r="CQ973" i="64" s="1"/>
  <c r="CQ1076" i="64"/>
  <c r="CQ1146" i="64"/>
  <c r="CQ1218" i="64"/>
  <c r="CQ1262" i="64"/>
  <c r="CQ982" i="64"/>
  <c r="CQ1111" i="64"/>
  <c r="CQ472" i="64"/>
  <c r="CQ521" i="64"/>
  <c r="CQ534" i="64" s="1"/>
  <c r="CQ338" i="64"/>
  <c r="CQ420" i="64"/>
  <c r="CQ1052" i="64"/>
  <c r="CQ1600" i="64"/>
  <c r="DG417" i="64"/>
  <c r="DG1049" i="64"/>
  <c r="DG1064" i="64" s="1"/>
  <c r="DG1597" i="64"/>
  <c r="DG1624" i="64" s="1"/>
  <c r="DG1665" i="64"/>
  <c r="DG1688" i="64" s="1"/>
  <c r="DG469" i="64"/>
  <c r="DG518" i="64"/>
  <c r="DG531" i="64" s="1"/>
  <c r="DG818" i="64"/>
  <c r="DG831" i="64" s="1"/>
  <c r="DG931" i="64"/>
  <c r="DG946" i="64" s="1"/>
  <c r="DG1697" i="64"/>
  <c r="DG1722" i="64" s="1"/>
  <c r="DG1179" i="64"/>
  <c r="DG1206" i="64" s="1"/>
  <c r="DG1633" i="64"/>
  <c r="DG1656" i="64" s="1"/>
  <c r="DG335" i="64"/>
  <c r="DG794" i="64"/>
  <c r="DG809" i="64" s="1"/>
  <c r="DG2239" i="64"/>
  <c r="DG2253" i="64" s="1"/>
  <c r="DG1731" i="64"/>
  <c r="DG1756" i="64" s="1"/>
  <c r="DG1799" i="64" s="1"/>
  <c r="DG1215" i="64"/>
  <c r="DG1250" i="64" s="1"/>
  <c r="DG1259" i="64"/>
  <c r="DG1294" i="64" s="1"/>
  <c r="DG1510" i="64"/>
  <c r="DG1523" i="64" s="1"/>
  <c r="CY518" i="64"/>
  <c r="CY531" i="64" s="1"/>
  <c r="CY818" i="64"/>
  <c r="CY831" i="64" s="1"/>
  <c r="CY1215" i="64"/>
  <c r="CY1250" i="64" s="1"/>
  <c r="CY2239" i="64"/>
  <c r="CY2253" i="64" s="1"/>
  <c r="CY1510" i="64"/>
  <c r="CY1523" i="64" s="1"/>
  <c r="CY469" i="64"/>
  <c r="CY794" i="64"/>
  <c r="CY809" i="64" s="1"/>
  <c r="CY1731" i="64"/>
  <c r="CY1756" i="64" s="1"/>
  <c r="CY1799" i="64" s="1"/>
  <c r="CY1259" i="64"/>
  <c r="CY1294" i="64" s="1"/>
  <c r="CY335" i="64"/>
  <c r="CY445" i="64"/>
  <c r="CY494" i="64"/>
  <c r="CY500" i="64" s="1"/>
  <c r="CY1073" i="64"/>
  <c r="CY1100" i="64" s="1"/>
  <c r="CY1143" i="64"/>
  <c r="CY1170" i="64" s="1"/>
  <c r="CY955" i="64"/>
  <c r="CY970" i="64" s="1"/>
  <c r="CY1108" i="64"/>
  <c r="CY1135" i="64" s="1"/>
  <c r="CY907" i="64"/>
  <c r="CY922" i="64" s="1"/>
  <c r="CY979" i="64"/>
  <c r="CY992" i="64" s="1"/>
  <c r="CQ445" i="64"/>
  <c r="CQ469" i="64"/>
  <c r="CQ494" i="64"/>
  <c r="CQ955" i="64"/>
  <c r="CQ970" i="64" s="1"/>
  <c r="CQ1108" i="64"/>
  <c r="CQ1135" i="64" s="1"/>
  <c r="CQ335" i="64"/>
  <c r="CQ907" i="64"/>
  <c r="CQ922" i="64" s="1"/>
  <c r="CQ979" i="64"/>
  <c r="CQ992" i="64" s="1"/>
  <c r="CQ1597" i="64"/>
  <c r="CQ1624" i="64" s="1"/>
  <c r="CQ1633" i="64"/>
  <c r="CQ1656" i="64" s="1"/>
  <c r="CQ1665" i="64"/>
  <c r="CQ1688" i="64" s="1"/>
  <c r="CQ312" i="64"/>
  <c r="CQ325" i="64" s="1"/>
  <c r="CQ1049" i="64"/>
  <c r="CQ1064" i="64" s="1"/>
  <c r="CQ1697" i="64"/>
  <c r="CQ1722" i="64" s="1"/>
  <c r="CQ1179" i="64"/>
  <c r="CQ1206" i="64" s="1"/>
  <c r="CQ1510" i="64"/>
  <c r="CQ1523" i="64" s="1"/>
  <c r="CQ1304" i="64"/>
  <c r="CQ1317" i="64" s="1"/>
  <c r="DG1696" i="64"/>
  <c r="DG1721" i="64" s="1"/>
  <c r="DG1178" i="64"/>
  <c r="DG1205" i="64" s="1"/>
  <c r="DG1214" i="64"/>
  <c r="DG1249" i="64" s="1"/>
  <c r="DG1509" i="64"/>
  <c r="DG1522" i="64" s="1"/>
  <c r="DG1303" i="64"/>
  <c r="DG1316" i="64" s="1"/>
  <c r="DG2238" i="64"/>
  <c r="DG2252" i="64" s="1"/>
  <c r="DG416" i="64"/>
  <c r="DG436" i="64" s="1"/>
  <c r="DG1730" i="64"/>
  <c r="DG1755" i="64" s="1"/>
  <c r="DG1072" i="64"/>
  <c r="DG1099" i="64" s="1"/>
  <c r="DG1142" i="64"/>
  <c r="DG1169" i="64" s="1"/>
  <c r="DG1258" i="64"/>
  <c r="DG1107" i="64"/>
  <c r="DG1134" i="64" s="1"/>
  <c r="CY1107" i="64"/>
  <c r="CY1134" i="64" s="1"/>
  <c r="CY1632" i="64"/>
  <c r="CY1655" i="64" s="1"/>
  <c r="CY954" i="64"/>
  <c r="CY969" i="64" s="1"/>
  <c r="CY1596" i="64"/>
  <c r="CY1623" i="64" s="1"/>
  <c r="CY444" i="64"/>
  <c r="CY459" i="64" s="1"/>
  <c r="CY1178" i="64"/>
  <c r="CY1205" i="64" s="1"/>
  <c r="CY1664" i="64"/>
  <c r="CY1687" i="64" s="1"/>
  <c r="CY1214" i="64"/>
  <c r="CY1249" i="64" s="1"/>
  <c r="CY906" i="64"/>
  <c r="CY921" i="64" s="1"/>
  <c r="CY1696" i="64"/>
  <c r="CY1721" i="64" s="1"/>
  <c r="CY1509" i="64"/>
  <c r="CY1522" i="64" s="1"/>
  <c r="CY1303" i="64"/>
  <c r="CY1316" i="64" s="1"/>
  <c r="CQ978" i="64"/>
  <c r="CQ991" i="64" s="1"/>
  <c r="CQ1509" i="64"/>
  <c r="CQ1522" i="64" s="1"/>
  <c r="CQ1303" i="64"/>
  <c r="CQ1316" i="64" s="1"/>
  <c r="CQ1072" i="64"/>
  <c r="CQ1099" i="64" s="1"/>
  <c r="CQ1142" i="64"/>
  <c r="CQ1169" i="64" s="1"/>
  <c r="CQ1258" i="64"/>
  <c r="CQ2238" i="64"/>
  <c r="CQ2252" i="64" s="1"/>
  <c r="CQ1730" i="64"/>
  <c r="CQ1755" i="64" s="1"/>
  <c r="CQ1107" i="64"/>
  <c r="CQ1134" i="64" s="1"/>
  <c r="CK311" i="64"/>
  <c r="AW1435" i="64"/>
  <c r="AW1450" i="64" s="1"/>
  <c r="BN472" i="64"/>
  <c r="Z315" i="64"/>
  <c r="BO469" i="64"/>
  <c r="AA335" i="64"/>
  <c r="BL817" i="64"/>
  <c r="BL830" i="64" s="1"/>
  <c r="AV316" i="64"/>
  <c r="BU315" i="64"/>
  <c r="AW315" i="64"/>
  <c r="BV385" i="64"/>
  <c r="AH385" i="64"/>
  <c r="T493" i="64"/>
  <c r="BX316" i="64"/>
  <c r="AZ316" i="64"/>
  <c r="AJ316" i="64"/>
  <c r="CG338" i="64"/>
  <c r="BQ315" i="64"/>
  <c r="BA315" i="64"/>
  <c r="AC448" i="64"/>
  <c r="BB494" i="64"/>
  <c r="BB509" i="64" s="1"/>
  <c r="CL384" i="64"/>
  <c r="CD384" i="64"/>
  <c r="BV334" i="64"/>
  <c r="BN384" i="64"/>
  <c r="AX334" i="64"/>
  <c r="AP384" i="64"/>
  <c r="AH1435" i="64"/>
  <c r="AH1450" i="64" s="1"/>
  <c r="Z384" i="64"/>
  <c r="CL316" i="64"/>
  <c r="CD316" i="64"/>
  <c r="BV316" i="64"/>
  <c r="BN316" i="64"/>
  <c r="BF316" i="64"/>
  <c r="AX316" i="64"/>
  <c r="AP316" i="64"/>
  <c r="AH798" i="64"/>
  <c r="Z316" i="64"/>
  <c r="CE797" i="64"/>
  <c r="BO338" i="64"/>
  <c r="BG338" i="64"/>
  <c r="AY958" i="64"/>
  <c r="AY973" i="64" s="1"/>
  <c r="AQ338" i="64"/>
  <c r="AI1415" i="64"/>
  <c r="S1415" i="64"/>
  <c r="CF335" i="64"/>
  <c r="BP1436" i="64"/>
  <c r="BP1451" i="64" s="1"/>
  <c r="BH335" i="64"/>
  <c r="AZ335" i="64"/>
  <c r="AR335" i="64"/>
  <c r="AJ1436" i="64"/>
  <c r="AJ1451" i="64" s="1"/>
  <c r="AB794" i="64"/>
  <c r="AB809" i="64" s="1"/>
  <c r="T931" i="64"/>
  <c r="T946" i="64" s="1"/>
  <c r="DH1052" i="64"/>
  <c r="DH979" i="64"/>
  <c r="DH992" i="64" s="1"/>
  <c r="CQ934" i="64"/>
  <c r="CQ949" i="64" s="1"/>
  <c r="CY911" i="64"/>
  <c r="CY926" i="64" s="1"/>
  <c r="CQ797" i="64"/>
  <c r="CZ497" i="64"/>
  <c r="DH493" i="64"/>
  <c r="CZ472" i="64"/>
  <c r="DH388" i="64"/>
  <c r="CQ339" i="64"/>
  <c r="CQ349" i="64" s="1"/>
  <c r="DH334" i="64"/>
  <c r="CY316" i="64"/>
  <c r="DE473" i="64"/>
  <c r="CW1701" i="64"/>
  <c r="CW1726" i="64" s="1"/>
  <c r="CO473" i="64"/>
  <c r="DE1146" i="64"/>
  <c r="CW2164" i="64"/>
  <c r="CO1182" i="64"/>
  <c r="DE385" i="64"/>
  <c r="CW417" i="64"/>
  <c r="CO1073" i="64"/>
  <c r="CO1100" i="64" s="1"/>
  <c r="DE416" i="64"/>
  <c r="DE436" i="64" s="1"/>
  <c r="CW493" i="64"/>
  <c r="CO416" i="64"/>
  <c r="CO436" i="64" s="1"/>
  <c r="DD1147" i="64"/>
  <c r="DD1174" i="64" s="1"/>
  <c r="CV1053" i="64"/>
  <c r="DD521" i="64"/>
  <c r="DD534" i="64" s="1"/>
  <c r="CV420" i="64"/>
  <c r="DD385" i="64"/>
  <c r="CV312" i="64"/>
  <c r="CV325" i="64" s="1"/>
  <c r="DD311" i="64"/>
  <c r="CV334" i="64"/>
  <c r="DK1669" i="64"/>
  <c r="DK1692" i="64" s="1"/>
  <c r="DC1329" i="64"/>
  <c r="CU1361" i="64"/>
  <c r="CU518" i="64"/>
  <c r="CU531" i="64" s="1"/>
  <c r="DC906" i="64"/>
  <c r="DC921" i="64" s="1"/>
  <c r="DJ312" i="64"/>
  <c r="DJ325" i="64" s="1"/>
  <c r="DB518" i="64"/>
  <c r="DB531" i="64" s="1"/>
  <c r="CT1073" i="64"/>
  <c r="CT1100" i="64" s="1"/>
  <c r="DE2191" i="64"/>
  <c r="DE2190" i="64"/>
  <c r="CW2165" i="64"/>
  <c r="DE2161" i="64"/>
  <c r="CO2160" i="64"/>
  <c r="CW2110" i="64"/>
  <c r="CO1440" i="64"/>
  <c r="DE1435" i="64"/>
  <c r="DE1450" i="64" s="1"/>
  <c r="CW1416" i="64"/>
  <c r="CW1431" i="64" s="1"/>
  <c r="DE1412" i="64"/>
  <c r="DE1427" i="64" s="1"/>
  <c r="CO1412" i="64"/>
  <c r="CO1427" i="64" s="1"/>
  <c r="CO1380" i="64"/>
  <c r="CO1402" i="64" s="1"/>
  <c r="DE1358" i="64"/>
  <c r="DE1372" i="64" s="1"/>
  <c r="CO1358" i="64"/>
  <c r="CO1372" i="64" s="1"/>
  <c r="DE1326" i="64"/>
  <c r="DE1349" i="64" s="1"/>
  <c r="CO1326" i="64"/>
  <c r="CO1349" i="64" s="1"/>
  <c r="DE1304" i="64"/>
  <c r="DE1317" i="64" s="1"/>
  <c r="CO1304" i="64"/>
  <c r="CO1317" i="64" s="1"/>
  <c r="DE1509" i="64"/>
  <c r="DE1522" i="64" s="1"/>
  <c r="DE2242" i="64"/>
  <c r="CW2238" i="64"/>
  <c r="CW2252" i="64" s="1"/>
  <c r="CW1262" i="64"/>
  <c r="DE1218" i="64"/>
  <c r="CO1668" i="64"/>
  <c r="DE1636" i="64"/>
  <c r="CO1146" i="64"/>
  <c r="CW1143" i="64"/>
  <c r="CW1170" i="64" s="1"/>
  <c r="CW1111" i="64"/>
  <c r="CO1107" i="64"/>
  <c r="CO1134" i="64" s="1"/>
  <c r="DE1076" i="64"/>
  <c r="CW1734" i="64"/>
  <c r="CO1730" i="64"/>
  <c r="CO1755" i="64" s="1"/>
  <c r="DE1049" i="64"/>
  <c r="DE1064" i="64" s="1"/>
  <c r="CW1048" i="64"/>
  <c r="CW1063" i="64" s="1"/>
  <c r="CO955" i="64"/>
  <c r="CO970" i="64" s="1"/>
  <c r="DE935" i="64"/>
  <c r="DE950" i="64" s="1"/>
  <c r="CO935" i="64"/>
  <c r="CO950" i="64" s="1"/>
  <c r="CW911" i="64"/>
  <c r="CW926" i="64" s="1"/>
  <c r="DE468" i="64"/>
  <c r="CW421" i="64"/>
  <c r="CW385" i="64"/>
  <c r="CW384" i="64"/>
  <c r="DE339" i="64"/>
  <c r="DE349" i="64" s="1"/>
  <c r="CO339" i="64"/>
  <c r="CO349" i="64" s="1"/>
  <c r="CO334" i="64"/>
  <c r="CW316" i="64"/>
  <c r="DE312" i="64"/>
  <c r="DE325" i="64" s="1"/>
  <c r="DE311" i="64"/>
  <c r="CW2186" i="64"/>
  <c r="DE2164" i="64"/>
  <c r="CO2161" i="64"/>
  <c r="CW2140" i="64"/>
  <c r="CW2139" i="64"/>
  <c r="CW2113" i="64"/>
  <c r="DE2109" i="64"/>
  <c r="CW1385" i="64"/>
  <c r="DE1381" i="64"/>
  <c r="DE1403" i="64" s="1"/>
  <c r="CO1381" i="64"/>
  <c r="CO1403" i="64" s="1"/>
  <c r="CW1362" i="64"/>
  <c r="CW1376" i="64" s="1"/>
  <c r="CW1330" i="64"/>
  <c r="CW1308" i="64"/>
  <c r="CW1321" i="64" s="1"/>
  <c r="CW1513" i="64"/>
  <c r="CO1258" i="64"/>
  <c r="DE1669" i="64"/>
  <c r="DE1692" i="64" s="1"/>
  <c r="CO1669" i="64"/>
  <c r="CO1692" i="64" s="1"/>
  <c r="CW1665" i="64"/>
  <c r="CW1688" i="64" s="1"/>
  <c r="CW1600" i="64"/>
  <c r="CO1596" i="64"/>
  <c r="CO1623" i="64" s="1"/>
  <c r="CW1182" i="64"/>
  <c r="CO1178" i="64"/>
  <c r="CO1205" i="64" s="1"/>
  <c r="DE1147" i="64"/>
  <c r="DE1174" i="64" s="1"/>
  <c r="CO1147" i="64"/>
  <c r="CO1174" i="64" s="1"/>
  <c r="DE1108" i="64"/>
  <c r="DE1135" i="64" s="1"/>
  <c r="CO1108" i="64"/>
  <c r="CO1135" i="64" s="1"/>
  <c r="CO1700" i="64"/>
  <c r="CW1697" i="64"/>
  <c r="CW1722" i="64" s="1"/>
  <c r="DE1731" i="64"/>
  <c r="DE1756" i="64" s="1"/>
  <c r="DE1799" i="64" s="1"/>
  <c r="CO1731" i="64"/>
  <c r="CO1756" i="64" s="1"/>
  <c r="CO1799" i="64" s="1"/>
  <c r="CW1053" i="64"/>
  <c r="CW979" i="64"/>
  <c r="CW992" i="64" s="1"/>
  <c r="DE978" i="64"/>
  <c r="DE991" i="64" s="1"/>
  <c r="DE959" i="64"/>
  <c r="DE955" i="64"/>
  <c r="DE970" i="64" s="1"/>
  <c r="CW954" i="64"/>
  <c r="CW969" i="64" s="1"/>
  <c r="DE930" i="64"/>
  <c r="DE945" i="64" s="1"/>
  <c r="DE906" i="64"/>
  <c r="DE921" i="64" s="1"/>
  <c r="CO818" i="64"/>
  <c r="CO831" i="64" s="1"/>
  <c r="CW817" i="64"/>
  <c r="CW830" i="64" s="1"/>
  <c r="CW2154" i="64" s="1"/>
  <c r="CO794" i="64"/>
  <c r="CO809" i="64" s="1"/>
  <c r="CW494" i="64"/>
  <c r="DE493" i="64"/>
  <c r="DE469" i="64"/>
  <c r="CW445" i="64"/>
  <c r="CO417" i="64"/>
  <c r="CO2190" i="64"/>
  <c r="CW2187" i="64"/>
  <c r="DE2136" i="64"/>
  <c r="CO2136" i="64"/>
  <c r="CW1439" i="64"/>
  <c r="CO1435" i="64"/>
  <c r="CO1450" i="64" s="1"/>
  <c r="DE1415" i="64"/>
  <c r="CW1411" i="64"/>
  <c r="CW1426" i="64" s="1"/>
  <c r="DE1384" i="64"/>
  <c r="DE1361" i="64"/>
  <c r="CW1357" i="64"/>
  <c r="CW1371" i="64" s="1"/>
  <c r="DE1329" i="64"/>
  <c r="CW1325" i="64"/>
  <c r="CW1348" i="64" s="1"/>
  <c r="DE1307" i="64"/>
  <c r="CW1303" i="64"/>
  <c r="CW1316" i="64" s="1"/>
  <c r="DE1510" i="64"/>
  <c r="DE1523" i="64" s="1"/>
  <c r="CO1509" i="64"/>
  <c r="CO1522" i="64" s="1"/>
  <c r="CO2242" i="64"/>
  <c r="CW2239" i="64"/>
  <c r="CW2253" i="64" s="1"/>
  <c r="CW1263" i="64"/>
  <c r="CW1298" i="64" s="1"/>
  <c r="DE1259" i="64"/>
  <c r="DE1294" i="64" s="1"/>
  <c r="CO1259" i="64"/>
  <c r="CO1294" i="64" s="1"/>
  <c r="DE1219" i="64"/>
  <c r="DE1254" i="64" s="1"/>
  <c r="CO1219" i="64"/>
  <c r="CO1254" i="64" s="1"/>
  <c r="CO1218" i="64"/>
  <c r="CW1214" i="64"/>
  <c r="CW1249" i="64" s="1"/>
  <c r="DE1664" i="64"/>
  <c r="DE1687" i="64" s="1"/>
  <c r="CO1636" i="64"/>
  <c r="CW1632" i="64"/>
  <c r="CW1655" i="64" s="1"/>
  <c r="CW1601" i="64"/>
  <c r="CW1628" i="64" s="1"/>
  <c r="DE1597" i="64"/>
  <c r="DE1624" i="64" s="1"/>
  <c r="CO1597" i="64"/>
  <c r="CO1624" i="64" s="1"/>
  <c r="DE1179" i="64"/>
  <c r="DE1206" i="64" s="1"/>
  <c r="CO1179" i="64"/>
  <c r="CO1206" i="64" s="1"/>
  <c r="DE1142" i="64"/>
  <c r="DE1169" i="64" s="1"/>
  <c r="CW1112" i="64"/>
  <c r="CW1139" i="64" s="1"/>
  <c r="CO1076" i="64"/>
  <c r="CW1073" i="64"/>
  <c r="CW1100" i="64" s="1"/>
  <c r="CW1072" i="64"/>
  <c r="CW1099" i="64" s="1"/>
  <c r="DE1701" i="64"/>
  <c r="DE1726" i="64" s="1"/>
  <c r="CO1701" i="64"/>
  <c r="CO1726" i="64" s="1"/>
  <c r="DE1696" i="64"/>
  <c r="DE1721" i="64" s="1"/>
  <c r="CW1735" i="64"/>
  <c r="CW1760" i="64" s="1"/>
  <c r="DE1052" i="64"/>
  <c r="CW983" i="64"/>
  <c r="CW996" i="64" s="1"/>
  <c r="CO978" i="64"/>
  <c r="CO991" i="64" s="1"/>
  <c r="CO959" i="64"/>
  <c r="CW931" i="64"/>
  <c r="CW946" i="64" s="1"/>
  <c r="CO930" i="64"/>
  <c r="CO945" i="64" s="1"/>
  <c r="CW907" i="64"/>
  <c r="CW922" i="64" s="1"/>
  <c r="CO906" i="64"/>
  <c r="CO921" i="64" s="1"/>
  <c r="DE818" i="64"/>
  <c r="DE831" i="64" s="1"/>
  <c r="CW793" i="64"/>
  <c r="CW808" i="64" s="1"/>
  <c r="CW518" i="64"/>
  <c r="CW531" i="64" s="1"/>
  <c r="CW517" i="64"/>
  <c r="CW498" i="64"/>
  <c r="CO493" i="64"/>
  <c r="CW473" i="64"/>
  <c r="CW416" i="64"/>
  <c r="CW436" i="64" s="1"/>
  <c r="CO385" i="64"/>
  <c r="DE334" i="64"/>
  <c r="CW312" i="64"/>
  <c r="CW325" i="64" s="1"/>
  <c r="CO2191" i="64"/>
  <c r="DE2186" i="64"/>
  <c r="DE2165" i="64"/>
  <c r="CO2164" i="64"/>
  <c r="CW2160" i="64"/>
  <c r="CO2135" i="64"/>
  <c r="CW2114" i="64"/>
  <c r="DE2110" i="64"/>
  <c r="CO2109" i="64"/>
  <c r="CW1440" i="64"/>
  <c r="DE1436" i="64"/>
  <c r="DE1451" i="64" s="1"/>
  <c r="CO1436" i="64"/>
  <c r="CO1451" i="64" s="1"/>
  <c r="DE1416" i="64"/>
  <c r="DE1431" i="64" s="1"/>
  <c r="CW1380" i="64"/>
  <c r="CW1402" i="64" s="1"/>
  <c r="CW1514" i="64"/>
  <c r="CW1527" i="64" s="1"/>
  <c r="CO1510" i="64"/>
  <c r="CO1523" i="64" s="1"/>
  <c r="DE2243" i="64"/>
  <c r="DE2257" i="64" s="1"/>
  <c r="CO2243" i="64"/>
  <c r="CO2257" i="64" s="1"/>
  <c r="DE2238" i="64"/>
  <c r="DE2252" i="64" s="1"/>
  <c r="DE1262" i="64"/>
  <c r="CW1215" i="64"/>
  <c r="CW1250" i="64" s="1"/>
  <c r="CW1668" i="64"/>
  <c r="DE1637" i="64"/>
  <c r="DE1660" i="64" s="1"/>
  <c r="CO1637" i="64"/>
  <c r="CO1660" i="64" s="1"/>
  <c r="CW1633" i="64"/>
  <c r="CW1656" i="64" s="1"/>
  <c r="CW1183" i="64"/>
  <c r="CW1210" i="64" s="1"/>
  <c r="CW1146" i="64"/>
  <c r="DE1111" i="64"/>
  <c r="CW1107" i="64"/>
  <c r="CW1134" i="64" s="1"/>
  <c r="DE1077" i="64"/>
  <c r="DE1104" i="64" s="1"/>
  <c r="CO1077" i="64"/>
  <c r="CO1104" i="64" s="1"/>
  <c r="DE1734" i="64"/>
  <c r="CW1730" i="64"/>
  <c r="CW1755" i="64" s="1"/>
  <c r="CW1049" i="64"/>
  <c r="CW1064" i="64" s="1"/>
  <c r="DE982" i="64"/>
  <c r="DE822" i="64"/>
  <c r="DE835" i="64" s="1"/>
  <c r="CO822" i="64"/>
  <c r="CO835" i="64" s="1"/>
  <c r="DE798" i="64"/>
  <c r="CO798" i="64"/>
  <c r="DE794" i="64"/>
  <c r="DE809" i="64" s="1"/>
  <c r="DE522" i="64"/>
  <c r="DE535" i="64" s="1"/>
  <c r="CO522" i="64"/>
  <c r="CO535" i="64" s="1"/>
  <c r="CW469" i="64"/>
  <c r="CW468" i="64"/>
  <c r="DE449" i="64"/>
  <c r="CO449" i="64"/>
  <c r="CW444" i="64"/>
  <c r="CW459" i="64" s="1"/>
  <c r="DE417" i="64"/>
  <c r="DE389" i="64"/>
  <c r="CO389" i="64"/>
  <c r="CO384" i="64"/>
  <c r="DE335" i="64"/>
  <c r="CO2165" i="64"/>
  <c r="DE2140" i="64"/>
  <c r="DE2139" i="64"/>
  <c r="DE2113" i="64"/>
  <c r="CO2110" i="64"/>
  <c r="CO1415" i="64"/>
  <c r="CW1412" i="64"/>
  <c r="CW1427" i="64" s="1"/>
  <c r="CO1384" i="64"/>
  <c r="CO1361" i="64"/>
  <c r="CW1358" i="64"/>
  <c r="CW1372" i="64" s="1"/>
  <c r="CO1329" i="64"/>
  <c r="CW1326" i="64"/>
  <c r="CW1349" i="64" s="1"/>
  <c r="CO1307" i="64"/>
  <c r="CW1304" i="64"/>
  <c r="CW1317" i="64" s="1"/>
  <c r="DE1513" i="64"/>
  <c r="CW1258" i="64"/>
  <c r="DE1214" i="64"/>
  <c r="DE1249" i="64" s="1"/>
  <c r="CO1664" i="64"/>
  <c r="CO1687" i="64" s="1"/>
  <c r="DE1600" i="64"/>
  <c r="CW1596" i="64"/>
  <c r="CW1623" i="64" s="1"/>
  <c r="DE1182" i="64"/>
  <c r="CW1178" i="64"/>
  <c r="CW1205" i="64" s="1"/>
  <c r="DE1143" i="64"/>
  <c r="DE1170" i="64" s="1"/>
  <c r="CO1142" i="64"/>
  <c r="CO1169" i="64" s="1"/>
  <c r="DE1072" i="64"/>
  <c r="DE1099" i="64" s="1"/>
  <c r="CW1700" i="64"/>
  <c r="CO1696" i="64"/>
  <c r="CO1721" i="64" s="1"/>
  <c r="CO1052" i="64"/>
  <c r="DE1048" i="64"/>
  <c r="DE1063" i="64" s="1"/>
  <c r="CO1048" i="64"/>
  <c r="CO1063" i="64" s="1"/>
  <c r="DE954" i="64"/>
  <c r="DE969" i="64" s="1"/>
  <c r="CW935" i="64"/>
  <c r="CW950" i="64" s="1"/>
  <c r="DE911" i="64"/>
  <c r="DE926" i="64" s="1"/>
  <c r="CO911" i="64"/>
  <c r="CO926" i="64" s="1"/>
  <c r="CW797" i="64"/>
  <c r="CO518" i="64"/>
  <c r="CO531" i="64" s="1"/>
  <c r="CO445" i="64"/>
  <c r="DE421" i="64"/>
  <c r="CO421" i="64"/>
  <c r="CW339" i="64"/>
  <c r="CW349" i="64" s="1"/>
  <c r="DE316" i="64"/>
  <c r="CO316" i="64"/>
  <c r="CO312" i="64"/>
  <c r="CO325" i="64" s="1"/>
  <c r="CW311" i="64"/>
  <c r="CW2191" i="64"/>
  <c r="CW2190" i="64"/>
  <c r="CW2161" i="64"/>
  <c r="CW2135" i="64"/>
  <c r="DE1439" i="64"/>
  <c r="CW1435" i="64"/>
  <c r="CW1450" i="64" s="1"/>
  <c r="CO1416" i="64"/>
  <c r="CO1431" i="64" s="1"/>
  <c r="DE1411" i="64"/>
  <c r="DE1426" i="64" s="1"/>
  <c r="DE1385" i="64"/>
  <c r="CO1385" i="64"/>
  <c r="CW1381" i="64"/>
  <c r="CW1403" i="64" s="1"/>
  <c r="DE1362" i="64"/>
  <c r="DE1376" i="64" s="1"/>
  <c r="CO1362" i="64"/>
  <c r="CO1376" i="64" s="1"/>
  <c r="DE1357" i="64"/>
  <c r="DE1371" i="64" s="1"/>
  <c r="DE1330" i="64"/>
  <c r="CO1330" i="64"/>
  <c r="DE1325" i="64"/>
  <c r="DE1348" i="64" s="1"/>
  <c r="DE1308" i="64"/>
  <c r="DE1321" i="64" s="1"/>
  <c r="CO1308" i="64"/>
  <c r="CO1321" i="64" s="1"/>
  <c r="DE1303" i="64"/>
  <c r="DE1316" i="64" s="1"/>
  <c r="CW1509" i="64"/>
  <c r="CW1522" i="64" s="1"/>
  <c r="CW2242" i="64"/>
  <c r="CO2238" i="64"/>
  <c r="CO2252" i="64" s="1"/>
  <c r="CO1262" i="64"/>
  <c r="CW1218" i="64"/>
  <c r="CW1669" i="64"/>
  <c r="CW1692" i="64" s="1"/>
  <c r="DE1665" i="64"/>
  <c r="DE1688" i="64" s="1"/>
  <c r="CO1665" i="64"/>
  <c r="CO1688" i="64" s="1"/>
  <c r="CW1636" i="64"/>
  <c r="DE1632" i="64"/>
  <c r="DE1655" i="64" s="1"/>
  <c r="CW1147" i="64"/>
  <c r="CW1174" i="64" s="1"/>
  <c r="CO1143" i="64"/>
  <c r="CO1170" i="64" s="1"/>
  <c r="DE1112" i="64"/>
  <c r="DE1139" i="64" s="1"/>
  <c r="CO1111" i="64"/>
  <c r="CW1108" i="64"/>
  <c r="CW1135" i="64" s="1"/>
  <c r="CW1076" i="64"/>
  <c r="DE1697" i="64"/>
  <c r="DE1722" i="64" s="1"/>
  <c r="CO1697" i="64"/>
  <c r="CO1722" i="64" s="1"/>
  <c r="CO1734" i="64"/>
  <c r="CW1731" i="64"/>
  <c r="CW1756" i="64" s="1"/>
  <c r="CW1799" i="64" s="1"/>
  <c r="DE1053" i="64"/>
  <c r="CO1053" i="64"/>
  <c r="CO979" i="64"/>
  <c r="CO992" i="64" s="1"/>
  <c r="CW978" i="64"/>
  <c r="CW991" i="64" s="1"/>
  <c r="CW959" i="64"/>
  <c r="CW955" i="64"/>
  <c r="CW970" i="64" s="1"/>
  <c r="CO954" i="64"/>
  <c r="CO969" i="64" s="1"/>
  <c r="CO931" i="64"/>
  <c r="CO946" i="64" s="1"/>
  <c r="CO907" i="64"/>
  <c r="CO922" i="64" s="1"/>
  <c r="CW818" i="64"/>
  <c r="CW831" i="64" s="1"/>
  <c r="DE817" i="64"/>
  <c r="DE830" i="64" s="1"/>
  <c r="DE2154" i="64" s="1"/>
  <c r="CO817" i="64"/>
  <c r="CO830" i="64" s="1"/>
  <c r="CO2154" i="64" s="1"/>
  <c r="DE494" i="64"/>
  <c r="DE509" i="64" s="1"/>
  <c r="CO494" i="64"/>
  <c r="CO509" i="64" s="1"/>
  <c r="CO469" i="64"/>
  <c r="DE384" i="64"/>
  <c r="CW335" i="64"/>
  <c r="CW334" i="64"/>
  <c r="DE2187" i="64"/>
  <c r="CO2187" i="64"/>
  <c r="DE2160" i="64"/>
  <c r="CO2139" i="64"/>
  <c r="CW2136" i="64"/>
  <c r="CO2113" i="64"/>
  <c r="CW2109" i="64"/>
  <c r="DE1380" i="64"/>
  <c r="DE1402" i="64" s="1"/>
  <c r="CO1513" i="64"/>
  <c r="DE2239" i="64"/>
  <c r="DE2253" i="64" s="1"/>
  <c r="CO2239" i="64"/>
  <c r="CO2253" i="64" s="1"/>
  <c r="DE1263" i="64"/>
  <c r="DE1298" i="64" s="1"/>
  <c r="CO1263" i="64"/>
  <c r="CO1298" i="64" s="1"/>
  <c r="CW1259" i="64"/>
  <c r="CW1294" i="64" s="1"/>
  <c r="CW1219" i="64"/>
  <c r="CW1254" i="64" s="1"/>
  <c r="DE1668" i="64"/>
  <c r="DE1633" i="64"/>
  <c r="DE1656" i="64" s="1"/>
  <c r="DE1601" i="64"/>
  <c r="DE1628" i="64" s="1"/>
  <c r="CO1600" i="64"/>
  <c r="CW1597" i="64"/>
  <c r="CW1624" i="64" s="1"/>
  <c r="CW1179" i="64"/>
  <c r="CW1206" i="64" s="1"/>
  <c r="CO1112" i="64"/>
  <c r="CO1139" i="64" s="1"/>
  <c r="DE1107" i="64"/>
  <c r="DE1134" i="64" s="1"/>
  <c r="DE1073" i="64"/>
  <c r="DE1100" i="64" s="1"/>
  <c r="DE1735" i="64"/>
  <c r="DE1760" i="64" s="1"/>
  <c r="CO1735" i="64"/>
  <c r="CO1760" i="64" s="1"/>
  <c r="DE1730" i="64"/>
  <c r="DE1755" i="64" s="1"/>
  <c r="DE983" i="64"/>
  <c r="DE996" i="64" s="1"/>
  <c r="CO983" i="64"/>
  <c r="CO996" i="64" s="1"/>
  <c r="DE979" i="64"/>
  <c r="DE992" i="64" s="1"/>
  <c r="CW930" i="64"/>
  <c r="CW945" i="64" s="1"/>
  <c r="CW906" i="64"/>
  <c r="CW921" i="64" s="1"/>
  <c r="CW794" i="64"/>
  <c r="CW809" i="64" s="1"/>
  <c r="DE793" i="64"/>
  <c r="DE808" i="64" s="1"/>
  <c r="CO793" i="64"/>
  <c r="CO808" i="64" s="1"/>
  <c r="CO517" i="64"/>
  <c r="DE498" i="64"/>
  <c r="CO498" i="64"/>
  <c r="CO468" i="64"/>
  <c r="CO444" i="64"/>
  <c r="CO459" i="64" s="1"/>
  <c r="DD2136" i="64"/>
  <c r="DD1416" i="64"/>
  <c r="DD1431" i="64" s="1"/>
  <c r="CV1329" i="64"/>
  <c r="DD906" i="64"/>
  <c r="DD921" i="64" s="1"/>
  <c r="DD794" i="64"/>
  <c r="DD809" i="64" s="1"/>
  <c r="CV2243" i="64"/>
  <c r="CV2257" i="64" s="1"/>
  <c r="DD1182" i="64"/>
  <c r="CV958" i="64"/>
  <c r="CV973" i="64" s="1"/>
  <c r="CV818" i="64"/>
  <c r="CV831" i="64" s="1"/>
  <c r="DD417" i="64"/>
  <c r="CV2161" i="64"/>
  <c r="DD1262" i="64"/>
  <c r="DD1214" i="64"/>
  <c r="DD1249" i="64" s="1"/>
  <c r="DD1143" i="64"/>
  <c r="DD1170" i="64" s="1"/>
  <c r="DD493" i="64"/>
  <c r="DD468" i="64"/>
  <c r="CV2114" i="64"/>
  <c r="CV1412" i="64"/>
  <c r="CV1427" i="64" s="1"/>
  <c r="CV1358" i="64"/>
  <c r="CV1372" i="64" s="1"/>
  <c r="DD1183" i="64"/>
  <c r="DD1210" i="64" s="1"/>
  <c r="CV982" i="64"/>
  <c r="CV388" i="64"/>
  <c r="DD1384" i="64"/>
  <c r="DD1513" i="64"/>
  <c r="DD1263" i="64"/>
  <c r="DD1298" i="64" s="1"/>
  <c r="CV1258" i="64"/>
  <c r="DD1215" i="64"/>
  <c r="DD1250" i="64" s="1"/>
  <c r="CV1697" i="64"/>
  <c r="CV1722" i="64" s="1"/>
  <c r="DD2164" i="64"/>
  <c r="CV1415" i="64"/>
  <c r="CV1361" i="64"/>
  <c r="CV983" i="64"/>
  <c r="CV996" i="64" s="1"/>
  <c r="CV931" i="64"/>
  <c r="CV946" i="64" s="1"/>
  <c r="DD822" i="64"/>
  <c r="DD835" i="64" s="1"/>
  <c r="DD315" i="64"/>
  <c r="DD2135" i="64"/>
  <c r="DD1385" i="64"/>
  <c r="CV1380" i="64"/>
  <c r="CV1402" i="64" s="1"/>
  <c r="CV1326" i="64"/>
  <c r="CV1349" i="64" s="1"/>
  <c r="DD1514" i="64"/>
  <c r="DD1527" i="64" s="1"/>
  <c r="CV1509" i="64"/>
  <c r="CV1522" i="64" s="1"/>
  <c r="CV1700" i="64"/>
  <c r="CV1052" i="64"/>
  <c r="CV497" i="64"/>
  <c r="DD2191" i="64"/>
  <c r="CV2160" i="64"/>
  <c r="CV2113" i="64"/>
  <c r="CV1411" i="64"/>
  <c r="CV1426" i="64" s="1"/>
  <c r="CV1357" i="64"/>
  <c r="CV1371" i="64" s="1"/>
  <c r="CV1325" i="64"/>
  <c r="CV1348" i="64" s="1"/>
  <c r="DD1510" i="64"/>
  <c r="DD1523" i="64" s="1"/>
  <c r="CV2242" i="64"/>
  <c r="CV2239" i="64"/>
  <c r="CV2253" i="64" s="1"/>
  <c r="CV1669" i="64"/>
  <c r="CV1692" i="64" s="1"/>
  <c r="CV1637" i="64"/>
  <c r="CV1660" i="64" s="1"/>
  <c r="DD1179" i="64"/>
  <c r="DD1206" i="64" s="1"/>
  <c r="DD1178" i="64"/>
  <c r="DD1205" i="64" s="1"/>
  <c r="DD1142" i="64"/>
  <c r="DD1169" i="64" s="1"/>
  <c r="CV1112" i="64"/>
  <c r="CV1139" i="64" s="1"/>
  <c r="CV1696" i="64"/>
  <c r="CV1721" i="64" s="1"/>
  <c r="CV1735" i="64"/>
  <c r="CV1760" i="64" s="1"/>
  <c r="DD979" i="64"/>
  <c r="DD992" i="64" s="1"/>
  <c r="DD955" i="64"/>
  <c r="DD970" i="64" s="1"/>
  <c r="DD930" i="64"/>
  <c r="DD945" i="64" s="1"/>
  <c r="DD797" i="64"/>
  <c r="CV517" i="64"/>
  <c r="CV498" i="64"/>
  <c r="DD494" i="64"/>
  <c r="CV469" i="64"/>
  <c r="CV448" i="64"/>
  <c r="DD445" i="64"/>
  <c r="CV444" i="64"/>
  <c r="CV459" i="64" s="1"/>
  <c r="DD384" i="64"/>
  <c r="DD335" i="64"/>
  <c r="CV2190" i="64"/>
  <c r="CV2187" i="64"/>
  <c r="DD2161" i="64"/>
  <c r="CV2140" i="64"/>
  <c r="CV1440" i="64"/>
  <c r="DD1415" i="64"/>
  <c r="DD1381" i="64"/>
  <c r="DD1403" i="64" s="1"/>
  <c r="DD1380" i="64"/>
  <c r="DD1402" i="64" s="1"/>
  <c r="DD1362" i="64"/>
  <c r="DD1376" i="64" s="1"/>
  <c r="DD1361" i="64"/>
  <c r="DD1330" i="64"/>
  <c r="DD1329" i="64"/>
  <c r="CV1308" i="64"/>
  <c r="CV1321" i="64" s="1"/>
  <c r="DD1509" i="64"/>
  <c r="DD1522" i="64" s="1"/>
  <c r="CV2238" i="64"/>
  <c r="CV2252" i="64" s="1"/>
  <c r="DD1259" i="64"/>
  <c r="DD1294" i="64" s="1"/>
  <c r="DD1258" i="64"/>
  <c r="CV1668" i="64"/>
  <c r="CV1665" i="64"/>
  <c r="CV1688" i="64" s="1"/>
  <c r="CV1636" i="64"/>
  <c r="CV1601" i="64"/>
  <c r="CV1628" i="64" s="1"/>
  <c r="CV1111" i="64"/>
  <c r="CV1108" i="64"/>
  <c r="CV1135" i="64" s="1"/>
  <c r="CV1077" i="64"/>
  <c r="CV1104" i="64" s="1"/>
  <c r="DD1701" i="64"/>
  <c r="DD1726" i="64" s="1"/>
  <c r="DD1700" i="64"/>
  <c r="CV1734" i="64"/>
  <c r="CV1731" i="64"/>
  <c r="CV1756" i="64" s="1"/>
  <c r="CV1799" i="64" s="1"/>
  <c r="DD1053" i="64"/>
  <c r="DD1052" i="64"/>
  <c r="DD1048" i="64"/>
  <c r="DD1063" i="64" s="1"/>
  <c r="DD817" i="64"/>
  <c r="DD830" i="64" s="1"/>
  <c r="DD2154" i="64" s="1"/>
  <c r="CV793" i="64"/>
  <c r="CV808" i="64" s="1"/>
  <c r="DD518" i="64"/>
  <c r="DD531" i="64" s="1"/>
  <c r="DD420" i="64"/>
  <c r="CV385" i="64"/>
  <c r="CV338" i="64"/>
  <c r="DD2160" i="64"/>
  <c r="DD2114" i="64"/>
  <c r="DD2113" i="64"/>
  <c r="CV2110" i="64"/>
  <c r="DD1412" i="64"/>
  <c r="DD1427" i="64" s="1"/>
  <c r="DD1411" i="64"/>
  <c r="DD1426" i="64" s="1"/>
  <c r="DD1358" i="64"/>
  <c r="DD1372" i="64" s="1"/>
  <c r="DD1357" i="64"/>
  <c r="DD1371" i="64" s="1"/>
  <c r="DD1326" i="64"/>
  <c r="DD1349" i="64" s="1"/>
  <c r="DD1325" i="64"/>
  <c r="DD1348" i="64" s="1"/>
  <c r="CV1307" i="64"/>
  <c r="CV1304" i="64"/>
  <c r="CV1317" i="64" s="1"/>
  <c r="DD2243" i="64"/>
  <c r="DD2257" i="64" s="1"/>
  <c r="DD2242" i="64"/>
  <c r="CV1219" i="64"/>
  <c r="CV1254" i="64" s="1"/>
  <c r="CV1664" i="64"/>
  <c r="CV1687" i="64" s="1"/>
  <c r="CV1633" i="64"/>
  <c r="CV1656" i="64" s="1"/>
  <c r="DD1112" i="64"/>
  <c r="DD1139" i="64" s="1"/>
  <c r="CV1107" i="64"/>
  <c r="CV1134" i="64" s="1"/>
  <c r="CV1076" i="64"/>
  <c r="CV1073" i="64"/>
  <c r="CV1100" i="64" s="1"/>
  <c r="DD1697" i="64"/>
  <c r="DD1722" i="64" s="1"/>
  <c r="DD1696" i="64"/>
  <c r="DD1721" i="64" s="1"/>
  <c r="CV1730" i="64"/>
  <c r="CV1755" i="64" s="1"/>
  <c r="DD1049" i="64"/>
  <c r="DD1064" i="64" s="1"/>
  <c r="DD982" i="64"/>
  <c r="DD958" i="64"/>
  <c r="DD973" i="64" s="1"/>
  <c r="CV934" i="64"/>
  <c r="CV949" i="64" s="1"/>
  <c r="DD907" i="64"/>
  <c r="DD922" i="64" s="1"/>
  <c r="CV821" i="64"/>
  <c r="CV521" i="64"/>
  <c r="CV534" i="64" s="1"/>
  <c r="DD497" i="64"/>
  <c r="DD472" i="64"/>
  <c r="CV416" i="64"/>
  <c r="CV436" i="64" s="1"/>
  <c r="DD334" i="64"/>
  <c r="DD2190" i="64"/>
  <c r="CV2186" i="64"/>
  <c r="DD2140" i="64"/>
  <c r="CV2109" i="64"/>
  <c r="CV1439" i="64"/>
  <c r="CV1436" i="64"/>
  <c r="CV1451" i="64" s="1"/>
  <c r="CV1303" i="64"/>
  <c r="CV1316" i="64" s="1"/>
  <c r="DD2239" i="64"/>
  <c r="DD2253" i="64" s="1"/>
  <c r="DD2238" i="64"/>
  <c r="DD2252" i="64" s="1"/>
  <c r="CV1218" i="64"/>
  <c r="DD1669" i="64"/>
  <c r="DD1692" i="64" s="1"/>
  <c r="DD1668" i="64"/>
  <c r="DD1637" i="64"/>
  <c r="DD1660" i="64" s="1"/>
  <c r="DD1636" i="64"/>
  <c r="CV1632" i="64"/>
  <c r="CV1655" i="64" s="1"/>
  <c r="CV1600" i="64"/>
  <c r="CV1597" i="64"/>
  <c r="CV1624" i="64" s="1"/>
  <c r="CV1147" i="64"/>
  <c r="CV1174" i="64" s="1"/>
  <c r="DD1111" i="64"/>
  <c r="DD1735" i="64"/>
  <c r="DD1760" i="64" s="1"/>
  <c r="DD1734" i="64"/>
  <c r="CV978" i="64"/>
  <c r="CV991" i="64" s="1"/>
  <c r="DD959" i="64"/>
  <c r="DD931" i="64"/>
  <c r="DD946" i="64" s="1"/>
  <c r="DD818" i="64"/>
  <c r="DD831" i="64" s="1"/>
  <c r="CV794" i="64"/>
  <c r="CV809" i="64" s="1"/>
  <c r="CV468" i="64"/>
  <c r="CV445" i="64"/>
  <c r="DD444" i="64"/>
  <c r="DD459" i="64" s="1"/>
  <c r="CV417" i="64"/>
  <c r="DD388" i="64"/>
  <c r="CV335" i="64"/>
  <c r="CV315" i="64"/>
  <c r="DD312" i="64"/>
  <c r="DD325" i="64" s="1"/>
  <c r="CV311" i="64"/>
  <c r="DD2187" i="64"/>
  <c r="DD2186" i="64"/>
  <c r="CV2165" i="64"/>
  <c r="CV2139" i="64"/>
  <c r="CV2136" i="64"/>
  <c r="DD2110" i="64"/>
  <c r="DD1440" i="64"/>
  <c r="CV1435" i="64"/>
  <c r="CV1450" i="64" s="1"/>
  <c r="CV1385" i="64"/>
  <c r="DD1308" i="64"/>
  <c r="DD1321" i="64" s="1"/>
  <c r="DD1307" i="64"/>
  <c r="CV1514" i="64"/>
  <c r="CV1527" i="64" s="1"/>
  <c r="CV1263" i="64"/>
  <c r="CV1298" i="64" s="1"/>
  <c r="CV1215" i="64"/>
  <c r="CV1250" i="64" s="1"/>
  <c r="DD1665" i="64"/>
  <c r="DD1688" i="64" s="1"/>
  <c r="DD1664" i="64"/>
  <c r="DD1687" i="64" s="1"/>
  <c r="DD1633" i="64"/>
  <c r="DD1656" i="64" s="1"/>
  <c r="DD1601" i="64"/>
  <c r="DD1628" i="64" s="1"/>
  <c r="CV1596" i="64"/>
  <c r="CV1623" i="64" s="1"/>
  <c r="CV1183" i="64"/>
  <c r="CV1210" i="64" s="1"/>
  <c r="CV1146" i="64"/>
  <c r="CV1143" i="64"/>
  <c r="CV1170" i="64" s="1"/>
  <c r="DD1108" i="64"/>
  <c r="DD1135" i="64" s="1"/>
  <c r="DD1107" i="64"/>
  <c r="DD1134" i="64" s="1"/>
  <c r="DD1077" i="64"/>
  <c r="DD1104" i="64" s="1"/>
  <c r="DD1076" i="64"/>
  <c r="CV1072" i="64"/>
  <c r="CV1099" i="64" s="1"/>
  <c r="DD1731" i="64"/>
  <c r="DD1756" i="64" s="1"/>
  <c r="DD1799" i="64" s="1"/>
  <c r="DD1730" i="64"/>
  <c r="DD1755" i="64" s="1"/>
  <c r="CV979" i="64"/>
  <c r="CV992" i="64" s="1"/>
  <c r="CV954" i="64"/>
  <c r="CV969" i="64" s="1"/>
  <c r="DD793" i="64"/>
  <c r="DD808" i="64" s="1"/>
  <c r="DD517" i="64"/>
  <c r="DD448" i="64"/>
  <c r="CV384" i="64"/>
  <c r="CV2164" i="64"/>
  <c r="DD2109" i="64"/>
  <c r="DD1439" i="64"/>
  <c r="CV1416" i="64"/>
  <c r="CV1431" i="64" s="1"/>
  <c r="CV1384" i="64"/>
  <c r="DD1304" i="64"/>
  <c r="DD1317" i="64" s="1"/>
  <c r="DD1303" i="64"/>
  <c r="DD1316" i="64" s="1"/>
  <c r="CV1513" i="64"/>
  <c r="CV1262" i="64"/>
  <c r="DD1219" i="64"/>
  <c r="DD1254" i="64" s="1"/>
  <c r="DD1218" i="64"/>
  <c r="DD1632" i="64"/>
  <c r="DD1655" i="64" s="1"/>
  <c r="DD1600" i="64"/>
  <c r="CV1182" i="64"/>
  <c r="CV1179" i="64"/>
  <c r="CV1206" i="64" s="1"/>
  <c r="DD1073" i="64"/>
  <c r="DD1100" i="64" s="1"/>
  <c r="DD1072" i="64"/>
  <c r="DD1099" i="64" s="1"/>
  <c r="CV955" i="64"/>
  <c r="CV970" i="64" s="1"/>
  <c r="DD934" i="64"/>
  <c r="DD949" i="64" s="1"/>
  <c r="DD911" i="64"/>
  <c r="DD926" i="64" s="1"/>
  <c r="CV906" i="64"/>
  <c r="CV921" i="64" s="1"/>
  <c r="DD821" i="64"/>
  <c r="CV518" i="64"/>
  <c r="CV531" i="64" s="1"/>
  <c r="CV494" i="64"/>
  <c r="CV493" i="64"/>
  <c r="DD469" i="64"/>
  <c r="DD416" i="64"/>
  <c r="DD436" i="64" s="1"/>
  <c r="DD338" i="64"/>
  <c r="CV2191" i="64"/>
  <c r="DD2139" i="64"/>
  <c r="CV2135" i="64"/>
  <c r="DD1436" i="64"/>
  <c r="DD1451" i="64" s="1"/>
  <c r="DD1435" i="64"/>
  <c r="DD1450" i="64" s="1"/>
  <c r="CV1381" i="64"/>
  <c r="CV1403" i="64" s="1"/>
  <c r="CV1362" i="64"/>
  <c r="CV1376" i="64" s="1"/>
  <c r="CV1330" i="64"/>
  <c r="CV1510" i="64"/>
  <c r="CV1523" i="64" s="1"/>
  <c r="CV1259" i="64"/>
  <c r="CV1294" i="64" s="1"/>
  <c r="CV1214" i="64"/>
  <c r="CV1249" i="64" s="1"/>
  <c r="DD1597" i="64"/>
  <c r="DD1624" i="64" s="1"/>
  <c r="DD1596" i="64"/>
  <c r="DD1623" i="64" s="1"/>
  <c r="CV1178" i="64"/>
  <c r="CV1205" i="64" s="1"/>
  <c r="DD1146" i="64"/>
  <c r="CV1142" i="64"/>
  <c r="CV1169" i="64" s="1"/>
  <c r="CV1701" i="64"/>
  <c r="CV1726" i="64" s="1"/>
  <c r="CV1049" i="64"/>
  <c r="CV1064" i="64" s="1"/>
  <c r="CV1048" i="64"/>
  <c r="CV1063" i="64" s="1"/>
  <c r="DD978" i="64"/>
  <c r="DD991" i="64" s="1"/>
  <c r="DD954" i="64"/>
  <c r="DD969" i="64" s="1"/>
  <c r="CV930" i="64"/>
  <c r="CV945" i="64" s="1"/>
  <c r="CV907" i="64"/>
  <c r="CV922" i="64" s="1"/>
  <c r="CV817" i="64"/>
  <c r="CV830" i="64" s="1"/>
  <c r="CV2154" i="64" s="1"/>
  <c r="CV797" i="64"/>
  <c r="CV472" i="64"/>
  <c r="DI2160" i="64"/>
  <c r="DI2109" i="64"/>
  <c r="CS1435" i="64"/>
  <c r="CS1450" i="64" s="1"/>
  <c r="DI1357" i="64"/>
  <c r="DI1371" i="64" s="1"/>
  <c r="DI1303" i="64"/>
  <c r="DI1316" i="64" s="1"/>
  <c r="DA1142" i="64"/>
  <c r="DA1169" i="64" s="1"/>
  <c r="DI1107" i="64"/>
  <c r="DI1134" i="64" s="1"/>
  <c r="DA1697" i="64"/>
  <c r="DA1722" i="64" s="1"/>
  <c r="DI1735" i="64"/>
  <c r="DI1760" i="64" s="1"/>
  <c r="DI1048" i="64"/>
  <c r="DI1063" i="64" s="1"/>
  <c r="DA979" i="64"/>
  <c r="DA992" i="64" s="1"/>
  <c r="CS954" i="64"/>
  <c r="CS969" i="64" s="1"/>
  <c r="CS907" i="64"/>
  <c r="CS922" i="64" s="1"/>
  <c r="CS493" i="64"/>
  <c r="DI2187" i="64"/>
  <c r="DI2165" i="64"/>
  <c r="CS2161" i="64"/>
  <c r="DI2136" i="64"/>
  <c r="DI2114" i="64"/>
  <c r="CS1380" i="64"/>
  <c r="CS1402" i="64" s="1"/>
  <c r="DI1330" i="64"/>
  <c r="CS1308" i="64"/>
  <c r="CS1321" i="64" s="1"/>
  <c r="DI2243" i="64"/>
  <c r="DI2257" i="64" s="1"/>
  <c r="DA983" i="64"/>
  <c r="DA996" i="64" s="1"/>
  <c r="DA522" i="64"/>
  <c r="DA535" i="64" s="1"/>
  <c r="CU1308" i="64"/>
  <c r="CU1321" i="64" s="1"/>
  <c r="CU1147" i="64"/>
  <c r="CU1174" i="64" s="1"/>
  <c r="CU1440" i="64"/>
  <c r="DI1637" i="64"/>
  <c r="DI1660" i="64" s="1"/>
  <c r="DI1514" i="64"/>
  <c r="DI1527" i="64" s="1"/>
  <c r="DI911" i="64"/>
  <c r="DI926" i="64" s="1"/>
  <c r="DI1601" i="64"/>
  <c r="DI1628" i="64" s="1"/>
  <c r="DI1440" i="64"/>
  <c r="DI473" i="64"/>
  <c r="DI522" i="64"/>
  <c r="DI535" i="64" s="1"/>
  <c r="DI935" i="64"/>
  <c r="DI950" i="64" s="1"/>
  <c r="DI959" i="64"/>
  <c r="DI983" i="64"/>
  <c r="DI996" i="64" s="1"/>
  <c r="DI1077" i="64"/>
  <c r="DI1104" i="64" s="1"/>
  <c r="DI1183" i="64"/>
  <c r="DI1210" i="64" s="1"/>
  <c r="DI1219" i="64"/>
  <c r="DI1254" i="64" s="1"/>
  <c r="DI1385" i="64"/>
  <c r="DI1416" i="64"/>
  <c r="DI1431" i="64" s="1"/>
  <c r="DI449" i="64"/>
  <c r="DI498" i="64"/>
  <c r="DI798" i="64"/>
  <c r="DI1112" i="64"/>
  <c r="DI1139" i="64" s="1"/>
  <c r="DI339" i="64"/>
  <c r="DI349" i="64" s="1"/>
  <c r="DI389" i="64"/>
  <c r="DI1053" i="64"/>
  <c r="DI1308" i="64"/>
  <c r="DI1321" i="64" s="1"/>
  <c r="DI421" i="64"/>
  <c r="DI1701" i="64"/>
  <c r="DI1726" i="64" s="1"/>
  <c r="DI1669" i="64"/>
  <c r="DI1692" i="64" s="1"/>
  <c r="DI1362" i="64"/>
  <c r="DI1376" i="64" s="1"/>
  <c r="DA1701" i="64"/>
  <c r="DA1726" i="64" s="1"/>
  <c r="DA1669" i="64"/>
  <c r="DA1692" i="64" s="1"/>
  <c r="DA1362" i="64"/>
  <c r="DA1376" i="64" s="1"/>
  <c r="DA421" i="64"/>
  <c r="DA822" i="64"/>
  <c r="DA835" i="64" s="1"/>
  <c r="DA1735" i="64"/>
  <c r="DA1760" i="64" s="1"/>
  <c r="DA2243" i="64"/>
  <c r="DA2257" i="64" s="1"/>
  <c r="DA1330" i="64"/>
  <c r="DA316" i="64"/>
  <c r="DA1637" i="64"/>
  <c r="DA1660" i="64" s="1"/>
  <c r="DA1514" i="64"/>
  <c r="DA1527" i="64" s="1"/>
  <c r="DA911" i="64"/>
  <c r="DA926" i="64" s="1"/>
  <c r="DA1601" i="64"/>
  <c r="DA1628" i="64" s="1"/>
  <c r="DA959" i="64"/>
  <c r="DA1077" i="64"/>
  <c r="DA1104" i="64" s="1"/>
  <c r="DA1183" i="64"/>
  <c r="DA1210" i="64" s="1"/>
  <c r="DA1219" i="64"/>
  <c r="DA1254" i="64" s="1"/>
  <c r="DA1385" i="64"/>
  <c r="DA449" i="64"/>
  <c r="DA498" i="64"/>
  <c r="DA798" i="64"/>
  <c r="DA1053" i="64"/>
  <c r="DA1308" i="64"/>
  <c r="DA1321" i="64" s="1"/>
  <c r="CS473" i="64"/>
  <c r="CS498" i="64"/>
  <c r="CS522" i="64"/>
  <c r="CS535" i="64" s="1"/>
  <c r="CS935" i="64"/>
  <c r="CS950" i="64" s="1"/>
  <c r="CS1053" i="64"/>
  <c r="CS1147" i="64"/>
  <c r="CS1174" i="64" s="1"/>
  <c r="CS449" i="64"/>
  <c r="CS798" i="64"/>
  <c r="CS1263" i="64"/>
  <c r="CS1298" i="64" s="1"/>
  <c r="CS339" i="64"/>
  <c r="CS349" i="64" s="1"/>
  <c r="CS389" i="64"/>
  <c r="CS1701" i="64"/>
  <c r="CS1726" i="64" s="1"/>
  <c r="CS1669" i="64"/>
  <c r="CS1692" i="64" s="1"/>
  <c r="CS1362" i="64"/>
  <c r="CS1376" i="64" s="1"/>
  <c r="CS1735" i="64"/>
  <c r="CS1760" i="64" s="1"/>
  <c r="CS2243" i="64"/>
  <c r="CS2257" i="64" s="1"/>
  <c r="CS1330" i="64"/>
  <c r="CS421" i="64"/>
  <c r="CS822" i="64"/>
  <c r="CS835" i="64" s="1"/>
  <c r="CS1637" i="64"/>
  <c r="CS1660" i="64" s="1"/>
  <c r="CS1514" i="64"/>
  <c r="CS1527" i="64" s="1"/>
  <c r="CS1416" i="64"/>
  <c r="CS1431" i="64" s="1"/>
  <c r="CS911" i="64"/>
  <c r="CS926" i="64" s="1"/>
  <c r="CS1077" i="64"/>
  <c r="CS1104" i="64" s="1"/>
  <c r="CS1183" i="64"/>
  <c r="CS1210" i="64" s="1"/>
  <c r="CS1219" i="64"/>
  <c r="CS1254" i="64" s="1"/>
  <c r="CS1385" i="64"/>
  <c r="DI472" i="64"/>
  <c r="DI1262" i="64"/>
  <c r="DA2190" i="64"/>
  <c r="DA1262" i="64"/>
  <c r="CS2190" i="64"/>
  <c r="DI417" i="64"/>
  <c r="DI445" i="64"/>
  <c r="DI818" i="64"/>
  <c r="DI831" i="64" s="1"/>
  <c r="DI1108" i="64"/>
  <c r="DI1135" i="64" s="1"/>
  <c r="DI1304" i="64"/>
  <c r="DI1317" i="64" s="1"/>
  <c r="DI335" i="64"/>
  <c r="DI385" i="64"/>
  <c r="DI907" i="64"/>
  <c r="DI922" i="64" s="1"/>
  <c r="DI1049" i="64"/>
  <c r="DI1064" i="64" s="1"/>
  <c r="DI1143" i="64"/>
  <c r="DI1170" i="64" s="1"/>
  <c r="DI979" i="64"/>
  <c r="DI992" i="64" s="1"/>
  <c r="DI1358" i="64"/>
  <c r="DI1372" i="64" s="1"/>
  <c r="DI955" i="64"/>
  <c r="DI970" i="64" s="1"/>
  <c r="DI1697" i="64"/>
  <c r="DI1722" i="64" s="1"/>
  <c r="DI1665" i="64"/>
  <c r="DI1688" i="64" s="1"/>
  <c r="DI1326" i="64"/>
  <c r="DI1349" i="64" s="1"/>
  <c r="DI312" i="64"/>
  <c r="DI325" i="64" s="1"/>
  <c r="DI494" i="64"/>
  <c r="DI509" i="64" s="1"/>
  <c r="DI794" i="64"/>
  <c r="DI809" i="64" s="1"/>
  <c r="DI931" i="64"/>
  <c r="DI946" i="64" s="1"/>
  <c r="DI1731" i="64"/>
  <c r="DI1756" i="64" s="1"/>
  <c r="DI1799" i="64" s="1"/>
  <c r="DI2239" i="64"/>
  <c r="DI2253" i="64" s="1"/>
  <c r="DI1412" i="64"/>
  <c r="DI1427" i="64" s="1"/>
  <c r="DI518" i="64"/>
  <c r="DI531" i="64" s="1"/>
  <c r="DI1597" i="64"/>
  <c r="DI1624" i="64" s="1"/>
  <c r="DI1259" i="64"/>
  <c r="DI1294" i="64" s="1"/>
  <c r="DI1381" i="64"/>
  <c r="DI1403" i="64" s="1"/>
  <c r="DA1597" i="64"/>
  <c r="DA1624" i="64" s="1"/>
  <c r="DA1259" i="64"/>
  <c r="DA1294" i="64" s="1"/>
  <c r="DA1381" i="64"/>
  <c r="DA1403" i="64" s="1"/>
  <c r="DA1073" i="64"/>
  <c r="DA1100" i="64" s="1"/>
  <c r="DA1179" i="64"/>
  <c r="DA1206" i="64" s="1"/>
  <c r="DA1215" i="64"/>
  <c r="DA1250" i="64" s="1"/>
  <c r="DA518" i="64"/>
  <c r="DA531" i="64" s="1"/>
  <c r="DA1108" i="64"/>
  <c r="DA1135" i="64" s="1"/>
  <c r="DA1304" i="64"/>
  <c r="DA1317" i="64" s="1"/>
  <c r="DA417" i="64"/>
  <c r="DA445" i="64"/>
  <c r="DA469" i="64"/>
  <c r="DA818" i="64"/>
  <c r="DA831" i="64" s="1"/>
  <c r="DA1049" i="64"/>
  <c r="DA1064" i="64" s="1"/>
  <c r="DA1143" i="64"/>
  <c r="DA1170" i="64" s="1"/>
  <c r="DA907" i="64"/>
  <c r="DA922" i="64" s="1"/>
  <c r="DA1358" i="64"/>
  <c r="DA1372" i="64" s="1"/>
  <c r="DA955" i="64"/>
  <c r="DA970" i="64" s="1"/>
  <c r="DA1731" i="64"/>
  <c r="DA1756" i="64" s="1"/>
  <c r="DA1799" i="64" s="1"/>
  <c r="DA2239" i="64"/>
  <c r="DA2253" i="64" s="1"/>
  <c r="DA1412" i="64"/>
  <c r="DA1427" i="64" s="1"/>
  <c r="CS955" i="64"/>
  <c r="CS970" i="64" s="1"/>
  <c r="CS979" i="64"/>
  <c r="CS992" i="64" s="1"/>
  <c r="CS1731" i="64"/>
  <c r="CS1756" i="64" s="1"/>
  <c r="CS1799" i="64" s="1"/>
  <c r="CS2239" i="64"/>
  <c r="CS2253" i="64" s="1"/>
  <c r="CS1412" i="64"/>
  <c r="CS1427" i="64" s="1"/>
  <c r="CS335" i="64"/>
  <c r="CS385" i="64"/>
  <c r="CS1633" i="64"/>
  <c r="CS1656" i="64" s="1"/>
  <c r="CS1510" i="64"/>
  <c r="CS1523" i="64" s="1"/>
  <c r="CS1436" i="64"/>
  <c r="CS1451" i="64" s="1"/>
  <c r="CS494" i="64"/>
  <c r="CS509" i="64" s="1"/>
  <c r="CS794" i="64"/>
  <c r="CS809" i="64" s="1"/>
  <c r="CS931" i="64"/>
  <c r="CS946" i="64" s="1"/>
  <c r="CS1597" i="64"/>
  <c r="CS1624" i="64" s="1"/>
  <c r="CS1259" i="64"/>
  <c r="CS1294" i="64" s="1"/>
  <c r="CS1381" i="64"/>
  <c r="CS1403" i="64" s="1"/>
  <c r="CS312" i="64"/>
  <c r="CS325" i="64" s="1"/>
  <c r="CS1073" i="64"/>
  <c r="CS1100" i="64" s="1"/>
  <c r="CS1179" i="64"/>
  <c r="CS1206" i="64" s="1"/>
  <c r="CS1215" i="64"/>
  <c r="CS1250" i="64" s="1"/>
  <c r="CS518" i="64"/>
  <c r="CS531" i="64" s="1"/>
  <c r="CS1108" i="64"/>
  <c r="CS1135" i="64" s="1"/>
  <c r="CS1304" i="64"/>
  <c r="CS1317" i="64" s="1"/>
  <c r="CS417" i="64"/>
  <c r="CS818" i="64"/>
  <c r="CS831" i="64" s="1"/>
  <c r="CS1049" i="64"/>
  <c r="CS1064" i="64" s="1"/>
  <c r="CS1358" i="64"/>
  <c r="CS1372" i="64" s="1"/>
  <c r="DI416" i="64"/>
  <c r="DI436" i="64" s="1"/>
  <c r="DI517" i="64"/>
  <c r="DI1696" i="64"/>
  <c r="DI1721" i="64" s="1"/>
  <c r="DI1664" i="64"/>
  <c r="DI1687" i="64" s="1"/>
  <c r="DI1325" i="64"/>
  <c r="DI1348" i="64" s="1"/>
  <c r="DI906" i="64"/>
  <c r="DI921" i="64" s="1"/>
  <c r="DI978" i="64"/>
  <c r="DI991" i="64" s="1"/>
  <c r="DI1730" i="64"/>
  <c r="DI1755" i="64" s="1"/>
  <c r="DI2238" i="64"/>
  <c r="DI2252" i="64" s="1"/>
  <c r="DI1411" i="64"/>
  <c r="DI1426" i="64" s="1"/>
  <c r="DI954" i="64"/>
  <c r="DI969" i="64" s="1"/>
  <c r="DI1632" i="64"/>
  <c r="DI1655" i="64" s="1"/>
  <c r="DI1509" i="64"/>
  <c r="DI1522" i="64" s="1"/>
  <c r="DI1435" i="64"/>
  <c r="DI1450" i="64" s="1"/>
  <c r="DI444" i="64"/>
  <c r="DI459" i="64" s="1"/>
  <c r="DI468" i="64"/>
  <c r="DI493" i="64"/>
  <c r="DI1596" i="64"/>
  <c r="DI1623" i="64" s="1"/>
  <c r="DI1258" i="64"/>
  <c r="DI1380" i="64"/>
  <c r="DI1402" i="64" s="1"/>
  <c r="DI793" i="64"/>
  <c r="DI808" i="64" s="1"/>
  <c r="DI930" i="64"/>
  <c r="DI945" i="64" s="1"/>
  <c r="DI1072" i="64"/>
  <c r="DI1099" i="64" s="1"/>
  <c r="DI1178" i="64"/>
  <c r="DI1205" i="64" s="1"/>
  <c r="DI1214" i="64"/>
  <c r="DI1249" i="64" s="1"/>
  <c r="DI1142" i="64"/>
  <c r="DI1169" i="64" s="1"/>
  <c r="DA334" i="64"/>
  <c r="DA384" i="64"/>
  <c r="DA1048" i="64"/>
  <c r="DA1063" i="64" s="1"/>
  <c r="DA1357" i="64"/>
  <c r="DA1371" i="64" s="1"/>
  <c r="DA416" i="64"/>
  <c r="DA436" i="64" s="1"/>
  <c r="DA817" i="64"/>
  <c r="DA830" i="64" s="1"/>
  <c r="DA2154" i="64" s="1"/>
  <c r="DA1696" i="64"/>
  <c r="DA1721" i="64" s="1"/>
  <c r="DA1664" i="64"/>
  <c r="DA1687" i="64" s="1"/>
  <c r="DA1325" i="64"/>
  <c r="DA1348" i="64" s="1"/>
  <c r="DA311" i="64"/>
  <c r="DA1730" i="64"/>
  <c r="DA1755" i="64" s="1"/>
  <c r="DA2238" i="64"/>
  <c r="DA2252" i="64" s="1"/>
  <c r="DA1411" i="64"/>
  <c r="DA1426" i="64" s="1"/>
  <c r="DA517" i="64"/>
  <c r="DA906" i="64"/>
  <c r="DA921" i="64" s="1"/>
  <c r="DA978" i="64"/>
  <c r="DA991" i="64" s="1"/>
  <c r="DA1632" i="64"/>
  <c r="DA1655" i="64" s="1"/>
  <c r="DA1509" i="64"/>
  <c r="DA1522" i="64" s="1"/>
  <c r="DA954" i="64"/>
  <c r="DA969" i="64" s="1"/>
  <c r="DA1596" i="64"/>
  <c r="DA1623" i="64" s="1"/>
  <c r="DA1258" i="64"/>
  <c r="DA1380" i="64"/>
  <c r="DA1402" i="64" s="1"/>
  <c r="DA444" i="64"/>
  <c r="DA459" i="64" s="1"/>
  <c r="DA468" i="64"/>
  <c r="DA793" i="64"/>
  <c r="DA808" i="64" s="1"/>
  <c r="DA930" i="64"/>
  <c r="DA945" i="64" s="1"/>
  <c r="DA1107" i="64"/>
  <c r="DA1134" i="64" s="1"/>
  <c r="DA1303" i="64"/>
  <c r="DA1316" i="64" s="1"/>
  <c r="CS444" i="64"/>
  <c r="CS459" i="64" s="1"/>
  <c r="CS793" i="64"/>
  <c r="CS808" i="64" s="1"/>
  <c r="CS1142" i="64"/>
  <c r="CS1169" i="64" s="1"/>
  <c r="CS468" i="64"/>
  <c r="CS1357" i="64"/>
  <c r="CS1371" i="64" s="1"/>
  <c r="CS1048" i="64"/>
  <c r="CS1063" i="64" s="1"/>
  <c r="CS1696" i="64"/>
  <c r="CS1721" i="64" s="1"/>
  <c r="CS1664" i="64"/>
  <c r="CS1687" i="64" s="1"/>
  <c r="CS1325" i="64"/>
  <c r="CS1348" i="64" s="1"/>
  <c r="CS334" i="64"/>
  <c r="CS384" i="64"/>
  <c r="CS416" i="64"/>
  <c r="CS436" i="64" s="1"/>
  <c r="CS817" i="64"/>
  <c r="CS830" i="64" s="1"/>
  <c r="CS2154" i="64" s="1"/>
  <c r="CS1730" i="64"/>
  <c r="CS1755" i="64" s="1"/>
  <c r="CS2238" i="64"/>
  <c r="CS2252" i="64" s="1"/>
  <c r="CS311" i="64"/>
  <c r="CS906" i="64"/>
  <c r="CS921" i="64" s="1"/>
  <c r="CS1632" i="64"/>
  <c r="CS1655" i="64" s="1"/>
  <c r="CS1509" i="64"/>
  <c r="CS1522" i="64" s="1"/>
  <c r="CS517" i="64"/>
  <c r="CS1072" i="64"/>
  <c r="CS1099" i="64" s="1"/>
  <c r="CS1178" i="64"/>
  <c r="CS1205" i="64" s="1"/>
  <c r="CS1214" i="64"/>
  <c r="CS1249" i="64" s="1"/>
  <c r="DI2186" i="64"/>
  <c r="DI2135" i="64"/>
  <c r="DA1440" i="64"/>
  <c r="CS1665" i="64"/>
  <c r="CS1688" i="64" s="1"/>
  <c r="DI1633" i="64"/>
  <c r="DI1656" i="64" s="1"/>
  <c r="DA1178" i="64"/>
  <c r="DA1205" i="64" s="1"/>
  <c r="DI1073" i="64"/>
  <c r="DI1100" i="64" s="1"/>
  <c r="DI334" i="64"/>
  <c r="DA312" i="64"/>
  <c r="DA325" i="64" s="1"/>
  <c r="DI2191" i="64"/>
  <c r="CS2187" i="64"/>
  <c r="CS2165" i="64"/>
  <c r="DI2161" i="64"/>
  <c r="DI2140" i="64"/>
  <c r="CS2136" i="64"/>
  <c r="CS2114" i="64"/>
  <c r="DI2110" i="64"/>
  <c r="DA1416" i="64"/>
  <c r="DA1431" i="64" s="1"/>
  <c r="CS1326" i="64"/>
  <c r="CS1349" i="64" s="1"/>
  <c r="CS1303" i="64"/>
  <c r="CS1316" i="64" s="1"/>
  <c r="DI1510" i="64"/>
  <c r="DI1523" i="64" s="1"/>
  <c r="DI1179" i="64"/>
  <c r="DI1206" i="64" s="1"/>
  <c r="DA1147" i="64"/>
  <c r="DA1174" i="64" s="1"/>
  <c r="CS1107" i="64"/>
  <c r="CS1134" i="64" s="1"/>
  <c r="CS978" i="64"/>
  <c r="CS991" i="64" s="1"/>
  <c r="DA935" i="64"/>
  <c r="DA950" i="64" s="1"/>
  <c r="CS469" i="64"/>
  <c r="DA339" i="64"/>
  <c r="DA349" i="64" s="1"/>
  <c r="DA335" i="64"/>
  <c r="CS2160" i="64"/>
  <c r="CS2109" i="64"/>
  <c r="CS1262" i="64"/>
  <c r="DA1665" i="64"/>
  <c r="DA1688" i="64" s="1"/>
  <c r="CS1596" i="64"/>
  <c r="CS1623" i="64" s="1"/>
  <c r="CS1697" i="64"/>
  <c r="CS1722" i="64" s="1"/>
  <c r="CS930" i="64"/>
  <c r="CS945" i="64" s="1"/>
  <c r="DI822" i="64"/>
  <c r="DI835" i="64" s="1"/>
  <c r="DA794" i="64"/>
  <c r="DA809" i="64" s="1"/>
  <c r="DI469" i="64"/>
  <c r="DI384" i="64"/>
  <c r="DI316" i="64"/>
  <c r="DA2187" i="64"/>
  <c r="DA2165" i="64"/>
  <c r="DA2160" i="64"/>
  <c r="DA2136" i="64"/>
  <c r="DA2114" i="64"/>
  <c r="DA2109" i="64"/>
  <c r="DA1436" i="64"/>
  <c r="DA1451" i="64" s="1"/>
  <c r="CS1411" i="64"/>
  <c r="CS1426" i="64" s="1"/>
  <c r="DA1326" i="64"/>
  <c r="DA1349" i="64" s="1"/>
  <c r="DA1263" i="64"/>
  <c r="DA1298" i="64" s="1"/>
  <c r="DI1147" i="64"/>
  <c r="DI1174" i="64" s="1"/>
  <c r="CS983" i="64"/>
  <c r="CS996" i="64" s="1"/>
  <c r="DA389" i="64"/>
  <c r="DA385" i="64"/>
  <c r="CS316" i="64"/>
  <c r="DK798" i="64"/>
  <c r="DK1735" i="64"/>
  <c r="DK1760" i="64" s="1"/>
  <c r="DK316" i="64"/>
  <c r="DK1053" i="64"/>
  <c r="DK421" i="64"/>
  <c r="DK983" i="64"/>
  <c r="DK996" i="64" s="1"/>
  <c r="DK1701" i="64"/>
  <c r="DK1726" i="64" s="1"/>
  <c r="DK1077" i="64"/>
  <c r="DK1104" i="64" s="1"/>
  <c r="DK1112" i="64"/>
  <c r="DK1139" i="64" s="1"/>
  <c r="DK1601" i="64"/>
  <c r="DK1628" i="64" s="1"/>
  <c r="DK339" i="64"/>
  <c r="DK349" i="64" s="1"/>
  <c r="DK449" i="64"/>
  <c r="DK911" i="64"/>
  <c r="DK926" i="64" s="1"/>
  <c r="DK959" i="64"/>
  <c r="DK1263" i="64"/>
  <c r="DK1298" i="64" s="1"/>
  <c r="DK1514" i="64"/>
  <c r="DK1527" i="64" s="1"/>
  <c r="DK473" i="64"/>
  <c r="DK935" i="64"/>
  <c r="DK950" i="64" s="1"/>
  <c r="DK1330" i="64"/>
  <c r="DK1362" i="64"/>
  <c r="DK1376" i="64" s="1"/>
  <c r="DK389" i="64"/>
  <c r="DK522" i="64"/>
  <c r="DK535" i="64" s="1"/>
  <c r="DK1147" i="64"/>
  <c r="DK1174" i="64" s="1"/>
  <c r="DK1637" i="64"/>
  <c r="DK1660" i="64" s="1"/>
  <c r="DK1308" i="64"/>
  <c r="DK1321" i="64" s="1"/>
  <c r="DK1385" i="64"/>
  <c r="DK498" i="64"/>
  <c r="DK822" i="64"/>
  <c r="DK835" i="64" s="1"/>
  <c r="DK1183" i="64"/>
  <c r="DK1210" i="64" s="1"/>
  <c r="DC498" i="64"/>
  <c r="DC1735" i="64"/>
  <c r="DC1760" i="64" s="1"/>
  <c r="DC1669" i="64"/>
  <c r="DC1692" i="64" s="1"/>
  <c r="DC1219" i="64"/>
  <c r="DC1254" i="64" s="1"/>
  <c r="DC798" i="64"/>
  <c r="DC1053" i="64"/>
  <c r="DC316" i="64"/>
  <c r="DC1701" i="64"/>
  <c r="DC1726" i="64" s="1"/>
  <c r="DC1077" i="64"/>
  <c r="DC1104" i="64" s="1"/>
  <c r="DC1112" i="64"/>
  <c r="DC1139" i="64" s="1"/>
  <c r="DC1601" i="64"/>
  <c r="DC1628" i="64" s="1"/>
  <c r="DC421" i="64"/>
  <c r="DC911" i="64"/>
  <c r="DC926" i="64" s="1"/>
  <c r="DC959" i="64"/>
  <c r="DC983" i="64"/>
  <c r="DC996" i="64" s="1"/>
  <c r="DC1263" i="64"/>
  <c r="DC1298" i="64" s="1"/>
  <c r="DC1514" i="64"/>
  <c r="DC1527" i="64" s="1"/>
  <c r="DC339" i="64"/>
  <c r="DC349" i="64" s="1"/>
  <c r="DC449" i="64"/>
  <c r="DC1330" i="64"/>
  <c r="DC1362" i="64"/>
  <c r="DC1376" i="64" s="1"/>
  <c r="DC473" i="64"/>
  <c r="DC935" i="64"/>
  <c r="DC950" i="64" s="1"/>
  <c r="DC1147" i="64"/>
  <c r="DC1174" i="64" s="1"/>
  <c r="DC1637" i="64"/>
  <c r="DC1660" i="64" s="1"/>
  <c r="DC1308" i="64"/>
  <c r="DC1321" i="64" s="1"/>
  <c r="CU473" i="64"/>
  <c r="CU935" i="64"/>
  <c r="CU950" i="64" s="1"/>
  <c r="CU1183" i="64"/>
  <c r="CU1210" i="64" s="1"/>
  <c r="CU389" i="64"/>
  <c r="CU498" i="64"/>
  <c r="CU522" i="64"/>
  <c r="CU535" i="64" s="1"/>
  <c r="CU822" i="64"/>
  <c r="CU835" i="64" s="1"/>
  <c r="CU2243" i="64"/>
  <c r="CU2257" i="64" s="1"/>
  <c r="CU1735" i="64"/>
  <c r="CU1760" i="64" s="1"/>
  <c r="CU1669" i="64"/>
  <c r="CU1692" i="64" s="1"/>
  <c r="CU1219" i="64"/>
  <c r="CU1254" i="64" s="1"/>
  <c r="CU1053" i="64"/>
  <c r="CU798" i="64"/>
  <c r="CU1701" i="64"/>
  <c r="CU1726" i="64" s="1"/>
  <c r="CU1077" i="64"/>
  <c r="CU1104" i="64" s="1"/>
  <c r="CU1112" i="64"/>
  <c r="CU1139" i="64" s="1"/>
  <c r="CU1601" i="64"/>
  <c r="CU1628" i="64" s="1"/>
  <c r="CU316" i="64"/>
  <c r="CU983" i="64"/>
  <c r="CU996" i="64" s="1"/>
  <c r="CU1263" i="64"/>
  <c r="CU1298" i="64" s="1"/>
  <c r="CU1514" i="64"/>
  <c r="CU1527" i="64" s="1"/>
  <c r="CU421" i="64"/>
  <c r="CU911" i="64"/>
  <c r="CU926" i="64" s="1"/>
  <c r="CU959" i="64"/>
  <c r="CU1330" i="64"/>
  <c r="CU1362" i="64"/>
  <c r="CU1376" i="64" s="1"/>
  <c r="DK338" i="64"/>
  <c r="DK448" i="64"/>
  <c r="DK1146" i="64"/>
  <c r="DK472" i="64"/>
  <c r="DK934" i="64"/>
  <c r="DK949" i="64" s="1"/>
  <c r="DK1182" i="64"/>
  <c r="DK388" i="64"/>
  <c r="DK497" i="64"/>
  <c r="DK521" i="64"/>
  <c r="DK534" i="64" s="1"/>
  <c r="DK821" i="64"/>
  <c r="DK2242" i="64"/>
  <c r="DK1734" i="64"/>
  <c r="DK1668" i="64"/>
  <c r="DK1218" i="64"/>
  <c r="DK1052" i="64"/>
  <c r="DK797" i="64"/>
  <c r="DK1700" i="64"/>
  <c r="DK1076" i="64"/>
  <c r="DK1111" i="64"/>
  <c r="DK1600" i="64"/>
  <c r="DK315" i="64"/>
  <c r="DK982" i="64"/>
  <c r="DK1262" i="64"/>
  <c r="DK1513" i="64"/>
  <c r="DC315" i="64"/>
  <c r="DC420" i="64"/>
  <c r="DC958" i="64"/>
  <c r="DC973" i="64" s="1"/>
  <c r="DC1146" i="64"/>
  <c r="DC1636" i="64"/>
  <c r="DC1182" i="64"/>
  <c r="DC338" i="64"/>
  <c r="DC448" i="64"/>
  <c r="DC934" i="64"/>
  <c r="DC949" i="64" s="1"/>
  <c r="DC2242" i="64"/>
  <c r="DC472" i="64"/>
  <c r="DC497" i="64"/>
  <c r="DC521" i="64"/>
  <c r="DC534" i="64" s="1"/>
  <c r="DC821" i="64"/>
  <c r="DC1734" i="64"/>
  <c r="DC1668" i="64"/>
  <c r="DC1218" i="64"/>
  <c r="DC388" i="64"/>
  <c r="DC1052" i="64"/>
  <c r="DC1700" i="64"/>
  <c r="DC1076" i="64"/>
  <c r="DC1111" i="64"/>
  <c r="DC1600" i="64"/>
  <c r="DC1262" i="64"/>
  <c r="CU388" i="64"/>
  <c r="CU797" i="64"/>
  <c r="CU982" i="64"/>
  <c r="CU1146" i="64"/>
  <c r="CU1636" i="64"/>
  <c r="CU420" i="64"/>
  <c r="CU958" i="64"/>
  <c r="CU973" i="64" s="1"/>
  <c r="CU1182" i="64"/>
  <c r="CU315" i="64"/>
  <c r="CU2242" i="64"/>
  <c r="CU934" i="64"/>
  <c r="CU949" i="64" s="1"/>
  <c r="CU1734" i="64"/>
  <c r="CU1668" i="64"/>
  <c r="CU1218" i="64"/>
  <c r="CU338" i="64"/>
  <c r="CU448" i="64"/>
  <c r="CU497" i="64"/>
  <c r="CU821" i="64"/>
  <c r="CU1052" i="64"/>
  <c r="CU1262" i="64"/>
  <c r="DK494" i="64"/>
  <c r="DK818" i="64"/>
  <c r="DK831" i="64" s="1"/>
  <c r="DK1697" i="64"/>
  <c r="DK1722" i="64" s="1"/>
  <c r="DK1073" i="64"/>
  <c r="DK1100" i="64" s="1"/>
  <c r="DK1108" i="64"/>
  <c r="DK1135" i="64" s="1"/>
  <c r="DK1597" i="64"/>
  <c r="DK1624" i="64" s="1"/>
  <c r="DK335" i="64"/>
  <c r="DK445" i="64"/>
  <c r="DK1510" i="64"/>
  <c r="DK1523" i="64" s="1"/>
  <c r="DK469" i="64"/>
  <c r="DK518" i="64"/>
  <c r="DK531" i="64" s="1"/>
  <c r="DK794" i="64"/>
  <c r="DK809" i="64" s="1"/>
  <c r="DK385" i="64"/>
  <c r="DK979" i="64"/>
  <c r="DK992" i="64" s="1"/>
  <c r="DK1143" i="64"/>
  <c r="DK1170" i="64" s="1"/>
  <c r="DK1633" i="64"/>
  <c r="DK1656" i="64" s="1"/>
  <c r="DK1179" i="64"/>
  <c r="DK1206" i="64" s="1"/>
  <c r="DK417" i="64"/>
  <c r="DK955" i="64"/>
  <c r="DK970" i="64" s="1"/>
  <c r="DK2239" i="64"/>
  <c r="DK2253" i="64" s="1"/>
  <c r="DK1731" i="64"/>
  <c r="DK1756" i="64" s="1"/>
  <c r="DK1799" i="64" s="1"/>
  <c r="DK1665" i="64"/>
  <c r="DK1688" i="64" s="1"/>
  <c r="DK1215" i="64"/>
  <c r="DK1250" i="64" s="1"/>
  <c r="DK1259" i="64"/>
  <c r="DK1294" i="64" s="1"/>
  <c r="DC1049" i="64"/>
  <c r="DC1064" i="64" s="1"/>
  <c r="DC312" i="64"/>
  <c r="DC325" i="64" s="1"/>
  <c r="DC907" i="64"/>
  <c r="DC922" i="64" s="1"/>
  <c r="DC931" i="64"/>
  <c r="DC946" i="64" s="1"/>
  <c r="DC1697" i="64"/>
  <c r="DC1722" i="64" s="1"/>
  <c r="DC1073" i="64"/>
  <c r="DC1100" i="64" s="1"/>
  <c r="DC1108" i="64"/>
  <c r="DC1135" i="64" s="1"/>
  <c r="DC1597" i="64"/>
  <c r="DC1624" i="64" s="1"/>
  <c r="DC494" i="64"/>
  <c r="DC818" i="64"/>
  <c r="DC831" i="64" s="1"/>
  <c r="DC1510" i="64"/>
  <c r="DC1523" i="64" s="1"/>
  <c r="DC445" i="64"/>
  <c r="DC335" i="64"/>
  <c r="DC794" i="64"/>
  <c r="DC809" i="64" s="1"/>
  <c r="DC1143" i="64"/>
  <c r="DC1170" i="64" s="1"/>
  <c r="DC1633" i="64"/>
  <c r="DC1656" i="64" s="1"/>
  <c r="DC1304" i="64"/>
  <c r="DC1317" i="64" s="1"/>
  <c r="DC469" i="64"/>
  <c r="DC518" i="64"/>
  <c r="DC531" i="64" s="1"/>
  <c r="DC979" i="64"/>
  <c r="DC992" i="64" s="1"/>
  <c r="DC1179" i="64"/>
  <c r="DC1206" i="64" s="1"/>
  <c r="DC385" i="64"/>
  <c r="DC1259" i="64"/>
  <c r="DC1294" i="64" s="1"/>
  <c r="DC2239" i="64"/>
  <c r="DC2253" i="64" s="1"/>
  <c r="CU469" i="64"/>
  <c r="CU955" i="64"/>
  <c r="CU970" i="64" s="1"/>
  <c r="CU1731" i="64"/>
  <c r="CU1756" i="64" s="1"/>
  <c r="CU1799" i="64" s="1"/>
  <c r="CU385" i="64"/>
  <c r="CU417" i="64"/>
  <c r="CU1049" i="64"/>
  <c r="CU1064" i="64" s="1"/>
  <c r="CU1697" i="64"/>
  <c r="CU1722" i="64" s="1"/>
  <c r="CU1073" i="64"/>
  <c r="CU1100" i="64" s="1"/>
  <c r="CU1108" i="64"/>
  <c r="CU1135" i="64" s="1"/>
  <c r="CU1597" i="64"/>
  <c r="CU1624" i="64" s="1"/>
  <c r="CU907" i="64"/>
  <c r="CU922" i="64" s="1"/>
  <c r="CU931" i="64"/>
  <c r="CU946" i="64" s="1"/>
  <c r="CU1510" i="64"/>
  <c r="CU1523" i="64" s="1"/>
  <c r="CU312" i="64"/>
  <c r="CU325" i="64" s="1"/>
  <c r="CU494" i="64"/>
  <c r="CU818" i="64"/>
  <c r="CU831" i="64" s="1"/>
  <c r="CU1326" i="64"/>
  <c r="CU1349" i="64" s="1"/>
  <c r="CU1358" i="64"/>
  <c r="CU1372" i="64" s="1"/>
  <c r="CU1143" i="64"/>
  <c r="CU1170" i="64" s="1"/>
  <c r="CU1633" i="64"/>
  <c r="CU1656" i="64" s="1"/>
  <c r="CU1304" i="64"/>
  <c r="CU1317" i="64" s="1"/>
  <c r="CU1381" i="64"/>
  <c r="CU1403" i="64" s="1"/>
  <c r="CU445" i="64"/>
  <c r="CU794" i="64"/>
  <c r="CU809" i="64" s="1"/>
  <c r="CU1179" i="64"/>
  <c r="CU1206" i="64" s="1"/>
  <c r="DC2191" i="64"/>
  <c r="CU2164" i="64"/>
  <c r="DC2140" i="64"/>
  <c r="CU2113" i="64"/>
  <c r="DC1440" i="64"/>
  <c r="CU1384" i="64"/>
  <c r="DC1361" i="64"/>
  <c r="DK1329" i="64"/>
  <c r="DK1219" i="64"/>
  <c r="DK1254" i="64" s="1"/>
  <c r="CU1076" i="64"/>
  <c r="DC797" i="64"/>
  <c r="CU339" i="64"/>
  <c r="CU349" i="64" s="1"/>
  <c r="DK2191" i="64"/>
  <c r="CU2187" i="64"/>
  <c r="DC2164" i="64"/>
  <c r="DK2140" i="64"/>
  <c r="CU2136" i="64"/>
  <c r="DC2113" i="64"/>
  <c r="DK1440" i="64"/>
  <c r="CU1436" i="64"/>
  <c r="CU1451" i="64" s="1"/>
  <c r="CU1412" i="64"/>
  <c r="CU1427" i="64" s="1"/>
  <c r="DC1384" i="64"/>
  <c r="DK1361" i="64"/>
  <c r="DC2243" i="64"/>
  <c r="DC2257" i="64" s="1"/>
  <c r="CU1665" i="64"/>
  <c r="CU1688" i="64" s="1"/>
  <c r="DC982" i="64"/>
  <c r="CU521" i="64"/>
  <c r="CU534" i="64" s="1"/>
  <c r="DK420" i="64"/>
  <c r="DK312" i="64"/>
  <c r="DK325" i="64" s="1"/>
  <c r="DC2187" i="64"/>
  <c r="DK2164" i="64"/>
  <c r="DC2136" i="64"/>
  <c r="DK2113" i="64"/>
  <c r="DC1436" i="64"/>
  <c r="DC1451" i="64" s="1"/>
  <c r="DC1412" i="64"/>
  <c r="DC1427" i="64" s="1"/>
  <c r="DK1384" i="64"/>
  <c r="DK2243" i="64"/>
  <c r="DK2257" i="64" s="1"/>
  <c r="CU1215" i="64"/>
  <c r="CU1250" i="64" s="1"/>
  <c r="DC1665" i="64"/>
  <c r="DC1688" i="64" s="1"/>
  <c r="CU1600" i="64"/>
  <c r="DC1183" i="64"/>
  <c r="DC1210" i="64" s="1"/>
  <c r="DK1049" i="64"/>
  <c r="DK1064" i="64" s="1"/>
  <c r="DC955" i="64"/>
  <c r="DC970" i="64" s="1"/>
  <c r="DC389" i="64"/>
  <c r="DK2187" i="64"/>
  <c r="CU2165" i="64"/>
  <c r="DK2136" i="64"/>
  <c r="CU2114" i="64"/>
  <c r="DK1436" i="64"/>
  <c r="DK1451" i="64" s="1"/>
  <c r="DK1412" i="64"/>
  <c r="DK1427" i="64" s="1"/>
  <c r="CU1385" i="64"/>
  <c r="DK1304" i="64"/>
  <c r="DK1317" i="64" s="1"/>
  <c r="CU1513" i="64"/>
  <c r="DC1215" i="64"/>
  <c r="DC1250" i="64" s="1"/>
  <c r="DC1731" i="64"/>
  <c r="DC1756" i="64" s="1"/>
  <c r="DC1799" i="64" s="1"/>
  <c r="DK907" i="64"/>
  <c r="DK922" i="64" s="1"/>
  <c r="CU472" i="64"/>
  <c r="CU335" i="64"/>
  <c r="CU2190" i="64"/>
  <c r="DC2165" i="64"/>
  <c r="CU2139" i="64"/>
  <c r="DC2114" i="64"/>
  <c r="CU1439" i="64"/>
  <c r="CU1415" i="64"/>
  <c r="DC1385" i="64"/>
  <c r="DC1326" i="64"/>
  <c r="DC1349" i="64" s="1"/>
  <c r="CU1307" i="64"/>
  <c r="DC1513" i="64"/>
  <c r="CU2239" i="64"/>
  <c r="CU2253" i="64" s="1"/>
  <c r="CU1111" i="64"/>
  <c r="DC822" i="64"/>
  <c r="DC835" i="64" s="1"/>
  <c r="DC522" i="64"/>
  <c r="DC535" i="64" s="1"/>
  <c r="DC2190" i="64"/>
  <c r="DK2165" i="64"/>
  <c r="CU2161" i="64"/>
  <c r="DC2139" i="64"/>
  <c r="DK2114" i="64"/>
  <c r="CU2110" i="64"/>
  <c r="DC1439" i="64"/>
  <c r="DC1415" i="64"/>
  <c r="DC1358" i="64"/>
  <c r="DC1372" i="64" s="1"/>
  <c r="DK1326" i="64"/>
  <c r="DK1349" i="64" s="1"/>
  <c r="DC1307" i="64"/>
  <c r="DK1636" i="64"/>
  <c r="DK958" i="64"/>
  <c r="DK973" i="64" s="1"/>
  <c r="CU449" i="64"/>
  <c r="DK2190" i="64"/>
  <c r="DC2161" i="64"/>
  <c r="DK2139" i="64"/>
  <c r="DC2110" i="64"/>
  <c r="DK1439" i="64"/>
  <c r="DK1416" i="64"/>
  <c r="DK1431" i="64" s="1"/>
  <c r="DC1416" i="64"/>
  <c r="DC1431" i="64" s="1"/>
  <c r="CU1416" i="64"/>
  <c r="CU1431" i="64" s="1"/>
  <c r="DK1415" i="64"/>
  <c r="DC1381" i="64"/>
  <c r="DC1403" i="64" s="1"/>
  <c r="DK1358" i="64"/>
  <c r="DK1372" i="64" s="1"/>
  <c r="CU1329" i="64"/>
  <c r="DK1307" i="64"/>
  <c r="CU1259" i="64"/>
  <c r="CU1294" i="64" s="1"/>
  <c r="CU1637" i="64"/>
  <c r="CU1660" i="64" s="1"/>
  <c r="CU1700" i="64"/>
  <c r="CU979" i="64"/>
  <c r="CU992" i="64" s="1"/>
  <c r="DK931" i="64"/>
  <c r="DK946" i="64" s="1"/>
  <c r="DC417" i="64"/>
  <c r="DD798" i="64"/>
  <c r="DD983" i="64"/>
  <c r="DD996" i="64" s="1"/>
  <c r="DD935" i="64"/>
  <c r="DD950" i="64" s="1"/>
  <c r="DD421" i="64"/>
  <c r="DD498" i="64"/>
  <c r="CV822" i="64"/>
  <c r="CV835" i="64" s="1"/>
  <c r="CV911" i="64"/>
  <c r="CV926" i="64" s="1"/>
  <c r="CV798" i="64"/>
  <c r="CV935" i="64"/>
  <c r="CV950" i="64" s="1"/>
  <c r="CV959" i="64"/>
  <c r="CV421" i="64"/>
  <c r="DE934" i="64"/>
  <c r="DE949" i="64" s="1"/>
  <c r="DE958" i="64"/>
  <c r="DE973" i="64" s="1"/>
  <c r="DE315" i="64"/>
  <c r="DE420" i="64"/>
  <c r="DE448" i="64"/>
  <c r="DE497" i="64"/>
  <c r="DE821" i="64"/>
  <c r="DE338" i="64"/>
  <c r="DE388" i="64"/>
  <c r="DE472" i="64"/>
  <c r="DE797" i="64"/>
  <c r="CW472" i="64"/>
  <c r="CW982" i="64"/>
  <c r="CW521" i="64"/>
  <c r="CW534" i="64" s="1"/>
  <c r="CW934" i="64"/>
  <c r="CW949" i="64" s="1"/>
  <c r="CW958" i="64"/>
  <c r="CW973" i="64" s="1"/>
  <c r="CW420" i="64"/>
  <c r="CW315" i="64"/>
  <c r="CW448" i="64"/>
  <c r="CW497" i="64"/>
  <c r="CW821" i="64"/>
  <c r="CW338" i="64"/>
  <c r="CW388" i="64"/>
  <c r="CO338" i="64"/>
  <c r="CO388" i="64"/>
  <c r="CO797" i="64"/>
  <c r="CO982" i="64"/>
  <c r="CO472" i="64"/>
  <c r="CO934" i="64"/>
  <c r="CO949" i="64" s="1"/>
  <c r="CO958" i="64"/>
  <c r="CO973" i="64" s="1"/>
  <c r="CO420" i="64"/>
  <c r="CO521" i="64"/>
  <c r="CO534" i="64" s="1"/>
  <c r="CO497" i="64"/>
  <c r="CO821" i="64"/>
  <c r="CO315" i="64"/>
  <c r="CO448" i="64"/>
  <c r="DF794" i="64"/>
  <c r="DF809" i="64" s="1"/>
  <c r="DF335" i="64"/>
  <c r="DF385" i="64"/>
  <c r="DF979" i="64"/>
  <c r="DF992" i="64" s="1"/>
  <c r="DF907" i="64"/>
  <c r="DF922" i="64" s="1"/>
  <c r="DF931" i="64"/>
  <c r="DF946" i="64" s="1"/>
  <c r="DF955" i="64"/>
  <c r="DF970" i="64" s="1"/>
  <c r="DF417" i="64"/>
  <c r="DF469" i="64"/>
  <c r="DF494" i="64"/>
  <c r="DF518" i="64"/>
  <c r="DF531" i="64" s="1"/>
  <c r="DF818" i="64"/>
  <c r="DF831" i="64" s="1"/>
  <c r="CX312" i="64"/>
  <c r="CX325" i="64" s="1"/>
  <c r="CX445" i="64"/>
  <c r="CX794" i="64"/>
  <c r="CX809" i="64" s="1"/>
  <c r="CX979" i="64"/>
  <c r="CX992" i="64" s="1"/>
  <c r="CX335" i="64"/>
  <c r="CX385" i="64"/>
  <c r="CX907" i="64"/>
  <c r="CX922" i="64" s="1"/>
  <c r="CX931" i="64"/>
  <c r="CX946" i="64" s="1"/>
  <c r="CX417" i="64"/>
  <c r="CX1049" i="64"/>
  <c r="CX1064" i="64" s="1"/>
  <c r="CX469" i="64"/>
  <c r="CX494" i="64"/>
  <c r="CX818" i="64"/>
  <c r="CX831" i="64" s="1"/>
  <c r="CP469" i="64"/>
  <c r="CP518" i="64"/>
  <c r="CP531" i="64" s="1"/>
  <c r="CP312" i="64"/>
  <c r="CP325" i="64" s="1"/>
  <c r="CP445" i="64"/>
  <c r="CP794" i="64"/>
  <c r="CP809" i="64" s="1"/>
  <c r="CP907" i="64"/>
  <c r="CP922" i="64" s="1"/>
  <c r="CP931" i="64"/>
  <c r="CP946" i="64" s="1"/>
  <c r="CP955" i="64"/>
  <c r="CP970" i="64" s="1"/>
  <c r="CP335" i="64"/>
  <c r="CP385" i="64"/>
  <c r="CP417" i="64"/>
  <c r="DG334" i="64"/>
  <c r="DG384" i="64"/>
  <c r="DG493" i="64"/>
  <c r="DG817" i="64"/>
  <c r="DG830" i="64" s="1"/>
  <c r="DG2154" i="64" s="1"/>
  <c r="DG468" i="64"/>
  <c r="DG517" i="64"/>
  <c r="DG793" i="64"/>
  <c r="DG808" i="64" s="1"/>
  <c r="DG311" i="64"/>
  <c r="DG444" i="64"/>
  <c r="DG459" i="64" s="1"/>
  <c r="DG978" i="64"/>
  <c r="DG991" i="64" s="1"/>
  <c r="DG906" i="64"/>
  <c r="DG921" i="64" s="1"/>
  <c r="DG930" i="64"/>
  <c r="DG945" i="64" s="1"/>
  <c r="DG954" i="64"/>
  <c r="DG969" i="64" s="1"/>
  <c r="CY416" i="64"/>
  <c r="CY436" i="64" s="1"/>
  <c r="CY1048" i="64"/>
  <c r="CY1063" i="64" s="1"/>
  <c r="CY493" i="64"/>
  <c r="CY817" i="64"/>
  <c r="CY830" i="64" s="1"/>
  <c r="CY2154" i="64" s="1"/>
  <c r="CY334" i="64"/>
  <c r="CY384" i="64"/>
  <c r="CY468" i="64"/>
  <c r="CY517" i="64"/>
  <c r="CY793" i="64"/>
  <c r="CY808" i="64" s="1"/>
  <c r="CY978" i="64"/>
  <c r="CY991" i="64" s="1"/>
  <c r="CQ906" i="64"/>
  <c r="CQ921" i="64" s="1"/>
  <c r="CQ930" i="64"/>
  <c r="CQ945" i="64" s="1"/>
  <c r="CQ954" i="64"/>
  <c r="CQ969" i="64" s="1"/>
  <c r="CQ311" i="64"/>
  <c r="CQ416" i="64"/>
  <c r="CQ436" i="64" s="1"/>
  <c r="CQ444" i="64"/>
  <c r="CQ459" i="64" s="1"/>
  <c r="CQ1048" i="64"/>
  <c r="CQ1063" i="64" s="1"/>
  <c r="CQ493" i="64"/>
  <c r="CQ817" i="64"/>
  <c r="CQ830" i="64" s="1"/>
  <c r="CQ2154" i="64" s="1"/>
  <c r="CQ334" i="64"/>
  <c r="CQ384" i="64"/>
  <c r="CQ468" i="64"/>
  <c r="CQ793" i="64"/>
  <c r="CQ808" i="64" s="1"/>
  <c r="CP1679" i="64"/>
  <c r="CZ1112" i="64"/>
  <c r="CZ1139" i="64" s="1"/>
  <c r="CZ1637" i="64"/>
  <c r="CZ1660" i="64" s="1"/>
  <c r="CZ421" i="64"/>
  <c r="CZ522" i="64"/>
  <c r="CZ535" i="64" s="1"/>
  <c r="CZ798" i="64"/>
  <c r="CZ316" i="64"/>
  <c r="CZ1669" i="64"/>
  <c r="CZ1692" i="64" s="1"/>
  <c r="CZ449" i="64"/>
  <c r="CZ983" i="64"/>
  <c r="CZ996" i="64" s="1"/>
  <c r="CZ1053" i="64"/>
  <c r="CZ1147" i="64"/>
  <c r="CZ1174" i="64" s="1"/>
  <c r="CZ1183" i="64"/>
  <c r="CZ1210" i="64" s="1"/>
  <c r="CZ1601" i="64"/>
  <c r="CZ1628" i="64" s="1"/>
  <c r="CZ1735" i="64"/>
  <c r="CZ1760" i="64" s="1"/>
  <c r="CZ473" i="64"/>
  <c r="CZ935" i="64"/>
  <c r="CZ950" i="64" s="1"/>
  <c r="CZ339" i="64"/>
  <c r="CZ349" i="64" s="1"/>
  <c r="CZ822" i="64"/>
  <c r="CZ835" i="64" s="1"/>
  <c r="CZ911" i="64"/>
  <c r="CZ926" i="64" s="1"/>
  <c r="CZ1219" i="64"/>
  <c r="CZ1254" i="64" s="1"/>
  <c r="CU334" i="64"/>
  <c r="CU493" i="64"/>
  <c r="CU954" i="64"/>
  <c r="CU1696" i="64"/>
  <c r="CU1721" i="64" s="1"/>
  <c r="CU384" i="64"/>
  <c r="CU793" i="64"/>
  <c r="CU808" i="64" s="1"/>
  <c r="CU1107" i="64"/>
  <c r="CU1134" i="64" s="1"/>
  <c r="CU1632" i="64"/>
  <c r="CU1655" i="64" s="1"/>
  <c r="CU416" i="64"/>
  <c r="CU1258" i="64"/>
  <c r="CU517" i="64"/>
  <c r="CU1048" i="64"/>
  <c r="CU1063" i="64" s="1"/>
  <c r="CU1596" i="64"/>
  <c r="CU1623" i="64" s="1"/>
  <c r="CU1664" i="64"/>
  <c r="CU1687" i="64" s="1"/>
  <c r="CU311" i="64"/>
  <c r="CU978" i="64"/>
  <c r="CU1142" i="64"/>
  <c r="CU1178" i="64"/>
  <c r="CU444" i="64"/>
  <c r="CU1730" i="64"/>
  <c r="CU1755" i="64" s="1"/>
  <c r="CU817" i="64"/>
  <c r="CU830" i="64" s="1"/>
  <c r="CU2154" i="64" s="1"/>
  <c r="CU930" i="64"/>
  <c r="CU945" i="64" s="1"/>
  <c r="CU1214" i="64"/>
  <c r="CU1249" i="64" s="1"/>
  <c r="DH1263" i="64"/>
  <c r="DH1298" i="64" s="1"/>
  <c r="CZ1263" i="64"/>
  <c r="CZ1298" i="64" s="1"/>
  <c r="CR1263" i="64"/>
  <c r="CR1298" i="64" s="1"/>
  <c r="CZ959" i="64"/>
  <c r="CR959" i="64"/>
  <c r="DH522" i="64"/>
  <c r="DH535" i="64" s="1"/>
  <c r="DH1112" i="64"/>
  <c r="DH1139" i="64" s="1"/>
  <c r="DH1637" i="64"/>
  <c r="DH1660" i="64" s="1"/>
  <c r="DH316" i="64"/>
  <c r="DH421" i="64"/>
  <c r="DH798" i="64"/>
  <c r="DH449" i="64"/>
  <c r="DH1669" i="64"/>
  <c r="DH1692" i="64" s="1"/>
  <c r="DH983" i="64"/>
  <c r="DH996" i="64" s="1"/>
  <c r="DH1053" i="64"/>
  <c r="DH1147" i="64"/>
  <c r="DH1174" i="64" s="1"/>
  <c r="DH1183" i="64"/>
  <c r="DH1210" i="64" s="1"/>
  <c r="DH1601" i="64"/>
  <c r="DH1628" i="64" s="1"/>
  <c r="DH473" i="64"/>
  <c r="DH1735" i="64"/>
  <c r="DH1760" i="64" s="1"/>
  <c r="DH339" i="64"/>
  <c r="DH349" i="64" s="1"/>
  <c r="DH935" i="64"/>
  <c r="DH950" i="64" s="1"/>
  <c r="DH389" i="64"/>
  <c r="DH822" i="64"/>
  <c r="DH835" i="64" s="1"/>
  <c r="DH911" i="64"/>
  <c r="DH926" i="64" s="1"/>
  <c r="DH1219" i="64"/>
  <c r="DH1254" i="64" s="1"/>
  <c r="DK493" i="64"/>
  <c r="DK954" i="64"/>
  <c r="DK1696" i="64"/>
  <c r="DK1721" i="64" s="1"/>
  <c r="DK517" i="64"/>
  <c r="DK793" i="64"/>
  <c r="DK808" i="64" s="1"/>
  <c r="DK1107" i="64"/>
  <c r="DK1134" i="64" s="1"/>
  <c r="DK1632" i="64"/>
  <c r="DK1655" i="64" s="1"/>
  <c r="DK311" i="64"/>
  <c r="DK416" i="64"/>
  <c r="DK1258" i="64"/>
  <c r="DK444" i="64"/>
  <c r="DK1048" i="64"/>
  <c r="DK1063" i="64" s="1"/>
  <c r="DK1596" i="64"/>
  <c r="DK1623" i="64" s="1"/>
  <c r="DK1664" i="64"/>
  <c r="DK1687" i="64" s="1"/>
  <c r="DK978" i="64"/>
  <c r="DK1142" i="64"/>
  <c r="DK1178" i="64"/>
  <c r="DK468" i="64"/>
  <c r="DK1730" i="64"/>
  <c r="DK1755" i="64" s="1"/>
  <c r="DK334" i="64"/>
  <c r="DK817" i="64"/>
  <c r="DK830" i="64" s="1"/>
  <c r="DK2154" i="64" s="1"/>
  <c r="DK930" i="64"/>
  <c r="DK945" i="64" s="1"/>
  <c r="DK1214" i="64"/>
  <c r="DK1249" i="64" s="1"/>
  <c r="DH2165" i="64"/>
  <c r="CZ2165" i="64"/>
  <c r="CR2165" i="64"/>
  <c r="DI2164" i="64"/>
  <c r="DA2164" i="64"/>
  <c r="CS2164" i="64"/>
  <c r="DJ2161" i="64"/>
  <c r="DB2161" i="64"/>
  <c r="CT2161" i="64"/>
  <c r="DK2160" i="64"/>
  <c r="DC2160" i="64"/>
  <c r="CU2160" i="64"/>
  <c r="DI1439" i="64"/>
  <c r="DA1439" i="64"/>
  <c r="CS1439" i="64"/>
  <c r="DJ1436" i="64"/>
  <c r="DJ1451" i="64" s="1"/>
  <c r="DB1436" i="64"/>
  <c r="DB1451" i="64" s="1"/>
  <c r="CT1436" i="64"/>
  <c r="CT1451" i="64" s="1"/>
  <c r="DK1435" i="64"/>
  <c r="DC1435" i="64"/>
  <c r="CU1435" i="64"/>
  <c r="DI1384" i="64"/>
  <c r="DA1384" i="64"/>
  <c r="CS1384" i="64"/>
  <c r="DJ1381" i="64"/>
  <c r="DJ1403" i="64" s="1"/>
  <c r="DB1381" i="64"/>
  <c r="DB1403" i="64" s="1"/>
  <c r="CT1381" i="64"/>
  <c r="CT1403" i="64" s="1"/>
  <c r="DK1380" i="64"/>
  <c r="DC1380" i="64"/>
  <c r="CU1380" i="64"/>
  <c r="DH1362" i="64"/>
  <c r="DH1376" i="64" s="1"/>
  <c r="CZ1362" i="64"/>
  <c r="CZ1376" i="64" s="1"/>
  <c r="CR1362" i="64"/>
  <c r="CR1376" i="64" s="1"/>
  <c r="DI1361" i="64"/>
  <c r="DA1361" i="64"/>
  <c r="CS1361" i="64"/>
  <c r="DJ1358" i="64"/>
  <c r="DJ1372" i="64" s="1"/>
  <c r="DB1358" i="64"/>
  <c r="DB1372" i="64" s="1"/>
  <c r="CT1358" i="64"/>
  <c r="CT1372" i="64" s="1"/>
  <c r="DK1357" i="64"/>
  <c r="DC1357" i="64"/>
  <c r="CU1357" i="64"/>
  <c r="DJ907" i="64"/>
  <c r="DJ922" i="64" s="1"/>
  <c r="DB907" i="64"/>
  <c r="DB922" i="64" s="1"/>
  <c r="CT907" i="64"/>
  <c r="CT922" i="64" s="1"/>
  <c r="DK906" i="64"/>
  <c r="DK921" i="64" s="1"/>
  <c r="CU906" i="64"/>
  <c r="CU921" i="64" s="1"/>
  <c r="DH498" i="64"/>
  <c r="CZ498" i="64"/>
  <c r="CR389" i="64"/>
  <c r="CR1112" i="64"/>
  <c r="CR1139" i="64" s="1"/>
  <c r="CR1637" i="64"/>
  <c r="CR1660" i="64" s="1"/>
  <c r="CR421" i="64"/>
  <c r="CR798" i="64"/>
  <c r="CR522" i="64"/>
  <c r="CR535" i="64" s="1"/>
  <c r="CR1669" i="64"/>
  <c r="CR1692" i="64" s="1"/>
  <c r="CR316" i="64"/>
  <c r="CR983" i="64"/>
  <c r="CR996" i="64" s="1"/>
  <c r="CR1053" i="64"/>
  <c r="CR1147" i="64"/>
  <c r="CR1174" i="64" s="1"/>
  <c r="CR1183" i="64"/>
  <c r="CR1210" i="64" s="1"/>
  <c r="CR1601" i="64"/>
  <c r="CR1628" i="64" s="1"/>
  <c r="CR449" i="64"/>
  <c r="CR1735" i="64"/>
  <c r="CR1760" i="64" s="1"/>
  <c r="CR935" i="64"/>
  <c r="CR950" i="64" s="1"/>
  <c r="CR473" i="64"/>
  <c r="CR822" i="64"/>
  <c r="CR835" i="64" s="1"/>
  <c r="CR911" i="64"/>
  <c r="CR926" i="64" s="1"/>
  <c r="CR1219" i="64"/>
  <c r="CR1254" i="64" s="1"/>
  <c r="DC384" i="64"/>
  <c r="DC493" i="64"/>
  <c r="DC954" i="64"/>
  <c r="DC1696" i="64"/>
  <c r="DC1721" i="64" s="1"/>
  <c r="DC793" i="64"/>
  <c r="DC808" i="64" s="1"/>
  <c r="DC1107" i="64"/>
  <c r="DC1134" i="64" s="1"/>
  <c r="DC1632" i="64"/>
  <c r="DC1655" i="64" s="1"/>
  <c r="DC416" i="64"/>
  <c r="DC517" i="64"/>
  <c r="DC1258" i="64"/>
  <c r="DC311" i="64"/>
  <c r="DC1048" i="64"/>
  <c r="DC1063" i="64" s="1"/>
  <c r="DC1596" i="64"/>
  <c r="DC1623" i="64" s="1"/>
  <c r="DC1664" i="64"/>
  <c r="DC1687" i="64" s="1"/>
  <c r="DC444" i="64"/>
  <c r="DC978" i="64"/>
  <c r="DC1142" i="64"/>
  <c r="DC1178" i="64"/>
  <c r="DC1730" i="64"/>
  <c r="DC1755" i="64" s="1"/>
  <c r="DC468" i="64"/>
  <c r="DC817" i="64"/>
  <c r="DC830" i="64" s="1"/>
  <c r="DC2154" i="64" s="1"/>
  <c r="DC930" i="64"/>
  <c r="DC945" i="64" s="1"/>
  <c r="DC1214" i="64"/>
  <c r="DC1249" i="64" s="1"/>
  <c r="DH2191" i="64"/>
  <c r="CZ2191" i="64"/>
  <c r="CR2191" i="64"/>
  <c r="DI2190" i="64"/>
  <c r="DJ2187" i="64"/>
  <c r="DB2187" i="64"/>
  <c r="CT2187" i="64"/>
  <c r="DK2186" i="64"/>
  <c r="DC2186" i="64"/>
  <c r="CU2186" i="64"/>
  <c r="DH1440" i="64"/>
  <c r="CZ1440" i="64"/>
  <c r="CR1440" i="64"/>
  <c r="DH1385" i="64"/>
  <c r="CZ1385" i="64"/>
  <c r="CR1385" i="64"/>
  <c r="CZ389" i="64"/>
  <c r="DA472" i="64"/>
  <c r="DA497" i="64"/>
  <c r="DA958" i="64"/>
  <c r="DA973" i="64" s="1"/>
  <c r="DA1700" i="64"/>
  <c r="DA338" i="64"/>
  <c r="DA797" i="64"/>
  <c r="DA1111" i="64"/>
  <c r="DA1636" i="64"/>
  <c r="DA388" i="64"/>
  <c r="DA420" i="64"/>
  <c r="DA1052" i="64"/>
  <c r="DA1600" i="64"/>
  <c r="DA1668" i="64"/>
  <c r="DA521" i="64"/>
  <c r="DA534" i="64" s="1"/>
  <c r="DA982" i="64"/>
  <c r="DA1146" i="64"/>
  <c r="DA1182" i="64"/>
  <c r="DA315" i="64"/>
  <c r="DA1734" i="64"/>
  <c r="DA448" i="64"/>
  <c r="DA821" i="64"/>
  <c r="DA934" i="64"/>
  <c r="DA949" i="64" s="1"/>
  <c r="DA1218" i="64"/>
  <c r="CS497" i="64"/>
  <c r="CS958" i="64"/>
  <c r="CS973" i="64" s="1"/>
  <c r="CS1700" i="64"/>
  <c r="CS472" i="64"/>
  <c r="CS797" i="64"/>
  <c r="CS1111" i="64"/>
  <c r="CS1636" i="64"/>
  <c r="CS338" i="64"/>
  <c r="CS420" i="64"/>
  <c r="CS388" i="64"/>
  <c r="CS1052" i="64"/>
  <c r="CS1600" i="64"/>
  <c r="CS1668" i="64"/>
  <c r="CS982" i="64"/>
  <c r="CS1146" i="64"/>
  <c r="CS1182" i="64"/>
  <c r="CS521" i="64"/>
  <c r="CS534" i="64" s="1"/>
  <c r="CS1734" i="64"/>
  <c r="CS315" i="64"/>
  <c r="CS821" i="64"/>
  <c r="CS934" i="64"/>
  <c r="CS949" i="64" s="1"/>
  <c r="CS1218" i="64"/>
  <c r="DI1513" i="64"/>
  <c r="DA1513" i="64"/>
  <c r="CS1513" i="64"/>
  <c r="DJ1510" i="64"/>
  <c r="DJ1523" i="64" s="1"/>
  <c r="DB1510" i="64"/>
  <c r="DB1523" i="64" s="1"/>
  <c r="CT1510" i="64"/>
  <c r="CT1523" i="64" s="1"/>
  <c r="DK1509" i="64"/>
  <c r="DK1522" i="64" s="1"/>
  <c r="DC1509" i="64"/>
  <c r="DC1522" i="64" s="1"/>
  <c r="CU1509" i="64"/>
  <c r="CU1522" i="64" s="1"/>
  <c r="DH1077" i="64"/>
  <c r="DH1104" i="64" s="1"/>
  <c r="CZ1077" i="64"/>
  <c r="CZ1104" i="64" s="1"/>
  <c r="CR1077" i="64"/>
  <c r="CR1104" i="64" s="1"/>
  <c r="DI1076" i="64"/>
  <c r="DA1076" i="64"/>
  <c r="CS1076" i="64"/>
  <c r="DJ1073" i="64"/>
  <c r="DB1073" i="64"/>
  <c r="DK1072" i="64"/>
  <c r="DK1099" i="64" s="1"/>
  <c r="DC1072" i="64"/>
  <c r="DC1099" i="64" s="1"/>
  <c r="CU1072" i="64"/>
  <c r="CU1099" i="64" s="1"/>
  <c r="DH1701" i="64"/>
  <c r="DH1726" i="64" s="1"/>
  <c r="CZ1701" i="64"/>
  <c r="CZ1726" i="64" s="1"/>
  <c r="CR1701" i="64"/>
  <c r="CR1726" i="64" s="1"/>
  <c r="DK384" i="64"/>
  <c r="CT494" i="64"/>
  <c r="CT518" i="64"/>
  <c r="CT955" i="64"/>
  <c r="CT970" i="64" s="1"/>
  <c r="CT1697" i="64"/>
  <c r="CT1722" i="64" s="1"/>
  <c r="CT312" i="64"/>
  <c r="CT794" i="64"/>
  <c r="CT809" i="64" s="1"/>
  <c r="CT1108" i="64"/>
  <c r="CT1633" i="64"/>
  <c r="CT1656" i="64" s="1"/>
  <c r="CT417" i="64"/>
  <c r="CT445" i="64"/>
  <c r="CT1259" i="64"/>
  <c r="CT1294" i="64" s="1"/>
  <c r="CT1049" i="64"/>
  <c r="CT1597" i="64"/>
  <c r="CT1624" i="64" s="1"/>
  <c r="CT1665" i="64"/>
  <c r="CT1688" i="64" s="1"/>
  <c r="CT469" i="64"/>
  <c r="CT979" i="64"/>
  <c r="CT992" i="64" s="1"/>
  <c r="CT1143" i="64"/>
  <c r="CT1170" i="64" s="1"/>
  <c r="CT1179" i="64"/>
  <c r="CT1206" i="64" s="1"/>
  <c r="CT335" i="64"/>
  <c r="CT1731" i="64"/>
  <c r="CT1756" i="64" s="1"/>
  <c r="CT1799" i="64" s="1"/>
  <c r="CT385" i="64"/>
  <c r="CT408" i="64" s="1"/>
  <c r="CT818" i="64"/>
  <c r="CT931" i="64"/>
  <c r="CT1215" i="64"/>
  <c r="DI1329" i="64"/>
  <c r="DA1329" i="64"/>
  <c r="CS1329" i="64"/>
  <c r="DJ1326" i="64"/>
  <c r="DJ1349" i="64" s="1"/>
  <c r="DB1326" i="64"/>
  <c r="DB1349" i="64" s="1"/>
  <c r="CT1326" i="64"/>
  <c r="CT1349" i="64" s="1"/>
  <c r="DK1325" i="64"/>
  <c r="DC1325" i="64"/>
  <c r="CU1325" i="64"/>
  <c r="DH1514" i="64"/>
  <c r="DH1527" i="64" s="1"/>
  <c r="CZ1514" i="64"/>
  <c r="CZ1527" i="64" s="1"/>
  <c r="CR1514" i="64"/>
  <c r="CR1527" i="64" s="1"/>
  <c r="DI2242" i="64"/>
  <c r="DA2242" i="64"/>
  <c r="CS2242" i="64"/>
  <c r="DJ2239" i="64"/>
  <c r="DJ2253" i="64" s="1"/>
  <c r="DB2239" i="64"/>
  <c r="DB2253" i="64" s="1"/>
  <c r="CT2239" i="64"/>
  <c r="CT2253" i="64" s="1"/>
  <c r="DK2238" i="64"/>
  <c r="DK2252" i="64" s="1"/>
  <c r="DC2238" i="64"/>
  <c r="DC2252" i="64" s="1"/>
  <c r="CU2238" i="64"/>
  <c r="CU2252" i="64" s="1"/>
  <c r="DJ445" i="64"/>
  <c r="DJ494" i="64"/>
  <c r="DJ955" i="64"/>
  <c r="DJ970" i="64" s="1"/>
  <c r="DJ1697" i="64"/>
  <c r="DJ1722" i="64" s="1"/>
  <c r="DJ794" i="64"/>
  <c r="DJ809" i="64" s="1"/>
  <c r="DJ1108" i="64"/>
  <c r="DJ1633" i="64"/>
  <c r="DJ1656" i="64" s="1"/>
  <c r="DJ417" i="64"/>
  <c r="DJ469" i="64"/>
  <c r="DJ335" i="64"/>
  <c r="DJ1049" i="64"/>
  <c r="DJ1597" i="64"/>
  <c r="DJ1624" i="64" s="1"/>
  <c r="DJ1665" i="64"/>
  <c r="DJ1688" i="64" s="1"/>
  <c r="DJ385" i="64"/>
  <c r="DJ408" i="64" s="1"/>
  <c r="DJ979" i="64"/>
  <c r="DJ992" i="64" s="1"/>
  <c r="DJ1143" i="64"/>
  <c r="DJ1170" i="64" s="1"/>
  <c r="DJ1179" i="64"/>
  <c r="DJ1206" i="64" s="1"/>
  <c r="DJ1731" i="64"/>
  <c r="DJ1756" i="64" s="1"/>
  <c r="DJ1799" i="64" s="1"/>
  <c r="DJ518" i="64"/>
  <c r="DJ818" i="64"/>
  <c r="DJ931" i="64"/>
  <c r="DJ1215" i="64"/>
  <c r="DH2114" i="64"/>
  <c r="CZ2114" i="64"/>
  <c r="CR2114" i="64"/>
  <c r="DI2113" i="64"/>
  <c r="DA2113" i="64"/>
  <c r="CS2113" i="64"/>
  <c r="DJ2110" i="64"/>
  <c r="DB2110" i="64"/>
  <c r="CT2110" i="64"/>
  <c r="DK2109" i="64"/>
  <c r="DC2109" i="64"/>
  <c r="CU2109" i="64"/>
  <c r="DH1330" i="64"/>
  <c r="CZ1330" i="64"/>
  <c r="CR1330" i="64"/>
  <c r="DH1308" i="64"/>
  <c r="DH1321" i="64" s="1"/>
  <c r="CZ1308" i="64"/>
  <c r="CZ1321" i="64" s="1"/>
  <c r="CR1308" i="64"/>
  <c r="CR1321" i="64" s="1"/>
  <c r="DI1307" i="64"/>
  <c r="DA1307" i="64"/>
  <c r="CS1307" i="64"/>
  <c r="DJ1304" i="64"/>
  <c r="DJ1317" i="64" s="1"/>
  <c r="DB1304" i="64"/>
  <c r="DB1317" i="64" s="1"/>
  <c r="CT1304" i="64"/>
  <c r="CT1317" i="64" s="1"/>
  <c r="DK1303" i="64"/>
  <c r="DK1316" i="64" s="1"/>
  <c r="DC1303" i="64"/>
  <c r="DC1316" i="64" s="1"/>
  <c r="CU1303" i="64"/>
  <c r="CU1316" i="64" s="1"/>
  <c r="DH2243" i="64"/>
  <c r="DH2257" i="64" s="1"/>
  <c r="CZ2243" i="64"/>
  <c r="CZ2257" i="64" s="1"/>
  <c r="CR2243" i="64"/>
  <c r="CR2257" i="64" s="1"/>
  <c r="CS448" i="64"/>
  <c r="CR339" i="64"/>
  <c r="CR349" i="64" s="1"/>
  <c r="DI338" i="64"/>
  <c r="DI497" i="64"/>
  <c r="DI958" i="64"/>
  <c r="DI973" i="64" s="1"/>
  <c r="DI1700" i="64"/>
  <c r="DI388" i="64"/>
  <c r="DI797" i="64"/>
  <c r="DI1111" i="64"/>
  <c r="DI1636" i="64"/>
  <c r="DI420" i="64"/>
  <c r="DI521" i="64"/>
  <c r="DI534" i="64" s="1"/>
  <c r="DI1052" i="64"/>
  <c r="DI1600" i="64"/>
  <c r="DI1668" i="64"/>
  <c r="DI315" i="64"/>
  <c r="DI982" i="64"/>
  <c r="DI1146" i="64"/>
  <c r="DI1182" i="64"/>
  <c r="DI448" i="64"/>
  <c r="DI1734" i="64"/>
  <c r="DI821" i="64"/>
  <c r="DI934" i="64"/>
  <c r="DI949" i="64" s="1"/>
  <c r="DI1218" i="64"/>
  <c r="DB312" i="64"/>
  <c r="DB494" i="64"/>
  <c r="DB955" i="64"/>
  <c r="DB970" i="64" s="1"/>
  <c r="DB1697" i="64"/>
  <c r="DB1722" i="64" s="1"/>
  <c r="DB445" i="64"/>
  <c r="DB794" i="64"/>
  <c r="DB809" i="64" s="1"/>
  <c r="DB1108" i="64"/>
  <c r="DB1633" i="64"/>
  <c r="DB1656" i="64" s="1"/>
  <c r="DB417" i="64"/>
  <c r="DB1259" i="64"/>
  <c r="DB1294" i="64" s="1"/>
  <c r="DB469" i="64"/>
  <c r="DB1049" i="64"/>
  <c r="DB1597" i="64"/>
  <c r="DB1624" i="64" s="1"/>
  <c r="DB1665" i="64"/>
  <c r="DB1688" i="64" s="1"/>
  <c r="DB335" i="64"/>
  <c r="DB979" i="64"/>
  <c r="DB992" i="64" s="1"/>
  <c r="DB1143" i="64"/>
  <c r="DB1170" i="64" s="1"/>
  <c r="DB1179" i="64"/>
  <c r="DB1206" i="64" s="1"/>
  <c r="DB385" i="64"/>
  <c r="DB408" i="64" s="1"/>
  <c r="DB1731" i="64"/>
  <c r="DB1756" i="64" s="1"/>
  <c r="DB1799" i="64" s="1"/>
  <c r="DB818" i="64"/>
  <c r="DB931" i="64"/>
  <c r="DB1215" i="64"/>
  <c r="DH2140" i="64"/>
  <c r="CZ2140" i="64"/>
  <c r="CR2140" i="64"/>
  <c r="DI2139" i="64"/>
  <c r="DA2139" i="64"/>
  <c r="CS2139" i="64"/>
  <c r="DJ2136" i="64"/>
  <c r="DB2136" i="64"/>
  <c r="CT2136" i="64"/>
  <c r="DK2135" i="64"/>
  <c r="DC2135" i="64"/>
  <c r="CU2135" i="64"/>
  <c r="DI1415" i="64"/>
  <c r="DA1415" i="64"/>
  <c r="CS1415" i="64"/>
  <c r="DJ1412" i="64"/>
  <c r="DJ1427" i="64" s="1"/>
  <c r="DB1412" i="64"/>
  <c r="DB1427" i="64" s="1"/>
  <c r="CT1412" i="64"/>
  <c r="CT1427" i="64" s="1"/>
  <c r="DK1411" i="64"/>
  <c r="DK1426" i="64" s="1"/>
  <c r="DC1411" i="64"/>
  <c r="DC1426" i="64" s="1"/>
  <c r="CU1411" i="64"/>
  <c r="CU1426" i="64" s="1"/>
  <c r="CU468" i="64"/>
  <c r="DC334" i="64"/>
  <c r="CO1516" i="64"/>
  <c r="CO1518" i="64" s="1"/>
  <c r="DD339" i="64"/>
  <c r="DD349" i="64" s="1"/>
  <c r="DD316" i="64"/>
  <c r="DD449" i="64"/>
  <c r="DD522" i="64"/>
  <c r="DD535" i="64" s="1"/>
  <c r="DD389" i="64"/>
  <c r="DD473" i="64"/>
  <c r="CV339" i="64"/>
  <c r="CV349" i="64" s="1"/>
  <c r="CV316" i="64"/>
  <c r="CV449" i="64"/>
  <c r="CV522" i="64"/>
  <c r="CV535" i="64" s="1"/>
  <c r="CV389" i="64"/>
  <c r="CV473" i="64"/>
  <c r="DF338" i="64"/>
  <c r="DF315" i="64"/>
  <c r="DF448" i="64"/>
  <c r="DF521" i="64"/>
  <c r="DF534" i="64" s="1"/>
  <c r="DF388" i="64"/>
  <c r="DF472" i="64"/>
  <c r="CX338" i="64"/>
  <c r="CX315" i="64"/>
  <c r="CX448" i="64"/>
  <c r="CX521" i="64"/>
  <c r="CX534" i="64" s="1"/>
  <c r="CX388" i="64"/>
  <c r="CX472" i="64"/>
  <c r="CP338" i="64"/>
  <c r="CP315" i="64"/>
  <c r="CP448" i="64"/>
  <c r="CP521" i="64"/>
  <c r="CP534" i="64" s="1"/>
  <c r="CP388" i="64"/>
  <c r="CP472" i="64"/>
  <c r="DH335" i="64"/>
  <c r="DH312" i="64"/>
  <c r="DH445" i="64"/>
  <c r="DH518" i="64"/>
  <c r="DH531" i="64" s="1"/>
  <c r="DH385" i="64"/>
  <c r="DH469" i="64"/>
  <c r="CZ335" i="64"/>
  <c r="CZ312" i="64"/>
  <c r="CZ445" i="64"/>
  <c r="CZ518" i="64"/>
  <c r="CZ531" i="64" s="1"/>
  <c r="CZ385" i="64"/>
  <c r="CZ469" i="64"/>
  <c r="CR335" i="64"/>
  <c r="CR312" i="64"/>
  <c r="CR445" i="64"/>
  <c r="CR518" i="64"/>
  <c r="CR531" i="64" s="1"/>
  <c r="CR385" i="64"/>
  <c r="CR469" i="64"/>
  <c r="DJ334" i="64"/>
  <c r="DJ311" i="64"/>
  <c r="DJ444" i="64"/>
  <c r="DJ517" i="64"/>
  <c r="DJ384" i="64"/>
  <c r="DJ468" i="64"/>
  <c r="DB334" i="64"/>
  <c r="DB311" i="64"/>
  <c r="DB444" i="64"/>
  <c r="DB517" i="64"/>
  <c r="DB384" i="64"/>
  <c r="DB468" i="64"/>
  <c r="CT334" i="64"/>
  <c r="CT311" i="64"/>
  <c r="CT444" i="64"/>
  <c r="CT517" i="64"/>
  <c r="CT384" i="64"/>
  <c r="CT468" i="64"/>
  <c r="E68" i="64"/>
  <c r="E1375" i="64"/>
  <c r="E1319" i="64"/>
  <c r="E1208" i="64"/>
  <c r="E1626" i="64"/>
  <c r="E1172" i="64"/>
  <c r="E811" i="64"/>
  <c r="E833" i="64"/>
  <c r="E462" i="64"/>
  <c r="E463" i="64"/>
  <c r="E114" i="64"/>
  <c r="E475" i="64"/>
  <c r="E479" i="64"/>
  <c r="E476" i="64"/>
  <c r="B476" i="64" s="1"/>
  <c r="E510" i="64"/>
  <c r="U315" i="64"/>
  <c r="AA1436" i="64"/>
  <c r="AA1451" i="64" s="1"/>
  <c r="BP312" i="64"/>
  <c r="BW311" i="64"/>
  <c r="AH472" i="64"/>
  <c r="BA339" i="64"/>
  <c r="BA349" i="64" s="1"/>
  <c r="CJ316" i="64"/>
  <c r="CJ389" i="64"/>
  <c r="BW1735" i="64"/>
  <c r="BW1760" i="64" s="1"/>
  <c r="AA311" i="64"/>
  <c r="BY384" i="64"/>
  <c r="BQ385" i="64"/>
  <c r="U448" i="64"/>
  <c r="CC334" i="64"/>
  <c r="AT388" i="64"/>
  <c r="AO416" i="64"/>
  <c r="AO436" i="64" s="1"/>
  <c r="BI1412" i="64"/>
  <c r="BI1427" i="64" s="1"/>
  <c r="BI315" i="64"/>
  <c r="BH312" i="64"/>
  <c r="BO311" i="64"/>
  <c r="Y334" i="64"/>
  <c r="CK334" i="64"/>
  <c r="BM339" i="64"/>
  <c r="BM349" i="64" s="1"/>
  <c r="CK384" i="64"/>
  <c r="BE388" i="64"/>
  <c r="AZ1436" i="64"/>
  <c r="AZ1451" i="64" s="1"/>
  <c r="CG448" i="64"/>
  <c r="Z473" i="64"/>
  <c r="AL316" i="64"/>
  <c r="AS315" i="64"/>
  <c r="AZ312" i="64"/>
  <c r="BG311" i="64"/>
  <c r="AG334" i="64"/>
  <c r="BW339" i="64"/>
  <c r="BW349" i="64" s="1"/>
  <c r="AE385" i="64"/>
  <c r="CF1436" i="64"/>
  <c r="CF1451" i="64" s="1"/>
  <c r="BT421" i="64"/>
  <c r="BY449" i="64"/>
  <c r="AA1416" i="64"/>
  <c r="AA1431" i="64" s="1"/>
  <c r="AK315" i="64"/>
  <c r="AR312" i="64"/>
  <c r="AY311" i="64"/>
  <c r="AO334" i="64"/>
  <c r="BU338" i="64"/>
  <c r="AP385" i="64"/>
  <c r="CF388" i="64"/>
  <c r="AC315" i="64"/>
  <c r="AJ312" i="64"/>
  <c r="AQ311" i="64"/>
  <c r="AW334" i="64"/>
  <c r="CE338" i="64"/>
  <c r="X389" i="64"/>
  <c r="AA1435" i="64"/>
  <c r="BO1439" i="64"/>
  <c r="CG315" i="64"/>
  <c r="AB312" i="64"/>
  <c r="AB325" i="64" s="1"/>
  <c r="AI311" i="64"/>
  <c r="BE334" i="64"/>
  <c r="U339" i="64"/>
  <c r="U349" i="64" s="1"/>
  <c r="Y384" i="64"/>
  <c r="AO1435" i="64"/>
  <c r="BG1440" i="64"/>
  <c r="AY468" i="64"/>
  <c r="S797" i="64"/>
  <c r="CF312" i="64"/>
  <c r="T312" i="64"/>
  <c r="T325" i="64" s="1"/>
  <c r="BM334" i="64"/>
  <c r="AG339" i="64"/>
  <c r="AG349" i="64" s="1"/>
  <c r="AX384" i="64"/>
  <c r="AW389" i="64"/>
  <c r="AQ469" i="64"/>
  <c r="BJ316" i="64"/>
  <c r="BX312" i="64"/>
  <c r="CE311" i="64"/>
  <c r="BU334" i="64"/>
  <c r="AQ339" i="64"/>
  <c r="AQ349" i="64" s="1"/>
  <c r="BL384" i="64"/>
  <c r="T388" i="64"/>
  <c r="BX389" i="64"/>
  <c r="BN1435" i="64"/>
  <c r="CA1380" i="64"/>
  <c r="CA2135" i="64"/>
  <c r="CA2152" i="64" s="1"/>
  <c r="CA2186" i="64"/>
  <c r="CA2203" i="64" s="1"/>
  <c r="CA2160" i="64"/>
  <c r="CA2177" i="64" s="1"/>
  <c r="CA2109" i="64"/>
  <c r="CA2126" i="64" s="1"/>
  <c r="CA1325" i="64"/>
  <c r="CA1348" i="64" s="1"/>
  <c r="CA1509" i="64"/>
  <c r="CA1522" i="64" s="1"/>
  <c r="CA1214" i="64"/>
  <c r="CA1249" i="64" s="1"/>
  <c r="CA1357" i="64"/>
  <c r="CA1371" i="64" s="1"/>
  <c r="CA1303" i="64"/>
  <c r="CA1316" i="64" s="1"/>
  <c r="CA2238" i="64"/>
  <c r="CA2252" i="64" s="1"/>
  <c r="CA1258" i="64"/>
  <c r="CA1107" i="64"/>
  <c r="CA1134" i="64" s="1"/>
  <c r="CA1596" i="64"/>
  <c r="CA1623" i="64" s="1"/>
  <c r="CA1178" i="64"/>
  <c r="CA1205" i="64" s="1"/>
  <c r="CA1142" i="64"/>
  <c r="CA1169" i="64" s="1"/>
  <c r="CA1696" i="64"/>
  <c r="CA1721" i="64" s="1"/>
  <c r="CA1730" i="64"/>
  <c r="CA1755" i="64" s="1"/>
  <c r="CA1664" i="64"/>
  <c r="CA1687" i="64" s="1"/>
  <c r="CA1632" i="64"/>
  <c r="CA1655" i="64" s="1"/>
  <c r="CA1072" i="64"/>
  <c r="CA1099" i="64" s="1"/>
  <c r="CA978" i="64"/>
  <c r="CA991" i="64" s="1"/>
  <c r="CA930" i="64"/>
  <c r="CA945" i="64" s="1"/>
  <c r="CA817" i="64"/>
  <c r="CA830" i="64" s="1"/>
  <c r="CA954" i="64"/>
  <c r="CA969" i="64" s="1"/>
  <c r="CA906" i="64"/>
  <c r="CA921" i="64" s="1"/>
  <c r="CA793" i="64"/>
  <c r="CA808" i="64" s="1"/>
  <c r="CA1411" i="64"/>
  <c r="CA1426" i="64" s="1"/>
  <c r="CA1048" i="64"/>
  <c r="CA1063" i="64" s="1"/>
  <c r="CA517" i="64"/>
  <c r="CA416" i="64"/>
  <c r="CA436" i="64" s="1"/>
  <c r="CA468" i="64"/>
  <c r="CA493" i="64"/>
  <c r="CA444" i="64"/>
  <c r="CA459" i="64" s="1"/>
  <c r="AE1380" i="64"/>
  <c r="AE2186" i="64"/>
  <c r="AE2203" i="64" s="1"/>
  <c r="AE2160" i="64"/>
  <c r="AE2177" i="64" s="1"/>
  <c r="AE1357" i="64"/>
  <c r="AE1371" i="64" s="1"/>
  <c r="AE1325" i="64"/>
  <c r="AE1348" i="64" s="1"/>
  <c r="AE1509" i="64"/>
  <c r="AE1522" i="64" s="1"/>
  <c r="AE2135" i="64"/>
  <c r="AE2152" i="64" s="1"/>
  <c r="AE2109" i="64"/>
  <c r="AE2126" i="64" s="1"/>
  <c r="AE1303" i="64"/>
  <c r="AE1316" i="64" s="1"/>
  <c r="AE1214" i="64"/>
  <c r="AE1249" i="64" s="1"/>
  <c r="AE2238" i="64"/>
  <c r="AE2252" i="64" s="1"/>
  <c r="AE1258" i="64"/>
  <c r="AE1596" i="64"/>
  <c r="AE1623" i="64" s="1"/>
  <c r="AE1664" i="64"/>
  <c r="AE1687" i="64" s="1"/>
  <c r="AE1632" i="64"/>
  <c r="AE1655" i="64" s="1"/>
  <c r="AE1178" i="64"/>
  <c r="AE1205" i="64" s="1"/>
  <c r="AE1696" i="64"/>
  <c r="AE1721" i="64" s="1"/>
  <c r="AE1730" i="64"/>
  <c r="AE1755" i="64" s="1"/>
  <c r="AE1072" i="64"/>
  <c r="AE1099" i="64" s="1"/>
  <c r="AE1142" i="64"/>
  <c r="AE1169" i="64" s="1"/>
  <c r="AE1107" i="64"/>
  <c r="AE1134" i="64" s="1"/>
  <c r="AE1048" i="64"/>
  <c r="AE1063" i="64" s="1"/>
  <c r="AE954" i="64"/>
  <c r="AE969" i="64" s="1"/>
  <c r="AE817" i="64"/>
  <c r="AE830" i="64" s="1"/>
  <c r="AE906" i="64"/>
  <c r="AE921" i="64" s="1"/>
  <c r="AE793" i="64"/>
  <c r="AE808" i="64" s="1"/>
  <c r="AE930" i="64"/>
  <c r="AE945" i="64" s="1"/>
  <c r="AE1411" i="64"/>
  <c r="AE1426" i="64" s="1"/>
  <c r="AE517" i="64"/>
  <c r="AE978" i="64"/>
  <c r="AE991" i="64" s="1"/>
  <c r="AE416" i="64"/>
  <c r="AE436" i="64" s="1"/>
  <c r="AE468" i="64"/>
  <c r="AE493" i="64"/>
  <c r="AE444" i="64"/>
  <c r="AE459" i="64" s="1"/>
  <c r="AM1385" i="64"/>
  <c r="AM2191" i="64"/>
  <c r="AM2165" i="64"/>
  <c r="AM2140" i="64"/>
  <c r="AM1330" i="64"/>
  <c r="AM1362" i="64"/>
  <c r="AM1376" i="64" s="1"/>
  <c r="AM1308" i="64"/>
  <c r="AM1321" i="64" s="1"/>
  <c r="AM1514" i="64"/>
  <c r="AM1527" i="64" s="1"/>
  <c r="AM2114" i="64"/>
  <c r="AM2131" i="64" s="1"/>
  <c r="AM2243" i="64"/>
  <c r="AM2257" i="64" s="1"/>
  <c r="AM1219" i="64"/>
  <c r="AM1254" i="64" s="1"/>
  <c r="AM1263" i="64"/>
  <c r="AM1298" i="64" s="1"/>
  <c r="AM1669" i="64"/>
  <c r="AM1692" i="64" s="1"/>
  <c r="AM1601" i="64"/>
  <c r="AM1628" i="64" s="1"/>
  <c r="AM1183" i="64"/>
  <c r="AM1210" i="64" s="1"/>
  <c r="AM1701" i="64"/>
  <c r="AM1726" i="64" s="1"/>
  <c r="AM1637" i="64"/>
  <c r="AM1660" i="64" s="1"/>
  <c r="AM1112" i="64"/>
  <c r="AM1139" i="64" s="1"/>
  <c r="AM1735" i="64"/>
  <c r="AM1760" i="64" s="1"/>
  <c r="AM1077" i="64"/>
  <c r="AM1104" i="64" s="1"/>
  <c r="AM1147" i="64"/>
  <c r="AM1174" i="64" s="1"/>
  <c r="AM1053" i="64"/>
  <c r="AM959" i="64"/>
  <c r="AM935" i="64"/>
  <c r="AM950" i="64" s="1"/>
  <c r="AM983" i="64"/>
  <c r="AM996" i="64" s="1"/>
  <c r="AM798" i="64"/>
  <c r="AM1416" i="64"/>
  <c r="AM1431" i="64" s="1"/>
  <c r="AM522" i="64"/>
  <c r="AM535" i="64" s="1"/>
  <c r="AM421" i="64"/>
  <c r="AM473" i="64"/>
  <c r="AM1440" i="64"/>
  <c r="AM911" i="64"/>
  <c r="AM926" i="64" s="1"/>
  <c r="AM498" i="64"/>
  <c r="AM449" i="64"/>
  <c r="AM822" i="64"/>
  <c r="AM835" i="64" s="1"/>
  <c r="BL1384" i="64"/>
  <c r="BL2190" i="64"/>
  <c r="BL2139" i="64"/>
  <c r="BL2164" i="64"/>
  <c r="BL2113" i="64"/>
  <c r="BL1361" i="64"/>
  <c r="BL1329" i="64"/>
  <c r="BL1307" i="64"/>
  <c r="BL1513" i="64"/>
  <c r="BL2242" i="64"/>
  <c r="BL1218" i="64"/>
  <c r="BL1600" i="64"/>
  <c r="BL1182" i="64"/>
  <c r="BL1668" i="64"/>
  <c r="BL1262" i="64"/>
  <c r="BL1636" i="64"/>
  <c r="BL1734" i="64"/>
  <c r="BL1076" i="64"/>
  <c r="BL1146" i="64"/>
  <c r="BL1700" i="64"/>
  <c r="BL982" i="64"/>
  <c r="BL958" i="64"/>
  <c r="BL973" i="64" s="1"/>
  <c r="BL1111" i="64"/>
  <c r="BL1052" i="64"/>
  <c r="BL934" i="64"/>
  <c r="BL949" i="64" s="1"/>
  <c r="BL1415" i="64"/>
  <c r="BL521" i="64"/>
  <c r="BL534" i="64" s="1"/>
  <c r="BL472" i="64"/>
  <c r="BL1439" i="64"/>
  <c r="BL497" i="64"/>
  <c r="BL448" i="64"/>
  <c r="CC1381" i="64"/>
  <c r="CC1403" i="64" s="1"/>
  <c r="CC2187" i="64"/>
  <c r="CC2204" i="64" s="1"/>
  <c r="CC2161" i="64"/>
  <c r="CC2178" i="64" s="1"/>
  <c r="CC2136" i="64"/>
  <c r="CC2153" i="64" s="1"/>
  <c r="CC2110" i="64"/>
  <c r="CC2127" i="64" s="1"/>
  <c r="CC1358" i="64"/>
  <c r="CC1372" i="64" s="1"/>
  <c r="CC1326" i="64"/>
  <c r="CC1349" i="64" s="1"/>
  <c r="CC2239" i="64"/>
  <c r="CC2253" i="64" s="1"/>
  <c r="CC1304" i="64"/>
  <c r="CC1317" i="64" s="1"/>
  <c r="CC1510" i="64"/>
  <c r="CC1523" i="64" s="1"/>
  <c r="CC1259" i="64"/>
  <c r="CC1294" i="64" s="1"/>
  <c r="CC1597" i="64"/>
  <c r="CC1624" i="64" s="1"/>
  <c r="CC1215" i="64"/>
  <c r="CC1250" i="64" s="1"/>
  <c r="CC1665" i="64"/>
  <c r="CC1688" i="64" s="1"/>
  <c r="CC1633" i="64"/>
  <c r="CC1656" i="64" s="1"/>
  <c r="CC1179" i="64"/>
  <c r="CC1206" i="64" s="1"/>
  <c r="CC1108" i="64"/>
  <c r="CC1135" i="64" s="1"/>
  <c r="CC1731" i="64"/>
  <c r="CC1756" i="64" s="1"/>
  <c r="CC1143" i="64"/>
  <c r="CC1170" i="64" s="1"/>
  <c r="CC1073" i="64"/>
  <c r="CC1100" i="64" s="1"/>
  <c r="CC1697" i="64"/>
  <c r="CC1722" i="64" s="1"/>
  <c r="CC955" i="64"/>
  <c r="CC970" i="64" s="1"/>
  <c r="CC979" i="64"/>
  <c r="CC992" i="64" s="1"/>
  <c r="CC931" i="64"/>
  <c r="CC946" i="64" s="1"/>
  <c r="CC907" i="64"/>
  <c r="CC922" i="64" s="1"/>
  <c r="CC1412" i="64"/>
  <c r="CC1427" i="64" s="1"/>
  <c r="CC518" i="64"/>
  <c r="CC531" i="64" s="1"/>
  <c r="CC494" i="64"/>
  <c r="CC469" i="64"/>
  <c r="CC1436" i="64"/>
  <c r="CC1451" i="64" s="1"/>
  <c r="CC794" i="64"/>
  <c r="CC809" i="64" s="1"/>
  <c r="CC445" i="64"/>
  <c r="CC818" i="64"/>
  <c r="CC831" i="64" s="1"/>
  <c r="CC1049" i="64"/>
  <c r="AW1381" i="64"/>
  <c r="AW1403" i="64" s="1"/>
  <c r="AW2187" i="64"/>
  <c r="AW2204" i="64" s="1"/>
  <c r="AW2161" i="64"/>
  <c r="AW2178" i="64" s="1"/>
  <c r="AW2136" i="64"/>
  <c r="AW2153" i="64" s="1"/>
  <c r="AW2110" i="64"/>
  <c r="AW2127" i="64" s="1"/>
  <c r="AW1358" i="64"/>
  <c r="AW1372" i="64" s="1"/>
  <c r="AW1326" i="64"/>
  <c r="AW1349" i="64" s="1"/>
  <c r="AW1304" i="64"/>
  <c r="AW1317" i="64" s="1"/>
  <c r="AW1510" i="64"/>
  <c r="AW1523" i="64" s="1"/>
  <c r="AW2239" i="64"/>
  <c r="AW2253" i="64" s="1"/>
  <c r="AW1259" i="64"/>
  <c r="AW1294" i="64" s="1"/>
  <c r="AW1597" i="64"/>
  <c r="AW1624" i="64" s="1"/>
  <c r="AW1665" i="64"/>
  <c r="AW1688" i="64" s="1"/>
  <c r="AW1215" i="64"/>
  <c r="AW1250" i="64" s="1"/>
  <c r="AW1179" i="64"/>
  <c r="AW1206" i="64" s="1"/>
  <c r="AW1633" i="64"/>
  <c r="AW1656" i="64" s="1"/>
  <c r="AW1143" i="64"/>
  <c r="AW1170" i="64" s="1"/>
  <c r="AW1731" i="64"/>
  <c r="AW1756" i="64" s="1"/>
  <c r="AW1073" i="64"/>
  <c r="AW1100" i="64" s="1"/>
  <c r="AW1108" i="64"/>
  <c r="AW1135" i="64" s="1"/>
  <c r="AW955" i="64"/>
  <c r="AW970" i="64" s="1"/>
  <c r="AW979" i="64"/>
  <c r="AW992" i="64" s="1"/>
  <c r="AW1697" i="64"/>
  <c r="AW1722" i="64" s="1"/>
  <c r="AW931" i="64"/>
  <c r="AW946" i="64" s="1"/>
  <c r="AW907" i="64"/>
  <c r="AW922" i="64" s="1"/>
  <c r="AW1049" i="64"/>
  <c r="AW1412" i="64"/>
  <c r="AW1427" i="64" s="1"/>
  <c r="AW518" i="64"/>
  <c r="AW531" i="64" s="1"/>
  <c r="AW794" i="64"/>
  <c r="AW809" i="64" s="1"/>
  <c r="AW818" i="64"/>
  <c r="AW831" i="64" s="1"/>
  <c r="AW494" i="64"/>
  <c r="AW469" i="64"/>
  <c r="AW1436" i="64"/>
  <c r="AW1451" i="64" s="1"/>
  <c r="AW445" i="64"/>
  <c r="AO335" i="64"/>
  <c r="CC335" i="64"/>
  <c r="AN338" i="64"/>
  <c r="CB420" i="64"/>
  <c r="CH2186" i="64"/>
  <c r="CH2203" i="64" s="1"/>
  <c r="CH1380" i="64"/>
  <c r="CH2160" i="64"/>
  <c r="CH2177" i="64" s="1"/>
  <c r="CH2109" i="64"/>
  <c r="CH2126" i="64" s="1"/>
  <c r="CH2135" i="64"/>
  <c r="CH2152" i="64" s="1"/>
  <c r="CH1357" i="64"/>
  <c r="CH1371" i="64" s="1"/>
  <c r="CH1325" i="64"/>
  <c r="CH1348" i="64" s="1"/>
  <c r="CH1303" i="64"/>
  <c r="CH1316" i="64" s="1"/>
  <c r="CH1214" i="64"/>
  <c r="CH1249" i="64" s="1"/>
  <c r="CH1509" i="64"/>
  <c r="CH1522" i="64" s="1"/>
  <c r="CH2238" i="64"/>
  <c r="CH2252" i="64" s="1"/>
  <c r="CH1258" i="64"/>
  <c r="CH1632" i="64"/>
  <c r="CH1655" i="64" s="1"/>
  <c r="CH1596" i="64"/>
  <c r="CH1623" i="64" s="1"/>
  <c r="CH1664" i="64"/>
  <c r="CH1687" i="64" s="1"/>
  <c r="CH1107" i="64"/>
  <c r="CH1134" i="64" s="1"/>
  <c r="CH1696" i="64"/>
  <c r="CH1721" i="64" s="1"/>
  <c r="CH978" i="64"/>
  <c r="CH991" i="64" s="1"/>
  <c r="CH1178" i="64"/>
  <c r="CH1205" i="64" s="1"/>
  <c r="CH1142" i="64"/>
  <c r="CH1169" i="64" s="1"/>
  <c r="CH930" i="64"/>
  <c r="CH945" i="64" s="1"/>
  <c r="CH1072" i="64"/>
  <c r="CH1099" i="64" s="1"/>
  <c r="CH1048" i="64"/>
  <c r="CH1063" i="64" s="1"/>
  <c r="CH1730" i="64"/>
  <c r="CH1755" i="64" s="1"/>
  <c r="CH954" i="64"/>
  <c r="CH969" i="64" s="1"/>
  <c r="CH906" i="64"/>
  <c r="CH921" i="64" s="1"/>
  <c r="CH793" i="64"/>
  <c r="CH808" i="64" s="1"/>
  <c r="CH493" i="64"/>
  <c r="CH416" i="64"/>
  <c r="CH436" i="64" s="1"/>
  <c r="CH384" i="64"/>
  <c r="CH468" i="64"/>
  <c r="CH1435" i="64"/>
  <c r="CH517" i="64"/>
  <c r="CH1411" i="64"/>
  <c r="CH1426" i="64" s="1"/>
  <c r="BZ2186" i="64"/>
  <c r="BZ2203" i="64" s="1"/>
  <c r="BZ1380" i="64"/>
  <c r="BZ2160" i="64"/>
  <c r="BZ2177" i="64" s="1"/>
  <c r="BZ2135" i="64"/>
  <c r="BZ2152" i="64" s="1"/>
  <c r="BZ1357" i="64"/>
  <c r="BZ1371" i="64" s="1"/>
  <c r="BZ2109" i="64"/>
  <c r="BZ2126" i="64" s="1"/>
  <c r="BZ1325" i="64"/>
  <c r="BZ1348" i="64" s="1"/>
  <c r="BZ1509" i="64"/>
  <c r="BZ1522" i="64" s="1"/>
  <c r="BZ1303" i="64"/>
  <c r="BZ1316" i="64" s="1"/>
  <c r="BZ2238" i="64"/>
  <c r="BZ2252" i="64" s="1"/>
  <c r="BZ1632" i="64"/>
  <c r="BZ1655" i="64" s="1"/>
  <c r="BZ1258" i="64"/>
  <c r="BZ1214" i="64"/>
  <c r="BZ1249" i="64" s="1"/>
  <c r="BZ1596" i="64"/>
  <c r="BZ1623" i="64" s="1"/>
  <c r="BZ1107" i="64"/>
  <c r="BZ1134" i="64" s="1"/>
  <c r="BZ1142" i="64"/>
  <c r="BZ1169" i="64" s="1"/>
  <c r="BZ1696" i="64"/>
  <c r="BZ1721" i="64" s="1"/>
  <c r="BZ978" i="64"/>
  <c r="BZ991" i="64" s="1"/>
  <c r="BZ1664" i="64"/>
  <c r="BZ1687" i="64" s="1"/>
  <c r="BZ1048" i="64"/>
  <c r="BZ1063" i="64" s="1"/>
  <c r="BZ930" i="64"/>
  <c r="BZ945" i="64" s="1"/>
  <c r="BZ1730" i="64"/>
  <c r="BZ1755" i="64" s="1"/>
  <c r="BZ1072" i="64"/>
  <c r="BZ1099" i="64" s="1"/>
  <c r="BZ954" i="64"/>
  <c r="BZ969" i="64" s="1"/>
  <c r="BZ1178" i="64"/>
  <c r="BZ1205" i="64" s="1"/>
  <c r="BZ906" i="64"/>
  <c r="BZ921" i="64" s="1"/>
  <c r="BZ793" i="64"/>
  <c r="BZ808" i="64" s="1"/>
  <c r="BZ517" i="64"/>
  <c r="BZ817" i="64"/>
  <c r="BZ830" i="64" s="1"/>
  <c r="BZ1411" i="64"/>
  <c r="BZ1426" i="64" s="1"/>
  <c r="BZ416" i="64"/>
  <c r="BZ436" i="64" s="1"/>
  <c r="BZ384" i="64"/>
  <c r="BZ468" i="64"/>
  <c r="BZ493" i="64"/>
  <c r="BZ1435" i="64"/>
  <c r="BR2186" i="64"/>
  <c r="BR2203" i="64" s="1"/>
  <c r="BR1380" i="64"/>
  <c r="BR2160" i="64"/>
  <c r="BR2177" i="64" s="1"/>
  <c r="BR2135" i="64"/>
  <c r="BR2152" i="64" s="1"/>
  <c r="BR1357" i="64"/>
  <c r="BR1371" i="64" s="1"/>
  <c r="BR1325" i="64"/>
  <c r="BR1348" i="64" s="1"/>
  <c r="BR2109" i="64"/>
  <c r="BR2126" i="64" s="1"/>
  <c r="BR1509" i="64"/>
  <c r="BR1522" i="64" s="1"/>
  <c r="BR1303" i="64"/>
  <c r="BR1316" i="64" s="1"/>
  <c r="BR1214" i="64"/>
  <c r="BR1249" i="64" s="1"/>
  <c r="BR1258" i="64"/>
  <c r="BR1632" i="64"/>
  <c r="BR1655" i="64" s="1"/>
  <c r="BR2238" i="64"/>
  <c r="BR2252" i="64" s="1"/>
  <c r="BR1596" i="64"/>
  <c r="BR1623" i="64" s="1"/>
  <c r="BR1664" i="64"/>
  <c r="BR1687" i="64" s="1"/>
  <c r="BR1107" i="64"/>
  <c r="BR1134" i="64" s="1"/>
  <c r="BR1178" i="64"/>
  <c r="BR1205" i="64" s="1"/>
  <c r="BR1696" i="64"/>
  <c r="BR1721" i="64" s="1"/>
  <c r="BR978" i="64"/>
  <c r="BR991" i="64" s="1"/>
  <c r="BR930" i="64"/>
  <c r="BR945" i="64" s="1"/>
  <c r="BR1072" i="64"/>
  <c r="BR1099" i="64" s="1"/>
  <c r="BR1730" i="64"/>
  <c r="BR1755" i="64" s="1"/>
  <c r="BR954" i="64"/>
  <c r="BR969" i="64" s="1"/>
  <c r="BR1142" i="64"/>
  <c r="BR1169" i="64" s="1"/>
  <c r="BR1048" i="64"/>
  <c r="BR1063" i="64" s="1"/>
  <c r="BR906" i="64"/>
  <c r="BR921" i="64" s="1"/>
  <c r="BR793" i="64"/>
  <c r="BR808" i="64" s="1"/>
  <c r="BR493" i="64"/>
  <c r="BR416" i="64"/>
  <c r="BR436" i="64" s="1"/>
  <c r="BR384" i="64"/>
  <c r="BR517" i="64"/>
  <c r="BR468" i="64"/>
  <c r="BR817" i="64"/>
  <c r="BR830" i="64" s="1"/>
  <c r="BR1435" i="64"/>
  <c r="BR1411" i="64"/>
  <c r="BR1426" i="64" s="1"/>
  <c r="BJ2186" i="64"/>
  <c r="BJ2203" i="64" s="1"/>
  <c r="BJ1380" i="64"/>
  <c r="BJ2160" i="64"/>
  <c r="BJ2177" i="64" s="1"/>
  <c r="BJ1357" i="64"/>
  <c r="BJ1371" i="64" s="1"/>
  <c r="BJ2109" i="64"/>
  <c r="BJ2126" i="64" s="1"/>
  <c r="BJ1325" i="64"/>
  <c r="BJ1348" i="64" s="1"/>
  <c r="BJ1303" i="64"/>
  <c r="BJ1316" i="64" s="1"/>
  <c r="BJ2135" i="64"/>
  <c r="BJ2152" i="64" s="1"/>
  <c r="BJ1509" i="64"/>
  <c r="BJ1522" i="64" s="1"/>
  <c r="BJ1258" i="64"/>
  <c r="BJ1632" i="64"/>
  <c r="BJ1655" i="64" s="1"/>
  <c r="BJ1596" i="64"/>
  <c r="BJ1623" i="64" s="1"/>
  <c r="BJ1664" i="64"/>
  <c r="BJ1687" i="64" s="1"/>
  <c r="BJ2238" i="64"/>
  <c r="BJ2252" i="64" s="1"/>
  <c r="BJ1107" i="64"/>
  <c r="BJ1134" i="64" s="1"/>
  <c r="BJ1214" i="64"/>
  <c r="BJ1249" i="64" s="1"/>
  <c r="BJ1696" i="64"/>
  <c r="BJ1721" i="64" s="1"/>
  <c r="BJ1178" i="64"/>
  <c r="BJ1205" i="64" s="1"/>
  <c r="BJ978" i="64"/>
  <c r="BJ991" i="64" s="1"/>
  <c r="BJ1142" i="64"/>
  <c r="BJ1169" i="64" s="1"/>
  <c r="BJ930" i="64"/>
  <c r="BJ945" i="64" s="1"/>
  <c r="BJ1730" i="64"/>
  <c r="BJ1755" i="64" s="1"/>
  <c r="BJ1048" i="64"/>
  <c r="BJ1063" i="64" s="1"/>
  <c r="BJ1072" i="64"/>
  <c r="BJ1099" i="64" s="1"/>
  <c r="BJ954" i="64"/>
  <c r="BJ969" i="64" s="1"/>
  <c r="BJ906" i="64"/>
  <c r="BJ921" i="64" s="1"/>
  <c r="BJ793" i="64"/>
  <c r="BJ808" i="64" s="1"/>
  <c r="BJ817" i="64"/>
  <c r="BJ830" i="64" s="1"/>
  <c r="BJ1411" i="64"/>
  <c r="BJ1426" i="64" s="1"/>
  <c r="BJ416" i="64"/>
  <c r="BJ436" i="64" s="1"/>
  <c r="BJ384" i="64"/>
  <c r="BJ468" i="64"/>
  <c r="BJ1435" i="64"/>
  <c r="BB2186" i="64"/>
  <c r="BB2203" i="64" s="1"/>
  <c r="BB1380" i="64"/>
  <c r="BB2160" i="64"/>
  <c r="BB2177" i="64" s="1"/>
  <c r="BB2135" i="64"/>
  <c r="BB2152" i="64" s="1"/>
  <c r="BB2109" i="64"/>
  <c r="BB2126" i="64" s="1"/>
  <c r="BB1357" i="64"/>
  <c r="BB1371" i="64" s="1"/>
  <c r="BB1325" i="64"/>
  <c r="BB1348" i="64" s="1"/>
  <c r="BB1509" i="64"/>
  <c r="BB1522" i="64" s="1"/>
  <c r="BB1303" i="64"/>
  <c r="BB1316" i="64" s="1"/>
  <c r="BB1214" i="64"/>
  <c r="BB1249" i="64" s="1"/>
  <c r="BB2238" i="64"/>
  <c r="BB2252" i="64" s="1"/>
  <c r="BB1258" i="64"/>
  <c r="BB1632" i="64"/>
  <c r="BB1655" i="64" s="1"/>
  <c r="BB1596" i="64"/>
  <c r="BB1623" i="64" s="1"/>
  <c r="BB1107" i="64"/>
  <c r="BB1134" i="64" s="1"/>
  <c r="BB1664" i="64"/>
  <c r="BB1687" i="64" s="1"/>
  <c r="BB1142" i="64"/>
  <c r="BB1169" i="64" s="1"/>
  <c r="BB1696" i="64"/>
  <c r="BB1721" i="64" s="1"/>
  <c r="BB978" i="64"/>
  <c r="BB991" i="64" s="1"/>
  <c r="BB1178" i="64"/>
  <c r="BB1205" i="64" s="1"/>
  <c r="BB930" i="64"/>
  <c r="BB945" i="64" s="1"/>
  <c r="BB1048" i="64"/>
  <c r="BB1063" i="64" s="1"/>
  <c r="BB1730" i="64"/>
  <c r="BB1755" i="64" s="1"/>
  <c r="BB954" i="64"/>
  <c r="BB969" i="64" s="1"/>
  <c r="BB1072" i="64"/>
  <c r="BB1099" i="64" s="1"/>
  <c r="BB906" i="64"/>
  <c r="BB921" i="64" s="1"/>
  <c r="BB793" i="64"/>
  <c r="BB808" i="64" s="1"/>
  <c r="BB517" i="64"/>
  <c r="BB416" i="64"/>
  <c r="BB436" i="64" s="1"/>
  <c r="BB817" i="64"/>
  <c r="BB830" i="64" s="1"/>
  <c r="BB384" i="64"/>
  <c r="BB468" i="64"/>
  <c r="BB493" i="64"/>
  <c r="BB1435" i="64"/>
  <c r="BB1411" i="64"/>
  <c r="BB1426" i="64" s="1"/>
  <c r="AT2186" i="64"/>
  <c r="AT2203" i="64" s="1"/>
  <c r="AT1380" i="64"/>
  <c r="AT2160" i="64"/>
  <c r="AT2177" i="64" s="1"/>
  <c r="AT2135" i="64"/>
  <c r="AT2152" i="64" s="1"/>
  <c r="AT2109" i="64"/>
  <c r="AT2126" i="64" s="1"/>
  <c r="AT1325" i="64"/>
  <c r="AT1348" i="64" s="1"/>
  <c r="AT1357" i="64"/>
  <c r="AT1371" i="64" s="1"/>
  <c r="AT1303" i="64"/>
  <c r="AT1316" i="64" s="1"/>
  <c r="AT1632" i="64"/>
  <c r="AT1655" i="64" s="1"/>
  <c r="AT2238" i="64"/>
  <c r="AT2252" i="64" s="1"/>
  <c r="AT1509" i="64"/>
  <c r="AT1522" i="64" s="1"/>
  <c r="AT1258" i="64"/>
  <c r="AT1596" i="64"/>
  <c r="AT1623" i="64" s="1"/>
  <c r="AT1214" i="64"/>
  <c r="AT1249" i="64" s="1"/>
  <c r="AT1664" i="64"/>
  <c r="AT1687" i="64" s="1"/>
  <c r="AT1107" i="64"/>
  <c r="AT1134" i="64" s="1"/>
  <c r="AT1696" i="64"/>
  <c r="AT1721" i="64" s="1"/>
  <c r="AT978" i="64"/>
  <c r="AT991" i="64" s="1"/>
  <c r="AT1142" i="64"/>
  <c r="AT1169" i="64" s="1"/>
  <c r="AT1048" i="64"/>
  <c r="AT1063" i="64" s="1"/>
  <c r="AT930" i="64"/>
  <c r="AT945" i="64" s="1"/>
  <c r="AT1730" i="64"/>
  <c r="AT1755" i="64" s="1"/>
  <c r="AT954" i="64"/>
  <c r="AT969" i="64" s="1"/>
  <c r="AT1178" i="64"/>
  <c r="AT1205" i="64" s="1"/>
  <c r="AT906" i="64"/>
  <c r="AT921" i="64" s="1"/>
  <c r="AT1072" i="64"/>
  <c r="AT1099" i="64" s="1"/>
  <c r="AT793" i="64"/>
  <c r="AT808" i="64" s="1"/>
  <c r="AT1411" i="64"/>
  <c r="AT1426" i="64" s="1"/>
  <c r="AT416" i="64"/>
  <c r="AT436" i="64" s="1"/>
  <c r="AT493" i="64"/>
  <c r="AT384" i="64"/>
  <c r="AT468" i="64"/>
  <c r="AT517" i="64"/>
  <c r="AT1435" i="64"/>
  <c r="AT817" i="64"/>
  <c r="AT830" i="64" s="1"/>
  <c r="AL2186" i="64"/>
  <c r="AL2203" i="64" s="1"/>
  <c r="AL1380" i="64"/>
  <c r="AL2160" i="64"/>
  <c r="AL2177" i="64" s="1"/>
  <c r="AL2109" i="64"/>
  <c r="AL2126" i="64" s="1"/>
  <c r="AL2135" i="64"/>
  <c r="AL2152" i="64" s="1"/>
  <c r="AL1357" i="64"/>
  <c r="AL1371" i="64" s="1"/>
  <c r="AL1325" i="64"/>
  <c r="AL1348" i="64" s="1"/>
  <c r="AL2238" i="64"/>
  <c r="AL2252" i="64" s="1"/>
  <c r="AL1303" i="64"/>
  <c r="AL1316" i="64" s="1"/>
  <c r="AL1509" i="64"/>
  <c r="AL1522" i="64" s="1"/>
  <c r="AL1214" i="64"/>
  <c r="AL1249" i="64" s="1"/>
  <c r="AL1632" i="64"/>
  <c r="AL1655" i="64" s="1"/>
  <c r="AL1596" i="64"/>
  <c r="AL1623" i="64" s="1"/>
  <c r="AL1664" i="64"/>
  <c r="AL1687" i="64" s="1"/>
  <c r="AL1107" i="64"/>
  <c r="AL1134" i="64" s="1"/>
  <c r="AL1258" i="64"/>
  <c r="AL1178" i="64"/>
  <c r="AL1205" i="64" s="1"/>
  <c r="AL1696" i="64"/>
  <c r="AL1721" i="64" s="1"/>
  <c r="AL1142" i="64"/>
  <c r="AL1169" i="64" s="1"/>
  <c r="AL978" i="64"/>
  <c r="AL991" i="64" s="1"/>
  <c r="AL1072" i="64"/>
  <c r="AL1099" i="64" s="1"/>
  <c r="AL930" i="64"/>
  <c r="AL945" i="64" s="1"/>
  <c r="AL1730" i="64"/>
  <c r="AL1755" i="64" s="1"/>
  <c r="AL954" i="64"/>
  <c r="AL969" i="64" s="1"/>
  <c r="AL1048" i="64"/>
  <c r="AL1063" i="64" s="1"/>
  <c r="AL906" i="64"/>
  <c r="AL921" i="64" s="1"/>
  <c r="AL793" i="64"/>
  <c r="AL808" i="64" s="1"/>
  <c r="AL517" i="64"/>
  <c r="AL817" i="64"/>
  <c r="AL830" i="64" s="1"/>
  <c r="AL493" i="64"/>
  <c r="AL416" i="64"/>
  <c r="AL436" i="64" s="1"/>
  <c r="AL384" i="64"/>
  <c r="AL468" i="64"/>
  <c r="AL1435" i="64"/>
  <c r="AL1411" i="64"/>
  <c r="AL1426" i="64" s="1"/>
  <c r="AD2186" i="64"/>
  <c r="AD2203" i="64" s="1"/>
  <c r="AD1380" i="64"/>
  <c r="AD2160" i="64"/>
  <c r="AD2177" i="64" s="1"/>
  <c r="AD1357" i="64"/>
  <c r="AD1371" i="64" s="1"/>
  <c r="AD1325" i="64"/>
  <c r="AD1348" i="64" s="1"/>
  <c r="AD2135" i="64"/>
  <c r="AD2152" i="64" s="1"/>
  <c r="AD1509" i="64"/>
  <c r="AD1522" i="64" s="1"/>
  <c r="AD2109" i="64"/>
  <c r="AD2126" i="64" s="1"/>
  <c r="AD1303" i="64"/>
  <c r="AD1316" i="64" s="1"/>
  <c r="AD1258" i="64"/>
  <c r="AD2238" i="64"/>
  <c r="AD2252" i="64" s="1"/>
  <c r="AD1632" i="64"/>
  <c r="AD1655" i="64" s="1"/>
  <c r="AD1596" i="64"/>
  <c r="AD1623" i="64" s="1"/>
  <c r="AD1107" i="64"/>
  <c r="AD1134" i="64" s="1"/>
  <c r="AD1664" i="64"/>
  <c r="AD1687" i="64" s="1"/>
  <c r="AD1142" i="64"/>
  <c r="AD1169" i="64" s="1"/>
  <c r="AD1696" i="64"/>
  <c r="AD1721" i="64" s="1"/>
  <c r="AD1214" i="64"/>
  <c r="AD1249" i="64" s="1"/>
  <c r="AD1178" i="64"/>
  <c r="AD1205" i="64" s="1"/>
  <c r="AD978" i="64"/>
  <c r="AD991" i="64" s="1"/>
  <c r="AD930" i="64"/>
  <c r="AD945" i="64" s="1"/>
  <c r="AD1072" i="64"/>
  <c r="AD1099" i="64" s="1"/>
  <c r="AD1730" i="64"/>
  <c r="AD1755" i="64" s="1"/>
  <c r="AD1048" i="64"/>
  <c r="AD1063" i="64" s="1"/>
  <c r="AD954" i="64"/>
  <c r="AD969" i="64" s="1"/>
  <c r="AD906" i="64"/>
  <c r="AD921" i="64" s="1"/>
  <c r="AD793" i="64"/>
  <c r="AD808" i="64" s="1"/>
  <c r="AD1411" i="64"/>
  <c r="AD1426" i="64" s="1"/>
  <c r="AD416" i="64"/>
  <c r="AD436" i="64" s="1"/>
  <c r="AD517" i="64"/>
  <c r="AD384" i="64"/>
  <c r="AD817" i="64"/>
  <c r="AD830" i="64" s="1"/>
  <c r="AD468" i="64"/>
  <c r="AD1435" i="64"/>
  <c r="V2186" i="64"/>
  <c r="V2203" i="64" s="1"/>
  <c r="V1380" i="64"/>
  <c r="V2160" i="64"/>
  <c r="V2177" i="64" s="1"/>
  <c r="V2109" i="64"/>
  <c r="V2126" i="64" s="1"/>
  <c r="V2135" i="64"/>
  <c r="V2152" i="64" s="1"/>
  <c r="V1357" i="64"/>
  <c r="V1371" i="64" s="1"/>
  <c r="V1325" i="64"/>
  <c r="V1348" i="64" s="1"/>
  <c r="V1303" i="64"/>
  <c r="V1316" i="64" s="1"/>
  <c r="V1509" i="64"/>
  <c r="V1522" i="64" s="1"/>
  <c r="V1214" i="64"/>
  <c r="V1249" i="64" s="1"/>
  <c r="V1632" i="64"/>
  <c r="V1655" i="64" s="1"/>
  <c r="V2238" i="64"/>
  <c r="V2252" i="64" s="1"/>
  <c r="V1596" i="64"/>
  <c r="V1623" i="64" s="1"/>
  <c r="V1664" i="64"/>
  <c r="V1687" i="64" s="1"/>
  <c r="V1107" i="64"/>
  <c r="V1134" i="64" s="1"/>
  <c r="V1696" i="64"/>
  <c r="V1721" i="64" s="1"/>
  <c r="V978" i="64"/>
  <c r="V991" i="64" s="1"/>
  <c r="V1178" i="64"/>
  <c r="V1205" i="64" s="1"/>
  <c r="V1142" i="64"/>
  <c r="V1169" i="64" s="1"/>
  <c r="V1258" i="64"/>
  <c r="V930" i="64"/>
  <c r="V945" i="64" s="1"/>
  <c r="V1072" i="64"/>
  <c r="V1099" i="64" s="1"/>
  <c r="V1048" i="64"/>
  <c r="V1063" i="64" s="1"/>
  <c r="V954" i="64"/>
  <c r="V969" i="64" s="1"/>
  <c r="V1730" i="64"/>
  <c r="V1755" i="64" s="1"/>
  <c r="V906" i="64"/>
  <c r="V921" i="64" s="1"/>
  <c r="V793" i="64"/>
  <c r="V808" i="64" s="1"/>
  <c r="V416" i="64"/>
  <c r="V436" i="64" s="1"/>
  <c r="V384" i="64"/>
  <c r="V468" i="64"/>
  <c r="V493" i="64"/>
  <c r="V1435" i="64"/>
  <c r="V517" i="64"/>
  <c r="V1411" i="64"/>
  <c r="V1426" i="64" s="1"/>
  <c r="CH1385" i="64"/>
  <c r="CH2165" i="64"/>
  <c r="CH2140" i="64"/>
  <c r="CH1362" i="64"/>
  <c r="CH1376" i="64" s="1"/>
  <c r="CH2191" i="64"/>
  <c r="CH2114" i="64"/>
  <c r="CH2131" i="64" s="1"/>
  <c r="CH1330" i="64"/>
  <c r="CH1308" i="64"/>
  <c r="CH1321" i="64" s="1"/>
  <c r="CH1514" i="64"/>
  <c r="CH1527" i="64" s="1"/>
  <c r="CH1219" i="64"/>
  <c r="CH1254" i="64" s="1"/>
  <c r="CH1669" i="64"/>
  <c r="CH1692" i="64" s="1"/>
  <c r="CH2243" i="64"/>
  <c r="CH2257" i="64" s="1"/>
  <c r="CH1263" i="64"/>
  <c r="CH1298" i="64" s="1"/>
  <c r="CH1601" i="64"/>
  <c r="CH1628" i="64" s="1"/>
  <c r="CH1147" i="64"/>
  <c r="CH1174" i="64" s="1"/>
  <c r="CH1637" i="64"/>
  <c r="CH1660" i="64" s="1"/>
  <c r="CH1112" i="64"/>
  <c r="CH1139" i="64" s="1"/>
  <c r="CH1701" i="64"/>
  <c r="CH1726" i="64" s="1"/>
  <c r="CH1183" i="64"/>
  <c r="CH1210" i="64" s="1"/>
  <c r="CH1735" i="64"/>
  <c r="CH1760" i="64" s="1"/>
  <c r="CH1077" i="64"/>
  <c r="CH1104" i="64" s="1"/>
  <c r="CH983" i="64"/>
  <c r="CH996" i="64" s="1"/>
  <c r="CH959" i="64"/>
  <c r="CH1053" i="64"/>
  <c r="CH822" i="64"/>
  <c r="CH835" i="64" s="1"/>
  <c r="CH911" i="64"/>
  <c r="CH926" i="64" s="1"/>
  <c r="CH798" i="64"/>
  <c r="CH935" i="64"/>
  <c r="CH950" i="64" s="1"/>
  <c r="CH1416" i="64"/>
  <c r="CH1431" i="64" s="1"/>
  <c r="CH522" i="64"/>
  <c r="CH535" i="64" s="1"/>
  <c r="CH421" i="64"/>
  <c r="CH1440" i="64"/>
  <c r="CH498" i="64"/>
  <c r="CH339" i="64"/>
  <c r="CH349" i="64" s="1"/>
  <c r="CH473" i="64"/>
  <c r="CH449" i="64"/>
  <c r="BZ1385" i="64"/>
  <c r="BZ2191" i="64"/>
  <c r="BZ2140" i="64"/>
  <c r="BZ2165" i="64"/>
  <c r="BZ1362" i="64"/>
  <c r="BZ1376" i="64" s="1"/>
  <c r="BZ1308" i="64"/>
  <c r="BZ1321" i="64" s="1"/>
  <c r="BZ1514" i="64"/>
  <c r="BZ1527" i="64" s="1"/>
  <c r="BZ2114" i="64"/>
  <c r="BZ2131" i="64" s="1"/>
  <c r="BZ1330" i="64"/>
  <c r="BZ2243" i="64"/>
  <c r="BZ2257" i="64" s="1"/>
  <c r="BZ1219" i="64"/>
  <c r="BZ1254" i="64" s="1"/>
  <c r="BZ1263" i="64"/>
  <c r="BZ1298" i="64" s="1"/>
  <c r="BZ1669" i="64"/>
  <c r="BZ1692" i="64" s="1"/>
  <c r="BZ1147" i="64"/>
  <c r="BZ1174" i="64" s="1"/>
  <c r="BZ1112" i="64"/>
  <c r="BZ1139" i="64" s="1"/>
  <c r="BZ1183" i="64"/>
  <c r="BZ1210" i="64" s="1"/>
  <c r="BZ1601" i="64"/>
  <c r="BZ1628" i="64" s="1"/>
  <c r="BZ1701" i="64"/>
  <c r="BZ1726" i="64" s="1"/>
  <c r="BZ1637" i="64"/>
  <c r="BZ1660" i="64" s="1"/>
  <c r="BZ1735" i="64"/>
  <c r="BZ1760" i="64" s="1"/>
  <c r="BZ1077" i="64"/>
  <c r="BZ1104" i="64" s="1"/>
  <c r="BZ983" i="64"/>
  <c r="BZ996" i="64" s="1"/>
  <c r="BZ1053" i="64"/>
  <c r="BZ959" i="64"/>
  <c r="BZ822" i="64"/>
  <c r="BZ835" i="64" s="1"/>
  <c r="BZ935" i="64"/>
  <c r="BZ950" i="64" s="1"/>
  <c r="BZ911" i="64"/>
  <c r="BZ926" i="64" s="1"/>
  <c r="BZ798" i="64"/>
  <c r="BZ1416" i="64"/>
  <c r="BZ1431" i="64" s="1"/>
  <c r="BZ522" i="64"/>
  <c r="BZ535" i="64" s="1"/>
  <c r="BZ498" i="64"/>
  <c r="BZ421" i="64"/>
  <c r="BZ473" i="64"/>
  <c r="BZ1440" i="64"/>
  <c r="BZ339" i="64"/>
  <c r="BZ349" i="64" s="1"/>
  <c r="BZ449" i="64"/>
  <c r="BR1385" i="64"/>
  <c r="BR2165" i="64"/>
  <c r="BR2191" i="64"/>
  <c r="BR2140" i="64"/>
  <c r="BR1362" i="64"/>
  <c r="BR1376" i="64" s="1"/>
  <c r="BR2114" i="64"/>
  <c r="BR2131" i="64" s="1"/>
  <c r="BR1330" i="64"/>
  <c r="BR1514" i="64"/>
  <c r="BR1527" i="64" s="1"/>
  <c r="BR1219" i="64"/>
  <c r="BR1254" i="64" s="1"/>
  <c r="BR1308" i="64"/>
  <c r="BR1321" i="64" s="1"/>
  <c r="BR2243" i="64"/>
  <c r="BR2257" i="64" s="1"/>
  <c r="BR1263" i="64"/>
  <c r="BR1298" i="64" s="1"/>
  <c r="BR1147" i="64"/>
  <c r="BR1174" i="64" s="1"/>
  <c r="BR1183" i="64"/>
  <c r="BR1210" i="64" s="1"/>
  <c r="BR1601" i="64"/>
  <c r="BR1628" i="64" s="1"/>
  <c r="BR1112" i="64"/>
  <c r="BR1139" i="64" s="1"/>
  <c r="BR1637" i="64"/>
  <c r="BR1660" i="64" s="1"/>
  <c r="BR1701" i="64"/>
  <c r="BR1726" i="64" s="1"/>
  <c r="BR1735" i="64"/>
  <c r="BR1760" i="64" s="1"/>
  <c r="BR1077" i="64"/>
  <c r="BR1104" i="64" s="1"/>
  <c r="BR1669" i="64"/>
  <c r="BR1692" i="64" s="1"/>
  <c r="BR1053" i="64"/>
  <c r="BR959" i="64"/>
  <c r="BR983" i="64"/>
  <c r="BR996" i="64" s="1"/>
  <c r="BR911" i="64"/>
  <c r="BR926" i="64" s="1"/>
  <c r="BR822" i="64"/>
  <c r="BR835" i="64" s="1"/>
  <c r="BR798" i="64"/>
  <c r="BR1416" i="64"/>
  <c r="BR1431" i="64" s="1"/>
  <c r="BR522" i="64"/>
  <c r="BR535" i="64" s="1"/>
  <c r="BR421" i="64"/>
  <c r="BR473" i="64"/>
  <c r="BR1440" i="64"/>
  <c r="BR498" i="64"/>
  <c r="BR339" i="64"/>
  <c r="BR349" i="64" s="1"/>
  <c r="BR935" i="64"/>
  <c r="BR950" i="64" s="1"/>
  <c r="BR449" i="64"/>
  <c r="BJ1385" i="64"/>
  <c r="BJ2191" i="64"/>
  <c r="BJ2140" i="64"/>
  <c r="BJ2165" i="64"/>
  <c r="BJ1362" i="64"/>
  <c r="BJ1376" i="64" s="1"/>
  <c r="BJ2114" i="64"/>
  <c r="BJ2131" i="64" s="1"/>
  <c r="BJ1514" i="64"/>
  <c r="BJ1527" i="64" s="1"/>
  <c r="BJ1330" i="64"/>
  <c r="BJ1308" i="64"/>
  <c r="BJ1321" i="64" s="1"/>
  <c r="BJ2243" i="64"/>
  <c r="BJ2257" i="64" s="1"/>
  <c r="BJ1219" i="64"/>
  <c r="BJ1254" i="64" s="1"/>
  <c r="BJ1263" i="64"/>
  <c r="BJ1298" i="64" s="1"/>
  <c r="BJ1669" i="64"/>
  <c r="BJ1692" i="64" s="1"/>
  <c r="BJ1147" i="64"/>
  <c r="BJ1174" i="64" s="1"/>
  <c r="BJ1637" i="64"/>
  <c r="BJ1660" i="64" s="1"/>
  <c r="BJ1112" i="64"/>
  <c r="BJ1139" i="64" s="1"/>
  <c r="BJ1701" i="64"/>
  <c r="BJ1726" i="64" s="1"/>
  <c r="BJ1735" i="64"/>
  <c r="BJ1760" i="64" s="1"/>
  <c r="BJ1601" i="64"/>
  <c r="BJ1628" i="64" s="1"/>
  <c r="BJ1183" i="64"/>
  <c r="BJ1210" i="64" s="1"/>
  <c r="BJ1077" i="64"/>
  <c r="BJ1104" i="64" s="1"/>
  <c r="BJ1053" i="64"/>
  <c r="BJ959" i="64"/>
  <c r="BJ983" i="64"/>
  <c r="BJ996" i="64" s="1"/>
  <c r="BJ822" i="64"/>
  <c r="BJ835" i="64" s="1"/>
  <c r="BJ935" i="64"/>
  <c r="BJ950" i="64" s="1"/>
  <c r="BJ798" i="64"/>
  <c r="BJ1416" i="64"/>
  <c r="BJ1431" i="64" s="1"/>
  <c r="BJ911" i="64"/>
  <c r="BJ926" i="64" s="1"/>
  <c r="BJ522" i="64"/>
  <c r="BJ535" i="64" s="1"/>
  <c r="BJ473" i="64"/>
  <c r="BJ498" i="64"/>
  <c r="BJ421" i="64"/>
  <c r="BJ1440" i="64"/>
  <c r="BJ339" i="64"/>
  <c r="BJ349" i="64" s="1"/>
  <c r="BJ449" i="64"/>
  <c r="BB1385" i="64"/>
  <c r="BB2165" i="64"/>
  <c r="BB2140" i="64"/>
  <c r="BB2191" i="64"/>
  <c r="BB1362" i="64"/>
  <c r="BB1376" i="64" s="1"/>
  <c r="BB2114" i="64"/>
  <c r="BB2131" i="64" s="1"/>
  <c r="BB1514" i="64"/>
  <c r="BB1527" i="64" s="1"/>
  <c r="BB2243" i="64"/>
  <c r="BB2257" i="64" s="1"/>
  <c r="BB1330" i="64"/>
  <c r="BB1308" i="64"/>
  <c r="BB1321" i="64" s="1"/>
  <c r="BB1219" i="64"/>
  <c r="BB1254" i="64" s="1"/>
  <c r="BB1669" i="64"/>
  <c r="BB1692" i="64" s="1"/>
  <c r="BB1263" i="64"/>
  <c r="BB1298" i="64" s="1"/>
  <c r="BB1147" i="64"/>
  <c r="BB1174" i="64" s="1"/>
  <c r="BB1183" i="64"/>
  <c r="BB1210" i="64" s="1"/>
  <c r="BB1112" i="64"/>
  <c r="BB1139" i="64" s="1"/>
  <c r="BB1601" i="64"/>
  <c r="BB1628" i="64" s="1"/>
  <c r="BB1701" i="64"/>
  <c r="BB1726" i="64" s="1"/>
  <c r="BB1735" i="64"/>
  <c r="BB1760" i="64" s="1"/>
  <c r="BB1637" i="64"/>
  <c r="BB1660" i="64" s="1"/>
  <c r="BB1077" i="64"/>
  <c r="BB1104" i="64" s="1"/>
  <c r="BB983" i="64"/>
  <c r="BB996" i="64" s="1"/>
  <c r="BB959" i="64"/>
  <c r="BB1053" i="64"/>
  <c r="BB935" i="64"/>
  <c r="BB950" i="64" s="1"/>
  <c r="BB822" i="64"/>
  <c r="BB835" i="64" s="1"/>
  <c r="BB911" i="64"/>
  <c r="BB926" i="64" s="1"/>
  <c r="BB798" i="64"/>
  <c r="BB1416" i="64"/>
  <c r="BB1431" i="64" s="1"/>
  <c r="BB522" i="64"/>
  <c r="BB535" i="64" s="1"/>
  <c r="BB421" i="64"/>
  <c r="BB1440" i="64"/>
  <c r="BB498" i="64"/>
  <c r="BB339" i="64"/>
  <c r="BB349" i="64" s="1"/>
  <c r="BB473" i="64"/>
  <c r="BB449" i="64"/>
  <c r="AT1385" i="64"/>
  <c r="AT2140" i="64"/>
  <c r="AT2191" i="64"/>
  <c r="AT2165" i="64"/>
  <c r="AT1362" i="64"/>
  <c r="AT1376" i="64" s="1"/>
  <c r="AT2114" i="64"/>
  <c r="AT2131" i="64" s="1"/>
  <c r="AT1330" i="64"/>
  <c r="AT1514" i="64"/>
  <c r="AT1527" i="64" s="1"/>
  <c r="AT1219" i="64"/>
  <c r="AT1254" i="64" s="1"/>
  <c r="AT1308" i="64"/>
  <c r="AT1321" i="64" s="1"/>
  <c r="AT2243" i="64"/>
  <c r="AT2257" i="64" s="1"/>
  <c r="AT1263" i="64"/>
  <c r="AT1298" i="64" s="1"/>
  <c r="AT1183" i="64"/>
  <c r="AT1210" i="64" s="1"/>
  <c r="AT1147" i="64"/>
  <c r="AT1174" i="64" s="1"/>
  <c r="AT1601" i="64"/>
  <c r="AT1628" i="64" s="1"/>
  <c r="AT1637" i="64"/>
  <c r="AT1660" i="64" s="1"/>
  <c r="AT1112" i="64"/>
  <c r="AT1139" i="64" s="1"/>
  <c r="AT1669" i="64"/>
  <c r="AT1692" i="64" s="1"/>
  <c r="AT1701" i="64"/>
  <c r="AT1726" i="64" s="1"/>
  <c r="AT1735" i="64"/>
  <c r="AT1760" i="64" s="1"/>
  <c r="AT1077" i="64"/>
  <c r="AT1104" i="64" s="1"/>
  <c r="AT983" i="64"/>
  <c r="AT996" i="64" s="1"/>
  <c r="AT1053" i="64"/>
  <c r="AT959" i="64"/>
  <c r="AT822" i="64"/>
  <c r="AT835" i="64" s="1"/>
  <c r="AT911" i="64"/>
  <c r="AT926" i="64" s="1"/>
  <c r="AT798" i="64"/>
  <c r="AT1416" i="64"/>
  <c r="AT1431" i="64" s="1"/>
  <c r="AT935" i="64"/>
  <c r="AT950" i="64" s="1"/>
  <c r="AT522" i="64"/>
  <c r="AT535" i="64" s="1"/>
  <c r="AT498" i="64"/>
  <c r="AT421" i="64"/>
  <c r="AT473" i="64"/>
  <c r="AT1440" i="64"/>
  <c r="AT339" i="64"/>
  <c r="AT349" i="64" s="1"/>
  <c r="AT449" i="64"/>
  <c r="AL1385" i="64"/>
  <c r="AL2165" i="64"/>
  <c r="AL2140" i="64"/>
  <c r="AL2191" i="64"/>
  <c r="AL1362" i="64"/>
  <c r="AL1376" i="64" s="1"/>
  <c r="AL1514" i="64"/>
  <c r="AL1527" i="64" s="1"/>
  <c r="AL1330" i="64"/>
  <c r="AL1308" i="64"/>
  <c r="AL1321" i="64" s="1"/>
  <c r="AL2114" i="64"/>
  <c r="AL2131" i="64" s="1"/>
  <c r="AL2243" i="64"/>
  <c r="AL2257" i="64" s="1"/>
  <c r="AL1219" i="64"/>
  <c r="AL1254" i="64" s="1"/>
  <c r="AL1263" i="64"/>
  <c r="AL1298" i="64" s="1"/>
  <c r="AL1669" i="64"/>
  <c r="AL1692" i="64" s="1"/>
  <c r="AL1637" i="64"/>
  <c r="AL1660" i="64" s="1"/>
  <c r="AL1147" i="64"/>
  <c r="AL1174" i="64" s="1"/>
  <c r="AL1112" i="64"/>
  <c r="AL1139" i="64" s="1"/>
  <c r="AL1183" i="64"/>
  <c r="AL1210" i="64" s="1"/>
  <c r="AL1601" i="64"/>
  <c r="AL1628" i="64" s="1"/>
  <c r="AL1701" i="64"/>
  <c r="AL1726" i="64" s="1"/>
  <c r="AL1735" i="64"/>
  <c r="AL1760" i="64" s="1"/>
  <c r="AL1077" i="64"/>
  <c r="AL1104" i="64" s="1"/>
  <c r="AL1053" i="64"/>
  <c r="AL959" i="64"/>
  <c r="AL911" i="64"/>
  <c r="AL926" i="64" s="1"/>
  <c r="AL822" i="64"/>
  <c r="AL835" i="64" s="1"/>
  <c r="AL935" i="64"/>
  <c r="AL950" i="64" s="1"/>
  <c r="AL983" i="64"/>
  <c r="AL996" i="64" s="1"/>
  <c r="AL798" i="64"/>
  <c r="AL1416" i="64"/>
  <c r="AL1431" i="64" s="1"/>
  <c r="AL522" i="64"/>
  <c r="AL535" i="64" s="1"/>
  <c r="AL421" i="64"/>
  <c r="AL473" i="64"/>
  <c r="AL1440" i="64"/>
  <c r="AL498" i="64"/>
  <c r="AL339" i="64"/>
  <c r="AL349" i="64" s="1"/>
  <c r="AL449" i="64"/>
  <c r="AD1385" i="64"/>
  <c r="AD2140" i="64"/>
  <c r="AD2191" i="64"/>
  <c r="AD2165" i="64"/>
  <c r="AD1362" i="64"/>
  <c r="AD1376" i="64" s="1"/>
  <c r="AD2114" i="64"/>
  <c r="AD2131" i="64" s="1"/>
  <c r="AD1330" i="64"/>
  <c r="AD1514" i="64"/>
  <c r="AD1527" i="64" s="1"/>
  <c r="AD1308" i="64"/>
  <c r="AD1321" i="64" s="1"/>
  <c r="AD1219" i="64"/>
  <c r="AD1254" i="64" s="1"/>
  <c r="AD1263" i="64"/>
  <c r="AD1298" i="64" s="1"/>
  <c r="AD2243" i="64"/>
  <c r="AD2257" i="64" s="1"/>
  <c r="AD1183" i="64"/>
  <c r="AD1210" i="64" s="1"/>
  <c r="AD1669" i="64"/>
  <c r="AD1692" i="64" s="1"/>
  <c r="AD1601" i="64"/>
  <c r="AD1628" i="64" s="1"/>
  <c r="AD1112" i="64"/>
  <c r="AD1139" i="64" s="1"/>
  <c r="AD1637" i="64"/>
  <c r="AD1660" i="64" s="1"/>
  <c r="AD1147" i="64"/>
  <c r="AD1174" i="64" s="1"/>
  <c r="AD1701" i="64"/>
  <c r="AD1726" i="64" s="1"/>
  <c r="AD1735" i="64"/>
  <c r="AD1760" i="64" s="1"/>
  <c r="AD1077" i="64"/>
  <c r="AD1104" i="64" s="1"/>
  <c r="AD1053" i="64"/>
  <c r="AD959" i="64"/>
  <c r="AD983" i="64"/>
  <c r="AD996" i="64" s="1"/>
  <c r="AD935" i="64"/>
  <c r="AD950" i="64" s="1"/>
  <c r="AD822" i="64"/>
  <c r="AD835" i="64" s="1"/>
  <c r="AD798" i="64"/>
  <c r="AD1416" i="64"/>
  <c r="AD1431" i="64" s="1"/>
  <c r="AD911" i="64"/>
  <c r="AD926" i="64" s="1"/>
  <c r="AD522" i="64"/>
  <c r="AD535" i="64" s="1"/>
  <c r="AD498" i="64"/>
  <c r="AD421" i="64"/>
  <c r="AD473" i="64"/>
  <c r="AD1440" i="64"/>
  <c r="AD339" i="64"/>
  <c r="AD349" i="64" s="1"/>
  <c r="AD449" i="64"/>
  <c r="V1385" i="64"/>
  <c r="V2140" i="64"/>
  <c r="V2165" i="64"/>
  <c r="V1362" i="64"/>
  <c r="V1376" i="64" s="1"/>
  <c r="V2191" i="64"/>
  <c r="V1330" i="64"/>
  <c r="V2114" i="64"/>
  <c r="V2131" i="64" s="1"/>
  <c r="V1514" i="64"/>
  <c r="V1527" i="64" s="1"/>
  <c r="V1219" i="64"/>
  <c r="V1254" i="64" s="1"/>
  <c r="V2243" i="64"/>
  <c r="V2257" i="64" s="1"/>
  <c r="V1669" i="64"/>
  <c r="V1692" i="64" s="1"/>
  <c r="V1308" i="64"/>
  <c r="V1321" i="64" s="1"/>
  <c r="V1263" i="64"/>
  <c r="V1298" i="64" s="1"/>
  <c r="V1601" i="64"/>
  <c r="V1628" i="64" s="1"/>
  <c r="V1637" i="64"/>
  <c r="V1660" i="64" s="1"/>
  <c r="V1112" i="64"/>
  <c r="V1139" i="64" s="1"/>
  <c r="V1701" i="64"/>
  <c r="V1726" i="64" s="1"/>
  <c r="V1147" i="64"/>
  <c r="V1174" i="64" s="1"/>
  <c r="V1735" i="64"/>
  <c r="V1760" i="64" s="1"/>
  <c r="V1183" i="64"/>
  <c r="V1210" i="64" s="1"/>
  <c r="V1077" i="64"/>
  <c r="V1104" i="64" s="1"/>
  <c r="V983" i="64"/>
  <c r="V996" i="64" s="1"/>
  <c r="V959" i="64"/>
  <c r="V1053" i="64"/>
  <c r="V822" i="64"/>
  <c r="V835" i="64" s="1"/>
  <c r="V911" i="64"/>
  <c r="V926" i="64" s="1"/>
  <c r="V798" i="64"/>
  <c r="V935" i="64"/>
  <c r="V950" i="64" s="1"/>
  <c r="V1416" i="64"/>
  <c r="V1431" i="64" s="1"/>
  <c r="V522" i="64"/>
  <c r="V535" i="64" s="1"/>
  <c r="V421" i="64"/>
  <c r="V473" i="64"/>
  <c r="V1440" i="64"/>
  <c r="V498" i="64"/>
  <c r="V339" i="64"/>
  <c r="V349" i="64" s="1"/>
  <c r="V449" i="64"/>
  <c r="CI1384" i="64"/>
  <c r="CI2190" i="64"/>
  <c r="CI2164" i="64"/>
  <c r="CI2139" i="64"/>
  <c r="CI1329" i="64"/>
  <c r="CI1361" i="64"/>
  <c r="CI1307" i="64"/>
  <c r="CI1513" i="64"/>
  <c r="CI2113" i="64"/>
  <c r="CI1218" i="64"/>
  <c r="CI1668" i="64"/>
  <c r="CI1600" i="64"/>
  <c r="CI2242" i="64"/>
  <c r="CI1262" i="64"/>
  <c r="CI1182" i="64"/>
  <c r="CI1700" i="64"/>
  <c r="CI1111" i="64"/>
  <c r="CI1734" i="64"/>
  <c r="CI1636" i="64"/>
  <c r="CI1076" i="64"/>
  <c r="CI1146" i="64"/>
  <c r="CI982" i="64"/>
  <c r="CI1052" i="64"/>
  <c r="CI958" i="64"/>
  <c r="CI973" i="64" s="1"/>
  <c r="CI934" i="64"/>
  <c r="CI949" i="64" s="1"/>
  <c r="CI797" i="64"/>
  <c r="CI1415" i="64"/>
  <c r="CI521" i="64"/>
  <c r="CI534" i="64" s="1"/>
  <c r="CI497" i="64"/>
  <c r="CI420" i="64"/>
  <c r="CI472" i="64"/>
  <c r="CI1439" i="64"/>
  <c r="CI448" i="64"/>
  <c r="CA1384" i="64"/>
  <c r="CA2190" i="64"/>
  <c r="CA2164" i="64"/>
  <c r="CA2139" i="64"/>
  <c r="CA1329" i="64"/>
  <c r="CA2113" i="64"/>
  <c r="CA1361" i="64"/>
  <c r="CA1307" i="64"/>
  <c r="CA1513" i="64"/>
  <c r="CA1218" i="64"/>
  <c r="CA2242" i="64"/>
  <c r="CA1262" i="64"/>
  <c r="CA1600" i="64"/>
  <c r="CA1182" i="64"/>
  <c r="CA1668" i="64"/>
  <c r="CA1636" i="64"/>
  <c r="CA1700" i="64"/>
  <c r="CA1146" i="64"/>
  <c r="CA1734" i="64"/>
  <c r="CA1076" i="64"/>
  <c r="CA1111" i="64"/>
  <c r="CA1052" i="64"/>
  <c r="CA958" i="64"/>
  <c r="CA973" i="64" s="1"/>
  <c r="CA982" i="64"/>
  <c r="CA797" i="64"/>
  <c r="CA1415" i="64"/>
  <c r="CA521" i="64"/>
  <c r="CA534" i="64" s="1"/>
  <c r="CA934" i="64"/>
  <c r="CA949" i="64" s="1"/>
  <c r="CA420" i="64"/>
  <c r="CA821" i="64"/>
  <c r="CA472" i="64"/>
  <c r="CA1439" i="64"/>
  <c r="CA497" i="64"/>
  <c r="CA448" i="64"/>
  <c r="BS1384" i="64"/>
  <c r="BS2190" i="64"/>
  <c r="BS2139" i="64"/>
  <c r="BS1361" i="64"/>
  <c r="BS1329" i="64"/>
  <c r="BS2164" i="64"/>
  <c r="BS2113" i="64"/>
  <c r="BS1307" i="64"/>
  <c r="BS1513" i="64"/>
  <c r="BS1218" i="64"/>
  <c r="BS1262" i="64"/>
  <c r="BS2242" i="64"/>
  <c r="BS1600" i="64"/>
  <c r="BS1668" i="64"/>
  <c r="BS1636" i="64"/>
  <c r="BS1182" i="64"/>
  <c r="BS1700" i="64"/>
  <c r="BS1111" i="64"/>
  <c r="BS1734" i="64"/>
  <c r="BS1146" i="64"/>
  <c r="BS1076" i="64"/>
  <c r="BS958" i="64"/>
  <c r="BS973" i="64" s="1"/>
  <c r="BS982" i="64"/>
  <c r="BS1052" i="64"/>
  <c r="BS934" i="64"/>
  <c r="BS949" i="64" s="1"/>
  <c r="BS797" i="64"/>
  <c r="BS1415" i="64"/>
  <c r="BS521" i="64"/>
  <c r="BS534" i="64" s="1"/>
  <c r="BS497" i="64"/>
  <c r="BS420" i="64"/>
  <c r="BS472" i="64"/>
  <c r="BS1439" i="64"/>
  <c r="BS821" i="64"/>
  <c r="BS448" i="64"/>
  <c r="BK1384" i="64"/>
  <c r="BK2190" i="64"/>
  <c r="BK2139" i="64"/>
  <c r="BK2164" i="64"/>
  <c r="BK1329" i="64"/>
  <c r="BK2113" i="64"/>
  <c r="BK1307" i="64"/>
  <c r="BK1361" i="64"/>
  <c r="BK1513" i="64"/>
  <c r="BK1218" i="64"/>
  <c r="BK1262" i="64"/>
  <c r="BK1668" i="64"/>
  <c r="BK2242" i="64"/>
  <c r="BK1600" i="64"/>
  <c r="BK1182" i="64"/>
  <c r="BK1636" i="64"/>
  <c r="BK1111" i="64"/>
  <c r="BK1700" i="64"/>
  <c r="BK1734" i="64"/>
  <c r="BK1076" i="64"/>
  <c r="BK982" i="64"/>
  <c r="BK958" i="64"/>
  <c r="BK973" i="64" s="1"/>
  <c r="BK1146" i="64"/>
  <c r="BK1052" i="64"/>
  <c r="BK934" i="64"/>
  <c r="BK949" i="64" s="1"/>
  <c r="BK797" i="64"/>
  <c r="BK1415" i="64"/>
  <c r="BK521" i="64"/>
  <c r="BK534" i="64" s="1"/>
  <c r="BK821" i="64"/>
  <c r="BK420" i="64"/>
  <c r="BK472" i="64"/>
  <c r="BK1439" i="64"/>
  <c r="BK497" i="64"/>
  <c r="BK448" i="64"/>
  <c r="BC1384" i="64"/>
  <c r="BC2190" i="64"/>
  <c r="BC2139" i="64"/>
  <c r="BC2164" i="64"/>
  <c r="BC1329" i="64"/>
  <c r="BC1361" i="64"/>
  <c r="BC1307" i="64"/>
  <c r="BC2113" i="64"/>
  <c r="BC1513" i="64"/>
  <c r="BC1218" i="64"/>
  <c r="BC1262" i="64"/>
  <c r="BC1600" i="64"/>
  <c r="BC2242" i="64"/>
  <c r="BC1636" i="64"/>
  <c r="BC1668" i="64"/>
  <c r="BC1700" i="64"/>
  <c r="BC1146" i="64"/>
  <c r="BC1182" i="64"/>
  <c r="BC1734" i="64"/>
  <c r="BC1111" i="64"/>
  <c r="BC1076" i="64"/>
  <c r="BC982" i="64"/>
  <c r="BC1052" i="64"/>
  <c r="BC958" i="64"/>
  <c r="BC973" i="64" s="1"/>
  <c r="BC797" i="64"/>
  <c r="BC1415" i="64"/>
  <c r="BC934" i="64"/>
  <c r="BC949" i="64" s="1"/>
  <c r="BC521" i="64"/>
  <c r="BC534" i="64" s="1"/>
  <c r="BC497" i="64"/>
  <c r="BC420" i="64"/>
  <c r="BC472" i="64"/>
  <c r="BC821" i="64"/>
  <c r="BC1439" i="64"/>
  <c r="BC448" i="64"/>
  <c r="AU1384" i="64"/>
  <c r="AU2190" i="64"/>
  <c r="AU2139" i="64"/>
  <c r="AU2164" i="64"/>
  <c r="AU1329" i="64"/>
  <c r="AU1361" i="64"/>
  <c r="AU1513" i="64"/>
  <c r="AU2113" i="64"/>
  <c r="AU1307" i="64"/>
  <c r="AU1218" i="64"/>
  <c r="AU1262" i="64"/>
  <c r="AU1600" i="64"/>
  <c r="AU1182" i="64"/>
  <c r="AU2242" i="64"/>
  <c r="AU1668" i="64"/>
  <c r="AU1700" i="64"/>
  <c r="AU1111" i="64"/>
  <c r="AU1636" i="64"/>
  <c r="AU1734" i="64"/>
  <c r="AU1146" i="64"/>
  <c r="AU1076" i="64"/>
  <c r="AU1052" i="64"/>
  <c r="AU958" i="64"/>
  <c r="AU973" i="64" s="1"/>
  <c r="AU934" i="64"/>
  <c r="AU949" i="64" s="1"/>
  <c r="AU797" i="64"/>
  <c r="AU1415" i="64"/>
  <c r="AU521" i="64"/>
  <c r="AU534" i="64" s="1"/>
  <c r="AU420" i="64"/>
  <c r="AU472" i="64"/>
  <c r="AU1439" i="64"/>
  <c r="AU982" i="64"/>
  <c r="AU497" i="64"/>
  <c r="AU448" i="64"/>
  <c r="AU821" i="64"/>
  <c r="AM1384" i="64"/>
  <c r="AM2190" i="64"/>
  <c r="AM2139" i="64"/>
  <c r="AM2164" i="64"/>
  <c r="AM1329" i="64"/>
  <c r="AM2113" i="64"/>
  <c r="AM1361" i="64"/>
  <c r="AM1513" i="64"/>
  <c r="AM1218" i="64"/>
  <c r="AM1307" i="64"/>
  <c r="AM2242" i="64"/>
  <c r="AM1600" i="64"/>
  <c r="AM1668" i="64"/>
  <c r="AM1182" i="64"/>
  <c r="AM1636" i="64"/>
  <c r="AM1262" i="64"/>
  <c r="AM1146" i="64"/>
  <c r="AM1700" i="64"/>
  <c r="AM1734" i="64"/>
  <c r="AM1076" i="64"/>
  <c r="AM958" i="64"/>
  <c r="AM973" i="64" s="1"/>
  <c r="AM982" i="64"/>
  <c r="AM1111" i="64"/>
  <c r="AM1052" i="64"/>
  <c r="AM797" i="64"/>
  <c r="AM1415" i="64"/>
  <c r="AM521" i="64"/>
  <c r="AM534" i="64" s="1"/>
  <c r="AM497" i="64"/>
  <c r="AM420" i="64"/>
  <c r="AM821" i="64"/>
  <c r="AM472" i="64"/>
  <c r="AM1439" i="64"/>
  <c r="AM448" i="64"/>
  <c r="AM934" i="64"/>
  <c r="AM949" i="64" s="1"/>
  <c r="AE1384" i="64"/>
  <c r="AE2190" i="64"/>
  <c r="AE2139" i="64"/>
  <c r="AE2164" i="64"/>
  <c r="AE2113" i="64"/>
  <c r="AE1329" i="64"/>
  <c r="AE1361" i="64"/>
  <c r="AE1513" i="64"/>
  <c r="AE1307" i="64"/>
  <c r="AE1218" i="64"/>
  <c r="AE2242" i="64"/>
  <c r="AE1262" i="64"/>
  <c r="AE1600" i="64"/>
  <c r="AE1668" i="64"/>
  <c r="AE1636" i="64"/>
  <c r="AE1700" i="64"/>
  <c r="AE1146" i="64"/>
  <c r="AE1734" i="64"/>
  <c r="AE1111" i="64"/>
  <c r="AE1076" i="64"/>
  <c r="AE1182" i="64"/>
  <c r="AE982" i="64"/>
  <c r="AE958" i="64"/>
  <c r="AE973" i="64" s="1"/>
  <c r="AE1052" i="64"/>
  <c r="AE797" i="64"/>
  <c r="AE934" i="64"/>
  <c r="AE949" i="64" s="1"/>
  <c r="AE1415" i="64"/>
  <c r="AE521" i="64"/>
  <c r="AE534" i="64" s="1"/>
  <c r="AE420" i="64"/>
  <c r="AE472" i="64"/>
  <c r="AE1439" i="64"/>
  <c r="AE821" i="64"/>
  <c r="AE497" i="64"/>
  <c r="AE448" i="64"/>
  <c r="W1384" i="64"/>
  <c r="W2190" i="64"/>
  <c r="W2139" i="64"/>
  <c r="W2164" i="64"/>
  <c r="W1329" i="64"/>
  <c r="W2113" i="64"/>
  <c r="W1513" i="64"/>
  <c r="W1361" i="64"/>
  <c r="W1218" i="64"/>
  <c r="W1307" i="64"/>
  <c r="W1262" i="64"/>
  <c r="W1600" i="64"/>
  <c r="W2242" i="64"/>
  <c r="W1668" i="64"/>
  <c r="W1182" i="64"/>
  <c r="W1700" i="64"/>
  <c r="W1111" i="64"/>
  <c r="W1734" i="64"/>
  <c r="W1076" i="64"/>
  <c r="W1636" i="64"/>
  <c r="W1146" i="64"/>
  <c r="W982" i="64"/>
  <c r="W1052" i="64"/>
  <c r="W958" i="64"/>
  <c r="W973" i="64" s="1"/>
  <c r="W934" i="64"/>
  <c r="W949" i="64" s="1"/>
  <c r="W797" i="64"/>
  <c r="W1415" i="64"/>
  <c r="W521" i="64"/>
  <c r="W534" i="64" s="1"/>
  <c r="W497" i="64"/>
  <c r="W420" i="64"/>
  <c r="W472" i="64"/>
  <c r="W1439" i="64"/>
  <c r="W448" i="64"/>
  <c r="CJ1381" i="64"/>
  <c r="CJ1403" i="64" s="1"/>
  <c r="CJ2187" i="64"/>
  <c r="CJ2204" i="64" s="1"/>
  <c r="CJ2136" i="64"/>
  <c r="CJ2153" i="64" s="1"/>
  <c r="CJ2161" i="64"/>
  <c r="CJ2178" i="64" s="1"/>
  <c r="CJ1326" i="64"/>
  <c r="CJ1349" i="64" s="1"/>
  <c r="CJ2110" i="64"/>
  <c r="CJ2127" i="64" s="1"/>
  <c r="CJ1358" i="64"/>
  <c r="CJ1372" i="64" s="1"/>
  <c r="CJ1510" i="64"/>
  <c r="CJ1523" i="64" s="1"/>
  <c r="CJ1304" i="64"/>
  <c r="CJ1317" i="64" s="1"/>
  <c r="CJ1215" i="64"/>
  <c r="CJ1250" i="64" s="1"/>
  <c r="CJ1259" i="64"/>
  <c r="CJ1294" i="64" s="1"/>
  <c r="CJ2239" i="64"/>
  <c r="CJ2253" i="64" s="1"/>
  <c r="CJ1597" i="64"/>
  <c r="CJ1624" i="64" s="1"/>
  <c r="CJ1665" i="64"/>
  <c r="CJ1688" i="64" s="1"/>
  <c r="CJ1633" i="64"/>
  <c r="CJ1656" i="64" s="1"/>
  <c r="CJ1179" i="64"/>
  <c r="CJ1206" i="64" s="1"/>
  <c r="CJ1697" i="64"/>
  <c r="CJ1722" i="64" s="1"/>
  <c r="CJ1143" i="64"/>
  <c r="CJ1170" i="64" s="1"/>
  <c r="CJ1731" i="64"/>
  <c r="CJ1756" i="64" s="1"/>
  <c r="CJ1073" i="64"/>
  <c r="CJ1100" i="64" s="1"/>
  <c r="CJ1108" i="64"/>
  <c r="CJ1135" i="64" s="1"/>
  <c r="CJ1049" i="64"/>
  <c r="CJ955" i="64"/>
  <c r="CJ970" i="64" s="1"/>
  <c r="CJ907" i="64"/>
  <c r="CJ922" i="64" s="1"/>
  <c r="CJ794" i="64"/>
  <c r="CJ809" i="64" s="1"/>
  <c r="CJ1412" i="64"/>
  <c r="CJ1427" i="64" s="1"/>
  <c r="CJ518" i="64"/>
  <c r="CJ531" i="64" s="1"/>
  <c r="CJ979" i="64"/>
  <c r="CJ992" i="64" s="1"/>
  <c r="CJ417" i="64"/>
  <c r="CJ931" i="64"/>
  <c r="CJ946" i="64" s="1"/>
  <c r="CJ469" i="64"/>
  <c r="CJ818" i="64"/>
  <c r="CJ831" i="64" s="1"/>
  <c r="CJ1436" i="64"/>
  <c r="CJ1451" i="64" s="1"/>
  <c r="CJ494" i="64"/>
  <c r="CJ445" i="64"/>
  <c r="CB1381" i="64"/>
  <c r="CB1403" i="64" s="1"/>
  <c r="CB2187" i="64"/>
  <c r="CB2204" i="64" s="1"/>
  <c r="CB2136" i="64"/>
  <c r="CB2153" i="64" s="1"/>
  <c r="CB2161" i="64"/>
  <c r="CB2178" i="64" s="1"/>
  <c r="CB2110" i="64"/>
  <c r="CB2127" i="64" s="1"/>
  <c r="CB1358" i="64"/>
  <c r="CB1372" i="64" s="1"/>
  <c r="CB1326" i="64"/>
  <c r="CB1349" i="64" s="1"/>
  <c r="CB1510" i="64"/>
  <c r="CB1523" i="64" s="1"/>
  <c r="CB1215" i="64"/>
  <c r="CB1250" i="64" s="1"/>
  <c r="CB1304" i="64"/>
  <c r="CB1317" i="64" s="1"/>
  <c r="CB1259" i="64"/>
  <c r="CB1294" i="64" s="1"/>
  <c r="CB2239" i="64"/>
  <c r="CB2253" i="64" s="1"/>
  <c r="CB1597" i="64"/>
  <c r="CB1624" i="64" s="1"/>
  <c r="CB1665" i="64"/>
  <c r="CB1688" i="64" s="1"/>
  <c r="CB1633" i="64"/>
  <c r="CB1656" i="64" s="1"/>
  <c r="CB1179" i="64"/>
  <c r="CB1206" i="64" s="1"/>
  <c r="CB1697" i="64"/>
  <c r="CB1722" i="64" s="1"/>
  <c r="CB1108" i="64"/>
  <c r="CB1135" i="64" s="1"/>
  <c r="CB1731" i="64"/>
  <c r="CB1756" i="64" s="1"/>
  <c r="CB1143" i="64"/>
  <c r="CB1170" i="64" s="1"/>
  <c r="CB1073" i="64"/>
  <c r="CB1100" i="64" s="1"/>
  <c r="CB1049" i="64"/>
  <c r="CB955" i="64"/>
  <c r="CB970" i="64" s="1"/>
  <c r="CB979" i="64"/>
  <c r="CB992" i="64" s="1"/>
  <c r="CB907" i="64"/>
  <c r="CB922" i="64" s="1"/>
  <c r="CB794" i="64"/>
  <c r="CB809" i="64" s="1"/>
  <c r="CB931" i="64"/>
  <c r="CB946" i="64" s="1"/>
  <c r="CB1412" i="64"/>
  <c r="CB1427" i="64" s="1"/>
  <c r="CB518" i="64"/>
  <c r="CB531" i="64" s="1"/>
  <c r="CB417" i="64"/>
  <c r="CB494" i="64"/>
  <c r="CB469" i="64"/>
  <c r="CB1436" i="64"/>
  <c r="CB1451" i="64" s="1"/>
  <c r="CB445" i="64"/>
  <c r="CB818" i="64"/>
  <c r="CB831" i="64" s="1"/>
  <c r="BT1381" i="64"/>
  <c r="BT1403" i="64" s="1"/>
  <c r="BT2187" i="64"/>
  <c r="BT2204" i="64" s="1"/>
  <c r="BT2136" i="64"/>
  <c r="BT2153" i="64" s="1"/>
  <c r="BT2161" i="64"/>
  <c r="BT2178" i="64" s="1"/>
  <c r="BT1326" i="64"/>
  <c r="BT1349" i="64" s="1"/>
  <c r="BT2110" i="64"/>
  <c r="BT2127" i="64" s="1"/>
  <c r="BT1510" i="64"/>
  <c r="BT1523" i="64" s="1"/>
  <c r="BT1358" i="64"/>
  <c r="BT1372" i="64" s="1"/>
  <c r="BT1215" i="64"/>
  <c r="BT1250" i="64" s="1"/>
  <c r="BT1304" i="64"/>
  <c r="BT1317" i="64" s="1"/>
  <c r="BT1597" i="64"/>
  <c r="BT1624" i="64" s="1"/>
  <c r="BT2239" i="64"/>
  <c r="BT2253" i="64" s="1"/>
  <c r="BT1665" i="64"/>
  <c r="BT1688" i="64" s="1"/>
  <c r="BT1259" i="64"/>
  <c r="BT1294" i="64" s="1"/>
  <c r="BT1179" i="64"/>
  <c r="BT1206" i="64" s="1"/>
  <c r="BT1143" i="64"/>
  <c r="BT1170" i="64" s="1"/>
  <c r="BT1108" i="64"/>
  <c r="BT1135" i="64" s="1"/>
  <c r="BT1697" i="64"/>
  <c r="BT1722" i="64" s="1"/>
  <c r="BT1633" i="64"/>
  <c r="BT1656" i="64" s="1"/>
  <c r="BT1731" i="64"/>
  <c r="BT1756" i="64" s="1"/>
  <c r="BT1073" i="64"/>
  <c r="BT1100" i="64" s="1"/>
  <c r="BT979" i="64"/>
  <c r="BT992" i="64" s="1"/>
  <c r="BT955" i="64"/>
  <c r="BT970" i="64" s="1"/>
  <c r="BT1049" i="64"/>
  <c r="BT931" i="64"/>
  <c r="BT946" i="64" s="1"/>
  <c r="BT907" i="64"/>
  <c r="BT922" i="64" s="1"/>
  <c r="BT794" i="64"/>
  <c r="BT809" i="64" s="1"/>
  <c r="BT1412" i="64"/>
  <c r="BT1427" i="64" s="1"/>
  <c r="BT518" i="64"/>
  <c r="BT531" i="64" s="1"/>
  <c r="BT417" i="64"/>
  <c r="BT818" i="64"/>
  <c r="BT831" i="64" s="1"/>
  <c r="BT469" i="64"/>
  <c r="BT1436" i="64"/>
  <c r="BT1451" i="64" s="1"/>
  <c r="BT494" i="64"/>
  <c r="BT445" i="64"/>
  <c r="BL1381" i="64"/>
  <c r="BL1403" i="64" s="1"/>
  <c r="BL2187" i="64"/>
  <c r="BL2204" i="64" s="1"/>
  <c r="BL2136" i="64"/>
  <c r="BL2153" i="64" s="1"/>
  <c r="BL2161" i="64"/>
  <c r="BL2178" i="64" s="1"/>
  <c r="BL1326" i="64"/>
  <c r="BL1349" i="64" s="1"/>
  <c r="BL2110" i="64"/>
  <c r="BL2127" i="64" s="1"/>
  <c r="BL1358" i="64"/>
  <c r="BL1372" i="64" s="1"/>
  <c r="BL1510" i="64"/>
  <c r="BL1523" i="64" s="1"/>
  <c r="BL1304" i="64"/>
  <c r="BL1317" i="64" s="1"/>
  <c r="BL1215" i="64"/>
  <c r="BL1250" i="64" s="1"/>
  <c r="BL2239" i="64"/>
  <c r="BL2253" i="64" s="1"/>
  <c r="BL1259" i="64"/>
  <c r="BL1294" i="64" s="1"/>
  <c r="BL1597" i="64"/>
  <c r="BL1624" i="64" s="1"/>
  <c r="BL1665" i="64"/>
  <c r="BL1688" i="64" s="1"/>
  <c r="BL1633" i="64"/>
  <c r="BL1656" i="64" s="1"/>
  <c r="BL1179" i="64"/>
  <c r="BL1206" i="64" s="1"/>
  <c r="BL1697" i="64"/>
  <c r="BL1722" i="64" s="1"/>
  <c r="BL1143" i="64"/>
  <c r="BL1170" i="64" s="1"/>
  <c r="BL1731" i="64"/>
  <c r="BL1756" i="64" s="1"/>
  <c r="BL1108" i="64"/>
  <c r="BL1135" i="64" s="1"/>
  <c r="BL1073" i="64"/>
  <c r="BL1100" i="64" s="1"/>
  <c r="BL979" i="64"/>
  <c r="BL992" i="64" s="1"/>
  <c r="BL955" i="64"/>
  <c r="BL970" i="64" s="1"/>
  <c r="BL1049" i="64"/>
  <c r="BL907" i="64"/>
  <c r="BL922" i="64" s="1"/>
  <c r="BL794" i="64"/>
  <c r="BL809" i="64" s="1"/>
  <c r="BL1412" i="64"/>
  <c r="BL1427" i="64" s="1"/>
  <c r="BL518" i="64"/>
  <c r="BL531" i="64" s="1"/>
  <c r="BL931" i="64"/>
  <c r="BL946" i="64" s="1"/>
  <c r="BL417" i="64"/>
  <c r="BL494" i="64"/>
  <c r="BL469" i="64"/>
  <c r="BL1436" i="64"/>
  <c r="BL1451" i="64" s="1"/>
  <c r="BL818" i="64"/>
  <c r="BL831" i="64" s="1"/>
  <c r="BL445" i="64"/>
  <c r="BD1381" i="64"/>
  <c r="BD1403" i="64" s="1"/>
  <c r="BD2187" i="64"/>
  <c r="BD2204" i="64" s="1"/>
  <c r="BD2136" i="64"/>
  <c r="BD2153" i="64" s="1"/>
  <c r="BD2161" i="64"/>
  <c r="BD2178" i="64" s="1"/>
  <c r="BD1326" i="64"/>
  <c r="BD1349" i="64" s="1"/>
  <c r="BD2110" i="64"/>
  <c r="BD2127" i="64" s="1"/>
  <c r="BD1358" i="64"/>
  <c r="BD1372" i="64" s="1"/>
  <c r="BD1510" i="64"/>
  <c r="BD1523" i="64" s="1"/>
  <c r="BD1215" i="64"/>
  <c r="BD1250" i="64" s="1"/>
  <c r="BD1304" i="64"/>
  <c r="BD1317" i="64" s="1"/>
  <c r="BD1259" i="64"/>
  <c r="BD1294" i="64" s="1"/>
  <c r="BD2239" i="64"/>
  <c r="BD2253" i="64" s="1"/>
  <c r="BD1597" i="64"/>
  <c r="BD1624" i="64" s="1"/>
  <c r="BD1665" i="64"/>
  <c r="BD1688" i="64" s="1"/>
  <c r="BD1633" i="64"/>
  <c r="BD1656" i="64" s="1"/>
  <c r="BD1179" i="64"/>
  <c r="BD1206" i="64" s="1"/>
  <c r="BD1697" i="64"/>
  <c r="BD1722" i="64" s="1"/>
  <c r="BD1108" i="64"/>
  <c r="BD1135" i="64" s="1"/>
  <c r="BD1731" i="64"/>
  <c r="BD1756" i="64" s="1"/>
  <c r="BD1073" i="64"/>
  <c r="BD1100" i="64" s="1"/>
  <c r="BD1143" i="64"/>
  <c r="BD1170" i="64" s="1"/>
  <c r="BD1049" i="64"/>
  <c r="BD955" i="64"/>
  <c r="BD970" i="64" s="1"/>
  <c r="BD907" i="64"/>
  <c r="BD922" i="64" s="1"/>
  <c r="BD794" i="64"/>
  <c r="BD809" i="64" s="1"/>
  <c r="BD979" i="64"/>
  <c r="BD992" i="64" s="1"/>
  <c r="BD931" i="64"/>
  <c r="BD946" i="64" s="1"/>
  <c r="BD1412" i="64"/>
  <c r="BD1427" i="64" s="1"/>
  <c r="BD518" i="64"/>
  <c r="BD531" i="64" s="1"/>
  <c r="BD417" i="64"/>
  <c r="BD469" i="64"/>
  <c r="BD1436" i="64"/>
  <c r="BD1451" i="64" s="1"/>
  <c r="BD494" i="64"/>
  <c r="BD445" i="64"/>
  <c r="AV1381" i="64"/>
  <c r="AV1403" i="64" s="1"/>
  <c r="AV2187" i="64"/>
  <c r="AV2204" i="64" s="1"/>
  <c r="AV2136" i="64"/>
  <c r="AV2153" i="64" s="1"/>
  <c r="AV2161" i="64"/>
  <c r="AV2178" i="64" s="1"/>
  <c r="AV2110" i="64"/>
  <c r="AV2127" i="64" s="1"/>
  <c r="AV1358" i="64"/>
  <c r="AV1372" i="64" s="1"/>
  <c r="AV1326" i="64"/>
  <c r="AV1349" i="64" s="1"/>
  <c r="AV1510" i="64"/>
  <c r="AV1523" i="64" s="1"/>
  <c r="AV1304" i="64"/>
  <c r="AV1317" i="64" s="1"/>
  <c r="AV1215" i="64"/>
  <c r="AV1250" i="64" s="1"/>
  <c r="AV1259" i="64"/>
  <c r="AV1294" i="64" s="1"/>
  <c r="AV1597" i="64"/>
  <c r="AV1624" i="64" s="1"/>
  <c r="AV2239" i="64"/>
  <c r="AV2253" i="64" s="1"/>
  <c r="AV1665" i="64"/>
  <c r="AV1688" i="64" s="1"/>
  <c r="AV1179" i="64"/>
  <c r="AV1206" i="64" s="1"/>
  <c r="AV1633" i="64"/>
  <c r="AV1656" i="64" s="1"/>
  <c r="AV1697" i="64"/>
  <c r="AV1722" i="64" s="1"/>
  <c r="AV1143" i="64"/>
  <c r="AV1170" i="64" s="1"/>
  <c r="AV1731" i="64"/>
  <c r="AV1756" i="64" s="1"/>
  <c r="AV1073" i="64"/>
  <c r="AV1100" i="64" s="1"/>
  <c r="AV1049" i="64"/>
  <c r="AV1108" i="64"/>
  <c r="AV1135" i="64" s="1"/>
  <c r="AV955" i="64"/>
  <c r="AV970" i="64" s="1"/>
  <c r="AV979" i="64"/>
  <c r="AV992" i="64" s="1"/>
  <c r="AV931" i="64"/>
  <c r="AV946" i="64" s="1"/>
  <c r="AV907" i="64"/>
  <c r="AV922" i="64" s="1"/>
  <c r="AV794" i="64"/>
  <c r="AV809" i="64" s="1"/>
  <c r="AV1412" i="64"/>
  <c r="AV1427" i="64" s="1"/>
  <c r="AV518" i="64"/>
  <c r="AV531" i="64" s="1"/>
  <c r="AV417" i="64"/>
  <c r="AV818" i="64"/>
  <c r="AV831" i="64" s="1"/>
  <c r="AV494" i="64"/>
  <c r="AV469" i="64"/>
  <c r="AV1436" i="64"/>
  <c r="AV1451" i="64" s="1"/>
  <c r="AV445" i="64"/>
  <c r="AN1381" i="64"/>
  <c r="AN1403" i="64" s="1"/>
  <c r="AN2187" i="64"/>
  <c r="AN2204" i="64" s="1"/>
  <c r="AN2136" i="64"/>
  <c r="AN2153" i="64" s="1"/>
  <c r="AN2161" i="64"/>
  <c r="AN2178" i="64" s="1"/>
  <c r="AN1358" i="64"/>
  <c r="AN1372" i="64" s="1"/>
  <c r="AN1326" i="64"/>
  <c r="AN1349" i="64" s="1"/>
  <c r="AN2110" i="64"/>
  <c r="AN2127" i="64" s="1"/>
  <c r="AN1510" i="64"/>
  <c r="AN1523" i="64" s="1"/>
  <c r="AN1304" i="64"/>
  <c r="AN1317" i="64" s="1"/>
  <c r="AN1215" i="64"/>
  <c r="AN1250" i="64" s="1"/>
  <c r="AN1597" i="64"/>
  <c r="AN1624" i="64" s="1"/>
  <c r="AN1259" i="64"/>
  <c r="AN1294" i="64" s="1"/>
  <c r="AN1665" i="64"/>
  <c r="AN1688" i="64" s="1"/>
  <c r="AN2239" i="64"/>
  <c r="AN2253" i="64" s="1"/>
  <c r="AN1633" i="64"/>
  <c r="AN1656" i="64" s="1"/>
  <c r="AN1179" i="64"/>
  <c r="AN1206" i="64" s="1"/>
  <c r="AN1697" i="64"/>
  <c r="AN1722" i="64" s="1"/>
  <c r="AN1731" i="64"/>
  <c r="AN1756" i="64" s="1"/>
  <c r="AN1108" i="64"/>
  <c r="AN1135" i="64" s="1"/>
  <c r="AN1143" i="64"/>
  <c r="AN1170" i="64" s="1"/>
  <c r="AN1073" i="64"/>
  <c r="AN1100" i="64" s="1"/>
  <c r="AN979" i="64"/>
  <c r="AN992" i="64" s="1"/>
  <c r="AN955" i="64"/>
  <c r="AN970" i="64" s="1"/>
  <c r="AN1049" i="64"/>
  <c r="AN931" i="64"/>
  <c r="AN946" i="64" s="1"/>
  <c r="AN907" i="64"/>
  <c r="AN922" i="64" s="1"/>
  <c r="AN794" i="64"/>
  <c r="AN809" i="64" s="1"/>
  <c r="AN1412" i="64"/>
  <c r="AN1427" i="64" s="1"/>
  <c r="AN518" i="64"/>
  <c r="AN531" i="64" s="1"/>
  <c r="AN417" i="64"/>
  <c r="AN469" i="64"/>
  <c r="AN1436" i="64"/>
  <c r="AN1451" i="64" s="1"/>
  <c r="AN818" i="64"/>
  <c r="AN831" i="64" s="1"/>
  <c r="AN445" i="64"/>
  <c r="AF1381" i="64"/>
  <c r="AF1403" i="64" s="1"/>
  <c r="AF2187" i="64"/>
  <c r="AF2204" i="64" s="1"/>
  <c r="AF2136" i="64"/>
  <c r="AF2153" i="64" s="1"/>
  <c r="AF2161" i="64"/>
  <c r="AF2178" i="64" s="1"/>
  <c r="AF1326" i="64"/>
  <c r="AF1349" i="64" s="1"/>
  <c r="AF1510" i="64"/>
  <c r="AF1523" i="64" s="1"/>
  <c r="AF2110" i="64"/>
  <c r="AF2127" i="64" s="1"/>
  <c r="AF1358" i="64"/>
  <c r="AF1372" i="64" s="1"/>
  <c r="AF1215" i="64"/>
  <c r="AF1250" i="64" s="1"/>
  <c r="AF1304" i="64"/>
  <c r="AF1317" i="64" s="1"/>
  <c r="AF1259" i="64"/>
  <c r="AF1294" i="64" s="1"/>
  <c r="AF2239" i="64"/>
  <c r="AF2253" i="64" s="1"/>
  <c r="AF1597" i="64"/>
  <c r="AF1624" i="64" s="1"/>
  <c r="AF1665" i="64"/>
  <c r="AF1688" i="64" s="1"/>
  <c r="AF1179" i="64"/>
  <c r="AF1206" i="64" s="1"/>
  <c r="AF1697" i="64"/>
  <c r="AF1722" i="64" s="1"/>
  <c r="AF1143" i="64"/>
  <c r="AF1170" i="64" s="1"/>
  <c r="AF1108" i="64"/>
  <c r="AF1135" i="64" s="1"/>
  <c r="AF1633" i="64"/>
  <c r="AF1656" i="64" s="1"/>
  <c r="AF1731" i="64"/>
  <c r="AF1756" i="64" s="1"/>
  <c r="AF1073" i="64"/>
  <c r="AF1100" i="64" s="1"/>
  <c r="AF979" i="64"/>
  <c r="AF992" i="64" s="1"/>
  <c r="AF955" i="64"/>
  <c r="AF970" i="64" s="1"/>
  <c r="AF1049" i="64"/>
  <c r="AF907" i="64"/>
  <c r="AF922" i="64" s="1"/>
  <c r="AF794" i="64"/>
  <c r="AF809" i="64" s="1"/>
  <c r="AF1412" i="64"/>
  <c r="AF1427" i="64" s="1"/>
  <c r="AF518" i="64"/>
  <c r="AF531" i="64" s="1"/>
  <c r="AF931" i="64"/>
  <c r="AF946" i="64" s="1"/>
  <c r="AF818" i="64"/>
  <c r="AF831" i="64" s="1"/>
  <c r="AF417" i="64"/>
  <c r="AF469" i="64"/>
  <c r="AF1436" i="64"/>
  <c r="AF1451" i="64" s="1"/>
  <c r="AF494" i="64"/>
  <c r="AF445" i="64"/>
  <c r="X1381" i="64"/>
  <c r="X1403" i="64" s="1"/>
  <c r="X2187" i="64"/>
  <c r="X2204" i="64" s="1"/>
  <c r="X2136" i="64"/>
  <c r="X2153" i="64" s="1"/>
  <c r="X2161" i="64"/>
  <c r="X2178" i="64" s="1"/>
  <c r="X2110" i="64"/>
  <c r="X2127" i="64" s="1"/>
  <c r="X1326" i="64"/>
  <c r="X1349" i="64" s="1"/>
  <c r="X1358" i="64"/>
  <c r="X1372" i="64" s="1"/>
  <c r="X1510" i="64"/>
  <c r="X1523" i="64" s="1"/>
  <c r="X1304" i="64"/>
  <c r="X1317" i="64" s="1"/>
  <c r="X1215" i="64"/>
  <c r="X1250" i="64" s="1"/>
  <c r="X2239" i="64"/>
  <c r="X2253" i="64" s="1"/>
  <c r="X1597" i="64"/>
  <c r="X1624" i="64" s="1"/>
  <c r="X1259" i="64"/>
  <c r="X1294" i="64" s="1"/>
  <c r="X1665" i="64"/>
  <c r="X1688" i="64" s="1"/>
  <c r="X1633" i="64"/>
  <c r="X1656" i="64" s="1"/>
  <c r="X1179" i="64"/>
  <c r="X1206" i="64" s="1"/>
  <c r="X1697" i="64"/>
  <c r="X1722" i="64" s="1"/>
  <c r="X1731" i="64"/>
  <c r="X1756" i="64" s="1"/>
  <c r="X1073" i="64"/>
  <c r="X1100" i="64" s="1"/>
  <c r="X1143" i="64"/>
  <c r="X1170" i="64" s="1"/>
  <c r="X1108" i="64"/>
  <c r="X1135" i="64" s="1"/>
  <c r="X1049" i="64"/>
  <c r="X955" i="64"/>
  <c r="X970" i="64" s="1"/>
  <c r="X979" i="64"/>
  <c r="X992" i="64" s="1"/>
  <c r="X907" i="64"/>
  <c r="X922" i="64" s="1"/>
  <c r="X794" i="64"/>
  <c r="X809" i="64" s="1"/>
  <c r="X931" i="64"/>
  <c r="X946" i="64" s="1"/>
  <c r="X1412" i="64"/>
  <c r="X1427" i="64" s="1"/>
  <c r="X518" i="64"/>
  <c r="X531" i="64" s="1"/>
  <c r="X417" i="64"/>
  <c r="X494" i="64"/>
  <c r="X469" i="64"/>
  <c r="X818" i="64"/>
  <c r="X831" i="64" s="1"/>
  <c r="X1436" i="64"/>
  <c r="X1451" i="64" s="1"/>
  <c r="X445" i="64"/>
  <c r="CG316" i="64"/>
  <c r="BY316" i="64"/>
  <c r="U316" i="64"/>
  <c r="CF315" i="64"/>
  <c r="BX315" i="64"/>
  <c r="BH315" i="64"/>
  <c r="AJ315" i="64"/>
  <c r="CE312" i="64"/>
  <c r="BW312" i="64"/>
  <c r="BO312" i="64"/>
  <c r="BG312" i="64"/>
  <c r="AY312" i="64"/>
  <c r="AQ312" i="64"/>
  <c r="AI312" i="64"/>
  <c r="AA312" i="64"/>
  <c r="AA325" i="64" s="1"/>
  <c r="CL311" i="64"/>
  <c r="CD311" i="64"/>
  <c r="BV311" i="64"/>
  <c r="BN311" i="64"/>
  <c r="BF311" i="64"/>
  <c r="AX311" i="64"/>
  <c r="AP311" i="64"/>
  <c r="AH311" i="64"/>
  <c r="Z311" i="64"/>
  <c r="Z334" i="64"/>
  <c r="AH334" i="64"/>
  <c r="AP334" i="64"/>
  <c r="BF334" i="64"/>
  <c r="BN334" i="64"/>
  <c r="CD334" i="64"/>
  <c r="CL334" i="64"/>
  <c r="Z335" i="64"/>
  <c r="AH335" i="64"/>
  <c r="AP335" i="64"/>
  <c r="AX335" i="64"/>
  <c r="BF335" i="64"/>
  <c r="BN335" i="64"/>
  <c r="BV335" i="64"/>
  <c r="CD335" i="64"/>
  <c r="CL335" i="64"/>
  <c r="Y338" i="64"/>
  <c r="AG338" i="64"/>
  <c r="AO338" i="64"/>
  <c r="AW338" i="64"/>
  <c r="BE338" i="64"/>
  <c r="BM338" i="64"/>
  <c r="BV338" i="64"/>
  <c r="AH339" i="64"/>
  <c r="AH349" i="64" s="1"/>
  <c r="AR339" i="64"/>
  <c r="AR349" i="64" s="1"/>
  <c r="BC339" i="64"/>
  <c r="BC349" i="64" s="1"/>
  <c r="BN339" i="64"/>
  <c r="BN349" i="64" s="1"/>
  <c r="BX339" i="64"/>
  <c r="BX349" i="64" s="1"/>
  <c r="CK339" i="64"/>
  <c r="CK349" i="64" s="1"/>
  <c r="AN384" i="64"/>
  <c r="BA384" i="64"/>
  <c r="BM384" i="64"/>
  <c r="CA384" i="64"/>
  <c r="AF385" i="64"/>
  <c r="AS385" i="64"/>
  <c r="BE385" i="64"/>
  <c r="CD385" i="64"/>
  <c r="AG388" i="64"/>
  <c r="AU388" i="64"/>
  <c r="BH388" i="64"/>
  <c r="BT388" i="64"/>
  <c r="Y389" i="64"/>
  <c r="AM389" i="64"/>
  <c r="AZ389" i="64"/>
  <c r="BL389" i="64"/>
  <c r="BZ389" i="64"/>
  <c r="CK389" i="64"/>
  <c r="AP1435" i="64"/>
  <c r="BC1435" i="64"/>
  <c r="BO1435" i="64"/>
  <c r="CC1435" i="64"/>
  <c r="AB1436" i="64"/>
  <c r="AB1451" i="64" s="1"/>
  <c r="BG1436" i="64"/>
  <c r="BG1451" i="64" s="1"/>
  <c r="BW1439" i="64"/>
  <c r="BO1440" i="64"/>
  <c r="AW416" i="64"/>
  <c r="AW436" i="64" s="1"/>
  <c r="AO417" i="64"/>
  <c r="X420" i="64"/>
  <c r="CB421" i="64"/>
  <c r="BB444" i="64"/>
  <c r="BB459" i="64" s="1"/>
  <c r="AT445" i="64"/>
  <c r="BG468" i="64"/>
  <c r="AY469" i="64"/>
  <c r="AP472" i="64"/>
  <c r="AH473" i="64"/>
  <c r="AN494" i="64"/>
  <c r="BT497" i="64"/>
  <c r="AQ1416" i="64"/>
  <c r="AQ1431" i="64" s="1"/>
  <c r="AJ793" i="64"/>
  <c r="AJ808" i="64" s="1"/>
  <c r="AP797" i="64"/>
  <c r="V817" i="64"/>
  <c r="V830" i="64" s="1"/>
  <c r="W821" i="64"/>
  <c r="BI521" i="64"/>
  <c r="BI534" i="64" s="1"/>
  <c r="BK1380" i="64"/>
  <c r="BK2135" i="64"/>
  <c r="BK2152" i="64" s="1"/>
  <c r="BK2186" i="64"/>
  <c r="BK2203" i="64" s="1"/>
  <c r="BK2109" i="64"/>
  <c r="BK2126" i="64" s="1"/>
  <c r="BK2160" i="64"/>
  <c r="BK2177" i="64" s="1"/>
  <c r="BK1509" i="64"/>
  <c r="BK1522" i="64" s="1"/>
  <c r="BK1357" i="64"/>
  <c r="BK1371" i="64" s="1"/>
  <c r="BK1325" i="64"/>
  <c r="BK1348" i="64" s="1"/>
  <c r="BK1214" i="64"/>
  <c r="BK1249" i="64" s="1"/>
  <c r="BK2238" i="64"/>
  <c r="BK2252" i="64" s="1"/>
  <c r="BK1303" i="64"/>
  <c r="BK1316" i="64" s="1"/>
  <c r="BK1258" i="64"/>
  <c r="BK1664" i="64"/>
  <c r="BK1687" i="64" s="1"/>
  <c r="BK1632" i="64"/>
  <c r="BK1655" i="64" s="1"/>
  <c r="BK1107" i="64"/>
  <c r="BK1134" i="64" s="1"/>
  <c r="BK1178" i="64"/>
  <c r="BK1205" i="64" s="1"/>
  <c r="BK1596" i="64"/>
  <c r="BK1623" i="64" s="1"/>
  <c r="BK1696" i="64"/>
  <c r="BK1721" i="64" s="1"/>
  <c r="BK1142" i="64"/>
  <c r="BK1169" i="64" s="1"/>
  <c r="BK1730" i="64"/>
  <c r="BK1755" i="64" s="1"/>
  <c r="BK1072" i="64"/>
  <c r="BK1099" i="64" s="1"/>
  <c r="BK1048" i="64"/>
  <c r="BK1063" i="64" s="1"/>
  <c r="BK978" i="64"/>
  <c r="BK991" i="64" s="1"/>
  <c r="BK817" i="64"/>
  <c r="BK830" i="64" s="1"/>
  <c r="BK906" i="64"/>
  <c r="BK921" i="64" s="1"/>
  <c r="BK793" i="64"/>
  <c r="BK808" i="64" s="1"/>
  <c r="BK954" i="64"/>
  <c r="BK969" i="64" s="1"/>
  <c r="BK930" i="64"/>
  <c r="BK945" i="64" s="1"/>
  <c r="BK1411" i="64"/>
  <c r="BK1426" i="64" s="1"/>
  <c r="BK517" i="64"/>
  <c r="BK416" i="64"/>
  <c r="BK436" i="64" s="1"/>
  <c r="BK468" i="64"/>
  <c r="BK493" i="64"/>
  <c r="BK444" i="64"/>
  <c r="BK459" i="64" s="1"/>
  <c r="BS1385" i="64"/>
  <c r="BS2191" i="64"/>
  <c r="BS2140" i="64"/>
  <c r="BS2165" i="64"/>
  <c r="BS1330" i="64"/>
  <c r="BS2114" i="64"/>
  <c r="BS2131" i="64" s="1"/>
  <c r="BS1362" i="64"/>
  <c r="BS1376" i="64" s="1"/>
  <c r="BS1308" i="64"/>
  <c r="BS1321" i="64" s="1"/>
  <c r="BS1514" i="64"/>
  <c r="BS1527" i="64" s="1"/>
  <c r="BS2243" i="64"/>
  <c r="BS2257" i="64" s="1"/>
  <c r="BS1219" i="64"/>
  <c r="BS1254" i="64" s="1"/>
  <c r="BS1263" i="64"/>
  <c r="BS1298" i="64" s="1"/>
  <c r="BS1601" i="64"/>
  <c r="BS1628" i="64" s="1"/>
  <c r="BS1669" i="64"/>
  <c r="BS1692" i="64" s="1"/>
  <c r="BS1183" i="64"/>
  <c r="BS1210" i="64" s="1"/>
  <c r="BS1637" i="64"/>
  <c r="BS1660" i="64" s="1"/>
  <c r="BS1701" i="64"/>
  <c r="BS1726" i="64" s="1"/>
  <c r="BS1735" i="64"/>
  <c r="BS1760" i="64" s="1"/>
  <c r="BS1077" i="64"/>
  <c r="BS1104" i="64" s="1"/>
  <c r="BS1147" i="64"/>
  <c r="BS1174" i="64" s="1"/>
  <c r="BS1112" i="64"/>
  <c r="BS1139" i="64" s="1"/>
  <c r="BS1053" i="64"/>
  <c r="BS959" i="64"/>
  <c r="BS983" i="64"/>
  <c r="BS996" i="64" s="1"/>
  <c r="BS798" i="64"/>
  <c r="BS1416" i="64"/>
  <c r="BS1431" i="64" s="1"/>
  <c r="BS522" i="64"/>
  <c r="BS535" i="64" s="1"/>
  <c r="BS935" i="64"/>
  <c r="BS950" i="64" s="1"/>
  <c r="BS421" i="64"/>
  <c r="BS911" i="64"/>
  <c r="BS926" i="64" s="1"/>
  <c r="BS473" i="64"/>
  <c r="BS822" i="64"/>
  <c r="BS835" i="64" s="1"/>
  <c r="BS1440" i="64"/>
  <c r="BS498" i="64"/>
  <c r="BS449" i="64"/>
  <c r="CJ1384" i="64"/>
  <c r="CJ2190" i="64"/>
  <c r="CJ2164" i="64"/>
  <c r="CJ2139" i="64"/>
  <c r="CJ2113" i="64"/>
  <c r="CJ1361" i="64"/>
  <c r="CJ1329" i="64"/>
  <c r="CJ1307" i="64"/>
  <c r="CJ1513" i="64"/>
  <c r="CJ2242" i="64"/>
  <c r="CJ1600" i="64"/>
  <c r="CJ1262" i="64"/>
  <c r="CJ1182" i="64"/>
  <c r="CJ1668" i="64"/>
  <c r="CJ1218" i="64"/>
  <c r="CJ1636" i="64"/>
  <c r="CJ1111" i="64"/>
  <c r="CJ1734" i="64"/>
  <c r="CJ1076" i="64"/>
  <c r="CJ1146" i="64"/>
  <c r="CJ1052" i="64"/>
  <c r="CJ958" i="64"/>
  <c r="CJ973" i="64" s="1"/>
  <c r="CJ934" i="64"/>
  <c r="CJ949" i="64" s="1"/>
  <c r="CJ1700" i="64"/>
  <c r="CJ982" i="64"/>
  <c r="CJ1415" i="64"/>
  <c r="CJ521" i="64"/>
  <c r="CJ534" i="64" s="1"/>
  <c r="CJ472" i="64"/>
  <c r="CJ1439" i="64"/>
  <c r="CJ338" i="64"/>
  <c r="CJ448" i="64"/>
  <c r="CJ821" i="64"/>
  <c r="CJ797" i="64"/>
  <c r="AV1384" i="64"/>
  <c r="AV2190" i="64"/>
  <c r="AV2139" i="64"/>
  <c r="AV2164" i="64"/>
  <c r="AV2113" i="64"/>
  <c r="AV1329" i="64"/>
  <c r="AV1307" i="64"/>
  <c r="AV1361" i="64"/>
  <c r="AV2242" i="64"/>
  <c r="AV1513" i="64"/>
  <c r="AV1218" i="64"/>
  <c r="AV1600" i="64"/>
  <c r="AV1262" i="64"/>
  <c r="AV1668" i="64"/>
  <c r="AV1182" i="64"/>
  <c r="AV1111" i="64"/>
  <c r="AV1636" i="64"/>
  <c r="AV1734" i="64"/>
  <c r="AV1146" i="64"/>
  <c r="AV1076" i="64"/>
  <c r="AV1052" i="64"/>
  <c r="AV958" i="64"/>
  <c r="AV973" i="64" s="1"/>
  <c r="AV1700" i="64"/>
  <c r="AV982" i="64"/>
  <c r="AV934" i="64"/>
  <c r="AV949" i="64" s="1"/>
  <c r="AV1415" i="64"/>
  <c r="AV521" i="64"/>
  <c r="AV534" i="64" s="1"/>
  <c r="AV472" i="64"/>
  <c r="AV1439" i="64"/>
  <c r="AV497" i="64"/>
  <c r="AV448" i="64"/>
  <c r="AV821" i="64"/>
  <c r="AV797" i="64"/>
  <c r="Y1381" i="64"/>
  <c r="Y1403" i="64" s="1"/>
  <c r="Y2187" i="64"/>
  <c r="Y2204" i="64" s="1"/>
  <c r="Y2161" i="64"/>
  <c r="Y2178" i="64" s="1"/>
  <c r="Y2136" i="64"/>
  <c r="Y2153" i="64" s="1"/>
  <c r="Y2110" i="64"/>
  <c r="Y2127" i="64" s="1"/>
  <c r="Y1358" i="64"/>
  <c r="Y1372" i="64" s="1"/>
  <c r="Y1326" i="64"/>
  <c r="Y1349" i="64" s="1"/>
  <c r="Y1304" i="64"/>
  <c r="Y1317" i="64" s="1"/>
  <c r="Y1510" i="64"/>
  <c r="Y1523" i="64" s="1"/>
  <c r="Y2239" i="64"/>
  <c r="Y2253" i="64" s="1"/>
  <c r="Y1597" i="64"/>
  <c r="Y1624" i="64" s="1"/>
  <c r="Y1215" i="64"/>
  <c r="Y1250" i="64" s="1"/>
  <c r="Y1259" i="64"/>
  <c r="Y1294" i="64" s="1"/>
  <c r="Y1665" i="64"/>
  <c r="Y1688" i="64" s="1"/>
  <c r="Y1633" i="64"/>
  <c r="Y1656" i="64" s="1"/>
  <c r="Y1179" i="64"/>
  <c r="Y1206" i="64" s="1"/>
  <c r="Y1731" i="64"/>
  <c r="Y1756" i="64" s="1"/>
  <c r="Y1073" i="64"/>
  <c r="Y1100" i="64" s="1"/>
  <c r="Y1143" i="64"/>
  <c r="Y1170" i="64" s="1"/>
  <c r="Y1108" i="64"/>
  <c r="Y1135" i="64" s="1"/>
  <c r="Y1697" i="64"/>
  <c r="Y1722" i="64" s="1"/>
  <c r="Y1049" i="64"/>
  <c r="Y955" i="64"/>
  <c r="Y970" i="64" s="1"/>
  <c r="Y979" i="64"/>
  <c r="Y992" i="64" s="1"/>
  <c r="Y931" i="64"/>
  <c r="Y946" i="64" s="1"/>
  <c r="Y907" i="64"/>
  <c r="Y922" i="64" s="1"/>
  <c r="Y1412" i="64"/>
  <c r="Y1427" i="64" s="1"/>
  <c r="Y518" i="64"/>
  <c r="Y531" i="64" s="1"/>
  <c r="Y494" i="64"/>
  <c r="Y794" i="64"/>
  <c r="Y809" i="64" s="1"/>
  <c r="Y469" i="64"/>
  <c r="Y818" i="64"/>
  <c r="Y831" i="64" s="1"/>
  <c r="Y1436" i="64"/>
  <c r="Y1451" i="64" s="1"/>
  <c r="Y445" i="64"/>
  <c r="CG1380" i="64"/>
  <c r="CG2160" i="64"/>
  <c r="CG2177" i="64" s="1"/>
  <c r="CG2186" i="64"/>
  <c r="CG2203" i="64" s="1"/>
  <c r="CG2135" i="64"/>
  <c r="CG2152" i="64" s="1"/>
  <c r="CG1357" i="64"/>
  <c r="CG1371" i="64" s="1"/>
  <c r="CG2109" i="64"/>
  <c r="CG2126" i="64" s="1"/>
  <c r="CG1325" i="64"/>
  <c r="CG1348" i="64" s="1"/>
  <c r="CG1303" i="64"/>
  <c r="CG1316" i="64" s="1"/>
  <c r="CG1509" i="64"/>
  <c r="CG1522" i="64" s="1"/>
  <c r="CG1258" i="64"/>
  <c r="CG2238" i="64"/>
  <c r="CG2252" i="64" s="1"/>
  <c r="CG1214" i="64"/>
  <c r="CG1249" i="64" s="1"/>
  <c r="CG1632" i="64"/>
  <c r="CG1655" i="64" s="1"/>
  <c r="CG1596" i="64"/>
  <c r="CG1623" i="64" s="1"/>
  <c r="CG1664" i="64"/>
  <c r="CG1687" i="64" s="1"/>
  <c r="CG1107" i="64"/>
  <c r="CG1134" i="64" s="1"/>
  <c r="CG1072" i="64"/>
  <c r="CG1099" i="64" s="1"/>
  <c r="CG1696" i="64"/>
  <c r="CG1721" i="64" s="1"/>
  <c r="CG978" i="64"/>
  <c r="CG991" i="64" s="1"/>
  <c r="CG1178" i="64"/>
  <c r="CG1205" i="64" s="1"/>
  <c r="CG1142" i="64"/>
  <c r="CG1169" i="64" s="1"/>
  <c r="CG1048" i="64"/>
  <c r="CG1063" i="64" s="1"/>
  <c r="CG1730" i="64"/>
  <c r="CG1755" i="64" s="1"/>
  <c r="CG817" i="64"/>
  <c r="CG830" i="64" s="1"/>
  <c r="CG930" i="64"/>
  <c r="CG945" i="64" s="1"/>
  <c r="CG906" i="64"/>
  <c r="CG921" i="64" s="1"/>
  <c r="CG793" i="64"/>
  <c r="CG808" i="64" s="1"/>
  <c r="CG444" i="64"/>
  <c r="CG459" i="64" s="1"/>
  <c r="CG493" i="64"/>
  <c r="CG416" i="64"/>
  <c r="CG436" i="64" s="1"/>
  <c r="CG954" i="64"/>
  <c r="CG969" i="64" s="1"/>
  <c r="CG468" i="64"/>
  <c r="CG1435" i="64"/>
  <c r="BY1380" i="64"/>
  <c r="BY2160" i="64"/>
  <c r="BY2177" i="64" s="1"/>
  <c r="BY2135" i="64"/>
  <c r="BY2152" i="64" s="1"/>
  <c r="BY2186" i="64"/>
  <c r="BY2203" i="64" s="1"/>
  <c r="BY2109" i="64"/>
  <c r="BY2126" i="64" s="1"/>
  <c r="BY1357" i="64"/>
  <c r="BY1371" i="64" s="1"/>
  <c r="BY1303" i="64"/>
  <c r="BY1316" i="64" s="1"/>
  <c r="BY1325" i="64"/>
  <c r="BY1348" i="64" s="1"/>
  <c r="BY1509" i="64"/>
  <c r="BY1522" i="64" s="1"/>
  <c r="BY1258" i="64"/>
  <c r="BY2238" i="64"/>
  <c r="BY2252" i="64" s="1"/>
  <c r="BY1632" i="64"/>
  <c r="BY1655" i="64" s="1"/>
  <c r="BY1664" i="64"/>
  <c r="BY1687" i="64" s="1"/>
  <c r="BY1214" i="64"/>
  <c r="BY1249" i="64" s="1"/>
  <c r="BY1596" i="64"/>
  <c r="BY1623" i="64" s="1"/>
  <c r="BY1107" i="64"/>
  <c r="BY1134" i="64" s="1"/>
  <c r="BY1178" i="64"/>
  <c r="BY1205" i="64" s="1"/>
  <c r="BY1072" i="64"/>
  <c r="BY1099" i="64" s="1"/>
  <c r="BY1142" i="64"/>
  <c r="BY1169" i="64" s="1"/>
  <c r="BY1696" i="64"/>
  <c r="BY1721" i="64" s="1"/>
  <c r="BY978" i="64"/>
  <c r="BY991" i="64" s="1"/>
  <c r="BY1048" i="64"/>
  <c r="BY1063" i="64" s="1"/>
  <c r="BY1730" i="64"/>
  <c r="BY1755" i="64" s="1"/>
  <c r="BY930" i="64"/>
  <c r="BY945" i="64" s="1"/>
  <c r="BY817" i="64"/>
  <c r="BY830" i="64" s="1"/>
  <c r="BY954" i="64"/>
  <c r="BY969" i="64" s="1"/>
  <c r="BY906" i="64"/>
  <c r="BY921" i="64" s="1"/>
  <c r="BY793" i="64"/>
  <c r="BY808" i="64" s="1"/>
  <c r="BY444" i="64"/>
  <c r="BY459" i="64" s="1"/>
  <c r="BY517" i="64"/>
  <c r="BY1411" i="64"/>
  <c r="BY1426" i="64" s="1"/>
  <c r="BY416" i="64"/>
  <c r="BY436" i="64" s="1"/>
  <c r="BY468" i="64"/>
  <c r="BY493" i="64"/>
  <c r="BY1435" i="64"/>
  <c r="BQ1380" i="64"/>
  <c r="BQ2160" i="64"/>
  <c r="BQ2177" i="64" s="1"/>
  <c r="BQ2186" i="64"/>
  <c r="BQ2203" i="64" s="1"/>
  <c r="BQ1357" i="64"/>
  <c r="BQ1371" i="64" s="1"/>
  <c r="BQ2109" i="64"/>
  <c r="BQ2126" i="64" s="1"/>
  <c r="BQ1325" i="64"/>
  <c r="BQ1348" i="64" s="1"/>
  <c r="BQ1303" i="64"/>
  <c r="BQ1316" i="64" s="1"/>
  <c r="BQ2135" i="64"/>
  <c r="BQ2152" i="64" s="1"/>
  <c r="BQ1509" i="64"/>
  <c r="BQ1522" i="64" s="1"/>
  <c r="BQ1258" i="64"/>
  <c r="BQ2238" i="64"/>
  <c r="BQ2252" i="64" s="1"/>
  <c r="BQ1214" i="64"/>
  <c r="BQ1249" i="64" s="1"/>
  <c r="BQ1632" i="64"/>
  <c r="BQ1655" i="64" s="1"/>
  <c r="BQ1596" i="64"/>
  <c r="BQ1623" i="64" s="1"/>
  <c r="BQ1664" i="64"/>
  <c r="BQ1687" i="64" s="1"/>
  <c r="BQ1107" i="64"/>
  <c r="BQ1134" i="64" s="1"/>
  <c r="BQ1142" i="64"/>
  <c r="BQ1169" i="64" s="1"/>
  <c r="BQ1072" i="64"/>
  <c r="BQ1099" i="64" s="1"/>
  <c r="BQ1178" i="64"/>
  <c r="BQ1205" i="64" s="1"/>
  <c r="BQ1696" i="64"/>
  <c r="BQ1721" i="64" s="1"/>
  <c r="BQ978" i="64"/>
  <c r="BQ991" i="64" s="1"/>
  <c r="BQ1730" i="64"/>
  <c r="BQ1755" i="64" s="1"/>
  <c r="BQ930" i="64"/>
  <c r="BQ945" i="64" s="1"/>
  <c r="BQ954" i="64"/>
  <c r="BQ969" i="64" s="1"/>
  <c r="BQ817" i="64"/>
  <c r="BQ830" i="64" s="1"/>
  <c r="BQ906" i="64"/>
  <c r="BQ921" i="64" s="1"/>
  <c r="BQ793" i="64"/>
  <c r="BQ808" i="64" s="1"/>
  <c r="BQ444" i="64"/>
  <c r="BQ459" i="64" s="1"/>
  <c r="BQ493" i="64"/>
  <c r="BQ416" i="64"/>
  <c r="BQ436" i="64" s="1"/>
  <c r="BQ517" i="64"/>
  <c r="BQ468" i="64"/>
  <c r="BQ1435" i="64"/>
  <c r="BI1380" i="64"/>
  <c r="BI2160" i="64"/>
  <c r="BI2177" i="64" s="1"/>
  <c r="BI2186" i="64"/>
  <c r="BI2203" i="64" s="1"/>
  <c r="BI2135" i="64"/>
  <c r="BI2152" i="64" s="1"/>
  <c r="BI1357" i="64"/>
  <c r="BI1371" i="64" s="1"/>
  <c r="BI2109" i="64"/>
  <c r="BI2126" i="64" s="1"/>
  <c r="BI1325" i="64"/>
  <c r="BI1348" i="64" s="1"/>
  <c r="BI1303" i="64"/>
  <c r="BI1316" i="64" s="1"/>
  <c r="BI1509" i="64"/>
  <c r="BI1522" i="64" s="1"/>
  <c r="BI1258" i="64"/>
  <c r="BI2238" i="64"/>
  <c r="BI2252" i="64" s="1"/>
  <c r="BI1632" i="64"/>
  <c r="BI1655" i="64" s="1"/>
  <c r="BI1214" i="64"/>
  <c r="BI1249" i="64" s="1"/>
  <c r="BI1664" i="64"/>
  <c r="BI1687" i="64" s="1"/>
  <c r="BI1107" i="64"/>
  <c r="BI1134" i="64" s="1"/>
  <c r="BI1072" i="64"/>
  <c r="BI1099" i="64" s="1"/>
  <c r="BI1596" i="64"/>
  <c r="BI1623" i="64" s="1"/>
  <c r="BI1696" i="64"/>
  <c r="BI1721" i="64" s="1"/>
  <c r="BI1178" i="64"/>
  <c r="BI1205" i="64" s="1"/>
  <c r="BI978" i="64"/>
  <c r="BI991" i="64" s="1"/>
  <c r="BI1142" i="64"/>
  <c r="BI1169" i="64" s="1"/>
  <c r="BI1730" i="64"/>
  <c r="BI1755" i="64" s="1"/>
  <c r="BI1048" i="64"/>
  <c r="BI1063" i="64" s="1"/>
  <c r="BI817" i="64"/>
  <c r="BI830" i="64" s="1"/>
  <c r="BI906" i="64"/>
  <c r="BI921" i="64" s="1"/>
  <c r="BI954" i="64"/>
  <c r="BI969" i="64" s="1"/>
  <c r="BI930" i="64"/>
  <c r="BI945" i="64" s="1"/>
  <c r="BI793" i="64"/>
  <c r="BI808" i="64" s="1"/>
  <c r="BI517" i="64"/>
  <c r="BI493" i="64"/>
  <c r="BI444" i="64"/>
  <c r="BI459" i="64" s="1"/>
  <c r="BI1411" i="64"/>
  <c r="BI1426" i="64" s="1"/>
  <c r="BI416" i="64"/>
  <c r="BI436" i="64" s="1"/>
  <c r="BI468" i="64"/>
  <c r="BI1435" i="64"/>
  <c r="BA1380" i="64"/>
  <c r="BA2186" i="64"/>
  <c r="BA2203" i="64" s="1"/>
  <c r="BA2160" i="64"/>
  <c r="BA2177" i="64" s="1"/>
  <c r="BA2135" i="64"/>
  <c r="BA2152" i="64" s="1"/>
  <c r="BA1357" i="64"/>
  <c r="BA1371" i="64" s="1"/>
  <c r="BA2109" i="64"/>
  <c r="BA2126" i="64" s="1"/>
  <c r="BA1303" i="64"/>
  <c r="BA1316" i="64" s="1"/>
  <c r="BA1325" i="64"/>
  <c r="BA1348" i="64" s="1"/>
  <c r="BA1509" i="64"/>
  <c r="BA1522" i="64" s="1"/>
  <c r="BA1258" i="64"/>
  <c r="BA2238" i="64"/>
  <c r="BA2252" i="64" s="1"/>
  <c r="BA1214" i="64"/>
  <c r="BA1249" i="64" s="1"/>
  <c r="BA1632" i="64"/>
  <c r="BA1655" i="64" s="1"/>
  <c r="BA1596" i="64"/>
  <c r="BA1623" i="64" s="1"/>
  <c r="BA1107" i="64"/>
  <c r="BA1134" i="64" s="1"/>
  <c r="BA1072" i="64"/>
  <c r="BA1099" i="64" s="1"/>
  <c r="BA1664" i="64"/>
  <c r="BA1687" i="64" s="1"/>
  <c r="BA1142" i="64"/>
  <c r="BA1169" i="64" s="1"/>
  <c r="BA1696" i="64"/>
  <c r="BA1721" i="64" s="1"/>
  <c r="BA978" i="64"/>
  <c r="BA991" i="64" s="1"/>
  <c r="BA1178" i="64"/>
  <c r="BA1205" i="64" s="1"/>
  <c r="BA1048" i="64"/>
  <c r="BA1063" i="64" s="1"/>
  <c r="BA1730" i="64"/>
  <c r="BA1755" i="64" s="1"/>
  <c r="BA954" i="64"/>
  <c r="BA969" i="64" s="1"/>
  <c r="BA817" i="64"/>
  <c r="BA830" i="64" s="1"/>
  <c r="BA930" i="64"/>
  <c r="BA945" i="64" s="1"/>
  <c r="BA906" i="64"/>
  <c r="BA921" i="64" s="1"/>
  <c r="BA793" i="64"/>
  <c r="BA808" i="64" s="1"/>
  <c r="BA444" i="64"/>
  <c r="BA459" i="64" s="1"/>
  <c r="BA517" i="64"/>
  <c r="BA416" i="64"/>
  <c r="BA436" i="64" s="1"/>
  <c r="BA468" i="64"/>
  <c r="BA493" i="64"/>
  <c r="BA1435" i="64"/>
  <c r="AS1380" i="64"/>
  <c r="AS2160" i="64"/>
  <c r="AS2177" i="64" s="1"/>
  <c r="AS2186" i="64"/>
  <c r="AS2203" i="64" s="1"/>
  <c r="AS2135" i="64"/>
  <c r="AS2152" i="64" s="1"/>
  <c r="AS1357" i="64"/>
  <c r="AS1371" i="64" s="1"/>
  <c r="AS2109" i="64"/>
  <c r="AS2126" i="64" s="1"/>
  <c r="AS1325" i="64"/>
  <c r="AS1348" i="64" s="1"/>
  <c r="AS1303" i="64"/>
  <c r="AS1316" i="64" s="1"/>
  <c r="AS1509" i="64"/>
  <c r="AS1522" i="64" s="1"/>
  <c r="AS1258" i="64"/>
  <c r="AS2238" i="64"/>
  <c r="AS2252" i="64" s="1"/>
  <c r="AS1632" i="64"/>
  <c r="AS1655" i="64" s="1"/>
  <c r="AS1596" i="64"/>
  <c r="AS1623" i="64" s="1"/>
  <c r="AS1214" i="64"/>
  <c r="AS1249" i="64" s="1"/>
  <c r="AS1664" i="64"/>
  <c r="AS1687" i="64" s="1"/>
  <c r="AS1107" i="64"/>
  <c r="AS1134" i="64" s="1"/>
  <c r="AS1178" i="64"/>
  <c r="AS1205" i="64" s="1"/>
  <c r="AS1072" i="64"/>
  <c r="AS1099" i="64" s="1"/>
  <c r="AS1696" i="64"/>
  <c r="AS1721" i="64" s="1"/>
  <c r="AS978" i="64"/>
  <c r="AS991" i="64" s="1"/>
  <c r="AS1142" i="64"/>
  <c r="AS1169" i="64" s="1"/>
  <c r="AS1048" i="64"/>
  <c r="AS1063" i="64" s="1"/>
  <c r="AS1730" i="64"/>
  <c r="AS1755" i="64" s="1"/>
  <c r="AS954" i="64"/>
  <c r="AS969" i="64" s="1"/>
  <c r="AS930" i="64"/>
  <c r="AS945" i="64" s="1"/>
  <c r="AS817" i="64"/>
  <c r="AS830" i="64" s="1"/>
  <c r="AS906" i="64"/>
  <c r="AS921" i="64" s="1"/>
  <c r="AS793" i="64"/>
  <c r="AS808" i="64" s="1"/>
  <c r="AS444" i="64"/>
  <c r="AS459" i="64" s="1"/>
  <c r="AS1411" i="64"/>
  <c r="AS1426" i="64" s="1"/>
  <c r="AS416" i="64"/>
  <c r="AS436" i="64" s="1"/>
  <c r="AS493" i="64"/>
  <c r="AS468" i="64"/>
  <c r="AS517" i="64"/>
  <c r="AS1435" i="64"/>
  <c r="AK1380" i="64"/>
  <c r="AK2160" i="64"/>
  <c r="AK2177" i="64" s="1"/>
  <c r="AK2186" i="64"/>
  <c r="AK2203" i="64" s="1"/>
  <c r="AK2135" i="64"/>
  <c r="AK2152" i="64" s="1"/>
  <c r="AK1357" i="64"/>
  <c r="AK1371" i="64" s="1"/>
  <c r="AK1303" i="64"/>
  <c r="AK1316" i="64" s="1"/>
  <c r="AK2109" i="64"/>
  <c r="AK2126" i="64" s="1"/>
  <c r="AK1509" i="64"/>
  <c r="AK1522" i="64" s="1"/>
  <c r="AK1325" i="64"/>
  <c r="AK1348" i="64" s="1"/>
  <c r="AK1258" i="64"/>
  <c r="AK2238" i="64"/>
  <c r="AK2252" i="64" s="1"/>
  <c r="AK1632" i="64"/>
  <c r="AK1655" i="64" s="1"/>
  <c r="AK1214" i="64"/>
  <c r="AK1249" i="64" s="1"/>
  <c r="AK1664" i="64"/>
  <c r="AK1687" i="64" s="1"/>
  <c r="AK1107" i="64"/>
  <c r="AK1134" i="64" s="1"/>
  <c r="AK1072" i="64"/>
  <c r="AK1099" i="64" s="1"/>
  <c r="AK1178" i="64"/>
  <c r="AK1205" i="64" s="1"/>
  <c r="AK1696" i="64"/>
  <c r="AK1721" i="64" s="1"/>
  <c r="AK1596" i="64"/>
  <c r="AK1623" i="64" s="1"/>
  <c r="AK1142" i="64"/>
  <c r="AK1169" i="64" s="1"/>
  <c r="AK978" i="64"/>
  <c r="AK991" i="64" s="1"/>
  <c r="AK1730" i="64"/>
  <c r="AK1755" i="64" s="1"/>
  <c r="AK930" i="64"/>
  <c r="AK945" i="64" s="1"/>
  <c r="AK1048" i="64"/>
  <c r="AK1063" i="64" s="1"/>
  <c r="AK817" i="64"/>
  <c r="AK830" i="64" s="1"/>
  <c r="AK954" i="64"/>
  <c r="AK969" i="64" s="1"/>
  <c r="AK906" i="64"/>
  <c r="AK921" i="64" s="1"/>
  <c r="AK793" i="64"/>
  <c r="AK808" i="64" s="1"/>
  <c r="AK444" i="64"/>
  <c r="AK459" i="64" s="1"/>
  <c r="AK517" i="64"/>
  <c r="AK493" i="64"/>
  <c r="AK416" i="64"/>
  <c r="AK436" i="64" s="1"/>
  <c r="AK468" i="64"/>
  <c r="AK1435" i="64"/>
  <c r="AC1380" i="64"/>
  <c r="AC2186" i="64"/>
  <c r="AC2203" i="64" s="1"/>
  <c r="AC2160" i="64"/>
  <c r="AC2177" i="64" s="1"/>
  <c r="AC2135" i="64"/>
  <c r="AC2152" i="64" s="1"/>
  <c r="AC1357" i="64"/>
  <c r="AC1371" i="64" s="1"/>
  <c r="AC2109" i="64"/>
  <c r="AC2126" i="64" s="1"/>
  <c r="AC1303" i="64"/>
  <c r="AC1316" i="64" s="1"/>
  <c r="AC1325" i="64"/>
  <c r="AC1348" i="64" s="1"/>
  <c r="AC1509" i="64"/>
  <c r="AC1522" i="64" s="1"/>
  <c r="AC1258" i="64"/>
  <c r="AC1214" i="64"/>
  <c r="AC1249" i="64" s="1"/>
  <c r="AC2238" i="64"/>
  <c r="AC2252" i="64" s="1"/>
  <c r="AC1632" i="64"/>
  <c r="AC1655" i="64" s="1"/>
  <c r="AC1596" i="64"/>
  <c r="AC1623" i="64" s="1"/>
  <c r="AC1107" i="64"/>
  <c r="AC1134" i="64" s="1"/>
  <c r="AC1072" i="64"/>
  <c r="AC1099" i="64" s="1"/>
  <c r="AC1142" i="64"/>
  <c r="AC1169" i="64" s="1"/>
  <c r="AC1696" i="64"/>
  <c r="AC1721" i="64" s="1"/>
  <c r="AC1178" i="64"/>
  <c r="AC1205" i="64" s="1"/>
  <c r="AC978" i="64"/>
  <c r="AC991" i="64" s="1"/>
  <c r="AC1664" i="64"/>
  <c r="AC1687" i="64" s="1"/>
  <c r="AC1730" i="64"/>
  <c r="AC1755" i="64" s="1"/>
  <c r="AC1048" i="64"/>
  <c r="AC1063" i="64" s="1"/>
  <c r="AC954" i="64"/>
  <c r="AC969" i="64" s="1"/>
  <c r="AC817" i="64"/>
  <c r="AC830" i="64" s="1"/>
  <c r="AC906" i="64"/>
  <c r="AC921" i="64" s="1"/>
  <c r="AC930" i="64"/>
  <c r="AC945" i="64" s="1"/>
  <c r="AC793" i="64"/>
  <c r="AC808" i="64" s="1"/>
  <c r="AC493" i="64"/>
  <c r="AC444" i="64"/>
  <c r="AC459" i="64" s="1"/>
  <c r="AC1411" i="64"/>
  <c r="AC1426" i="64" s="1"/>
  <c r="AC416" i="64"/>
  <c r="AC436" i="64" s="1"/>
  <c r="AC517" i="64"/>
  <c r="AC468" i="64"/>
  <c r="AC1435" i="64"/>
  <c r="U1380" i="64"/>
  <c r="U2160" i="64"/>
  <c r="U2177" i="64" s="1"/>
  <c r="U2186" i="64"/>
  <c r="U2203" i="64" s="1"/>
  <c r="U1357" i="64"/>
  <c r="U1371" i="64" s="1"/>
  <c r="U2109" i="64"/>
  <c r="U2126" i="64" s="1"/>
  <c r="U2135" i="64"/>
  <c r="U2152" i="64" s="1"/>
  <c r="U1325" i="64"/>
  <c r="U1348" i="64" s="1"/>
  <c r="U1303" i="64"/>
  <c r="U1316" i="64" s="1"/>
  <c r="U1509" i="64"/>
  <c r="U1522" i="64" s="1"/>
  <c r="U1258" i="64"/>
  <c r="U1632" i="64"/>
  <c r="U1655" i="64" s="1"/>
  <c r="U2238" i="64"/>
  <c r="U2252" i="64" s="1"/>
  <c r="U1214" i="64"/>
  <c r="U1249" i="64" s="1"/>
  <c r="U1596" i="64"/>
  <c r="U1623" i="64" s="1"/>
  <c r="U1664" i="64"/>
  <c r="U1687" i="64" s="1"/>
  <c r="U1072" i="64"/>
  <c r="U1099" i="64" s="1"/>
  <c r="U1696" i="64"/>
  <c r="U1721" i="64" s="1"/>
  <c r="U978" i="64"/>
  <c r="U991" i="64" s="1"/>
  <c r="U1178" i="64"/>
  <c r="U1205" i="64" s="1"/>
  <c r="U1142" i="64"/>
  <c r="U1169" i="64" s="1"/>
  <c r="U1107" i="64"/>
  <c r="U1134" i="64" s="1"/>
  <c r="U1048" i="64"/>
  <c r="U1063" i="64" s="1"/>
  <c r="U817" i="64"/>
  <c r="U830" i="64" s="1"/>
  <c r="U930" i="64"/>
  <c r="U945" i="64" s="1"/>
  <c r="U1730" i="64"/>
  <c r="U1755" i="64" s="1"/>
  <c r="U906" i="64"/>
  <c r="U921" i="64" s="1"/>
  <c r="U793" i="64"/>
  <c r="U808" i="64" s="1"/>
  <c r="U444" i="64"/>
  <c r="U459" i="64" s="1"/>
  <c r="U954" i="64"/>
  <c r="U969" i="64" s="1"/>
  <c r="U416" i="64"/>
  <c r="U436" i="64" s="1"/>
  <c r="U468" i="64"/>
  <c r="U493" i="64"/>
  <c r="U1435" i="64"/>
  <c r="CG2191" i="64"/>
  <c r="CG2165" i="64"/>
  <c r="CG1385" i="64"/>
  <c r="CG2140" i="64"/>
  <c r="CG1362" i="64"/>
  <c r="CG1376" i="64" s="1"/>
  <c r="CG1330" i="64"/>
  <c r="CG2114" i="64"/>
  <c r="CG2131" i="64" s="1"/>
  <c r="CG1514" i="64"/>
  <c r="CG1527" i="64" s="1"/>
  <c r="CG1308" i="64"/>
  <c r="CG1321" i="64" s="1"/>
  <c r="CG2243" i="64"/>
  <c r="CG2257" i="64" s="1"/>
  <c r="CG1263" i="64"/>
  <c r="CG1298" i="64" s="1"/>
  <c r="CG1637" i="64"/>
  <c r="CG1660" i="64" s="1"/>
  <c r="CG1669" i="64"/>
  <c r="CG1692" i="64" s="1"/>
  <c r="CG1219" i="64"/>
  <c r="CG1254" i="64" s="1"/>
  <c r="CG1601" i="64"/>
  <c r="CG1628" i="64" s="1"/>
  <c r="CG1183" i="64"/>
  <c r="CG1210" i="64" s="1"/>
  <c r="CG1147" i="64"/>
  <c r="CG1174" i="64" s="1"/>
  <c r="CG1112" i="64"/>
  <c r="CG1139" i="64" s="1"/>
  <c r="CG1701" i="64"/>
  <c r="CG1726" i="64" s="1"/>
  <c r="CG983" i="64"/>
  <c r="CG996" i="64" s="1"/>
  <c r="CG935" i="64"/>
  <c r="CG950" i="64" s="1"/>
  <c r="CG1735" i="64"/>
  <c r="CG1760" i="64" s="1"/>
  <c r="CG959" i="64"/>
  <c r="CG1077" i="64"/>
  <c r="CG1104" i="64" s="1"/>
  <c r="CG1053" i="64"/>
  <c r="CG498" i="64"/>
  <c r="CG473" i="64"/>
  <c r="CG911" i="64"/>
  <c r="CG926" i="64" s="1"/>
  <c r="CG798" i="64"/>
  <c r="CG1416" i="64"/>
  <c r="CG1431" i="64" s="1"/>
  <c r="CG421" i="64"/>
  <c r="CG522" i="64"/>
  <c r="CG535" i="64" s="1"/>
  <c r="CG389" i="64"/>
  <c r="CG822" i="64"/>
  <c r="CG835" i="64" s="1"/>
  <c r="CG1440" i="64"/>
  <c r="CG339" i="64"/>
  <c r="CG349" i="64" s="1"/>
  <c r="BY2191" i="64"/>
  <c r="BY2165" i="64"/>
  <c r="BY1385" i="64"/>
  <c r="BY2140" i="64"/>
  <c r="BY1362" i="64"/>
  <c r="BY1376" i="64" s="1"/>
  <c r="BY1330" i="64"/>
  <c r="BY2114" i="64"/>
  <c r="BY2131" i="64" s="1"/>
  <c r="BY1308" i="64"/>
  <c r="BY1321" i="64" s="1"/>
  <c r="BY2243" i="64"/>
  <c r="BY2257" i="64" s="1"/>
  <c r="BY1514" i="64"/>
  <c r="BY1527" i="64" s="1"/>
  <c r="BY1263" i="64"/>
  <c r="BY1298" i="64" s="1"/>
  <c r="BY1219" i="64"/>
  <c r="BY1254" i="64" s="1"/>
  <c r="BY1669" i="64"/>
  <c r="BY1692" i="64" s="1"/>
  <c r="BY1637" i="64"/>
  <c r="BY1660" i="64" s="1"/>
  <c r="BY1601" i="64"/>
  <c r="BY1628" i="64" s="1"/>
  <c r="BY1147" i="64"/>
  <c r="BY1174" i="64" s="1"/>
  <c r="BY1112" i="64"/>
  <c r="BY1139" i="64" s="1"/>
  <c r="BY1183" i="64"/>
  <c r="BY1210" i="64" s="1"/>
  <c r="BY1701" i="64"/>
  <c r="BY1726" i="64" s="1"/>
  <c r="BY983" i="64"/>
  <c r="BY996" i="64" s="1"/>
  <c r="BY935" i="64"/>
  <c r="BY950" i="64" s="1"/>
  <c r="BY1053" i="64"/>
  <c r="BY959" i="64"/>
  <c r="BY1735" i="64"/>
  <c r="BY1760" i="64" s="1"/>
  <c r="BY1077" i="64"/>
  <c r="BY1104" i="64" s="1"/>
  <c r="BY498" i="64"/>
  <c r="BY911" i="64"/>
  <c r="BY926" i="64" s="1"/>
  <c r="BY473" i="64"/>
  <c r="BY798" i="64"/>
  <c r="BY822" i="64"/>
  <c r="BY835" i="64" s="1"/>
  <c r="BY421" i="64"/>
  <c r="BY389" i="64"/>
  <c r="BY522" i="64"/>
  <c r="BY535" i="64" s="1"/>
  <c r="BY1416" i="64"/>
  <c r="BY1431" i="64" s="1"/>
  <c r="BY1440" i="64"/>
  <c r="BQ2191" i="64"/>
  <c r="BQ2165" i="64"/>
  <c r="BQ1385" i="64"/>
  <c r="BQ2140" i="64"/>
  <c r="BQ1362" i="64"/>
  <c r="BQ1376" i="64" s="1"/>
  <c r="BQ1330" i="64"/>
  <c r="BQ2114" i="64"/>
  <c r="BQ2131" i="64" s="1"/>
  <c r="BQ1514" i="64"/>
  <c r="BQ1527" i="64" s="1"/>
  <c r="BQ1308" i="64"/>
  <c r="BQ1321" i="64" s="1"/>
  <c r="BQ2243" i="64"/>
  <c r="BQ2257" i="64" s="1"/>
  <c r="BQ1263" i="64"/>
  <c r="BQ1298" i="64" s="1"/>
  <c r="BQ1637" i="64"/>
  <c r="BQ1660" i="64" s="1"/>
  <c r="BQ1219" i="64"/>
  <c r="BQ1254" i="64" s="1"/>
  <c r="BQ1601" i="64"/>
  <c r="BQ1628" i="64" s="1"/>
  <c r="BQ1669" i="64"/>
  <c r="BQ1692" i="64" s="1"/>
  <c r="BQ1147" i="64"/>
  <c r="BQ1174" i="64" s="1"/>
  <c r="BQ1183" i="64"/>
  <c r="BQ1210" i="64" s="1"/>
  <c r="BQ1112" i="64"/>
  <c r="BQ1139" i="64" s="1"/>
  <c r="BQ1701" i="64"/>
  <c r="BQ1726" i="64" s="1"/>
  <c r="BQ983" i="64"/>
  <c r="BQ996" i="64" s="1"/>
  <c r="BQ1077" i="64"/>
  <c r="BQ1104" i="64" s="1"/>
  <c r="BQ1735" i="64"/>
  <c r="BQ1760" i="64" s="1"/>
  <c r="BQ935" i="64"/>
  <c r="BQ950" i="64" s="1"/>
  <c r="BQ1053" i="64"/>
  <c r="BQ959" i="64"/>
  <c r="BQ911" i="64"/>
  <c r="BQ926" i="64" s="1"/>
  <c r="BQ498" i="64"/>
  <c r="BQ473" i="64"/>
  <c r="BQ798" i="64"/>
  <c r="BQ1416" i="64"/>
  <c r="BQ1431" i="64" s="1"/>
  <c r="BQ421" i="64"/>
  <c r="BQ822" i="64"/>
  <c r="BQ835" i="64" s="1"/>
  <c r="BQ389" i="64"/>
  <c r="BQ522" i="64"/>
  <c r="BQ535" i="64" s="1"/>
  <c r="BQ1440" i="64"/>
  <c r="BI2191" i="64"/>
  <c r="BI2165" i="64"/>
  <c r="BI1385" i="64"/>
  <c r="BI2140" i="64"/>
  <c r="BI1362" i="64"/>
  <c r="BI1376" i="64" s="1"/>
  <c r="BI1330" i="64"/>
  <c r="BI2114" i="64"/>
  <c r="BI2131" i="64" s="1"/>
  <c r="BI1308" i="64"/>
  <c r="BI1321" i="64" s="1"/>
  <c r="BI1219" i="64"/>
  <c r="BI1254" i="64" s="1"/>
  <c r="BI1637" i="64"/>
  <c r="BI1660" i="64" s="1"/>
  <c r="BI1263" i="64"/>
  <c r="BI1298" i="64" s="1"/>
  <c r="BI1669" i="64"/>
  <c r="BI1692" i="64" s="1"/>
  <c r="BI2243" i="64"/>
  <c r="BI2257" i="64" s="1"/>
  <c r="BI1601" i="64"/>
  <c r="BI1628" i="64" s="1"/>
  <c r="BI1147" i="64"/>
  <c r="BI1174" i="64" s="1"/>
  <c r="BI1514" i="64"/>
  <c r="BI1527" i="64" s="1"/>
  <c r="BI1112" i="64"/>
  <c r="BI1139" i="64" s="1"/>
  <c r="BI1701" i="64"/>
  <c r="BI1726" i="64" s="1"/>
  <c r="BI983" i="64"/>
  <c r="BI996" i="64" s="1"/>
  <c r="BI1183" i="64"/>
  <c r="BI1210" i="64" s="1"/>
  <c r="BI935" i="64"/>
  <c r="BI950" i="64" s="1"/>
  <c r="BI1077" i="64"/>
  <c r="BI1104" i="64" s="1"/>
  <c r="BI1053" i="64"/>
  <c r="BI1735" i="64"/>
  <c r="BI1760" i="64" s="1"/>
  <c r="BI959" i="64"/>
  <c r="BI498" i="64"/>
  <c r="BI473" i="64"/>
  <c r="BI798" i="64"/>
  <c r="BI911" i="64"/>
  <c r="BI926" i="64" s="1"/>
  <c r="BI421" i="64"/>
  <c r="BI389" i="64"/>
  <c r="BI1416" i="64"/>
  <c r="BI1431" i="64" s="1"/>
  <c r="BI1440" i="64"/>
  <c r="BI522" i="64"/>
  <c r="BI535" i="64" s="1"/>
  <c r="BI822" i="64"/>
  <c r="BI835" i="64" s="1"/>
  <c r="BA2191" i="64"/>
  <c r="BA2165" i="64"/>
  <c r="BA1385" i="64"/>
  <c r="BA2140" i="64"/>
  <c r="BA1362" i="64"/>
  <c r="BA1376" i="64" s="1"/>
  <c r="BA1330" i="64"/>
  <c r="BA2114" i="64"/>
  <c r="BA2131" i="64" s="1"/>
  <c r="BA2243" i="64"/>
  <c r="BA2257" i="64" s="1"/>
  <c r="BA1308" i="64"/>
  <c r="BA1321" i="64" s="1"/>
  <c r="BA1514" i="64"/>
  <c r="BA1527" i="64" s="1"/>
  <c r="BA1263" i="64"/>
  <c r="BA1298" i="64" s="1"/>
  <c r="BA1669" i="64"/>
  <c r="BA1692" i="64" s="1"/>
  <c r="BA1637" i="64"/>
  <c r="BA1660" i="64" s="1"/>
  <c r="BA1219" i="64"/>
  <c r="BA1254" i="64" s="1"/>
  <c r="BA1601" i="64"/>
  <c r="BA1628" i="64" s="1"/>
  <c r="BA1147" i="64"/>
  <c r="BA1174" i="64" s="1"/>
  <c r="BA1183" i="64"/>
  <c r="BA1210" i="64" s="1"/>
  <c r="BA1112" i="64"/>
  <c r="BA1139" i="64" s="1"/>
  <c r="BA1701" i="64"/>
  <c r="BA1726" i="64" s="1"/>
  <c r="BA983" i="64"/>
  <c r="BA996" i="64" s="1"/>
  <c r="BA935" i="64"/>
  <c r="BA950" i="64" s="1"/>
  <c r="BA1077" i="64"/>
  <c r="BA1104" i="64" s="1"/>
  <c r="BA1735" i="64"/>
  <c r="BA1760" i="64" s="1"/>
  <c r="BA959" i="64"/>
  <c r="BA498" i="64"/>
  <c r="BA1053" i="64"/>
  <c r="BA473" i="64"/>
  <c r="BA911" i="64"/>
  <c r="BA926" i="64" s="1"/>
  <c r="BA798" i="64"/>
  <c r="BA822" i="64"/>
  <c r="BA835" i="64" s="1"/>
  <c r="BA1416" i="64"/>
  <c r="BA1431" i="64" s="1"/>
  <c r="BA421" i="64"/>
  <c r="BA389" i="64"/>
  <c r="BA1440" i="64"/>
  <c r="AS2191" i="64"/>
  <c r="AS2165" i="64"/>
  <c r="AS1385" i="64"/>
  <c r="AS2140" i="64"/>
  <c r="AS1362" i="64"/>
  <c r="AS1376" i="64" s="1"/>
  <c r="AS1330" i="64"/>
  <c r="AS2114" i="64"/>
  <c r="AS2131" i="64" s="1"/>
  <c r="AS1514" i="64"/>
  <c r="AS1527" i="64" s="1"/>
  <c r="AS1308" i="64"/>
  <c r="AS1321" i="64" s="1"/>
  <c r="AS1219" i="64"/>
  <c r="AS1254" i="64" s="1"/>
  <c r="AS2243" i="64"/>
  <c r="AS2257" i="64" s="1"/>
  <c r="AS1263" i="64"/>
  <c r="AS1298" i="64" s="1"/>
  <c r="AS1637" i="64"/>
  <c r="AS1660" i="64" s="1"/>
  <c r="AS1601" i="64"/>
  <c r="AS1628" i="64" s="1"/>
  <c r="AS1183" i="64"/>
  <c r="AS1210" i="64" s="1"/>
  <c r="AS1147" i="64"/>
  <c r="AS1174" i="64" s="1"/>
  <c r="AS1112" i="64"/>
  <c r="AS1139" i="64" s="1"/>
  <c r="AS1669" i="64"/>
  <c r="AS1692" i="64" s="1"/>
  <c r="AS1701" i="64"/>
  <c r="AS1726" i="64" s="1"/>
  <c r="AS983" i="64"/>
  <c r="AS996" i="64" s="1"/>
  <c r="AS935" i="64"/>
  <c r="AS950" i="64" s="1"/>
  <c r="AS1077" i="64"/>
  <c r="AS1104" i="64" s="1"/>
  <c r="AS1053" i="64"/>
  <c r="AS959" i="64"/>
  <c r="AS1735" i="64"/>
  <c r="AS1760" i="64" s="1"/>
  <c r="AS498" i="64"/>
  <c r="AS911" i="64"/>
  <c r="AS926" i="64" s="1"/>
  <c r="AS798" i="64"/>
  <c r="AS522" i="64"/>
  <c r="AS535" i="64" s="1"/>
  <c r="AS421" i="64"/>
  <c r="AS389" i="64"/>
  <c r="AS822" i="64"/>
  <c r="AS835" i="64" s="1"/>
  <c r="AS1416" i="64"/>
  <c r="AS1431" i="64" s="1"/>
  <c r="AS473" i="64"/>
  <c r="AS1440" i="64"/>
  <c r="AK2191" i="64"/>
  <c r="AK2165" i="64"/>
  <c r="AK1385" i="64"/>
  <c r="AK2140" i="64"/>
  <c r="AK1362" i="64"/>
  <c r="AK1376" i="64" s="1"/>
  <c r="AK2114" i="64"/>
  <c r="AK2131" i="64" s="1"/>
  <c r="AK1330" i="64"/>
  <c r="AK1308" i="64"/>
  <c r="AK1321" i="64" s="1"/>
  <c r="AK2243" i="64"/>
  <c r="AK2257" i="64" s="1"/>
  <c r="AK1514" i="64"/>
  <c r="AK1527" i="64" s="1"/>
  <c r="AK1637" i="64"/>
  <c r="AK1660" i="64" s="1"/>
  <c r="AK1219" i="64"/>
  <c r="AK1254" i="64" s="1"/>
  <c r="AK1669" i="64"/>
  <c r="AK1692" i="64" s="1"/>
  <c r="AK1263" i="64"/>
  <c r="AK1298" i="64" s="1"/>
  <c r="AK1601" i="64"/>
  <c r="AK1628" i="64" s="1"/>
  <c r="AK1147" i="64"/>
  <c r="AK1174" i="64" s="1"/>
  <c r="AK1112" i="64"/>
  <c r="AK1139" i="64" s="1"/>
  <c r="AK1183" i="64"/>
  <c r="AK1210" i="64" s="1"/>
  <c r="AK1701" i="64"/>
  <c r="AK1726" i="64" s="1"/>
  <c r="AK983" i="64"/>
  <c r="AK996" i="64" s="1"/>
  <c r="AK1735" i="64"/>
  <c r="AK1760" i="64" s="1"/>
  <c r="AK935" i="64"/>
  <c r="AK950" i="64" s="1"/>
  <c r="AK1053" i="64"/>
  <c r="AK1077" i="64"/>
  <c r="AK1104" i="64" s="1"/>
  <c r="AK959" i="64"/>
  <c r="AK911" i="64"/>
  <c r="AK926" i="64" s="1"/>
  <c r="AK498" i="64"/>
  <c r="AK798" i="64"/>
  <c r="AK522" i="64"/>
  <c r="AK535" i="64" s="1"/>
  <c r="AK1416" i="64"/>
  <c r="AK1431" i="64" s="1"/>
  <c r="AK421" i="64"/>
  <c r="AK389" i="64"/>
  <c r="AK473" i="64"/>
  <c r="AK1440" i="64"/>
  <c r="AC2191" i="64"/>
  <c r="AC2165" i="64"/>
  <c r="AC1385" i="64"/>
  <c r="AC2140" i="64"/>
  <c r="AC1362" i="64"/>
  <c r="AC1376" i="64" s="1"/>
  <c r="AC1330" i="64"/>
  <c r="AC2114" i="64"/>
  <c r="AC2131" i="64" s="1"/>
  <c r="AC2243" i="64"/>
  <c r="AC2257" i="64" s="1"/>
  <c r="AC1514" i="64"/>
  <c r="AC1527" i="64" s="1"/>
  <c r="AC1308" i="64"/>
  <c r="AC1321" i="64" s="1"/>
  <c r="AC1219" i="64"/>
  <c r="AC1254" i="64" s="1"/>
  <c r="AC1263" i="64"/>
  <c r="AC1298" i="64" s="1"/>
  <c r="AC1637" i="64"/>
  <c r="AC1660" i="64" s="1"/>
  <c r="AC1601" i="64"/>
  <c r="AC1628" i="64" s="1"/>
  <c r="AC1147" i="64"/>
  <c r="AC1174" i="64" s="1"/>
  <c r="AC1183" i="64"/>
  <c r="AC1210" i="64" s="1"/>
  <c r="AC1669" i="64"/>
  <c r="AC1692" i="64" s="1"/>
  <c r="AC1112" i="64"/>
  <c r="AC1139" i="64" s="1"/>
  <c r="AC1701" i="64"/>
  <c r="AC1726" i="64" s="1"/>
  <c r="AC983" i="64"/>
  <c r="AC996" i="64" s="1"/>
  <c r="AC935" i="64"/>
  <c r="AC950" i="64" s="1"/>
  <c r="AC1053" i="64"/>
  <c r="AC1735" i="64"/>
  <c r="AC1760" i="64" s="1"/>
  <c r="AC1077" i="64"/>
  <c r="AC1104" i="64" s="1"/>
  <c r="AC959" i="64"/>
  <c r="AC498" i="64"/>
  <c r="AC798" i="64"/>
  <c r="AC522" i="64"/>
  <c r="AC535" i="64" s="1"/>
  <c r="AC822" i="64"/>
  <c r="AC835" i="64" s="1"/>
  <c r="AC421" i="64"/>
  <c r="AC389" i="64"/>
  <c r="AC473" i="64"/>
  <c r="AC911" i="64"/>
  <c r="AC926" i="64" s="1"/>
  <c r="AC1416" i="64"/>
  <c r="AC1431" i="64" s="1"/>
  <c r="AC1440" i="64"/>
  <c r="U2191" i="64"/>
  <c r="U2165" i="64"/>
  <c r="U1385" i="64"/>
  <c r="U2140" i="64"/>
  <c r="U1362" i="64"/>
  <c r="U1376" i="64" s="1"/>
  <c r="U2114" i="64"/>
  <c r="U2131" i="64" s="1"/>
  <c r="U1330" i="64"/>
  <c r="U1308" i="64"/>
  <c r="U1321" i="64" s="1"/>
  <c r="U1514" i="64"/>
  <c r="U1527" i="64" s="1"/>
  <c r="U2243" i="64"/>
  <c r="U2257" i="64" s="1"/>
  <c r="U1263" i="64"/>
  <c r="U1298" i="64" s="1"/>
  <c r="U1637" i="64"/>
  <c r="U1660" i="64" s="1"/>
  <c r="U1219" i="64"/>
  <c r="U1254" i="64" s="1"/>
  <c r="U1601" i="64"/>
  <c r="U1628" i="64" s="1"/>
  <c r="U1183" i="64"/>
  <c r="U1210" i="64" s="1"/>
  <c r="U1147" i="64"/>
  <c r="U1174" i="64" s="1"/>
  <c r="U1112" i="64"/>
  <c r="U1139" i="64" s="1"/>
  <c r="U1669" i="64"/>
  <c r="U1692" i="64" s="1"/>
  <c r="U1701" i="64"/>
  <c r="U1726" i="64" s="1"/>
  <c r="U983" i="64"/>
  <c r="U996" i="64" s="1"/>
  <c r="U935" i="64"/>
  <c r="U950" i="64" s="1"/>
  <c r="U1735" i="64"/>
  <c r="U1760" i="64" s="1"/>
  <c r="U959" i="64"/>
  <c r="U1077" i="64"/>
  <c r="U1104" i="64" s="1"/>
  <c r="U498" i="64"/>
  <c r="U911" i="64"/>
  <c r="U926" i="64" s="1"/>
  <c r="U798" i="64"/>
  <c r="U1053" i="64"/>
  <c r="U1416" i="64"/>
  <c r="U1431" i="64" s="1"/>
  <c r="U421" i="64"/>
  <c r="U522" i="64"/>
  <c r="U535" i="64" s="1"/>
  <c r="U389" i="64"/>
  <c r="U473" i="64"/>
  <c r="U822" i="64"/>
  <c r="U835" i="64" s="1"/>
  <c r="U1440" i="64"/>
  <c r="CH1384" i="64"/>
  <c r="CH2190" i="64"/>
  <c r="CH2164" i="64"/>
  <c r="CH2139" i="64"/>
  <c r="CH1361" i="64"/>
  <c r="CH2113" i="64"/>
  <c r="CH1513" i="64"/>
  <c r="CH1307" i="64"/>
  <c r="CH1218" i="64"/>
  <c r="CH1329" i="64"/>
  <c r="CH2242" i="64"/>
  <c r="CH1262" i="64"/>
  <c r="CH1668" i="64"/>
  <c r="CH1111" i="64"/>
  <c r="CH1182" i="64"/>
  <c r="CH1600" i="64"/>
  <c r="CH1700" i="64"/>
  <c r="CH1734" i="64"/>
  <c r="CH1636" i="64"/>
  <c r="CH1076" i="64"/>
  <c r="CH982" i="64"/>
  <c r="CH1146" i="64"/>
  <c r="CH1052" i="64"/>
  <c r="CH958" i="64"/>
  <c r="CH973" i="64" s="1"/>
  <c r="CH821" i="64"/>
  <c r="CH934" i="64"/>
  <c r="CH949" i="64" s="1"/>
  <c r="CH797" i="64"/>
  <c r="CH1415" i="64"/>
  <c r="CH521" i="64"/>
  <c r="CH534" i="64" s="1"/>
  <c r="CH497" i="64"/>
  <c r="CH420" i="64"/>
  <c r="CH472" i="64"/>
  <c r="CH1439" i="64"/>
  <c r="CH338" i="64"/>
  <c r="CH448" i="64"/>
  <c r="BZ1384" i="64"/>
  <c r="BZ2190" i="64"/>
  <c r="BZ2164" i="64"/>
  <c r="BZ2139" i="64"/>
  <c r="BZ1361" i="64"/>
  <c r="BZ2113" i="64"/>
  <c r="BZ1329" i="64"/>
  <c r="BZ1513" i="64"/>
  <c r="BZ1218" i="64"/>
  <c r="BZ1307" i="64"/>
  <c r="BZ2242" i="64"/>
  <c r="BZ1262" i="64"/>
  <c r="BZ1182" i="64"/>
  <c r="BZ1600" i="64"/>
  <c r="BZ1668" i="64"/>
  <c r="BZ1111" i="64"/>
  <c r="BZ1636" i="64"/>
  <c r="BZ1700" i="64"/>
  <c r="BZ1146" i="64"/>
  <c r="BZ1734" i="64"/>
  <c r="BZ1076" i="64"/>
  <c r="BZ1052" i="64"/>
  <c r="BZ958" i="64"/>
  <c r="BZ973" i="64" s="1"/>
  <c r="BZ821" i="64"/>
  <c r="BZ982" i="64"/>
  <c r="BZ797" i="64"/>
  <c r="BZ1415" i="64"/>
  <c r="BZ521" i="64"/>
  <c r="BZ534" i="64" s="1"/>
  <c r="BZ420" i="64"/>
  <c r="BZ934" i="64"/>
  <c r="BZ949" i="64" s="1"/>
  <c r="BZ472" i="64"/>
  <c r="BZ1439" i="64"/>
  <c r="BZ497" i="64"/>
  <c r="BZ338" i="64"/>
  <c r="BZ448" i="64"/>
  <c r="BR1384" i="64"/>
  <c r="BR2164" i="64"/>
  <c r="BR2190" i="64"/>
  <c r="BR2139" i="64"/>
  <c r="BR1361" i="64"/>
  <c r="BR2113" i="64"/>
  <c r="BR1513" i="64"/>
  <c r="BR1329" i="64"/>
  <c r="BR1307" i="64"/>
  <c r="BR1218" i="64"/>
  <c r="BR2242" i="64"/>
  <c r="BR1262" i="64"/>
  <c r="BR1668" i="64"/>
  <c r="BR1636" i="64"/>
  <c r="BR1111" i="64"/>
  <c r="BR1600" i="64"/>
  <c r="BR1182" i="64"/>
  <c r="BR1700" i="64"/>
  <c r="BR1734" i="64"/>
  <c r="BR1146" i="64"/>
  <c r="BR1076" i="64"/>
  <c r="BR1052" i="64"/>
  <c r="BR958" i="64"/>
  <c r="BR973" i="64" s="1"/>
  <c r="BR982" i="64"/>
  <c r="BR821" i="64"/>
  <c r="BR934" i="64"/>
  <c r="BR949" i="64" s="1"/>
  <c r="BR797" i="64"/>
  <c r="BR1415" i="64"/>
  <c r="BR521" i="64"/>
  <c r="BR534" i="64" s="1"/>
  <c r="BR497" i="64"/>
  <c r="BR420" i="64"/>
  <c r="BR472" i="64"/>
  <c r="BR1439" i="64"/>
  <c r="BR338" i="64"/>
  <c r="BR448" i="64"/>
  <c r="BJ1384" i="64"/>
  <c r="BJ2139" i="64"/>
  <c r="BJ2190" i="64"/>
  <c r="BJ1361" i="64"/>
  <c r="BJ2164" i="64"/>
  <c r="BJ2113" i="64"/>
  <c r="BJ1329" i="64"/>
  <c r="BJ1513" i="64"/>
  <c r="BJ1307" i="64"/>
  <c r="BJ1218" i="64"/>
  <c r="BJ2242" i="64"/>
  <c r="BJ1262" i="64"/>
  <c r="BJ1668" i="64"/>
  <c r="BJ1182" i="64"/>
  <c r="BJ1111" i="64"/>
  <c r="BJ1600" i="64"/>
  <c r="BJ1636" i="64"/>
  <c r="BJ1146" i="64"/>
  <c r="BJ1700" i="64"/>
  <c r="BJ1734" i="64"/>
  <c r="BJ1076" i="64"/>
  <c r="BJ982" i="64"/>
  <c r="BJ958" i="64"/>
  <c r="BJ973" i="64" s="1"/>
  <c r="BJ1052" i="64"/>
  <c r="BJ934" i="64"/>
  <c r="BJ949" i="64" s="1"/>
  <c r="BJ821" i="64"/>
  <c r="BJ797" i="64"/>
  <c r="BJ1415" i="64"/>
  <c r="BJ521" i="64"/>
  <c r="BJ534" i="64" s="1"/>
  <c r="BJ420" i="64"/>
  <c r="BJ472" i="64"/>
  <c r="BJ1439" i="64"/>
  <c r="BJ497" i="64"/>
  <c r="BJ448" i="64"/>
  <c r="BB1384" i="64"/>
  <c r="BB2139" i="64"/>
  <c r="BB2190" i="64"/>
  <c r="BB2164" i="64"/>
  <c r="BB1361" i="64"/>
  <c r="BB2113" i="64"/>
  <c r="BB1329" i="64"/>
  <c r="BB1513" i="64"/>
  <c r="BB1218" i="64"/>
  <c r="BB1307" i="64"/>
  <c r="BB2242" i="64"/>
  <c r="BB1262" i="64"/>
  <c r="BB1182" i="64"/>
  <c r="BB1600" i="64"/>
  <c r="BB1636" i="64"/>
  <c r="BB1111" i="64"/>
  <c r="BB1668" i="64"/>
  <c r="BB1700" i="64"/>
  <c r="BB1146" i="64"/>
  <c r="BB1734" i="64"/>
  <c r="BB1076" i="64"/>
  <c r="BB982" i="64"/>
  <c r="BB1052" i="64"/>
  <c r="BB958" i="64"/>
  <c r="BB973" i="64" s="1"/>
  <c r="BB821" i="64"/>
  <c r="BB797" i="64"/>
  <c r="BB1415" i="64"/>
  <c r="BB934" i="64"/>
  <c r="BB949" i="64" s="1"/>
  <c r="BB521" i="64"/>
  <c r="BB534" i="64" s="1"/>
  <c r="BB497" i="64"/>
  <c r="BB420" i="64"/>
  <c r="BB472" i="64"/>
  <c r="BB1439" i="64"/>
  <c r="BB448" i="64"/>
  <c r="AT1384" i="64"/>
  <c r="AT2139" i="64"/>
  <c r="AT2190" i="64"/>
  <c r="AT1361" i="64"/>
  <c r="AT2164" i="64"/>
  <c r="AT2113" i="64"/>
  <c r="AT1513" i="64"/>
  <c r="AT1307" i="64"/>
  <c r="AT1218" i="64"/>
  <c r="AT2242" i="64"/>
  <c r="AT1262" i="64"/>
  <c r="AT1329" i="64"/>
  <c r="AT1636" i="64"/>
  <c r="AT1111" i="64"/>
  <c r="AT1182" i="64"/>
  <c r="AT1700" i="64"/>
  <c r="AT1600" i="64"/>
  <c r="AT1734" i="64"/>
  <c r="AT1668" i="64"/>
  <c r="AT1146" i="64"/>
  <c r="AT1076" i="64"/>
  <c r="AT1052" i="64"/>
  <c r="AT958" i="64"/>
  <c r="AT973" i="64" s="1"/>
  <c r="AT982" i="64"/>
  <c r="AT821" i="64"/>
  <c r="AT934" i="64"/>
  <c r="AT949" i="64" s="1"/>
  <c r="AT797" i="64"/>
  <c r="AT1415" i="64"/>
  <c r="AT521" i="64"/>
  <c r="AT534" i="64" s="1"/>
  <c r="AT420" i="64"/>
  <c r="AT472" i="64"/>
  <c r="AT1439" i="64"/>
  <c r="AT497" i="64"/>
  <c r="AT448" i="64"/>
  <c r="AL1384" i="64"/>
  <c r="AL2139" i="64"/>
  <c r="AL2190" i="64"/>
  <c r="AL1361" i="64"/>
  <c r="AL2164" i="64"/>
  <c r="AL1329" i="64"/>
  <c r="AL1513" i="64"/>
  <c r="AL1218" i="64"/>
  <c r="AL2113" i="64"/>
  <c r="AL1307" i="64"/>
  <c r="AL2242" i="64"/>
  <c r="AL1262" i="64"/>
  <c r="AL1668" i="64"/>
  <c r="AL1182" i="64"/>
  <c r="AL1600" i="64"/>
  <c r="AL1111" i="64"/>
  <c r="AL1636" i="64"/>
  <c r="AL1146" i="64"/>
  <c r="AL1700" i="64"/>
  <c r="AL1734" i="64"/>
  <c r="AL1076" i="64"/>
  <c r="AL1052" i="64"/>
  <c r="AL958" i="64"/>
  <c r="AL973" i="64" s="1"/>
  <c r="AL982" i="64"/>
  <c r="AL934" i="64"/>
  <c r="AL949" i="64" s="1"/>
  <c r="AL821" i="64"/>
  <c r="AL797" i="64"/>
  <c r="AL1415" i="64"/>
  <c r="AL521" i="64"/>
  <c r="AL534" i="64" s="1"/>
  <c r="AL497" i="64"/>
  <c r="AL420" i="64"/>
  <c r="AL472" i="64"/>
  <c r="AL1439" i="64"/>
  <c r="AL448" i="64"/>
  <c r="AD1384" i="64"/>
  <c r="AD2190" i="64"/>
  <c r="AD2139" i="64"/>
  <c r="AD1361" i="64"/>
  <c r="AD2164" i="64"/>
  <c r="AD1329" i="64"/>
  <c r="AD2113" i="64"/>
  <c r="AD1513" i="64"/>
  <c r="AD1307" i="64"/>
  <c r="AD1218" i="64"/>
  <c r="AD2242" i="64"/>
  <c r="AD1262" i="64"/>
  <c r="AD1600" i="64"/>
  <c r="AD1636" i="64"/>
  <c r="AD1111" i="64"/>
  <c r="AD1668" i="64"/>
  <c r="AD1700" i="64"/>
  <c r="AD1146" i="64"/>
  <c r="AD1734" i="64"/>
  <c r="AD1076" i="64"/>
  <c r="AD1182" i="64"/>
  <c r="AD982" i="64"/>
  <c r="AD958" i="64"/>
  <c r="AD973" i="64" s="1"/>
  <c r="AD1052" i="64"/>
  <c r="AD821" i="64"/>
  <c r="AD797" i="64"/>
  <c r="AD934" i="64"/>
  <c r="AD949" i="64" s="1"/>
  <c r="AD1415" i="64"/>
  <c r="AD521" i="64"/>
  <c r="AD534" i="64" s="1"/>
  <c r="AD420" i="64"/>
  <c r="AD472" i="64"/>
  <c r="AD1439" i="64"/>
  <c r="AD497" i="64"/>
  <c r="AD448" i="64"/>
  <c r="V1384" i="64"/>
  <c r="V2139" i="64"/>
  <c r="V2190" i="64"/>
  <c r="V1361" i="64"/>
  <c r="V2113" i="64"/>
  <c r="V1329" i="64"/>
  <c r="V2164" i="64"/>
  <c r="V1513" i="64"/>
  <c r="V1218" i="64"/>
  <c r="V1307" i="64"/>
  <c r="V2242" i="64"/>
  <c r="V1262" i="64"/>
  <c r="V1668" i="64"/>
  <c r="V1111" i="64"/>
  <c r="V1600" i="64"/>
  <c r="V1182" i="64"/>
  <c r="V1700" i="64"/>
  <c r="V1734" i="64"/>
  <c r="V1076" i="64"/>
  <c r="V1636" i="64"/>
  <c r="V982" i="64"/>
  <c r="V1052" i="64"/>
  <c r="V958" i="64"/>
  <c r="V973" i="64" s="1"/>
  <c r="V821" i="64"/>
  <c r="V934" i="64"/>
  <c r="V949" i="64" s="1"/>
  <c r="V797" i="64"/>
  <c r="V1415" i="64"/>
  <c r="V1146" i="64"/>
  <c r="V521" i="64"/>
  <c r="V534" i="64" s="1"/>
  <c r="V497" i="64"/>
  <c r="V420" i="64"/>
  <c r="V472" i="64"/>
  <c r="V1439" i="64"/>
  <c r="V448" i="64"/>
  <c r="CI1381" i="64"/>
  <c r="CI1403" i="64" s="1"/>
  <c r="CI2187" i="64"/>
  <c r="CI2204" i="64" s="1"/>
  <c r="CI2136" i="64"/>
  <c r="CI2153" i="64" s="1"/>
  <c r="CI1358" i="64"/>
  <c r="CI1372" i="64" s="1"/>
  <c r="CI2161" i="64"/>
  <c r="CI2178" i="64" s="1"/>
  <c r="CI1326" i="64"/>
  <c r="CI1349" i="64" s="1"/>
  <c r="CI1510" i="64"/>
  <c r="CI1523" i="64" s="1"/>
  <c r="CI2110" i="64"/>
  <c r="CI2127" i="64" s="1"/>
  <c r="CI1304" i="64"/>
  <c r="CI1317" i="64" s="1"/>
  <c r="CI1215" i="64"/>
  <c r="CI1250" i="64" s="1"/>
  <c r="CI2239" i="64"/>
  <c r="CI2253" i="64" s="1"/>
  <c r="CI1259" i="64"/>
  <c r="CI1294" i="64" s="1"/>
  <c r="CI1597" i="64"/>
  <c r="CI1624" i="64" s="1"/>
  <c r="CI1108" i="64"/>
  <c r="CI1135" i="64" s="1"/>
  <c r="CI1633" i="64"/>
  <c r="CI1656" i="64" s="1"/>
  <c r="CI1179" i="64"/>
  <c r="CI1206" i="64" s="1"/>
  <c r="CI1697" i="64"/>
  <c r="CI1722" i="64" s="1"/>
  <c r="CI1665" i="64"/>
  <c r="CI1688" i="64" s="1"/>
  <c r="CI1143" i="64"/>
  <c r="CI1170" i="64" s="1"/>
  <c r="CI1731" i="64"/>
  <c r="CI1756" i="64" s="1"/>
  <c r="CI1073" i="64"/>
  <c r="CI1100" i="64" s="1"/>
  <c r="CI1049" i="64"/>
  <c r="CI955" i="64"/>
  <c r="CI970" i="64" s="1"/>
  <c r="CI931" i="64"/>
  <c r="CI946" i="64" s="1"/>
  <c r="CI818" i="64"/>
  <c r="CI831" i="64" s="1"/>
  <c r="CI907" i="64"/>
  <c r="CI922" i="64" s="1"/>
  <c r="CI794" i="64"/>
  <c r="CI809" i="64" s="1"/>
  <c r="CI1412" i="64"/>
  <c r="CI1427" i="64" s="1"/>
  <c r="CI518" i="64"/>
  <c r="CI531" i="64" s="1"/>
  <c r="CI417" i="64"/>
  <c r="CI469" i="64"/>
  <c r="CI1436" i="64"/>
  <c r="CI1451" i="64" s="1"/>
  <c r="CI979" i="64"/>
  <c r="CI992" i="64" s="1"/>
  <c r="CI494" i="64"/>
  <c r="CI445" i="64"/>
  <c r="CA1381" i="64"/>
  <c r="CA1403" i="64" s="1"/>
  <c r="CA2136" i="64"/>
  <c r="CA2153" i="64" s="1"/>
  <c r="CA2187" i="64"/>
  <c r="CA2204" i="64" s="1"/>
  <c r="CA1358" i="64"/>
  <c r="CA1372" i="64" s="1"/>
  <c r="CA2110" i="64"/>
  <c r="CA2127" i="64" s="1"/>
  <c r="CA1510" i="64"/>
  <c r="CA1523" i="64" s="1"/>
  <c r="CA2161" i="64"/>
  <c r="CA2178" i="64" s="1"/>
  <c r="CA1304" i="64"/>
  <c r="CA1317" i="64" s="1"/>
  <c r="CA1326" i="64"/>
  <c r="CA1349" i="64" s="1"/>
  <c r="CA1215" i="64"/>
  <c r="CA1250" i="64" s="1"/>
  <c r="CA2239" i="64"/>
  <c r="CA2253" i="64" s="1"/>
  <c r="CA1259" i="64"/>
  <c r="CA1294" i="64" s="1"/>
  <c r="CA1665" i="64"/>
  <c r="CA1688" i="64" s="1"/>
  <c r="CA1633" i="64"/>
  <c r="CA1656" i="64" s="1"/>
  <c r="CA1108" i="64"/>
  <c r="CA1135" i="64" s="1"/>
  <c r="CA1179" i="64"/>
  <c r="CA1206" i="64" s="1"/>
  <c r="CA1697" i="64"/>
  <c r="CA1722" i="64" s="1"/>
  <c r="CA1597" i="64"/>
  <c r="CA1624" i="64" s="1"/>
  <c r="CA1731" i="64"/>
  <c r="CA1756" i="64" s="1"/>
  <c r="CA1143" i="64"/>
  <c r="CA1170" i="64" s="1"/>
  <c r="CA1073" i="64"/>
  <c r="CA1100" i="64" s="1"/>
  <c r="CA1049" i="64"/>
  <c r="CA955" i="64"/>
  <c r="CA970" i="64" s="1"/>
  <c r="CA979" i="64"/>
  <c r="CA992" i="64" s="1"/>
  <c r="CA818" i="64"/>
  <c r="CA831" i="64" s="1"/>
  <c r="CA907" i="64"/>
  <c r="CA922" i="64" s="1"/>
  <c r="CA794" i="64"/>
  <c r="CA809" i="64" s="1"/>
  <c r="CA931" i="64"/>
  <c r="CA946" i="64" s="1"/>
  <c r="CA1412" i="64"/>
  <c r="CA1427" i="64" s="1"/>
  <c r="CA518" i="64"/>
  <c r="CA531" i="64" s="1"/>
  <c r="CA417" i="64"/>
  <c r="CA494" i="64"/>
  <c r="CA469" i="64"/>
  <c r="CA1436" i="64"/>
  <c r="CA1451" i="64" s="1"/>
  <c r="CA445" i="64"/>
  <c r="BS1381" i="64"/>
  <c r="BS1403" i="64" s="1"/>
  <c r="BS2136" i="64"/>
  <c r="BS2153" i="64" s="1"/>
  <c r="BS2187" i="64"/>
  <c r="BS2204" i="64" s="1"/>
  <c r="BS2161" i="64"/>
  <c r="BS2178" i="64" s="1"/>
  <c r="BS1358" i="64"/>
  <c r="BS1372" i="64" s="1"/>
  <c r="BS2110" i="64"/>
  <c r="BS2127" i="64" s="1"/>
  <c r="BS1326" i="64"/>
  <c r="BS1349" i="64" s="1"/>
  <c r="BS1510" i="64"/>
  <c r="BS1523" i="64" s="1"/>
  <c r="BS1215" i="64"/>
  <c r="BS1250" i="64" s="1"/>
  <c r="BS1304" i="64"/>
  <c r="BS1317" i="64" s="1"/>
  <c r="BS2239" i="64"/>
  <c r="BS2253" i="64" s="1"/>
  <c r="BS1259" i="64"/>
  <c r="BS1294" i="64" s="1"/>
  <c r="BS1108" i="64"/>
  <c r="BS1135" i="64" s="1"/>
  <c r="BS1597" i="64"/>
  <c r="BS1624" i="64" s="1"/>
  <c r="BS1179" i="64"/>
  <c r="BS1206" i="64" s="1"/>
  <c r="BS1143" i="64"/>
  <c r="BS1170" i="64" s="1"/>
  <c r="BS1697" i="64"/>
  <c r="BS1722" i="64" s="1"/>
  <c r="BS1633" i="64"/>
  <c r="BS1656" i="64" s="1"/>
  <c r="BS1731" i="64"/>
  <c r="BS1756" i="64" s="1"/>
  <c r="BS1665" i="64"/>
  <c r="BS1688" i="64" s="1"/>
  <c r="BS1073" i="64"/>
  <c r="BS1100" i="64" s="1"/>
  <c r="BS979" i="64"/>
  <c r="BS992" i="64" s="1"/>
  <c r="BS955" i="64"/>
  <c r="BS970" i="64" s="1"/>
  <c r="BS1049" i="64"/>
  <c r="BS818" i="64"/>
  <c r="BS831" i="64" s="1"/>
  <c r="BS931" i="64"/>
  <c r="BS946" i="64" s="1"/>
  <c r="BS907" i="64"/>
  <c r="BS922" i="64" s="1"/>
  <c r="BS794" i="64"/>
  <c r="BS809" i="64" s="1"/>
  <c r="BS1412" i="64"/>
  <c r="BS1427" i="64" s="1"/>
  <c r="BS518" i="64"/>
  <c r="BS531" i="64" s="1"/>
  <c r="BS417" i="64"/>
  <c r="BS469" i="64"/>
  <c r="BS1436" i="64"/>
  <c r="BS1451" i="64" s="1"/>
  <c r="BS494" i="64"/>
  <c r="BS445" i="64"/>
  <c r="BK1381" i="64"/>
  <c r="BK1403" i="64" s="1"/>
  <c r="BK2187" i="64"/>
  <c r="BK2204" i="64" s="1"/>
  <c r="BK2136" i="64"/>
  <c r="BK2153" i="64" s="1"/>
  <c r="BK1358" i="64"/>
  <c r="BK1372" i="64" s="1"/>
  <c r="BK2161" i="64"/>
  <c r="BK2178" i="64" s="1"/>
  <c r="BK2110" i="64"/>
  <c r="BK2127" i="64" s="1"/>
  <c r="BK1326" i="64"/>
  <c r="BK1349" i="64" s="1"/>
  <c r="BK1510" i="64"/>
  <c r="BK1523" i="64" s="1"/>
  <c r="BK1304" i="64"/>
  <c r="BK1317" i="64" s="1"/>
  <c r="BK1215" i="64"/>
  <c r="BK1250" i="64" s="1"/>
  <c r="BK2239" i="64"/>
  <c r="BK2253" i="64" s="1"/>
  <c r="BK1259" i="64"/>
  <c r="BK1294" i="64" s="1"/>
  <c r="BK1597" i="64"/>
  <c r="BK1624" i="64" s="1"/>
  <c r="BK1665" i="64"/>
  <c r="BK1688" i="64" s="1"/>
  <c r="BK1108" i="64"/>
  <c r="BK1135" i="64" s="1"/>
  <c r="BK1633" i="64"/>
  <c r="BK1656" i="64" s="1"/>
  <c r="BK1179" i="64"/>
  <c r="BK1206" i="64" s="1"/>
  <c r="BK1697" i="64"/>
  <c r="BK1722" i="64" s="1"/>
  <c r="BK1143" i="64"/>
  <c r="BK1170" i="64" s="1"/>
  <c r="BK1731" i="64"/>
  <c r="BK1756" i="64" s="1"/>
  <c r="BK1073" i="64"/>
  <c r="BK1100" i="64" s="1"/>
  <c r="BK979" i="64"/>
  <c r="BK992" i="64" s="1"/>
  <c r="BK955" i="64"/>
  <c r="BK970" i="64" s="1"/>
  <c r="BK1049" i="64"/>
  <c r="BK818" i="64"/>
  <c r="BK831" i="64" s="1"/>
  <c r="BK907" i="64"/>
  <c r="BK922" i="64" s="1"/>
  <c r="BK794" i="64"/>
  <c r="BK809" i="64" s="1"/>
  <c r="BK1412" i="64"/>
  <c r="BK1427" i="64" s="1"/>
  <c r="BK518" i="64"/>
  <c r="BK531" i="64" s="1"/>
  <c r="BK417" i="64"/>
  <c r="BK494" i="64"/>
  <c r="BK931" i="64"/>
  <c r="BK946" i="64" s="1"/>
  <c r="BK469" i="64"/>
  <c r="BK1436" i="64"/>
  <c r="BK1451" i="64" s="1"/>
  <c r="BK445" i="64"/>
  <c r="BC1381" i="64"/>
  <c r="BC1403" i="64" s="1"/>
  <c r="BC2136" i="64"/>
  <c r="BC2153" i="64" s="1"/>
  <c r="BC2187" i="64"/>
  <c r="BC2204" i="64" s="1"/>
  <c r="BC1358" i="64"/>
  <c r="BC1372" i="64" s="1"/>
  <c r="BC2110" i="64"/>
  <c r="BC2127" i="64" s="1"/>
  <c r="BC1326" i="64"/>
  <c r="BC1349" i="64" s="1"/>
  <c r="BC1510" i="64"/>
  <c r="BC1523" i="64" s="1"/>
  <c r="BC2161" i="64"/>
  <c r="BC2178" i="64" s="1"/>
  <c r="BC1215" i="64"/>
  <c r="BC1250" i="64" s="1"/>
  <c r="BC2239" i="64"/>
  <c r="BC2253" i="64" s="1"/>
  <c r="BC1259" i="64"/>
  <c r="BC1294" i="64" s="1"/>
  <c r="BC1304" i="64"/>
  <c r="BC1317" i="64" s="1"/>
  <c r="BC1633" i="64"/>
  <c r="BC1656" i="64" s="1"/>
  <c r="BC1108" i="64"/>
  <c r="BC1135" i="64" s="1"/>
  <c r="BC1179" i="64"/>
  <c r="BC1206" i="64" s="1"/>
  <c r="BC1697" i="64"/>
  <c r="BC1722" i="64" s="1"/>
  <c r="BC1731" i="64"/>
  <c r="BC1756" i="64" s="1"/>
  <c r="BC1597" i="64"/>
  <c r="BC1624" i="64" s="1"/>
  <c r="BC1073" i="64"/>
  <c r="BC1100" i="64" s="1"/>
  <c r="BC1143" i="64"/>
  <c r="BC1170" i="64" s="1"/>
  <c r="BC1665" i="64"/>
  <c r="BC1688" i="64" s="1"/>
  <c r="BC1049" i="64"/>
  <c r="BC955" i="64"/>
  <c r="BC970" i="64" s="1"/>
  <c r="BC818" i="64"/>
  <c r="BC831" i="64" s="1"/>
  <c r="BC907" i="64"/>
  <c r="BC922" i="64" s="1"/>
  <c r="BC794" i="64"/>
  <c r="BC809" i="64" s="1"/>
  <c r="BC979" i="64"/>
  <c r="BC992" i="64" s="1"/>
  <c r="BC931" i="64"/>
  <c r="BC946" i="64" s="1"/>
  <c r="BC1412" i="64"/>
  <c r="BC1427" i="64" s="1"/>
  <c r="BC518" i="64"/>
  <c r="BC531" i="64" s="1"/>
  <c r="BC417" i="64"/>
  <c r="BC469" i="64"/>
  <c r="BC1436" i="64"/>
  <c r="BC1451" i="64" s="1"/>
  <c r="BC494" i="64"/>
  <c r="BC445" i="64"/>
  <c r="AU1381" i="64"/>
  <c r="AU1403" i="64" s="1"/>
  <c r="AU2136" i="64"/>
  <c r="AU2153" i="64" s="1"/>
  <c r="AU1358" i="64"/>
  <c r="AU1372" i="64" s="1"/>
  <c r="AU2187" i="64"/>
  <c r="AU2204" i="64" s="1"/>
  <c r="AU2161" i="64"/>
  <c r="AU2178" i="64" s="1"/>
  <c r="AU2110" i="64"/>
  <c r="AU2127" i="64" s="1"/>
  <c r="AU1326" i="64"/>
  <c r="AU1349" i="64" s="1"/>
  <c r="AU1510" i="64"/>
  <c r="AU1523" i="64" s="1"/>
  <c r="AU1304" i="64"/>
  <c r="AU1317" i="64" s="1"/>
  <c r="AU1215" i="64"/>
  <c r="AU1250" i="64" s="1"/>
  <c r="AU2239" i="64"/>
  <c r="AU2253" i="64" s="1"/>
  <c r="AU1259" i="64"/>
  <c r="AU1294" i="64" s="1"/>
  <c r="AU1665" i="64"/>
  <c r="AU1688" i="64" s="1"/>
  <c r="AU1597" i="64"/>
  <c r="AU1624" i="64" s="1"/>
  <c r="AU1108" i="64"/>
  <c r="AU1135" i="64" s="1"/>
  <c r="AU1179" i="64"/>
  <c r="AU1206" i="64" s="1"/>
  <c r="AU1697" i="64"/>
  <c r="AU1722" i="64" s="1"/>
  <c r="AU1143" i="64"/>
  <c r="AU1170" i="64" s="1"/>
  <c r="AU1731" i="64"/>
  <c r="AU1756" i="64" s="1"/>
  <c r="AU1073" i="64"/>
  <c r="AU1100" i="64" s="1"/>
  <c r="AU1049" i="64"/>
  <c r="AU1633" i="64"/>
  <c r="AU1656" i="64" s="1"/>
  <c r="AU955" i="64"/>
  <c r="AU970" i="64" s="1"/>
  <c r="AU979" i="64"/>
  <c r="AU992" i="64" s="1"/>
  <c r="AU818" i="64"/>
  <c r="AU831" i="64" s="1"/>
  <c r="AU931" i="64"/>
  <c r="AU946" i="64" s="1"/>
  <c r="AU907" i="64"/>
  <c r="AU922" i="64" s="1"/>
  <c r="AU794" i="64"/>
  <c r="AU809" i="64" s="1"/>
  <c r="AU1412" i="64"/>
  <c r="AU1427" i="64" s="1"/>
  <c r="AU518" i="64"/>
  <c r="AU531" i="64" s="1"/>
  <c r="AU417" i="64"/>
  <c r="AU494" i="64"/>
  <c r="AU469" i="64"/>
  <c r="AU1436" i="64"/>
  <c r="AU1451" i="64" s="1"/>
  <c r="AU445" i="64"/>
  <c r="AM1381" i="64"/>
  <c r="AM1403" i="64" s="1"/>
  <c r="AM2187" i="64"/>
  <c r="AM2204" i="64" s="1"/>
  <c r="AM2136" i="64"/>
  <c r="AM2153" i="64" s="1"/>
  <c r="AM1358" i="64"/>
  <c r="AM1372" i="64" s="1"/>
  <c r="AM2110" i="64"/>
  <c r="AM2127" i="64" s="1"/>
  <c r="AM1326" i="64"/>
  <c r="AM1349" i="64" s="1"/>
  <c r="AM1510" i="64"/>
  <c r="AM1523" i="64" s="1"/>
  <c r="AM2161" i="64"/>
  <c r="AM2178" i="64" s="1"/>
  <c r="AM1304" i="64"/>
  <c r="AM1317" i="64" s="1"/>
  <c r="AM1215" i="64"/>
  <c r="AM1250" i="64" s="1"/>
  <c r="AM2239" i="64"/>
  <c r="AM2253" i="64" s="1"/>
  <c r="AM1259" i="64"/>
  <c r="AM1294" i="64" s="1"/>
  <c r="AM1597" i="64"/>
  <c r="AM1624" i="64" s="1"/>
  <c r="AM1633" i="64"/>
  <c r="AM1656" i="64" s="1"/>
  <c r="AM1108" i="64"/>
  <c r="AM1135" i="64" s="1"/>
  <c r="AM1179" i="64"/>
  <c r="AM1206" i="64" s="1"/>
  <c r="AM1665" i="64"/>
  <c r="AM1688" i="64" s="1"/>
  <c r="AM1697" i="64"/>
  <c r="AM1722" i="64" s="1"/>
  <c r="AM1731" i="64"/>
  <c r="AM1756" i="64" s="1"/>
  <c r="AM1143" i="64"/>
  <c r="AM1170" i="64" s="1"/>
  <c r="AM1073" i="64"/>
  <c r="AM1100" i="64" s="1"/>
  <c r="AM979" i="64"/>
  <c r="AM992" i="64" s="1"/>
  <c r="AM955" i="64"/>
  <c r="AM970" i="64" s="1"/>
  <c r="AM931" i="64"/>
  <c r="AM946" i="64" s="1"/>
  <c r="AM818" i="64"/>
  <c r="AM831" i="64" s="1"/>
  <c r="AM1049" i="64"/>
  <c r="AM907" i="64"/>
  <c r="AM922" i="64" s="1"/>
  <c r="AM794" i="64"/>
  <c r="AM809" i="64" s="1"/>
  <c r="AM1412" i="64"/>
  <c r="AM1427" i="64" s="1"/>
  <c r="AM518" i="64"/>
  <c r="AM531" i="64" s="1"/>
  <c r="AM494" i="64"/>
  <c r="AM417" i="64"/>
  <c r="AM469" i="64"/>
  <c r="AM1436" i="64"/>
  <c r="AM1451" i="64" s="1"/>
  <c r="AM445" i="64"/>
  <c r="AE1381" i="64"/>
  <c r="AE1403" i="64" s="1"/>
  <c r="AE2136" i="64"/>
  <c r="AE2153" i="64" s="1"/>
  <c r="AE2187" i="64"/>
  <c r="AE2204" i="64" s="1"/>
  <c r="AE1358" i="64"/>
  <c r="AE1372" i="64" s="1"/>
  <c r="AE2161" i="64"/>
  <c r="AE2178" i="64" s="1"/>
  <c r="AE2110" i="64"/>
  <c r="AE2127" i="64" s="1"/>
  <c r="AE1510" i="64"/>
  <c r="AE1523" i="64" s="1"/>
  <c r="AE1326" i="64"/>
  <c r="AE1349" i="64" s="1"/>
  <c r="AE1215" i="64"/>
  <c r="AE1250" i="64" s="1"/>
  <c r="AE1304" i="64"/>
  <c r="AE1317" i="64" s="1"/>
  <c r="AE2239" i="64"/>
  <c r="AE2253" i="64" s="1"/>
  <c r="AE1259" i="64"/>
  <c r="AE1294" i="64" s="1"/>
  <c r="AE1633" i="64"/>
  <c r="AE1656" i="64" s="1"/>
  <c r="AE1665" i="64"/>
  <c r="AE1688" i="64" s="1"/>
  <c r="AE1108" i="64"/>
  <c r="AE1135" i="64" s="1"/>
  <c r="AE1597" i="64"/>
  <c r="AE1624" i="64" s="1"/>
  <c r="AE1179" i="64"/>
  <c r="AE1206" i="64" s="1"/>
  <c r="AE1697" i="64"/>
  <c r="AE1722" i="64" s="1"/>
  <c r="AE1143" i="64"/>
  <c r="AE1170" i="64" s="1"/>
  <c r="AE1731" i="64"/>
  <c r="AE1756" i="64" s="1"/>
  <c r="AE1073" i="64"/>
  <c r="AE1100" i="64" s="1"/>
  <c r="AE979" i="64"/>
  <c r="AE992" i="64" s="1"/>
  <c r="AE955" i="64"/>
  <c r="AE970" i="64" s="1"/>
  <c r="AE1049" i="64"/>
  <c r="AE818" i="64"/>
  <c r="AE831" i="64" s="1"/>
  <c r="AE907" i="64"/>
  <c r="AE922" i="64" s="1"/>
  <c r="AE794" i="64"/>
  <c r="AE809" i="64" s="1"/>
  <c r="AE1412" i="64"/>
  <c r="AE1427" i="64" s="1"/>
  <c r="AE518" i="64"/>
  <c r="AE531" i="64" s="1"/>
  <c r="AE417" i="64"/>
  <c r="AE469" i="64"/>
  <c r="AE494" i="64"/>
  <c r="AE931" i="64"/>
  <c r="AE946" i="64" s="1"/>
  <c r="AE445" i="64"/>
  <c r="W1381" i="64"/>
  <c r="W1403" i="64" s="1"/>
  <c r="W2187" i="64"/>
  <c r="W2204" i="64" s="1"/>
  <c r="W2136" i="64"/>
  <c r="W2153" i="64" s="1"/>
  <c r="W2161" i="64"/>
  <c r="W2178" i="64" s="1"/>
  <c r="W1358" i="64"/>
  <c r="W1372" i="64" s="1"/>
  <c r="W1326" i="64"/>
  <c r="W1349" i="64" s="1"/>
  <c r="W1510" i="64"/>
  <c r="W1523" i="64" s="1"/>
  <c r="W2110" i="64"/>
  <c r="W2127" i="64" s="1"/>
  <c r="W1304" i="64"/>
  <c r="W1317" i="64" s="1"/>
  <c r="W1215" i="64"/>
  <c r="W1250" i="64" s="1"/>
  <c r="W2239" i="64"/>
  <c r="W2253" i="64" s="1"/>
  <c r="W1259" i="64"/>
  <c r="W1294" i="64" s="1"/>
  <c r="W1597" i="64"/>
  <c r="W1624" i="64" s="1"/>
  <c r="W1108" i="64"/>
  <c r="W1135" i="64" s="1"/>
  <c r="W1633" i="64"/>
  <c r="W1656" i="64" s="1"/>
  <c r="W1179" i="64"/>
  <c r="W1206" i="64" s="1"/>
  <c r="W1697" i="64"/>
  <c r="W1722" i="64" s="1"/>
  <c r="W1665" i="64"/>
  <c r="W1688" i="64" s="1"/>
  <c r="W1731" i="64"/>
  <c r="W1756" i="64" s="1"/>
  <c r="W1073" i="64"/>
  <c r="W1100" i="64" s="1"/>
  <c r="W1049" i="64"/>
  <c r="W1143" i="64"/>
  <c r="W1170" i="64" s="1"/>
  <c r="W955" i="64"/>
  <c r="W970" i="64" s="1"/>
  <c r="W818" i="64"/>
  <c r="W831" i="64" s="1"/>
  <c r="W979" i="64"/>
  <c r="W992" i="64" s="1"/>
  <c r="W907" i="64"/>
  <c r="W922" i="64" s="1"/>
  <c r="W794" i="64"/>
  <c r="W809" i="64" s="1"/>
  <c r="W931" i="64"/>
  <c r="W946" i="64" s="1"/>
  <c r="W1412" i="64"/>
  <c r="W1427" i="64" s="1"/>
  <c r="W518" i="64"/>
  <c r="W531" i="64" s="1"/>
  <c r="W417" i="64"/>
  <c r="W494" i="64"/>
  <c r="W469" i="64"/>
  <c r="W445" i="64"/>
  <c r="AB316" i="64"/>
  <c r="CE315" i="64"/>
  <c r="BW315" i="64"/>
  <c r="BO315" i="64"/>
  <c r="BG315" i="64"/>
  <c r="AY315" i="64"/>
  <c r="AQ315" i="64"/>
  <c r="AI315" i="64"/>
  <c r="AA315" i="64"/>
  <c r="CL312" i="64"/>
  <c r="BV312" i="64"/>
  <c r="BN312" i="64"/>
  <c r="BF312" i="64"/>
  <c r="AX312" i="64"/>
  <c r="AH312" i="64"/>
  <c r="Z312" i="64"/>
  <c r="Z325" i="64" s="1"/>
  <c r="CC311" i="64"/>
  <c r="BU311" i="64"/>
  <c r="BM311" i="64"/>
  <c r="BE311" i="64"/>
  <c r="AW311" i="64"/>
  <c r="AO311" i="64"/>
  <c r="AG311" i="64"/>
  <c r="S334" i="64"/>
  <c r="AQ334" i="64"/>
  <c r="BG334" i="64"/>
  <c r="BO334" i="64"/>
  <c r="BW334" i="64"/>
  <c r="CE334" i="64"/>
  <c r="S335" i="64"/>
  <c r="AI335" i="64"/>
  <c r="AQ335" i="64"/>
  <c r="AY335" i="64"/>
  <c r="BG335" i="64"/>
  <c r="BO335" i="64"/>
  <c r="BW335" i="64"/>
  <c r="CE335" i="64"/>
  <c r="Z338" i="64"/>
  <c r="AH338" i="64"/>
  <c r="AP338" i="64"/>
  <c r="AX338" i="64"/>
  <c r="BF338" i="64"/>
  <c r="BN338" i="64"/>
  <c r="BW338" i="64"/>
  <c r="Y339" i="64"/>
  <c r="Y349" i="64" s="1"/>
  <c r="AI339" i="64"/>
  <c r="AI349" i="64" s="1"/>
  <c r="AS339" i="64"/>
  <c r="AS349" i="64" s="1"/>
  <c r="BE339" i="64"/>
  <c r="BE349" i="64" s="1"/>
  <c r="BO339" i="64"/>
  <c r="BO349" i="64" s="1"/>
  <c r="BY339" i="64"/>
  <c r="BY349" i="64" s="1"/>
  <c r="CL339" i="64"/>
  <c r="CL349" i="64" s="1"/>
  <c r="AC384" i="64"/>
  <c r="AO384" i="64"/>
  <c r="BC384" i="64"/>
  <c r="CB384" i="64"/>
  <c r="U385" i="64"/>
  <c r="AG385" i="64"/>
  <c r="AU385" i="64"/>
  <c r="BT385" i="64"/>
  <c r="CG385" i="64"/>
  <c r="W388" i="64"/>
  <c r="AJ388" i="64"/>
  <c r="AV388" i="64"/>
  <c r="BJ388" i="64"/>
  <c r="BU388" i="64"/>
  <c r="CI388" i="64"/>
  <c r="AB389" i="64"/>
  <c r="AN389" i="64"/>
  <c r="BB389" i="64"/>
  <c r="BM389" i="64"/>
  <c r="CA389" i="64"/>
  <c r="AE1435" i="64"/>
  <c r="AQ1435" i="64"/>
  <c r="BE1435" i="64"/>
  <c r="AE1436" i="64"/>
  <c r="AE1451" i="64" s="1"/>
  <c r="BH1436" i="64"/>
  <c r="BH1451" i="64" s="1"/>
  <c r="S1439" i="64"/>
  <c r="CE1439" i="64"/>
  <c r="BW1440" i="64"/>
  <c r="BE416" i="64"/>
  <c r="BE436" i="64" s="1"/>
  <c r="AW417" i="64"/>
  <c r="AF420" i="64"/>
  <c r="X421" i="64"/>
  <c r="CJ421" i="64"/>
  <c r="BJ444" i="64"/>
  <c r="BJ459" i="64" s="1"/>
  <c r="BB445" i="64"/>
  <c r="AC449" i="64"/>
  <c r="AX472" i="64"/>
  <c r="AP473" i="64"/>
  <c r="AD493" i="64"/>
  <c r="CJ497" i="64"/>
  <c r="AK1411" i="64"/>
  <c r="AK1426" i="64" s="1"/>
  <c r="BG1416" i="64"/>
  <c r="BG1431" i="64" s="1"/>
  <c r="BL797" i="64"/>
  <c r="U517" i="64"/>
  <c r="BA522" i="64"/>
  <c r="BA535" i="64" s="1"/>
  <c r="CI1380" i="64"/>
  <c r="CI2135" i="64"/>
  <c r="CI2152" i="64" s="1"/>
  <c r="CI2186" i="64"/>
  <c r="CI2203" i="64" s="1"/>
  <c r="CI1357" i="64"/>
  <c r="CI1371" i="64" s="1"/>
  <c r="CI2109" i="64"/>
  <c r="CI2126" i="64" s="1"/>
  <c r="CI2160" i="64"/>
  <c r="CI2177" i="64" s="1"/>
  <c r="CI1509" i="64"/>
  <c r="CI1522" i="64" s="1"/>
  <c r="CI1303" i="64"/>
  <c r="CI1316" i="64" s="1"/>
  <c r="CI1214" i="64"/>
  <c r="CI1249" i="64" s="1"/>
  <c r="CI1325" i="64"/>
  <c r="CI1348" i="64" s="1"/>
  <c r="CI2238" i="64"/>
  <c r="CI2252" i="64" s="1"/>
  <c r="CI1258" i="64"/>
  <c r="CI1664" i="64"/>
  <c r="CI1687" i="64" s="1"/>
  <c r="CI1632" i="64"/>
  <c r="CI1655" i="64" s="1"/>
  <c r="CI1107" i="64"/>
  <c r="CI1134" i="64" s="1"/>
  <c r="CI1178" i="64"/>
  <c r="CI1205" i="64" s="1"/>
  <c r="CI1696" i="64"/>
  <c r="CI1721" i="64" s="1"/>
  <c r="CI1142" i="64"/>
  <c r="CI1169" i="64" s="1"/>
  <c r="CI1730" i="64"/>
  <c r="CI1755" i="64" s="1"/>
  <c r="CI1596" i="64"/>
  <c r="CI1623" i="64" s="1"/>
  <c r="CI1072" i="64"/>
  <c r="CI1099" i="64" s="1"/>
  <c r="CI1048" i="64"/>
  <c r="CI1063" i="64" s="1"/>
  <c r="CI954" i="64"/>
  <c r="CI969" i="64" s="1"/>
  <c r="CI978" i="64"/>
  <c r="CI991" i="64" s="1"/>
  <c r="CI817" i="64"/>
  <c r="CI830" i="64" s="1"/>
  <c r="CI930" i="64"/>
  <c r="CI945" i="64" s="1"/>
  <c r="CI906" i="64"/>
  <c r="CI921" i="64" s="1"/>
  <c r="CI793" i="64"/>
  <c r="CI808" i="64" s="1"/>
  <c r="CI1411" i="64"/>
  <c r="CI1426" i="64" s="1"/>
  <c r="CI517" i="64"/>
  <c r="CI416" i="64"/>
  <c r="CI436" i="64" s="1"/>
  <c r="CI468" i="64"/>
  <c r="CI444" i="64"/>
  <c r="CI459" i="64" s="1"/>
  <c r="AU1380" i="64"/>
  <c r="AU2186" i="64"/>
  <c r="AU2203" i="64" s="1"/>
  <c r="AU2135" i="64"/>
  <c r="AU2152" i="64" s="1"/>
  <c r="AU2109" i="64"/>
  <c r="AU2126" i="64" s="1"/>
  <c r="AU2160" i="64"/>
  <c r="AU2177" i="64" s="1"/>
  <c r="AU1357" i="64"/>
  <c r="AU1371" i="64" s="1"/>
  <c r="AU1325" i="64"/>
  <c r="AU1348" i="64" s="1"/>
  <c r="AU1509" i="64"/>
  <c r="AU1522" i="64" s="1"/>
  <c r="AU1303" i="64"/>
  <c r="AU1316" i="64" s="1"/>
  <c r="AU1214" i="64"/>
  <c r="AU1249" i="64" s="1"/>
  <c r="AU2238" i="64"/>
  <c r="AU2252" i="64" s="1"/>
  <c r="AU1258" i="64"/>
  <c r="AU1596" i="64"/>
  <c r="AU1623" i="64" s="1"/>
  <c r="AU1664" i="64"/>
  <c r="AU1687" i="64" s="1"/>
  <c r="AU1632" i="64"/>
  <c r="AU1655" i="64" s="1"/>
  <c r="AU1107" i="64"/>
  <c r="AU1134" i="64" s="1"/>
  <c r="AU1178" i="64"/>
  <c r="AU1205" i="64" s="1"/>
  <c r="AU1696" i="64"/>
  <c r="AU1721" i="64" s="1"/>
  <c r="AU1730" i="64"/>
  <c r="AU1755" i="64" s="1"/>
  <c r="AU1142" i="64"/>
  <c r="AU1169" i="64" s="1"/>
  <c r="AU1072" i="64"/>
  <c r="AU1099" i="64" s="1"/>
  <c r="AU978" i="64"/>
  <c r="AU991" i="64" s="1"/>
  <c r="AU1048" i="64"/>
  <c r="AU1063" i="64" s="1"/>
  <c r="AU930" i="64"/>
  <c r="AU945" i="64" s="1"/>
  <c r="AU817" i="64"/>
  <c r="AU830" i="64" s="1"/>
  <c r="AU906" i="64"/>
  <c r="AU921" i="64" s="1"/>
  <c r="AU793" i="64"/>
  <c r="AU808" i="64" s="1"/>
  <c r="AU1411" i="64"/>
  <c r="AU1426" i="64" s="1"/>
  <c r="AU517" i="64"/>
  <c r="AU954" i="64"/>
  <c r="AU969" i="64" s="1"/>
  <c r="AU416" i="64"/>
  <c r="AU436" i="64" s="1"/>
  <c r="AU493" i="64"/>
  <c r="AU468" i="64"/>
  <c r="AU444" i="64"/>
  <c r="AU459" i="64" s="1"/>
  <c r="AU1385" i="64"/>
  <c r="AU2191" i="64"/>
  <c r="AU2140" i="64"/>
  <c r="AU2165" i="64"/>
  <c r="AU1330" i="64"/>
  <c r="AU1362" i="64"/>
  <c r="AU1376" i="64" s="1"/>
  <c r="AU2114" i="64"/>
  <c r="AU2131" i="64" s="1"/>
  <c r="AU1308" i="64"/>
  <c r="AU1321" i="64" s="1"/>
  <c r="AU1514" i="64"/>
  <c r="AU1527" i="64" s="1"/>
  <c r="AU2243" i="64"/>
  <c r="AU2257" i="64" s="1"/>
  <c r="AU1219" i="64"/>
  <c r="AU1254" i="64" s="1"/>
  <c r="AU1263" i="64"/>
  <c r="AU1298" i="64" s="1"/>
  <c r="AU1601" i="64"/>
  <c r="AU1628" i="64" s="1"/>
  <c r="AU1669" i="64"/>
  <c r="AU1692" i="64" s="1"/>
  <c r="AU1637" i="64"/>
  <c r="AU1660" i="64" s="1"/>
  <c r="AU1701" i="64"/>
  <c r="AU1726" i="64" s="1"/>
  <c r="AU1183" i="64"/>
  <c r="AU1210" i="64" s="1"/>
  <c r="AU1735" i="64"/>
  <c r="AU1760" i="64" s="1"/>
  <c r="AU1147" i="64"/>
  <c r="AU1174" i="64" s="1"/>
  <c r="AU1112" i="64"/>
  <c r="AU1139" i="64" s="1"/>
  <c r="AU1077" i="64"/>
  <c r="AU1104" i="64" s="1"/>
  <c r="AU983" i="64"/>
  <c r="AU996" i="64" s="1"/>
  <c r="AU1053" i="64"/>
  <c r="AU959" i="64"/>
  <c r="AU911" i="64"/>
  <c r="AU926" i="64" s="1"/>
  <c r="AU798" i="64"/>
  <c r="AU1416" i="64"/>
  <c r="AU1431" i="64" s="1"/>
  <c r="AU935" i="64"/>
  <c r="AU950" i="64" s="1"/>
  <c r="AU522" i="64"/>
  <c r="AU535" i="64" s="1"/>
  <c r="AU498" i="64"/>
  <c r="AU421" i="64"/>
  <c r="AU822" i="64"/>
  <c r="AU835" i="64" s="1"/>
  <c r="AU473" i="64"/>
  <c r="AU1440" i="64"/>
  <c r="AU449" i="64"/>
  <c r="BD1384" i="64"/>
  <c r="BD2190" i="64"/>
  <c r="BD2139" i="64"/>
  <c r="BD2164" i="64"/>
  <c r="BD2113" i="64"/>
  <c r="BD1329" i="64"/>
  <c r="BD1361" i="64"/>
  <c r="BD1513" i="64"/>
  <c r="BD2242" i="64"/>
  <c r="BD1307" i="64"/>
  <c r="BD1262" i="64"/>
  <c r="BD1600" i="64"/>
  <c r="BD1218" i="64"/>
  <c r="BD1182" i="64"/>
  <c r="BD1636" i="64"/>
  <c r="BD1668" i="64"/>
  <c r="BD1146" i="64"/>
  <c r="BD1734" i="64"/>
  <c r="BD1111" i="64"/>
  <c r="BD1076" i="64"/>
  <c r="BD1700" i="64"/>
  <c r="BD1052" i="64"/>
  <c r="BD958" i="64"/>
  <c r="BD973" i="64" s="1"/>
  <c r="BD934" i="64"/>
  <c r="BD949" i="64" s="1"/>
  <c r="BD1415" i="64"/>
  <c r="BD521" i="64"/>
  <c r="BD534" i="64" s="1"/>
  <c r="BD982" i="64"/>
  <c r="BD472" i="64"/>
  <c r="BD821" i="64"/>
  <c r="BD797" i="64"/>
  <c r="BD1439" i="64"/>
  <c r="BD448" i="64"/>
  <c r="AW335" i="64"/>
  <c r="CK335" i="64"/>
  <c r="AF388" i="64"/>
  <c r="CF2160" i="64"/>
  <c r="CF2177" i="64" s="1"/>
  <c r="CF1380" i="64"/>
  <c r="CF2186" i="64"/>
  <c r="CF2203" i="64" s="1"/>
  <c r="CF2109" i="64"/>
  <c r="CF2126" i="64" s="1"/>
  <c r="CF1325" i="64"/>
  <c r="CF1348" i="64" s="1"/>
  <c r="CF2135" i="64"/>
  <c r="CF2152" i="64" s="1"/>
  <c r="CF1303" i="64"/>
  <c r="CF1316" i="64" s="1"/>
  <c r="CF1357" i="64"/>
  <c r="CF1371" i="64" s="1"/>
  <c r="CF2238" i="64"/>
  <c r="CF2252" i="64" s="1"/>
  <c r="CF1258" i="64"/>
  <c r="CF1214" i="64"/>
  <c r="CF1249" i="64" s="1"/>
  <c r="CF1178" i="64"/>
  <c r="CF1205" i="64" s="1"/>
  <c r="CF1596" i="64"/>
  <c r="CF1623" i="64" s="1"/>
  <c r="CF1632" i="64"/>
  <c r="CF1655" i="64" s="1"/>
  <c r="CF1142" i="64"/>
  <c r="CF1169" i="64" s="1"/>
  <c r="CF1664" i="64"/>
  <c r="CF1687" i="64" s="1"/>
  <c r="CF1072" i="64"/>
  <c r="CF1099" i="64" s="1"/>
  <c r="CF1509" i="64"/>
  <c r="CF1522" i="64" s="1"/>
  <c r="CF1107" i="64"/>
  <c r="CF1134" i="64" s="1"/>
  <c r="CF1696" i="64"/>
  <c r="CF1721" i="64" s="1"/>
  <c r="CF1048" i="64"/>
  <c r="CF1063" i="64" s="1"/>
  <c r="CF954" i="64"/>
  <c r="CF969" i="64" s="1"/>
  <c r="CF1730" i="64"/>
  <c r="CF1755" i="64" s="1"/>
  <c r="CF517" i="64"/>
  <c r="CF493" i="64"/>
  <c r="CF978" i="64"/>
  <c r="CF991" i="64" s="1"/>
  <c r="CF817" i="64"/>
  <c r="CF830" i="64" s="1"/>
  <c r="CF930" i="64"/>
  <c r="CF945" i="64" s="1"/>
  <c r="CF906" i="64"/>
  <c r="CF921" i="64" s="1"/>
  <c r="CF1411" i="64"/>
  <c r="CF1426" i="64" s="1"/>
  <c r="CF444" i="64"/>
  <c r="CF459" i="64" s="1"/>
  <c r="CF416" i="64"/>
  <c r="CF436" i="64" s="1"/>
  <c r="CF793" i="64"/>
  <c r="CF808" i="64" s="1"/>
  <c r="CF384" i="64"/>
  <c r="CF468" i="64"/>
  <c r="BX2186" i="64"/>
  <c r="BX2203" i="64" s="1"/>
  <c r="BX2160" i="64"/>
  <c r="BX2177" i="64" s="1"/>
  <c r="BX1380" i="64"/>
  <c r="BX2109" i="64"/>
  <c r="BX2126" i="64" s="1"/>
  <c r="BX2135" i="64"/>
  <c r="BX2152" i="64" s="1"/>
  <c r="BX1357" i="64"/>
  <c r="BX1371" i="64" s="1"/>
  <c r="BX1303" i="64"/>
  <c r="BX1316" i="64" s="1"/>
  <c r="BX2238" i="64"/>
  <c r="BX2252" i="64" s="1"/>
  <c r="BX1258" i="64"/>
  <c r="BX1214" i="64"/>
  <c r="BX1249" i="64" s="1"/>
  <c r="BX1509" i="64"/>
  <c r="BX1522" i="64" s="1"/>
  <c r="BX1325" i="64"/>
  <c r="BX1348" i="64" s="1"/>
  <c r="BX1632" i="64"/>
  <c r="BX1655" i="64" s="1"/>
  <c r="BX1178" i="64"/>
  <c r="BX1205" i="64" s="1"/>
  <c r="BX1664" i="64"/>
  <c r="BX1687" i="64" s="1"/>
  <c r="BX1142" i="64"/>
  <c r="BX1169" i="64" s="1"/>
  <c r="BX1107" i="64"/>
  <c r="BX1134" i="64" s="1"/>
  <c r="BX1072" i="64"/>
  <c r="BX1099" i="64" s="1"/>
  <c r="BX1696" i="64"/>
  <c r="BX1721" i="64" s="1"/>
  <c r="BX1596" i="64"/>
  <c r="BX1623" i="64" s="1"/>
  <c r="BX1048" i="64"/>
  <c r="BX1063" i="64" s="1"/>
  <c r="BX1730" i="64"/>
  <c r="BX1755" i="64" s="1"/>
  <c r="BX978" i="64"/>
  <c r="BX991" i="64" s="1"/>
  <c r="BX517" i="64"/>
  <c r="BX930" i="64"/>
  <c r="BX945" i="64" s="1"/>
  <c r="BX493" i="64"/>
  <c r="BX817" i="64"/>
  <c r="BX830" i="64" s="1"/>
  <c r="BX954" i="64"/>
  <c r="BX969" i="64" s="1"/>
  <c r="BX906" i="64"/>
  <c r="BX921" i="64" s="1"/>
  <c r="BX793" i="64"/>
  <c r="BX808" i="64" s="1"/>
  <c r="BX444" i="64"/>
  <c r="BX459" i="64" s="1"/>
  <c r="BX1411" i="64"/>
  <c r="BX1426" i="64" s="1"/>
  <c r="BX416" i="64"/>
  <c r="BX436" i="64" s="1"/>
  <c r="BX384" i="64"/>
  <c r="BX468" i="64"/>
  <c r="BP2160" i="64"/>
  <c r="BP2177" i="64" s="1"/>
  <c r="BP2186" i="64"/>
  <c r="BP2203" i="64" s="1"/>
  <c r="BP1380" i="64"/>
  <c r="BP2135" i="64"/>
  <c r="BP2152" i="64" s="1"/>
  <c r="BP2109" i="64"/>
  <c r="BP2126" i="64" s="1"/>
  <c r="BP1357" i="64"/>
  <c r="BP1371" i="64" s="1"/>
  <c r="BP1325" i="64"/>
  <c r="BP1348" i="64" s="1"/>
  <c r="BP1303" i="64"/>
  <c r="BP1316" i="64" s="1"/>
  <c r="BP2238" i="64"/>
  <c r="BP2252" i="64" s="1"/>
  <c r="BP1509" i="64"/>
  <c r="BP1522" i="64" s="1"/>
  <c r="BP1258" i="64"/>
  <c r="BP1214" i="64"/>
  <c r="BP1249" i="64" s="1"/>
  <c r="BP1178" i="64"/>
  <c r="BP1205" i="64" s="1"/>
  <c r="BP1596" i="64"/>
  <c r="BP1623" i="64" s="1"/>
  <c r="BP1142" i="64"/>
  <c r="BP1169" i="64" s="1"/>
  <c r="BP1632" i="64"/>
  <c r="BP1655" i="64" s="1"/>
  <c r="BP1072" i="64"/>
  <c r="BP1099" i="64" s="1"/>
  <c r="BP1696" i="64"/>
  <c r="BP1721" i="64" s="1"/>
  <c r="BP1107" i="64"/>
  <c r="BP1134" i="64" s="1"/>
  <c r="BP1048" i="64"/>
  <c r="BP1063" i="64" s="1"/>
  <c r="BP978" i="64"/>
  <c r="BP991" i="64" s="1"/>
  <c r="BP1664" i="64"/>
  <c r="BP1687" i="64" s="1"/>
  <c r="BP930" i="64"/>
  <c r="BP945" i="64" s="1"/>
  <c r="BP517" i="64"/>
  <c r="BP1730" i="64"/>
  <c r="BP1755" i="64" s="1"/>
  <c r="BP954" i="64"/>
  <c r="BP969" i="64" s="1"/>
  <c r="BP493" i="64"/>
  <c r="BP817" i="64"/>
  <c r="BP830" i="64" s="1"/>
  <c r="BP906" i="64"/>
  <c r="BP921" i="64" s="1"/>
  <c r="BP1411" i="64"/>
  <c r="BP1426" i="64" s="1"/>
  <c r="BP444" i="64"/>
  <c r="BP459" i="64" s="1"/>
  <c r="BP793" i="64"/>
  <c r="BP808" i="64" s="1"/>
  <c r="BP416" i="64"/>
  <c r="BP436" i="64" s="1"/>
  <c r="BP384" i="64"/>
  <c r="BP468" i="64"/>
  <c r="BH2160" i="64"/>
  <c r="BH2177" i="64" s="1"/>
  <c r="BH2186" i="64"/>
  <c r="BH2203" i="64" s="1"/>
  <c r="BH2109" i="64"/>
  <c r="BH2126" i="64" s="1"/>
  <c r="BH1380" i="64"/>
  <c r="BH2135" i="64"/>
  <c r="BH2152" i="64" s="1"/>
  <c r="BH1357" i="64"/>
  <c r="BH1371" i="64" s="1"/>
  <c r="BH1325" i="64"/>
  <c r="BH1348" i="64" s="1"/>
  <c r="BH1303" i="64"/>
  <c r="BH1316" i="64" s="1"/>
  <c r="BH2238" i="64"/>
  <c r="BH2252" i="64" s="1"/>
  <c r="BH1258" i="64"/>
  <c r="BH1214" i="64"/>
  <c r="BH1249" i="64" s="1"/>
  <c r="BH1509" i="64"/>
  <c r="BH1522" i="64" s="1"/>
  <c r="BH1596" i="64"/>
  <c r="BH1623" i="64" s="1"/>
  <c r="BH1178" i="64"/>
  <c r="BH1205" i="64" s="1"/>
  <c r="BH1632" i="64"/>
  <c r="BH1655" i="64" s="1"/>
  <c r="BH1664" i="64"/>
  <c r="BH1687" i="64" s="1"/>
  <c r="BH1142" i="64"/>
  <c r="BH1169" i="64" s="1"/>
  <c r="BH1072" i="64"/>
  <c r="BH1099" i="64" s="1"/>
  <c r="BH1107" i="64"/>
  <c r="BH1134" i="64" s="1"/>
  <c r="BH1696" i="64"/>
  <c r="BH1721" i="64" s="1"/>
  <c r="BH978" i="64"/>
  <c r="BH991" i="64" s="1"/>
  <c r="BH1730" i="64"/>
  <c r="BH1755" i="64" s="1"/>
  <c r="BH1048" i="64"/>
  <c r="BH1063" i="64" s="1"/>
  <c r="BH517" i="64"/>
  <c r="BH817" i="64"/>
  <c r="BH830" i="64" s="1"/>
  <c r="BH906" i="64"/>
  <c r="BH921" i="64" s="1"/>
  <c r="BH493" i="64"/>
  <c r="BH444" i="64"/>
  <c r="BH459" i="64" s="1"/>
  <c r="BH930" i="64"/>
  <c r="BH945" i="64" s="1"/>
  <c r="BH1411" i="64"/>
  <c r="BH1426" i="64" s="1"/>
  <c r="BH416" i="64"/>
  <c r="BH436" i="64" s="1"/>
  <c r="BH384" i="64"/>
  <c r="BH793" i="64"/>
  <c r="BH808" i="64" s="1"/>
  <c r="BH468" i="64"/>
  <c r="AZ1380" i="64"/>
  <c r="AZ2186" i="64"/>
  <c r="AZ2203" i="64" s="1"/>
  <c r="AZ2160" i="64"/>
  <c r="AZ2177" i="64" s="1"/>
  <c r="AZ2109" i="64"/>
  <c r="AZ2126" i="64" s="1"/>
  <c r="AZ2135" i="64"/>
  <c r="AZ2152" i="64" s="1"/>
  <c r="AZ1357" i="64"/>
  <c r="AZ1371" i="64" s="1"/>
  <c r="AZ1303" i="64"/>
  <c r="AZ1316" i="64" s="1"/>
  <c r="AZ1325" i="64"/>
  <c r="AZ1348" i="64" s="1"/>
  <c r="AZ2238" i="64"/>
  <c r="AZ2252" i="64" s="1"/>
  <c r="AZ1509" i="64"/>
  <c r="AZ1522" i="64" s="1"/>
  <c r="AZ1258" i="64"/>
  <c r="AZ1214" i="64"/>
  <c r="AZ1249" i="64" s="1"/>
  <c r="AZ1664" i="64"/>
  <c r="AZ1687" i="64" s="1"/>
  <c r="AZ1178" i="64"/>
  <c r="AZ1205" i="64" s="1"/>
  <c r="AZ1142" i="64"/>
  <c r="AZ1169" i="64" s="1"/>
  <c r="AZ1596" i="64"/>
  <c r="AZ1623" i="64" s="1"/>
  <c r="AZ1107" i="64"/>
  <c r="AZ1134" i="64" s="1"/>
  <c r="AZ1072" i="64"/>
  <c r="AZ1099" i="64" s="1"/>
  <c r="AZ1632" i="64"/>
  <c r="AZ1655" i="64" s="1"/>
  <c r="AZ1696" i="64"/>
  <c r="AZ1721" i="64" s="1"/>
  <c r="AZ1048" i="64"/>
  <c r="AZ1063" i="64" s="1"/>
  <c r="AZ517" i="64"/>
  <c r="AZ978" i="64"/>
  <c r="AZ991" i="64" s="1"/>
  <c r="AZ1730" i="64"/>
  <c r="AZ1755" i="64" s="1"/>
  <c r="AZ954" i="64"/>
  <c r="AZ969" i="64" s="1"/>
  <c r="AZ817" i="64"/>
  <c r="AZ830" i="64" s="1"/>
  <c r="AZ930" i="64"/>
  <c r="AZ945" i="64" s="1"/>
  <c r="AZ906" i="64"/>
  <c r="AZ921" i="64" s="1"/>
  <c r="AZ1411" i="64"/>
  <c r="AZ1426" i="64" s="1"/>
  <c r="AZ793" i="64"/>
  <c r="AZ808" i="64" s="1"/>
  <c r="AZ444" i="64"/>
  <c r="AZ459" i="64" s="1"/>
  <c r="AZ416" i="64"/>
  <c r="AZ436" i="64" s="1"/>
  <c r="AZ384" i="64"/>
  <c r="AZ468" i="64"/>
  <c r="AR1380" i="64"/>
  <c r="AR2160" i="64"/>
  <c r="AR2177" i="64" s="1"/>
  <c r="AR2186" i="64"/>
  <c r="AR2203" i="64" s="1"/>
  <c r="AR2109" i="64"/>
  <c r="AR2126" i="64" s="1"/>
  <c r="AR2135" i="64"/>
  <c r="AR2152" i="64" s="1"/>
  <c r="AR1357" i="64"/>
  <c r="AR1371" i="64" s="1"/>
  <c r="AR1325" i="64"/>
  <c r="AR1348" i="64" s="1"/>
  <c r="AR1303" i="64"/>
  <c r="AR1316" i="64" s="1"/>
  <c r="AR1509" i="64"/>
  <c r="AR1522" i="64" s="1"/>
  <c r="AR1258" i="64"/>
  <c r="AR1214" i="64"/>
  <c r="AR1249" i="64" s="1"/>
  <c r="AR2238" i="64"/>
  <c r="AR2252" i="64" s="1"/>
  <c r="AR1178" i="64"/>
  <c r="AR1205" i="64" s="1"/>
  <c r="AR1596" i="64"/>
  <c r="AR1623" i="64" s="1"/>
  <c r="AR1142" i="64"/>
  <c r="AR1169" i="64" s="1"/>
  <c r="AR1632" i="64"/>
  <c r="AR1655" i="64" s="1"/>
  <c r="AR1664" i="64"/>
  <c r="AR1687" i="64" s="1"/>
  <c r="AR1072" i="64"/>
  <c r="AR1099" i="64" s="1"/>
  <c r="AR1696" i="64"/>
  <c r="AR1721" i="64" s="1"/>
  <c r="AR1107" i="64"/>
  <c r="AR1134" i="64" s="1"/>
  <c r="AR1048" i="64"/>
  <c r="AR1063" i="64" s="1"/>
  <c r="AR1730" i="64"/>
  <c r="AR1755" i="64" s="1"/>
  <c r="AR978" i="64"/>
  <c r="AR991" i="64" s="1"/>
  <c r="AR954" i="64"/>
  <c r="AR969" i="64" s="1"/>
  <c r="AR517" i="64"/>
  <c r="AR930" i="64"/>
  <c r="AR945" i="64" s="1"/>
  <c r="AR817" i="64"/>
  <c r="AR830" i="64" s="1"/>
  <c r="AR906" i="64"/>
  <c r="AR921" i="64" s="1"/>
  <c r="AR444" i="64"/>
  <c r="AR459" i="64" s="1"/>
  <c r="AR793" i="64"/>
  <c r="AR808" i="64" s="1"/>
  <c r="AR1411" i="64"/>
  <c r="AR1426" i="64" s="1"/>
  <c r="AR416" i="64"/>
  <c r="AR436" i="64" s="1"/>
  <c r="AR493" i="64"/>
  <c r="AR384" i="64"/>
  <c r="AR468" i="64"/>
  <c r="AJ1380" i="64"/>
  <c r="AJ2160" i="64"/>
  <c r="AJ2177" i="64" s="1"/>
  <c r="AJ2109" i="64"/>
  <c r="AJ2126" i="64" s="1"/>
  <c r="AJ2135" i="64"/>
  <c r="AJ2152" i="64" s="1"/>
  <c r="AJ2186" i="64"/>
  <c r="AJ2203" i="64" s="1"/>
  <c r="AJ1357" i="64"/>
  <c r="AJ1371" i="64" s="1"/>
  <c r="AJ1325" i="64"/>
  <c r="AJ1348" i="64" s="1"/>
  <c r="AJ1303" i="64"/>
  <c r="AJ1316" i="64" s="1"/>
  <c r="AJ1258" i="64"/>
  <c r="AJ1509" i="64"/>
  <c r="AJ1522" i="64" s="1"/>
  <c r="AJ2238" i="64"/>
  <c r="AJ2252" i="64" s="1"/>
  <c r="AJ1214" i="64"/>
  <c r="AJ1249" i="64" s="1"/>
  <c r="AJ1178" i="64"/>
  <c r="AJ1205" i="64" s="1"/>
  <c r="AJ1632" i="64"/>
  <c r="AJ1655" i="64" s="1"/>
  <c r="AJ1664" i="64"/>
  <c r="AJ1687" i="64" s="1"/>
  <c r="AJ1142" i="64"/>
  <c r="AJ1169" i="64" s="1"/>
  <c r="AJ1072" i="64"/>
  <c r="AJ1099" i="64" s="1"/>
  <c r="AJ1107" i="64"/>
  <c r="AJ1134" i="64" s="1"/>
  <c r="AJ1696" i="64"/>
  <c r="AJ1721" i="64" s="1"/>
  <c r="AJ1596" i="64"/>
  <c r="AJ1623" i="64" s="1"/>
  <c r="AJ1048" i="64"/>
  <c r="AJ1063" i="64" s="1"/>
  <c r="AJ978" i="64"/>
  <c r="AJ991" i="64" s="1"/>
  <c r="AJ930" i="64"/>
  <c r="AJ945" i="64" s="1"/>
  <c r="AJ517" i="64"/>
  <c r="AJ1730" i="64"/>
  <c r="AJ1755" i="64" s="1"/>
  <c r="AJ817" i="64"/>
  <c r="AJ830" i="64" s="1"/>
  <c r="AJ954" i="64"/>
  <c r="AJ969" i="64" s="1"/>
  <c r="AJ906" i="64"/>
  <c r="AJ921" i="64" s="1"/>
  <c r="AJ1411" i="64"/>
  <c r="AJ1426" i="64" s="1"/>
  <c r="AJ444" i="64"/>
  <c r="AJ459" i="64" s="1"/>
  <c r="AJ493" i="64"/>
  <c r="AJ416" i="64"/>
  <c r="AJ436" i="64" s="1"/>
  <c r="AJ384" i="64"/>
  <c r="AJ468" i="64"/>
  <c r="AB2186" i="64"/>
  <c r="AB2203" i="64" s="1"/>
  <c r="AB2160" i="64"/>
  <c r="AB2177" i="64" s="1"/>
  <c r="AB1380" i="64"/>
  <c r="AB2135" i="64"/>
  <c r="AB2152" i="64" s="1"/>
  <c r="AB2109" i="64"/>
  <c r="AB2126" i="64" s="1"/>
  <c r="AB1357" i="64"/>
  <c r="AB1371" i="64" s="1"/>
  <c r="AB1303" i="64"/>
  <c r="AB1316" i="64" s="1"/>
  <c r="AB1325" i="64"/>
  <c r="AB1348" i="64" s="1"/>
  <c r="AB1509" i="64"/>
  <c r="AB1522" i="64" s="1"/>
  <c r="AB1258" i="64"/>
  <c r="AB1214" i="64"/>
  <c r="AB1249" i="64" s="1"/>
  <c r="AB2238" i="64"/>
  <c r="AB2252" i="64" s="1"/>
  <c r="AB1178" i="64"/>
  <c r="AB1205" i="64" s="1"/>
  <c r="AB1142" i="64"/>
  <c r="AB1169" i="64" s="1"/>
  <c r="AB1596" i="64"/>
  <c r="AB1623" i="64" s="1"/>
  <c r="AB1107" i="64"/>
  <c r="AB1134" i="64" s="1"/>
  <c r="AB1072" i="64"/>
  <c r="AB1099" i="64" s="1"/>
  <c r="AB1696" i="64"/>
  <c r="AB1721" i="64" s="1"/>
  <c r="AB1632" i="64"/>
  <c r="AB1655" i="64" s="1"/>
  <c r="AB1664" i="64"/>
  <c r="AB1687" i="64" s="1"/>
  <c r="AB978" i="64"/>
  <c r="AB991" i="64" s="1"/>
  <c r="AB1730" i="64"/>
  <c r="AB1755" i="64" s="1"/>
  <c r="AB1048" i="64"/>
  <c r="AB1063" i="64" s="1"/>
  <c r="AB517" i="64"/>
  <c r="AB954" i="64"/>
  <c r="AB969" i="64" s="1"/>
  <c r="AB817" i="64"/>
  <c r="AB830" i="64" s="1"/>
  <c r="AB906" i="64"/>
  <c r="AB921" i="64" s="1"/>
  <c r="AB493" i="64"/>
  <c r="AB444" i="64"/>
  <c r="AB459" i="64" s="1"/>
  <c r="AB793" i="64"/>
  <c r="AB808" i="64" s="1"/>
  <c r="AB1411" i="64"/>
  <c r="AB1426" i="64" s="1"/>
  <c r="AB416" i="64"/>
  <c r="AB436" i="64" s="1"/>
  <c r="AB930" i="64"/>
  <c r="AB945" i="64" s="1"/>
  <c r="AB384" i="64"/>
  <c r="AB468" i="64"/>
  <c r="T2160" i="64"/>
  <c r="T2177" i="64" s="1"/>
  <c r="T1380" i="64"/>
  <c r="T2186" i="64"/>
  <c r="T2203" i="64" s="1"/>
  <c r="T2109" i="64"/>
  <c r="T2126" i="64" s="1"/>
  <c r="T2135" i="64"/>
  <c r="T2152" i="64" s="1"/>
  <c r="T1325" i="64"/>
  <c r="T1348" i="64" s="1"/>
  <c r="T1303" i="64"/>
  <c r="T1316" i="64" s="1"/>
  <c r="T1357" i="64"/>
  <c r="T1371" i="64" s="1"/>
  <c r="T1258" i="64"/>
  <c r="T1509" i="64"/>
  <c r="T1522" i="64" s="1"/>
  <c r="T2238" i="64"/>
  <c r="T2252" i="64" s="1"/>
  <c r="T1214" i="64"/>
  <c r="T1249" i="64" s="1"/>
  <c r="T1178" i="64"/>
  <c r="T1205" i="64" s="1"/>
  <c r="T1596" i="64"/>
  <c r="T1623" i="64" s="1"/>
  <c r="T1632" i="64"/>
  <c r="T1655" i="64" s="1"/>
  <c r="T1142" i="64"/>
  <c r="T1169" i="64" s="1"/>
  <c r="T1664" i="64"/>
  <c r="T1687" i="64" s="1"/>
  <c r="T1072" i="64"/>
  <c r="T1099" i="64" s="1"/>
  <c r="T1696" i="64"/>
  <c r="T1721" i="64" s="1"/>
  <c r="T1730" i="64"/>
  <c r="T1755" i="64" s="1"/>
  <c r="T1107" i="64"/>
  <c r="T1134" i="64" s="1"/>
  <c r="T1048" i="64"/>
  <c r="T1063" i="64" s="1"/>
  <c r="T978" i="64"/>
  <c r="T991" i="64" s="1"/>
  <c r="T954" i="64"/>
  <c r="T969" i="64" s="1"/>
  <c r="T517" i="64"/>
  <c r="T817" i="64"/>
  <c r="T830" i="64" s="1"/>
  <c r="T930" i="64"/>
  <c r="T945" i="64" s="1"/>
  <c r="T906" i="64"/>
  <c r="T921" i="64" s="1"/>
  <c r="T1411" i="64"/>
  <c r="T1426" i="64" s="1"/>
  <c r="T444" i="64"/>
  <c r="T459" i="64" s="1"/>
  <c r="T416" i="64"/>
  <c r="T436" i="64" s="1"/>
  <c r="T793" i="64"/>
  <c r="T808" i="64" s="1"/>
  <c r="T384" i="64"/>
  <c r="T468" i="64"/>
  <c r="CF2191" i="64"/>
  <c r="CF2165" i="64"/>
  <c r="CF1385" i="64"/>
  <c r="CF2140" i="64"/>
  <c r="CF2114" i="64"/>
  <c r="CF2131" i="64" s="1"/>
  <c r="CF1362" i="64"/>
  <c r="CF1376" i="64" s="1"/>
  <c r="CF1330" i="64"/>
  <c r="CF1308" i="64"/>
  <c r="CF1321" i="64" s="1"/>
  <c r="CF1514" i="64"/>
  <c r="CF1527" i="64" s="1"/>
  <c r="CF1263" i="64"/>
  <c r="CF1298" i="64" s="1"/>
  <c r="CF2243" i="64"/>
  <c r="CF2257" i="64" s="1"/>
  <c r="CF1637" i="64"/>
  <c r="CF1660" i="64" s="1"/>
  <c r="CF1669" i="64"/>
  <c r="CF1692" i="64" s="1"/>
  <c r="CF1601" i="64"/>
  <c r="CF1628" i="64" s="1"/>
  <c r="CF1183" i="64"/>
  <c r="CF1210" i="64" s="1"/>
  <c r="CF1219" i="64"/>
  <c r="CF1254" i="64" s="1"/>
  <c r="CF1147" i="64"/>
  <c r="CF1174" i="64" s="1"/>
  <c r="CF1112" i="64"/>
  <c r="CF1139" i="64" s="1"/>
  <c r="CF1077" i="64"/>
  <c r="CF1104" i="64" s="1"/>
  <c r="CF1701" i="64"/>
  <c r="CF1726" i="64" s="1"/>
  <c r="CF983" i="64"/>
  <c r="CF996" i="64" s="1"/>
  <c r="CF1735" i="64"/>
  <c r="CF1760" i="64" s="1"/>
  <c r="CF1053" i="64"/>
  <c r="CF522" i="64"/>
  <c r="CF535" i="64" s="1"/>
  <c r="CF822" i="64"/>
  <c r="CF835" i="64" s="1"/>
  <c r="CF959" i="64"/>
  <c r="CF473" i="64"/>
  <c r="CF935" i="64"/>
  <c r="CF950" i="64" s="1"/>
  <c r="CF911" i="64"/>
  <c r="CF926" i="64" s="1"/>
  <c r="CF798" i="64"/>
  <c r="CF449" i="64"/>
  <c r="CF1416" i="64"/>
  <c r="CF1431" i="64" s="1"/>
  <c r="CF421" i="64"/>
  <c r="CF498" i="64"/>
  <c r="CF1440" i="64"/>
  <c r="BX2191" i="64"/>
  <c r="BX2165" i="64"/>
  <c r="BX1385" i="64"/>
  <c r="BX2140" i="64"/>
  <c r="BX2114" i="64"/>
  <c r="BX2131" i="64" s="1"/>
  <c r="BX1330" i="64"/>
  <c r="BX1362" i="64"/>
  <c r="BX1376" i="64" s="1"/>
  <c r="BX1308" i="64"/>
  <c r="BX1321" i="64" s="1"/>
  <c r="BX1514" i="64"/>
  <c r="BX1527" i="64" s="1"/>
  <c r="BX1263" i="64"/>
  <c r="BX1298" i="64" s="1"/>
  <c r="BX2243" i="64"/>
  <c r="BX2257" i="64" s="1"/>
  <c r="BX1669" i="64"/>
  <c r="BX1692" i="64" s="1"/>
  <c r="BX1219" i="64"/>
  <c r="BX1254" i="64" s="1"/>
  <c r="BX1637" i="64"/>
  <c r="BX1660" i="64" s="1"/>
  <c r="BX1147" i="64"/>
  <c r="BX1174" i="64" s="1"/>
  <c r="BX1112" i="64"/>
  <c r="BX1139" i="64" s="1"/>
  <c r="BX1077" i="64"/>
  <c r="BX1104" i="64" s="1"/>
  <c r="BX1601" i="64"/>
  <c r="BX1628" i="64" s="1"/>
  <c r="BX1701" i="64"/>
  <c r="BX1726" i="64" s="1"/>
  <c r="BX1183" i="64"/>
  <c r="BX1210" i="64" s="1"/>
  <c r="BX983" i="64"/>
  <c r="BX996" i="64" s="1"/>
  <c r="BX1735" i="64"/>
  <c r="BX1760" i="64" s="1"/>
  <c r="BX1053" i="64"/>
  <c r="BX522" i="64"/>
  <c r="BX535" i="64" s="1"/>
  <c r="BX935" i="64"/>
  <c r="BX950" i="64" s="1"/>
  <c r="BX822" i="64"/>
  <c r="BX835" i="64" s="1"/>
  <c r="BX911" i="64"/>
  <c r="BX926" i="64" s="1"/>
  <c r="BX473" i="64"/>
  <c r="BX959" i="64"/>
  <c r="BX798" i="64"/>
  <c r="BX449" i="64"/>
  <c r="BX498" i="64"/>
  <c r="BX421" i="64"/>
  <c r="BX1416" i="64"/>
  <c r="BX1431" i="64" s="1"/>
  <c r="BX1440" i="64"/>
  <c r="BP2191" i="64"/>
  <c r="BP2165" i="64"/>
  <c r="BP1385" i="64"/>
  <c r="BP2140" i="64"/>
  <c r="BP1330" i="64"/>
  <c r="BP2114" i="64"/>
  <c r="BP2131" i="64" s="1"/>
  <c r="BP1362" i="64"/>
  <c r="BP1376" i="64" s="1"/>
  <c r="BP1308" i="64"/>
  <c r="BP1321" i="64" s="1"/>
  <c r="BP1514" i="64"/>
  <c r="BP1527" i="64" s="1"/>
  <c r="BP2243" i="64"/>
  <c r="BP2257" i="64" s="1"/>
  <c r="BP1263" i="64"/>
  <c r="BP1298" i="64" s="1"/>
  <c r="BP1637" i="64"/>
  <c r="BP1660" i="64" s="1"/>
  <c r="BP1219" i="64"/>
  <c r="BP1254" i="64" s="1"/>
  <c r="BP1669" i="64"/>
  <c r="BP1692" i="64" s="1"/>
  <c r="BP1147" i="64"/>
  <c r="BP1174" i="64" s="1"/>
  <c r="BP1601" i="64"/>
  <c r="BP1628" i="64" s="1"/>
  <c r="BP1183" i="64"/>
  <c r="BP1210" i="64" s="1"/>
  <c r="BP1112" i="64"/>
  <c r="BP1139" i="64" s="1"/>
  <c r="BP1077" i="64"/>
  <c r="BP1104" i="64" s="1"/>
  <c r="BP1701" i="64"/>
  <c r="BP1726" i="64" s="1"/>
  <c r="BP983" i="64"/>
  <c r="BP996" i="64" s="1"/>
  <c r="BP1735" i="64"/>
  <c r="BP1760" i="64" s="1"/>
  <c r="BP1053" i="64"/>
  <c r="BP959" i="64"/>
  <c r="BP935" i="64"/>
  <c r="BP950" i="64" s="1"/>
  <c r="BP522" i="64"/>
  <c r="BP535" i="64" s="1"/>
  <c r="BP911" i="64"/>
  <c r="BP926" i="64" s="1"/>
  <c r="BP822" i="64"/>
  <c r="BP835" i="64" s="1"/>
  <c r="BP473" i="64"/>
  <c r="BP798" i="64"/>
  <c r="BP449" i="64"/>
  <c r="BP1416" i="64"/>
  <c r="BP1431" i="64" s="1"/>
  <c r="BP421" i="64"/>
  <c r="BP498" i="64"/>
  <c r="BP1440" i="64"/>
  <c r="BH2191" i="64"/>
  <c r="BH2165" i="64"/>
  <c r="BH1385" i="64"/>
  <c r="BH2140" i="64"/>
  <c r="BH2114" i="64"/>
  <c r="BH2131" i="64" s="1"/>
  <c r="BH1330" i="64"/>
  <c r="BH1362" i="64"/>
  <c r="BH1376" i="64" s="1"/>
  <c r="BH1308" i="64"/>
  <c r="BH1321" i="64" s="1"/>
  <c r="BH1514" i="64"/>
  <c r="BH1527" i="64" s="1"/>
  <c r="BH1263" i="64"/>
  <c r="BH1298" i="64" s="1"/>
  <c r="BH2243" i="64"/>
  <c r="BH2257" i="64" s="1"/>
  <c r="BH1219" i="64"/>
  <c r="BH1254" i="64" s="1"/>
  <c r="BH1637" i="64"/>
  <c r="BH1660" i="64" s="1"/>
  <c r="BH1669" i="64"/>
  <c r="BH1692" i="64" s="1"/>
  <c r="BH1601" i="64"/>
  <c r="BH1628" i="64" s="1"/>
  <c r="BH1183" i="64"/>
  <c r="BH1210" i="64" s="1"/>
  <c r="BH1147" i="64"/>
  <c r="BH1174" i="64" s="1"/>
  <c r="BH1112" i="64"/>
  <c r="BH1139" i="64" s="1"/>
  <c r="BH1077" i="64"/>
  <c r="BH1104" i="64" s="1"/>
  <c r="BH1701" i="64"/>
  <c r="BH1726" i="64" s="1"/>
  <c r="BH983" i="64"/>
  <c r="BH996" i="64" s="1"/>
  <c r="BH1735" i="64"/>
  <c r="BH1760" i="64" s="1"/>
  <c r="BH1053" i="64"/>
  <c r="BH911" i="64"/>
  <c r="BH926" i="64" s="1"/>
  <c r="BH522" i="64"/>
  <c r="BH535" i="64" s="1"/>
  <c r="BH959" i="64"/>
  <c r="BH822" i="64"/>
  <c r="BH835" i="64" s="1"/>
  <c r="BH935" i="64"/>
  <c r="BH950" i="64" s="1"/>
  <c r="BH473" i="64"/>
  <c r="BH798" i="64"/>
  <c r="BH449" i="64"/>
  <c r="BH498" i="64"/>
  <c r="BH421" i="64"/>
  <c r="BH1416" i="64"/>
  <c r="BH1431" i="64" s="1"/>
  <c r="BH1440" i="64"/>
  <c r="AZ2191" i="64"/>
  <c r="AZ2165" i="64"/>
  <c r="AZ1385" i="64"/>
  <c r="AZ2140" i="64"/>
  <c r="AZ1330" i="64"/>
  <c r="AZ2114" i="64"/>
  <c r="AZ2131" i="64" s="1"/>
  <c r="AZ1308" i="64"/>
  <c r="AZ1321" i="64" s="1"/>
  <c r="AZ1362" i="64"/>
  <c r="AZ1376" i="64" s="1"/>
  <c r="AZ1514" i="64"/>
  <c r="AZ1527" i="64" s="1"/>
  <c r="AZ2243" i="64"/>
  <c r="AZ2257" i="64" s="1"/>
  <c r="AZ1263" i="64"/>
  <c r="AZ1298" i="64" s="1"/>
  <c r="AZ1669" i="64"/>
  <c r="AZ1692" i="64" s="1"/>
  <c r="AZ1637" i="64"/>
  <c r="AZ1660" i="64" s="1"/>
  <c r="AZ1219" i="64"/>
  <c r="AZ1254" i="64" s="1"/>
  <c r="AZ1147" i="64"/>
  <c r="AZ1174" i="64" s="1"/>
  <c r="AZ1601" i="64"/>
  <c r="AZ1628" i="64" s="1"/>
  <c r="AZ1183" i="64"/>
  <c r="AZ1210" i="64" s="1"/>
  <c r="AZ1112" i="64"/>
  <c r="AZ1139" i="64" s="1"/>
  <c r="AZ1077" i="64"/>
  <c r="AZ1104" i="64" s="1"/>
  <c r="AZ1701" i="64"/>
  <c r="AZ1726" i="64" s="1"/>
  <c r="AZ983" i="64"/>
  <c r="AZ996" i="64" s="1"/>
  <c r="AZ1735" i="64"/>
  <c r="AZ1760" i="64" s="1"/>
  <c r="AZ1053" i="64"/>
  <c r="AZ522" i="64"/>
  <c r="AZ535" i="64" s="1"/>
  <c r="AZ935" i="64"/>
  <c r="AZ950" i="64" s="1"/>
  <c r="AZ822" i="64"/>
  <c r="AZ835" i="64" s="1"/>
  <c r="AZ959" i="64"/>
  <c r="AZ473" i="64"/>
  <c r="AZ911" i="64"/>
  <c r="AZ926" i="64" s="1"/>
  <c r="AZ798" i="64"/>
  <c r="AZ449" i="64"/>
  <c r="AZ1416" i="64"/>
  <c r="AZ1431" i="64" s="1"/>
  <c r="AZ421" i="64"/>
  <c r="AZ498" i="64"/>
  <c r="AZ1440" i="64"/>
  <c r="AR2191" i="64"/>
  <c r="AR2165" i="64"/>
  <c r="AR1385" i="64"/>
  <c r="AR2140" i="64"/>
  <c r="AR1362" i="64"/>
  <c r="AR1376" i="64" s="1"/>
  <c r="AR1330" i="64"/>
  <c r="AR1308" i="64"/>
  <c r="AR1321" i="64" s="1"/>
  <c r="AR2114" i="64"/>
  <c r="AR2131" i="64" s="1"/>
  <c r="AR1514" i="64"/>
  <c r="AR1527" i="64" s="1"/>
  <c r="AR1263" i="64"/>
  <c r="AR1298" i="64" s="1"/>
  <c r="AR1669" i="64"/>
  <c r="AR1692" i="64" s="1"/>
  <c r="AR2243" i="64"/>
  <c r="AR2257" i="64" s="1"/>
  <c r="AR1637" i="64"/>
  <c r="AR1660" i="64" s="1"/>
  <c r="AR1601" i="64"/>
  <c r="AR1628" i="64" s="1"/>
  <c r="AR1183" i="64"/>
  <c r="AR1210" i="64" s="1"/>
  <c r="AR1147" i="64"/>
  <c r="AR1174" i="64" s="1"/>
  <c r="AR1112" i="64"/>
  <c r="AR1139" i="64" s="1"/>
  <c r="AR1077" i="64"/>
  <c r="AR1104" i="64" s="1"/>
  <c r="AR1219" i="64"/>
  <c r="AR1254" i="64" s="1"/>
  <c r="AR1701" i="64"/>
  <c r="AR1726" i="64" s="1"/>
  <c r="AR983" i="64"/>
  <c r="AR996" i="64" s="1"/>
  <c r="AR1735" i="64"/>
  <c r="AR1760" i="64" s="1"/>
  <c r="AR1053" i="64"/>
  <c r="AR522" i="64"/>
  <c r="AR535" i="64" s="1"/>
  <c r="AR822" i="64"/>
  <c r="AR835" i="64" s="1"/>
  <c r="AR911" i="64"/>
  <c r="AR926" i="64" s="1"/>
  <c r="AR473" i="64"/>
  <c r="AR959" i="64"/>
  <c r="AR798" i="64"/>
  <c r="AR935" i="64"/>
  <c r="AR950" i="64" s="1"/>
  <c r="AR449" i="64"/>
  <c r="AR498" i="64"/>
  <c r="AR421" i="64"/>
  <c r="AR1416" i="64"/>
  <c r="AR1431" i="64" s="1"/>
  <c r="AR1440" i="64"/>
  <c r="AJ2191" i="64"/>
  <c r="AJ2165" i="64"/>
  <c r="AJ1385" i="64"/>
  <c r="AJ2140" i="64"/>
  <c r="AJ1362" i="64"/>
  <c r="AJ1376" i="64" s="1"/>
  <c r="AJ1330" i="64"/>
  <c r="AJ2114" i="64"/>
  <c r="AJ2131" i="64" s="1"/>
  <c r="AJ1308" i="64"/>
  <c r="AJ1321" i="64" s="1"/>
  <c r="AJ1514" i="64"/>
  <c r="AJ1527" i="64" s="1"/>
  <c r="AJ1263" i="64"/>
  <c r="AJ1298" i="64" s="1"/>
  <c r="AJ2243" i="64"/>
  <c r="AJ2257" i="64" s="1"/>
  <c r="AJ1637" i="64"/>
  <c r="AJ1660" i="64" s="1"/>
  <c r="AJ1219" i="64"/>
  <c r="AJ1254" i="64" s="1"/>
  <c r="AJ1669" i="64"/>
  <c r="AJ1692" i="64" s="1"/>
  <c r="AJ1147" i="64"/>
  <c r="AJ1174" i="64" s="1"/>
  <c r="AJ1112" i="64"/>
  <c r="AJ1139" i="64" s="1"/>
  <c r="AJ1077" i="64"/>
  <c r="AJ1104" i="64" s="1"/>
  <c r="AJ1601" i="64"/>
  <c r="AJ1628" i="64" s="1"/>
  <c r="AJ1183" i="64"/>
  <c r="AJ1210" i="64" s="1"/>
  <c r="AJ1701" i="64"/>
  <c r="AJ1726" i="64" s="1"/>
  <c r="AJ983" i="64"/>
  <c r="AJ996" i="64" s="1"/>
  <c r="AJ1735" i="64"/>
  <c r="AJ1760" i="64" s="1"/>
  <c r="AJ1053" i="64"/>
  <c r="AJ959" i="64"/>
  <c r="AJ522" i="64"/>
  <c r="AJ535" i="64" s="1"/>
  <c r="AJ911" i="64"/>
  <c r="AJ926" i="64" s="1"/>
  <c r="AJ822" i="64"/>
  <c r="AJ835" i="64" s="1"/>
  <c r="AJ935" i="64"/>
  <c r="AJ950" i="64" s="1"/>
  <c r="AJ798" i="64"/>
  <c r="AJ449" i="64"/>
  <c r="AJ1416" i="64"/>
  <c r="AJ1431" i="64" s="1"/>
  <c r="AJ421" i="64"/>
  <c r="AJ473" i="64"/>
  <c r="AJ498" i="64"/>
  <c r="AJ1440" i="64"/>
  <c r="AB2191" i="64"/>
  <c r="AB1385" i="64"/>
  <c r="AB2140" i="64"/>
  <c r="AB2165" i="64"/>
  <c r="AB1330" i="64"/>
  <c r="AB2114" i="64"/>
  <c r="AB2131" i="64" s="1"/>
  <c r="AB1362" i="64"/>
  <c r="AB1376" i="64" s="1"/>
  <c r="AB1308" i="64"/>
  <c r="AB1321" i="64" s="1"/>
  <c r="AB1514" i="64"/>
  <c r="AB1527" i="64" s="1"/>
  <c r="AB2243" i="64"/>
  <c r="AB2257" i="64" s="1"/>
  <c r="AB1263" i="64"/>
  <c r="AB1298" i="64" s="1"/>
  <c r="AB1219" i="64"/>
  <c r="AB1254" i="64" s="1"/>
  <c r="AB1669" i="64"/>
  <c r="AB1692" i="64" s="1"/>
  <c r="AB1637" i="64"/>
  <c r="AB1660" i="64" s="1"/>
  <c r="AB1147" i="64"/>
  <c r="AB1174" i="64" s="1"/>
  <c r="AB1601" i="64"/>
  <c r="AB1628" i="64" s="1"/>
  <c r="AB1183" i="64"/>
  <c r="AB1210" i="64" s="1"/>
  <c r="AB1112" i="64"/>
  <c r="AB1139" i="64" s="1"/>
  <c r="AB1077" i="64"/>
  <c r="AB1104" i="64" s="1"/>
  <c r="AB1701" i="64"/>
  <c r="AB1726" i="64" s="1"/>
  <c r="AB983" i="64"/>
  <c r="AB996" i="64" s="1"/>
  <c r="AB1735" i="64"/>
  <c r="AB1760" i="64" s="1"/>
  <c r="AB1053" i="64"/>
  <c r="AB911" i="64"/>
  <c r="AB926" i="64" s="1"/>
  <c r="AB522" i="64"/>
  <c r="AB535" i="64" s="1"/>
  <c r="AB935" i="64"/>
  <c r="AB950" i="64" s="1"/>
  <c r="AB959" i="64"/>
  <c r="AB822" i="64"/>
  <c r="AB835" i="64" s="1"/>
  <c r="AB798" i="64"/>
  <c r="AB449" i="64"/>
  <c r="AB498" i="64"/>
  <c r="AB421" i="64"/>
  <c r="AB473" i="64"/>
  <c r="AB1416" i="64"/>
  <c r="AB1431" i="64" s="1"/>
  <c r="AB1440" i="64"/>
  <c r="T2191" i="64"/>
  <c r="T1385" i="64"/>
  <c r="T2140" i="64"/>
  <c r="T2165" i="64"/>
  <c r="T1362" i="64"/>
  <c r="T1376" i="64" s="1"/>
  <c r="T2114" i="64"/>
  <c r="T2131" i="64" s="1"/>
  <c r="T1330" i="64"/>
  <c r="T1308" i="64"/>
  <c r="T1321" i="64" s="1"/>
  <c r="T1514" i="64"/>
  <c r="T1527" i="64" s="1"/>
  <c r="T1263" i="64"/>
  <c r="T1298" i="64" s="1"/>
  <c r="T1637" i="64"/>
  <c r="T1660" i="64" s="1"/>
  <c r="T2243" i="64"/>
  <c r="T2257" i="64" s="1"/>
  <c r="T1219" i="64"/>
  <c r="T1254" i="64" s="1"/>
  <c r="T1601" i="64"/>
  <c r="T1628" i="64" s="1"/>
  <c r="T1183" i="64"/>
  <c r="T1210" i="64" s="1"/>
  <c r="T1147" i="64"/>
  <c r="T1174" i="64" s="1"/>
  <c r="T1112" i="64"/>
  <c r="T1139" i="64" s="1"/>
  <c r="T1077" i="64"/>
  <c r="T1104" i="64" s="1"/>
  <c r="T1669" i="64"/>
  <c r="T1692" i="64" s="1"/>
  <c r="T1701" i="64"/>
  <c r="T1726" i="64" s="1"/>
  <c r="T983" i="64"/>
  <c r="T996" i="64" s="1"/>
  <c r="T1735" i="64"/>
  <c r="T1760" i="64" s="1"/>
  <c r="T1053" i="64"/>
  <c r="T522" i="64"/>
  <c r="T535" i="64" s="1"/>
  <c r="T822" i="64"/>
  <c r="T835" i="64" s="1"/>
  <c r="T959" i="64"/>
  <c r="T935" i="64"/>
  <c r="T950" i="64" s="1"/>
  <c r="T911" i="64"/>
  <c r="T926" i="64" s="1"/>
  <c r="T798" i="64"/>
  <c r="T449" i="64"/>
  <c r="T1416" i="64"/>
  <c r="T1431" i="64" s="1"/>
  <c r="T421" i="64"/>
  <c r="T473" i="64"/>
  <c r="T498" i="64"/>
  <c r="T1440" i="64"/>
  <c r="CG2190" i="64"/>
  <c r="CG1384" i="64"/>
  <c r="CG2164" i="64"/>
  <c r="CG2139" i="64"/>
  <c r="CG1361" i="64"/>
  <c r="CG1329" i="64"/>
  <c r="CG2113" i="64"/>
  <c r="CG1307" i="64"/>
  <c r="CG1513" i="64"/>
  <c r="CG1262" i="64"/>
  <c r="CG1218" i="64"/>
  <c r="CG1636" i="64"/>
  <c r="CG1668" i="64"/>
  <c r="CG1600" i="64"/>
  <c r="CG1146" i="64"/>
  <c r="CG2242" i="64"/>
  <c r="CG1111" i="64"/>
  <c r="CG1182" i="64"/>
  <c r="CG1700" i="64"/>
  <c r="CG982" i="64"/>
  <c r="CG934" i="64"/>
  <c r="CG949" i="64" s="1"/>
  <c r="CG1052" i="64"/>
  <c r="CG958" i="64"/>
  <c r="CG973" i="64" s="1"/>
  <c r="CG1734" i="64"/>
  <c r="CG1076" i="64"/>
  <c r="CG497" i="64"/>
  <c r="CG797" i="64"/>
  <c r="CG821" i="64"/>
  <c r="CG420" i="64"/>
  <c r="CG388" i="64"/>
  <c r="CG521" i="64"/>
  <c r="CG534" i="64" s="1"/>
  <c r="CG472" i="64"/>
  <c r="CG1415" i="64"/>
  <c r="CG1439" i="64"/>
  <c r="BY2190" i="64"/>
  <c r="BY1384" i="64"/>
  <c r="BY2164" i="64"/>
  <c r="BY2139" i="64"/>
  <c r="BY1361" i="64"/>
  <c r="BY1329" i="64"/>
  <c r="BY2113" i="64"/>
  <c r="BY1513" i="64"/>
  <c r="BY1307" i="64"/>
  <c r="BY2242" i="64"/>
  <c r="BY1262" i="64"/>
  <c r="BY1218" i="64"/>
  <c r="BY1636" i="64"/>
  <c r="BY1600" i="64"/>
  <c r="BY1146" i="64"/>
  <c r="BY1182" i="64"/>
  <c r="BY1668" i="64"/>
  <c r="BY1111" i="64"/>
  <c r="BY1700" i="64"/>
  <c r="BY982" i="64"/>
  <c r="BY1076" i="64"/>
  <c r="BY1734" i="64"/>
  <c r="BY934" i="64"/>
  <c r="BY949" i="64" s="1"/>
  <c r="BY1052" i="64"/>
  <c r="BY958" i="64"/>
  <c r="BY973" i="64" s="1"/>
  <c r="BY497" i="64"/>
  <c r="BY797" i="64"/>
  <c r="BY1415" i="64"/>
  <c r="BY420" i="64"/>
  <c r="BY821" i="64"/>
  <c r="BY388" i="64"/>
  <c r="BY472" i="64"/>
  <c r="BY521" i="64"/>
  <c r="BY534" i="64" s="1"/>
  <c r="BY1439" i="64"/>
  <c r="BQ2190" i="64"/>
  <c r="BQ1384" i="64"/>
  <c r="BQ2164" i="64"/>
  <c r="BQ2139" i="64"/>
  <c r="BQ1361" i="64"/>
  <c r="BQ1329" i="64"/>
  <c r="BQ2113" i="64"/>
  <c r="BQ1307" i="64"/>
  <c r="BQ1218" i="64"/>
  <c r="BQ1513" i="64"/>
  <c r="BQ2242" i="64"/>
  <c r="BQ1636" i="64"/>
  <c r="BQ1262" i="64"/>
  <c r="BQ1600" i="64"/>
  <c r="BQ1146" i="64"/>
  <c r="BQ1111" i="64"/>
  <c r="BQ1668" i="64"/>
  <c r="BQ1182" i="64"/>
  <c r="BQ1700" i="64"/>
  <c r="BQ982" i="64"/>
  <c r="BQ934" i="64"/>
  <c r="BQ949" i="64" s="1"/>
  <c r="BQ1076" i="64"/>
  <c r="BQ1052" i="64"/>
  <c r="BQ1734" i="64"/>
  <c r="BQ958" i="64"/>
  <c r="BQ973" i="64" s="1"/>
  <c r="BQ497" i="64"/>
  <c r="BQ797" i="64"/>
  <c r="BQ420" i="64"/>
  <c r="BQ388" i="64"/>
  <c r="BQ472" i="64"/>
  <c r="BQ1415" i="64"/>
  <c r="BQ1439" i="64"/>
  <c r="BQ521" i="64"/>
  <c r="BQ534" i="64" s="1"/>
  <c r="BQ821" i="64"/>
  <c r="BI2190" i="64"/>
  <c r="BI1384" i="64"/>
  <c r="BI2164" i="64"/>
  <c r="BI2139" i="64"/>
  <c r="BI1361" i="64"/>
  <c r="BI1329" i="64"/>
  <c r="BI2113" i="64"/>
  <c r="BI1307" i="64"/>
  <c r="BI1513" i="64"/>
  <c r="BI2242" i="64"/>
  <c r="BI1262" i="64"/>
  <c r="BI1218" i="64"/>
  <c r="BI1636" i="64"/>
  <c r="BI1668" i="64"/>
  <c r="BI1600" i="64"/>
  <c r="BI1146" i="64"/>
  <c r="BI1182" i="64"/>
  <c r="BI1111" i="64"/>
  <c r="BI1700" i="64"/>
  <c r="BI982" i="64"/>
  <c r="BI934" i="64"/>
  <c r="BI949" i="64" s="1"/>
  <c r="BI1076" i="64"/>
  <c r="BI1734" i="64"/>
  <c r="BI958" i="64"/>
  <c r="BI973" i="64" s="1"/>
  <c r="BI1052" i="64"/>
  <c r="BI497" i="64"/>
  <c r="BI797" i="64"/>
  <c r="BI821" i="64"/>
  <c r="BI1415" i="64"/>
  <c r="BI420" i="64"/>
  <c r="BI388" i="64"/>
  <c r="BI472" i="64"/>
  <c r="BI1439" i="64"/>
  <c r="BA2190" i="64"/>
  <c r="BA1384" i="64"/>
  <c r="BA2164" i="64"/>
  <c r="BA2139" i="64"/>
  <c r="BA1361" i="64"/>
  <c r="BA1329" i="64"/>
  <c r="BA2113" i="64"/>
  <c r="BA1513" i="64"/>
  <c r="BA1307" i="64"/>
  <c r="BA1218" i="64"/>
  <c r="BA1668" i="64"/>
  <c r="BA1636" i="64"/>
  <c r="BA1262" i="64"/>
  <c r="BA2242" i="64"/>
  <c r="BA1600" i="64"/>
  <c r="BA1182" i="64"/>
  <c r="BA1146" i="64"/>
  <c r="BA1111" i="64"/>
  <c r="BA1700" i="64"/>
  <c r="BA982" i="64"/>
  <c r="BA1734" i="64"/>
  <c r="BA934" i="64"/>
  <c r="BA949" i="64" s="1"/>
  <c r="BA1076" i="64"/>
  <c r="BA1052" i="64"/>
  <c r="BA958" i="64"/>
  <c r="BA973" i="64" s="1"/>
  <c r="BA497" i="64"/>
  <c r="BA797" i="64"/>
  <c r="BA521" i="64"/>
  <c r="BA534" i="64" s="1"/>
  <c r="BA420" i="64"/>
  <c r="BA388" i="64"/>
  <c r="BA821" i="64"/>
  <c r="BA472" i="64"/>
  <c r="BA1415" i="64"/>
  <c r="BA1439" i="64"/>
  <c r="AS2190" i="64"/>
  <c r="AS1384" i="64"/>
  <c r="AS2164" i="64"/>
  <c r="AS2139" i="64"/>
  <c r="AS1361" i="64"/>
  <c r="AS2113" i="64"/>
  <c r="AS1329" i="64"/>
  <c r="AS1307" i="64"/>
  <c r="AS1513" i="64"/>
  <c r="AS2242" i="64"/>
  <c r="AS1218" i="64"/>
  <c r="AS1636" i="64"/>
  <c r="AS1600" i="64"/>
  <c r="AS1146" i="64"/>
  <c r="AS1262" i="64"/>
  <c r="AS1111" i="64"/>
  <c r="AS1700" i="64"/>
  <c r="AS982" i="64"/>
  <c r="AS1182" i="64"/>
  <c r="AS934" i="64"/>
  <c r="AS949" i="64" s="1"/>
  <c r="AS1668" i="64"/>
  <c r="AS1734" i="64"/>
  <c r="AS1052" i="64"/>
  <c r="AS1076" i="64"/>
  <c r="AS958" i="64"/>
  <c r="AS973" i="64" s="1"/>
  <c r="AS497" i="64"/>
  <c r="AS797" i="64"/>
  <c r="AS521" i="64"/>
  <c r="AS534" i="64" s="1"/>
  <c r="AS1415" i="64"/>
  <c r="AS420" i="64"/>
  <c r="AS388" i="64"/>
  <c r="AS472" i="64"/>
  <c r="AS1439" i="64"/>
  <c r="AK2190" i="64"/>
  <c r="AK1384" i="64"/>
  <c r="AK2164" i="64"/>
  <c r="AK2139" i="64"/>
  <c r="AK1361" i="64"/>
  <c r="AK1329" i="64"/>
  <c r="AK2113" i="64"/>
  <c r="AK1513" i="64"/>
  <c r="AK1218" i="64"/>
  <c r="AK2242" i="64"/>
  <c r="AK1262" i="64"/>
  <c r="AK1636" i="64"/>
  <c r="AK1307" i="64"/>
  <c r="AK1600" i="64"/>
  <c r="AK1146" i="64"/>
  <c r="AK1668" i="64"/>
  <c r="AK1182" i="64"/>
  <c r="AK1111" i="64"/>
  <c r="AK1700" i="64"/>
  <c r="AK982" i="64"/>
  <c r="AK934" i="64"/>
  <c r="AK949" i="64" s="1"/>
  <c r="AK1052" i="64"/>
  <c r="AK1076" i="64"/>
  <c r="AK958" i="64"/>
  <c r="AK973" i="64" s="1"/>
  <c r="AK1734" i="64"/>
  <c r="AK497" i="64"/>
  <c r="AK797" i="64"/>
  <c r="AK521" i="64"/>
  <c r="AK534" i="64" s="1"/>
  <c r="AK821" i="64"/>
  <c r="AK420" i="64"/>
  <c r="AK388" i="64"/>
  <c r="AK472" i="64"/>
  <c r="AK1415" i="64"/>
  <c r="AK1439" i="64"/>
  <c r="AC2190" i="64"/>
  <c r="AC1384" i="64"/>
  <c r="AC2164" i="64"/>
  <c r="AC2139" i="64"/>
  <c r="AC1361" i="64"/>
  <c r="AC2113" i="64"/>
  <c r="AC1329" i="64"/>
  <c r="AC1513" i="64"/>
  <c r="AC1307" i="64"/>
  <c r="AC2242" i="64"/>
  <c r="AC1262" i="64"/>
  <c r="AC1218" i="64"/>
  <c r="AC1636" i="64"/>
  <c r="AC1600" i="64"/>
  <c r="AC1182" i="64"/>
  <c r="AC1146" i="64"/>
  <c r="AC1111" i="64"/>
  <c r="AC1668" i="64"/>
  <c r="AC1700" i="64"/>
  <c r="AC982" i="64"/>
  <c r="AC934" i="64"/>
  <c r="AC949" i="64" s="1"/>
  <c r="AC1734" i="64"/>
  <c r="AC958" i="64"/>
  <c r="AC973" i="64" s="1"/>
  <c r="AC1076" i="64"/>
  <c r="AC497" i="64"/>
  <c r="AC1052" i="64"/>
  <c r="AC797" i="64"/>
  <c r="AC1415" i="64"/>
  <c r="AC420" i="64"/>
  <c r="AC521" i="64"/>
  <c r="AC534" i="64" s="1"/>
  <c r="AC388" i="64"/>
  <c r="AC472" i="64"/>
  <c r="AC821" i="64"/>
  <c r="AC1439" i="64"/>
  <c r="U2190" i="64"/>
  <c r="U1384" i="64"/>
  <c r="U2164" i="64"/>
  <c r="U2139" i="64"/>
  <c r="U1361" i="64"/>
  <c r="U1329" i="64"/>
  <c r="U2113" i="64"/>
  <c r="U1513" i="64"/>
  <c r="U1262" i="64"/>
  <c r="U1218" i="64"/>
  <c r="U1636" i="64"/>
  <c r="U1307" i="64"/>
  <c r="U2242" i="64"/>
  <c r="U1600" i="64"/>
  <c r="U1146" i="64"/>
  <c r="U1668" i="64"/>
  <c r="U1111" i="64"/>
  <c r="U1182" i="64"/>
  <c r="U1700" i="64"/>
  <c r="U982" i="64"/>
  <c r="U934" i="64"/>
  <c r="U949" i="64" s="1"/>
  <c r="U1734" i="64"/>
  <c r="U1052" i="64"/>
  <c r="U958" i="64"/>
  <c r="U973" i="64" s="1"/>
  <c r="U497" i="64"/>
  <c r="U1076" i="64"/>
  <c r="U797" i="64"/>
  <c r="U821" i="64"/>
  <c r="U420" i="64"/>
  <c r="U388" i="64"/>
  <c r="U521" i="64"/>
  <c r="U534" i="64" s="1"/>
  <c r="U472" i="64"/>
  <c r="U1415" i="64"/>
  <c r="U1439" i="64"/>
  <c r="CH2187" i="64"/>
  <c r="CH2204" i="64" s="1"/>
  <c r="CH1381" i="64"/>
  <c r="CH1403" i="64" s="1"/>
  <c r="CH2161" i="64"/>
  <c r="CH2178" i="64" s="1"/>
  <c r="CH2136" i="64"/>
  <c r="CH2153" i="64" s="1"/>
  <c r="CH1358" i="64"/>
  <c r="CH1372" i="64" s="1"/>
  <c r="CH1326" i="64"/>
  <c r="CH1349" i="64" s="1"/>
  <c r="CH1510" i="64"/>
  <c r="CH1523" i="64" s="1"/>
  <c r="CH1304" i="64"/>
  <c r="CH1317" i="64" s="1"/>
  <c r="CH2110" i="64"/>
  <c r="CH2127" i="64" s="1"/>
  <c r="CH2239" i="64"/>
  <c r="CH2253" i="64" s="1"/>
  <c r="CH1633" i="64"/>
  <c r="CH1656" i="64" s="1"/>
  <c r="CH1259" i="64"/>
  <c r="CH1294" i="64" s="1"/>
  <c r="CH1597" i="64"/>
  <c r="CH1624" i="64" s="1"/>
  <c r="CH1143" i="64"/>
  <c r="CH1170" i="64" s="1"/>
  <c r="CH1215" i="64"/>
  <c r="CH1250" i="64" s="1"/>
  <c r="CH1108" i="64"/>
  <c r="CH1135" i="64" s="1"/>
  <c r="CH1697" i="64"/>
  <c r="CH1722" i="64" s="1"/>
  <c r="CH1179" i="64"/>
  <c r="CH1206" i="64" s="1"/>
  <c r="CH979" i="64"/>
  <c r="CH992" i="64" s="1"/>
  <c r="CH1665" i="64"/>
  <c r="CH1688" i="64" s="1"/>
  <c r="CH931" i="64"/>
  <c r="CH946" i="64" s="1"/>
  <c r="CH1073" i="64"/>
  <c r="CH1100" i="64" s="1"/>
  <c r="CH1049" i="64"/>
  <c r="CH955" i="64"/>
  <c r="CH970" i="64" s="1"/>
  <c r="CH494" i="64"/>
  <c r="CH907" i="64"/>
  <c r="CH922" i="64" s="1"/>
  <c r="CH1731" i="64"/>
  <c r="CH1756" i="64" s="1"/>
  <c r="CH794" i="64"/>
  <c r="CH809" i="64" s="1"/>
  <c r="CH1412" i="64"/>
  <c r="CH1427" i="64" s="1"/>
  <c r="CH417" i="64"/>
  <c r="CH385" i="64"/>
  <c r="CH818" i="64"/>
  <c r="CH831" i="64" s="1"/>
  <c r="CH469" i="64"/>
  <c r="CH1436" i="64"/>
  <c r="CH1451" i="64" s="1"/>
  <c r="CH518" i="64"/>
  <c r="CH531" i="64" s="1"/>
  <c r="BZ2187" i="64"/>
  <c r="BZ2204" i="64" s="1"/>
  <c r="BZ1381" i="64"/>
  <c r="BZ1403" i="64" s="1"/>
  <c r="BZ2161" i="64"/>
  <c r="BZ2178" i="64" s="1"/>
  <c r="BZ1358" i="64"/>
  <c r="BZ1372" i="64" s="1"/>
  <c r="BZ2110" i="64"/>
  <c r="BZ2127" i="64" s="1"/>
  <c r="BZ1326" i="64"/>
  <c r="BZ1349" i="64" s="1"/>
  <c r="BZ2136" i="64"/>
  <c r="BZ2153" i="64" s="1"/>
  <c r="BZ1304" i="64"/>
  <c r="BZ1317" i="64" s="1"/>
  <c r="BZ1215" i="64"/>
  <c r="BZ1250" i="64" s="1"/>
  <c r="BZ1633" i="64"/>
  <c r="BZ1656" i="64" s="1"/>
  <c r="BZ2239" i="64"/>
  <c r="BZ2253" i="64" s="1"/>
  <c r="BZ1510" i="64"/>
  <c r="BZ1523" i="64" s="1"/>
  <c r="BZ1597" i="64"/>
  <c r="BZ1624" i="64" s="1"/>
  <c r="BZ1259" i="64"/>
  <c r="BZ1294" i="64" s="1"/>
  <c r="BZ1143" i="64"/>
  <c r="BZ1170" i="64" s="1"/>
  <c r="BZ1665" i="64"/>
  <c r="BZ1688" i="64" s="1"/>
  <c r="BZ1108" i="64"/>
  <c r="BZ1135" i="64" s="1"/>
  <c r="BZ1697" i="64"/>
  <c r="BZ1722" i="64" s="1"/>
  <c r="BZ979" i="64"/>
  <c r="BZ992" i="64" s="1"/>
  <c r="BZ1179" i="64"/>
  <c r="BZ1206" i="64" s="1"/>
  <c r="BZ931" i="64"/>
  <c r="BZ946" i="64" s="1"/>
  <c r="BZ1073" i="64"/>
  <c r="BZ1100" i="64" s="1"/>
  <c r="BZ1731" i="64"/>
  <c r="BZ1756" i="64" s="1"/>
  <c r="BZ1049" i="64"/>
  <c r="BZ955" i="64"/>
  <c r="BZ970" i="64" s="1"/>
  <c r="BZ494" i="64"/>
  <c r="BZ907" i="64"/>
  <c r="BZ922" i="64" s="1"/>
  <c r="BZ794" i="64"/>
  <c r="BZ809" i="64" s="1"/>
  <c r="BZ417" i="64"/>
  <c r="BZ385" i="64"/>
  <c r="BZ469" i="64"/>
  <c r="BZ1436" i="64"/>
  <c r="BZ1451" i="64" s="1"/>
  <c r="BZ1412" i="64"/>
  <c r="BZ1427" i="64" s="1"/>
  <c r="BR2187" i="64"/>
  <c r="BR2204" i="64" s="1"/>
  <c r="BR1381" i="64"/>
  <c r="BR1403" i="64" s="1"/>
  <c r="BR2161" i="64"/>
  <c r="BR2178" i="64" s="1"/>
  <c r="BR2136" i="64"/>
  <c r="BR2153" i="64" s="1"/>
  <c r="BR1358" i="64"/>
  <c r="BR1372" i="64" s="1"/>
  <c r="BR1326" i="64"/>
  <c r="BR1349" i="64" s="1"/>
  <c r="BR2110" i="64"/>
  <c r="BR2127" i="64" s="1"/>
  <c r="BR1510" i="64"/>
  <c r="BR1523" i="64" s="1"/>
  <c r="BR1304" i="64"/>
  <c r="BR1317" i="64" s="1"/>
  <c r="BR1259" i="64"/>
  <c r="BR1294" i="64" s="1"/>
  <c r="BR1215" i="64"/>
  <c r="BR1250" i="64" s="1"/>
  <c r="BR1633" i="64"/>
  <c r="BR1656" i="64" s="1"/>
  <c r="BR2239" i="64"/>
  <c r="BR2253" i="64" s="1"/>
  <c r="BR1597" i="64"/>
  <c r="BR1624" i="64" s="1"/>
  <c r="BR1143" i="64"/>
  <c r="BR1170" i="64" s="1"/>
  <c r="BR1108" i="64"/>
  <c r="BR1135" i="64" s="1"/>
  <c r="BR1697" i="64"/>
  <c r="BR1722" i="64" s="1"/>
  <c r="BR979" i="64"/>
  <c r="BR992" i="64" s="1"/>
  <c r="BR1665" i="64"/>
  <c r="BR1688" i="64" s="1"/>
  <c r="BR1049" i="64"/>
  <c r="BR931" i="64"/>
  <c r="BR946" i="64" s="1"/>
  <c r="BR1073" i="64"/>
  <c r="BR1100" i="64" s="1"/>
  <c r="BR1179" i="64"/>
  <c r="BR1206" i="64" s="1"/>
  <c r="BR1731" i="64"/>
  <c r="BR1756" i="64" s="1"/>
  <c r="BR955" i="64"/>
  <c r="BR970" i="64" s="1"/>
  <c r="BR494" i="64"/>
  <c r="BR907" i="64"/>
  <c r="BR922" i="64" s="1"/>
  <c r="BR794" i="64"/>
  <c r="BR809" i="64" s="1"/>
  <c r="BR518" i="64"/>
  <c r="BR531" i="64" s="1"/>
  <c r="BR818" i="64"/>
  <c r="BR831" i="64" s="1"/>
  <c r="BR1412" i="64"/>
  <c r="BR1427" i="64" s="1"/>
  <c r="BR417" i="64"/>
  <c r="BR385" i="64"/>
  <c r="BR469" i="64"/>
  <c r="BR1436" i="64"/>
  <c r="BR1451" i="64" s="1"/>
  <c r="BJ2187" i="64"/>
  <c r="BJ2204" i="64" s="1"/>
  <c r="BJ1381" i="64"/>
  <c r="BJ1403" i="64" s="1"/>
  <c r="BJ2161" i="64"/>
  <c r="BJ2178" i="64" s="1"/>
  <c r="BJ1358" i="64"/>
  <c r="BJ1372" i="64" s="1"/>
  <c r="BJ1326" i="64"/>
  <c r="BJ1349" i="64" s="1"/>
  <c r="BJ2136" i="64"/>
  <c r="BJ2153" i="64" s="1"/>
  <c r="BJ2110" i="64"/>
  <c r="BJ2127" i="64" s="1"/>
  <c r="BJ1510" i="64"/>
  <c r="BJ1523" i="64" s="1"/>
  <c r="BJ1304" i="64"/>
  <c r="BJ1317" i="64" s="1"/>
  <c r="BJ1215" i="64"/>
  <c r="BJ1250" i="64" s="1"/>
  <c r="BJ2239" i="64"/>
  <c r="BJ2253" i="64" s="1"/>
  <c r="BJ1633" i="64"/>
  <c r="BJ1656" i="64" s="1"/>
  <c r="BJ1259" i="64"/>
  <c r="BJ1294" i="64" s="1"/>
  <c r="BJ1597" i="64"/>
  <c r="BJ1624" i="64" s="1"/>
  <c r="BJ1143" i="64"/>
  <c r="BJ1170" i="64" s="1"/>
  <c r="BJ1665" i="64"/>
  <c r="BJ1688" i="64" s="1"/>
  <c r="BJ1108" i="64"/>
  <c r="BJ1135" i="64" s="1"/>
  <c r="BJ1179" i="64"/>
  <c r="BJ1206" i="64" s="1"/>
  <c r="BJ1697" i="64"/>
  <c r="BJ1722" i="64" s="1"/>
  <c r="BJ979" i="64"/>
  <c r="BJ992" i="64" s="1"/>
  <c r="BJ1731" i="64"/>
  <c r="BJ1756" i="64" s="1"/>
  <c r="BJ931" i="64"/>
  <c r="BJ946" i="64" s="1"/>
  <c r="BJ1073" i="64"/>
  <c r="BJ1100" i="64" s="1"/>
  <c r="BJ955" i="64"/>
  <c r="BJ970" i="64" s="1"/>
  <c r="BJ1049" i="64"/>
  <c r="BJ494" i="64"/>
  <c r="BJ907" i="64"/>
  <c r="BJ922" i="64" s="1"/>
  <c r="BJ794" i="64"/>
  <c r="BJ809" i="64" s="1"/>
  <c r="BJ518" i="64"/>
  <c r="BJ531" i="64" s="1"/>
  <c r="BJ417" i="64"/>
  <c r="BJ385" i="64"/>
  <c r="BJ469" i="64"/>
  <c r="BJ818" i="64"/>
  <c r="BJ831" i="64" s="1"/>
  <c r="BJ1436" i="64"/>
  <c r="BJ1451" i="64" s="1"/>
  <c r="BJ1412" i="64"/>
  <c r="BJ1427" i="64" s="1"/>
  <c r="BB2187" i="64"/>
  <c r="BB2204" i="64" s="1"/>
  <c r="BB1381" i="64"/>
  <c r="BB1403" i="64" s="1"/>
  <c r="BB2161" i="64"/>
  <c r="BB2178" i="64" s="1"/>
  <c r="BB1358" i="64"/>
  <c r="BB1372" i="64" s="1"/>
  <c r="BB2136" i="64"/>
  <c r="BB2153" i="64" s="1"/>
  <c r="BB1326" i="64"/>
  <c r="BB1349" i="64" s="1"/>
  <c r="BB2110" i="64"/>
  <c r="BB2127" i="64" s="1"/>
  <c r="BB1304" i="64"/>
  <c r="BB1317" i="64" s="1"/>
  <c r="BB1510" i="64"/>
  <c r="BB1523" i="64" s="1"/>
  <c r="BB1259" i="64"/>
  <c r="BB1294" i="64" s="1"/>
  <c r="BB2239" i="64"/>
  <c r="BB2253" i="64" s="1"/>
  <c r="BB1215" i="64"/>
  <c r="BB1250" i="64" s="1"/>
  <c r="BB1633" i="64"/>
  <c r="BB1656" i="64" s="1"/>
  <c r="BB1597" i="64"/>
  <c r="BB1624" i="64" s="1"/>
  <c r="BB1143" i="64"/>
  <c r="BB1170" i="64" s="1"/>
  <c r="BB1108" i="64"/>
  <c r="BB1135" i="64" s="1"/>
  <c r="BB1665" i="64"/>
  <c r="BB1688" i="64" s="1"/>
  <c r="BB1697" i="64"/>
  <c r="BB1722" i="64" s="1"/>
  <c r="BB1179" i="64"/>
  <c r="BB1206" i="64" s="1"/>
  <c r="BB979" i="64"/>
  <c r="BB992" i="64" s="1"/>
  <c r="BB931" i="64"/>
  <c r="BB946" i="64" s="1"/>
  <c r="BB1731" i="64"/>
  <c r="BB1756" i="64" s="1"/>
  <c r="BB1049" i="64"/>
  <c r="BB1073" i="64"/>
  <c r="BB1100" i="64" s="1"/>
  <c r="BB955" i="64"/>
  <c r="BB970" i="64" s="1"/>
  <c r="BB907" i="64"/>
  <c r="BB922" i="64" s="1"/>
  <c r="BB794" i="64"/>
  <c r="BB809" i="64" s="1"/>
  <c r="BB818" i="64"/>
  <c r="BB831" i="64" s="1"/>
  <c r="BB518" i="64"/>
  <c r="BB531" i="64" s="1"/>
  <c r="BB1412" i="64"/>
  <c r="BB1427" i="64" s="1"/>
  <c r="BB417" i="64"/>
  <c r="BB385" i="64"/>
  <c r="BB469" i="64"/>
  <c r="BB1436" i="64"/>
  <c r="BB1451" i="64" s="1"/>
  <c r="AT2187" i="64"/>
  <c r="AT2204" i="64" s="1"/>
  <c r="AT1381" i="64"/>
  <c r="AT1403" i="64" s="1"/>
  <c r="AT2161" i="64"/>
  <c r="AT2178" i="64" s="1"/>
  <c r="AT1358" i="64"/>
  <c r="AT1372" i="64" s="1"/>
  <c r="AT2110" i="64"/>
  <c r="AT2127" i="64" s="1"/>
  <c r="AT1326" i="64"/>
  <c r="AT1349" i="64" s="1"/>
  <c r="AT1510" i="64"/>
  <c r="AT1523" i="64" s="1"/>
  <c r="AT2136" i="64"/>
  <c r="AT2153" i="64" s="1"/>
  <c r="AT1304" i="64"/>
  <c r="AT1317" i="64" s="1"/>
  <c r="AT1215" i="64"/>
  <c r="AT1250" i="64" s="1"/>
  <c r="AT1633" i="64"/>
  <c r="AT1656" i="64" s="1"/>
  <c r="AT1259" i="64"/>
  <c r="AT1294" i="64" s="1"/>
  <c r="AT2239" i="64"/>
  <c r="AT2253" i="64" s="1"/>
  <c r="AT1597" i="64"/>
  <c r="AT1624" i="64" s="1"/>
  <c r="AT1665" i="64"/>
  <c r="AT1688" i="64" s="1"/>
  <c r="AT1108" i="64"/>
  <c r="AT1135" i="64" s="1"/>
  <c r="AT1697" i="64"/>
  <c r="AT1722" i="64" s="1"/>
  <c r="AT1143" i="64"/>
  <c r="AT1170" i="64" s="1"/>
  <c r="AT979" i="64"/>
  <c r="AT992" i="64" s="1"/>
  <c r="AT1179" i="64"/>
  <c r="AT1206" i="64" s="1"/>
  <c r="AT931" i="64"/>
  <c r="AT946" i="64" s="1"/>
  <c r="AT1049" i="64"/>
  <c r="AT955" i="64"/>
  <c r="AT970" i="64" s="1"/>
  <c r="AT1073" i="64"/>
  <c r="AT1100" i="64" s="1"/>
  <c r="AT1731" i="64"/>
  <c r="AT1756" i="64" s="1"/>
  <c r="AT907" i="64"/>
  <c r="AT922" i="64" s="1"/>
  <c r="AT794" i="64"/>
  <c r="AT809" i="64" s="1"/>
  <c r="AT417" i="64"/>
  <c r="AT818" i="64"/>
  <c r="AT831" i="64" s="1"/>
  <c r="AT385" i="64"/>
  <c r="AT518" i="64"/>
  <c r="AT531" i="64" s="1"/>
  <c r="AT494" i="64"/>
  <c r="AT469" i="64"/>
  <c r="AT1436" i="64"/>
  <c r="AT1451" i="64" s="1"/>
  <c r="AT1412" i="64"/>
  <c r="AT1427" i="64" s="1"/>
  <c r="AL2187" i="64"/>
  <c r="AL2204" i="64" s="1"/>
  <c r="AL1381" i="64"/>
  <c r="AL1403" i="64" s="1"/>
  <c r="AL2161" i="64"/>
  <c r="AL2178" i="64" s="1"/>
  <c r="AL2136" i="64"/>
  <c r="AL2153" i="64" s="1"/>
  <c r="AL1358" i="64"/>
  <c r="AL1372" i="64" s="1"/>
  <c r="AL2110" i="64"/>
  <c r="AL2127" i="64" s="1"/>
  <c r="AL1326" i="64"/>
  <c r="AL1349" i="64" s="1"/>
  <c r="AL1304" i="64"/>
  <c r="AL1317" i="64" s="1"/>
  <c r="AL1510" i="64"/>
  <c r="AL1523" i="64" s="1"/>
  <c r="AL2239" i="64"/>
  <c r="AL2253" i="64" s="1"/>
  <c r="AL1633" i="64"/>
  <c r="AL1656" i="64" s="1"/>
  <c r="AL1215" i="64"/>
  <c r="AL1250" i="64" s="1"/>
  <c r="AL1597" i="64"/>
  <c r="AL1624" i="64" s="1"/>
  <c r="AL1259" i="64"/>
  <c r="AL1294" i="64" s="1"/>
  <c r="AL1108" i="64"/>
  <c r="AL1135" i="64" s="1"/>
  <c r="AL1665" i="64"/>
  <c r="AL1688" i="64" s="1"/>
  <c r="AL1697" i="64"/>
  <c r="AL1722" i="64" s="1"/>
  <c r="AL979" i="64"/>
  <c r="AL992" i="64" s="1"/>
  <c r="AL1049" i="64"/>
  <c r="AL931" i="64"/>
  <c r="AL946" i="64" s="1"/>
  <c r="AL1731" i="64"/>
  <c r="AL1756" i="64" s="1"/>
  <c r="AL1143" i="64"/>
  <c r="AL1170" i="64" s="1"/>
  <c r="AL1179" i="64"/>
  <c r="AL1206" i="64" s="1"/>
  <c r="AL955" i="64"/>
  <c r="AL970" i="64" s="1"/>
  <c r="AL1073" i="64"/>
  <c r="AL1100" i="64" s="1"/>
  <c r="AL907" i="64"/>
  <c r="AL922" i="64" s="1"/>
  <c r="AL794" i="64"/>
  <c r="AL809" i="64" s="1"/>
  <c r="AL494" i="64"/>
  <c r="AL1412" i="64"/>
  <c r="AL1427" i="64" s="1"/>
  <c r="AL417" i="64"/>
  <c r="AL385" i="64"/>
  <c r="AL469" i="64"/>
  <c r="AL1436" i="64"/>
  <c r="AL1451" i="64" s="1"/>
  <c r="AL518" i="64"/>
  <c r="AL531" i="64" s="1"/>
  <c r="AL818" i="64"/>
  <c r="AL831" i="64" s="1"/>
  <c r="AD2187" i="64"/>
  <c r="AD2204" i="64" s="1"/>
  <c r="AD1381" i="64"/>
  <c r="AD1403" i="64" s="1"/>
  <c r="AD2161" i="64"/>
  <c r="AD2178" i="64" s="1"/>
  <c r="AD2110" i="64"/>
  <c r="AD2127" i="64" s="1"/>
  <c r="AD2136" i="64"/>
  <c r="AD2153" i="64" s="1"/>
  <c r="AD1326" i="64"/>
  <c r="AD1349" i="64" s="1"/>
  <c r="AD1358" i="64"/>
  <c r="AD1372" i="64" s="1"/>
  <c r="AD1304" i="64"/>
  <c r="AD1317" i="64" s="1"/>
  <c r="AD1215" i="64"/>
  <c r="AD1250" i="64" s="1"/>
  <c r="AD2239" i="64"/>
  <c r="AD2253" i="64" s="1"/>
  <c r="AD1259" i="64"/>
  <c r="AD1294" i="64" s="1"/>
  <c r="AD1633" i="64"/>
  <c r="AD1656" i="64" s="1"/>
  <c r="AD1510" i="64"/>
  <c r="AD1523" i="64" s="1"/>
  <c r="AD1597" i="64"/>
  <c r="AD1624" i="64" s="1"/>
  <c r="AD1665" i="64"/>
  <c r="AD1688" i="64" s="1"/>
  <c r="AD1108" i="64"/>
  <c r="AD1135" i="64" s="1"/>
  <c r="AD1179" i="64"/>
  <c r="AD1206" i="64" s="1"/>
  <c r="AD1697" i="64"/>
  <c r="AD1722" i="64" s="1"/>
  <c r="AD1143" i="64"/>
  <c r="AD1170" i="64" s="1"/>
  <c r="AD979" i="64"/>
  <c r="AD992" i="64" s="1"/>
  <c r="AD1073" i="64"/>
  <c r="AD1100" i="64" s="1"/>
  <c r="AD931" i="64"/>
  <c r="AD946" i="64" s="1"/>
  <c r="AD1731" i="64"/>
  <c r="AD1756" i="64" s="1"/>
  <c r="AD955" i="64"/>
  <c r="AD970" i="64" s="1"/>
  <c r="AD1049" i="64"/>
  <c r="AD907" i="64"/>
  <c r="AD922" i="64" s="1"/>
  <c r="AD794" i="64"/>
  <c r="AD809" i="64" s="1"/>
  <c r="AD518" i="64"/>
  <c r="AD531" i="64" s="1"/>
  <c r="AD818" i="64"/>
  <c r="AD831" i="64" s="1"/>
  <c r="AD417" i="64"/>
  <c r="AD385" i="64"/>
  <c r="AD469" i="64"/>
  <c r="AD1436" i="64"/>
  <c r="AD1451" i="64" s="1"/>
  <c r="AD1412" i="64"/>
  <c r="AD1427" i="64" s="1"/>
  <c r="AD494" i="64"/>
  <c r="V2187" i="64"/>
  <c r="V2204" i="64" s="1"/>
  <c r="V1381" i="64"/>
  <c r="V1403" i="64" s="1"/>
  <c r="V2161" i="64"/>
  <c r="V2178" i="64" s="1"/>
  <c r="V2136" i="64"/>
  <c r="V2153" i="64" s="1"/>
  <c r="V1358" i="64"/>
  <c r="V1372" i="64" s="1"/>
  <c r="V1326" i="64"/>
  <c r="V1349" i="64" s="1"/>
  <c r="V2110" i="64"/>
  <c r="V2127" i="64" s="1"/>
  <c r="V1510" i="64"/>
  <c r="V1523" i="64" s="1"/>
  <c r="V1304" i="64"/>
  <c r="V1317" i="64" s="1"/>
  <c r="V1259" i="64"/>
  <c r="V1294" i="64" s="1"/>
  <c r="V1633" i="64"/>
  <c r="V1656" i="64" s="1"/>
  <c r="V2239" i="64"/>
  <c r="V2253" i="64" s="1"/>
  <c r="V1215" i="64"/>
  <c r="V1250" i="64" s="1"/>
  <c r="V1597" i="64"/>
  <c r="V1624" i="64" s="1"/>
  <c r="V1108" i="64"/>
  <c r="V1135" i="64" s="1"/>
  <c r="V1143" i="64"/>
  <c r="V1170" i="64" s="1"/>
  <c r="V1697" i="64"/>
  <c r="V1722" i="64" s="1"/>
  <c r="V1179" i="64"/>
  <c r="V1206" i="64" s="1"/>
  <c r="V979" i="64"/>
  <c r="V992" i="64" s="1"/>
  <c r="V1665" i="64"/>
  <c r="V1688" i="64" s="1"/>
  <c r="V931" i="64"/>
  <c r="V946" i="64" s="1"/>
  <c r="V1073" i="64"/>
  <c r="V1100" i="64" s="1"/>
  <c r="V1731" i="64"/>
  <c r="V1756" i="64" s="1"/>
  <c r="V1049" i="64"/>
  <c r="V955" i="64"/>
  <c r="V970" i="64" s="1"/>
  <c r="V907" i="64"/>
  <c r="V922" i="64" s="1"/>
  <c r="V794" i="64"/>
  <c r="V809" i="64" s="1"/>
  <c r="V1412" i="64"/>
  <c r="V1427" i="64" s="1"/>
  <c r="V417" i="64"/>
  <c r="V518" i="64"/>
  <c r="V531" i="64" s="1"/>
  <c r="V494" i="64"/>
  <c r="V385" i="64"/>
  <c r="V818" i="64"/>
  <c r="V831" i="64" s="1"/>
  <c r="V469" i="64"/>
  <c r="V1436" i="64"/>
  <c r="V1451" i="64" s="1"/>
  <c r="CE316" i="64"/>
  <c r="BW316" i="64"/>
  <c r="AY316" i="64"/>
  <c r="AQ316" i="64"/>
  <c r="CL315" i="64"/>
  <c r="BV315" i="64"/>
  <c r="BN315" i="64"/>
  <c r="BF315" i="64"/>
  <c r="CC312" i="64"/>
  <c r="BU312" i="64"/>
  <c r="BM312" i="64"/>
  <c r="BE312" i="64"/>
  <c r="AW312" i="64"/>
  <c r="AO312" i="64"/>
  <c r="AG312" i="64"/>
  <c r="Y312" i="64"/>
  <c r="Y325" i="64" s="1"/>
  <c r="BT311" i="64"/>
  <c r="BL311" i="64"/>
  <c r="BD311" i="64"/>
  <c r="AV311" i="64"/>
  <c r="AN311" i="64"/>
  <c r="AF311" i="64"/>
  <c r="T334" i="64"/>
  <c r="AB334" i="64"/>
  <c r="AJ334" i="64"/>
  <c r="AR334" i="64"/>
  <c r="AZ334" i="64"/>
  <c r="BH334" i="64"/>
  <c r="BP334" i="64"/>
  <c r="BX334" i="64"/>
  <c r="CF334" i="64"/>
  <c r="T335" i="64"/>
  <c r="AB335" i="64"/>
  <c r="AJ335" i="64"/>
  <c r="BP335" i="64"/>
  <c r="BX335" i="64"/>
  <c r="S338" i="64"/>
  <c r="AA338" i="64"/>
  <c r="AI338" i="64"/>
  <c r="AY338" i="64"/>
  <c r="BX338" i="64"/>
  <c r="CI338" i="64"/>
  <c r="Z339" i="64"/>
  <c r="Z349" i="64" s="1"/>
  <c r="AJ339" i="64"/>
  <c r="AJ349" i="64" s="1"/>
  <c r="AU339" i="64"/>
  <c r="AU349" i="64" s="1"/>
  <c r="BF339" i="64"/>
  <c r="BF349" i="64" s="1"/>
  <c r="BP339" i="64"/>
  <c r="BP349" i="64" s="1"/>
  <c r="AE384" i="64"/>
  <c r="BQ384" i="64"/>
  <c r="CC384" i="64"/>
  <c r="W385" i="64"/>
  <c r="AV385" i="64"/>
  <c r="BI385" i="64"/>
  <c r="BU385" i="64"/>
  <c r="CI385" i="64"/>
  <c r="AL388" i="64"/>
  <c r="AW388" i="64"/>
  <c r="BK388" i="64"/>
  <c r="BX388" i="64"/>
  <c r="CJ388" i="64"/>
  <c r="AD389" i="64"/>
  <c r="AO389" i="64"/>
  <c r="BP389" i="64"/>
  <c r="CB389" i="64"/>
  <c r="AG1435" i="64"/>
  <c r="AR1435" i="64"/>
  <c r="BF1435" i="64"/>
  <c r="BS1435" i="64"/>
  <c r="CF1435" i="64"/>
  <c r="BO1436" i="64"/>
  <c r="BO1451" i="64" s="1"/>
  <c r="AA1439" i="64"/>
  <c r="BE417" i="64"/>
  <c r="AN420" i="64"/>
  <c r="AF421" i="64"/>
  <c r="BR444" i="64"/>
  <c r="BR459" i="64" s="1"/>
  <c r="BJ445" i="64"/>
  <c r="AS448" i="64"/>
  <c r="AK449" i="64"/>
  <c r="AF498" i="64"/>
  <c r="BA1411" i="64"/>
  <c r="BA1426" i="64" s="1"/>
  <c r="CC793" i="64"/>
  <c r="CC808" i="64" s="1"/>
  <c r="BL821" i="64"/>
  <c r="BQ1048" i="64"/>
  <c r="BQ1063" i="64" s="1"/>
  <c r="AM1380" i="64"/>
  <c r="AM2186" i="64"/>
  <c r="AM2203" i="64" s="1"/>
  <c r="AM2135" i="64"/>
  <c r="AM2152" i="64" s="1"/>
  <c r="AM2160" i="64"/>
  <c r="AM2177" i="64" s="1"/>
  <c r="AM2109" i="64"/>
  <c r="AM2126" i="64" s="1"/>
  <c r="AM1509" i="64"/>
  <c r="AM1522" i="64" s="1"/>
  <c r="AM1325" i="64"/>
  <c r="AM1348" i="64" s="1"/>
  <c r="AM1214" i="64"/>
  <c r="AM1249" i="64" s="1"/>
  <c r="AM1303" i="64"/>
  <c r="AM1316" i="64" s="1"/>
  <c r="AM2238" i="64"/>
  <c r="AM2252" i="64" s="1"/>
  <c r="AM1357" i="64"/>
  <c r="AM1371" i="64" s="1"/>
  <c r="AM1258" i="64"/>
  <c r="AM1632" i="64"/>
  <c r="AM1655" i="64" s="1"/>
  <c r="AM1107" i="64"/>
  <c r="AM1134" i="64" s="1"/>
  <c r="AM1596" i="64"/>
  <c r="AM1623" i="64" s="1"/>
  <c r="AM1178" i="64"/>
  <c r="AM1205" i="64" s="1"/>
  <c r="AM1696" i="64"/>
  <c r="AM1721" i="64" s="1"/>
  <c r="AM1142" i="64"/>
  <c r="AM1169" i="64" s="1"/>
  <c r="AM1664" i="64"/>
  <c r="AM1687" i="64" s="1"/>
  <c r="AM1730" i="64"/>
  <c r="AM1755" i="64" s="1"/>
  <c r="AM1072" i="64"/>
  <c r="AM1099" i="64" s="1"/>
  <c r="AM978" i="64"/>
  <c r="AM991" i="64" s="1"/>
  <c r="AM1048" i="64"/>
  <c r="AM1063" i="64" s="1"/>
  <c r="AM817" i="64"/>
  <c r="AM830" i="64" s="1"/>
  <c r="AM906" i="64"/>
  <c r="AM921" i="64" s="1"/>
  <c r="AM954" i="64"/>
  <c r="AM969" i="64" s="1"/>
  <c r="AM793" i="64"/>
  <c r="AM808" i="64" s="1"/>
  <c r="AM1411" i="64"/>
  <c r="AM1426" i="64" s="1"/>
  <c r="AM517" i="64"/>
  <c r="AM493" i="64"/>
  <c r="AM416" i="64"/>
  <c r="AM436" i="64" s="1"/>
  <c r="AM468" i="64"/>
  <c r="AM930" i="64"/>
  <c r="AM945" i="64" s="1"/>
  <c r="AM444" i="64"/>
  <c r="AM459" i="64" s="1"/>
  <c r="BK1385" i="64"/>
  <c r="BK2191" i="64"/>
  <c r="BK2140" i="64"/>
  <c r="BK2165" i="64"/>
  <c r="BK1362" i="64"/>
  <c r="BK1376" i="64" s="1"/>
  <c r="BK1330" i="64"/>
  <c r="BK2114" i="64"/>
  <c r="BK2131" i="64" s="1"/>
  <c r="BK1308" i="64"/>
  <c r="BK1321" i="64" s="1"/>
  <c r="BK1514" i="64"/>
  <c r="BK1527" i="64" s="1"/>
  <c r="BK2243" i="64"/>
  <c r="BK2257" i="64" s="1"/>
  <c r="BK1219" i="64"/>
  <c r="BK1254" i="64" s="1"/>
  <c r="BK1263" i="64"/>
  <c r="BK1298" i="64" s="1"/>
  <c r="BK1669" i="64"/>
  <c r="BK1692" i="64" s="1"/>
  <c r="BK1601" i="64"/>
  <c r="BK1628" i="64" s="1"/>
  <c r="BK1637" i="64"/>
  <c r="BK1660" i="64" s="1"/>
  <c r="BK1183" i="64"/>
  <c r="BK1210" i="64" s="1"/>
  <c r="BK1147" i="64"/>
  <c r="BK1174" i="64" s="1"/>
  <c r="BK1701" i="64"/>
  <c r="BK1726" i="64" s="1"/>
  <c r="BK1112" i="64"/>
  <c r="BK1139" i="64" s="1"/>
  <c r="BK1735" i="64"/>
  <c r="BK1760" i="64" s="1"/>
  <c r="BK1077" i="64"/>
  <c r="BK1104" i="64" s="1"/>
  <c r="BK959" i="64"/>
  <c r="BK983" i="64"/>
  <c r="BK996" i="64" s="1"/>
  <c r="BK1053" i="64"/>
  <c r="BK935" i="64"/>
  <c r="BK950" i="64" s="1"/>
  <c r="BK798" i="64"/>
  <c r="BK1416" i="64"/>
  <c r="BK1431" i="64" s="1"/>
  <c r="BK911" i="64"/>
  <c r="BK926" i="64" s="1"/>
  <c r="BK522" i="64"/>
  <c r="BK535" i="64" s="1"/>
  <c r="BK498" i="64"/>
  <c r="BK421" i="64"/>
  <c r="BK1440" i="64"/>
  <c r="BK822" i="64"/>
  <c r="BK835" i="64" s="1"/>
  <c r="BK449" i="64"/>
  <c r="CB1384" i="64"/>
  <c r="CB2190" i="64"/>
  <c r="CB2139" i="64"/>
  <c r="CB2113" i="64"/>
  <c r="CB1361" i="64"/>
  <c r="CB2164" i="64"/>
  <c r="CB1329" i="64"/>
  <c r="CB1513" i="64"/>
  <c r="CB1307" i="64"/>
  <c r="CB2242" i="64"/>
  <c r="CB1218" i="64"/>
  <c r="CB1262" i="64"/>
  <c r="CB1600" i="64"/>
  <c r="CB1182" i="64"/>
  <c r="CB1668" i="64"/>
  <c r="CB1636" i="64"/>
  <c r="CB1146" i="64"/>
  <c r="CB1734" i="64"/>
  <c r="CB1076" i="64"/>
  <c r="CB1111" i="64"/>
  <c r="CB1052" i="64"/>
  <c r="CB958" i="64"/>
  <c r="CB973" i="64" s="1"/>
  <c r="CB982" i="64"/>
  <c r="CB934" i="64"/>
  <c r="CB949" i="64" s="1"/>
  <c r="CB1700" i="64"/>
  <c r="CB1415" i="64"/>
  <c r="CB521" i="64"/>
  <c r="CB534" i="64" s="1"/>
  <c r="CB821" i="64"/>
  <c r="CB797" i="64"/>
  <c r="CB472" i="64"/>
  <c r="CB1439" i="64"/>
  <c r="CB497" i="64"/>
  <c r="CB338" i="64"/>
  <c r="CB448" i="64"/>
  <c r="CK1381" i="64"/>
  <c r="CK1403" i="64" s="1"/>
  <c r="CK2187" i="64"/>
  <c r="CK2204" i="64" s="1"/>
  <c r="CK2136" i="64"/>
  <c r="CK2153" i="64" s="1"/>
  <c r="CK2161" i="64"/>
  <c r="CK2178" i="64" s="1"/>
  <c r="CK2110" i="64"/>
  <c r="CK2127" i="64" s="1"/>
  <c r="CK1358" i="64"/>
  <c r="CK1372" i="64" s="1"/>
  <c r="CK1326" i="64"/>
  <c r="CK1349" i="64" s="1"/>
  <c r="CK1304" i="64"/>
  <c r="CK1317" i="64" s="1"/>
  <c r="CK1510" i="64"/>
  <c r="CK1523" i="64" s="1"/>
  <c r="CK2239" i="64"/>
  <c r="CK2253" i="64" s="1"/>
  <c r="CK1215" i="64"/>
  <c r="CK1250" i="64" s="1"/>
  <c r="CK1259" i="64"/>
  <c r="CK1294" i="64" s="1"/>
  <c r="CK1597" i="64"/>
  <c r="CK1624" i="64" s="1"/>
  <c r="CK1665" i="64"/>
  <c r="CK1688" i="64" s="1"/>
  <c r="CK1633" i="64"/>
  <c r="CK1656" i="64" s="1"/>
  <c r="CK1179" i="64"/>
  <c r="CK1206" i="64" s="1"/>
  <c r="CK1143" i="64"/>
  <c r="CK1170" i="64" s="1"/>
  <c r="CK1731" i="64"/>
  <c r="CK1756" i="64" s="1"/>
  <c r="CK1073" i="64"/>
  <c r="CK1100" i="64" s="1"/>
  <c r="CK1108" i="64"/>
  <c r="CK1135" i="64" s="1"/>
  <c r="CK1697" i="64"/>
  <c r="CK1722" i="64" s="1"/>
  <c r="CK1049" i="64"/>
  <c r="CK955" i="64"/>
  <c r="CK970" i="64" s="1"/>
  <c r="CK979" i="64"/>
  <c r="CK992" i="64" s="1"/>
  <c r="CK931" i="64"/>
  <c r="CK946" i="64" s="1"/>
  <c r="CK907" i="64"/>
  <c r="CK922" i="64" s="1"/>
  <c r="CK1412" i="64"/>
  <c r="CK1427" i="64" s="1"/>
  <c r="CK518" i="64"/>
  <c r="CK531" i="64" s="1"/>
  <c r="CK794" i="64"/>
  <c r="CK809" i="64" s="1"/>
  <c r="CK469" i="64"/>
  <c r="CK818" i="64"/>
  <c r="CK831" i="64" s="1"/>
  <c r="CK1436" i="64"/>
  <c r="CK1451" i="64" s="1"/>
  <c r="CK494" i="64"/>
  <c r="CK445" i="64"/>
  <c r="AO1381" i="64"/>
  <c r="AO1403" i="64" s="1"/>
  <c r="AO2187" i="64"/>
  <c r="AO2204" i="64" s="1"/>
  <c r="AO2161" i="64"/>
  <c r="AO2178" i="64" s="1"/>
  <c r="AO2110" i="64"/>
  <c r="AO2127" i="64" s="1"/>
  <c r="AO2136" i="64"/>
  <c r="AO2153" i="64" s="1"/>
  <c r="AO1358" i="64"/>
  <c r="AO1372" i="64" s="1"/>
  <c r="AO1326" i="64"/>
  <c r="AO1349" i="64" s="1"/>
  <c r="AO2239" i="64"/>
  <c r="AO2253" i="64" s="1"/>
  <c r="AO1304" i="64"/>
  <c r="AO1317" i="64" s="1"/>
  <c r="AO1510" i="64"/>
  <c r="AO1523" i="64" s="1"/>
  <c r="AO1215" i="64"/>
  <c r="AO1250" i="64" s="1"/>
  <c r="AO1597" i="64"/>
  <c r="AO1624" i="64" s="1"/>
  <c r="AO1259" i="64"/>
  <c r="AO1294" i="64" s="1"/>
  <c r="AO1665" i="64"/>
  <c r="AO1688" i="64" s="1"/>
  <c r="AO1633" i="64"/>
  <c r="AO1656" i="64" s="1"/>
  <c r="AO1179" i="64"/>
  <c r="AO1206" i="64" s="1"/>
  <c r="AO1731" i="64"/>
  <c r="AO1756" i="64" s="1"/>
  <c r="AO1108" i="64"/>
  <c r="AO1135" i="64" s="1"/>
  <c r="AO1143" i="64"/>
  <c r="AO1170" i="64" s="1"/>
  <c r="AO1073" i="64"/>
  <c r="AO1100" i="64" s="1"/>
  <c r="AO979" i="64"/>
  <c r="AO992" i="64" s="1"/>
  <c r="AO955" i="64"/>
  <c r="AO970" i="64" s="1"/>
  <c r="AO1049" i="64"/>
  <c r="AO931" i="64"/>
  <c r="AO946" i="64" s="1"/>
  <c r="AO1697" i="64"/>
  <c r="AO1722" i="64" s="1"/>
  <c r="AO907" i="64"/>
  <c r="AO922" i="64" s="1"/>
  <c r="AO1412" i="64"/>
  <c r="AO1427" i="64" s="1"/>
  <c r="AO518" i="64"/>
  <c r="AO531" i="64" s="1"/>
  <c r="AO469" i="64"/>
  <c r="AO1436" i="64"/>
  <c r="AO1451" i="64" s="1"/>
  <c r="AO794" i="64"/>
  <c r="AO809" i="64" s="1"/>
  <c r="AO818" i="64"/>
  <c r="AO831" i="64" s="1"/>
  <c r="AO445" i="64"/>
  <c r="AO494" i="64"/>
  <c r="BU335" i="64"/>
  <c r="AV338" i="64"/>
  <c r="CC385" i="64"/>
  <c r="CE1380" i="64"/>
  <c r="CE2186" i="64"/>
  <c r="CE2203" i="64" s="1"/>
  <c r="CE2160" i="64"/>
  <c r="CE2177" i="64" s="1"/>
  <c r="CE2109" i="64"/>
  <c r="CE2126" i="64" s="1"/>
  <c r="CE1357" i="64"/>
  <c r="CE1371" i="64" s="1"/>
  <c r="CE1325" i="64"/>
  <c r="CE1348" i="64" s="1"/>
  <c r="CE2135" i="64"/>
  <c r="CE2152" i="64" s="1"/>
  <c r="CE1509" i="64"/>
  <c r="CE1522" i="64" s="1"/>
  <c r="CE1303" i="64"/>
  <c r="CE1316" i="64" s="1"/>
  <c r="CE1258" i="64"/>
  <c r="CE2238" i="64"/>
  <c r="CE2252" i="64" s="1"/>
  <c r="CE1664" i="64"/>
  <c r="CE1687" i="64" s="1"/>
  <c r="CE1214" i="64"/>
  <c r="CE1249" i="64" s="1"/>
  <c r="CE1632" i="64"/>
  <c r="CE1655" i="64" s="1"/>
  <c r="CE1178" i="64"/>
  <c r="CE1205" i="64" s="1"/>
  <c r="CE1596" i="64"/>
  <c r="CE1623" i="64" s="1"/>
  <c r="CE1142" i="64"/>
  <c r="CE1169" i="64" s="1"/>
  <c r="CE1072" i="64"/>
  <c r="CE1099" i="64" s="1"/>
  <c r="CE1048" i="64"/>
  <c r="CE1063" i="64" s="1"/>
  <c r="CE1107" i="64"/>
  <c r="CE1134" i="64" s="1"/>
  <c r="CE1696" i="64"/>
  <c r="CE1721" i="64" s="1"/>
  <c r="CE1730" i="64"/>
  <c r="CE1755" i="64" s="1"/>
  <c r="CE954" i="64"/>
  <c r="CE969" i="64" s="1"/>
  <c r="CE1411" i="64"/>
  <c r="CE1426" i="64" s="1"/>
  <c r="CE493" i="64"/>
  <c r="CE978" i="64"/>
  <c r="CE991" i="64" s="1"/>
  <c r="CE817" i="64"/>
  <c r="CE830" i="64" s="1"/>
  <c r="CE930" i="64"/>
  <c r="CE945" i="64" s="1"/>
  <c r="CE906" i="64"/>
  <c r="CE921" i="64" s="1"/>
  <c r="CE517" i="64"/>
  <c r="CE444" i="64"/>
  <c r="CE459" i="64" s="1"/>
  <c r="CE416" i="64"/>
  <c r="CE436" i="64" s="1"/>
  <c r="CE793" i="64"/>
  <c r="CE808" i="64" s="1"/>
  <c r="CE384" i="64"/>
  <c r="BW1380" i="64"/>
  <c r="BW2186" i="64"/>
  <c r="BW2203" i="64" s="1"/>
  <c r="BW2160" i="64"/>
  <c r="BW2177" i="64" s="1"/>
  <c r="BW2109" i="64"/>
  <c r="BW2126" i="64" s="1"/>
  <c r="BW2135" i="64"/>
  <c r="BW2152" i="64" s="1"/>
  <c r="BW1357" i="64"/>
  <c r="BW1371" i="64" s="1"/>
  <c r="BW1325" i="64"/>
  <c r="BW1348" i="64" s="1"/>
  <c r="BW1509" i="64"/>
  <c r="BW1522" i="64" s="1"/>
  <c r="BW1303" i="64"/>
  <c r="BW1316" i="64" s="1"/>
  <c r="BW2238" i="64"/>
  <c r="BW2252" i="64" s="1"/>
  <c r="BW1664" i="64"/>
  <c r="BW1687" i="64" s="1"/>
  <c r="BW1632" i="64"/>
  <c r="BW1655" i="64" s="1"/>
  <c r="BW1258" i="64"/>
  <c r="BW1178" i="64"/>
  <c r="BW1205" i="64" s="1"/>
  <c r="BW1142" i="64"/>
  <c r="BW1169" i="64" s="1"/>
  <c r="BW1214" i="64"/>
  <c r="BW1249" i="64" s="1"/>
  <c r="BW1107" i="64"/>
  <c r="BW1134" i="64" s="1"/>
  <c r="BW1072" i="64"/>
  <c r="BW1099" i="64" s="1"/>
  <c r="BW1048" i="64"/>
  <c r="BW1063" i="64" s="1"/>
  <c r="BW1696" i="64"/>
  <c r="BW1721" i="64" s="1"/>
  <c r="BW954" i="64"/>
  <c r="BW969" i="64" s="1"/>
  <c r="BW1596" i="64"/>
  <c r="BW1623" i="64" s="1"/>
  <c r="BW1730" i="64"/>
  <c r="BW1755" i="64" s="1"/>
  <c r="BW978" i="64"/>
  <c r="BW991" i="64" s="1"/>
  <c r="BW1411" i="64"/>
  <c r="BW1426" i="64" s="1"/>
  <c r="BW930" i="64"/>
  <c r="BW945" i="64" s="1"/>
  <c r="BW493" i="64"/>
  <c r="BW817" i="64"/>
  <c r="BW830" i="64" s="1"/>
  <c r="BW906" i="64"/>
  <c r="BW921" i="64" s="1"/>
  <c r="BW793" i="64"/>
  <c r="BW808" i="64" s="1"/>
  <c r="BW444" i="64"/>
  <c r="BW459" i="64" s="1"/>
  <c r="BW517" i="64"/>
  <c r="BW416" i="64"/>
  <c r="BW436" i="64" s="1"/>
  <c r="BW384" i="64"/>
  <c r="BO1380" i="64"/>
  <c r="BO2186" i="64"/>
  <c r="BO2203" i="64" s="1"/>
  <c r="BO2160" i="64"/>
  <c r="BO2177" i="64" s="1"/>
  <c r="BO2135" i="64"/>
  <c r="BO2152" i="64" s="1"/>
  <c r="BO2109" i="64"/>
  <c r="BO2126" i="64" s="1"/>
  <c r="BO1357" i="64"/>
  <c r="BO1371" i="64" s="1"/>
  <c r="BO1325" i="64"/>
  <c r="BO1348" i="64" s="1"/>
  <c r="BO1509" i="64"/>
  <c r="BO1522" i="64" s="1"/>
  <c r="BO1303" i="64"/>
  <c r="BO1316" i="64" s="1"/>
  <c r="BO2238" i="64"/>
  <c r="BO2252" i="64" s="1"/>
  <c r="BO1258" i="64"/>
  <c r="BO1664" i="64"/>
  <c r="BO1687" i="64" s="1"/>
  <c r="BO1214" i="64"/>
  <c r="BO1249" i="64" s="1"/>
  <c r="BO1632" i="64"/>
  <c r="BO1655" i="64" s="1"/>
  <c r="BO1178" i="64"/>
  <c r="BO1205" i="64" s="1"/>
  <c r="BO1596" i="64"/>
  <c r="BO1623" i="64" s="1"/>
  <c r="BO1142" i="64"/>
  <c r="BO1169" i="64" s="1"/>
  <c r="BO1072" i="64"/>
  <c r="BO1099" i="64" s="1"/>
  <c r="BO1048" i="64"/>
  <c r="BO1063" i="64" s="1"/>
  <c r="BO1696" i="64"/>
  <c r="BO1721" i="64" s="1"/>
  <c r="BO1730" i="64"/>
  <c r="BO1755" i="64" s="1"/>
  <c r="BO954" i="64"/>
  <c r="BO969" i="64" s="1"/>
  <c r="BO978" i="64"/>
  <c r="BO991" i="64" s="1"/>
  <c r="BO1411" i="64"/>
  <c r="BO1426" i="64" s="1"/>
  <c r="BO930" i="64"/>
  <c r="BO945" i="64" s="1"/>
  <c r="BO493" i="64"/>
  <c r="BO1107" i="64"/>
  <c r="BO1134" i="64" s="1"/>
  <c r="BO817" i="64"/>
  <c r="BO830" i="64" s="1"/>
  <c r="BO906" i="64"/>
  <c r="BO921" i="64" s="1"/>
  <c r="BO444" i="64"/>
  <c r="BO459" i="64" s="1"/>
  <c r="BO793" i="64"/>
  <c r="BO808" i="64" s="1"/>
  <c r="BO416" i="64"/>
  <c r="BO436" i="64" s="1"/>
  <c r="BO517" i="64"/>
  <c r="BO384" i="64"/>
  <c r="BG1380" i="64"/>
  <c r="BG2186" i="64"/>
  <c r="BG2203" i="64" s="1"/>
  <c r="BG2160" i="64"/>
  <c r="BG2177" i="64" s="1"/>
  <c r="BG2109" i="64"/>
  <c r="BG2126" i="64" s="1"/>
  <c r="BG1357" i="64"/>
  <c r="BG1371" i="64" s="1"/>
  <c r="BG1325" i="64"/>
  <c r="BG1348" i="64" s="1"/>
  <c r="BG2135" i="64"/>
  <c r="BG2152" i="64" s="1"/>
  <c r="BG1303" i="64"/>
  <c r="BG1316" i="64" s="1"/>
  <c r="BG1509" i="64"/>
  <c r="BG1522" i="64" s="1"/>
  <c r="BG2238" i="64"/>
  <c r="BG2252" i="64" s="1"/>
  <c r="BG1664" i="64"/>
  <c r="BG1687" i="64" s="1"/>
  <c r="BG1258" i="64"/>
  <c r="BG1632" i="64"/>
  <c r="BG1655" i="64" s="1"/>
  <c r="BG1214" i="64"/>
  <c r="BG1249" i="64" s="1"/>
  <c r="BG1596" i="64"/>
  <c r="BG1623" i="64" s="1"/>
  <c r="BG1178" i="64"/>
  <c r="BG1205" i="64" s="1"/>
  <c r="BG1142" i="64"/>
  <c r="BG1169" i="64" s="1"/>
  <c r="BG1072" i="64"/>
  <c r="BG1099" i="64" s="1"/>
  <c r="BG1048" i="64"/>
  <c r="BG1063" i="64" s="1"/>
  <c r="BG1107" i="64"/>
  <c r="BG1134" i="64" s="1"/>
  <c r="BG1696" i="64"/>
  <c r="BG1721" i="64" s="1"/>
  <c r="BG954" i="64"/>
  <c r="BG969" i="64" s="1"/>
  <c r="BG978" i="64"/>
  <c r="BG991" i="64" s="1"/>
  <c r="BG1730" i="64"/>
  <c r="BG1755" i="64" s="1"/>
  <c r="BG930" i="64"/>
  <c r="BG945" i="64" s="1"/>
  <c r="BG1411" i="64"/>
  <c r="BG1426" i="64" s="1"/>
  <c r="BG493" i="64"/>
  <c r="BG817" i="64"/>
  <c r="BG830" i="64" s="1"/>
  <c r="BG517" i="64"/>
  <c r="BG444" i="64"/>
  <c r="BG459" i="64" s="1"/>
  <c r="BG906" i="64"/>
  <c r="BG921" i="64" s="1"/>
  <c r="BG416" i="64"/>
  <c r="BG436" i="64" s="1"/>
  <c r="BG384" i="64"/>
  <c r="AY1380" i="64"/>
  <c r="AY2186" i="64"/>
  <c r="AY2203" i="64" s="1"/>
  <c r="AY2160" i="64"/>
  <c r="AY2177" i="64" s="1"/>
  <c r="AY2109" i="64"/>
  <c r="AY2126" i="64" s="1"/>
  <c r="AY1357" i="64"/>
  <c r="AY1371" i="64" s="1"/>
  <c r="AY1325" i="64"/>
  <c r="AY1348" i="64" s="1"/>
  <c r="AY2135" i="64"/>
  <c r="AY2152" i="64" s="1"/>
  <c r="AY1303" i="64"/>
  <c r="AY1316" i="64" s="1"/>
  <c r="AY1258" i="64"/>
  <c r="AY1509" i="64"/>
  <c r="AY1522" i="64" s="1"/>
  <c r="AY2238" i="64"/>
  <c r="AY2252" i="64" s="1"/>
  <c r="AY1664" i="64"/>
  <c r="AY1687" i="64" s="1"/>
  <c r="AY1214" i="64"/>
  <c r="AY1249" i="64" s="1"/>
  <c r="AY1632" i="64"/>
  <c r="AY1655" i="64" s="1"/>
  <c r="AY1178" i="64"/>
  <c r="AY1205" i="64" s="1"/>
  <c r="AY1142" i="64"/>
  <c r="AY1169" i="64" s="1"/>
  <c r="AY1107" i="64"/>
  <c r="AY1134" i="64" s="1"/>
  <c r="AY1596" i="64"/>
  <c r="AY1623" i="64" s="1"/>
  <c r="AY1072" i="64"/>
  <c r="AY1099" i="64" s="1"/>
  <c r="AY1048" i="64"/>
  <c r="AY1063" i="64" s="1"/>
  <c r="AY1696" i="64"/>
  <c r="AY1721" i="64" s="1"/>
  <c r="AY1730" i="64"/>
  <c r="AY1755" i="64" s="1"/>
  <c r="AY954" i="64"/>
  <c r="AY969" i="64" s="1"/>
  <c r="AY1411" i="64"/>
  <c r="AY1426" i="64" s="1"/>
  <c r="AY978" i="64"/>
  <c r="AY991" i="64" s="1"/>
  <c r="AY493" i="64"/>
  <c r="AY817" i="64"/>
  <c r="AY830" i="64" s="1"/>
  <c r="AY930" i="64"/>
  <c r="AY945" i="64" s="1"/>
  <c r="AY793" i="64"/>
  <c r="AY808" i="64" s="1"/>
  <c r="AY444" i="64"/>
  <c r="AY459" i="64" s="1"/>
  <c r="AY906" i="64"/>
  <c r="AY921" i="64" s="1"/>
  <c r="AY517" i="64"/>
  <c r="AY416" i="64"/>
  <c r="AY436" i="64" s="1"/>
  <c r="AY384" i="64"/>
  <c r="AQ1380" i="64"/>
  <c r="AQ2186" i="64"/>
  <c r="AQ2203" i="64" s="1"/>
  <c r="AQ2160" i="64"/>
  <c r="AQ2177" i="64" s="1"/>
  <c r="AQ2109" i="64"/>
  <c r="AQ2126" i="64" s="1"/>
  <c r="AQ2135" i="64"/>
  <c r="AQ2152" i="64" s="1"/>
  <c r="AQ1357" i="64"/>
  <c r="AQ1371" i="64" s="1"/>
  <c r="AQ1325" i="64"/>
  <c r="AQ1348" i="64" s="1"/>
  <c r="AQ1509" i="64"/>
  <c r="AQ1522" i="64" s="1"/>
  <c r="AQ1303" i="64"/>
  <c r="AQ1316" i="64" s="1"/>
  <c r="AQ1214" i="64"/>
  <c r="AQ1249" i="64" s="1"/>
  <c r="AQ1664" i="64"/>
  <c r="AQ1687" i="64" s="1"/>
  <c r="AQ2238" i="64"/>
  <c r="AQ2252" i="64" s="1"/>
  <c r="AQ1258" i="64"/>
  <c r="AQ1632" i="64"/>
  <c r="AQ1655" i="64" s="1"/>
  <c r="AQ1178" i="64"/>
  <c r="AQ1205" i="64" s="1"/>
  <c r="AQ1596" i="64"/>
  <c r="AQ1623" i="64" s="1"/>
  <c r="AQ1142" i="64"/>
  <c r="AQ1169" i="64" s="1"/>
  <c r="AQ1072" i="64"/>
  <c r="AQ1099" i="64" s="1"/>
  <c r="AQ1048" i="64"/>
  <c r="AQ1063" i="64" s="1"/>
  <c r="AQ1696" i="64"/>
  <c r="AQ1721" i="64" s="1"/>
  <c r="AQ1107" i="64"/>
  <c r="AQ1134" i="64" s="1"/>
  <c r="AQ954" i="64"/>
  <c r="AQ969" i="64" s="1"/>
  <c r="AQ1730" i="64"/>
  <c r="AQ1755" i="64" s="1"/>
  <c r="AQ978" i="64"/>
  <c r="AQ991" i="64" s="1"/>
  <c r="AQ1411" i="64"/>
  <c r="AQ1426" i="64" s="1"/>
  <c r="AQ930" i="64"/>
  <c r="AQ945" i="64" s="1"/>
  <c r="AQ493" i="64"/>
  <c r="AQ817" i="64"/>
  <c r="AQ830" i="64" s="1"/>
  <c r="AQ444" i="64"/>
  <c r="AQ459" i="64" s="1"/>
  <c r="AQ906" i="64"/>
  <c r="AQ921" i="64" s="1"/>
  <c r="AQ793" i="64"/>
  <c r="AQ808" i="64" s="1"/>
  <c r="AQ416" i="64"/>
  <c r="AQ436" i="64" s="1"/>
  <c r="AQ384" i="64"/>
  <c r="AI1380" i="64"/>
  <c r="AI2186" i="64"/>
  <c r="AI2203" i="64" s="1"/>
  <c r="AI2160" i="64"/>
  <c r="AI2177" i="64" s="1"/>
  <c r="AI2109" i="64"/>
  <c r="AI2126" i="64" s="1"/>
  <c r="AI1357" i="64"/>
  <c r="AI1371" i="64" s="1"/>
  <c r="AI1325" i="64"/>
  <c r="AI1348" i="64" s="1"/>
  <c r="AI2135" i="64"/>
  <c r="AI2152" i="64" s="1"/>
  <c r="AI1303" i="64"/>
  <c r="AI1316" i="64" s="1"/>
  <c r="AI1258" i="64"/>
  <c r="AI2238" i="64"/>
  <c r="AI2252" i="64" s="1"/>
  <c r="AI1664" i="64"/>
  <c r="AI1687" i="64" s="1"/>
  <c r="AI1509" i="64"/>
  <c r="AI1522" i="64" s="1"/>
  <c r="AI1632" i="64"/>
  <c r="AI1655" i="64" s="1"/>
  <c r="AI1596" i="64"/>
  <c r="AI1623" i="64" s="1"/>
  <c r="AI1178" i="64"/>
  <c r="AI1205" i="64" s="1"/>
  <c r="AI1142" i="64"/>
  <c r="AI1169" i="64" s="1"/>
  <c r="AI1214" i="64"/>
  <c r="AI1249" i="64" s="1"/>
  <c r="AI1072" i="64"/>
  <c r="AI1099" i="64" s="1"/>
  <c r="AI1107" i="64"/>
  <c r="AI1134" i="64" s="1"/>
  <c r="AI1048" i="64"/>
  <c r="AI1063" i="64" s="1"/>
  <c r="AI1696" i="64"/>
  <c r="AI1721" i="64" s="1"/>
  <c r="AI1730" i="64"/>
  <c r="AI1755" i="64" s="1"/>
  <c r="AI954" i="64"/>
  <c r="AI969" i="64" s="1"/>
  <c r="AI978" i="64"/>
  <c r="AI991" i="64" s="1"/>
  <c r="AI1411" i="64"/>
  <c r="AI1426" i="64" s="1"/>
  <c r="AI930" i="64"/>
  <c r="AI945" i="64" s="1"/>
  <c r="AI493" i="64"/>
  <c r="AI817" i="64"/>
  <c r="AI830" i="64" s="1"/>
  <c r="AI793" i="64"/>
  <c r="AI808" i="64" s="1"/>
  <c r="AI517" i="64"/>
  <c r="AI444" i="64"/>
  <c r="AI459" i="64" s="1"/>
  <c r="AI416" i="64"/>
  <c r="AI436" i="64" s="1"/>
  <c r="AI906" i="64"/>
  <c r="AI921" i="64" s="1"/>
  <c r="AI384" i="64"/>
  <c r="AA1380" i="64"/>
  <c r="AA2186" i="64"/>
  <c r="AA2203" i="64" s="1"/>
  <c r="AA2160" i="64"/>
  <c r="AA2177" i="64" s="1"/>
  <c r="AA2135" i="64"/>
  <c r="AA2152" i="64" s="1"/>
  <c r="AA2109" i="64"/>
  <c r="AA2126" i="64" s="1"/>
  <c r="AA1357" i="64"/>
  <c r="AA1371" i="64" s="1"/>
  <c r="AA1325" i="64"/>
  <c r="AA1348" i="64" s="1"/>
  <c r="AA1509" i="64"/>
  <c r="AA1522" i="64" s="1"/>
  <c r="AA1303" i="64"/>
  <c r="AA1316" i="64" s="1"/>
  <c r="AA2238" i="64"/>
  <c r="AA2252" i="64" s="1"/>
  <c r="AA1214" i="64"/>
  <c r="AA1249" i="64" s="1"/>
  <c r="AA1664" i="64"/>
  <c r="AA1687" i="64" s="1"/>
  <c r="AA1258" i="64"/>
  <c r="AA1632" i="64"/>
  <c r="AA1655" i="64" s="1"/>
  <c r="AA1178" i="64"/>
  <c r="AA1205" i="64" s="1"/>
  <c r="AA1142" i="64"/>
  <c r="AA1169" i="64" s="1"/>
  <c r="AA1596" i="64"/>
  <c r="AA1623" i="64" s="1"/>
  <c r="AA1107" i="64"/>
  <c r="AA1134" i="64" s="1"/>
  <c r="AA1072" i="64"/>
  <c r="AA1099" i="64" s="1"/>
  <c r="AA1048" i="64"/>
  <c r="AA1063" i="64" s="1"/>
  <c r="AA1696" i="64"/>
  <c r="AA1721" i="64" s="1"/>
  <c r="AA954" i="64"/>
  <c r="AA969" i="64" s="1"/>
  <c r="AA978" i="64"/>
  <c r="AA991" i="64" s="1"/>
  <c r="AA1730" i="64"/>
  <c r="AA1755" i="64" s="1"/>
  <c r="AA930" i="64"/>
  <c r="AA945" i="64" s="1"/>
  <c r="AA1411" i="64"/>
  <c r="AA1426" i="64" s="1"/>
  <c r="AA493" i="64"/>
  <c r="AA817" i="64"/>
  <c r="AA830" i="64" s="1"/>
  <c r="AA444" i="64"/>
  <c r="AA459" i="64" s="1"/>
  <c r="AA793" i="64"/>
  <c r="AA808" i="64" s="1"/>
  <c r="AA517" i="64"/>
  <c r="AA416" i="64"/>
  <c r="AA436" i="64" s="1"/>
  <c r="AA384" i="64"/>
  <c r="S1380" i="64"/>
  <c r="S2186" i="64"/>
  <c r="S2203" i="64" s="1"/>
  <c r="S2160" i="64"/>
  <c r="S2177" i="64" s="1"/>
  <c r="S2135" i="64"/>
  <c r="S2152" i="64" s="1"/>
  <c r="S2109" i="64"/>
  <c r="S2126" i="64" s="1"/>
  <c r="S1357" i="64"/>
  <c r="S1371" i="64" s="1"/>
  <c r="S1325" i="64"/>
  <c r="S1348" i="64" s="1"/>
  <c r="S1509" i="64"/>
  <c r="S1522" i="64" s="1"/>
  <c r="S1303" i="64"/>
  <c r="S1316" i="64" s="1"/>
  <c r="S1258" i="64"/>
  <c r="S1664" i="64"/>
  <c r="S1687" i="64" s="1"/>
  <c r="S1632" i="64"/>
  <c r="S1655" i="64" s="1"/>
  <c r="S1214" i="64"/>
  <c r="S1249" i="64" s="1"/>
  <c r="S1178" i="64"/>
  <c r="S1205" i="64" s="1"/>
  <c r="S1596" i="64"/>
  <c r="S1623" i="64" s="1"/>
  <c r="S2238" i="64"/>
  <c r="S2252" i="64" s="1"/>
  <c r="S1142" i="64"/>
  <c r="S1169" i="64" s="1"/>
  <c r="S1107" i="64"/>
  <c r="S1134" i="64" s="1"/>
  <c r="S1072" i="64"/>
  <c r="S1099" i="64" s="1"/>
  <c r="S1048" i="64"/>
  <c r="S1063" i="64" s="1"/>
  <c r="S1696" i="64"/>
  <c r="S1721" i="64" s="1"/>
  <c r="S954" i="64"/>
  <c r="S969" i="64" s="1"/>
  <c r="S1730" i="64"/>
  <c r="S1755" i="64" s="1"/>
  <c r="S978" i="64"/>
  <c r="S991" i="64" s="1"/>
  <c r="S1411" i="64"/>
  <c r="S1426" i="64" s="1"/>
  <c r="S493" i="64"/>
  <c r="S817" i="64"/>
  <c r="S830" i="64" s="1"/>
  <c r="S930" i="64"/>
  <c r="S945" i="64" s="1"/>
  <c r="S906" i="64"/>
  <c r="S921" i="64" s="1"/>
  <c r="S517" i="64"/>
  <c r="S444" i="64"/>
  <c r="S459" i="64" s="1"/>
  <c r="S416" i="64"/>
  <c r="S436" i="64" s="1"/>
  <c r="S793" i="64"/>
  <c r="S808" i="64" s="1"/>
  <c r="S384" i="64"/>
  <c r="CE2191" i="64"/>
  <c r="CE2165" i="64"/>
  <c r="CE1385" i="64"/>
  <c r="CE2140" i="64"/>
  <c r="CE2114" i="64"/>
  <c r="CE2131" i="64" s="1"/>
  <c r="CE1362" i="64"/>
  <c r="CE1376" i="64" s="1"/>
  <c r="CE1330" i="64"/>
  <c r="CE1308" i="64"/>
  <c r="CE1321" i="64" s="1"/>
  <c r="CE1514" i="64"/>
  <c r="CE1527" i="64" s="1"/>
  <c r="CE1263" i="64"/>
  <c r="CE1298" i="64" s="1"/>
  <c r="CE1219" i="64"/>
  <c r="CE1254" i="64" s="1"/>
  <c r="CE1183" i="64"/>
  <c r="CE1210" i="64" s="1"/>
  <c r="CE2243" i="64"/>
  <c r="CE2257" i="64" s="1"/>
  <c r="CE1601" i="64"/>
  <c r="CE1628" i="64" s="1"/>
  <c r="CE1637" i="64"/>
  <c r="CE1660" i="64" s="1"/>
  <c r="CE1147" i="64"/>
  <c r="CE1174" i="64" s="1"/>
  <c r="CE1669" i="64"/>
  <c r="CE1692" i="64" s="1"/>
  <c r="CE1077" i="64"/>
  <c r="CE1104" i="64" s="1"/>
  <c r="CE1701" i="64"/>
  <c r="CE1726" i="64" s="1"/>
  <c r="CE1112" i="64"/>
  <c r="CE1139" i="64" s="1"/>
  <c r="CE1053" i="64"/>
  <c r="CE983" i="64"/>
  <c r="CE996" i="64" s="1"/>
  <c r="CE1735" i="64"/>
  <c r="CE1760" i="64" s="1"/>
  <c r="CE911" i="64"/>
  <c r="CE926" i="64" s="1"/>
  <c r="CE522" i="64"/>
  <c r="CE535" i="64" s="1"/>
  <c r="CE498" i="64"/>
  <c r="CE822" i="64"/>
  <c r="CE835" i="64" s="1"/>
  <c r="CE959" i="64"/>
  <c r="CE449" i="64"/>
  <c r="CE1416" i="64"/>
  <c r="CE1431" i="64" s="1"/>
  <c r="CE798" i="64"/>
  <c r="CE421" i="64"/>
  <c r="CE935" i="64"/>
  <c r="CE950" i="64" s="1"/>
  <c r="CE389" i="64"/>
  <c r="BW2191" i="64"/>
  <c r="BW2165" i="64"/>
  <c r="BW1385" i="64"/>
  <c r="BW2140" i="64"/>
  <c r="BW2114" i="64"/>
  <c r="BW2131" i="64" s="1"/>
  <c r="BW1362" i="64"/>
  <c r="BW1376" i="64" s="1"/>
  <c r="BW1308" i="64"/>
  <c r="BW1321" i="64" s="1"/>
  <c r="BW1330" i="64"/>
  <c r="BW1263" i="64"/>
  <c r="BW1298" i="64" s="1"/>
  <c r="BW1514" i="64"/>
  <c r="BW1527" i="64" s="1"/>
  <c r="BW1219" i="64"/>
  <c r="BW1254" i="64" s="1"/>
  <c r="BW1183" i="64"/>
  <c r="BW1210" i="64" s="1"/>
  <c r="BW1669" i="64"/>
  <c r="BW1692" i="64" s="1"/>
  <c r="BW2243" i="64"/>
  <c r="BW2257" i="64" s="1"/>
  <c r="BW1637" i="64"/>
  <c r="BW1660" i="64" s="1"/>
  <c r="BW1147" i="64"/>
  <c r="BW1174" i="64" s="1"/>
  <c r="BW1077" i="64"/>
  <c r="BW1104" i="64" s="1"/>
  <c r="BW1112" i="64"/>
  <c r="BW1139" i="64" s="1"/>
  <c r="BW1601" i="64"/>
  <c r="BW1628" i="64" s="1"/>
  <c r="BW1701" i="64"/>
  <c r="BW1726" i="64" s="1"/>
  <c r="BW983" i="64"/>
  <c r="BW996" i="64" s="1"/>
  <c r="BW911" i="64"/>
  <c r="BW926" i="64" s="1"/>
  <c r="BW1053" i="64"/>
  <c r="BW522" i="64"/>
  <c r="BW535" i="64" s="1"/>
  <c r="BW498" i="64"/>
  <c r="BW935" i="64"/>
  <c r="BW950" i="64" s="1"/>
  <c r="BW822" i="64"/>
  <c r="BW835" i="64" s="1"/>
  <c r="BW449" i="64"/>
  <c r="BW959" i="64"/>
  <c r="BW421" i="64"/>
  <c r="BW473" i="64"/>
  <c r="BW389" i="64"/>
  <c r="BO2191" i="64"/>
  <c r="BO2165" i="64"/>
  <c r="BO1385" i="64"/>
  <c r="BO2140" i="64"/>
  <c r="BO2114" i="64"/>
  <c r="BO2131" i="64" s="1"/>
  <c r="BO1362" i="64"/>
  <c r="BO1376" i="64" s="1"/>
  <c r="BO1330" i="64"/>
  <c r="BO1308" i="64"/>
  <c r="BO1321" i="64" s="1"/>
  <c r="BO2243" i="64"/>
  <c r="BO2257" i="64" s="1"/>
  <c r="BO1514" i="64"/>
  <c r="BO1527" i="64" s="1"/>
  <c r="BO1263" i="64"/>
  <c r="BO1298" i="64" s="1"/>
  <c r="BO1219" i="64"/>
  <c r="BO1254" i="64" s="1"/>
  <c r="BO1669" i="64"/>
  <c r="BO1692" i="64" s="1"/>
  <c r="BO1183" i="64"/>
  <c r="BO1210" i="64" s="1"/>
  <c r="BO1147" i="64"/>
  <c r="BO1174" i="64" s="1"/>
  <c r="BO1601" i="64"/>
  <c r="BO1628" i="64" s="1"/>
  <c r="BO1637" i="64"/>
  <c r="BO1660" i="64" s="1"/>
  <c r="BO1077" i="64"/>
  <c r="BO1104" i="64" s="1"/>
  <c r="BO1701" i="64"/>
  <c r="BO1726" i="64" s="1"/>
  <c r="BO983" i="64"/>
  <c r="BO996" i="64" s="1"/>
  <c r="BO1735" i="64"/>
  <c r="BO1760" i="64" s="1"/>
  <c r="BO1112" i="64"/>
  <c r="BO1139" i="64" s="1"/>
  <c r="BO1053" i="64"/>
  <c r="BO911" i="64"/>
  <c r="BO926" i="64" s="1"/>
  <c r="BO959" i="64"/>
  <c r="BO935" i="64"/>
  <c r="BO950" i="64" s="1"/>
  <c r="BO522" i="64"/>
  <c r="BO535" i="64" s="1"/>
  <c r="BO498" i="64"/>
  <c r="BO822" i="64"/>
  <c r="BO835" i="64" s="1"/>
  <c r="BO449" i="64"/>
  <c r="BO798" i="64"/>
  <c r="BO1416" i="64"/>
  <c r="BO1431" i="64" s="1"/>
  <c r="BO473" i="64"/>
  <c r="BO421" i="64"/>
  <c r="BO389" i="64"/>
  <c r="BG2191" i="64"/>
  <c r="BG2165" i="64"/>
  <c r="BG1385" i="64"/>
  <c r="BG2140" i="64"/>
  <c r="BG2114" i="64"/>
  <c r="BG2131" i="64" s="1"/>
  <c r="BG1362" i="64"/>
  <c r="BG1376" i="64" s="1"/>
  <c r="BG1330" i="64"/>
  <c r="BG1308" i="64"/>
  <c r="BG1321" i="64" s="1"/>
  <c r="BG1514" i="64"/>
  <c r="BG1527" i="64" s="1"/>
  <c r="BG1263" i="64"/>
  <c r="BG1298" i="64" s="1"/>
  <c r="BG1219" i="64"/>
  <c r="BG1254" i="64" s="1"/>
  <c r="BG1183" i="64"/>
  <c r="BG1210" i="64" s="1"/>
  <c r="BG1601" i="64"/>
  <c r="BG1628" i="64" s="1"/>
  <c r="BG1669" i="64"/>
  <c r="BG1692" i="64" s="1"/>
  <c r="BG1637" i="64"/>
  <c r="BG1660" i="64" s="1"/>
  <c r="BG2243" i="64"/>
  <c r="BG2257" i="64" s="1"/>
  <c r="BG1147" i="64"/>
  <c r="BG1174" i="64" s="1"/>
  <c r="BG1077" i="64"/>
  <c r="BG1104" i="64" s="1"/>
  <c r="BG1112" i="64"/>
  <c r="BG1139" i="64" s="1"/>
  <c r="BG1701" i="64"/>
  <c r="BG1726" i="64" s="1"/>
  <c r="BG1735" i="64"/>
  <c r="BG1760" i="64" s="1"/>
  <c r="BG1053" i="64"/>
  <c r="BG911" i="64"/>
  <c r="BG926" i="64" s="1"/>
  <c r="BG983" i="64"/>
  <c r="BG996" i="64" s="1"/>
  <c r="BG522" i="64"/>
  <c r="BG535" i="64" s="1"/>
  <c r="BG959" i="64"/>
  <c r="BG498" i="64"/>
  <c r="BG822" i="64"/>
  <c r="BG835" i="64" s="1"/>
  <c r="BG935" i="64"/>
  <c r="BG950" i="64" s="1"/>
  <c r="BG473" i="64"/>
  <c r="BG449" i="64"/>
  <c r="BG421" i="64"/>
  <c r="BG798" i="64"/>
  <c r="BG389" i="64"/>
  <c r="AY2191" i="64"/>
  <c r="AY2165" i="64"/>
  <c r="AY1385" i="64"/>
  <c r="AY2140" i="64"/>
  <c r="AY2114" i="64"/>
  <c r="AY2131" i="64" s="1"/>
  <c r="AY1362" i="64"/>
  <c r="AY1376" i="64" s="1"/>
  <c r="AY1330" i="64"/>
  <c r="AY1308" i="64"/>
  <c r="AY1321" i="64" s="1"/>
  <c r="AY2243" i="64"/>
  <c r="AY2257" i="64" s="1"/>
  <c r="AY1263" i="64"/>
  <c r="AY1298" i="64" s="1"/>
  <c r="AY1514" i="64"/>
  <c r="AY1527" i="64" s="1"/>
  <c r="AY1219" i="64"/>
  <c r="AY1254" i="64" s="1"/>
  <c r="AY1183" i="64"/>
  <c r="AY1210" i="64" s="1"/>
  <c r="AY1669" i="64"/>
  <c r="AY1692" i="64" s="1"/>
  <c r="AY1147" i="64"/>
  <c r="AY1174" i="64" s="1"/>
  <c r="AY1112" i="64"/>
  <c r="AY1139" i="64" s="1"/>
  <c r="AY1077" i="64"/>
  <c r="AY1104" i="64" s="1"/>
  <c r="AY1701" i="64"/>
  <c r="AY1726" i="64" s="1"/>
  <c r="AY1053" i="64"/>
  <c r="AY983" i="64"/>
  <c r="AY996" i="64" s="1"/>
  <c r="AY1735" i="64"/>
  <c r="AY1760" i="64" s="1"/>
  <c r="AY911" i="64"/>
  <c r="AY926" i="64" s="1"/>
  <c r="AY522" i="64"/>
  <c r="AY535" i="64" s="1"/>
  <c r="AY1637" i="64"/>
  <c r="AY1660" i="64" s="1"/>
  <c r="AY935" i="64"/>
  <c r="AY950" i="64" s="1"/>
  <c r="AY498" i="64"/>
  <c r="AY822" i="64"/>
  <c r="AY835" i="64" s="1"/>
  <c r="AY959" i="64"/>
  <c r="AY1601" i="64"/>
  <c r="AY1628" i="64" s="1"/>
  <c r="AY798" i="64"/>
  <c r="AY449" i="64"/>
  <c r="AY1416" i="64"/>
  <c r="AY1431" i="64" s="1"/>
  <c r="AY421" i="64"/>
  <c r="AY389" i="64"/>
  <c r="AQ2191" i="64"/>
  <c r="AQ1385" i="64"/>
  <c r="AQ2165" i="64"/>
  <c r="AQ2140" i="64"/>
  <c r="AQ2114" i="64"/>
  <c r="AQ2131" i="64" s="1"/>
  <c r="AQ1362" i="64"/>
  <c r="AQ1376" i="64" s="1"/>
  <c r="AQ1330" i="64"/>
  <c r="AQ1308" i="64"/>
  <c r="AQ1321" i="64" s="1"/>
  <c r="AQ2243" i="64"/>
  <c r="AQ2257" i="64" s="1"/>
  <c r="AQ1514" i="64"/>
  <c r="AQ1527" i="64" s="1"/>
  <c r="AQ1263" i="64"/>
  <c r="AQ1298" i="64" s="1"/>
  <c r="AQ1219" i="64"/>
  <c r="AQ1254" i="64" s="1"/>
  <c r="AQ1183" i="64"/>
  <c r="AQ1210" i="64" s="1"/>
  <c r="AQ1601" i="64"/>
  <c r="AQ1628" i="64" s="1"/>
  <c r="AQ1147" i="64"/>
  <c r="AQ1174" i="64" s="1"/>
  <c r="AQ1637" i="64"/>
  <c r="AQ1660" i="64" s="1"/>
  <c r="AQ1669" i="64"/>
  <c r="AQ1692" i="64" s="1"/>
  <c r="AQ1077" i="64"/>
  <c r="AQ1104" i="64" s="1"/>
  <c r="AQ1701" i="64"/>
  <c r="AQ1726" i="64" s="1"/>
  <c r="AQ1112" i="64"/>
  <c r="AQ1139" i="64" s="1"/>
  <c r="AQ983" i="64"/>
  <c r="AQ996" i="64" s="1"/>
  <c r="AQ911" i="64"/>
  <c r="AQ926" i="64" s="1"/>
  <c r="AQ1735" i="64"/>
  <c r="AQ1760" i="64" s="1"/>
  <c r="AQ935" i="64"/>
  <c r="AQ950" i="64" s="1"/>
  <c r="AQ522" i="64"/>
  <c r="AQ535" i="64" s="1"/>
  <c r="AQ498" i="64"/>
  <c r="AQ1053" i="64"/>
  <c r="AQ822" i="64"/>
  <c r="AQ835" i="64" s="1"/>
  <c r="AQ449" i="64"/>
  <c r="AQ798" i="64"/>
  <c r="AQ421" i="64"/>
  <c r="AQ959" i="64"/>
  <c r="AQ389" i="64"/>
  <c r="AQ473" i="64"/>
  <c r="AI2191" i="64"/>
  <c r="AI2165" i="64"/>
  <c r="AI2140" i="64"/>
  <c r="AI1385" i="64"/>
  <c r="AI2114" i="64"/>
  <c r="AI2131" i="64" s="1"/>
  <c r="AI1362" i="64"/>
  <c r="AI1376" i="64" s="1"/>
  <c r="AI1308" i="64"/>
  <c r="AI1321" i="64" s="1"/>
  <c r="AI1330" i="64"/>
  <c r="AI1263" i="64"/>
  <c r="AI1298" i="64" s="1"/>
  <c r="AI2243" i="64"/>
  <c r="AI2257" i="64" s="1"/>
  <c r="AI1514" i="64"/>
  <c r="AI1527" i="64" s="1"/>
  <c r="AI1219" i="64"/>
  <c r="AI1254" i="64" s="1"/>
  <c r="AI1183" i="64"/>
  <c r="AI1210" i="64" s="1"/>
  <c r="AI1601" i="64"/>
  <c r="AI1628" i="64" s="1"/>
  <c r="AI1669" i="64"/>
  <c r="AI1692" i="64" s="1"/>
  <c r="AI1637" i="64"/>
  <c r="AI1660" i="64" s="1"/>
  <c r="AI1147" i="64"/>
  <c r="AI1174" i="64" s="1"/>
  <c r="AI1077" i="64"/>
  <c r="AI1104" i="64" s="1"/>
  <c r="AI1112" i="64"/>
  <c r="AI1139" i="64" s="1"/>
  <c r="AI1701" i="64"/>
  <c r="AI1726" i="64" s="1"/>
  <c r="AI983" i="64"/>
  <c r="AI996" i="64" s="1"/>
  <c r="AI1735" i="64"/>
  <c r="AI1760" i="64" s="1"/>
  <c r="AI1053" i="64"/>
  <c r="AI911" i="64"/>
  <c r="AI926" i="64" s="1"/>
  <c r="AI959" i="64"/>
  <c r="AI522" i="64"/>
  <c r="AI535" i="64" s="1"/>
  <c r="AI498" i="64"/>
  <c r="AI822" i="64"/>
  <c r="AI835" i="64" s="1"/>
  <c r="AI935" i="64"/>
  <c r="AI950" i="64" s="1"/>
  <c r="AI449" i="64"/>
  <c r="AI1416" i="64"/>
  <c r="AI1431" i="64" s="1"/>
  <c r="AI421" i="64"/>
  <c r="AI389" i="64"/>
  <c r="AI798" i="64"/>
  <c r="AI473" i="64"/>
  <c r="AA2191" i="64"/>
  <c r="AA2165" i="64"/>
  <c r="AA2140" i="64"/>
  <c r="AA2114" i="64"/>
  <c r="AA2131" i="64" s="1"/>
  <c r="AA1362" i="64"/>
  <c r="AA1376" i="64" s="1"/>
  <c r="AA1385" i="64"/>
  <c r="AA1330" i="64"/>
  <c r="AA1308" i="64"/>
  <c r="AA1321" i="64" s="1"/>
  <c r="AA2243" i="64"/>
  <c r="AA2257" i="64" s="1"/>
  <c r="AA1514" i="64"/>
  <c r="AA1527" i="64" s="1"/>
  <c r="AA1263" i="64"/>
  <c r="AA1298" i="64" s="1"/>
  <c r="AA1183" i="64"/>
  <c r="AA1210" i="64" s="1"/>
  <c r="AA1669" i="64"/>
  <c r="AA1692" i="64" s="1"/>
  <c r="AA1219" i="64"/>
  <c r="AA1254" i="64" s="1"/>
  <c r="AA1147" i="64"/>
  <c r="AA1174" i="64" s="1"/>
  <c r="AA1601" i="64"/>
  <c r="AA1628" i="64" s="1"/>
  <c r="AA1112" i="64"/>
  <c r="AA1139" i="64" s="1"/>
  <c r="AA1077" i="64"/>
  <c r="AA1104" i="64" s="1"/>
  <c r="AA1637" i="64"/>
  <c r="AA1660" i="64" s="1"/>
  <c r="AA1701" i="64"/>
  <c r="AA1726" i="64" s="1"/>
  <c r="AA1735" i="64"/>
  <c r="AA1760" i="64" s="1"/>
  <c r="AA1053" i="64"/>
  <c r="AA911" i="64"/>
  <c r="AA926" i="64" s="1"/>
  <c r="AA522" i="64"/>
  <c r="AA535" i="64" s="1"/>
  <c r="AA935" i="64"/>
  <c r="AA950" i="64" s="1"/>
  <c r="AA959" i="64"/>
  <c r="AA498" i="64"/>
  <c r="AA822" i="64"/>
  <c r="AA835" i="64" s="1"/>
  <c r="AA983" i="64"/>
  <c r="AA996" i="64" s="1"/>
  <c r="AA798" i="64"/>
  <c r="AA449" i="64"/>
  <c r="AA421" i="64"/>
  <c r="AA389" i="64"/>
  <c r="AA473" i="64"/>
  <c r="S2191" i="64"/>
  <c r="S1385" i="64"/>
  <c r="S2140" i="64"/>
  <c r="S2165" i="64"/>
  <c r="S2114" i="64"/>
  <c r="S2131" i="64" s="1"/>
  <c r="S1362" i="64"/>
  <c r="S1376" i="64" s="1"/>
  <c r="S1330" i="64"/>
  <c r="S1308" i="64"/>
  <c r="S1321" i="64" s="1"/>
  <c r="S1514" i="64"/>
  <c r="S1527" i="64" s="1"/>
  <c r="S2243" i="64"/>
  <c r="S2257" i="64" s="1"/>
  <c r="S1263" i="64"/>
  <c r="S1298" i="64" s="1"/>
  <c r="S1219" i="64"/>
  <c r="S1254" i="64" s="1"/>
  <c r="S1183" i="64"/>
  <c r="S1210" i="64" s="1"/>
  <c r="S1601" i="64"/>
  <c r="S1628" i="64" s="1"/>
  <c r="S1637" i="64"/>
  <c r="S1660" i="64" s="1"/>
  <c r="S1147" i="64"/>
  <c r="S1174" i="64" s="1"/>
  <c r="S1077" i="64"/>
  <c r="S1104" i="64" s="1"/>
  <c r="S1669" i="64"/>
  <c r="S1692" i="64" s="1"/>
  <c r="S1701" i="64"/>
  <c r="S1726" i="64" s="1"/>
  <c r="S1112" i="64"/>
  <c r="S1139" i="64" s="1"/>
  <c r="S1053" i="64"/>
  <c r="S983" i="64"/>
  <c r="S996" i="64" s="1"/>
  <c r="S1735" i="64"/>
  <c r="S1760" i="64" s="1"/>
  <c r="S911" i="64"/>
  <c r="S926" i="64" s="1"/>
  <c r="S522" i="64"/>
  <c r="S535" i="64" s="1"/>
  <c r="S498" i="64"/>
  <c r="S822" i="64"/>
  <c r="S835" i="64" s="1"/>
  <c r="S959" i="64"/>
  <c r="S449" i="64"/>
  <c r="S935" i="64"/>
  <c r="S950" i="64" s="1"/>
  <c r="S1416" i="64"/>
  <c r="S1431" i="64" s="1"/>
  <c r="S798" i="64"/>
  <c r="S421" i="64"/>
  <c r="S389" i="64"/>
  <c r="S473" i="64"/>
  <c r="CF2190" i="64"/>
  <c r="CF1384" i="64"/>
  <c r="CF2164" i="64"/>
  <c r="CF2139" i="64"/>
  <c r="CF2113" i="64"/>
  <c r="CF1329" i="64"/>
  <c r="CF1307" i="64"/>
  <c r="CF1361" i="64"/>
  <c r="CF1513" i="64"/>
  <c r="CF1262" i="64"/>
  <c r="CF2242" i="64"/>
  <c r="CF1668" i="64"/>
  <c r="CF1218" i="64"/>
  <c r="CF1636" i="64"/>
  <c r="CF1146" i="64"/>
  <c r="CF1111" i="64"/>
  <c r="CF1076" i="64"/>
  <c r="CF1700" i="64"/>
  <c r="CF982" i="64"/>
  <c r="CF1600" i="64"/>
  <c r="CF1182" i="64"/>
  <c r="CF1734" i="64"/>
  <c r="CF1052" i="64"/>
  <c r="CF521" i="64"/>
  <c r="CF534" i="64" s="1"/>
  <c r="CF934" i="64"/>
  <c r="CF949" i="64" s="1"/>
  <c r="CF821" i="64"/>
  <c r="CF958" i="64"/>
  <c r="CF973" i="64" s="1"/>
  <c r="CF797" i="64"/>
  <c r="CF448" i="64"/>
  <c r="CF497" i="64"/>
  <c r="CF420" i="64"/>
  <c r="CF472" i="64"/>
  <c r="CF1415" i="64"/>
  <c r="CF1439" i="64"/>
  <c r="BX2190" i="64"/>
  <c r="BX1384" i="64"/>
  <c r="BX2164" i="64"/>
  <c r="BX2139" i="64"/>
  <c r="BX1329" i="64"/>
  <c r="BX1361" i="64"/>
  <c r="BX1307" i="64"/>
  <c r="BX2113" i="64"/>
  <c r="BX1513" i="64"/>
  <c r="BX1262" i="64"/>
  <c r="BX2242" i="64"/>
  <c r="BX1668" i="64"/>
  <c r="BX1218" i="64"/>
  <c r="BX1636" i="64"/>
  <c r="BX1146" i="64"/>
  <c r="BX1600" i="64"/>
  <c r="BX1182" i="64"/>
  <c r="BX1111" i="64"/>
  <c r="BX1076" i="64"/>
  <c r="BX1700" i="64"/>
  <c r="BX982" i="64"/>
  <c r="BX1734" i="64"/>
  <c r="BX1052" i="64"/>
  <c r="BX958" i="64"/>
  <c r="BX973" i="64" s="1"/>
  <c r="BX934" i="64"/>
  <c r="BX949" i="64" s="1"/>
  <c r="BX521" i="64"/>
  <c r="BX534" i="64" s="1"/>
  <c r="BX821" i="64"/>
  <c r="BX797" i="64"/>
  <c r="BX448" i="64"/>
  <c r="BX1415" i="64"/>
  <c r="BX420" i="64"/>
  <c r="BX472" i="64"/>
  <c r="BX497" i="64"/>
  <c r="BX1439" i="64"/>
  <c r="BP2190" i="64"/>
  <c r="BP1384" i="64"/>
  <c r="BP2164" i="64"/>
  <c r="BP2139" i="64"/>
  <c r="BP2113" i="64"/>
  <c r="BP1329" i="64"/>
  <c r="BP1361" i="64"/>
  <c r="BP1307" i="64"/>
  <c r="BP1513" i="64"/>
  <c r="BP1262" i="64"/>
  <c r="BP1218" i="64"/>
  <c r="BP2242" i="64"/>
  <c r="BP1636" i="64"/>
  <c r="BP1600" i="64"/>
  <c r="BP1182" i="64"/>
  <c r="BP1146" i="64"/>
  <c r="BP1111" i="64"/>
  <c r="BP1076" i="64"/>
  <c r="BP1700" i="64"/>
  <c r="BP1668" i="64"/>
  <c r="BP982" i="64"/>
  <c r="BP1734" i="64"/>
  <c r="BP1052" i="64"/>
  <c r="BP521" i="64"/>
  <c r="BP534" i="64" s="1"/>
  <c r="BP958" i="64"/>
  <c r="BP973" i="64" s="1"/>
  <c r="BP821" i="64"/>
  <c r="BP934" i="64"/>
  <c r="BP949" i="64" s="1"/>
  <c r="BP797" i="64"/>
  <c r="BP448" i="64"/>
  <c r="BP497" i="64"/>
  <c r="BP420" i="64"/>
  <c r="BP472" i="64"/>
  <c r="BP1415" i="64"/>
  <c r="BP1439" i="64"/>
  <c r="BH2190" i="64"/>
  <c r="BH1384" i="64"/>
  <c r="BH2164" i="64"/>
  <c r="BH2139" i="64"/>
  <c r="BH1329" i="64"/>
  <c r="BH2113" i="64"/>
  <c r="BH1307" i="64"/>
  <c r="BH1361" i="64"/>
  <c r="BH1513" i="64"/>
  <c r="BH1262" i="64"/>
  <c r="BH2242" i="64"/>
  <c r="BH1218" i="64"/>
  <c r="BH1636" i="64"/>
  <c r="BH1668" i="64"/>
  <c r="BH1146" i="64"/>
  <c r="BH1600" i="64"/>
  <c r="BH1182" i="64"/>
  <c r="BH1111" i="64"/>
  <c r="BH1076" i="64"/>
  <c r="BH1700" i="64"/>
  <c r="BH982" i="64"/>
  <c r="BH1734" i="64"/>
  <c r="BH1052" i="64"/>
  <c r="BH521" i="64"/>
  <c r="BH534" i="64" s="1"/>
  <c r="BH934" i="64"/>
  <c r="BH949" i="64" s="1"/>
  <c r="BH821" i="64"/>
  <c r="BH958" i="64"/>
  <c r="BH973" i="64" s="1"/>
  <c r="BH797" i="64"/>
  <c r="BH448" i="64"/>
  <c r="BH1415" i="64"/>
  <c r="BH420" i="64"/>
  <c r="BH472" i="64"/>
  <c r="BH497" i="64"/>
  <c r="BH1439" i="64"/>
  <c r="AZ2190" i="64"/>
  <c r="AZ1384" i="64"/>
  <c r="AZ2164" i="64"/>
  <c r="AZ2139" i="64"/>
  <c r="AZ1361" i="64"/>
  <c r="AZ1329" i="64"/>
  <c r="AZ1307" i="64"/>
  <c r="AZ2113" i="64"/>
  <c r="AZ1513" i="64"/>
  <c r="AZ1262" i="64"/>
  <c r="AZ2242" i="64"/>
  <c r="AZ1668" i="64"/>
  <c r="AZ1636" i="64"/>
  <c r="AZ1600" i="64"/>
  <c r="AZ1182" i="64"/>
  <c r="AZ1146" i="64"/>
  <c r="AZ1111" i="64"/>
  <c r="AZ1218" i="64"/>
  <c r="AZ1076" i="64"/>
  <c r="AZ1700" i="64"/>
  <c r="AZ982" i="64"/>
  <c r="AZ1734" i="64"/>
  <c r="AZ1052" i="64"/>
  <c r="AZ521" i="64"/>
  <c r="AZ534" i="64" s="1"/>
  <c r="AZ821" i="64"/>
  <c r="AZ958" i="64"/>
  <c r="AZ973" i="64" s="1"/>
  <c r="AZ797" i="64"/>
  <c r="AZ448" i="64"/>
  <c r="AZ497" i="64"/>
  <c r="AZ420" i="64"/>
  <c r="AZ934" i="64"/>
  <c r="AZ949" i="64" s="1"/>
  <c r="AZ472" i="64"/>
  <c r="AZ1415" i="64"/>
  <c r="AZ1439" i="64"/>
  <c r="AR2190" i="64"/>
  <c r="AR1384" i="64"/>
  <c r="AR2164" i="64"/>
  <c r="AR1361" i="64"/>
  <c r="AR1329" i="64"/>
  <c r="AR2113" i="64"/>
  <c r="AR2139" i="64"/>
  <c r="AR1307" i="64"/>
  <c r="AR1513" i="64"/>
  <c r="AR1262" i="64"/>
  <c r="AR2242" i="64"/>
  <c r="AR1218" i="64"/>
  <c r="AR1636" i="64"/>
  <c r="AR1668" i="64"/>
  <c r="AR1146" i="64"/>
  <c r="AR1111" i="64"/>
  <c r="AR1076" i="64"/>
  <c r="AR1700" i="64"/>
  <c r="AR1600" i="64"/>
  <c r="AR982" i="64"/>
  <c r="AR1182" i="64"/>
  <c r="AR1734" i="64"/>
  <c r="AR1052" i="64"/>
  <c r="AR958" i="64"/>
  <c r="AR973" i="64" s="1"/>
  <c r="AR521" i="64"/>
  <c r="AR534" i="64" s="1"/>
  <c r="AR821" i="64"/>
  <c r="AR934" i="64"/>
  <c r="AR949" i="64" s="1"/>
  <c r="AR797" i="64"/>
  <c r="AR448" i="64"/>
  <c r="AR1415" i="64"/>
  <c r="AR420" i="64"/>
  <c r="AR472" i="64"/>
  <c r="AR497" i="64"/>
  <c r="AR1439" i="64"/>
  <c r="AJ1384" i="64"/>
  <c r="AJ2164" i="64"/>
  <c r="AJ2139" i="64"/>
  <c r="AJ1329" i="64"/>
  <c r="AJ2113" i="64"/>
  <c r="AJ1361" i="64"/>
  <c r="AJ1307" i="64"/>
  <c r="AJ2190" i="64"/>
  <c r="AJ1513" i="64"/>
  <c r="AJ1262" i="64"/>
  <c r="AJ1218" i="64"/>
  <c r="AJ2242" i="64"/>
  <c r="AJ1636" i="64"/>
  <c r="AJ1146" i="64"/>
  <c r="AJ1668" i="64"/>
  <c r="AJ1600" i="64"/>
  <c r="AJ1182" i="64"/>
  <c r="AJ1111" i="64"/>
  <c r="AJ1076" i="64"/>
  <c r="AJ1700" i="64"/>
  <c r="AJ982" i="64"/>
  <c r="AJ1734" i="64"/>
  <c r="AJ1052" i="64"/>
  <c r="AJ521" i="64"/>
  <c r="AJ534" i="64" s="1"/>
  <c r="AJ934" i="64"/>
  <c r="AJ949" i="64" s="1"/>
  <c r="AJ958" i="64"/>
  <c r="AJ973" i="64" s="1"/>
  <c r="AJ821" i="64"/>
  <c r="AJ797" i="64"/>
  <c r="AJ448" i="64"/>
  <c r="AJ497" i="64"/>
  <c r="AJ420" i="64"/>
  <c r="AJ472" i="64"/>
  <c r="AJ1415" i="64"/>
  <c r="AJ1439" i="64"/>
  <c r="AB1384" i="64"/>
  <c r="AB2164" i="64"/>
  <c r="AB2190" i="64"/>
  <c r="AB2139" i="64"/>
  <c r="AB1361" i="64"/>
  <c r="AB2113" i="64"/>
  <c r="AB1329" i="64"/>
  <c r="AB1307" i="64"/>
  <c r="AB1513" i="64"/>
  <c r="AB1262" i="64"/>
  <c r="AB1218" i="64"/>
  <c r="AB2242" i="64"/>
  <c r="AB1636" i="64"/>
  <c r="AB1600" i="64"/>
  <c r="AB1182" i="64"/>
  <c r="AB1146" i="64"/>
  <c r="AB1111" i="64"/>
  <c r="AB1076" i="64"/>
  <c r="AB1668" i="64"/>
  <c r="AB1700" i="64"/>
  <c r="AB982" i="64"/>
  <c r="AB1734" i="64"/>
  <c r="AB1052" i="64"/>
  <c r="AB521" i="64"/>
  <c r="AB534" i="64" s="1"/>
  <c r="AB821" i="64"/>
  <c r="AB958" i="64"/>
  <c r="AB973" i="64" s="1"/>
  <c r="AB934" i="64"/>
  <c r="AB949" i="64" s="1"/>
  <c r="AB797" i="64"/>
  <c r="AB448" i="64"/>
  <c r="AB1415" i="64"/>
  <c r="AB420" i="64"/>
  <c r="AB472" i="64"/>
  <c r="AB497" i="64"/>
  <c r="AB1439" i="64"/>
  <c r="T1384" i="64"/>
  <c r="T2164" i="64"/>
  <c r="T2190" i="64"/>
  <c r="T2139" i="64"/>
  <c r="T2113" i="64"/>
  <c r="T1329" i="64"/>
  <c r="T1307" i="64"/>
  <c r="T1361" i="64"/>
  <c r="T1513" i="64"/>
  <c r="T1262" i="64"/>
  <c r="T2242" i="64"/>
  <c r="T1636" i="64"/>
  <c r="T1218" i="64"/>
  <c r="T1146" i="64"/>
  <c r="T1668" i="64"/>
  <c r="T1111" i="64"/>
  <c r="T1076" i="64"/>
  <c r="T1182" i="64"/>
  <c r="T1700" i="64"/>
  <c r="T982" i="64"/>
  <c r="T1734" i="64"/>
  <c r="T1600" i="64"/>
  <c r="T1052" i="64"/>
  <c r="T958" i="64"/>
  <c r="T973" i="64" s="1"/>
  <c r="T521" i="64"/>
  <c r="T534" i="64" s="1"/>
  <c r="T934" i="64"/>
  <c r="T949" i="64" s="1"/>
  <c r="T821" i="64"/>
  <c r="T797" i="64"/>
  <c r="T448" i="64"/>
  <c r="T497" i="64"/>
  <c r="T420" i="64"/>
  <c r="T472" i="64"/>
  <c r="T1415" i="64"/>
  <c r="T1439" i="64"/>
  <c r="CG1381" i="64"/>
  <c r="CG1403" i="64" s="1"/>
  <c r="CG2187" i="64"/>
  <c r="CG2204" i="64" s="1"/>
  <c r="CG2161" i="64"/>
  <c r="CG2178" i="64" s="1"/>
  <c r="CG2136" i="64"/>
  <c r="CG2153" i="64" s="1"/>
  <c r="CG1326" i="64"/>
  <c r="CG1349" i="64" s="1"/>
  <c r="CG1358" i="64"/>
  <c r="CG1372" i="64" s="1"/>
  <c r="CG2110" i="64"/>
  <c r="CG2127" i="64" s="1"/>
  <c r="CG1304" i="64"/>
  <c r="CG1317" i="64" s="1"/>
  <c r="CG1510" i="64"/>
  <c r="CG1523" i="64" s="1"/>
  <c r="CG1259" i="64"/>
  <c r="CG1294" i="64" s="1"/>
  <c r="CG2239" i="64"/>
  <c r="CG2253" i="64" s="1"/>
  <c r="CG1215" i="64"/>
  <c r="CG1250" i="64" s="1"/>
  <c r="CG1633" i="64"/>
  <c r="CG1656" i="64" s="1"/>
  <c r="CG1665" i="64"/>
  <c r="CG1688" i="64" s="1"/>
  <c r="CG1143" i="64"/>
  <c r="CG1170" i="64" s="1"/>
  <c r="CG1597" i="64"/>
  <c r="CG1624" i="64" s="1"/>
  <c r="CG1108" i="64"/>
  <c r="CG1135" i="64" s="1"/>
  <c r="CG1073" i="64"/>
  <c r="CG1100" i="64" s="1"/>
  <c r="CG1697" i="64"/>
  <c r="CG1722" i="64" s="1"/>
  <c r="CG1179" i="64"/>
  <c r="CG1206" i="64" s="1"/>
  <c r="CG979" i="64"/>
  <c r="CG992" i="64" s="1"/>
  <c r="CG1731" i="64"/>
  <c r="CG1756" i="64" s="1"/>
  <c r="CG1049" i="64"/>
  <c r="CG518" i="64"/>
  <c r="CG531" i="64" s="1"/>
  <c r="CG931" i="64"/>
  <c r="CG946" i="64" s="1"/>
  <c r="CG818" i="64"/>
  <c r="CG831" i="64" s="1"/>
  <c r="CG955" i="64"/>
  <c r="CG970" i="64" s="1"/>
  <c r="CG907" i="64"/>
  <c r="CG922" i="64" s="1"/>
  <c r="CG794" i="64"/>
  <c r="CG809" i="64" s="1"/>
  <c r="CG445" i="64"/>
  <c r="CG1412" i="64"/>
  <c r="CG1427" i="64" s="1"/>
  <c r="CG417" i="64"/>
  <c r="CG469" i="64"/>
  <c r="CG1436" i="64"/>
  <c r="CG1451" i="64" s="1"/>
  <c r="BY1381" i="64"/>
  <c r="BY1403" i="64" s="1"/>
  <c r="BY2161" i="64"/>
  <c r="BY2178" i="64" s="1"/>
  <c r="BY2187" i="64"/>
  <c r="BY2204" i="64" s="1"/>
  <c r="BY2136" i="64"/>
  <c r="BY2153" i="64" s="1"/>
  <c r="BY2110" i="64"/>
  <c r="BY2127" i="64" s="1"/>
  <c r="BY1326" i="64"/>
  <c r="BY1349" i="64" s="1"/>
  <c r="BY1358" i="64"/>
  <c r="BY1372" i="64" s="1"/>
  <c r="BY1304" i="64"/>
  <c r="BY1317" i="64" s="1"/>
  <c r="BY1510" i="64"/>
  <c r="BY1523" i="64" s="1"/>
  <c r="BY1259" i="64"/>
  <c r="BY1294" i="64" s="1"/>
  <c r="BY2239" i="64"/>
  <c r="BY2253" i="64" s="1"/>
  <c r="BY1633" i="64"/>
  <c r="BY1656" i="64" s="1"/>
  <c r="BY1215" i="64"/>
  <c r="BY1250" i="64" s="1"/>
  <c r="BY1597" i="64"/>
  <c r="BY1624" i="64" s="1"/>
  <c r="BY1143" i="64"/>
  <c r="BY1170" i="64" s="1"/>
  <c r="BY1665" i="64"/>
  <c r="BY1688" i="64" s="1"/>
  <c r="BY1108" i="64"/>
  <c r="BY1135" i="64" s="1"/>
  <c r="BY1073" i="64"/>
  <c r="BY1100" i="64" s="1"/>
  <c r="BY1697" i="64"/>
  <c r="BY1722" i="64" s="1"/>
  <c r="BY979" i="64"/>
  <c r="BY992" i="64" s="1"/>
  <c r="BY1179" i="64"/>
  <c r="BY1206" i="64" s="1"/>
  <c r="BY1731" i="64"/>
  <c r="BY1756" i="64" s="1"/>
  <c r="BY1049" i="64"/>
  <c r="BY518" i="64"/>
  <c r="BY531" i="64" s="1"/>
  <c r="BY818" i="64"/>
  <c r="BY831" i="64" s="1"/>
  <c r="BY907" i="64"/>
  <c r="BY922" i="64" s="1"/>
  <c r="BY931" i="64"/>
  <c r="BY946" i="64" s="1"/>
  <c r="BY794" i="64"/>
  <c r="BY809" i="64" s="1"/>
  <c r="BY445" i="64"/>
  <c r="BY955" i="64"/>
  <c r="BY970" i="64" s="1"/>
  <c r="BY494" i="64"/>
  <c r="BY417" i="64"/>
  <c r="BY469" i="64"/>
  <c r="BY1436" i="64"/>
  <c r="BY1451" i="64" s="1"/>
  <c r="BQ1381" i="64"/>
  <c r="BQ1403" i="64" s="1"/>
  <c r="BQ2161" i="64"/>
  <c r="BQ2178" i="64" s="1"/>
  <c r="BQ2187" i="64"/>
  <c r="BQ2204" i="64" s="1"/>
  <c r="BQ2136" i="64"/>
  <c r="BQ2153" i="64" s="1"/>
  <c r="BQ2110" i="64"/>
  <c r="BQ2127" i="64" s="1"/>
  <c r="BQ1326" i="64"/>
  <c r="BQ1349" i="64" s="1"/>
  <c r="BQ1304" i="64"/>
  <c r="BQ1317" i="64" s="1"/>
  <c r="BQ1358" i="64"/>
  <c r="BQ1372" i="64" s="1"/>
  <c r="BQ1510" i="64"/>
  <c r="BQ1523" i="64" s="1"/>
  <c r="BQ1259" i="64"/>
  <c r="BQ1294" i="64" s="1"/>
  <c r="BQ2239" i="64"/>
  <c r="BQ2253" i="64" s="1"/>
  <c r="BQ1215" i="64"/>
  <c r="BQ1250" i="64" s="1"/>
  <c r="BQ1633" i="64"/>
  <c r="BQ1656" i="64" s="1"/>
  <c r="BQ1665" i="64"/>
  <c r="BQ1688" i="64" s="1"/>
  <c r="BQ1143" i="64"/>
  <c r="BQ1170" i="64" s="1"/>
  <c r="BQ1597" i="64"/>
  <c r="BQ1624" i="64" s="1"/>
  <c r="BQ1108" i="64"/>
  <c r="BQ1135" i="64" s="1"/>
  <c r="BQ1179" i="64"/>
  <c r="BQ1206" i="64" s="1"/>
  <c r="BQ1073" i="64"/>
  <c r="BQ1100" i="64" s="1"/>
  <c r="BQ1697" i="64"/>
  <c r="BQ1722" i="64" s="1"/>
  <c r="BQ979" i="64"/>
  <c r="BQ992" i="64" s="1"/>
  <c r="BQ1731" i="64"/>
  <c r="BQ1756" i="64" s="1"/>
  <c r="BQ1049" i="64"/>
  <c r="BQ518" i="64"/>
  <c r="BQ531" i="64" s="1"/>
  <c r="BQ955" i="64"/>
  <c r="BQ970" i="64" s="1"/>
  <c r="BQ931" i="64"/>
  <c r="BQ946" i="64" s="1"/>
  <c r="BQ818" i="64"/>
  <c r="BQ831" i="64" s="1"/>
  <c r="BQ907" i="64"/>
  <c r="BQ922" i="64" s="1"/>
  <c r="BQ794" i="64"/>
  <c r="BQ809" i="64" s="1"/>
  <c r="BQ445" i="64"/>
  <c r="BQ1412" i="64"/>
  <c r="BQ1427" i="64" s="1"/>
  <c r="BQ417" i="64"/>
  <c r="BQ469" i="64"/>
  <c r="BQ1436" i="64"/>
  <c r="BQ1451" i="64" s="1"/>
  <c r="BI1381" i="64"/>
  <c r="BI1403" i="64" s="1"/>
  <c r="BI2161" i="64"/>
  <c r="BI2178" i="64" s="1"/>
  <c r="BI2187" i="64"/>
  <c r="BI2204" i="64" s="1"/>
  <c r="BI1358" i="64"/>
  <c r="BI1372" i="64" s="1"/>
  <c r="BI1326" i="64"/>
  <c r="BI1349" i="64" s="1"/>
  <c r="BI1304" i="64"/>
  <c r="BI1317" i="64" s="1"/>
  <c r="BI2136" i="64"/>
  <c r="BI2153" i="64" s="1"/>
  <c r="BI2110" i="64"/>
  <c r="BI2127" i="64" s="1"/>
  <c r="BI1510" i="64"/>
  <c r="BI1523" i="64" s="1"/>
  <c r="BI1259" i="64"/>
  <c r="BI1294" i="64" s="1"/>
  <c r="BI2239" i="64"/>
  <c r="BI2253" i="64" s="1"/>
  <c r="BI1633" i="64"/>
  <c r="BI1656" i="64" s="1"/>
  <c r="BI1215" i="64"/>
  <c r="BI1250" i="64" s="1"/>
  <c r="BI1597" i="64"/>
  <c r="BI1624" i="64" s="1"/>
  <c r="BI1143" i="64"/>
  <c r="BI1170" i="64" s="1"/>
  <c r="BI1665" i="64"/>
  <c r="BI1688" i="64" s="1"/>
  <c r="BI1108" i="64"/>
  <c r="BI1135" i="64" s="1"/>
  <c r="BI1073" i="64"/>
  <c r="BI1100" i="64" s="1"/>
  <c r="BI1179" i="64"/>
  <c r="BI1206" i="64" s="1"/>
  <c r="BI1697" i="64"/>
  <c r="BI1722" i="64" s="1"/>
  <c r="BI979" i="64"/>
  <c r="BI992" i="64" s="1"/>
  <c r="BI1731" i="64"/>
  <c r="BI1756" i="64" s="1"/>
  <c r="BI931" i="64"/>
  <c r="BI946" i="64" s="1"/>
  <c r="BI518" i="64"/>
  <c r="BI531" i="64" s="1"/>
  <c r="BI1049" i="64"/>
  <c r="BI818" i="64"/>
  <c r="BI831" i="64" s="1"/>
  <c r="BI955" i="64"/>
  <c r="BI970" i="64" s="1"/>
  <c r="BI907" i="64"/>
  <c r="BI922" i="64" s="1"/>
  <c r="BI794" i="64"/>
  <c r="BI809" i="64" s="1"/>
  <c r="BI445" i="64"/>
  <c r="BI494" i="64"/>
  <c r="BI417" i="64"/>
  <c r="BI469" i="64"/>
  <c r="BI1436" i="64"/>
  <c r="BI1451" i="64" s="1"/>
  <c r="BA1381" i="64"/>
  <c r="BA1403" i="64" s="1"/>
  <c r="BA2161" i="64"/>
  <c r="BA2178" i="64" s="1"/>
  <c r="BA2187" i="64"/>
  <c r="BA2204" i="64" s="1"/>
  <c r="BA1358" i="64"/>
  <c r="BA1372" i="64" s="1"/>
  <c r="BA2110" i="64"/>
  <c r="BA2127" i="64" s="1"/>
  <c r="BA1326" i="64"/>
  <c r="BA1349" i="64" s="1"/>
  <c r="BA1304" i="64"/>
  <c r="BA1317" i="64" s="1"/>
  <c r="BA2136" i="64"/>
  <c r="BA2153" i="64" s="1"/>
  <c r="BA1510" i="64"/>
  <c r="BA1523" i="64" s="1"/>
  <c r="BA1259" i="64"/>
  <c r="BA1294" i="64" s="1"/>
  <c r="BA2239" i="64"/>
  <c r="BA2253" i="64" s="1"/>
  <c r="BA1215" i="64"/>
  <c r="BA1250" i="64" s="1"/>
  <c r="BA1633" i="64"/>
  <c r="BA1656" i="64" s="1"/>
  <c r="BA1665" i="64"/>
  <c r="BA1688" i="64" s="1"/>
  <c r="BA1143" i="64"/>
  <c r="BA1170" i="64" s="1"/>
  <c r="BA1108" i="64"/>
  <c r="BA1135" i="64" s="1"/>
  <c r="BA1073" i="64"/>
  <c r="BA1100" i="64" s="1"/>
  <c r="BA1697" i="64"/>
  <c r="BA1722" i="64" s="1"/>
  <c r="BA1179" i="64"/>
  <c r="BA1206" i="64" s="1"/>
  <c r="BA979" i="64"/>
  <c r="BA992" i="64" s="1"/>
  <c r="BA1731" i="64"/>
  <c r="BA1756" i="64" s="1"/>
  <c r="BA1597" i="64"/>
  <c r="BA1624" i="64" s="1"/>
  <c r="BA1049" i="64"/>
  <c r="BA955" i="64"/>
  <c r="BA970" i="64" s="1"/>
  <c r="BA518" i="64"/>
  <c r="BA531" i="64" s="1"/>
  <c r="BA818" i="64"/>
  <c r="BA831" i="64" s="1"/>
  <c r="BA907" i="64"/>
  <c r="BA922" i="64" s="1"/>
  <c r="BA931" i="64"/>
  <c r="BA946" i="64" s="1"/>
  <c r="BA794" i="64"/>
  <c r="BA809" i="64" s="1"/>
  <c r="BA494" i="64"/>
  <c r="BA445" i="64"/>
  <c r="BA1412" i="64"/>
  <c r="BA1427" i="64" s="1"/>
  <c r="BA417" i="64"/>
  <c r="BA469" i="64"/>
  <c r="BA1436" i="64"/>
  <c r="BA1451" i="64" s="1"/>
  <c r="AS1381" i="64"/>
  <c r="AS1403" i="64" s="1"/>
  <c r="AS2187" i="64"/>
  <c r="AS2204" i="64" s="1"/>
  <c r="AS2161" i="64"/>
  <c r="AS2178" i="64" s="1"/>
  <c r="AS2136" i="64"/>
  <c r="AS2153" i="64" s="1"/>
  <c r="AS1326" i="64"/>
  <c r="AS1349" i="64" s="1"/>
  <c r="AS1358" i="64"/>
  <c r="AS1372" i="64" s="1"/>
  <c r="AS2110" i="64"/>
  <c r="AS2127" i="64" s="1"/>
  <c r="AS1304" i="64"/>
  <c r="AS1317" i="64" s="1"/>
  <c r="AS1510" i="64"/>
  <c r="AS1523" i="64" s="1"/>
  <c r="AS1259" i="64"/>
  <c r="AS1294" i="64" s="1"/>
  <c r="AS2239" i="64"/>
  <c r="AS2253" i="64" s="1"/>
  <c r="AS1633" i="64"/>
  <c r="AS1656" i="64" s="1"/>
  <c r="AS1143" i="64"/>
  <c r="AS1170" i="64" s="1"/>
  <c r="AS1215" i="64"/>
  <c r="AS1250" i="64" s="1"/>
  <c r="AS1665" i="64"/>
  <c r="AS1688" i="64" s="1"/>
  <c r="AS1597" i="64"/>
  <c r="AS1624" i="64" s="1"/>
  <c r="AS1108" i="64"/>
  <c r="AS1135" i="64" s="1"/>
  <c r="AS1073" i="64"/>
  <c r="AS1100" i="64" s="1"/>
  <c r="AS1697" i="64"/>
  <c r="AS1722" i="64" s="1"/>
  <c r="AS979" i="64"/>
  <c r="AS992" i="64" s="1"/>
  <c r="AS1179" i="64"/>
  <c r="AS1206" i="64" s="1"/>
  <c r="AS1731" i="64"/>
  <c r="AS1756" i="64" s="1"/>
  <c r="AS1049" i="64"/>
  <c r="AS518" i="64"/>
  <c r="AS531" i="64" s="1"/>
  <c r="AS955" i="64"/>
  <c r="AS970" i="64" s="1"/>
  <c r="AS818" i="64"/>
  <c r="AS831" i="64" s="1"/>
  <c r="AS931" i="64"/>
  <c r="AS946" i="64" s="1"/>
  <c r="AS907" i="64"/>
  <c r="AS922" i="64" s="1"/>
  <c r="AS794" i="64"/>
  <c r="AS809" i="64" s="1"/>
  <c r="AS445" i="64"/>
  <c r="AS417" i="64"/>
  <c r="AS494" i="64"/>
  <c r="AS469" i="64"/>
  <c r="AS1436" i="64"/>
  <c r="AS1451" i="64" s="1"/>
  <c r="AK1381" i="64"/>
  <c r="AK1403" i="64" s="1"/>
  <c r="AK2161" i="64"/>
  <c r="AK2178" i="64" s="1"/>
  <c r="AK2187" i="64"/>
  <c r="AK2204" i="64" s="1"/>
  <c r="AK2136" i="64"/>
  <c r="AK2153" i="64" s="1"/>
  <c r="AK1358" i="64"/>
  <c r="AK1372" i="64" s="1"/>
  <c r="AK2110" i="64"/>
  <c r="AK2127" i="64" s="1"/>
  <c r="AK1326" i="64"/>
  <c r="AK1349" i="64" s="1"/>
  <c r="AK1304" i="64"/>
  <c r="AK1317" i="64" s="1"/>
  <c r="AK1510" i="64"/>
  <c r="AK1523" i="64" s="1"/>
  <c r="AK1259" i="64"/>
  <c r="AK1294" i="64" s="1"/>
  <c r="AK2239" i="64"/>
  <c r="AK2253" i="64" s="1"/>
  <c r="AK1633" i="64"/>
  <c r="AK1656" i="64" s="1"/>
  <c r="AK1215" i="64"/>
  <c r="AK1250" i="64" s="1"/>
  <c r="AK1665" i="64"/>
  <c r="AK1688" i="64" s="1"/>
  <c r="AK1597" i="64"/>
  <c r="AK1624" i="64" s="1"/>
  <c r="AK1143" i="64"/>
  <c r="AK1170" i="64" s="1"/>
  <c r="AK1108" i="64"/>
  <c r="AK1135" i="64" s="1"/>
  <c r="AK1179" i="64"/>
  <c r="AK1206" i="64" s="1"/>
  <c r="AK1073" i="64"/>
  <c r="AK1100" i="64" s="1"/>
  <c r="AK1697" i="64"/>
  <c r="AK1722" i="64" s="1"/>
  <c r="AK979" i="64"/>
  <c r="AK992" i="64" s="1"/>
  <c r="AK1049" i="64"/>
  <c r="AK1731" i="64"/>
  <c r="AK1756" i="64" s="1"/>
  <c r="AK518" i="64"/>
  <c r="AK531" i="64" s="1"/>
  <c r="AK931" i="64"/>
  <c r="AK946" i="64" s="1"/>
  <c r="AK818" i="64"/>
  <c r="AK831" i="64" s="1"/>
  <c r="AK907" i="64"/>
  <c r="AK922" i="64" s="1"/>
  <c r="AK955" i="64"/>
  <c r="AK970" i="64" s="1"/>
  <c r="AK794" i="64"/>
  <c r="AK809" i="64" s="1"/>
  <c r="AK445" i="64"/>
  <c r="AK494" i="64"/>
  <c r="AK1412" i="64"/>
  <c r="AK1427" i="64" s="1"/>
  <c r="AK417" i="64"/>
  <c r="AK469" i="64"/>
  <c r="AK1436" i="64"/>
  <c r="AK1451" i="64" s="1"/>
  <c r="AC1381" i="64"/>
  <c r="AC1403" i="64" s="1"/>
  <c r="AC2161" i="64"/>
  <c r="AC2178" i="64" s="1"/>
  <c r="AC2187" i="64"/>
  <c r="AC2204" i="64" s="1"/>
  <c r="AC1358" i="64"/>
  <c r="AC1372" i="64" s="1"/>
  <c r="AC2136" i="64"/>
  <c r="AC2153" i="64" s="1"/>
  <c r="AC1304" i="64"/>
  <c r="AC1317" i="64" s="1"/>
  <c r="AC2110" i="64"/>
  <c r="AC2127" i="64" s="1"/>
  <c r="AC1510" i="64"/>
  <c r="AC1523" i="64" s="1"/>
  <c r="AC1259" i="64"/>
  <c r="AC1294" i="64" s="1"/>
  <c r="AC1326" i="64"/>
  <c r="AC1349" i="64" s="1"/>
  <c r="AC2239" i="64"/>
  <c r="AC2253" i="64" s="1"/>
  <c r="AC1633" i="64"/>
  <c r="AC1656" i="64" s="1"/>
  <c r="AC1215" i="64"/>
  <c r="AC1250" i="64" s="1"/>
  <c r="AC1665" i="64"/>
  <c r="AC1688" i="64" s="1"/>
  <c r="AC1108" i="64"/>
  <c r="AC1135" i="64" s="1"/>
  <c r="AC1073" i="64"/>
  <c r="AC1100" i="64" s="1"/>
  <c r="AC1597" i="64"/>
  <c r="AC1624" i="64" s="1"/>
  <c r="AC1179" i="64"/>
  <c r="AC1206" i="64" s="1"/>
  <c r="AC1697" i="64"/>
  <c r="AC1722" i="64" s="1"/>
  <c r="AC1143" i="64"/>
  <c r="AC1170" i="64" s="1"/>
  <c r="AC979" i="64"/>
  <c r="AC992" i="64" s="1"/>
  <c r="AC1731" i="64"/>
  <c r="AC1756" i="64" s="1"/>
  <c r="AC931" i="64"/>
  <c r="AC946" i="64" s="1"/>
  <c r="AC955" i="64"/>
  <c r="AC970" i="64" s="1"/>
  <c r="AC818" i="64"/>
  <c r="AC831" i="64" s="1"/>
  <c r="AC1049" i="64"/>
  <c r="AC907" i="64"/>
  <c r="AC922" i="64" s="1"/>
  <c r="AC794" i="64"/>
  <c r="AC809" i="64" s="1"/>
  <c r="AC445" i="64"/>
  <c r="AC518" i="64"/>
  <c r="AC531" i="64" s="1"/>
  <c r="AC417" i="64"/>
  <c r="AC469" i="64"/>
  <c r="AC1436" i="64"/>
  <c r="AC1451" i="64" s="1"/>
  <c r="U1381" i="64"/>
  <c r="U1403" i="64" s="1"/>
  <c r="U2187" i="64"/>
  <c r="U2204" i="64" s="1"/>
  <c r="U2161" i="64"/>
  <c r="U2178" i="64" s="1"/>
  <c r="U2136" i="64"/>
  <c r="U2153" i="64" s="1"/>
  <c r="U1358" i="64"/>
  <c r="U1372" i="64" s="1"/>
  <c r="U2110" i="64"/>
  <c r="U2127" i="64" s="1"/>
  <c r="U1304" i="64"/>
  <c r="U1317" i="64" s="1"/>
  <c r="U1326" i="64"/>
  <c r="U1349" i="64" s="1"/>
  <c r="U1510" i="64"/>
  <c r="U1523" i="64" s="1"/>
  <c r="U1259" i="64"/>
  <c r="U1294" i="64" s="1"/>
  <c r="U2239" i="64"/>
  <c r="U2253" i="64" s="1"/>
  <c r="U1633" i="64"/>
  <c r="U1656" i="64" s="1"/>
  <c r="U1215" i="64"/>
  <c r="U1250" i="64" s="1"/>
  <c r="U1665" i="64"/>
  <c r="U1688" i="64" s="1"/>
  <c r="U1597" i="64"/>
  <c r="U1624" i="64" s="1"/>
  <c r="U1108" i="64"/>
  <c r="U1135" i="64" s="1"/>
  <c r="U1073" i="64"/>
  <c r="U1100" i="64" s="1"/>
  <c r="U1143" i="64"/>
  <c r="U1170" i="64" s="1"/>
  <c r="U1697" i="64"/>
  <c r="U1722" i="64" s="1"/>
  <c r="U1179" i="64"/>
  <c r="U1206" i="64" s="1"/>
  <c r="U979" i="64"/>
  <c r="U992" i="64" s="1"/>
  <c r="U1731" i="64"/>
  <c r="U1756" i="64" s="1"/>
  <c r="U1049" i="64"/>
  <c r="U818" i="64"/>
  <c r="U831" i="64" s="1"/>
  <c r="U955" i="64"/>
  <c r="U970" i="64" s="1"/>
  <c r="U907" i="64"/>
  <c r="U922" i="64" s="1"/>
  <c r="U931" i="64"/>
  <c r="U946" i="64" s="1"/>
  <c r="U794" i="64"/>
  <c r="U809" i="64" s="1"/>
  <c r="U445" i="64"/>
  <c r="U1412" i="64"/>
  <c r="U1427" i="64" s="1"/>
  <c r="U417" i="64"/>
  <c r="U518" i="64"/>
  <c r="U531" i="64" s="1"/>
  <c r="U494" i="64"/>
  <c r="U469" i="64"/>
  <c r="U1436" i="64"/>
  <c r="U1451" i="64" s="1"/>
  <c r="AH316" i="64"/>
  <c r="CK315" i="64"/>
  <c r="CC315" i="64"/>
  <c r="BM315" i="64"/>
  <c r="AO315" i="64"/>
  <c r="Y315" i="64"/>
  <c r="CJ312" i="64"/>
  <c r="CB312" i="64"/>
  <c r="BT312" i="64"/>
  <c r="BL312" i="64"/>
  <c r="BD312" i="64"/>
  <c r="AV312" i="64"/>
  <c r="AN312" i="64"/>
  <c r="AF312" i="64"/>
  <c r="X312" i="64"/>
  <c r="X325" i="64" s="1"/>
  <c r="CI311" i="64"/>
  <c r="CA311" i="64"/>
  <c r="BS311" i="64"/>
  <c r="BK311" i="64"/>
  <c r="AU311" i="64"/>
  <c r="AM311" i="64"/>
  <c r="AE311" i="64"/>
  <c r="W311" i="64"/>
  <c r="U334" i="64"/>
  <c r="AC334" i="64"/>
  <c r="AK334" i="64"/>
  <c r="AS334" i="64"/>
  <c r="BA334" i="64"/>
  <c r="BI334" i="64"/>
  <c r="BQ334" i="64"/>
  <c r="BY334" i="64"/>
  <c r="BY348" i="64" s="1"/>
  <c r="CG334" i="64"/>
  <c r="U335" i="64"/>
  <c r="AC335" i="64"/>
  <c r="AK335" i="64"/>
  <c r="AS335" i="64"/>
  <c r="BA335" i="64"/>
  <c r="BI335" i="64"/>
  <c r="BQ335" i="64"/>
  <c r="BY335" i="64"/>
  <c r="CG335" i="64"/>
  <c r="T338" i="64"/>
  <c r="AB338" i="64"/>
  <c r="AJ338" i="64"/>
  <c r="AR338" i="64"/>
  <c r="AZ338" i="64"/>
  <c r="BH338" i="64"/>
  <c r="BP338" i="64"/>
  <c r="BY338" i="64"/>
  <c r="CK338" i="64"/>
  <c r="AA339" i="64"/>
  <c r="AA349" i="64" s="1"/>
  <c r="AK339" i="64"/>
  <c r="AK349" i="64" s="1"/>
  <c r="AW339" i="64"/>
  <c r="AW349" i="64" s="1"/>
  <c r="BG339" i="64"/>
  <c r="BG349" i="64" s="1"/>
  <c r="BQ339" i="64"/>
  <c r="BQ349" i="64" s="1"/>
  <c r="CC339" i="64"/>
  <c r="CC349" i="64" s="1"/>
  <c r="AS384" i="64"/>
  <c r="BS384" i="64"/>
  <c r="X385" i="64"/>
  <c r="AK385" i="64"/>
  <c r="AW385" i="64"/>
  <c r="BK385" i="64"/>
  <c r="CJ385" i="64"/>
  <c r="AM388" i="64"/>
  <c r="AZ388" i="64"/>
  <c r="BL388" i="64"/>
  <c r="BZ388" i="64"/>
  <c r="AR389" i="64"/>
  <c r="BD389" i="64"/>
  <c r="BR389" i="64"/>
  <c r="CC389" i="64"/>
  <c r="T1435" i="64"/>
  <c r="AU1435" i="64"/>
  <c r="BG1435" i="64"/>
  <c r="BU1435" i="64"/>
  <c r="CI1435" i="64"/>
  <c r="AI1439" i="64"/>
  <c r="AA1440" i="64"/>
  <c r="AV420" i="64"/>
  <c r="AN421" i="64"/>
  <c r="BZ444" i="64"/>
  <c r="BZ459" i="64" s="1"/>
  <c r="BR445" i="64"/>
  <c r="BA448" i="64"/>
  <c r="AS449" i="64"/>
  <c r="S468" i="64"/>
  <c r="CE468" i="64"/>
  <c r="BW469" i="64"/>
  <c r="BK473" i="64"/>
  <c r="AZ493" i="64"/>
  <c r="CG494" i="64"/>
  <c r="AV498" i="64"/>
  <c r="BQ1411" i="64"/>
  <c r="BQ1426" i="64" s="1"/>
  <c r="CH817" i="64"/>
  <c r="CH830" i="64" s="1"/>
  <c r="CI821" i="64"/>
  <c r="BJ517" i="64"/>
  <c r="BC1380" i="64"/>
  <c r="BC2135" i="64"/>
  <c r="BC2152" i="64" s="1"/>
  <c r="BC2160" i="64"/>
  <c r="BC2177" i="64" s="1"/>
  <c r="BC2186" i="64"/>
  <c r="BC2203" i="64" s="1"/>
  <c r="BC2109" i="64"/>
  <c r="BC2126" i="64" s="1"/>
  <c r="BC1357" i="64"/>
  <c r="BC1371" i="64" s="1"/>
  <c r="BC1325" i="64"/>
  <c r="BC1348" i="64" s="1"/>
  <c r="BC1509" i="64"/>
  <c r="BC1522" i="64" s="1"/>
  <c r="BC1303" i="64"/>
  <c r="BC1316" i="64" s="1"/>
  <c r="BC1214" i="64"/>
  <c r="BC1249" i="64" s="1"/>
  <c r="BC2238" i="64"/>
  <c r="BC2252" i="64" s="1"/>
  <c r="BC1258" i="64"/>
  <c r="BC1596" i="64"/>
  <c r="BC1623" i="64" s="1"/>
  <c r="BC1107" i="64"/>
  <c r="BC1134" i="64" s="1"/>
  <c r="BC1664" i="64"/>
  <c r="BC1687" i="64" s="1"/>
  <c r="BC1178" i="64"/>
  <c r="BC1205" i="64" s="1"/>
  <c r="BC1142" i="64"/>
  <c r="BC1169" i="64" s="1"/>
  <c r="BC1632" i="64"/>
  <c r="BC1655" i="64" s="1"/>
  <c r="BC1696" i="64"/>
  <c r="BC1721" i="64" s="1"/>
  <c r="BC1730" i="64"/>
  <c r="BC1755" i="64" s="1"/>
  <c r="BC1072" i="64"/>
  <c r="BC1099" i="64" s="1"/>
  <c r="BC1048" i="64"/>
  <c r="BC1063" i="64" s="1"/>
  <c r="BC978" i="64"/>
  <c r="BC991" i="64" s="1"/>
  <c r="BC817" i="64"/>
  <c r="BC830" i="64" s="1"/>
  <c r="BC954" i="64"/>
  <c r="BC969" i="64" s="1"/>
  <c r="BC930" i="64"/>
  <c r="BC945" i="64" s="1"/>
  <c r="BC906" i="64"/>
  <c r="BC921" i="64" s="1"/>
  <c r="BC793" i="64"/>
  <c r="BC808" i="64" s="1"/>
  <c r="BC1411" i="64"/>
  <c r="BC1426" i="64" s="1"/>
  <c r="BC517" i="64"/>
  <c r="BC416" i="64"/>
  <c r="BC436" i="64" s="1"/>
  <c r="BC468" i="64"/>
  <c r="BC493" i="64"/>
  <c r="BC444" i="64"/>
  <c r="BC459" i="64" s="1"/>
  <c r="CI1385" i="64"/>
  <c r="CI2191" i="64"/>
  <c r="CI2165" i="64"/>
  <c r="CI2140" i="64"/>
  <c r="CI1330" i="64"/>
  <c r="CI1308" i="64"/>
  <c r="CI1321" i="64" s="1"/>
  <c r="CI2114" i="64"/>
  <c r="CI2131" i="64" s="1"/>
  <c r="CI1514" i="64"/>
  <c r="CI1527" i="64" s="1"/>
  <c r="CI1362" i="64"/>
  <c r="CI1376" i="64" s="1"/>
  <c r="CI2243" i="64"/>
  <c r="CI2257" i="64" s="1"/>
  <c r="CI1219" i="64"/>
  <c r="CI1254" i="64" s="1"/>
  <c r="CI1263" i="64"/>
  <c r="CI1298" i="64" s="1"/>
  <c r="CI1669" i="64"/>
  <c r="CI1692" i="64" s="1"/>
  <c r="CI1601" i="64"/>
  <c r="CI1628" i="64" s="1"/>
  <c r="CI1637" i="64"/>
  <c r="CI1660" i="64" s="1"/>
  <c r="CI1701" i="64"/>
  <c r="CI1726" i="64" s="1"/>
  <c r="CI1183" i="64"/>
  <c r="CI1210" i="64" s="1"/>
  <c r="CI1147" i="64"/>
  <c r="CI1174" i="64" s="1"/>
  <c r="CI1735" i="64"/>
  <c r="CI1760" i="64" s="1"/>
  <c r="CI1112" i="64"/>
  <c r="CI1139" i="64" s="1"/>
  <c r="CI959" i="64"/>
  <c r="CI1077" i="64"/>
  <c r="CI1104" i="64" s="1"/>
  <c r="CI983" i="64"/>
  <c r="CI996" i="64" s="1"/>
  <c r="CI1053" i="64"/>
  <c r="CI911" i="64"/>
  <c r="CI926" i="64" s="1"/>
  <c r="CI798" i="64"/>
  <c r="CI935" i="64"/>
  <c r="CI950" i="64" s="1"/>
  <c r="CI1416" i="64"/>
  <c r="CI1431" i="64" s="1"/>
  <c r="CI522" i="64"/>
  <c r="CI535" i="64" s="1"/>
  <c r="CI421" i="64"/>
  <c r="CI1440" i="64"/>
  <c r="CI822" i="64"/>
  <c r="CI835" i="64" s="1"/>
  <c r="CI498" i="64"/>
  <c r="CI473" i="64"/>
  <c r="CI449" i="64"/>
  <c r="AE1385" i="64"/>
  <c r="AE2191" i="64"/>
  <c r="AE2140" i="64"/>
  <c r="AE2165" i="64"/>
  <c r="AE1330" i="64"/>
  <c r="AE2114" i="64"/>
  <c r="AE2131" i="64" s="1"/>
  <c r="AE1308" i="64"/>
  <c r="AE1321" i="64" s="1"/>
  <c r="AE1362" i="64"/>
  <c r="AE1376" i="64" s="1"/>
  <c r="AE1514" i="64"/>
  <c r="AE1527" i="64" s="1"/>
  <c r="AE2243" i="64"/>
  <c r="AE2257" i="64" s="1"/>
  <c r="AE1219" i="64"/>
  <c r="AE1254" i="64" s="1"/>
  <c r="AE1263" i="64"/>
  <c r="AE1298" i="64" s="1"/>
  <c r="AE1601" i="64"/>
  <c r="AE1628" i="64" s="1"/>
  <c r="AE1183" i="64"/>
  <c r="AE1210" i="64" s="1"/>
  <c r="AE1669" i="64"/>
  <c r="AE1692" i="64" s="1"/>
  <c r="AE1637" i="64"/>
  <c r="AE1660" i="64" s="1"/>
  <c r="AE1147" i="64"/>
  <c r="AE1174" i="64" s="1"/>
  <c r="AE1701" i="64"/>
  <c r="AE1726" i="64" s="1"/>
  <c r="AE1735" i="64"/>
  <c r="AE1760" i="64" s="1"/>
  <c r="AE1077" i="64"/>
  <c r="AE1104" i="64" s="1"/>
  <c r="AE1112" i="64"/>
  <c r="AE1139" i="64" s="1"/>
  <c r="AE959" i="64"/>
  <c r="AE983" i="64"/>
  <c r="AE996" i="64" s="1"/>
  <c r="AE798" i="64"/>
  <c r="AE1416" i="64"/>
  <c r="AE1431" i="64" s="1"/>
  <c r="AE1053" i="64"/>
  <c r="AE911" i="64"/>
  <c r="AE926" i="64" s="1"/>
  <c r="AE522" i="64"/>
  <c r="AE535" i="64" s="1"/>
  <c r="AE498" i="64"/>
  <c r="AE421" i="64"/>
  <c r="AE935" i="64"/>
  <c r="AE950" i="64" s="1"/>
  <c r="AE822" i="64"/>
  <c r="AE835" i="64" s="1"/>
  <c r="AE473" i="64"/>
  <c r="AE1440" i="64"/>
  <c r="AE449" i="64"/>
  <c r="X1384" i="64"/>
  <c r="X2190" i="64"/>
  <c r="X2139" i="64"/>
  <c r="X2164" i="64"/>
  <c r="X2113" i="64"/>
  <c r="X1361" i="64"/>
  <c r="X1329" i="64"/>
  <c r="X1307" i="64"/>
  <c r="X1513" i="64"/>
  <c r="X2242" i="64"/>
  <c r="X1600" i="64"/>
  <c r="X1218" i="64"/>
  <c r="X1668" i="64"/>
  <c r="X1182" i="64"/>
  <c r="X1636" i="64"/>
  <c r="X1262" i="64"/>
  <c r="X1111" i="64"/>
  <c r="X1734" i="64"/>
  <c r="X1076" i="64"/>
  <c r="X1146" i="64"/>
  <c r="X1052" i="64"/>
  <c r="X958" i="64"/>
  <c r="X973" i="64" s="1"/>
  <c r="X934" i="64"/>
  <c r="X949" i="64" s="1"/>
  <c r="X1700" i="64"/>
  <c r="X1415" i="64"/>
  <c r="X982" i="64"/>
  <c r="X521" i="64"/>
  <c r="X534" i="64" s="1"/>
  <c r="X472" i="64"/>
  <c r="X1439" i="64"/>
  <c r="X448" i="64"/>
  <c r="X821" i="64"/>
  <c r="X797" i="64"/>
  <c r="AG1381" i="64"/>
  <c r="AG1403" i="64" s="1"/>
  <c r="AG2187" i="64"/>
  <c r="AG2204" i="64" s="1"/>
  <c r="AG2161" i="64"/>
  <c r="AG2178" i="64" s="1"/>
  <c r="AG2110" i="64"/>
  <c r="AG2127" i="64" s="1"/>
  <c r="AG2136" i="64"/>
  <c r="AG2153" i="64" s="1"/>
  <c r="AG1326" i="64"/>
  <c r="AG1349" i="64" s="1"/>
  <c r="AG1358" i="64"/>
  <c r="AG1372" i="64" s="1"/>
  <c r="AG1304" i="64"/>
  <c r="AG1317" i="64" s="1"/>
  <c r="AG1510" i="64"/>
  <c r="AG1523" i="64" s="1"/>
  <c r="AG2239" i="64"/>
  <c r="AG2253" i="64" s="1"/>
  <c r="AG1259" i="64"/>
  <c r="AG1294" i="64" s="1"/>
  <c r="AG1597" i="64"/>
  <c r="AG1624" i="64" s="1"/>
  <c r="AG1665" i="64"/>
  <c r="AG1688" i="64" s="1"/>
  <c r="AG1179" i="64"/>
  <c r="AG1206" i="64" s="1"/>
  <c r="AG1143" i="64"/>
  <c r="AG1170" i="64" s="1"/>
  <c r="AG1108" i="64"/>
  <c r="AG1135" i="64" s="1"/>
  <c r="AG1633" i="64"/>
  <c r="AG1656" i="64" s="1"/>
  <c r="AG1731" i="64"/>
  <c r="AG1756" i="64" s="1"/>
  <c r="AG1073" i="64"/>
  <c r="AG1100" i="64" s="1"/>
  <c r="AG955" i="64"/>
  <c r="AG970" i="64" s="1"/>
  <c r="AG1049" i="64"/>
  <c r="AG1215" i="64"/>
  <c r="AG1250" i="64" s="1"/>
  <c r="AG931" i="64"/>
  <c r="AG946" i="64" s="1"/>
  <c r="AG979" i="64"/>
  <c r="AG992" i="64" s="1"/>
  <c r="AG907" i="64"/>
  <c r="AG922" i="64" s="1"/>
  <c r="AG1697" i="64"/>
  <c r="AG1722" i="64" s="1"/>
  <c r="AG1412" i="64"/>
  <c r="AG1427" i="64" s="1"/>
  <c r="AG518" i="64"/>
  <c r="AG531" i="64" s="1"/>
  <c r="AG469" i="64"/>
  <c r="AG1436" i="64"/>
  <c r="AG1451" i="64" s="1"/>
  <c r="AG494" i="64"/>
  <c r="AG445" i="64"/>
  <c r="AG794" i="64"/>
  <c r="AG809" i="64" s="1"/>
  <c r="X338" i="64"/>
  <c r="BD338" i="64"/>
  <c r="BK389" i="64"/>
  <c r="CL1380" i="64"/>
  <c r="CL2186" i="64"/>
  <c r="CL2203" i="64" s="1"/>
  <c r="CL2160" i="64"/>
  <c r="CL2177" i="64" s="1"/>
  <c r="CL2135" i="64"/>
  <c r="CL2152" i="64" s="1"/>
  <c r="CL1357" i="64"/>
  <c r="CL1371" i="64" s="1"/>
  <c r="CL2109" i="64"/>
  <c r="CL2126" i="64" s="1"/>
  <c r="CL1325" i="64"/>
  <c r="CL1348" i="64" s="1"/>
  <c r="CL1303" i="64"/>
  <c r="CL1316" i="64" s="1"/>
  <c r="CL2238" i="64"/>
  <c r="CL2252" i="64" s="1"/>
  <c r="CL1509" i="64"/>
  <c r="CL1522" i="64" s="1"/>
  <c r="CL1258" i="64"/>
  <c r="CL1664" i="64"/>
  <c r="CL1687" i="64" s="1"/>
  <c r="CL1214" i="64"/>
  <c r="CL1249" i="64" s="1"/>
  <c r="CL1178" i="64"/>
  <c r="CL1205" i="64" s="1"/>
  <c r="CL1142" i="64"/>
  <c r="CL1169" i="64" s="1"/>
  <c r="CL1107" i="64"/>
  <c r="CL1134" i="64" s="1"/>
  <c r="CL1730" i="64"/>
  <c r="CL1755" i="64" s="1"/>
  <c r="CL1072" i="64"/>
  <c r="CL1099" i="64" s="1"/>
  <c r="CL1632" i="64"/>
  <c r="CL1655" i="64" s="1"/>
  <c r="CL1596" i="64"/>
  <c r="CL1623" i="64" s="1"/>
  <c r="CL1048" i="64"/>
  <c r="CL1063" i="64" s="1"/>
  <c r="CL1696" i="64"/>
  <c r="CL1721" i="64" s="1"/>
  <c r="CL978" i="64"/>
  <c r="CL991" i="64" s="1"/>
  <c r="CL906" i="64"/>
  <c r="CL921" i="64" s="1"/>
  <c r="CL930" i="64"/>
  <c r="CL945" i="64" s="1"/>
  <c r="CL793" i="64"/>
  <c r="CL808" i="64" s="1"/>
  <c r="CL517" i="64"/>
  <c r="CL493" i="64"/>
  <c r="CL954" i="64"/>
  <c r="CL969" i="64" s="1"/>
  <c r="CL817" i="64"/>
  <c r="CL830" i="64" s="1"/>
  <c r="CL468" i="64"/>
  <c r="CL1435" i="64"/>
  <c r="CL444" i="64"/>
  <c r="CL459" i="64" s="1"/>
  <c r="CL1411" i="64"/>
  <c r="CL1426" i="64" s="1"/>
  <c r="CL416" i="64"/>
  <c r="CL436" i="64" s="1"/>
  <c r="CD1380" i="64"/>
  <c r="CD2186" i="64"/>
  <c r="CD2203" i="64" s="1"/>
  <c r="CD2160" i="64"/>
  <c r="CD2177" i="64" s="1"/>
  <c r="CD1357" i="64"/>
  <c r="CD1371" i="64" s="1"/>
  <c r="CD2135" i="64"/>
  <c r="CD2152" i="64" s="1"/>
  <c r="CD1325" i="64"/>
  <c r="CD1348" i="64" s="1"/>
  <c r="CD2109" i="64"/>
  <c r="CD2126" i="64" s="1"/>
  <c r="CD1303" i="64"/>
  <c r="CD1316" i="64" s="1"/>
  <c r="CD1509" i="64"/>
  <c r="CD1522" i="64" s="1"/>
  <c r="CD2238" i="64"/>
  <c r="CD2252" i="64" s="1"/>
  <c r="CD1258" i="64"/>
  <c r="CD1214" i="64"/>
  <c r="CD1249" i="64" s="1"/>
  <c r="CD1664" i="64"/>
  <c r="CD1687" i="64" s="1"/>
  <c r="CD1178" i="64"/>
  <c r="CD1205" i="64" s="1"/>
  <c r="CD1596" i="64"/>
  <c r="CD1623" i="64" s="1"/>
  <c r="CD1632" i="64"/>
  <c r="CD1655" i="64" s="1"/>
  <c r="CD1142" i="64"/>
  <c r="CD1169" i="64" s="1"/>
  <c r="CD1730" i="64"/>
  <c r="CD1755" i="64" s="1"/>
  <c r="CD1072" i="64"/>
  <c r="CD1099" i="64" s="1"/>
  <c r="CD1048" i="64"/>
  <c r="CD1063" i="64" s="1"/>
  <c r="CD1107" i="64"/>
  <c r="CD1134" i="64" s="1"/>
  <c r="CD1696" i="64"/>
  <c r="CD1721" i="64" s="1"/>
  <c r="CD978" i="64"/>
  <c r="CD991" i="64" s="1"/>
  <c r="CD906" i="64"/>
  <c r="CD921" i="64" s="1"/>
  <c r="CD954" i="64"/>
  <c r="CD969" i="64" s="1"/>
  <c r="CD793" i="64"/>
  <c r="CD808" i="64" s="1"/>
  <c r="CD517" i="64"/>
  <c r="CD493" i="64"/>
  <c r="CD817" i="64"/>
  <c r="CD830" i="64" s="1"/>
  <c r="CD930" i="64"/>
  <c r="CD945" i="64" s="1"/>
  <c r="CD468" i="64"/>
  <c r="CD1411" i="64"/>
  <c r="CD1426" i="64" s="1"/>
  <c r="CD1435" i="64"/>
  <c r="CD444" i="64"/>
  <c r="CD459" i="64" s="1"/>
  <c r="CD416" i="64"/>
  <c r="CD436" i="64" s="1"/>
  <c r="BV1380" i="64"/>
  <c r="BV2186" i="64"/>
  <c r="BV2203" i="64" s="1"/>
  <c r="BV2160" i="64"/>
  <c r="BV2177" i="64" s="1"/>
  <c r="BV1357" i="64"/>
  <c r="BV1371" i="64" s="1"/>
  <c r="BV2135" i="64"/>
  <c r="BV2152" i="64" s="1"/>
  <c r="BV1325" i="64"/>
  <c r="BV1348" i="64" s="1"/>
  <c r="BV2109" i="64"/>
  <c r="BV2126" i="64" s="1"/>
  <c r="BV1303" i="64"/>
  <c r="BV1316" i="64" s="1"/>
  <c r="BV2238" i="64"/>
  <c r="BV2252" i="64" s="1"/>
  <c r="BV1509" i="64"/>
  <c r="BV1522" i="64" s="1"/>
  <c r="BV1258" i="64"/>
  <c r="BV1664" i="64"/>
  <c r="BV1687" i="64" s="1"/>
  <c r="BV1596" i="64"/>
  <c r="BV1623" i="64" s="1"/>
  <c r="BV1632" i="64"/>
  <c r="BV1655" i="64" s="1"/>
  <c r="BV1178" i="64"/>
  <c r="BV1205" i="64" s="1"/>
  <c r="BV1142" i="64"/>
  <c r="BV1169" i="64" s="1"/>
  <c r="BV1214" i="64"/>
  <c r="BV1249" i="64" s="1"/>
  <c r="BV1730" i="64"/>
  <c r="BV1755" i="64" s="1"/>
  <c r="BV1107" i="64"/>
  <c r="BV1134" i="64" s="1"/>
  <c r="BV1072" i="64"/>
  <c r="BV1099" i="64" s="1"/>
  <c r="BV1048" i="64"/>
  <c r="BV1063" i="64" s="1"/>
  <c r="BV1696" i="64"/>
  <c r="BV1721" i="64" s="1"/>
  <c r="BV906" i="64"/>
  <c r="BV921" i="64" s="1"/>
  <c r="BV793" i="64"/>
  <c r="BV808" i="64" s="1"/>
  <c r="BV517" i="64"/>
  <c r="BV930" i="64"/>
  <c r="BV945" i="64" s="1"/>
  <c r="BV493" i="64"/>
  <c r="BV978" i="64"/>
  <c r="BV991" i="64" s="1"/>
  <c r="BV954" i="64"/>
  <c r="BV969" i="64" s="1"/>
  <c r="BV817" i="64"/>
  <c r="BV830" i="64" s="1"/>
  <c r="BV468" i="64"/>
  <c r="BV444" i="64"/>
  <c r="BV459" i="64" s="1"/>
  <c r="BV1411" i="64"/>
  <c r="BV1426" i="64" s="1"/>
  <c r="BV416" i="64"/>
  <c r="BV436" i="64" s="1"/>
  <c r="BN1380" i="64"/>
  <c r="BN2186" i="64"/>
  <c r="BN2203" i="64" s="1"/>
  <c r="BN2160" i="64"/>
  <c r="BN2177" i="64" s="1"/>
  <c r="BN1357" i="64"/>
  <c r="BN1371" i="64" s="1"/>
  <c r="BN2109" i="64"/>
  <c r="BN2126" i="64" s="1"/>
  <c r="BN1325" i="64"/>
  <c r="BN1348" i="64" s="1"/>
  <c r="BN2135" i="64"/>
  <c r="BN2152" i="64" s="1"/>
  <c r="BN1303" i="64"/>
  <c r="BN1316" i="64" s="1"/>
  <c r="BN2238" i="64"/>
  <c r="BN2252" i="64" s="1"/>
  <c r="BN1509" i="64"/>
  <c r="BN1522" i="64" s="1"/>
  <c r="BN1214" i="64"/>
  <c r="BN1249" i="64" s="1"/>
  <c r="BN1258" i="64"/>
  <c r="BN1664" i="64"/>
  <c r="BN1687" i="64" s="1"/>
  <c r="BN1178" i="64"/>
  <c r="BN1205" i="64" s="1"/>
  <c r="BN1596" i="64"/>
  <c r="BN1623" i="64" s="1"/>
  <c r="BN1142" i="64"/>
  <c r="BN1169" i="64" s="1"/>
  <c r="BN1107" i="64"/>
  <c r="BN1134" i="64" s="1"/>
  <c r="BN1730" i="64"/>
  <c r="BN1755" i="64" s="1"/>
  <c r="BN1072" i="64"/>
  <c r="BN1099" i="64" s="1"/>
  <c r="BN1048" i="64"/>
  <c r="BN1063" i="64" s="1"/>
  <c r="BN1696" i="64"/>
  <c r="BN1721" i="64" s="1"/>
  <c r="BN1632" i="64"/>
  <c r="BN1655" i="64" s="1"/>
  <c r="BN978" i="64"/>
  <c r="BN991" i="64" s="1"/>
  <c r="BN906" i="64"/>
  <c r="BN921" i="64" s="1"/>
  <c r="BN793" i="64"/>
  <c r="BN808" i="64" s="1"/>
  <c r="BN954" i="64"/>
  <c r="BN969" i="64" s="1"/>
  <c r="BN930" i="64"/>
  <c r="BN945" i="64" s="1"/>
  <c r="BN517" i="64"/>
  <c r="BN493" i="64"/>
  <c r="BN817" i="64"/>
  <c r="BN830" i="64" s="1"/>
  <c r="BN468" i="64"/>
  <c r="BN1411" i="64"/>
  <c r="BN1426" i="64" s="1"/>
  <c r="BN444" i="64"/>
  <c r="BN459" i="64" s="1"/>
  <c r="BN416" i="64"/>
  <c r="BN436" i="64" s="1"/>
  <c r="BF1380" i="64"/>
  <c r="BF2186" i="64"/>
  <c r="BF2203" i="64" s="1"/>
  <c r="BF2160" i="64"/>
  <c r="BF2177" i="64" s="1"/>
  <c r="BF2135" i="64"/>
  <c r="BF2152" i="64" s="1"/>
  <c r="BF2109" i="64"/>
  <c r="BF2126" i="64" s="1"/>
  <c r="BF1357" i="64"/>
  <c r="BF1371" i="64" s="1"/>
  <c r="BF1325" i="64"/>
  <c r="BF1348" i="64" s="1"/>
  <c r="BF1303" i="64"/>
  <c r="BF1316" i="64" s="1"/>
  <c r="BF1509" i="64"/>
  <c r="BF1522" i="64" s="1"/>
  <c r="BF2238" i="64"/>
  <c r="BF2252" i="64" s="1"/>
  <c r="BF1214" i="64"/>
  <c r="BF1249" i="64" s="1"/>
  <c r="BF1664" i="64"/>
  <c r="BF1687" i="64" s="1"/>
  <c r="BF1258" i="64"/>
  <c r="BF1596" i="64"/>
  <c r="BF1623" i="64" s="1"/>
  <c r="BF1178" i="64"/>
  <c r="BF1205" i="64" s="1"/>
  <c r="BF1632" i="64"/>
  <c r="BF1655" i="64" s="1"/>
  <c r="BF1142" i="64"/>
  <c r="BF1169" i="64" s="1"/>
  <c r="BF1730" i="64"/>
  <c r="BF1755" i="64" s="1"/>
  <c r="BF1072" i="64"/>
  <c r="BF1099" i="64" s="1"/>
  <c r="BF1048" i="64"/>
  <c r="BF1063" i="64" s="1"/>
  <c r="BF1107" i="64"/>
  <c r="BF1134" i="64" s="1"/>
  <c r="BF1696" i="64"/>
  <c r="BF1721" i="64" s="1"/>
  <c r="BF978" i="64"/>
  <c r="BF991" i="64" s="1"/>
  <c r="BF954" i="64"/>
  <c r="BF969" i="64" s="1"/>
  <c r="BF906" i="64"/>
  <c r="BF921" i="64" s="1"/>
  <c r="BF930" i="64"/>
  <c r="BF945" i="64" s="1"/>
  <c r="BF793" i="64"/>
  <c r="BF808" i="64" s="1"/>
  <c r="BF517" i="64"/>
  <c r="BF493" i="64"/>
  <c r="BF817" i="64"/>
  <c r="BF830" i="64" s="1"/>
  <c r="BF468" i="64"/>
  <c r="BF444" i="64"/>
  <c r="BF459" i="64" s="1"/>
  <c r="BF1411" i="64"/>
  <c r="BF1426" i="64" s="1"/>
  <c r="BF416" i="64"/>
  <c r="BF436" i="64" s="1"/>
  <c r="AX1380" i="64"/>
  <c r="AX2186" i="64"/>
  <c r="AX2203" i="64" s="1"/>
  <c r="AX2160" i="64"/>
  <c r="AX2177" i="64" s="1"/>
  <c r="AX2109" i="64"/>
  <c r="AX2126" i="64" s="1"/>
  <c r="AX1357" i="64"/>
  <c r="AX1371" i="64" s="1"/>
  <c r="AX1325" i="64"/>
  <c r="AX1348" i="64" s="1"/>
  <c r="AX2135" i="64"/>
  <c r="AX2152" i="64" s="1"/>
  <c r="AX1303" i="64"/>
  <c r="AX1316" i="64" s="1"/>
  <c r="AX2238" i="64"/>
  <c r="AX2252" i="64" s="1"/>
  <c r="AX1509" i="64"/>
  <c r="AX1522" i="64" s="1"/>
  <c r="AX1258" i="64"/>
  <c r="AX1214" i="64"/>
  <c r="AX1249" i="64" s="1"/>
  <c r="AX1664" i="64"/>
  <c r="AX1687" i="64" s="1"/>
  <c r="AX1632" i="64"/>
  <c r="AX1655" i="64" s="1"/>
  <c r="AX1178" i="64"/>
  <c r="AX1205" i="64" s="1"/>
  <c r="AX1142" i="64"/>
  <c r="AX1169" i="64" s="1"/>
  <c r="AX1730" i="64"/>
  <c r="AX1755" i="64" s="1"/>
  <c r="AX1107" i="64"/>
  <c r="AX1134" i="64" s="1"/>
  <c r="AX1596" i="64"/>
  <c r="AX1623" i="64" s="1"/>
  <c r="AX1072" i="64"/>
  <c r="AX1099" i="64" s="1"/>
  <c r="AX1048" i="64"/>
  <c r="AX1063" i="64" s="1"/>
  <c r="AX1696" i="64"/>
  <c r="AX1721" i="64" s="1"/>
  <c r="AX978" i="64"/>
  <c r="AX991" i="64" s="1"/>
  <c r="AX906" i="64"/>
  <c r="AX921" i="64" s="1"/>
  <c r="AX793" i="64"/>
  <c r="AX808" i="64" s="1"/>
  <c r="AX517" i="64"/>
  <c r="AX954" i="64"/>
  <c r="AX969" i="64" s="1"/>
  <c r="AX493" i="64"/>
  <c r="AX817" i="64"/>
  <c r="AX830" i="64" s="1"/>
  <c r="AX468" i="64"/>
  <c r="AX1411" i="64"/>
  <c r="AX1426" i="64" s="1"/>
  <c r="AX930" i="64"/>
  <c r="AX945" i="64" s="1"/>
  <c r="AX444" i="64"/>
  <c r="AX459" i="64" s="1"/>
  <c r="AX416" i="64"/>
  <c r="AX436" i="64" s="1"/>
  <c r="AP1380" i="64"/>
  <c r="AP2186" i="64"/>
  <c r="AP2203" i="64" s="1"/>
  <c r="AP2160" i="64"/>
  <c r="AP2177" i="64" s="1"/>
  <c r="AP2135" i="64"/>
  <c r="AP2152" i="64" s="1"/>
  <c r="AP1357" i="64"/>
  <c r="AP1371" i="64" s="1"/>
  <c r="AP1325" i="64"/>
  <c r="AP1348" i="64" s="1"/>
  <c r="AP2109" i="64"/>
  <c r="AP2126" i="64" s="1"/>
  <c r="AP1303" i="64"/>
  <c r="AP1316" i="64" s="1"/>
  <c r="AP1509" i="64"/>
  <c r="AP1522" i="64" s="1"/>
  <c r="AP2238" i="64"/>
  <c r="AP2252" i="64" s="1"/>
  <c r="AP1214" i="64"/>
  <c r="AP1249" i="64" s="1"/>
  <c r="AP1664" i="64"/>
  <c r="AP1687" i="64" s="1"/>
  <c r="AP1178" i="64"/>
  <c r="AP1205" i="64" s="1"/>
  <c r="AP1258" i="64"/>
  <c r="AP1596" i="64"/>
  <c r="AP1623" i="64" s="1"/>
  <c r="AP1632" i="64"/>
  <c r="AP1655" i="64" s="1"/>
  <c r="AP1142" i="64"/>
  <c r="AP1169" i="64" s="1"/>
  <c r="AP1730" i="64"/>
  <c r="AP1755" i="64" s="1"/>
  <c r="AP1072" i="64"/>
  <c r="AP1099" i="64" s="1"/>
  <c r="AP1048" i="64"/>
  <c r="AP1063" i="64" s="1"/>
  <c r="AP1696" i="64"/>
  <c r="AP1721" i="64" s="1"/>
  <c r="AP1107" i="64"/>
  <c r="AP1134" i="64" s="1"/>
  <c r="AP906" i="64"/>
  <c r="AP921" i="64" s="1"/>
  <c r="AP793" i="64"/>
  <c r="AP808" i="64" s="1"/>
  <c r="AP954" i="64"/>
  <c r="AP969" i="64" s="1"/>
  <c r="AP517" i="64"/>
  <c r="AP978" i="64"/>
  <c r="AP991" i="64" s="1"/>
  <c r="AP930" i="64"/>
  <c r="AP945" i="64" s="1"/>
  <c r="AP493" i="64"/>
  <c r="AP817" i="64"/>
  <c r="AP830" i="64" s="1"/>
  <c r="AP468" i="64"/>
  <c r="AP444" i="64"/>
  <c r="AP459" i="64" s="1"/>
  <c r="AP1411" i="64"/>
  <c r="AP1426" i="64" s="1"/>
  <c r="AP416" i="64"/>
  <c r="AP436" i="64" s="1"/>
  <c r="AH1380" i="64"/>
  <c r="AH2186" i="64"/>
  <c r="AH2203" i="64" s="1"/>
  <c r="AH2160" i="64"/>
  <c r="AH2177" i="64" s="1"/>
  <c r="AH2135" i="64"/>
  <c r="AH2152" i="64" s="1"/>
  <c r="AH2109" i="64"/>
  <c r="AH2126" i="64" s="1"/>
  <c r="AH1357" i="64"/>
  <c r="AH1371" i="64" s="1"/>
  <c r="AH1325" i="64"/>
  <c r="AH1348" i="64" s="1"/>
  <c r="AH1303" i="64"/>
  <c r="AH1316" i="64" s="1"/>
  <c r="AH2238" i="64"/>
  <c r="AH2252" i="64" s="1"/>
  <c r="AH1214" i="64"/>
  <c r="AH1249" i="64" s="1"/>
  <c r="AH1258" i="64"/>
  <c r="AH1664" i="64"/>
  <c r="AH1687" i="64" s="1"/>
  <c r="AH1509" i="64"/>
  <c r="AH1522" i="64" s="1"/>
  <c r="AH1596" i="64"/>
  <c r="AH1623" i="64" s="1"/>
  <c r="AH1632" i="64"/>
  <c r="AH1655" i="64" s="1"/>
  <c r="AH1178" i="64"/>
  <c r="AH1205" i="64" s="1"/>
  <c r="AH1142" i="64"/>
  <c r="AH1169" i="64" s="1"/>
  <c r="AH1730" i="64"/>
  <c r="AH1755" i="64" s="1"/>
  <c r="AH1072" i="64"/>
  <c r="AH1099" i="64" s="1"/>
  <c r="AH1107" i="64"/>
  <c r="AH1134" i="64" s="1"/>
  <c r="AH1048" i="64"/>
  <c r="AH1063" i="64" s="1"/>
  <c r="AH1696" i="64"/>
  <c r="AH1721" i="64" s="1"/>
  <c r="AH978" i="64"/>
  <c r="AH991" i="64" s="1"/>
  <c r="AH906" i="64"/>
  <c r="AH921" i="64" s="1"/>
  <c r="AH793" i="64"/>
  <c r="AH808" i="64" s="1"/>
  <c r="AH930" i="64"/>
  <c r="AH945" i="64" s="1"/>
  <c r="AH517" i="64"/>
  <c r="AH493" i="64"/>
  <c r="AH817" i="64"/>
  <c r="AH830" i="64" s="1"/>
  <c r="AH468" i="64"/>
  <c r="AH954" i="64"/>
  <c r="AH969" i="64" s="1"/>
  <c r="AH1411" i="64"/>
  <c r="AH1426" i="64" s="1"/>
  <c r="AH444" i="64"/>
  <c r="AH459" i="64" s="1"/>
  <c r="AH416" i="64"/>
  <c r="AH436" i="64" s="1"/>
  <c r="Z1380" i="64"/>
  <c r="Z2186" i="64"/>
  <c r="Z2203" i="64" s="1"/>
  <c r="Z2160" i="64"/>
  <c r="Z2177" i="64" s="1"/>
  <c r="Z1357" i="64"/>
  <c r="Z1371" i="64" s="1"/>
  <c r="Z2109" i="64"/>
  <c r="Z2126" i="64" s="1"/>
  <c r="Z1325" i="64"/>
  <c r="Z1348" i="64" s="1"/>
  <c r="Z1303" i="64"/>
  <c r="Z1316" i="64" s="1"/>
  <c r="Z2238" i="64"/>
  <c r="Z2252" i="64" s="1"/>
  <c r="Z2135" i="64"/>
  <c r="Z2152" i="64" s="1"/>
  <c r="Z1509" i="64"/>
  <c r="Z1522" i="64" s="1"/>
  <c r="Z1214" i="64"/>
  <c r="Z1249" i="64" s="1"/>
  <c r="Z1664" i="64"/>
  <c r="Z1687" i="64" s="1"/>
  <c r="Z1258" i="64"/>
  <c r="Z1178" i="64"/>
  <c r="Z1205" i="64" s="1"/>
  <c r="Z1142" i="64"/>
  <c r="Z1169" i="64" s="1"/>
  <c r="Z1107" i="64"/>
  <c r="Z1134" i="64" s="1"/>
  <c r="Z1072" i="64"/>
  <c r="Z1099" i="64" s="1"/>
  <c r="Z1048" i="64"/>
  <c r="Z1063" i="64" s="1"/>
  <c r="Z1632" i="64"/>
  <c r="Z1655" i="64" s="1"/>
  <c r="Z1596" i="64"/>
  <c r="Z1623" i="64" s="1"/>
  <c r="Z1696" i="64"/>
  <c r="Z1721" i="64" s="1"/>
  <c r="Z978" i="64"/>
  <c r="Z991" i="64" s="1"/>
  <c r="Z1730" i="64"/>
  <c r="Z1755" i="64" s="1"/>
  <c r="Z906" i="64"/>
  <c r="Z921" i="64" s="1"/>
  <c r="Z930" i="64"/>
  <c r="Z945" i="64" s="1"/>
  <c r="Z793" i="64"/>
  <c r="Z808" i="64" s="1"/>
  <c r="Z517" i="64"/>
  <c r="Z954" i="64"/>
  <c r="Z969" i="64" s="1"/>
  <c r="Z493" i="64"/>
  <c r="Z817" i="64"/>
  <c r="Z830" i="64" s="1"/>
  <c r="Z468" i="64"/>
  <c r="Z444" i="64"/>
  <c r="Z459" i="64" s="1"/>
  <c r="Z1411" i="64"/>
  <c r="Z1426" i="64" s="1"/>
  <c r="Z416" i="64"/>
  <c r="Z436" i="64" s="1"/>
  <c r="CL1385" i="64"/>
  <c r="CL2191" i="64"/>
  <c r="CL2165" i="64"/>
  <c r="CL2114" i="64"/>
  <c r="CL2131" i="64" s="1"/>
  <c r="CL2140" i="64"/>
  <c r="CL1330" i="64"/>
  <c r="CL1362" i="64"/>
  <c r="CL1376" i="64" s="1"/>
  <c r="CL2243" i="64"/>
  <c r="CL2257" i="64" s="1"/>
  <c r="CL1308" i="64"/>
  <c r="CL1321" i="64" s="1"/>
  <c r="CL1669" i="64"/>
  <c r="CL1692" i="64" s="1"/>
  <c r="CL1514" i="64"/>
  <c r="CL1527" i="64" s="1"/>
  <c r="CL1263" i="64"/>
  <c r="CL1298" i="64" s="1"/>
  <c r="CL1219" i="64"/>
  <c r="CL1254" i="64" s="1"/>
  <c r="CL1183" i="64"/>
  <c r="CL1210" i="64" s="1"/>
  <c r="CL1637" i="64"/>
  <c r="CL1660" i="64" s="1"/>
  <c r="CL1147" i="64"/>
  <c r="CL1174" i="64" s="1"/>
  <c r="CL1735" i="64"/>
  <c r="CL1760" i="64" s="1"/>
  <c r="CL1601" i="64"/>
  <c r="CL1628" i="64" s="1"/>
  <c r="CL1112" i="64"/>
  <c r="CL1139" i="64" s="1"/>
  <c r="CL1077" i="64"/>
  <c r="CL1104" i="64" s="1"/>
  <c r="CL1053" i="64"/>
  <c r="CL1701" i="64"/>
  <c r="CL1726" i="64" s="1"/>
  <c r="CL959" i="64"/>
  <c r="CL935" i="64"/>
  <c r="CL950" i="64" s="1"/>
  <c r="CL911" i="64"/>
  <c r="CL926" i="64" s="1"/>
  <c r="CL1416" i="64"/>
  <c r="CL1431" i="64" s="1"/>
  <c r="CL522" i="64"/>
  <c r="CL535" i="64" s="1"/>
  <c r="CL498" i="64"/>
  <c r="CL822" i="64"/>
  <c r="CL835" i="64" s="1"/>
  <c r="CL983" i="64"/>
  <c r="CL996" i="64" s="1"/>
  <c r="CL1440" i="64"/>
  <c r="CL798" i="64"/>
  <c r="CL473" i="64"/>
  <c r="CL449" i="64"/>
  <c r="CL421" i="64"/>
  <c r="CL389" i="64"/>
  <c r="CD1385" i="64"/>
  <c r="CD2191" i="64"/>
  <c r="CD2165" i="64"/>
  <c r="CD2114" i="64"/>
  <c r="CD2131" i="64" s="1"/>
  <c r="CD2140" i="64"/>
  <c r="CD1362" i="64"/>
  <c r="CD1376" i="64" s="1"/>
  <c r="CD2243" i="64"/>
  <c r="CD2257" i="64" s="1"/>
  <c r="CD1330" i="64"/>
  <c r="CD1308" i="64"/>
  <c r="CD1321" i="64" s="1"/>
  <c r="CD1514" i="64"/>
  <c r="CD1527" i="64" s="1"/>
  <c r="CD1669" i="64"/>
  <c r="CD1692" i="64" s="1"/>
  <c r="CD1219" i="64"/>
  <c r="CD1254" i="64" s="1"/>
  <c r="CD1263" i="64"/>
  <c r="CD1298" i="64" s="1"/>
  <c r="CD1183" i="64"/>
  <c r="CD1210" i="64" s="1"/>
  <c r="CD1637" i="64"/>
  <c r="CD1660" i="64" s="1"/>
  <c r="CD1601" i="64"/>
  <c r="CD1628" i="64" s="1"/>
  <c r="CD1147" i="64"/>
  <c r="CD1174" i="64" s="1"/>
  <c r="CD1735" i="64"/>
  <c r="CD1760" i="64" s="1"/>
  <c r="CD1077" i="64"/>
  <c r="CD1104" i="64" s="1"/>
  <c r="CD1053" i="64"/>
  <c r="CD1701" i="64"/>
  <c r="CD1726" i="64" s="1"/>
  <c r="CD1112" i="64"/>
  <c r="CD1139" i="64" s="1"/>
  <c r="CD959" i="64"/>
  <c r="CD935" i="64"/>
  <c r="CD950" i="64" s="1"/>
  <c r="CD983" i="64"/>
  <c r="CD996" i="64" s="1"/>
  <c r="CD1416" i="64"/>
  <c r="CD1431" i="64" s="1"/>
  <c r="CD522" i="64"/>
  <c r="CD535" i="64" s="1"/>
  <c r="CD498" i="64"/>
  <c r="CD822" i="64"/>
  <c r="CD835" i="64" s="1"/>
  <c r="CD911" i="64"/>
  <c r="CD926" i="64" s="1"/>
  <c r="CD473" i="64"/>
  <c r="CD1440" i="64"/>
  <c r="CD449" i="64"/>
  <c r="CD798" i="64"/>
  <c r="CD421" i="64"/>
  <c r="CD389" i="64"/>
  <c r="BV1385" i="64"/>
  <c r="BV2191" i="64"/>
  <c r="BV2165" i="64"/>
  <c r="BV2140" i="64"/>
  <c r="BV2114" i="64"/>
  <c r="BV2131" i="64" s="1"/>
  <c r="BV1362" i="64"/>
  <c r="BV1376" i="64" s="1"/>
  <c r="BV1330" i="64"/>
  <c r="BV2243" i="64"/>
  <c r="BV2257" i="64" s="1"/>
  <c r="BV1308" i="64"/>
  <c r="BV1321" i="64" s="1"/>
  <c r="BV1669" i="64"/>
  <c r="BV1692" i="64" s="1"/>
  <c r="BV1219" i="64"/>
  <c r="BV1254" i="64" s="1"/>
  <c r="BV1183" i="64"/>
  <c r="BV1210" i="64" s="1"/>
  <c r="BV1514" i="64"/>
  <c r="BV1527" i="64" s="1"/>
  <c r="BV1637" i="64"/>
  <c r="BV1660" i="64" s="1"/>
  <c r="BV1601" i="64"/>
  <c r="BV1628" i="64" s="1"/>
  <c r="BV1147" i="64"/>
  <c r="BV1174" i="64" s="1"/>
  <c r="BV1735" i="64"/>
  <c r="BV1760" i="64" s="1"/>
  <c r="BV1077" i="64"/>
  <c r="BV1104" i="64" s="1"/>
  <c r="BV1263" i="64"/>
  <c r="BV1298" i="64" s="1"/>
  <c r="BV1112" i="64"/>
  <c r="BV1139" i="64" s="1"/>
  <c r="BV1053" i="64"/>
  <c r="BV1701" i="64"/>
  <c r="BV1726" i="64" s="1"/>
  <c r="BV959" i="64"/>
  <c r="BV983" i="64"/>
  <c r="BV996" i="64" s="1"/>
  <c r="BV935" i="64"/>
  <c r="BV950" i="64" s="1"/>
  <c r="BV1416" i="64"/>
  <c r="BV1431" i="64" s="1"/>
  <c r="BV522" i="64"/>
  <c r="BV535" i="64" s="1"/>
  <c r="BV498" i="64"/>
  <c r="BV911" i="64"/>
  <c r="BV926" i="64" s="1"/>
  <c r="BV822" i="64"/>
  <c r="BV835" i="64" s="1"/>
  <c r="BV798" i="64"/>
  <c r="BV1440" i="64"/>
  <c r="BV449" i="64"/>
  <c r="BV421" i="64"/>
  <c r="BV473" i="64"/>
  <c r="BV389" i="64"/>
  <c r="BN1385" i="64"/>
  <c r="BN2191" i="64"/>
  <c r="BN2165" i="64"/>
  <c r="BN2140" i="64"/>
  <c r="BN2114" i="64"/>
  <c r="BN2131" i="64" s="1"/>
  <c r="BN1362" i="64"/>
  <c r="BN1376" i="64" s="1"/>
  <c r="BN1330" i="64"/>
  <c r="BN2243" i="64"/>
  <c r="BN2257" i="64" s="1"/>
  <c r="BN1308" i="64"/>
  <c r="BN1321" i="64" s="1"/>
  <c r="BN1669" i="64"/>
  <c r="BN1692" i="64" s="1"/>
  <c r="BN1514" i="64"/>
  <c r="BN1527" i="64" s="1"/>
  <c r="BN1263" i="64"/>
  <c r="BN1298" i="64" s="1"/>
  <c r="BN1183" i="64"/>
  <c r="BN1210" i="64" s="1"/>
  <c r="BN1637" i="64"/>
  <c r="BN1660" i="64" s="1"/>
  <c r="BN1219" i="64"/>
  <c r="BN1254" i="64" s="1"/>
  <c r="BN1147" i="64"/>
  <c r="BN1174" i="64" s="1"/>
  <c r="BN1601" i="64"/>
  <c r="BN1628" i="64" s="1"/>
  <c r="BN1112" i="64"/>
  <c r="BN1139" i="64" s="1"/>
  <c r="BN1735" i="64"/>
  <c r="BN1760" i="64" s="1"/>
  <c r="BN1077" i="64"/>
  <c r="BN1104" i="64" s="1"/>
  <c r="BN1053" i="64"/>
  <c r="BN1701" i="64"/>
  <c r="BN1726" i="64" s="1"/>
  <c r="BN959" i="64"/>
  <c r="BN983" i="64"/>
  <c r="BN996" i="64" s="1"/>
  <c r="BN935" i="64"/>
  <c r="BN950" i="64" s="1"/>
  <c r="BN1416" i="64"/>
  <c r="BN1431" i="64" s="1"/>
  <c r="BN522" i="64"/>
  <c r="BN535" i="64" s="1"/>
  <c r="BN911" i="64"/>
  <c r="BN926" i="64" s="1"/>
  <c r="BN498" i="64"/>
  <c r="BN822" i="64"/>
  <c r="BN835" i="64" s="1"/>
  <c r="BN1440" i="64"/>
  <c r="BN449" i="64"/>
  <c r="BN798" i="64"/>
  <c r="BN473" i="64"/>
  <c r="BN421" i="64"/>
  <c r="BN389" i="64"/>
  <c r="BF1385" i="64"/>
  <c r="BF2191" i="64"/>
  <c r="BF2165" i="64"/>
  <c r="BF2140" i="64"/>
  <c r="BF2114" i="64"/>
  <c r="BF2131" i="64" s="1"/>
  <c r="BF1362" i="64"/>
  <c r="BF1376" i="64" s="1"/>
  <c r="BF1330" i="64"/>
  <c r="BF2243" i="64"/>
  <c r="BF2257" i="64" s="1"/>
  <c r="BF1308" i="64"/>
  <c r="BF1321" i="64" s="1"/>
  <c r="BF1514" i="64"/>
  <c r="BF1527" i="64" s="1"/>
  <c r="BF1669" i="64"/>
  <c r="BF1692" i="64" s="1"/>
  <c r="BF1263" i="64"/>
  <c r="BF1298" i="64" s="1"/>
  <c r="BF1219" i="64"/>
  <c r="BF1254" i="64" s="1"/>
  <c r="BF1183" i="64"/>
  <c r="BF1210" i="64" s="1"/>
  <c r="BF1637" i="64"/>
  <c r="BF1660" i="64" s="1"/>
  <c r="BF1601" i="64"/>
  <c r="BF1628" i="64" s="1"/>
  <c r="BF1147" i="64"/>
  <c r="BF1174" i="64" s="1"/>
  <c r="BF1735" i="64"/>
  <c r="BF1760" i="64" s="1"/>
  <c r="BF1077" i="64"/>
  <c r="BF1104" i="64" s="1"/>
  <c r="BF1053" i="64"/>
  <c r="BF1112" i="64"/>
  <c r="BF1139" i="64" s="1"/>
  <c r="BF1701" i="64"/>
  <c r="BF1726" i="64" s="1"/>
  <c r="BF959" i="64"/>
  <c r="BF935" i="64"/>
  <c r="BF950" i="64" s="1"/>
  <c r="BF983" i="64"/>
  <c r="BF996" i="64" s="1"/>
  <c r="BF911" i="64"/>
  <c r="BF926" i="64" s="1"/>
  <c r="BF1416" i="64"/>
  <c r="BF1431" i="64" s="1"/>
  <c r="BF522" i="64"/>
  <c r="BF535" i="64" s="1"/>
  <c r="BF498" i="64"/>
  <c r="BF822" i="64"/>
  <c r="BF835" i="64" s="1"/>
  <c r="BF1440" i="64"/>
  <c r="BF473" i="64"/>
  <c r="BF449" i="64"/>
  <c r="BF421" i="64"/>
  <c r="BF798" i="64"/>
  <c r="BF389" i="64"/>
  <c r="AX1385" i="64"/>
  <c r="AX2191" i="64"/>
  <c r="AX2165" i="64"/>
  <c r="AX2140" i="64"/>
  <c r="AX2114" i="64"/>
  <c r="AX2131" i="64" s="1"/>
  <c r="AX1330" i="64"/>
  <c r="AX2243" i="64"/>
  <c r="AX2257" i="64" s="1"/>
  <c r="AX1362" i="64"/>
  <c r="AX1376" i="64" s="1"/>
  <c r="AX1308" i="64"/>
  <c r="AX1321" i="64" s="1"/>
  <c r="AX1669" i="64"/>
  <c r="AX1692" i="64" s="1"/>
  <c r="AX1514" i="64"/>
  <c r="AX1527" i="64" s="1"/>
  <c r="AX1263" i="64"/>
  <c r="AX1298" i="64" s="1"/>
  <c r="AX1219" i="64"/>
  <c r="AX1254" i="64" s="1"/>
  <c r="AX1183" i="64"/>
  <c r="AX1210" i="64" s="1"/>
  <c r="AX1637" i="64"/>
  <c r="AX1660" i="64" s="1"/>
  <c r="AX1147" i="64"/>
  <c r="AX1174" i="64" s="1"/>
  <c r="AX1601" i="64"/>
  <c r="AX1628" i="64" s="1"/>
  <c r="AX1735" i="64"/>
  <c r="AX1760" i="64" s="1"/>
  <c r="AX1112" i="64"/>
  <c r="AX1139" i="64" s="1"/>
  <c r="AX1077" i="64"/>
  <c r="AX1104" i="64" s="1"/>
  <c r="AX1053" i="64"/>
  <c r="AX1701" i="64"/>
  <c r="AX1726" i="64" s="1"/>
  <c r="AX959" i="64"/>
  <c r="AX935" i="64"/>
  <c r="AX950" i="64" s="1"/>
  <c r="AX983" i="64"/>
  <c r="AX996" i="64" s="1"/>
  <c r="AX1416" i="64"/>
  <c r="AX1431" i="64" s="1"/>
  <c r="AX522" i="64"/>
  <c r="AX535" i="64" s="1"/>
  <c r="AX498" i="64"/>
  <c r="AX822" i="64"/>
  <c r="AX835" i="64" s="1"/>
  <c r="AX473" i="64"/>
  <c r="AX1440" i="64"/>
  <c r="AX798" i="64"/>
  <c r="AX449" i="64"/>
  <c r="AX911" i="64"/>
  <c r="AX926" i="64" s="1"/>
  <c r="AX421" i="64"/>
  <c r="AX389" i="64"/>
  <c r="AP1385" i="64"/>
  <c r="AP2191" i="64"/>
  <c r="AP2165" i="64"/>
  <c r="AP2140" i="64"/>
  <c r="AP2114" i="64"/>
  <c r="AP2131" i="64" s="1"/>
  <c r="AP1330" i="64"/>
  <c r="AP2243" i="64"/>
  <c r="AP2257" i="64" s="1"/>
  <c r="AP1308" i="64"/>
  <c r="AP1321" i="64" s="1"/>
  <c r="AP1514" i="64"/>
  <c r="AP1527" i="64" s="1"/>
  <c r="AP1669" i="64"/>
  <c r="AP1692" i="64" s="1"/>
  <c r="AP1362" i="64"/>
  <c r="AP1376" i="64" s="1"/>
  <c r="AP1219" i="64"/>
  <c r="AP1254" i="64" s="1"/>
  <c r="AP1263" i="64"/>
  <c r="AP1298" i="64" s="1"/>
  <c r="AP1183" i="64"/>
  <c r="AP1210" i="64" s="1"/>
  <c r="AP1637" i="64"/>
  <c r="AP1660" i="64" s="1"/>
  <c r="AP1601" i="64"/>
  <c r="AP1628" i="64" s="1"/>
  <c r="AP1147" i="64"/>
  <c r="AP1174" i="64" s="1"/>
  <c r="AP1735" i="64"/>
  <c r="AP1760" i="64" s="1"/>
  <c r="AP1077" i="64"/>
  <c r="AP1104" i="64" s="1"/>
  <c r="AP1053" i="64"/>
  <c r="AP1701" i="64"/>
  <c r="AP1726" i="64" s="1"/>
  <c r="AP959" i="64"/>
  <c r="AP983" i="64"/>
  <c r="AP996" i="64" s="1"/>
  <c r="AP935" i="64"/>
  <c r="AP950" i="64" s="1"/>
  <c r="AP1416" i="64"/>
  <c r="AP1431" i="64" s="1"/>
  <c r="AP522" i="64"/>
  <c r="AP535" i="64" s="1"/>
  <c r="AP1112" i="64"/>
  <c r="AP1139" i="64" s="1"/>
  <c r="AP498" i="64"/>
  <c r="AP911" i="64"/>
  <c r="AP926" i="64" s="1"/>
  <c r="AP822" i="64"/>
  <c r="AP835" i="64" s="1"/>
  <c r="AP1440" i="64"/>
  <c r="AP449" i="64"/>
  <c r="AP798" i="64"/>
  <c r="AP421" i="64"/>
  <c r="AP389" i="64"/>
  <c r="AH1385" i="64"/>
  <c r="AH2191" i="64"/>
  <c r="AH2165" i="64"/>
  <c r="AH2140" i="64"/>
  <c r="AH2114" i="64"/>
  <c r="AH2131" i="64" s="1"/>
  <c r="AH1330" i="64"/>
  <c r="AH1362" i="64"/>
  <c r="AH1376" i="64" s="1"/>
  <c r="AH2243" i="64"/>
  <c r="AH2257" i="64" s="1"/>
  <c r="AH1308" i="64"/>
  <c r="AH1321" i="64" s="1"/>
  <c r="AH1514" i="64"/>
  <c r="AH1527" i="64" s="1"/>
  <c r="AH1669" i="64"/>
  <c r="AH1692" i="64" s="1"/>
  <c r="AH1183" i="64"/>
  <c r="AH1210" i="64" s="1"/>
  <c r="AH1219" i="64"/>
  <c r="AH1254" i="64" s="1"/>
  <c r="AH1637" i="64"/>
  <c r="AH1660" i="64" s="1"/>
  <c r="AH1263" i="64"/>
  <c r="AH1298" i="64" s="1"/>
  <c r="AH1601" i="64"/>
  <c r="AH1628" i="64" s="1"/>
  <c r="AH1147" i="64"/>
  <c r="AH1174" i="64" s="1"/>
  <c r="AH1735" i="64"/>
  <c r="AH1760" i="64" s="1"/>
  <c r="AH1077" i="64"/>
  <c r="AH1104" i="64" s="1"/>
  <c r="AH1053" i="64"/>
  <c r="AH1112" i="64"/>
  <c r="AH1139" i="64" s="1"/>
  <c r="AH1701" i="64"/>
  <c r="AH1726" i="64" s="1"/>
  <c r="AH959" i="64"/>
  <c r="AH983" i="64"/>
  <c r="AH996" i="64" s="1"/>
  <c r="AH935" i="64"/>
  <c r="AH950" i="64" s="1"/>
  <c r="AH1416" i="64"/>
  <c r="AH1431" i="64" s="1"/>
  <c r="AH522" i="64"/>
  <c r="AH535" i="64" s="1"/>
  <c r="AH911" i="64"/>
  <c r="AH926" i="64" s="1"/>
  <c r="AH498" i="64"/>
  <c r="AH822" i="64"/>
  <c r="AH835" i="64" s="1"/>
  <c r="AH1440" i="64"/>
  <c r="AH449" i="64"/>
  <c r="AH421" i="64"/>
  <c r="AH389" i="64"/>
  <c r="Z1385" i="64"/>
  <c r="Z2191" i="64"/>
  <c r="Z2165" i="64"/>
  <c r="Z2140" i="64"/>
  <c r="Z2114" i="64"/>
  <c r="Z2131" i="64" s="1"/>
  <c r="Z1330" i="64"/>
  <c r="Z1362" i="64"/>
  <c r="Z1376" i="64" s="1"/>
  <c r="Z1308" i="64"/>
  <c r="Z1321" i="64" s="1"/>
  <c r="Z1669" i="64"/>
  <c r="Z1692" i="64" s="1"/>
  <c r="Z2243" i="64"/>
  <c r="Z2257" i="64" s="1"/>
  <c r="Z1514" i="64"/>
  <c r="Z1527" i="64" s="1"/>
  <c r="Z1263" i="64"/>
  <c r="Z1298" i="64" s="1"/>
  <c r="Z1219" i="64"/>
  <c r="Z1254" i="64" s="1"/>
  <c r="Z1183" i="64"/>
  <c r="Z1210" i="64" s="1"/>
  <c r="Z1637" i="64"/>
  <c r="Z1660" i="64" s="1"/>
  <c r="Z1147" i="64"/>
  <c r="Z1174" i="64" s="1"/>
  <c r="Z1735" i="64"/>
  <c r="Z1760" i="64" s="1"/>
  <c r="Z1112" i="64"/>
  <c r="Z1139" i="64" s="1"/>
  <c r="Z1077" i="64"/>
  <c r="Z1104" i="64" s="1"/>
  <c r="Z1601" i="64"/>
  <c r="Z1628" i="64" s="1"/>
  <c r="Z1053" i="64"/>
  <c r="Z1701" i="64"/>
  <c r="Z1726" i="64" s="1"/>
  <c r="Z959" i="64"/>
  <c r="Z935" i="64"/>
  <c r="Z950" i="64" s="1"/>
  <c r="Z911" i="64"/>
  <c r="Z926" i="64" s="1"/>
  <c r="Z1416" i="64"/>
  <c r="Z1431" i="64" s="1"/>
  <c r="Z522" i="64"/>
  <c r="Z535" i="64" s="1"/>
  <c r="Z498" i="64"/>
  <c r="Z822" i="64"/>
  <c r="Z835" i="64" s="1"/>
  <c r="Z983" i="64"/>
  <c r="Z996" i="64" s="1"/>
  <c r="Z1440" i="64"/>
  <c r="Z798" i="64"/>
  <c r="Z449" i="64"/>
  <c r="Z421" i="64"/>
  <c r="Z389" i="64"/>
  <c r="CE2190" i="64"/>
  <c r="CE1384" i="64"/>
  <c r="CE2164" i="64"/>
  <c r="CE2139" i="64"/>
  <c r="CE2113" i="64"/>
  <c r="CE1361" i="64"/>
  <c r="CE1329" i="64"/>
  <c r="CE1307" i="64"/>
  <c r="CE2242" i="64"/>
  <c r="CE1262" i="64"/>
  <c r="CE1513" i="64"/>
  <c r="CE1182" i="64"/>
  <c r="CE1668" i="64"/>
  <c r="CE1636" i="64"/>
  <c r="CE1218" i="64"/>
  <c r="CE1146" i="64"/>
  <c r="CE1076" i="64"/>
  <c r="CE1111" i="64"/>
  <c r="CE1700" i="64"/>
  <c r="CE1600" i="64"/>
  <c r="CE982" i="64"/>
  <c r="CE1734" i="64"/>
  <c r="CE521" i="64"/>
  <c r="CE534" i="64" s="1"/>
  <c r="CE497" i="64"/>
  <c r="CE934" i="64"/>
  <c r="CE949" i="64" s="1"/>
  <c r="CE821" i="64"/>
  <c r="CE448" i="64"/>
  <c r="CE1052" i="64"/>
  <c r="CE420" i="64"/>
  <c r="CE388" i="64"/>
  <c r="CE958" i="64"/>
  <c r="CE973" i="64" s="1"/>
  <c r="CE472" i="64"/>
  <c r="BW2190" i="64"/>
  <c r="BW1384" i="64"/>
  <c r="BW2164" i="64"/>
  <c r="BW2139" i="64"/>
  <c r="BW2113" i="64"/>
  <c r="BW1361" i="64"/>
  <c r="BW1329" i="64"/>
  <c r="BW1307" i="64"/>
  <c r="BW2242" i="64"/>
  <c r="BW1513" i="64"/>
  <c r="BW1262" i="64"/>
  <c r="BW1218" i="64"/>
  <c r="BW1182" i="64"/>
  <c r="BW1668" i="64"/>
  <c r="BW1146" i="64"/>
  <c r="BW1600" i="64"/>
  <c r="BW1636" i="64"/>
  <c r="BW1076" i="64"/>
  <c r="BW1700" i="64"/>
  <c r="BW982" i="64"/>
  <c r="BW1734" i="64"/>
  <c r="BW1111" i="64"/>
  <c r="BW1052" i="64"/>
  <c r="BW958" i="64"/>
  <c r="BW973" i="64" s="1"/>
  <c r="BW934" i="64"/>
  <c r="BW949" i="64" s="1"/>
  <c r="BW521" i="64"/>
  <c r="BW534" i="64" s="1"/>
  <c r="BW497" i="64"/>
  <c r="BW821" i="64"/>
  <c r="BW448" i="64"/>
  <c r="BW797" i="64"/>
  <c r="BW1415" i="64"/>
  <c r="BW420" i="64"/>
  <c r="BW388" i="64"/>
  <c r="BW472" i="64"/>
  <c r="BO2190" i="64"/>
  <c r="BO1384" i="64"/>
  <c r="BO2164" i="64"/>
  <c r="BO2139" i="64"/>
  <c r="BO2113" i="64"/>
  <c r="BO1361" i="64"/>
  <c r="BO1329" i="64"/>
  <c r="BO1307" i="64"/>
  <c r="BO1513" i="64"/>
  <c r="BO2242" i="64"/>
  <c r="BO1262" i="64"/>
  <c r="BO1218" i="64"/>
  <c r="BO1182" i="64"/>
  <c r="BO1600" i="64"/>
  <c r="BO1636" i="64"/>
  <c r="BO1146" i="64"/>
  <c r="BO1076" i="64"/>
  <c r="BO1111" i="64"/>
  <c r="BO1700" i="64"/>
  <c r="BO1668" i="64"/>
  <c r="BO1734" i="64"/>
  <c r="BO1052" i="64"/>
  <c r="BO521" i="64"/>
  <c r="BO534" i="64" s="1"/>
  <c r="BO982" i="64"/>
  <c r="BO958" i="64"/>
  <c r="BO973" i="64" s="1"/>
  <c r="BO497" i="64"/>
  <c r="BO821" i="64"/>
  <c r="BO934" i="64"/>
  <c r="BO949" i="64" s="1"/>
  <c r="BO448" i="64"/>
  <c r="BO420" i="64"/>
  <c r="BO797" i="64"/>
  <c r="BO388" i="64"/>
  <c r="BO472" i="64"/>
  <c r="BG2190" i="64"/>
  <c r="BG2164" i="64"/>
  <c r="BG1384" i="64"/>
  <c r="BG2139" i="64"/>
  <c r="BG2113" i="64"/>
  <c r="BG1361" i="64"/>
  <c r="BG1329" i="64"/>
  <c r="BG1307" i="64"/>
  <c r="BG2242" i="64"/>
  <c r="BG1262" i="64"/>
  <c r="BG1513" i="64"/>
  <c r="BG1218" i="64"/>
  <c r="BG1182" i="64"/>
  <c r="BG1668" i="64"/>
  <c r="BG1146" i="64"/>
  <c r="BG1636" i="64"/>
  <c r="BG1600" i="64"/>
  <c r="BG1111" i="64"/>
  <c r="BG1076" i="64"/>
  <c r="BG1700" i="64"/>
  <c r="BG1052" i="64"/>
  <c r="BG982" i="64"/>
  <c r="BG1734" i="64"/>
  <c r="BG521" i="64"/>
  <c r="BG534" i="64" s="1"/>
  <c r="BG934" i="64"/>
  <c r="BG949" i="64" s="1"/>
  <c r="BG497" i="64"/>
  <c r="BG821" i="64"/>
  <c r="BG958" i="64"/>
  <c r="BG973" i="64" s="1"/>
  <c r="BG797" i="64"/>
  <c r="BG448" i="64"/>
  <c r="BG1415" i="64"/>
  <c r="BG420" i="64"/>
  <c r="BG388" i="64"/>
  <c r="BG472" i="64"/>
  <c r="AY2190" i="64"/>
  <c r="AY2164" i="64"/>
  <c r="AY1384" i="64"/>
  <c r="AY2139" i="64"/>
  <c r="AY2113" i="64"/>
  <c r="AY1361" i="64"/>
  <c r="AY1329" i="64"/>
  <c r="AY1307" i="64"/>
  <c r="AY2242" i="64"/>
  <c r="AY1513" i="64"/>
  <c r="AY1262" i="64"/>
  <c r="AY1218" i="64"/>
  <c r="AY1182" i="64"/>
  <c r="AY1668" i="64"/>
  <c r="AY1600" i="64"/>
  <c r="AY1146" i="64"/>
  <c r="AY1636" i="64"/>
  <c r="AY1076" i="64"/>
  <c r="AY1700" i="64"/>
  <c r="AY1111" i="64"/>
  <c r="AY1734" i="64"/>
  <c r="AY982" i="64"/>
  <c r="AY934" i="64"/>
  <c r="AY949" i="64" s="1"/>
  <c r="AY521" i="64"/>
  <c r="AY534" i="64" s="1"/>
  <c r="AY1052" i="64"/>
  <c r="AY497" i="64"/>
  <c r="AY821" i="64"/>
  <c r="AY448" i="64"/>
  <c r="AY797" i="64"/>
  <c r="AY420" i="64"/>
  <c r="AY388" i="64"/>
  <c r="AY472" i="64"/>
  <c r="AQ2190" i="64"/>
  <c r="AQ2164" i="64"/>
  <c r="AQ2139" i="64"/>
  <c r="AQ1384" i="64"/>
  <c r="AQ2113" i="64"/>
  <c r="AQ1361" i="64"/>
  <c r="AQ1329" i="64"/>
  <c r="AQ1307" i="64"/>
  <c r="AQ2242" i="64"/>
  <c r="AQ1262" i="64"/>
  <c r="AQ1218" i="64"/>
  <c r="AQ1513" i="64"/>
  <c r="AQ1668" i="64"/>
  <c r="AQ1182" i="64"/>
  <c r="AQ1600" i="64"/>
  <c r="AQ1636" i="64"/>
  <c r="AQ1146" i="64"/>
  <c r="AQ1076" i="64"/>
  <c r="AQ1111" i="64"/>
  <c r="AQ1700" i="64"/>
  <c r="AQ982" i="64"/>
  <c r="AQ1734" i="64"/>
  <c r="AQ1052" i="64"/>
  <c r="AQ958" i="64"/>
  <c r="AQ973" i="64" s="1"/>
  <c r="AQ521" i="64"/>
  <c r="AQ534" i="64" s="1"/>
  <c r="AQ497" i="64"/>
  <c r="AQ821" i="64"/>
  <c r="AQ934" i="64"/>
  <c r="AQ949" i="64" s="1"/>
  <c r="AQ448" i="64"/>
  <c r="AQ1415" i="64"/>
  <c r="AQ420" i="64"/>
  <c r="AQ388" i="64"/>
  <c r="AQ797" i="64"/>
  <c r="AQ472" i="64"/>
  <c r="AI2190" i="64"/>
  <c r="AI2164" i="64"/>
  <c r="AI2139" i="64"/>
  <c r="AI2113" i="64"/>
  <c r="AI1361" i="64"/>
  <c r="AI1384" i="64"/>
  <c r="AI1329" i="64"/>
  <c r="AI1307" i="64"/>
  <c r="AI2242" i="64"/>
  <c r="AI1513" i="64"/>
  <c r="AI1262" i="64"/>
  <c r="AI1182" i="64"/>
  <c r="AI1218" i="64"/>
  <c r="AI1146" i="64"/>
  <c r="AI1668" i="64"/>
  <c r="AI1600" i="64"/>
  <c r="AI1111" i="64"/>
  <c r="AI1076" i="64"/>
  <c r="AI1636" i="64"/>
  <c r="AI1700" i="64"/>
  <c r="AI1052" i="64"/>
  <c r="AI982" i="64"/>
  <c r="AI521" i="64"/>
  <c r="AI534" i="64" s="1"/>
  <c r="AI934" i="64"/>
  <c r="AI949" i="64" s="1"/>
  <c r="AI1734" i="64"/>
  <c r="AI958" i="64"/>
  <c r="AI973" i="64" s="1"/>
  <c r="AI497" i="64"/>
  <c r="AI821" i="64"/>
  <c r="AI797" i="64"/>
  <c r="AI448" i="64"/>
  <c r="AI420" i="64"/>
  <c r="AI388" i="64"/>
  <c r="AI472" i="64"/>
  <c r="AA1384" i="64"/>
  <c r="AA2164" i="64"/>
  <c r="AA2190" i="64"/>
  <c r="AA2139" i="64"/>
  <c r="AA2113" i="64"/>
  <c r="AA1361" i="64"/>
  <c r="AA1329" i="64"/>
  <c r="AA1307" i="64"/>
  <c r="AA1513" i="64"/>
  <c r="AA2242" i="64"/>
  <c r="AA1262" i="64"/>
  <c r="AA1218" i="64"/>
  <c r="AA1668" i="64"/>
  <c r="AA1600" i="64"/>
  <c r="AA1182" i="64"/>
  <c r="AA1636" i="64"/>
  <c r="AA1146" i="64"/>
  <c r="AA1076" i="64"/>
  <c r="AA1700" i="64"/>
  <c r="AA1111" i="64"/>
  <c r="AA1052" i="64"/>
  <c r="AA1734" i="64"/>
  <c r="AA982" i="64"/>
  <c r="AA521" i="64"/>
  <c r="AA534" i="64" s="1"/>
  <c r="AA497" i="64"/>
  <c r="AA821" i="64"/>
  <c r="AA958" i="64"/>
  <c r="AA973" i="64" s="1"/>
  <c r="AA448" i="64"/>
  <c r="AA1415" i="64"/>
  <c r="AA797" i="64"/>
  <c r="AA420" i="64"/>
  <c r="AA388" i="64"/>
  <c r="AA472" i="64"/>
  <c r="S1384" i="64"/>
  <c r="S2164" i="64"/>
  <c r="S2139" i="64"/>
  <c r="S2190" i="64"/>
  <c r="S2113" i="64"/>
  <c r="S1361" i="64"/>
  <c r="S1329" i="64"/>
  <c r="S1307" i="64"/>
  <c r="S2242" i="64"/>
  <c r="S1262" i="64"/>
  <c r="S1513" i="64"/>
  <c r="S1636" i="64"/>
  <c r="S1182" i="64"/>
  <c r="S1218" i="64"/>
  <c r="S1146" i="64"/>
  <c r="S1668" i="64"/>
  <c r="S1600" i="64"/>
  <c r="S1076" i="64"/>
  <c r="S1111" i="64"/>
  <c r="S1700" i="64"/>
  <c r="S982" i="64"/>
  <c r="S1734" i="64"/>
  <c r="S958" i="64"/>
  <c r="S521" i="64"/>
  <c r="S534" i="64" s="1"/>
  <c r="S497" i="64"/>
  <c r="S934" i="64"/>
  <c r="S949" i="64" s="1"/>
  <c r="S821" i="64"/>
  <c r="S1052" i="64"/>
  <c r="S448" i="64"/>
  <c r="S420" i="64"/>
  <c r="S388" i="64"/>
  <c r="S472" i="64"/>
  <c r="CF2187" i="64"/>
  <c r="CF2204" i="64" s="1"/>
  <c r="CF2161" i="64"/>
  <c r="CF2178" i="64" s="1"/>
  <c r="CF1381" i="64"/>
  <c r="CF1403" i="64" s="1"/>
  <c r="CF2136" i="64"/>
  <c r="CF2153" i="64" s="1"/>
  <c r="CF2110" i="64"/>
  <c r="CF2127" i="64" s="1"/>
  <c r="CF1358" i="64"/>
  <c r="CF1372" i="64" s="1"/>
  <c r="CF1326" i="64"/>
  <c r="CF1349" i="64" s="1"/>
  <c r="CF1304" i="64"/>
  <c r="CF1317" i="64" s="1"/>
  <c r="CF2239" i="64"/>
  <c r="CF2253" i="64" s="1"/>
  <c r="CF1510" i="64"/>
  <c r="CF1523" i="64" s="1"/>
  <c r="CF1259" i="64"/>
  <c r="CF1294" i="64" s="1"/>
  <c r="CF1215" i="64"/>
  <c r="CF1250" i="64" s="1"/>
  <c r="CF1179" i="64"/>
  <c r="CF1206" i="64" s="1"/>
  <c r="CF1665" i="64"/>
  <c r="CF1688" i="64" s="1"/>
  <c r="CF1143" i="64"/>
  <c r="CF1170" i="64" s="1"/>
  <c r="CF1597" i="64"/>
  <c r="CF1624" i="64" s="1"/>
  <c r="CF1633" i="64"/>
  <c r="CF1656" i="64" s="1"/>
  <c r="CF1073" i="64"/>
  <c r="CF1100" i="64" s="1"/>
  <c r="CF1697" i="64"/>
  <c r="CF1722" i="64" s="1"/>
  <c r="CF1108" i="64"/>
  <c r="CF1135" i="64" s="1"/>
  <c r="CF1731" i="64"/>
  <c r="CF1756" i="64" s="1"/>
  <c r="CF979" i="64"/>
  <c r="CF992" i="64" s="1"/>
  <c r="CF1049" i="64"/>
  <c r="CF518" i="64"/>
  <c r="CF531" i="64" s="1"/>
  <c r="CF931" i="64"/>
  <c r="CF946" i="64" s="1"/>
  <c r="CF494" i="64"/>
  <c r="CF818" i="64"/>
  <c r="CF831" i="64" s="1"/>
  <c r="CF955" i="64"/>
  <c r="CF970" i="64" s="1"/>
  <c r="CF907" i="64"/>
  <c r="CF922" i="64" s="1"/>
  <c r="CF445" i="64"/>
  <c r="CF794" i="64"/>
  <c r="CF809" i="64" s="1"/>
  <c r="CF1412" i="64"/>
  <c r="CF1427" i="64" s="1"/>
  <c r="CF417" i="64"/>
  <c r="CF385" i="64"/>
  <c r="CF469" i="64"/>
  <c r="BX2161" i="64"/>
  <c r="BX2178" i="64" s="1"/>
  <c r="BX1381" i="64"/>
  <c r="BX1403" i="64" s="1"/>
  <c r="BX2187" i="64"/>
  <c r="BX2204" i="64" s="1"/>
  <c r="BX2110" i="64"/>
  <c r="BX2127" i="64" s="1"/>
  <c r="BX1358" i="64"/>
  <c r="BX1372" i="64" s="1"/>
  <c r="BX2136" i="64"/>
  <c r="BX2153" i="64" s="1"/>
  <c r="BX1326" i="64"/>
  <c r="BX1349" i="64" s="1"/>
  <c r="BX1304" i="64"/>
  <c r="BX1317" i="64" s="1"/>
  <c r="BX2239" i="64"/>
  <c r="BX2253" i="64" s="1"/>
  <c r="BX1259" i="64"/>
  <c r="BX1294" i="64" s="1"/>
  <c r="BX1510" i="64"/>
  <c r="BX1523" i="64" s="1"/>
  <c r="BX1179" i="64"/>
  <c r="BX1206" i="64" s="1"/>
  <c r="BX1597" i="64"/>
  <c r="BX1624" i="64" s="1"/>
  <c r="BX1633" i="64"/>
  <c r="BX1656" i="64" s="1"/>
  <c r="BX1143" i="64"/>
  <c r="BX1170" i="64" s="1"/>
  <c r="BX1215" i="64"/>
  <c r="BX1250" i="64" s="1"/>
  <c r="BX1665" i="64"/>
  <c r="BX1688" i="64" s="1"/>
  <c r="BX1073" i="64"/>
  <c r="BX1100" i="64" s="1"/>
  <c r="BX1108" i="64"/>
  <c r="BX1135" i="64" s="1"/>
  <c r="BX1697" i="64"/>
  <c r="BX1722" i="64" s="1"/>
  <c r="BX1731" i="64"/>
  <c r="BX1756" i="64" s="1"/>
  <c r="BX1049" i="64"/>
  <c r="BX979" i="64"/>
  <c r="BX992" i="64" s="1"/>
  <c r="BX955" i="64"/>
  <c r="BX970" i="64" s="1"/>
  <c r="BX518" i="64"/>
  <c r="BX531" i="64" s="1"/>
  <c r="BX494" i="64"/>
  <c r="BX818" i="64"/>
  <c r="BX831" i="64" s="1"/>
  <c r="BX907" i="64"/>
  <c r="BX922" i="64" s="1"/>
  <c r="BX1412" i="64"/>
  <c r="BX1427" i="64" s="1"/>
  <c r="BX445" i="64"/>
  <c r="BX931" i="64"/>
  <c r="BX946" i="64" s="1"/>
  <c r="BX417" i="64"/>
  <c r="BX794" i="64"/>
  <c r="BX809" i="64" s="1"/>
  <c r="BX385" i="64"/>
  <c r="BX469" i="64"/>
  <c r="BP2187" i="64"/>
  <c r="BP2204" i="64" s="1"/>
  <c r="BP2161" i="64"/>
  <c r="BP2178" i="64" s="1"/>
  <c r="BP1381" i="64"/>
  <c r="BP1403" i="64" s="1"/>
  <c r="BP2110" i="64"/>
  <c r="BP2127" i="64" s="1"/>
  <c r="BP1358" i="64"/>
  <c r="BP1372" i="64" s="1"/>
  <c r="BP2136" i="64"/>
  <c r="BP2153" i="64" s="1"/>
  <c r="BP1326" i="64"/>
  <c r="BP1349" i="64" s="1"/>
  <c r="BP1304" i="64"/>
  <c r="BP1317" i="64" s="1"/>
  <c r="BP2239" i="64"/>
  <c r="BP2253" i="64" s="1"/>
  <c r="BP1259" i="64"/>
  <c r="BP1294" i="64" s="1"/>
  <c r="BP1215" i="64"/>
  <c r="BP1250" i="64" s="1"/>
  <c r="BP1510" i="64"/>
  <c r="BP1523" i="64" s="1"/>
  <c r="BP1633" i="64"/>
  <c r="BP1656" i="64" s="1"/>
  <c r="BP1179" i="64"/>
  <c r="BP1206" i="64" s="1"/>
  <c r="BP1665" i="64"/>
  <c r="BP1688" i="64" s="1"/>
  <c r="BP1143" i="64"/>
  <c r="BP1170" i="64" s="1"/>
  <c r="BP1108" i="64"/>
  <c r="BP1135" i="64" s="1"/>
  <c r="BP1073" i="64"/>
  <c r="BP1100" i="64" s="1"/>
  <c r="BP1597" i="64"/>
  <c r="BP1624" i="64" s="1"/>
  <c r="BP1697" i="64"/>
  <c r="BP1722" i="64" s="1"/>
  <c r="BP1049" i="64"/>
  <c r="BP979" i="64"/>
  <c r="BP992" i="64" s="1"/>
  <c r="BP1731" i="64"/>
  <c r="BP1756" i="64" s="1"/>
  <c r="BP518" i="64"/>
  <c r="BP531" i="64" s="1"/>
  <c r="BP955" i="64"/>
  <c r="BP970" i="64" s="1"/>
  <c r="BP494" i="64"/>
  <c r="BP931" i="64"/>
  <c r="BP946" i="64" s="1"/>
  <c r="BP818" i="64"/>
  <c r="BP831" i="64" s="1"/>
  <c r="BP907" i="64"/>
  <c r="BP922" i="64" s="1"/>
  <c r="BP794" i="64"/>
  <c r="BP809" i="64" s="1"/>
  <c r="BP445" i="64"/>
  <c r="BP1412" i="64"/>
  <c r="BP1427" i="64" s="1"/>
  <c r="BP417" i="64"/>
  <c r="BP385" i="64"/>
  <c r="BP469" i="64"/>
  <c r="BH2161" i="64"/>
  <c r="BH2178" i="64" s="1"/>
  <c r="BH2187" i="64"/>
  <c r="BH2204" i="64" s="1"/>
  <c r="BH1381" i="64"/>
  <c r="BH1403" i="64" s="1"/>
  <c r="BH2136" i="64"/>
  <c r="BH2153" i="64" s="1"/>
  <c r="BH2110" i="64"/>
  <c r="BH2127" i="64" s="1"/>
  <c r="BH1358" i="64"/>
  <c r="BH1372" i="64" s="1"/>
  <c r="BH1304" i="64"/>
  <c r="BH1317" i="64" s="1"/>
  <c r="BH1326" i="64"/>
  <c r="BH1349" i="64" s="1"/>
  <c r="BH2239" i="64"/>
  <c r="BH2253" i="64" s="1"/>
  <c r="BH1510" i="64"/>
  <c r="BH1523" i="64" s="1"/>
  <c r="BH1259" i="64"/>
  <c r="BH1294" i="64" s="1"/>
  <c r="BH1179" i="64"/>
  <c r="BH1206" i="64" s="1"/>
  <c r="BH1215" i="64"/>
  <c r="BH1250" i="64" s="1"/>
  <c r="BH1597" i="64"/>
  <c r="BH1624" i="64" s="1"/>
  <c r="BH1143" i="64"/>
  <c r="BH1170" i="64" s="1"/>
  <c r="BH1665" i="64"/>
  <c r="BH1688" i="64" s="1"/>
  <c r="BH1633" i="64"/>
  <c r="BH1656" i="64" s="1"/>
  <c r="BH1073" i="64"/>
  <c r="BH1100" i="64" s="1"/>
  <c r="BH1697" i="64"/>
  <c r="BH1722" i="64" s="1"/>
  <c r="BH1108" i="64"/>
  <c r="BH1135" i="64" s="1"/>
  <c r="BH1049" i="64"/>
  <c r="BH1731" i="64"/>
  <c r="BH1756" i="64" s="1"/>
  <c r="BH979" i="64"/>
  <c r="BH992" i="64" s="1"/>
  <c r="BH931" i="64"/>
  <c r="BH946" i="64" s="1"/>
  <c r="BH518" i="64"/>
  <c r="BH531" i="64" s="1"/>
  <c r="BH494" i="64"/>
  <c r="BH818" i="64"/>
  <c r="BH831" i="64" s="1"/>
  <c r="BH955" i="64"/>
  <c r="BH970" i="64" s="1"/>
  <c r="BH907" i="64"/>
  <c r="BH922" i="64" s="1"/>
  <c r="BH1412" i="64"/>
  <c r="BH1427" i="64" s="1"/>
  <c r="BH445" i="64"/>
  <c r="BH794" i="64"/>
  <c r="BH809" i="64" s="1"/>
  <c r="BH417" i="64"/>
  <c r="BH385" i="64"/>
  <c r="BH469" i="64"/>
  <c r="AZ2161" i="64"/>
  <c r="AZ2178" i="64" s="1"/>
  <c r="AZ2187" i="64"/>
  <c r="AZ2204" i="64" s="1"/>
  <c r="AZ1381" i="64"/>
  <c r="AZ1403" i="64" s="1"/>
  <c r="AZ2110" i="64"/>
  <c r="AZ2127" i="64" s="1"/>
  <c r="AZ1358" i="64"/>
  <c r="AZ1372" i="64" s="1"/>
  <c r="AZ2136" i="64"/>
  <c r="AZ2153" i="64" s="1"/>
  <c r="AZ1326" i="64"/>
  <c r="AZ1349" i="64" s="1"/>
  <c r="AZ1304" i="64"/>
  <c r="AZ1317" i="64" s="1"/>
  <c r="AZ2239" i="64"/>
  <c r="AZ2253" i="64" s="1"/>
  <c r="AZ1259" i="64"/>
  <c r="AZ1294" i="64" s="1"/>
  <c r="AZ1510" i="64"/>
  <c r="AZ1523" i="64" s="1"/>
  <c r="AZ1215" i="64"/>
  <c r="AZ1250" i="64" s="1"/>
  <c r="AZ1597" i="64"/>
  <c r="AZ1624" i="64" s="1"/>
  <c r="AZ1179" i="64"/>
  <c r="AZ1206" i="64" s="1"/>
  <c r="AZ1665" i="64"/>
  <c r="AZ1688" i="64" s="1"/>
  <c r="AZ1633" i="64"/>
  <c r="AZ1656" i="64" s="1"/>
  <c r="AZ1143" i="64"/>
  <c r="AZ1170" i="64" s="1"/>
  <c r="AZ1073" i="64"/>
  <c r="AZ1100" i="64" s="1"/>
  <c r="AZ1108" i="64"/>
  <c r="AZ1135" i="64" s="1"/>
  <c r="AZ1697" i="64"/>
  <c r="AZ1722" i="64" s="1"/>
  <c r="AZ979" i="64"/>
  <c r="AZ992" i="64" s="1"/>
  <c r="AZ1731" i="64"/>
  <c r="AZ1756" i="64" s="1"/>
  <c r="AZ1049" i="64"/>
  <c r="AZ955" i="64"/>
  <c r="AZ970" i="64" s="1"/>
  <c r="AZ518" i="64"/>
  <c r="AZ531" i="64" s="1"/>
  <c r="AZ494" i="64"/>
  <c r="AZ818" i="64"/>
  <c r="AZ831" i="64" s="1"/>
  <c r="AZ907" i="64"/>
  <c r="AZ922" i="64" s="1"/>
  <c r="AZ445" i="64"/>
  <c r="AZ931" i="64"/>
  <c r="AZ946" i="64" s="1"/>
  <c r="AZ1412" i="64"/>
  <c r="AZ1427" i="64" s="1"/>
  <c r="AZ417" i="64"/>
  <c r="AZ385" i="64"/>
  <c r="AZ794" i="64"/>
  <c r="AZ809" i="64" s="1"/>
  <c r="AZ469" i="64"/>
  <c r="AR1381" i="64"/>
  <c r="AR1403" i="64" s="1"/>
  <c r="AR2187" i="64"/>
  <c r="AR2204" i="64" s="1"/>
  <c r="AR2161" i="64"/>
  <c r="AR2178" i="64" s="1"/>
  <c r="AR2110" i="64"/>
  <c r="AR2127" i="64" s="1"/>
  <c r="AR1358" i="64"/>
  <c r="AR1372" i="64" s="1"/>
  <c r="AR2136" i="64"/>
  <c r="AR2153" i="64" s="1"/>
  <c r="AR1304" i="64"/>
  <c r="AR1317" i="64" s="1"/>
  <c r="AR1326" i="64"/>
  <c r="AR1349" i="64" s="1"/>
  <c r="AR2239" i="64"/>
  <c r="AR2253" i="64" s="1"/>
  <c r="AR1510" i="64"/>
  <c r="AR1523" i="64" s="1"/>
  <c r="AR1259" i="64"/>
  <c r="AR1294" i="64" s="1"/>
  <c r="AR1179" i="64"/>
  <c r="AR1206" i="64" s="1"/>
  <c r="AR1143" i="64"/>
  <c r="AR1170" i="64" s="1"/>
  <c r="AR1215" i="64"/>
  <c r="AR1250" i="64" s="1"/>
  <c r="AR1665" i="64"/>
  <c r="AR1688" i="64" s="1"/>
  <c r="AR1597" i="64"/>
  <c r="AR1624" i="64" s="1"/>
  <c r="AR1633" i="64"/>
  <c r="AR1656" i="64" s="1"/>
  <c r="AR1108" i="64"/>
  <c r="AR1135" i="64" s="1"/>
  <c r="AR1073" i="64"/>
  <c r="AR1100" i="64" s="1"/>
  <c r="AR1697" i="64"/>
  <c r="AR1722" i="64" s="1"/>
  <c r="AR1049" i="64"/>
  <c r="AR518" i="64"/>
  <c r="AR531" i="64" s="1"/>
  <c r="AR494" i="64"/>
  <c r="AR955" i="64"/>
  <c r="AR970" i="64" s="1"/>
  <c r="AR818" i="64"/>
  <c r="AR831" i="64" s="1"/>
  <c r="AR931" i="64"/>
  <c r="AR946" i="64" s="1"/>
  <c r="AR979" i="64"/>
  <c r="AR992" i="64" s="1"/>
  <c r="AR907" i="64"/>
  <c r="AR922" i="64" s="1"/>
  <c r="AR1412" i="64"/>
  <c r="AR1427" i="64" s="1"/>
  <c r="AR1731" i="64"/>
  <c r="AR1756" i="64" s="1"/>
  <c r="AR794" i="64"/>
  <c r="AR809" i="64" s="1"/>
  <c r="AR445" i="64"/>
  <c r="AR417" i="64"/>
  <c r="AR385" i="64"/>
  <c r="AR469" i="64"/>
  <c r="AJ1381" i="64"/>
  <c r="AJ1403" i="64" s="1"/>
  <c r="AJ2161" i="64"/>
  <c r="AJ2178" i="64" s="1"/>
  <c r="AJ2187" i="64"/>
  <c r="AJ2204" i="64" s="1"/>
  <c r="AJ2110" i="64"/>
  <c r="AJ2127" i="64" s="1"/>
  <c r="AJ1358" i="64"/>
  <c r="AJ1372" i="64" s="1"/>
  <c r="AJ2136" i="64"/>
  <c r="AJ2153" i="64" s="1"/>
  <c r="AJ1326" i="64"/>
  <c r="AJ1349" i="64" s="1"/>
  <c r="AJ1304" i="64"/>
  <c r="AJ1317" i="64" s="1"/>
  <c r="AJ1510" i="64"/>
  <c r="AJ1523" i="64" s="1"/>
  <c r="AJ2239" i="64"/>
  <c r="AJ2253" i="64" s="1"/>
  <c r="AJ1259" i="64"/>
  <c r="AJ1294" i="64" s="1"/>
  <c r="AJ1215" i="64"/>
  <c r="AJ1250" i="64" s="1"/>
  <c r="AJ1179" i="64"/>
  <c r="AJ1206" i="64" s="1"/>
  <c r="AJ1665" i="64"/>
  <c r="AJ1688" i="64" s="1"/>
  <c r="AJ1597" i="64"/>
  <c r="AJ1624" i="64" s="1"/>
  <c r="AJ1143" i="64"/>
  <c r="AJ1170" i="64" s="1"/>
  <c r="AJ1633" i="64"/>
  <c r="AJ1656" i="64" s="1"/>
  <c r="AJ1073" i="64"/>
  <c r="AJ1100" i="64" s="1"/>
  <c r="AJ1697" i="64"/>
  <c r="AJ1722" i="64" s="1"/>
  <c r="AJ1108" i="64"/>
  <c r="AJ1135" i="64" s="1"/>
  <c r="AJ1049" i="64"/>
  <c r="AJ1731" i="64"/>
  <c r="AJ1756" i="64" s="1"/>
  <c r="AJ979" i="64"/>
  <c r="AJ992" i="64" s="1"/>
  <c r="AJ518" i="64"/>
  <c r="AJ531" i="64" s="1"/>
  <c r="AJ931" i="64"/>
  <c r="AJ946" i="64" s="1"/>
  <c r="AJ494" i="64"/>
  <c r="AJ818" i="64"/>
  <c r="AJ831" i="64" s="1"/>
  <c r="AJ907" i="64"/>
  <c r="AJ922" i="64" s="1"/>
  <c r="AJ445" i="64"/>
  <c r="AJ955" i="64"/>
  <c r="AJ970" i="64" s="1"/>
  <c r="AJ794" i="64"/>
  <c r="AJ809" i="64" s="1"/>
  <c r="AJ1412" i="64"/>
  <c r="AJ1427" i="64" s="1"/>
  <c r="AJ417" i="64"/>
  <c r="AJ385" i="64"/>
  <c r="AJ469" i="64"/>
  <c r="AB1381" i="64"/>
  <c r="AB1403" i="64" s="1"/>
  <c r="AB2161" i="64"/>
  <c r="AB2178" i="64" s="1"/>
  <c r="AB2136" i="64"/>
  <c r="AB2153" i="64" s="1"/>
  <c r="AB2110" i="64"/>
  <c r="AB2127" i="64" s="1"/>
  <c r="AB1358" i="64"/>
  <c r="AB1372" i="64" s="1"/>
  <c r="AB1326" i="64"/>
  <c r="AB1349" i="64" s="1"/>
  <c r="AB1304" i="64"/>
  <c r="AB1317" i="64" s="1"/>
  <c r="AB2239" i="64"/>
  <c r="AB2253" i="64" s="1"/>
  <c r="AB2187" i="64"/>
  <c r="AB2204" i="64" s="1"/>
  <c r="AB1259" i="64"/>
  <c r="AB1294" i="64" s="1"/>
  <c r="AB1510" i="64"/>
  <c r="AB1523" i="64" s="1"/>
  <c r="AB1215" i="64"/>
  <c r="AB1250" i="64" s="1"/>
  <c r="AB1179" i="64"/>
  <c r="AB1206" i="64" s="1"/>
  <c r="AB1633" i="64"/>
  <c r="AB1656" i="64" s="1"/>
  <c r="AB1143" i="64"/>
  <c r="AB1170" i="64" s="1"/>
  <c r="AB1665" i="64"/>
  <c r="AB1688" i="64" s="1"/>
  <c r="AB1073" i="64"/>
  <c r="AB1100" i="64" s="1"/>
  <c r="AB1108" i="64"/>
  <c r="AB1135" i="64" s="1"/>
  <c r="AB1597" i="64"/>
  <c r="AB1624" i="64" s="1"/>
  <c r="AB1697" i="64"/>
  <c r="AB1722" i="64" s="1"/>
  <c r="AB1049" i="64"/>
  <c r="AB979" i="64"/>
  <c r="AB992" i="64" s="1"/>
  <c r="AB1731" i="64"/>
  <c r="AB1756" i="64" s="1"/>
  <c r="AB931" i="64"/>
  <c r="AB946" i="64" s="1"/>
  <c r="AB518" i="64"/>
  <c r="AB531" i="64" s="1"/>
  <c r="AB955" i="64"/>
  <c r="AB970" i="64" s="1"/>
  <c r="AB494" i="64"/>
  <c r="AB818" i="64"/>
  <c r="AB831" i="64" s="1"/>
  <c r="AB907" i="64"/>
  <c r="AB922" i="64" s="1"/>
  <c r="AB1412" i="64"/>
  <c r="AB1427" i="64" s="1"/>
  <c r="AB445" i="64"/>
  <c r="AB417" i="64"/>
  <c r="AB385" i="64"/>
  <c r="AB469" i="64"/>
  <c r="T2187" i="64"/>
  <c r="T2204" i="64" s="1"/>
  <c r="T2161" i="64"/>
  <c r="T2178" i="64" s="1"/>
  <c r="T1381" i="64"/>
  <c r="T1403" i="64" s="1"/>
  <c r="T2110" i="64"/>
  <c r="T2127" i="64" s="1"/>
  <c r="T1358" i="64"/>
  <c r="T1372" i="64" s="1"/>
  <c r="T2136" i="64"/>
  <c r="T2153" i="64" s="1"/>
  <c r="T1304" i="64"/>
  <c r="T1317" i="64" s="1"/>
  <c r="T1326" i="64"/>
  <c r="T1349" i="64" s="1"/>
  <c r="T2239" i="64"/>
  <c r="T2253" i="64" s="1"/>
  <c r="T1510" i="64"/>
  <c r="T1523" i="64" s="1"/>
  <c r="T1259" i="64"/>
  <c r="T1294" i="64" s="1"/>
  <c r="T1215" i="64"/>
  <c r="T1250" i="64" s="1"/>
  <c r="T1179" i="64"/>
  <c r="T1206" i="64" s="1"/>
  <c r="T1665" i="64"/>
  <c r="T1688" i="64" s="1"/>
  <c r="T1143" i="64"/>
  <c r="T1170" i="64" s="1"/>
  <c r="T1597" i="64"/>
  <c r="T1624" i="64" s="1"/>
  <c r="T1073" i="64"/>
  <c r="T1100" i="64" s="1"/>
  <c r="T1633" i="64"/>
  <c r="T1656" i="64" s="1"/>
  <c r="T1697" i="64"/>
  <c r="T1722" i="64" s="1"/>
  <c r="T979" i="64"/>
  <c r="T992" i="64" s="1"/>
  <c r="T1731" i="64"/>
  <c r="T1756" i="64" s="1"/>
  <c r="T1108" i="64"/>
  <c r="T1135" i="64" s="1"/>
  <c r="T1049" i="64"/>
  <c r="T518" i="64"/>
  <c r="T531" i="64" s="1"/>
  <c r="T494" i="64"/>
  <c r="T818" i="64"/>
  <c r="T831" i="64" s="1"/>
  <c r="T955" i="64"/>
  <c r="T970" i="64" s="1"/>
  <c r="T907" i="64"/>
  <c r="T922" i="64" s="1"/>
  <c r="T445" i="64"/>
  <c r="T794" i="64"/>
  <c r="T809" i="64" s="1"/>
  <c r="T1412" i="64"/>
  <c r="T1427" i="64" s="1"/>
  <c r="T417" i="64"/>
  <c r="T385" i="64"/>
  <c r="T469" i="64"/>
  <c r="BU316" i="64"/>
  <c r="BE316" i="64"/>
  <c r="AG316" i="64"/>
  <c r="CJ315" i="64"/>
  <c r="CB315" i="64"/>
  <c r="BL315" i="64"/>
  <c r="BD315" i="64"/>
  <c r="AV315" i="64"/>
  <c r="AN315" i="64"/>
  <c r="X315" i="64"/>
  <c r="CI312" i="64"/>
  <c r="CA312" i="64"/>
  <c r="BS312" i="64"/>
  <c r="BK312" i="64"/>
  <c r="BC312" i="64"/>
  <c r="AU312" i="64"/>
  <c r="AM312" i="64"/>
  <c r="AE312" i="64"/>
  <c r="W312" i="64"/>
  <c r="W325" i="64" s="1"/>
  <c r="CH311" i="64"/>
  <c r="BZ311" i="64"/>
  <c r="BR311" i="64"/>
  <c r="BJ311" i="64"/>
  <c r="BB311" i="64"/>
  <c r="AT311" i="64"/>
  <c r="AL311" i="64"/>
  <c r="AD311" i="64"/>
  <c r="V311" i="64"/>
  <c r="V334" i="64"/>
  <c r="AD334" i="64"/>
  <c r="AL334" i="64"/>
  <c r="AT334" i="64"/>
  <c r="BB334" i="64"/>
  <c r="BJ334" i="64"/>
  <c r="BR334" i="64"/>
  <c r="BZ334" i="64"/>
  <c r="CH334" i="64"/>
  <c r="V335" i="64"/>
  <c r="AD335" i="64"/>
  <c r="AL335" i="64"/>
  <c r="AT335" i="64"/>
  <c r="BB335" i="64"/>
  <c r="BJ335" i="64"/>
  <c r="BR335" i="64"/>
  <c r="BZ335" i="64"/>
  <c r="CH335" i="64"/>
  <c r="U338" i="64"/>
  <c r="AC338" i="64"/>
  <c r="AK338" i="64"/>
  <c r="AS338" i="64"/>
  <c r="BA338" i="64"/>
  <c r="BI338" i="64"/>
  <c r="BQ338" i="64"/>
  <c r="CA338" i="64"/>
  <c r="AB339" i="64"/>
  <c r="AB349" i="64" s="1"/>
  <c r="AM339" i="64"/>
  <c r="AM349" i="64" s="1"/>
  <c r="AX339" i="64"/>
  <c r="AX349" i="64" s="1"/>
  <c r="BH339" i="64"/>
  <c r="BH349" i="64" s="1"/>
  <c r="BS339" i="64"/>
  <c r="BS349" i="64" s="1"/>
  <c r="CD339" i="64"/>
  <c r="CD349" i="64" s="1"/>
  <c r="U384" i="64"/>
  <c r="AU384" i="64"/>
  <c r="BF384" i="64"/>
  <c r="CG384" i="64"/>
  <c r="Y385" i="64"/>
  <c r="AM385" i="64"/>
  <c r="BL385" i="64"/>
  <c r="BY385" i="64"/>
  <c r="CK385" i="64"/>
  <c r="AB388" i="64"/>
  <c r="BB388" i="64"/>
  <c r="CA388" i="64"/>
  <c r="T389" i="64"/>
  <c r="AF389" i="64"/>
  <c r="AT389" i="64"/>
  <c r="BS389" i="64"/>
  <c r="CF389" i="64"/>
  <c r="AI1435" i="64"/>
  <c r="BH1435" i="64"/>
  <c r="BV1435" i="64"/>
  <c r="S1436" i="64"/>
  <c r="S1451" i="64" s="1"/>
  <c r="AQ1439" i="64"/>
  <c r="AI1440" i="64"/>
  <c r="BU417" i="64"/>
  <c r="BD420" i="64"/>
  <c r="AV421" i="64"/>
  <c r="V444" i="64"/>
  <c r="V459" i="64" s="1"/>
  <c r="CH444" i="64"/>
  <c r="CH459" i="64" s="1"/>
  <c r="BZ445" i="64"/>
  <c r="BI448" i="64"/>
  <c r="BA449" i="64"/>
  <c r="AA468" i="64"/>
  <c r="BJ493" i="64"/>
  <c r="BL498" i="64"/>
  <c r="CG1411" i="64"/>
  <c r="CG1426" i="64" s="1"/>
  <c r="AY1415" i="64"/>
  <c r="BD798" i="64"/>
  <c r="AG818" i="64"/>
  <c r="AG831" i="64" s="1"/>
  <c r="AK822" i="64"/>
  <c r="AK835" i="64" s="1"/>
  <c r="CG517" i="64"/>
  <c r="AA906" i="64"/>
  <c r="AA921" i="64" s="1"/>
  <c r="W1380" i="64"/>
  <c r="W2186" i="64"/>
  <c r="W2203" i="64" s="1"/>
  <c r="W2135" i="64"/>
  <c r="W2152" i="64" s="1"/>
  <c r="W1357" i="64"/>
  <c r="W1371" i="64" s="1"/>
  <c r="W2109" i="64"/>
  <c r="W2126" i="64" s="1"/>
  <c r="W2160" i="64"/>
  <c r="W2177" i="64" s="1"/>
  <c r="W1509" i="64"/>
  <c r="W1522" i="64" s="1"/>
  <c r="W1303" i="64"/>
  <c r="W1316" i="64" s="1"/>
  <c r="W1325" i="64"/>
  <c r="W1348" i="64" s="1"/>
  <c r="W1214" i="64"/>
  <c r="W1249" i="64" s="1"/>
  <c r="W2238" i="64"/>
  <c r="W2252" i="64" s="1"/>
  <c r="W1258" i="64"/>
  <c r="W1664" i="64"/>
  <c r="W1687" i="64" s="1"/>
  <c r="W1632" i="64"/>
  <c r="W1655" i="64" s="1"/>
  <c r="W1178" i="64"/>
  <c r="W1205" i="64" s="1"/>
  <c r="W1696" i="64"/>
  <c r="W1721" i="64" s="1"/>
  <c r="W1142" i="64"/>
  <c r="W1169" i="64" s="1"/>
  <c r="W1730" i="64"/>
  <c r="W1755" i="64" s="1"/>
  <c r="W1107" i="64"/>
  <c r="W1134" i="64" s="1"/>
  <c r="W1072" i="64"/>
  <c r="W1099" i="64" s="1"/>
  <c r="W1048" i="64"/>
  <c r="W1063" i="64" s="1"/>
  <c r="W1596" i="64"/>
  <c r="W1623" i="64" s="1"/>
  <c r="W978" i="64"/>
  <c r="W991" i="64" s="1"/>
  <c r="W817" i="64"/>
  <c r="W830" i="64" s="1"/>
  <c r="W930" i="64"/>
  <c r="W945" i="64" s="1"/>
  <c r="W906" i="64"/>
  <c r="W921" i="64" s="1"/>
  <c r="W793" i="64"/>
  <c r="W808" i="64" s="1"/>
  <c r="W1411" i="64"/>
  <c r="W1426" i="64" s="1"/>
  <c r="W954" i="64"/>
  <c r="W969" i="64" s="1"/>
  <c r="W517" i="64"/>
  <c r="W416" i="64"/>
  <c r="W436" i="64" s="1"/>
  <c r="W468" i="64"/>
  <c r="W493" i="64"/>
  <c r="W444" i="64"/>
  <c r="W459" i="64" s="1"/>
  <c r="BC1385" i="64"/>
  <c r="BC2191" i="64"/>
  <c r="BC2140" i="64"/>
  <c r="BC2165" i="64"/>
  <c r="BC1330" i="64"/>
  <c r="BC1362" i="64"/>
  <c r="BC1376" i="64" s="1"/>
  <c r="BC1308" i="64"/>
  <c r="BC1321" i="64" s="1"/>
  <c r="BC2114" i="64"/>
  <c r="BC2131" i="64" s="1"/>
  <c r="BC1514" i="64"/>
  <c r="BC1527" i="64" s="1"/>
  <c r="BC2243" i="64"/>
  <c r="BC2257" i="64" s="1"/>
  <c r="BC1219" i="64"/>
  <c r="BC1254" i="64" s="1"/>
  <c r="BC1601" i="64"/>
  <c r="BC1628" i="64" s="1"/>
  <c r="BC1263" i="64"/>
  <c r="BC1298" i="64" s="1"/>
  <c r="BC1183" i="64"/>
  <c r="BC1210" i="64" s="1"/>
  <c r="BC1669" i="64"/>
  <c r="BC1692" i="64" s="1"/>
  <c r="BC1637" i="64"/>
  <c r="BC1660" i="64" s="1"/>
  <c r="BC1112" i="64"/>
  <c r="BC1139" i="64" s="1"/>
  <c r="BC1701" i="64"/>
  <c r="BC1726" i="64" s="1"/>
  <c r="BC1147" i="64"/>
  <c r="BC1174" i="64" s="1"/>
  <c r="BC1735" i="64"/>
  <c r="BC1760" i="64" s="1"/>
  <c r="BC1077" i="64"/>
  <c r="BC1104" i="64" s="1"/>
  <c r="BC983" i="64"/>
  <c r="BC996" i="64" s="1"/>
  <c r="BC959" i="64"/>
  <c r="BC1053" i="64"/>
  <c r="BC935" i="64"/>
  <c r="BC950" i="64" s="1"/>
  <c r="BC911" i="64"/>
  <c r="BC926" i="64" s="1"/>
  <c r="BC798" i="64"/>
  <c r="BC1416" i="64"/>
  <c r="BC1431" i="64" s="1"/>
  <c r="BC522" i="64"/>
  <c r="BC535" i="64" s="1"/>
  <c r="BC822" i="64"/>
  <c r="BC835" i="64" s="1"/>
  <c r="BC421" i="64"/>
  <c r="BC1440" i="64"/>
  <c r="BC498" i="64"/>
  <c r="BC473" i="64"/>
  <c r="BC449" i="64"/>
  <c r="BT1384" i="64"/>
  <c r="BT2190" i="64"/>
  <c r="BT2139" i="64"/>
  <c r="BT2164" i="64"/>
  <c r="BT2113" i="64"/>
  <c r="BT1361" i="64"/>
  <c r="BT1329" i="64"/>
  <c r="BT2242" i="64"/>
  <c r="BT1513" i="64"/>
  <c r="BT1262" i="64"/>
  <c r="BT1668" i="64"/>
  <c r="BT1307" i="64"/>
  <c r="BT1600" i="64"/>
  <c r="BT1182" i="64"/>
  <c r="BT1218" i="64"/>
  <c r="BT1111" i="64"/>
  <c r="BT1734" i="64"/>
  <c r="BT1146" i="64"/>
  <c r="BT1076" i="64"/>
  <c r="BT1636" i="64"/>
  <c r="BT1700" i="64"/>
  <c r="BT958" i="64"/>
  <c r="BT973" i="64" s="1"/>
  <c r="BT982" i="64"/>
  <c r="BT934" i="64"/>
  <c r="BT949" i="64" s="1"/>
  <c r="BT1052" i="64"/>
  <c r="BT1415" i="64"/>
  <c r="BT521" i="64"/>
  <c r="BT534" i="64" s="1"/>
  <c r="BT472" i="64"/>
  <c r="BT1439" i="64"/>
  <c r="BT821" i="64"/>
  <c r="BT797" i="64"/>
  <c r="BT448" i="64"/>
  <c r="AN1384" i="64"/>
  <c r="AN2190" i="64"/>
  <c r="AN2139" i="64"/>
  <c r="AN2164" i="64"/>
  <c r="AN2113" i="64"/>
  <c r="AN1361" i="64"/>
  <c r="AN1329" i="64"/>
  <c r="AN1513" i="64"/>
  <c r="AN1307" i="64"/>
  <c r="AN2242" i="64"/>
  <c r="AN1262" i="64"/>
  <c r="AN1600" i="64"/>
  <c r="AN1668" i="64"/>
  <c r="AN1218" i="64"/>
  <c r="AN1182" i="64"/>
  <c r="AN1636" i="64"/>
  <c r="AN1734" i="64"/>
  <c r="AN1076" i="64"/>
  <c r="AN1111" i="64"/>
  <c r="AN958" i="64"/>
  <c r="AN973" i="64" s="1"/>
  <c r="AN982" i="64"/>
  <c r="AN1700" i="64"/>
  <c r="AN934" i="64"/>
  <c r="AN949" i="64" s="1"/>
  <c r="AN1146" i="64"/>
  <c r="AN1052" i="64"/>
  <c r="AN1415" i="64"/>
  <c r="AN521" i="64"/>
  <c r="AN534" i="64" s="1"/>
  <c r="AN821" i="64"/>
  <c r="AN797" i="64"/>
  <c r="AN472" i="64"/>
  <c r="AN1439" i="64"/>
  <c r="AN448" i="64"/>
  <c r="BU1381" i="64"/>
  <c r="BU1403" i="64" s="1"/>
  <c r="BU2187" i="64"/>
  <c r="BU2204" i="64" s="1"/>
  <c r="BU2161" i="64"/>
  <c r="BU2178" i="64" s="1"/>
  <c r="BU2110" i="64"/>
  <c r="BU2127" i="64" s="1"/>
  <c r="BU2136" i="64"/>
  <c r="BU2153" i="64" s="1"/>
  <c r="BU1326" i="64"/>
  <c r="BU1349" i="64" s="1"/>
  <c r="BU1358" i="64"/>
  <c r="BU1372" i="64" s="1"/>
  <c r="BU1304" i="64"/>
  <c r="BU1317" i="64" s="1"/>
  <c r="BU1510" i="64"/>
  <c r="BU1523" i="64" s="1"/>
  <c r="BU2239" i="64"/>
  <c r="BU2253" i="64" s="1"/>
  <c r="BU1259" i="64"/>
  <c r="BU1294" i="64" s="1"/>
  <c r="BU1597" i="64"/>
  <c r="BU1624" i="64" s="1"/>
  <c r="BU1665" i="64"/>
  <c r="BU1688" i="64" s="1"/>
  <c r="BU1179" i="64"/>
  <c r="BU1206" i="64" s="1"/>
  <c r="BU1633" i="64"/>
  <c r="BU1656" i="64" s="1"/>
  <c r="BU1731" i="64"/>
  <c r="BU1756" i="64" s="1"/>
  <c r="BU1073" i="64"/>
  <c r="BU1100" i="64" s="1"/>
  <c r="BU1215" i="64"/>
  <c r="BU1250" i="64" s="1"/>
  <c r="BU1143" i="64"/>
  <c r="BU1170" i="64" s="1"/>
  <c r="BU1108" i="64"/>
  <c r="BU1135" i="64" s="1"/>
  <c r="BU979" i="64"/>
  <c r="BU992" i="64" s="1"/>
  <c r="BU1697" i="64"/>
  <c r="BU1722" i="64" s="1"/>
  <c r="BU955" i="64"/>
  <c r="BU970" i="64" s="1"/>
  <c r="BU1049" i="64"/>
  <c r="BU931" i="64"/>
  <c r="BU946" i="64" s="1"/>
  <c r="BU907" i="64"/>
  <c r="BU922" i="64" s="1"/>
  <c r="BU1412" i="64"/>
  <c r="BU1427" i="64" s="1"/>
  <c r="BU518" i="64"/>
  <c r="BU531" i="64" s="1"/>
  <c r="BU818" i="64"/>
  <c r="BU831" i="64" s="1"/>
  <c r="BU469" i="64"/>
  <c r="BU1436" i="64"/>
  <c r="BU1451" i="64" s="1"/>
  <c r="BU494" i="64"/>
  <c r="BU445" i="64"/>
  <c r="BM1381" i="64"/>
  <c r="BM1403" i="64" s="1"/>
  <c r="BM2187" i="64"/>
  <c r="BM2204" i="64" s="1"/>
  <c r="BM2161" i="64"/>
  <c r="BM2178" i="64" s="1"/>
  <c r="BM2110" i="64"/>
  <c r="BM2127" i="64" s="1"/>
  <c r="BM1326" i="64"/>
  <c r="BM1349" i="64" s="1"/>
  <c r="BM1358" i="64"/>
  <c r="BM1372" i="64" s="1"/>
  <c r="BM2136" i="64"/>
  <c r="BM2153" i="64" s="1"/>
  <c r="BM1304" i="64"/>
  <c r="BM1317" i="64" s="1"/>
  <c r="BM2239" i="64"/>
  <c r="BM2253" i="64" s="1"/>
  <c r="BM1510" i="64"/>
  <c r="BM1523" i="64" s="1"/>
  <c r="BM1259" i="64"/>
  <c r="BM1294" i="64" s="1"/>
  <c r="BM1597" i="64"/>
  <c r="BM1624" i="64" s="1"/>
  <c r="BM1665" i="64"/>
  <c r="BM1688" i="64" s="1"/>
  <c r="BM1215" i="64"/>
  <c r="BM1250" i="64" s="1"/>
  <c r="BM1633" i="64"/>
  <c r="BM1656" i="64" s="1"/>
  <c r="BM1179" i="64"/>
  <c r="BM1206" i="64" s="1"/>
  <c r="BM1143" i="64"/>
  <c r="BM1170" i="64" s="1"/>
  <c r="BM1731" i="64"/>
  <c r="BM1756" i="64" s="1"/>
  <c r="BM1108" i="64"/>
  <c r="BM1135" i="64" s="1"/>
  <c r="BM1073" i="64"/>
  <c r="BM1100" i="64" s="1"/>
  <c r="BM955" i="64"/>
  <c r="BM970" i="64" s="1"/>
  <c r="BM1697" i="64"/>
  <c r="BM1722" i="64" s="1"/>
  <c r="BM1049" i="64"/>
  <c r="BM931" i="64"/>
  <c r="BM946" i="64" s="1"/>
  <c r="BM907" i="64"/>
  <c r="BM922" i="64" s="1"/>
  <c r="BM979" i="64"/>
  <c r="BM992" i="64" s="1"/>
  <c r="BM1412" i="64"/>
  <c r="BM1427" i="64" s="1"/>
  <c r="BM518" i="64"/>
  <c r="BM531" i="64" s="1"/>
  <c r="BM494" i="64"/>
  <c r="BM469" i="64"/>
  <c r="BM794" i="64"/>
  <c r="BM809" i="64" s="1"/>
  <c r="BM1436" i="64"/>
  <c r="BM1451" i="64" s="1"/>
  <c r="BM818" i="64"/>
  <c r="BM831" i="64" s="1"/>
  <c r="BM445" i="64"/>
  <c r="Y335" i="64"/>
  <c r="BM335" i="64"/>
  <c r="BL338" i="64"/>
  <c r="CA1435" i="64"/>
  <c r="CK1380" i="64"/>
  <c r="CK2186" i="64"/>
  <c r="CK2203" i="64" s="1"/>
  <c r="CK2160" i="64"/>
  <c r="CK2177" i="64" s="1"/>
  <c r="CK2135" i="64"/>
  <c r="CK2152" i="64" s="1"/>
  <c r="CK2109" i="64"/>
  <c r="CK2126" i="64" s="1"/>
  <c r="CK1357" i="64"/>
  <c r="CK1371" i="64" s="1"/>
  <c r="CK1325" i="64"/>
  <c r="CK1348" i="64" s="1"/>
  <c r="CK2238" i="64"/>
  <c r="CK2252" i="64" s="1"/>
  <c r="CK1303" i="64"/>
  <c r="CK1316" i="64" s="1"/>
  <c r="CK1509" i="64"/>
  <c r="CK1522" i="64" s="1"/>
  <c r="CK1258" i="64"/>
  <c r="CK1596" i="64"/>
  <c r="CK1623" i="64" s="1"/>
  <c r="CK1664" i="64"/>
  <c r="CK1687" i="64" s="1"/>
  <c r="CK1632" i="64"/>
  <c r="CK1655" i="64" s="1"/>
  <c r="CK1214" i="64"/>
  <c r="CK1249" i="64" s="1"/>
  <c r="CK1178" i="64"/>
  <c r="CK1205" i="64" s="1"/>
  <c r="CK1142" i="64"/>
  <c r="CK1169" i="64" s="1"/>
  <c r="CK1107" i="64"/>
  <c r="CK1134" i="64" s="1"/>
  <c r="CK1730" i="64"/>
  <c r="CK1755" i="64" s="1"/>
  <c r="CK1072" i="64"/>
  <c r="CK1099" i="64" s="1"/>
  <c r="CK1696" i="64"/>
  <c r="CK1721" i="64" s="1"/>
  <c r="CK954" i="64"/>
  <c r="CK969" i="64" s="1"/>
  <c r="CK978" i="64"/>
  <c r="CK991" i="64" s="1"/>
  <c r="CK930" i="64"/>
  <c r="CK945" i="64" s="1"/>
  <c r="CK906" i="64"/>
  <c r="CK921" i="64" s="1"/>
  <c r="CK1411" i="64"/>
  <c r="CK1426" i="64" s="1"/>
  <c r="CK517" i="64"/>
  <c r="CK1048" i="64"/>
  <c r="CK1063" i="64" s="1"/>
  <c r="CK468" i="64"/>
  <c r="CK1435" i="64"/>
  <c r="CK793" i="64"/>
  <c r="CK808" i="64" s="1"/>
  <c r="CK444" i="64"/>
  <c r="CK459" i="64" s="1"/>
  <c r="CK817" i="64"/>
  <c r="CK830" i="64" s="1"/>
  <c r="CK493" i="64"/>
  <c r="CC1380" i="64"/>
  <c r="CC2186" i="64"/>
  <c r="CC2203" i="64" s="1"/>
  <c r="CC2160" i="64"/>
  <c r="CC2177" i="64" s="1"/>
  <c r="CC2109" i="64"/>
  <c r="CC2126" i="64" s="1"/>
  <c r="CC2135" i="64"/>
  <c r="CC2152" i="64" s="1"/>
  <c r="CC1357" i="64"/>
  <c r="CC1371" i="64" s="1"/>
  <c r="CC1325" i="64"/>
  <c r="CC1348" i="64" s="1"/>
  <c r="CC1303" i="64"/>
  <c r="CC1316" i="64" s="1"/>
  <c r="CC1509" i="64"/>
  <c r="CC1522" i="64" s="1"/>
  <c r="CC2238" i="64"/>
  <c r="CC2252" i="64" s="1"/>
  <c r="CC1596" i="64"/>
  <c r="CC1623" i="64" s="1"/>
  <c r="CC1258" i="64"/>
  <c r="CC1214" i="64"/>
  <c r="CC1249" i="64" s="1"/>
  <c r="CC1664" i="64"/>
  <c r="CC1687" i="64" s="1"/>
  <c r="CC1178" i="64"/>
  <c r="CC1205" i="64" s="1"/>
  <c r="CC1632" i="64"/>
  <c r="CC1655" i="64" s="1"/>
  <c r="CC1730" i="64"/>
  <c r="CC1755" i="64" s="1"/>
  <c r="CC1072" i="64"/>
  <c r="CC1099" i="64" s="1"/>
  <c r="CC978" i="64"/>
  <c r="CC991" i="64" s="1"/>
  <c r="CC1696" i="64"/>
  <c r="CC1721" i="64" s="1"/>
  <c r="CC1142" i="64"/>
  <c r="CC1169" i="64" s="1"/>
  <c r="CC1048" i="64"/>
  <c r="CC1063" i="64" s="1"/>
  <c r="CC930" i="64"/>
  <c r="CC945" i="64" s="1"/>
  <c r="CC1107" i="64"/>
  <c r="CC1134" i="64" s="1"/>
  <c r="CC906" i="64"/>
  <c r="CC921" i="64" s="1"/>
  <c r="CC954" i="64"/>
  <c r="CC969" i="64" s="1"/>
  <c r="CC1411" i="64"/>
  <c r="CC1426" i="64" s="1"/>
  <c r="CC517" i="64"/>
  <c r="CC817" i="64"/>
  <c r="CC830" i="64" s="1"/>
  <c r="CC468" i="64"/>
  <c r="CC493" i="64"/>
  <c r="CC444" i="64"/>
  <c r="CC459" i="64" s="1"/>
  <c r="BU1380" i="64"/>
  <c r="BU2186" i="64"/>
  <c r="BU2203" i="64" s="1"/>
  <c r="BU2160" i="64"/>
  <c r="BU2177" i="64" s="1"/>
  <c r="BU2109" i="64"/>
  <c r="BU2126" i="64" s="1"/>
  <c r="BU2135" i="64"/>
  <c r="BU2152" i="64" s="1"/>
  <c r="BU1357" i="64"/>
  <c r="BU1371" i="64" s="1"/>
  <c r="BU1325" i="64"/>
  <c r="BU1348" i="64" s="1"/>
  <c r="BU1303" i="64"/>
  <c r="BU1316" i="64" s="1"/>
  <c r="BU2238" i="64"/>
  <c r="BU2252" i="64" s="1"/>
  <c r="BU1258" i="64"/>
  <c r="BU1509" i="64"/>
  <c r="BU1522" i="64" s="1"/>
  <c r="BU1214" i="64"/>
  <c r="BU1249" i="64" s="1"/>
  <c r="BU1596" i="64"/>
  <c r="BU1623" i="64" s="1"/>
  <c r="BU1664" i="64"/>
  <c r="BU1687" i="64" s="1"/>
  <c r="BU1632" i="64"/>
  <c r="BU1655" i="64" s="1"/>
  <c r="BU1178" i="64"/>
  <c r="BU1205" i="64" s="1"/>
  <c r="BU1730" i="64"/>
  <c r="BU1755" i="64" s="1"/>
  <c r="BU1142" i="64"/>
  <c r="BU1169" i="64" s="1"/>
  <c r="BU1107" i="64"/>
  <c r="BU1134" i="64" s="1"/>
  <c r="BU1072" i="64"/>
  <c r="BU1099" i="64" s="1"/>
  <c r="BU1696" i="64"/>
  <c r="BU1721" i="64" s="1"/>
  <c r="BU1048" i="64"/>
  <c r="BU1063" i="64" s="1"/>
  <c r="BU930" i="64"/>
  <c r="BU945" i="64" s="1"/>
  <c r="BU906" i="64"/>
  <c r="BU921" i="64" s="1"/>
  <c r="BU1411" i="64"/>
  <c r="BU1426" i="64" s="1"/>
  <c r="BU517" i="64"/>
  <c r="BU978" i="64"/>
  <c r="BU991" i="64" s="1"/>
  <c r="BU468" i="64"/>
  <c r="BU793" i="64"/>
  <c r="BU808" i="64" s="1"/>
  <c r="BU817" i="64"/>
  <c r="BU830" i="64" s="1"/>
  <c r="BU444" i="64"/>
  <c r="BU459" i="64" s="1"/>
  <c r="BU954" i="64"/>
  <c r="BU969" i="64" s="1"/>
  <c r="BM1380" i="64"/>
  <c r="BM2186" i="64"/>
  <c r="BM2203" i="64" s="1"/>
  <c r="BM2160" i="64"/>
  <c r="BM2177" i="64" s="1"/>
  <c r="BM2135" i="64"/>
  <c r="BM2152" i="64" s="1"/>
  <c r="BM2109" i="64"/>
  <c r="BM2126" i="64" s="1"/>
  <c r="BM1357" i="64"/>
  <c r="BM1371" i="64" s="1"/>
  <c r="BM1325" i="64"/>
  <c r="BM1348" i="64" s="1"/>
  <c r="BM2238" i="64"/>
  <c r="BM2252" i="64" s="1"/>
  <c r="BM1303" i="64"/>
  <c r="BM1316" i="64" s="1"/>
  <c r="BM1509" i="64"/>
  <c r="BM1522" i="64" s="1"/>
  <c r="BM1596" i="64"/>
  <c r="BM1623" i="64" s="1"/>
  <c r="BM1258" i="64"/>
  <c r="BM1214" i="64"/>
  <c r="BM1249" i="64" s="1"/>
  <c r="BM1178" i="64"/>
  <c r="BM1205" i="64" s="1"/>
  <c r="BM1664" i="64"/>
  <c r="BM1687" i="64" s="1"/>
  <c r="BM1632" i="64"/>
  <c r="BM1655" i="64" s="1"/>
  <c r="BM1142" i="64"/>
  <c r="BM1169" i="64" s="1"/>
  <c r="BM1107" i="64"/>
  <c r="BM1134" i="64" s="1"/>
  <c r="BM1730" i="64"/>
  <c r="BM1755" i="64" s="1"/>
  <c r="BM1072" i="64"/>
  <c r="BM1099" i="64" s="1"/>
  <c r="BM1048" i="64"/>
  <c r="BM1063" i="64" s="1"/>
  <c r="BM1696" i="64"/>
  <c r="BM1721" i="64" s="1"/>
  <c r="BM978" i="64"/>
  <c r="BM991" i="64" s="1"/>
  <c r="BM930" i="64"/>
  <c r="BM945" i="64" s="1"/>
  <c r="BM906" i="64"/>
  <c r="BM921" i="64" s="1"/>
  <c r="BM1411" i="64"/>
  <c r="BM1426" i="64" s="1"/>
  <c r="BM954" i="64"/>
  <c r="BM969" i="64" s="1"/>
  <c r="BM517" i="64"/>
  <c r="BM468" i="64"/>
  <c r="BM493" i="64"/>
  <c r="BM444" i="64"/>
  <c r="BM459" i="64" s="1"/>
  <c r="BM793" i="64"/>
  <c r="BM808" i="64" s="1"/>
  <c r="BM817" i="64"/>
  <c r="BM830" i="64" s="1"/>
  <c r="BE1380" i="64"/>
  <c r="BE2186" i="64"/>
  <c r="BE2203" i="64" s="1"/>
  <c r="BE2160" i="64"/>
  <c r="BE2177" i="64" s="1"/>
  <c r="BE2135" i="64"/>
  <c r="BE2152" i="64" s="1"/>
  <c r="BE2109" i="64"/>
  <c r="BE2126" i="64" s="1"/>
  <c r="BE1325" i="64"/>
  <c r="BE1348" i="64" s="1"/>
  <c r="BE1303" i="64"/>
  <c r="BE1316" i="64" s="1"/>
  <c r="BE1509" i="64"/>
  <c r="BE1522" i="64" s="1"/>
  <c r="BE2238" i="64"/>
  <c r="BE2252" i="64" s="1"/>
  <c r="BE1357" i="64"/>
  <c r="BE1371" i="64" s="1"/>
  <c r="BE1258" i="64"/>
  <c r="BE1214" i="64"/>
  <c r="BE1249" i="64" s="1"/>
  <c r="BE1596" i="64"/>
  <c r="BE1623" i="64" s="1"/>
  <c r="BE1178" i="64"/>
  <c r="BE1205" i="64" s="1"/>
  <c r="BE1664" i="64"/>
  <c r="BE1687" i="64" s="1"/>
  <c r="BE1632" i="64"/>
  <c r="BE1655" i="64" s="1"/>
  <c r="BE1730" i="64"/>
  <c r="BE1755" i="64" s="1"/>
  <c r="BE1072" i="64"/>
  <c r="BE1099" i="64" s="1"/>
  <c r="BE1142" i="64"/>
  <c r="BE1169" i="64" s="1"/>
  <c r="BE1107" i="64"/>
  <c r="BE1134" i="64" s="1"/>
  <c r="BE978" i="64"/>
  <c r="BE991" i="64" s="1"/>
  <c r="BE1696" i="64"/>
  <c r="BE1721" i="64" s="1"/>
  <c r="BE930" i="64"/>
  <c r="BE945" i="64" s="1"/>
  <c r="BE1048" i="64"/>
  <c r="BE1063" i="64" s="1"/>
  <c r="BE954" i="64"/>
  <c r="BE969" i="64" s="1"/>
  <c r="BE906" i="64"/>
  <c r="BE921" i="64" s="1"/>
  <c r="BE1411" i="64"/>
  <c r="BE1426" i="64" s="1"/>
  <c r="BE517" i="64"/>
  <c r="BE793" i="64"/>
  <c r="BE808" i="64" s="1"/>
  <c r="BE817" i="64"/>
  <c r="BE830" i="64" s="1"/>
  <c r="BE468" i="64"/>
  <c r="BE493" i="64"/>
  <c r="BE444" i="64"/>
  <c r="BE459" i="64" s="1"/>
  <c r="AW1380" i="64"/>
  <c r="AW2186" i="64"/>
  <c r="AW2203" i="64" s="1"/>
  <c r="AW2160" i="64"/>
  <c r="AW2177" i="64" s="1"/>
  <c r="AW2109" i="64"/>
  <c r="AW2126" i="64" s="1"/>
  <c r="AW2135" i="64"/>
  <c r="AW2152" i="64" s="1"/>
  <c r="AW1357" i="64"/>
  <c r="AW1371" i="64" s="1"/>
  <c r="AW1325" i="64"/>
  <c r="AW1348" i="64" s="1"/>
  <c r="AW2238" i="64"/>
  <c r="AW2252" i="64" s="1"/>
  <c r="AW1303" i="64"/>
  <c r="AW1316" i="64" s="1"/>
  <c r="AW1258" i="64"/>
  <c r="AW1596" i="64"/>
  <c r="AW1623" i="64" s="1"/>
  <c r="AW1509" i="64"/>
  <c r="AW1522" i="64" s="1"/>
  <c r="AW1664" i="64"/>
  <c r="AW1687" i="64" s="1"/>
  <c r="AW1632" i="64"/>
  <c r="AW1655" i="64" s="1"/>
  <c r="AW1214" i="64"/>
  <c r="AW1249" i="64" s="1"/>
  <c r="AW1178" i="64"/>
  <c r="AW1205" i="64" s="1"/>
  <c r="AW1730" i="64"/>
  <c r="AW1755" i="64" s="1"/>
  <c r="AW1142" i="64"/>
  <c r="AW1169" i="64" s="1"/>
  <c r="AW1107" i="64"/>
  <c r="AW1134" i="64" s="1"/>
  <c r="AW1072" i="64"/>
  <c r="AW1099" i="64" s="1"/>
  <c r="AW978" i="64"/>
  <c r="AW991" i="64" s="1"/>
  <c r="AW1048" i="64"/>
  <c r="AW1063" i="64" s="1"/>
  <c r="AW930" i="64"/>
  <c r="AW945" i="64" s="1"/>
  <c r="AW1696" i="64"/>
  <c r="AW1721" i="64" s="1"/>
  <c r="AW906" i="64"/>
  <c r="AW921" i="64" s="1"/>
  <c r="AW1411" i="64"/>
  <c r="AW1426" i="64" s="1"/>
  <c r="AW517" i="64"/>
  <c r="AW954" i="64"/>
  <c r="AW969" i="64" s="1"/>
  <c r="AW493" i="64"/>
  <c r="AW468" i="64"/>
  <c r="AW793" i="64"/>
  <c r="AW808" i="64" s="1"/>
  <c r="AW817" i="64"/>
  <c r="AW830" i="64" s="1"/>
  <c r="AW444" i="64"/>
  <c r="AW459" i="64" s="1"/>
  <c r="AO1380" i="64"/>
  <c r="AO2186" i="64"/>
  <c r="AO2203" i="64" s="1"/>
  <c r="AO2160" i="64"/>
  <c r="AO2177" i="64" s="1"/>
  <c r="AO2109" i="64"/>
  <c r="AO2126" i="64" s="1"/>
  <c r="AO2135" i="64"/>
  <c r="AO2152" i="64" s="1"/>
  <c r="AO1325" i="64"/>
  <c r="AO1348" i="64" s="1"/>
  <c r="AO1357" i="64"/>
  <c r="AO1371" i="64" s="1"/>
  <c r="AO1303" i="64"/>
  <c r="AO1316" i="64" s="1"/>
  <c r="AO1509" i="64"/>
  <c r="AO1522" i="64" s="1"/>
  <c r="AO2238" i="64"/>
  <c r="AO2252" i="64" s="1"/>
  <c r="AO1258" i="64"/>
  <c r="AO1596" i="64"/>
  <c r="AO1623" i="64" s="1"/>
  <c r="AO1214" i="64"/>
  <c r="AO1249" i="64" s="1"/>
  <c r="AO1178" i="64"/>
  <c r="AO1205" i="64" s="1"/>
  <c r="AO1142" i="64"/>
  <c r="AO1169" i="64" s="1"/>
  <c r="AO1107" i="64"/>
  <c r="AO1134" i="64" s="1"/>
  <c r="AO1730" i="64"/>
  <c r="AO1755" i="64" s="1"/>
  <c r="AO1664" i="64"/>
  <c r="AO1687" i="64" s="1"/>
  <c r="AO1632" i="64"/>
  <c r="AO1655" i="64" s="1"/>
  <c r="AO1072" i="64"/>
  <c r="AO1099" i="64" s="1"/>
  <c r="AO1048" i="64"/>
  <c r="AO1063" i="64" s="1"/>
  <c r="AO930" i="64"/>
  <c r="AO945" i="64" s="1"/>
  <c r="AO906" i="64"/>
  <c r="AO921" i="64" s="1"/>
  <c r="AO954" i="64"/>
  <c r="AO969" i="64" s="1"/>
  <c r="AO1411" i="64"/>
  <c r="AO1426" i="64" s="1"/>
  <c r="AO1696" i="64"/>
  <c r="AO1721" i="64" s="1"/>
  <c r="AO517" i="64"/>
  <c r="AO978" i="64"/>
  <c r="AO991" i="64" s="1"/>
  <c r="AO468" i="64"/>
  <c r="AO444" i="64"/>
  <c r="AO459" i="64" s="1"/>
  <c r="AO793" i="64"/>
  <c r="AO808" i="64" s="1"/>
  <c r="AO493" i="64"/>
  <c r="AG1380" i="64"/>
  <c r="AG2186" i="64"/>
  <c r="AG2203" i="64" s="1"/>
  <c r="AG2160" i="64"/>
  <c r="AG2177" i="64" s="1"/>
  <c r="AG2109" i="64"/>
  <c r="AG2126" i="64" s="1"/>
  <c r="AG1357" i="64"/>
  <c r="AG1371" i="64" s="1"/>
  <c r="AG1325" i="64"/>
  <c r="AG1348" i="64" s="1"/>
  <c r="AG2135" i="64"/>
  <c r="AG2152" i="64" s="1"/>
  <c r="AG1303" i="64"/>
  <c r="AG1316" i="64" s="1"/>
  <c r="AG1509" i="64"/>
  <c r="AG1522" i="64" s="1"/>
  <c r="AG2238" i="64"/>
  <c r="AG2252" i="64" s="1"/>
  <c r="AG1258" i="64"/>
  <c r="AG1596" i="64"/>
  <c r="AG1623" i="64" s="1"/>
  <c r="AG1664" i="64"/>
  <c r="AG1687" i="64" s="1"/>
  <c r="AG1632" i="64"/>
  <c r="AG1655" i="64" s="1"/>
  <c r="AG1178" i="64"/>
  <c r="AG1205" i="64" s="1"/>
  <c r="AG1214" i="64"/>
  <c r="AG1249" i="64" s="1"/>
  <c r="AG1730" i="64"/>
  <c r="AG1755" i="64" s="1"/>
  <c r="AG1072" i="64"/>
  <c r="AG1099" i="64" s="1"/>
  <c r="AG1142" i="64"/>
  <c r="AG1169" i="64" s="1"/>
  <c r="AG1107" i="64"/>
  <c r="AG1134" i="64" s="1"/>
  <c r="AG1696" i="64"/>
  <c r="AG1721" i="64" s="1"/>
  <c r="AG1048" i="64"/>
  <c r="AG1063" i="64" s="1"/>
  <c r="AG978" i="64"/>
  <c r="AG991" i="64" s="1"/>
  <c r="AG930" i="64"/>
  <c r="AG945" i="64" s="1"/>
  <c r="AG954" i="64"/>
  <c r="AG969" i="64" s="1"/>
  <c r="AG906" i="64"/>
  <c r="AG921" i="64" s="1"/>
  <c r="AG1411" i="64"/>
  <c r="AG1426" i="64" s="1"/>
  <c r="AG517" i="64"/>
  <c r="AG793" i="64"/>
  <c r="AG808" i="64" s="1"/>
  <c r="AG468" i="64"/>
  <c r="AG817" i="64"/>
  <c r="AG830" i="64" s="1"/>
  <c r="AG493" i="64"/>
  <c r="AG444" i="64"/>
  <c r="AG459" i="64" s="1"/>
  <c r="Y1380" i="64"/>
  <c r="Y2186" i="64"/>
  <c r="Y2203" i="64" s="1"/>
  <c r="Y2160" i="64"/>
  <c r="Y2177" i="64" s="1"/>
  <c r="Y2135" i="64"/>
  <c r="Y2152" i="64" s="1"/>
  <c r="Y2109" i="64"/>
  <c r="Y2126" i="64" s="1"/>
  <c r="Y1357" i="64"/>
  <c r="Y1371" i="64" s="1"/>
  <c r="Y1325" i="64"/>
  <c r="Y1348" i="64" s="1"/>
  <c r="Y2238" i="64"/>
  <c r="Y2252" i="64" s="1"/>
  <c r="Y1303" i="64"/>
  <c r="Y1316" i="64" s="1"/>
  <c r="Y1509" i="64"/>
  <c r="Y1522" i="64" s="1"/>
  <c r="Y1258" i="64"/>
  <c r="Y1596" i="64"/>
  <c r="Y1623" i="64" s="1"/>
  <c r="Y1214" i="64"/>
  <c r="Y1249" i="64" s="1"/>
  <c r="Y1664" i="64"/>
  <c r="Y1687" i="64" s="1"/>
  <c r="Y1632" i="64"/>
  <c r="Y1655" i="64" s="1"/>
  <c r="Y1178" i="64"/>
  <c r="Y1205" i="64" s="1"/>
  <c r="Y1142" i="64"/>
  <c r="Y1169" i="64" s="1"/>
  <c r="Y1730" i="64"/>
  <c r="Y1755" i="64" s="1"/>
  <c r="Y1107" i="64"/>
  <c r="Y1134" i="64" s="1"/>
  <c r="Y1072" i="64"/>
  <c r="Y1099" i="64" s="1"/>
  <c r="Y1696" i="64"/>
  <c r="Y1721" i="64" s="1"/>
  <c r="Y978" i="64"/>
  <c r="Y991" i="64" s="1"/>
  <c r="Y930" i="64"/>
  <c r="Y945" i="64" s="1"/>
  <c r="Y906" i="64"/>
  <c r="Y921" i="64" s="1"/>
  <c r="Y1048" i="64"/>
  <c r="Y1063" i="64" s="1"/>
  <c r="Y1411" i="64"/>
  <c r="Y1426" i="64" s="1"/>
  <c r="Y517" i="64"/>
  <c r="Y954" i="64"/>
  <c r="Y969" i="64" s="1"/>
  <c r="Y468" i="64"/>
  <c r="Y493" i="64"/>
  <c r="Y793" i="64"/>
  <c r="Y808" i="64" s="1"/>
  <c r="Y444" i="64"/>
  <c r="Y459" i="64" s="1"/>
  <c r="Y817" i="64"/>
  <c r="Y830" i="64" s="1"/>
  <c r="CK1385" i="64"/>
  <c r="CK2191" i="64"/>
  <c r="CK2165" i="64"/>
  <c r="CK2114" i="64"/>
  <c r="CK2131" i="64" s="1"/>
  <c r="CK1330" i="64"/>
  <c r="CK2140" i="64"/>
  <c r="CK1362" i="64"/>
  <c r="CK1376" i="64" s="1"/>
  <c r="CK2243" i="64"/>
  <c r="CK2257" i="64" s="1"/>
  <c r="CK1308" i="64"/>
  <c r="CK1321" i="64" s="1"/>
  <c r="CK1669" i="64"/>
  <c r="CK1692" i="64" s="1"/>
  <c r="CK1514" i="64"/>
  <c r="CK1527" i="64" s="1"/>
  <c r="CK1263" i="64"/>
  <c r="CK1298" i="64" s="1"/>
  <c r="CK1219" i="64"/>
  <c r="CK1254" i="64" s="1"/>
  <c r="CK1183" i="64"/>
  <c r="CK1210" i="64" s="1"/>
  <c r="CK1147" i="64"/>
  <c r="CK1174" i="64" s="1"/>
  <c r="CK1637" i="64"/>
  <c r="CK1660" i="64" s="1"/>
  <c r="CK1735" i="64"/>
  <c r="CK1760" i="64" s="1"/>
  <c r="CK1601" i="64"/>
  <c r="CK1628" i="64" s="1"/>
  <c r="CK1112" i="64"/>
  <c r="CK1139" i="64" s="1"/>
  <c r="CK1077" i="64"/>
  <c r="CK1104" i="64" s="1"/>
  <c r="CK1053" i="64"/>
  <c r="CK1701" i="64"/>
  <c r="CK1726" i="64" s="1"/>
  <c r="CK983" i="64"/>
  <c r="CK996" i="64" s="1"/>
  <c r="CK959" i="64"/>
  <c r="CK798" i="64"/>
  <c r="CK911" i="64"/>
  <c r="CK926" i="64" s="1"/>
  <c r="CK935" i="64"/>
  <c r="CK950" i="64" s="1"/>
  <c r="CK522" i="64"/>
  <c r="CK535" i="64" s="1"/>
  <c r="CK498" i="64"/>
  <c r="CK822" i="64"/>
  <c r="CK835" i="64" s="1"/>
  <c r="CK1416" i="64"/>
  <c r="CK1431" i="64" s="1"/>
  <c r="CK1440" i="64"/>
  <c r="CK473" i="64"/>
  <c r="CK449" i="64"/>
  <c r="CK421" i="64"/>
  <c r="CC1385" i="64"/>
  <c r="CC2191" i="64"/>
  <c r="CC2165" i="64"/>
  <c r="CC2140" i="64"/>
  <c r="CC1362" i="64"/>
  <c r="CC1376" i="64" s="1"/>
  <c r="CC1330" i="64"/>
  <c r="CC2114" i="64"/>
  <c r="CC2131" i="64" s="1"/>
  <c r="CC2243" i="64"/>
  <c r="CC2257" i="64" s="1"/>
  <c r="CC1308" i="64"/>
  <c r="CC1321" i="64" s="1"/>
  <c r="CC1514" i="64"/>
  <c r="CC1527" i="64" s="1"/>
  <c r="CC1669" i="64"/>
  <c r="CC1692" i="64" s="1"/>
  <c r="CC1263" i="64"/>
  <c r="CC1298" i="64" s="1"/>
  <c r="CC1219" i="64"/>
  <c r="CC1254" i="64" s="1"/>
  <c r="CC1183" i="64"/>
  <c r="CC1210" i="64" s="1"/>
  <c r="CC1637" i="64"/>
  <c r="CC1660" i="64" s="1"/>
  <c r="CC1601" i="64"/>
  <c r="CC1628" i="64" s="1"/>
  <c r="CC1147" i="64"/>
  <c r="CC1174" i="64" s="1"/>
  <c r="CC1735" i="64"/>
  <c r="CC1760" i="64" s="1"/>
  <c r="CC1077" i="64"/>
  <c r="CC1104" i="64" s="1"/>
  <c r="CC1053" i="64"/>
  <c r="CC1701" i="64"/>
  <c r="CC1726" i="64" s="1"/>
  <c r="CC959" i="64"/>
  <c r="CC1112" i="64"/>
  <c r="CC1139" i="64" s="1"/>
  <c r="CC983" i="64"/>
  <c r="CC996" i="64" s="1"/>
  <c r="CC935" i="64"/>
  <c r="CC950" i="64" s="1"/>
  <c r="CC911" i="64"/>
  <c r="CC926" i="64" s="1"/>
  <c r="CC798" i="64"/>
  <c r="CC522" i="64"/>
  <c r="CC535" i="64" s="1"/>
  <c r="CC498" i="64"/>
  <c r="CC822" i="64"/>
  <c r="CC835" i="64" s="1"/>
  <c r="CC473" i="64"/>
  <c r="CC1440" i="64"/>
  <c r="CC449" i="64"/>
  <c r="CC1416" i="64"/>
  <c r="CC1431" i="64" s="1"/>
  <c r="CC421" i="64"/>
  <c r="BU1385" i="64"/>
  <c r="BU2191" i="64"/>
  <c r="BU2165" i="64"/>
  <c r="BU2140" i="64"/>
  <c r="BU1330" i="64"/>
  <c r="BU2114" i="64"/>
  <c r="BU2131" i="64" s="1"/>
  <c r="BU2243" i="64"/>
  <c r="BU2257" i="64" s="1"/>
  <c r="BU1308" i="64"/>
  <c r="BU1321" i="64" s="1"/>
  <c r="BU1514" i="64"/>
  <c r="BU1527" i="64" s="1"/>
  <c r="BU1669" i="64"/>
  <c r="BU1692" i="64" s="1"/>
  <c r="BU1362" i="64"/>
  <c r="BU1376" i="64" s="1"/>
  <c r="BU1263" i="64"/>
  <c r="BU1298" i="64" s="1"/>
  <c r="BU1219" i="64"/>
  <c r="BU1254" i="64" s="1"/>
  <c r="BU1637" i="64"/>
  <c r="BU1660" i="64" s="1"/>
  <c r="BU1601" i="64"/>
  <c r="BU1628" i="64" s="1"/>
  <c r="BU1147" i="64"/>
  <c r="BU1174" i="64" s="1"/>
  <c r="BU1735" i="64"/>
  <c r="BU1760" i="64" s="1"/>
  <c r="BU1077" i="64"/>
  <c r="BU1104" i="64" s="1"/>
  <c r="BU1112" i="64"/>
  <c r="BU1139" i="64" s="1"/>
  <c r="BU1053" i="64"/>
  <c r="BU1183" i="64"/>
  <c r="BU1210" i="64" s="1"/>
  <c r="BU1701" i="64"/>
  <c r="BU1726" i="64" s="1"/>
  <c r="BU959" i="64"/>
  <c r="BU983" i="64"/>
  <c r="BU996" i="64" s="1"/>
  <c r="BU798" i="64"/>
  <c r="BU522" i="64"/>
  <c r="BU535" i="64" s="1"/>
  <c r="BU935" i="64"/>
  <c r="BU950" i="64" s="1"/>
  <c r="BU498" i="64"/>
  <c r="BU911" i="64"/>
  <c r="BU926" i="64" s="1"/>
  <c r="BU822" i="64"/>
  <c r="BU835" i="64" s="1"/>
  <c r="BU1416" i="64"/>
  <c r="BU1431" i="64" s="1"/>
  <c r="BU1440" i="64"/>
  <c r="BU449" i="64"/>
  <c r="BU421" i="64"/>
  <c r="BM1385" i="64"/>
  <c r="BM2191" i="64"/>
  <c r="BM2165" i="64"/>
  <c r="BM2140" i="64"/>
  <c r="BM1362" i="64"/>
  <c r="BM1376" i="64" s="1"/>
  <c r="BM1330" i="64"/>
  <c r="BM2243" i="64"/>
  <c r="BM2257" i="64" s="1"/>
  <c r="BM1308" i="64"/>
  <c r="BM1321" i="64" s="1"/>
  <c r="BM2114" i="64"/>
  <c r="BM2131" i="64" s="1"/>
  <c r="BM1669" i="64"/>
  <c r="BM1692" i="64" s="1"/>
  <c r="BM1514" i="64"/>
  <c r="BM1527" i="64" s="1"/>
  <c r="BM1263" i="64"/>
  <c r="BM1298" i="64" s="1"/>
  <c r="BM1219" i="64"/>
  <c r="BM1254" i="64" s="1"/>
  <c r="BM1183" i="64"/>
  <c r="BM1210" i="64" s="1"/>
  <c r="BM1147" i="64"/>
  <c r="BM1174" i="64" s="1"/>
  <c r="BM1112" i="64"/>
  <c r="BM1139" i="64" s="1"/>
  <c r="BM1735" i="64"/>
  <c r="BM1760" i="64" s="1"/>
  <c r="BM1077" i="64"/>
  <c r="BM1104" i="64" s="1"/>
  <c r="BM1637" i="64"/>
  <c r="BM1660" i="64" s="1"/>
  <c r="BM1053" i="64"/>
  <c r="BM1601" i="64"/>
  <c r="BM1628" i="64" s="1"/>
  <c r="BM1701" i="64"/>
  <c r="BM1726" i="64" s="1"/>
  <c r="BM959" i="64"/>
  <c r="BM983" i="64"/>
  <c r="BM996" i="64" s="1"/>
  <c r="BM798" i="64"/>
  <c r="BM935" i="64"/>
  <c r="BM950" i="64" s="1"/>
  <c r="BM522" i="64"/>
  <c r="BM535" i="64" s="1"/>
  <c r="BM911" i="64"/>
  <c r="BM926" i="64" s="1"/>
  <c r="BM498" i="64"/>
  <c r="BM822" i="64"/>
  <c r="BM835" i="64" s="1"/>
  <c r="BM1440" i="64"/>
  <c r="BM449" i="64"/>
  <c r="BM1416" i="64"/>
  <c r="BM1431" i="64" s="1"/>
  <c r="BM473" i="64"/>
  <c r="BM421" i="64"/>
  <c r="BE1385" i="64"/>
  <c r="BE2191" i="64"/>
  <c r="BE2165" i="64"/>
  <c r="BE2114" i="64"/>
  <c r="BE2131" i="64" s="1"/>
  <c r="BE1362" i="64"/>
  <c r="BE1376" i="64" s="1"/>
  <c r="BE2243" i="64"/>
  <c r="BE2257" i="64" s="1"/>
  <c r="BE2140" i="64"/>
  <c r="BE1330" i="64"/>
  <c r="BE1308" i="64"/>
  <c r="BE1321" i="64" s="1"/>
  <c r="BE1514" i="64"/>
  <c r="BE1527" i="64" s="1"/>
  <c r="BE1669" i="64"/>
  <c r="BE1692" i="64" s="1"/>
  <c r="BE1263" i="64"/>
  <c r="BE1298" i="64" s="1"/>
  <c r="BE1219" i="64"/>
  <c r="BE1254" i="64" s="1"/>
  <c r="BE1183" i="64"/>
  <c r="BE1210" i="64" s="1"/>
  <c r="BE1637" i="64"/>
  <c r="BE1660" i="64" s="1"/>
  <c r="BE1601" i="64"/>
  <c r="BE1628" i="64" s="1"/>
  <c r="BE1147" i="64"/>
  <c r="BE1174" i="64" s="1"/>
  <c r="BE1735" i="64"/>
  <c r="BE1760" i="64" s="1"/>
  <c r="BE1077" i="64"/>
  <c r="BE1104" i="64" s="1"/>
  <c r="BE1053" i="64"/>
  <c r="BE1112" i="64"/>
  <c r="BE1139" i="64" s="1"/>
  <c r="BE1701" i="64"/>
  <c r="BE1726" i="64" s="1"/>
  <c r="BE983" i="64"/>
  <c r="BE996" i="64" s="1"/>
  <c r="BE959" i="64"/>
  <c r="BE798" i="64"/>
  <c r="BE911" i="64"/>
  <c r="BE926" i="64" s="1"/>
  <c r="BE522" i="64"/>
  <c r="BE535" i="64" s="1"/>
  <c r="BE498" i="64"/>
  <c r="BE822" i="64"/>
  <c r="BE835" i="64" s="1"/>
  <c r="BE1416" i="64"/>
  <c r="BE1431" i="64" s="1"/>
  <c r="BE1440" i="64"/>
  <c r="BE473" i="64"/>
  <c r="BE449" i="64"/>
  <c r="BE421" i="64"/>
  <c r="AW1385" i="64"/>
  <c r="AW2191" i="64"/>
  <c r="AW2165" i="64"/>
  <c r="AW2114" i="64"/>
  <c r="AW2131" i="64" s="1"/>
  <c r="AW1362" i="64"/>
  <c r="AW1376" i="64" s="1"/>
  <c r="AW1330" i="64"/>
  <c r="AW2243" i="64"/>
  <c r="AW2257" i="64" s="1"/>
  <c r="AW2140" i="64"/>
  <c r="AW1308" i="64"/>
  <c r="AW1321" i="64" s="1"/>
  <c r="AW1669" i="64"/>
  <c r="AW1692" i="64" s="1"/>
  <c r="AW1263" i="64"/>
  <c r="AW1298" i="64" s="1"/>
  <c r="AW1514" i="64"/>
  <c r="AW1527" i="64" s="1"/>
  <c r="AW1637" i="64"/>
  <c r="AW1660" i="64" s="1"/>
  <c r="AW1601" i="64"/>
  <c r="AW1628" i="64" s="1"/>
  <c r="AW1147" i="64"/>
  <c r="AW1174" i="64" s="1"/>
  <c r="AW1219" i="64"/>
  <c r="AW1254" i="64" s="1"/>
  <c r="AW1183" i="64"/>
  <c r="AW1210" i="64" s="1"/>
  <c r="AW1735" i="64"/>
  <c r="AW1760" i="64" s="1"/>
  <c r="AW1112" i="64"/>
  <c r="AW1139" i="64" s="1"/>
  <c r="AW1077" i="64"/>
  <c r="AW1104" i="64" s="1"/>
  <c r="AW1053" i="64"/>
  <c r="AW1701" i="64"/>
  <c r="AW1726" i="64" s="1"/>
  <c r="AW959" i="64"/>
  <c r="AW983" i="64"/>
  <c r="AW996" i="64" s="1"/>
  <c r="AW911" i="64"/>
  <c r="AW926" i="64" s="1"/>
  <c r="AW798" i="64"/>
  <c r="AW522" i="64"/>
  <c r="AW535" i="64" s="1"/>
  <c r="AW935" i="64"/>
  <c r="AW950" i="64" s="1"/>
  <c r="AW498" i="64"/>
  <c r="AW822" i="64"/>
  <c r="AW835" i="64" s="1"/>
  <c r="AW473" i="64"/>
  <c r="AW1440" i="64"/>
  <c r="AW449" i="64"/>
  <c r="AW1416" i="64"/>
  <c r="AW1431" i="64" s="1"/>
  <c r="AW421" i="64"/>
  <c r="AO1385" i="64"/>
  <c r="AO2191" i="64"/>
  <c r="AO2165" i="64"/>
  <c r="AO2140" i="64"/>
  <c r="AO1362" i="64"/>
  <c r="AO1376" i="64" s="1"/>
  <c r="AO1330" i="64"/>
  <c r="AO2243" i="64"/>
  <c r="AO2257" i="64" s="1"/>
  <c r="AO2114" i="64"/>
  <c r="AO2131" i="64" s="1"/>
  <c r="AO1308" i="64"/>
  <c r="AO1321" i="64" s="1"/>
  <c r="AO1514" i="64"/>
  <c r="AO1527" i="64" s="1"/>
  <c r="AO1669" i="64"/>
  <c r="AO1692" i="64" s="1"/>
  <c r="AO1263" i="64"/>
  <c r="AO1298" i="64" s="1"/>
  <c r="AO1219" i="64"/>
  <c r="AO1254" i="64" s="1"/>
  <c r="AO1183" i="64"/>
  <c r="AO1210" i="64" s="1"/>
  <c r="AO1637" i="64"/>
  <c r="AO1660" i="64" s="1"/>
  <c r="AO1601" i="64"/>
  <c r="AO1628" i="64" s="1"/>
  <c r="AO1147" i="64"/>
  <c r="AO1174" i="64" s="1"/>
  <c r="AO1112" i="64"/>
  <c r="AO1139" i="64" s="1"/>
  <c r="AO1735" i="64"/>
  <c r="AO1760" i="64" s="1"/>
  <c r="AO1077" i="64"/>
  <c r="AO1104" i="64" s="1"/>
  <c r="AO1053" i="64"/>
  <c r="AO1701" i="64"/>
  <c r="AO1726" i="64" s="1"/>
  <c r="AO959" i="64"/>
  <c r="AO983" i="64"/>
  <c r="AO996" i="64" s="1"/>
  <c r="AO935" i="64"/>
  <c r="AO950" i="64" s="1"/>
  <c r="AO798" i="64"/>
  <c r="AO522" i="64"/>
  <c r="AO535" i="64" s="1"/>
  <c r="AO498" i="64"/>
  <c r="AO911" i="64"/>
  <c r="AO926" i="64" s="1"/>
  <c r="AO822" i="64"/>
  <c r="AO835" i="64" s="1"/>
  <c r="AO1416" i="64"/>
  <c r="AO1431" i="64" s="1"/>
  <c r="AO473" i="64"/>
  <c r="AO1440" i="64"/>
  <c r="AO449" i="64"/>
  <c r="AO421" i="64"/>
  <c r="AG1385" i="64"/>
  <c r="AG2191" i="64"/>
  <c r="AG2165" i="64"/>
  <c r="AG2140" i="64"/>
  <c r="AG2114" i="64"/>
  <c r="AG2131" i="64" s="1"/>
  <c r="AG1362" i="64"/>
  <c r="AG1376" i="64" s="1"/>
  <c r="AG1330" i="64"/>
  <c r="AG2243" i="64"/>
  <c r="AG2257" i="64" s="1"/>
  <c r="AG1308" i="64"/>
  <c r="AG1321" i="64" s="1"/>
  <c r="AG1514" i="64"/>
  <c r="AG1527" i="64" s="1"/>
  <c r="AG1669" i="64"/>
  <c r="AG1692" i="64" s="1"/>
  <c r="AG1263" i="64"/>
  <c r="AG1298" i="64" s="1"/>
  <c r="AG1219" i="64"/>
  <c r="AG1254" i="64" s="1"/>
  <c r="AG1183" i="64"/>
  <c r="AG1210" i="64" s="1"/>
  <c r="AG1637" i="64"/>
  <c r="AG1660" i="64" s="1"/>
  <c r="AG1601" i="64"/>
  <c r="AG1628" i="64" s="1"/>
  <c r="AG1147" i="64"/>
  <c r="AG1174" i="64" s="1"/>
  <c r="AG1735" i="64"/>
  <c r="AG1760" i="64" s="1"/>
  <c r="AG1077" i="64"/>
  <c r="AG1104" i="64" s="1"/>
  <c r="AG1053" i="64"/>
  <c r="AG1112" i="64"/>
  <c r="AG1139" i="64" s="1"/>
  <c r="AG1701" i="64"/>
  <c r="AG1726" i="64" s="1"/>
  <c r="AG959" i="64"/>
  <c r="AG983" i="64"/>
  <c r="AG996" i="64" s="1"/>
  <c r="AG798" i="64"/>
  <c r="AG522" i="64"/>
  <c r="AG535" i="64" s="1"/>
  <c r="AG911" i="64"/>
  <c r="AG926" i="64" s="1"/>
  <c r="AG498" i="64"/>
  <c r="AG935" i="64"/>
  <c r="AG950" i="64" s="1"/>
  <c r="AG822" i="64"/>
  <c r="AG835" i="64" s="1"/>
  <c r="AG473" i="64"/>
  <c r="AG1440" i="64"/>
  <c r="AG449" i="64"/>
  <c r="AG1416" i="64"/>
  <c r="AG1431" i="64" s="1"/>
  <c r="AG421" i="64"/>
  <c r="Y1385" i="64"/>
  <c r="Y2191" i="64"/>
  <c r="Y2165" i="64"/>
  <c r="Y2140" i="64"/>
  <c r="Y2114" i="64"/>
  <c r="Y2131" i="64" s="1"/>
  <c r="Y1330" i="64"/>
  <c r="Y1362" i="64"/>
  <c r="Y1376" i="64" s="1"/>
  <c r="Y2243" i="64"/>
  <c r="Y2257" i="64" s="1"/>
  <c r="Y1308" i="64"/>
  <c r="Y1321" i="64" s="1"/>
  <c r="Y1669" i="64"/>
  <c r="Y1692" i="64" s="1"/>
  <c r="Y1514" i="64"/>
  <c r="Y1527" i="64" s="1"/>
  <c r="Y1263" i="64"/>
  <c r="Y1298" i="64" s="1"/>
  <c r="Y1219" i="64"/>
  <c r="Y1254" i="64" s="1"/>
  <c r="Y1183" i="64"/>
  <c r="Y1210" i="64" s="1"/>
  <c r="Y1147" i="64"/>
  <c r="Y1174" i="64" s="1"/>
  <c r="Y1735" i="64"/>
  <c r="Y1760" i="64" s="1"/>
  <c r="Y1112" i="64"/>
  <c r="Y1139" i="64" s="1"/>
  <c r="Y1637" i="64"/>
  <c r="Y1660" i="64" s="1"/>
  <c r="Y1077" i="64"/>
  <c r="Y1104" i="64" s="1"/>
  <c r="Y1601" i="64"/>
  <c r="Y1628" i="64" s="1"/>
  <c r="Y1053" i="64"/>
  <c r="Y1701" i="64"/>
  <c r="Y1726" i="64" s="1"/>
  <c r="Y983" i="64"/>
  <c r="Y996" i="64" s="1"/>
  <c r="Y959" i="64"/>
  <c r="Y798" i="64"/>
  <c r="Y911" i="64"/>
  <c r="Y926" i="64" s="1"/>
  <c r="Y935" i="64"/>
  <c r="Y950" i="64" s="1"/>
  <c r="Y522" i="64"/>
  <c r="Y535" i="64" s="1"/>
  <c r="Y498" i="64"/>
  <c r="Y822" i="64"/>
  <c r="Y835" i="64" s="1"/>
  <c r="Y1416" i="64"/>
  <c r="Y1431" i="64" s="1"/>
  <c r="Y473" i="64"/>
  <c r="Y1440" i="64"/>
  <c r="Y449" i="64"/>
  <c r="Y421" i="64"/>
  <c r="CL1384" i="64"/>
  <c r="CL2190" i="64"/>
  <c r="CL2164" i="64"/>
  <c r="CL2139" i="64"/>
  <c r="CL2113" i="64"/>
  <c r="CL1361" i="64"/>
  <c r="CL1329" i="64"/>
  <c r="CL1307" i="64"/>
  <c r="CL1513" i="64"/>
  <c r="CL2242" i="64"/>
  <c r="CL1668" i="64"/>
  <c r="CL1218" i="64"/>
  <c r="CL1182" i="64"/>
  <c r="CL1262" i="64"/>
  <c r="CL1636" i="64"/>
  <c r="CL1600" i="64"/>
  <c r="CL1146" i="64"/>
  <c r="CL1734" i="64"/>
  <c r="CL1076" i="64"/>
  <c r="CL1052" i="64"/>
  <c r="CL1700" i="64"/>
  <c r="CL1111" i="64"/>
  <c r="CL958" i="64"/>
  <c r="CL973" i="64" s="1"/>
  <c r="CL934" i="64"/>
  <c r="CL949" i="64" s="1"/>
  <c r="CL982" i="64"/>
  <c r="CL1415" i="64"/>
  <c r="CL521" i="64"/>
  <c r="CL534" i="64" s="1"/>
  <c r="CL497" i="64"/>
  <c r="CL821" i="64"/>
  <c r="CL1439" i="64"/>
  <c r="CL448" i="64"/>
  <c r="CL797" i="64"/>
  <c r="CL420" i="64"/>
  <c r="CL388" i="64"/>
  <c r="CD1384" i="64"/>
  <c r="CD2190" i="64"/>
  <c r="CD2164" i="64"/>
  <c r="CD2139" i="64"/>
  <c r="CD2113" i="64"/>
  <c r="CD1361" i="64"/>
  <c r="CD1329" i="64"/>
  <c r="CD1307" i="64"/>
  <c r="CD2242" i="64"/>
  <c r="CD1668" i="64"/>
  <c r="CD1513" i="64"/>
  <c r="CD1262" i="64"/>
  <c r="CD1218" i="64"/>
  <c r="CD1182" i="64"/>
  <c r="CD1636" i="64"/>
  <c r="CD1600" i="64"/>
  <c r="CD1146" i="64"/>
  <c r="CD1734" i="64"/>
  <c r="CD1076" i="64"/>
  <c r="CD1111" i="64"/>
  <c r="CD1052" i="64"/>
  <c r="CD1700" i="64"/>
  <c r="CD958" i="64"/>
  <c r="CD973" i="64" s="1"/>
  <c r="CD982" i="64"/>
  <c r="CD934" i="64"/>
  <c r="CD949" i="64" s="1"/>
  <c r="CD1415" i="64"/>
  <c r="CD521" i="64"/>
  <c r="CD534" i="64" s="1"/>
  <c r="CD497" i="64"/>
  <c r="CD821" i="64"/>
  <c r="CD797" i="64"/>
  <c r="CD1439" i="64"/>
  <c r="CD448" i="64"/>
  <c r="CD420" i="64"/>
  <c r="CD388" i="64"/>
  <c r="BV1384" i="64"/>
  <c r="BV2190" i="64"/>
  <c r="BV2164" i="64"/>
  <c r="BV2139" i="64"/>
  <c r="BV2113" i="64"/>
  <c r="BV1361" i="64"/>
  <c r="BV1329" i="64"/>
  <c r="BV1307" i="64"/>
  <c r="BV2242" i="64"/>
  <c r="BV1668" i="64"/>
  <c r="BV1513" i="64"/>
  <c r="BV1262" i="64"/>
  <c r="BV1182" i="64"/>
  <c r="BV1218" i="64"/>
  <c r="BV1636" i="64"/>
  <c r="BV1146" i="64"/>
  <c r="BV1600" i="64"/>
  <c r="BV1111" i="64"/>
  <c r="BV1734" i="64"/>
  <c r="BV1076" i="64"/>
  <c r="BV1052" i="64"/>
  <c r="BV1700" i="64"/>
  <c r="BV958" i="64"/>
  <c r="BV973" i="64" s="1"/>
  <c r="BV982" i="64"/>
  <c r="BV934" i="64"/>
  <c r="BV949" i="64" s="1"/>
  <c r="BV1415" i="64"/>
  <c r="BV521" i="64"/>
  <c r="BV534" i="64" s="1"/>
  <c r="BV497" i="64"/>
  <c r="BV821" i="64"/>
  <c r="BV1439" i="64"/>
  <c r="BV448" i="64"/>
  <c r="BV797" i="64"/>
  <c r="BV420" i="64"/>
  <c r="BV388" i="64"/>
  <c r="BN1384" i="64"/>
  <c r="BN2190" i="64"/>
  <c r="BN2164" i="64"/>
  <c r="BN2139" i="64"/>
  <c r="BN2113" i="64"/>
  <c r="BN1361" i="64"/>
  <c r="BN1329" i="64"/>
  <c r="BN1307" i="64"/>
  <c r="BN1513" i="64"/>
  <c r="BN2242" i="64"/>
  <c r="BN1668" i="64"/>
  <c r="BN1262" i="64"/>
  <c r="BN1182" i="64"/>
  <c r="BN1636" i="64"/>
  <c r="BN1600" i="64"/>
  <c r="BN1146" i="64"/>
  <c r="BN1218" i="64"/>
  <c r="BN1076" i="64"/>
  <c r="BN1052" i="64"/>
  <c r="BN1111" i="64"/>
  <c r="BN1700" i="64"/>
  <c r="BN958" i="64"/>
  <c r="BN973" i="64" s="1"/>
  <c r="BN934" i="64"/>
  <c r="BN949" i="64" s="1"/>
  <c r="BN1734" i="64"/>
  <c r="BN1415" i="64"/>
  <c r="BN521" i="64"/>
  <c r="BN534" i="64" s="1"/>
  <c r="BN982" i="64"/>
  <c r="BN497" i="64"/>
  <c r="BN821" i="64"/>
  <c r="BN1439" i="64"/>
  <c r="BN448" i="64"/>
  <c r="BN420" i="64"/>
  <c r="BN797" i="64"/>
  <c r="BN388" i="64"/>
  <c r="BF1384" i="64"/>
  <c r="BF2190" i="64"/>
  <c r="BF2164" i="64"/>
  <c r="BF2139" i="64"/>
  <c r="BF2113" i="64"/>
  <c r="BF1329" i="64"/>
  <c r="BF1361" i="64"/>
  <c r="BF1307" i="64"/>
  <c r="BF2242" i="64"/>
  <c r="BF1668" i="64"/>
  <c r="BF1513" i="64"/>
  <c r="BF1262" i="64"/>
  <c r="BF1218" i="64"/>
  <c r="BF1182" i="64"/>
  <c r="BF1636" i="64"/>
  <c r="BF1146" i="64"/>
  <c r="BF1600" i="64"/>
  <c r="BF1111" i="64"/>
  <c r="BF1076" i="64"/>
  <c r="BF1052" i="64"/>
  <c r="BF1700" i="64"/>
  <c r="BF958" i="64"/>
  <c r="BF973" i="64" s="1"/>
  <c r="BF934" i="64"/>
  <c r="BF949" i="64" s="1"/>
  <c r="BF982" i="64"/>
  <c r="BF1415" i="64"/>
  <c r="BF1734" i="64"/>
  <c r="BF521" i="64"/>
  <c r="BF534" i="64" s="1"/>
  <c r="BF497" i="64"/>
  <c r="BF821" i="64"/>
  <c r="BF1439" i="64"/>
  <c r="BF797" i="64"/>
  <c r="BF448" i="64"/>
  <c r="BF420" i="64"/>
  <c r="BF388" i="64"/>
  <c r="AX1384" i="64"/>
  <c r="AX2190" i="64"/>
  <c r="AX2164" i="64"/>
  <c r="AX2139" i="64"/>
  <c r="AX2113" i="64"/>
  <c r="AX1361" i="64"/>
  <c r="AX1329" i="64"/>
  <c r="AX1307" i="64"/>
  <c r="AX2242" i="64"/>
  <c r="AX1513" i="64"/>
  <c r="AX1668" i="64"/>
  <c r="AX1182" i="64"/>
  <c r="AX1262" i="64"/>
  <c r="AX1636" i="64"/>
  <c r="AX1600" i="64"/>
  <c r="AX1146" i="64"/>
  <c r="AX1218" i="64"/>
  <c r="AX1076" i="64"/>
  <c r="AX1052" i="64"/>
  <c r="AX1700" i="64"/>
  <c r="AX958" i="64"/>
  <c r="AX973" i="64" s="1"/>
  <c r="AX1734" i="64"/>
  <c r="AX982" i="64"/>
  <c r="AX934" i="64"/>
  <c r="AX949" i="64" s="1"/>
  <c r="AX1111" i="64"/>
  <c r="AX1415" i="64"/>
  <c r="AX521" i="64"/>
  <c r="AX534" i="64" s="1"/>
  <c r="AX497" i="64"/>
  <c r="AX821" i="64"/>
  <c r="AX1439" i="64"/>
  <c r="AX448" i="64"/>
  <c r="AX797" i="64"/>
  <c r="AX420" i="64"/>
  <c r="AX388" i="64"/>
  <c r="AP1384" i="64"/>
  <c r="AP2190" i="64"/>
  <c r="AP2164" i="64"/>
  <c r="AP2139" i="64"/>
  <c r="AP2113" i="64"/>
  <c r="AP1329" i="64"/>
  <c r="AP1361" i="64"/>
  <c r="AP1307" i="64"/>
  <c r="AP1513" i="64"/>
  <c r="AP2242" i="64"/>
  <c r="AP1262" i="64"/>
  <c r="AP1218" i="64"/>
  <c r="AP1668" i="64"/>
  <c r="AP1182" i="64"/>
  <c r="AP1636" i="64"/>
  <c r="AP1600" i="64"/>
  <c r="AP1146" i="64"/>
  <c r="AP1076" i="64"/>
  <c r="AP1052" i="64"/>
  <c r="AP1111" i="64"/>
  <c r="AP1700" i="64"/>
  <c r="AP958" i="64"/>
  <c r="AP973" i="64" s="1"/>
  <c r="AP982" i="64"/>
  <c r="AP934" i="64"/>
  <c r="AP949" i="64" s="1"/>
  <c r="AP1734" i="64"/>
  <c r="AP1415" i="64"/>
  <c r="AP521" i="64"/>
  <c r="AP534" i="64" s="1"/>
  <c r="AP497" i="64"/>
  <c r="AP821" i="64"/>
  <c r="AP1439" i="64"/>
  <c r="AP448" i="64"/>
  <c r="AP420" i="64"/>
  <c r="AP388" i="64"/>
  <c r="AH1384" i="64"/>
  <c r="AH2190" i="64"/>
  <c r="AH2164" i="64"/>
  <c r="AH2139" i="64"/>
  <c r="AH2113" i="64"/>
  <c r="AH1361" i="64"/>
  <c r="AH1329" i="64"/>
  <c r="AH1307" i="64"/>
  <c r="AH2242" i="64"/>
  <c r="AH1513" i="64"/>
  <c r="AH1262" i="64"/>
  <c r="AH1218" i="64"/>
  <c r="AH1668" i="64"/>
  <c r="AH1182" i="64"/>
  <c r="AH1636" i="64"/>
  <c r="AH1146" i="64"/>
  <c r="AH1111" i="64"/>
  <c r="AH1076" i="64"/>
  <c r="AH1052" i="64"/>
  <c r="AH1600" i="64"/>
  <c r="AH1700" i="64"/>
  <c r="AH1734" i="64"/>
  <c r="AH958" i="64"/>
  <c r="AH973" i="64" s="1"/>
  <c r="AH934" i="64"/>
  <c r="AH949" i="64" s="1"/>
  <c r="AH1415" i="64"/>
  <c r="AH982" i="64"/>
  <c r="AH521" i="64"/>
  <c r="AH534" i="64" s="1"/>
  <c r="AH497" i="64"/>
  <c r="AH821" i="64"/>
  <c r="AH1439" i="64"/>
  <c r="AH797" i="64"/>
  <c r="AH448" i="64"/>
  <c r="AH420" i="64"/>
  <c r="AH388" i="64"/>
  <c r="Z1384" i="64"/>
  <c r="Z2190" i="64"/>
  <c r="Z2164" i="64"/>
  <c r="Z2139" i="64"/>
  <c r="Z2113" i="64"/>
  <c r="Z1361" i="64"/>
  <c r="Z1307" i="64"/>
  <c r="Z1329" i="64"/>
  <c r="Z1513" i="64"/>
  <c r="Z2242" i="64"/>
  <c r="Z1218" i="64"/>
  <c r="Z1668" i="64"/>
  <c r="Z1182" i="64"/>
  <c r="Z1262" i="64"/>
  <c r="Z1636" i="64"/>
  <c r="Z1600" i="64"/>
  <c r="Z1146" i="64"/>
  <c r="Z1076" i="64"/>
  <c r="Z1052" i="64"/>
  <c r="Z1700" i="64"/>
  <c r="Z1111" i="64"/>
  <c r="Z958" i="64"/>
  <c r="Z973" i="64" s="1"/>
  <c r="Z1734" i="64"/>
  <c r="Z934" i="64"/>
  <c r="Z949" i="64" s="1"/>
  <c r="Z982" i="64"/>
  <c r="Z1415" i="64"/>
  <c r="Z521" i="64"/>
  <c r="Z534" i="64" s="1"/>
  <c r="Z497" i="64"/>
  <c r="Z821" i="64"/>
  <c r="Z1439" i="64"/>
  <c r="Z448" i="64"/>
  <c r="Z797" i="64"/>
  <c r="Z420" i="64"/>
  <c r="Z388" i="64"/>
  <c r="CE1381" i="64"/>
  <c r="CE1403" i="64" s="1"/>
  <c r="CE2187" i="64"/>
  <c r="CE2204" i="64" s="1"/>
  <c r="CE2161" i="64"/>
  <c r="CE2178" i="64" s="1"/>
  <c r="CE2110" i="64"/>
  <c r="CE2127" i="64" s="1"/>
  <c r="CE1358" i="64"/>
  <c r="CE1372" i="64" s="1"/>
  <c r="CE2136" i="64"/>
  <c r="CE2153" i="64" s="1"/>
  <c r="CE1326" i="64"/>
  <c r="CE1349" i="64" s="1"/>
  <c r="CE1510" i="64"/>
  <c r="CE1523" i="64" s="1"/>
  <c r="CE1304" i="64"/>
  <c r="CE1317" i="64" s="1"/>
  <c r="CE2239" i="64"/>
  <c r="CE2253" i="64" s="1"/>
  <c r="CE1215" i="64"/>
  <c r="CE1250" i="64" s="1"/>
  <c r="CE1665" i="64"/>
  <c r="CE1688" i="64" s="1"/>
  <c r="CE1259" i="64"/>
  <c r="CE1294" i="64" s="1"/>
  <c r="CE1633" i="64"/>
  <c r="CE1656" i="64" s="1"/>
  <c r="CE1179" i="64"/>
  <c r="CE1206" i="64" s="1"/>
  <c r="CE1143" i="64"/>
  <c r="CE1170" i="64" s="1"/>
  <c r="CE1597" i="64"/>
  <c r="CE1624" i="64" s="1"/>
  <c r="CE1108" i="64"/>
  <c r="CE1135" i="64" s="1"/>
  <c r="CE1073" i="64"/>
  <c r="CE1100" i="64" s="1"/>
  <c r="CE1049" i="64"/>
  <c r="CE1697" i="64"/>
  <c r="CE1722" i="64" s="1"/>
  <c r="CE955" i="64"/>
  <c r="CE970" i="64" s="1"/>
  <c r="CE1731" i="64"/>
  <c r="CE1756" i="64" s="1"/>
  <c r="CE979" i="64"/>
  <c r="CE992" i="64" s="1"/>
  <c r="CE931" i="64"/>
  <c r="CE946" i="64" s="1"/>
  <c r="CE1412" i="64"/>
  <c r="CE1427" i="64" s="1"/>
  <c r="CE518" i="64"/>
  <c r="CE531" i="64" s="1"/>
  <c r="CE494" i="64"/>
  <c r="CE818" i="64"/>
  <c r="CE831" i="64" s="1"/>
  <c r="CE445" i="64"/>
  <c r="CE794" i="64"/>
  <c r="CE809" i="64" s="1"/>
  <c r="CE417" i="64"/>
  <c r="CE385" i="64"/>
  <c r="BW1381" i="64"/>
  <c r="BW1403" i="64" s="1"/>
  <c r="BW2187" i="64"/>
  <c r="BW2204" i="64" s="1"/>
  <c r="BW2161" i="64"/>
  <c r="BW2178" i="64" s="1"/>
  <c r="BW2110" i="64"/>
  <c r="BW2127" i="64" s="1"/>
  <c r="BW2136" i="64"/>
  <c r="BW2153" i="64" s="1"/>
  <c r="BW1358" i="64"/>
  <c r="BW1372" i="64" s="1"/>
  <c r="BW1326" i="64"/>
  <c r="BW1349" i="64" s="1"/>
  <c r="BW1510" i="64"/>
  <c r="BW1523" i="64" s="1"/>
  <c r="BW1304" i="64"/>
  <c r="BW1317" i="64" s="1"/>
  <c r="BW2239" i="64"/>
  <c r="BW2253" i="64" s="1"/>
  <c r="BW1259" i="64"/>
  <c r="BW1294" i="64" s="1"/>
  <c r="BW1665" i="64"/>
  <c r="BW1688" i="64" s="1"/>
  <c r="BW1633" i="64"/>
  <c r="BW1656" i="64" s="1"/>
  <c r="BW1179" i="64"/>
  <c r="BW1206" i="64" s="1"/>
  <c r="BW1597" i="64"/>
  <c r="BW1624" i="64" s="1"/>
  <c r="BW1143" i="64"/>
  <c r="BW1170" i="64" s="1"/>
  <c r="BW1073" i="64"/>
  <c r="BW1100" i="64" s="1"/>
  <c r="BW1049" i="64"/>
  <c r="BW1215" i="64"/>
  <c r="BW1250" i="64" s="1"/>
  <c r="BW1108" i="64"/>
  <c r="BW1135" i="64" s="1"/>
  <c r="BW1697" i="64"/>
  <c r="BW1722" i="64" s="1"/>
  <c r="BW955" i="64"/>
  <c r="BW970" i="64" s="1"/>
  <c r="BW931" i="64"/>
  <c r="BW946" i="64" s="1"/>
  <c r="BW1731" i="64"/>
  <c r="BW1756" i="64" s="1"/>
  <c r="BW979" i="64"/>
  <c r="BW992" i="64" s="1"/>
  <c r="BW1412" i="64"/>
  <c r="BW1427" i="64" s="1"/>
  <c r="BW518" i="64"/>
  <c r="BW531" i="64" s="1"/>
  <c r="BW494" i="64"/>
  <c r="BW818" i="64"/>
  <c r="BW831" i="64" s="1"/>
  <c r="BW907" i="64"/>
  <c r="BW922" i="64" s="1"/>
  <c r="BW445" i="64"/>
  <c r="BW417" i="64"/>
  <c r="BW794" i="64"/>
  <c r="BW809" i="64" s="1"/>
  <c r="BW385" i="64"/>
  <c r="BO1381" i="64"/>
  <c r="BO1403" i="64" s="1"/>
  <c r="BO2187" i="64"/>
  <c r="BO2204" i="64" s="1"/>
  <c r="BO2161" i="64"/>
  <c r="BO2178" i="64" s="1"/>
  <c r="BO2110" i="64"/>
  <c r="BO2127" i="64" s="1"/>
  <c r="BO2136" i="64"/>
  <c r="BO2153" i="64" s="1"/>
  <c r="BO1358" i="64"/>
  <c r="BO1372" i="64" s="1"/>
  <c r="BO1326" i="64"/>
  <c r="BO1349" i="64" s="1"/>
  <c r="BO1510" i="64"/>
  <c r="BO1523" i="64" s="1"/>
  <c r="BO1304" i="64"/>
  <c r="BO1317" i="64" s="1"/>
  <c r="BO1259" i="64"/>
  <c r="BO1294" i="64" s="1"/>
  <c r="BO1665" i="64"/>
  <c r="BO1688" i="64" s="1"/>
  <c r="BO1215" i="64"/>
  <c r="BO1250" i="64" s="1"/>
  <c r="BO1633" i="64"/>
  <c r="BO1656" i="64" s="1"/>
  <c r="BO1179" i="64"/>
  <c r="BO1206" i="64" s="1"/>
  <c r="BO1143" i="64"/>
  <c r="BO1170" i="64" s="1"/>
  <c r="BO2239" i="64"/>
  <c r="BO2253" i="64" s="1"/>
  <c r="BO1108" i="64"/>
  <c r="BO1135" i="64" s="1"/>
  <c r="BO1073" i="64"/>
  <c r="BO1100" i="64" s="1"/>
  <c r="BO1049" i="64"/>
  <c r="BO1597" i="64"/>
  <c r="BO1624" i="64" s="1"/>
  <c r="BO1697" i="64"/>
  <c r="BO1722" i="64" s="1"/>
  <c r="BO955" i="64"/>
  <c r="BO970" i="64" s="1"/>
  <c r="BO931" i="64"/>
  <c r="BO946" i="64" s="1"/>
  <c r="BO979" i="64"/>
  <c r="BO992" i="64" s="1"/>
  <c r="BO1412" i="64"/>
  <c r="BO1427" i="64" s="1"/>
  <c r="BO518" i="64"/>
  <c r="BO531" i="64" s="1"/>
  <c r="BO494" i="64"/>
  <c r="BO818" i="64"/>
  <c r="BO831" i="64" s="1"/>
  <c r="BO1731" i="64"/>
  <c r="BO1756" i="64" s="1"/>
  <c r="BO907" i="64"/>
  <c r="BO922" i="64" s="1"/>
  <c r="BO794" i="64"/>
  <c r="BO809" i="64" s="1"/>
  <c r="BO445" i="64"/>
  <c r="BO417" i="64"/>
  <c r="BO385" i="64"/>
  <c r="BG1381" i="64"/>
  <c r="BG1403" i="64" s="1"/>
  <c r="BG2187" i="64"/>
  <c r="BG2204" i="64" s="1"/>
  <c r="BG2161" i="64"/>
  <c r="BG2178" i="64" s="1"/>
  <c r="BG2136" i="64"/>
  <c r="BG2153" i="64" s="1"/>
  <c r="BG2110" i="64"/>
  <c r="BG2127" i="64" s="1"/>
  <c r="BG1326" i="64"/>
  <c r="BG1349" i="64" s="1"/>
  <c r="BG1358" i="64"/>
  <c r="BG1372" i="64" s="1"/>
  <c r="BG1510" i="64"/>
  <c r="BG1523" i="64" s="1"/>
  <c r="BG1304" i="64"/>
  <c r="BG1317" i="64" s="1"/>
  <c r="BG2239" i="64"/>
  <c r="BG2253" i="64" s="1"/>
  <c r="BG1665" i="64"/>
  <c r="BG1688" i="64" s="1"/>
  <c r="BG1259" i="64"/>
  <c r="BG1294" i="64" s="1"/>
  <c r="BG1633" i="64"/>
  <c r="BG1656" i="64" s="1"/>
  <c r="BG1179" i="64"/>
  <c r="BG1206" i="64" s="1"/>
  <c r="BG1215" i="64"/>
  <c r="BG1250" i="64" s="1"/>
  <c r="BG1597" i="64"/>
  <c r="BG1624" i="64" s="1"/>
  <c r="BG1143" i="64"/>
  <c r="BG1170" i="64" s="1"/>
  <c r="BG1073" i="64"/>
  <c r="BG1100" i="64" s="1"/>
  <c r="BG1049" i="64"/>
  <c r="BG1697" i="64"/>
  <c r="BG1722" i="64" s="1"/>
  <c r="BG955" i="64"/>
  <c r="BG970" i="64" s="1"/>
  <c r="BG1108" i="64"/>
  <c r="BG1135" i="64" s="1"/>
  <c r="BG1731" i="64"/>
  <c r="BG1756" i="64" s="1"/>
  <c r="BG979" i="64"/>
  <c r="BG992" i="64" s="1"/>
  <c r="BG1412" i="64"/>
  <c r="BG1427" i="64" s="1"/>
  <c r="BG931" i="64"/>
  <c r="BG946" i="64" s="1"/>
  <c r="BG518" i="64"/>
  <c r="BG531" i="64" s="1"/>
  <c r="BG494" i="64"/>
  <c r="BG818" i="64"/>
  <c r="BG831" i="64" s="1"/>
  <c r="BG907" i="64"/>
  <c r="BG922" i="64" s="1"/>
  <c r="BG445" i="64"/>
  <c r="BG794" i="64"/>
  <c r="BG809" i="64" s="1"/>
  <c r="BG417" i="64"/>
  <c r="BG385" i="64"/>
  <c r="AY1381" i="64"/>
  <c r="AY1403" i="64" s="1"/>
  <c r="AY2187" i="64"/>
  <c r="AY2204" i="64" s="1"/>
  <c r="AY2161" i="64"/>
  <c r="AY2178" i="64" s="1"/>
  <c r="AY2110" i="64"/>
  <c r="AY2127" i="64" s="1"/>
  <c r="AY2136" i="64"/>
  <c r="AY2153" i="64" s="1"/>
  <c r="AY1326" i="64"/>
  <c r="AY1349" i="64" s="1"/>
  <c r="AY1358" i="64"/>
  <c r="AY1372" i="64" s="1"/>
  <c r="AY1304" i="64"/>
  <c r="AY1317" i="64" s="1"/>
  <c r="AY1510" i="64"/>
  <c r="AY1523" i="64" s="1"/>
  <c r="AY1665" i="64"/>
  <c r="AY1688" i="64" s="1"/>
  <c r="AY2239" i="64"/>
  <c r="AY2253" i="64" s="1"/>
  <c r="AY1215" i="64"/>
  <c r="AY1250" i="64" s="1"/>
  <c r="AY1633" i="64"/>
  <c r="AY1656" i="64" s="1"/>
  <c r="AY1597" i="64"/>
  <c r="AY1624" i="64" s="1"/>
  <c r="AY1179" i="64"/>
  <c r="AY1206" i="64" s="1"/>
  <c r="AY1259" i="64"/>
  <c r="AY1294" i="64" s="1"/>
  <c r="AY1143" i="64"/>
  <c r="AY1170" i="64" s="1"/>
  <c r="AY1073" i="64"/>
  <c r="AY1100" i="64" s="1"/>
  <c r="AY1049" i="64"/>
  <c r="AY1108" i="64"/>
  <c r="AY1135" i="64" s="1"/>
  <c r="AY1697" i="64"/>
  <c r="AY1722" i="64" s="1"/>
  <c r="AY955" i="64"/>
  <c r="AY970" i="64" s="1"/>
  <c r="AY979" i="64"/>
  <c r="AY992" i="64" s="1"/>
  <c r="AY1731" i="64"/>
  <c r="AY1756" i="64" s="1"/>
  <c r="AY931" i="64"/>
  <c r="AY946" i="64" s="1"/>
  <c r="AY1412" i="64"/>
  <c r="AY1427" i="64" s="1"/>
  <c r="AY494" i="64"/>
  <c r="AY818" i="64"/>
  <c r="AY831" i="64" s="1"/>
  <c r="AY445" i="64"/>
  <c r="AY907" i="64"/>
  <c r="AY922" i="64" s="1"/>
  <c r="AY518" i="64"/>
  <c r="AY531" i="64" s="1"/>
  <c r="AY417" i="64"/>
  <c r="AY385" i="64"/>
  <c r="AQ1381" i="64"/>
  <c r="AQ1403" i="64" s="1"/>
  <c r="AQ2187" i="64"/>
  <c r="AQ2204" i="64" s="1"/>
  <c r="AQ2161" i="64"/>
  <c r="AQ2178" i="64" s="1"/>
  <c r="AQ2110" i="64"/>
  <c r="AQ2127" i="64" s="1"/>
  <c r="AQ2136" i="64"/>
  <c r="AQ2153" i="64" s="1"/>
  <c r="AQ1326" i="64"/>
  <c r="AQ1349" i="64" s="1"/>
  <c r="AQ1358" i="64"/>
  <c r="AQ1372" i="64" s="1"/>
  <c r="AQ1304" i="64"/>
  <c r="AQ1317" i="64" s="1"/>
  <c r="AQ1259" i="64"/>
  <c r="AQ1294" i="64" s="1"/>
  <c r="AQ2239" i="64"/>
  <c r="AQ2253" i="64" s="1"/>
  <c r="AQ1510" i="64"/>
  <c r="AQ1523" i="64" s="1"/>
  <c r="AQ1215" i="64"/>
  <c r="AQ1250" i="64" s="1"/>
  <c r="AQ1665" i="64"/>
  <c r="AQ1688" i="64" s="1"/>
  <c r="AQ1633" i="64"/>
  <c r="AQ1656" i="64" s="1"/>
  <c r="AQ1179" i="64"/>
  <c r="AQ1206" i="64" s="1"/>
  <c r="AQ1143" i="64"/>
  <c r="AQ1170" i="64" s="1"/>
  <c r="AQ1597" i="64"/>
  <c r="AQ1624" i="64" s="1"/>
  <c r="AQ1108" i="64"/>
  <c r="AQ1135" i="64" s="1"/>
  <c r="AQ1073" i="64"/>
  <c r="AQ1100" i="64" s="1"/>
  <c r="AQ1049" i="64"/>
  <c r="AQ1697" i="64"/>
  <c r="AQ1722" i="64" s="1"/>
  <c r="AQ1731" i="64"/>
  <c r="AQ1756" i="64" s="1"/>
  <c r="AQ955" i="64"/>
  <c r="AQ970" i="64" s="1"/>
  <c r="AQ1412" i="64"/>
  <c r="AQ1427" i="64" s="1"/>
  <c r="AQ494" i="64"/>
  <c r="AQ818" i="64"/>
  <c r="AQ831" i="64" s="1"/>
  <c r="AQ931" i="64"/>
  <c r="AQ946" i="64" s="1"/>
  <c r="AQ794" i="64"/>
  <c r="AQ809" i="64" s="1"/>
  <c r="AQ445" i="64"/>
  <c r="AQ907" i="64"/>
  <c r="AQ922" i="64" s="1"/>
  <c r="AQ518" i="64"/>
  <c r="AQ531" i="64" s="1"/>
  <c r="AQ417" i="64"/>
  <c r="AQ385" i="64"/>
  <c r="AI1381" i="64"/>
  <c r="AI1403" i="64" s="1"/>
  <c r="AI2187" i="64"/>
  <c r="AI2204" i="64" s="1"/>
  <c r="AI2161" i="64"/>
  <c r="AI2178" i="64" s="1"/>
  <c r="AI2110" i="64"/>
  <c r="AI2127" i="64" s="1"/>
  <c r="AI2136" i="64"/>
  <c r="AI2153" i="64" s="1"/>
  <c r="AI1358" i="64"/>
  <c r="AI1372" i="64" s="1"/>
  <c r="AI1326" i="64"/>
  <c r="AI1349" i="64" s="1"/>
  <c r="AI1510" i="64"/>
  <c r="AI1523" i="64" s="1"/>
  <c r="AI1304" i="64"/>
  <c r="AI1317" i="64" s="1"/>
  <c r="AI1259" i="64"/>
  <c r="AI1294" i="64" s="1"/>
  <c r="AI2239" i="64"/>
  <c r="AI2253" i="64" s="1"/>
  <c r="AI1665" i="64"/>
  <c r="AI1688" i="64" s="1"/>
  <c r="AI1215" i="64"/>
  <c r="AI1250" i="64" s="1"/>
  <c r="AI1633" i="64"/>
  <c r="AI1656" i="64" s="1"/>
  <c r="AI1179" i="64"/>
  <c r="AI1206" i="64" s="1"/>
  <c r="AI1597" i="64"/>
  <c r="AI1624" i="64" s="1"/>
  <c r="AI1143" i="64"/>
  <c r="AI1170" i="64" s="1"/>
  <c r="AI1073" i="64"/>
  <c r="AI1100" i="64" s="1"/>
  <c r="AI1049" i="64"/>
  <c r="AI1697" i="64"/>
  <c r="AI1722" i="64" s="1"/>
  <c r="AI1108" i="64"/>
  <c r="AI1135" i="64" s="1"/>
  <c r="AI955" i="64"/>
  <c r="AI970" i="64" s="1"/>
  <c r="AI1731" i="64"/>
  <c r="AI1756" i="64" s="1"/>
  <c r="AI979" i="64"/>
  <c r="AI992" i="64" s="1"/>
  <c r="AI1412" i="64"/>
  <c r="AI1427" i="64" s="1"/>
  <c r="AI931" i="64"/>
  <c r="AI946" i="64" s="1"/>
  <c r="AI494" i="64"/>
  <c r="AI818" i="64"/>
  <c r="AI831" i="64" s="1"/>
  <c r="AI445" i="64"/>
  <c r="AI907" i="64"/>
  <c r="AI922" i="64" s="1"/>
  <c r="AI794" i="64"/>
  <c r="AI809" i="64" s="1"/>
  <c r="AI417" i="64"/>
  <c r="AI385" i="64"/>
  <c r="AA1381" i="64"/>
  <c r="AA1403" i="64" s="1"/>
  <c r="AA2187" i="64"/>
  <c r="AA2204" i="64" s="1"/>
  <c r="AA2161" i="64"/>
  <c r="AA2178" i="64" s="1"/>
  <c r="AA2136" i="64"/>
  <c r="AA2153" i="64" s="1"/>
  <c r="AA2110" i="64"/>
  <c r="AA2127" i="64" s="1"/>
  <c r="AA1358" i="64"/>
  <c r="AA1372" i="64" s="1"/>
  <c r="AA1326" i="64"/>
  <c r="AA1349" i="64" s="1"/>
  <c r="AA1304" i="64"/>
  <c r="AA1317" i="64" s="1"/>
  <c r="AA2239" i="64"/>
  <c r="AA2253" i="64" s="1"/>
  <c r="AA1259" i="64"/>
  <c r="AA1294" i="64" s="1"/>
  <c r="AA1215" i="64"/>
  <c r="AA1250" i="64" s="1"/>
  <c r="AA1665" i="64"/>
  <c r="AA1688" i="64" s="1"/>
  <c r="AA1510" i="64"/>
  <c r="AA1523" i="64" s="1"/>
  <c r="AA1633" i="64"/>
  <c r="AA1656" i="64" s="1"/>
  <c r="AA1597" i="64"/>
  <c r="AA1624" i="64" s="1"/>
  <c r="AA1179" i="64"/>
  <c r="AA1206" i="64" s="1"/>
  <c r="AA1143" i="64"/>
  <c r="AA1170" i="64" s="1"/>
  <c r="AA1073" i="64"/>
  <c r="AA1100" i="64" s="1"/>
  <c r="AA1108" i="64"/>
  <c r="AA1135" i="64" s="1"/>
  <c r="AA1049" i="64"/>
  <c r="AA1697" i="64"/>
  <c r="AA1722" i="64" s="1"/>
  <c r="AA1731" i="64"/>
  <c r="AA1756" i="64" s="1"/>
  <c r="AA955" i="64"/>
  <c r="AA970" i="64" s="1"/>
  <c r="AA979" i="64"/>
  <c r="AA992" i="64" s="1"/>
  <c r="AA1412" i="64"/>
  <c r="AA1427" i="64" s="1"/>
  <c r="AA931" i="64"/>
  <c r="AA946" i="64" s="1"/>
  <c r="AA494" i="64"/>
  <c r="AA818" i="64"/>
  <c r="AA831" i="64" s="1"/>
  <c r="AA794" i="64"/>
  <c r="AA809" i="64" s="1"/>
  <c r="AA518" i="64"/>
  <c r="AA531" i="64" s="1"/>
  <c r="AA445" i="64"/>
  <c r="AA417" i="64"/>
  <c r="AA907" i="64"/>
  <c r="AA922" i="64" s="1"/>
  <c r="AA385" i="64"/>
  <c r="S1381" i="64"/>
  <c r="S1403" i="64" s="1"/>
  <c r="S2187" i="64"/>
  <c r="S2204" i="64" s="1"/>
  <c r="S2161" i="64"/>
  <c r="S2178" i="64" s="1"/>
  <c r="S2110" i="64"/>
  <c r="S2127" i="64" s="1"/>
  <c r="S2136" i="64"/>
  <c r="S2153" i="64" s="1"/>
  <c r="S1358" i="64"/>
  <c r="S1372" i="64" s="1"/>
  <c r="S1326" i="64"/>
  <c r="S1349" i="64" s="1"/>
  <c r="S1510" i="64"/>
  <c r="S1523" i="64" s="1"/>
  <c r="S1304" i="64"/>
  <c r="S1317" i="64" s="1"/>
  <c r="S1665" i="64"/>
  <c r="S1688" i="64" s="1"/>
  <c r="S2239" i="64"/>
  <c r="S2253" i="64" s="1"/>
  <c r="S1633" i="64"/>
  <c r="S1656" i="64" s="1"/>
  <c r="S1215" i="64"/>
  <c r="S1250" i="64" s="1"/>
  <c r="S1179" i="64"/>
  <c r="S1206" i="64" s="1"/>
  <c r="S1143" i="64"/>
  <c r="S1170" i="64" s="1"/>
  <c r="S1597" i="64"/>
  <c r="S1624" i="64" s="1"/>
  <c r="S1259" i="64"/>
  <c r="S1294" i="64" s="1"/>
  <c r="S1108" i="64"/>
  <c r="S1135" i="64" s="1"/>
  <c r="S1073" i="64"/>
  <c r="S1100" i="64" s="1"/>
  <c r="S1049" i="64"/>
  <c r="S1697" i="64"/>
  <c r="S1722" i="64" s="1"/>
  <c r="S955" i="64"/>
  <c r="S970" i="64" s="1"/>
  <c r="S979" i="64"/>
  <c r="S992" i="64" s="1"/>
  <c r="S1731" i="64"/>
  <c r="S1756" i="64" s="1"/>
  <c r="S931" i="64"/>
  <c r="S946" i="64" s="1"/>
  <c r="S1412" i="64"/>
  <c r="S1427" i="64" s="1"/>
  <c r="S494" i="64"/>
  <c r="S818" i="64"/>
  <c r="S831" i="64" s="1"/>
  <c r="S445" i="64"/>
  <c r="S794" i="64"/>
  <c r="S809" i="64" s="1"/>
  <c r="S518" i="64"/>
  <c r="S531" i="64" s="1"/>
  <c r="S417" i="64"/>
  <c r="S385" i="64"/>
  <c r="CB316" i="64"/>
  <c r="BT316" i="64"/>
  <c r="BD316" i="64"/>
  <c r="CI315" i="64"/>
  <c r="CA315" i="64"/>
  <c r="BS315" i="64"/>
  <c r="BK315" i="64"/>
  <c r="BC315" i="64"/>
  <c r="AU315" i="64"/>
  <c r="AM315" i="64"/>
  <c r="AE315" i="64"/>
  <c r="W315" i="64"/>
  <c r="CH312" i="64"/>
  <c r="BZ312" i="64"/>
  <c r="BR312" i="64"/>
  <c r="BJ312" i="64"/>
  <c r="BB312" i="64"/>
  <c r="AT312" i="64"/>
  <c r="AL312" i="64"/>
  <c r="AD312" i="64"/>
  <c r="V312" i="64"/>
  <c r="V325" i="64" s="1"/>
  <c r="CG311" i="64"/>
  <c r="BY311" i="64"/>
  <c r="BQ311" i="64"/>
  <c r="BI311" i="64"/>
  <c r="BA311" i="64"/>
  <c r="AS311" i="64"/>
  <c r="AK311" i="64"/>
  <c r="AC311" i="64"/>
  <c r="U311" i="64"/>
  <c r="W334" i="64"/>
  <c r="AE334" i="64"/>
  <c r="AM334" i="64"/>
  <c r="AU334" i="64"/>
  <c r="BC334" i="64"/>
  <c r="BK334" i="64"/>
  <c r="CA334" i="64"/>
  <c r="CI334" i="64"/>
  <c r="W335" i="64"/>
  <c r="AE335" i="64"/>
  <c r="AM335" i="64"/>
  <c r="AU335" i="64"/>
  <c r="BC335" i="64"/>
  <c r="BK335" i="64"/>
  <c r="BS335" i="64"/>
  <c r="CA335" i="64"/>
  <c r="CI335" i="64"/>
  <c r="V338" i="64"/>
  <c r="AD338" i="64"/>
  <c r="AL338" i="64"/>
  <c r="AT338" i="64"/>
  <c r="BB338" i="64"/>
  <c r="BJ338" i="64"/>
  <c r="BS338" i="64"/>
  <c r="CC338" i="64"/>
  <c r="S339" i="64"/>
  <c r="S349" i="64" s="1"/>
  <c r="AC339" i="64"/>
  <c r="AC349" i="64" s="1"/>
  <c r="AO339" i="64"/>
  <c r="AO349" i="64" s="1"/>
  <c r="AY339" i="64"/>
  <c r="AY349" i="64" s="1"/>
  <c r="BI339" i="64"/>
  <c r="BI349" i="64" s="1"/>
  <c r="BU339" i="64"/>
  <c r="BU349" i="64" s="1"/>
  <c r="CE339" i="64"/>
  <c r="CE349" i="64" s="1"/>
  <c r="W384" i="64"/>
  <c r="AH384" i="64"/>
  <c r="BI384" i="64"/>
  <c r="BU384" i="64"/>
  <c r="CI384" i="64"/>
  <c r="AN385" i="64"/>
  <c r="BA385" i="64"/>
  <c r="BM385" i="64"/>
  <c r="CA385" i="64"/>
  <c r="AD388" i="64"/>
  <c r="BC388" i="64"/>
  <c r="BP388" i="64"/>
  <c r="CB388" i="64"/>
  <c r="V389" i="64"/>
  <c r="AG389" i="64"/>
  <c r="AU389" i="64"/>
  <c r="BH389" i="64"/>
  <c r="CH389" i="64"/>
  <c r="Y1435" i="64"/>
  <c r="AJ1435" i="64"/>
  <c r="AX1435" i="64"/>
  <c r="BK1435" i="64"/>
  <c r="BW1435" i="64"/>
  <c r="T1436" i="64"/>
  <c r="T1451" i="64" s="1"/>
  <c r="AR1436" i="64"/>
  <c r="AR1451" i="64" s="1"/>
  <c r="BX1436" i="64"/>
  <c r="BX1451" i="64" s="1"/>
  <c r="AY1439" i="64"/>
  <c r="AQ1440" i="64"/>
  <c r="Y416" i="64"/>
  <c r="Y436" i="64" s="1"/>
  <c r="CK416" i="64"/>
  <c r="CK436" i="64" s="1"/>
  <c r="CC417" i="64"/>
  <c r="BL420" i="64"/>
  <c r="BD421" i="64"/>
  <c r="AD444" i="64"/>
  <c r="AD459" i="64" s="1"/>
  <c r="V445" i="64"/>
  <c r="CH445" i="64"/>
  <c r="BQ448" i="64"/>
  <c r="BI449" i="64"/>
  <c r="AI468" i="64"/>
  <c r="AA469" i="64"/>
  <c r="CD472" i="64"/>
  <c r="CE473" i="64"/>
  <c r="BU493" i="64"/>
  <c r="X497" i="64"/>
  <c r="AC1412" i="64"/>
  <c r="AC1427" i="64" s="1"/>
  <c r="BO1415" i="64"/>
  <c r="BU794" i="64"/>
  <c r="BU809" i="64" s="1"/>
  <c r="BW798" i="64"/>
  <c r="BD818" i="64"/>
  <c r="BD831" i="64" s="1"/>
  <c r="AI518" i="64"/>
  <c r="AI531" i="64" s="1"/>
  <c r="S907" i="64"/>
  <c r="S922" i="64" s="1"/>
  <c r="AA934" i="64"/>
  <c r="AA949" i="64" s="1"/>
  <c r="BS1380" i="64"/>
  <c r="BS2186" i="64"/>
  <c r="BS2203" i="64" s="1"/>
  <c r="BS2135" i="64"/>
  <c r="BS2152" i="64" s="1"/>
  <c r="BS2160" i="64"/>
  <c r="BS2177" i="64" s="1"/>
  <c r="BS2109" i="64"/>
  <c r="BS2126" i="64" s="1"/>
  <c r="BS1325" i="64"/>
  <c r="BS1348" i="64" s="1"/>
  <c r="BS1357" i="64"/>
  <c r="BS1371" i="64" s="1"/>
  <c r="BS1509" i="64"/>
  <c r="BS1522" i="64" s="1"/>
  <c r="BS1303" i="64"/>
  <c r="BS1316" i="64" s="1"/>
  <c r="BS1214" i="64"/>
  <c r="BS1249" i="64" s="1"/>
  <c r="BS2238" i="64"/>
  <c r="BS2252" i="64" s="1"/>
  <c r="BS1258" i="64"/>
  <c r="BS1596" i="64"/>
  <c r="BS1623" i="64" s="1"/>
  <c r="BS1664" i="64"/>
  <c r="BS1687" i="64" s="1"/>
  <c r="BS1107" i="64"/>
  <c r="BS1134" i="64" s="1"/>
  <c r="BS1632" i="64"/>
  <c r="BS1655" i="64" s="1"/>
  <c r="BS1178" i="64"/>
  <c r="BS1205" i="64" s="1"/>
  <c r="BS1696" i="64"/>
  <c r="BS1721" i="64" s="1"/>
  <c r="BS1730" i="64"/>
  <c r="BS1755" i="64" s="1"/>
  <c r="BS1142" i="64"/>
  <c r="BS1169" i="64" s="1"/>
  <c r="BS1072" i="64"/>
  <c r="BS1099" i="64" s="1"/>
  <c r="BS978" i="64"/>
  <c r="BS991" i="64" s="1"/>
  <c r="BS1048" i="64"/>
  <c r="BS1063" i="64" s="1"/>
  <c r="BS954" i="64"/>
  <c r="BS969" i="64" s="1"/>
  <c r="BS817" i="64"/>
  <c r="BS830" i="64" s="1"/>
  <c r="BS906" i="64"/>
  <c r="BS921" i="64" s="1"/>
  <c r="BS793" i="64"/>
  <c r="BS808" i="64" s="1"/>
  <c r="BS1411" i="64"/>
  <c r="BS1426" i="64" s="1"/>
  <c r="BS517" i="64"/>
  <c r="BS930" i="64"/>
  <c r="BS945" i="64" s="1"/>
  <c r="BS493" i="64"/>
  <c r="BS416" i="64"/>
  <c r="BS436" i="64" s="1"/>
  <c r="BS468" i="64"/>
  <c r="BS444" i="64"/>
  <c r="BS459" i="64" s="1"/>
  <c r="CA1385" i="64"/>
  <c r="CA2191" i="64"/>
  <c r="CA2140" i="64"/>
  <c r="CA2165" i="64"/>
  <c r="CA1330" i="64"/>
  <c r="CA1308" i="64"/>
  <c r="CA1321" i="64" s="1"/>
  <c r="CA1514" i="64"/>
  <c r="CA1527" i="64" s="1"/>
  <c r="CA2114" i="64"/>
  <c r="CA2131" i="64" s="1"/>
  <c r="CA1362" i="64"/>
  <c r="CA1376" i="64" s="1"/>
  <c r="CA2243" i="64"/>
  <c r="CA2257" i="64" s="1"/>
  <c r="CA1219" i="64"/>
  <c r="CA1254" i="64" s="1"/>
  <c r="CA1601" i="64"/>
  <c r="CA1628" i="64" s="1"/>
  <c r="CA1263" i="64"/>
  <c r="CA1298" i="64" s="1"/>
  <c r="CA1183" i="64"/>
  <c r="CA1210" i="64" s="1"/>
  <c r="CA1701" i="64"/>
  <c r="CA1726" i="64" s="1"/>
  <c r="CA1112" i="64"/>
  <c r="CA1139" i="64" s="1"/>
  <c r="CA1637" i="64"/>
  <c r="CA1660" i="64" s="1"/>
  <c r="CA1735" i="64"/>
  <c r="CA1760" i="64" s="1"/>
  <c r="CA1147" i="64"/>
  <c r="CA1174" i="64" s="1"/>
  <c r="CA1077" i="64"/>
  <c r="CA1104" i="64" s="1"/>
  <c r="CA1669" i="64"/>
  <c r="CA1692" i="64" s="1"/>
  <c r="CA983" i="64"/>
  <c r="CA996" i="64" s="1"/>
  <c r="CA1053" i="64"/>
  <c r="CA959" i="64"/>
  <c r="CA935" i="64"/>
  <c r="CA950" i="64" s="1"/>
  <c r="CA911" i="64"/>
  <c r="CA926" i="64" s="1"/>
  <c r="CA798" i="64"/>
  <c r="CA1416" i="64"/>
  <c r="CA1431" i="64" s="1"/>
  <c r="CA522" i="64"/>
  <c r="CA535" i="64" s="1"/>
  <c r="CA498" i="64"/>
  <c r="CA421" i="64"/>
  <c r="CA473" i="64"/>
  <c r="CA1440" i="64"/>
  <c r="CA449" i="64"/>
  <c r="W1385" i="64"/>
  <c r="W2191" i="64"/>
  <c r="W2140" i="64"/>
  <c r="W2165" i="64"/>
  <c r="W2114" i="64"/>
  <c r="W2131" i="64" s="1"/>
  <c r="W1330" i="64"/>
  <c r="W1362" i="64"/>
  <c r="W1376" i="64" s="1"/>
  <c r="W1308" i="64"/>
  <c r="W1321" i="64" s="1"/>
  <c r="W1514" i="64"/>
  <c r="W1527" i="64" s="1"/>
  <c r="W2243" i="64"/>
  <c r="W2257" i="64" s="1"/>
  <c r="W1219" i="64"/>
  <c r="W1254" i="64" s="1"/>
  <c r="W1263" i="64"/>
  <c r="W1298" i="64" s="1"/>
  <c r="W1601" i="64"/>
  <c r="W1628" i="64" s="1"/>
  <c r="W1669" i="64"/>
  <c r="W1692" i="64" s="1"/>
  <c r="W1637" i="64"/>
  <c r="W1660" i="64" s="1"/>
  <c r="W1701" i="64"/>
  <c r="W1726" i="64" s="1"/>
  <c r="W1147" i="64"/>
  <c r="W1174" i="64" s="1"/>
  <c r="W1735" i="64"/>
  <c r="W1760" i="64" s="1"/>
  <c r="W1183" i="64"/>
  <c r="W1210" i="64" s="1"/>
  <c r="W1112" i="64"/>
  <c r="W1139" i="64" s="1"/>
  <c r="W1077" i="64"/>
  <c r="W1104" i="64" s="1"/>
  <c r="W983" i="64"/>
  <c r="W996" i="64" s="1"/>
  <c r="W959" i="64"/>
  <c r="W1053" i="64"/>
  <c r="W911" i="64"/>
  <c r="W926" i="64" s="1"/>
  <c r="W798" i="64"/>
  <c r="W935" i="64"/>
  <c r="W950" i="64" s="1"/>
  <c r="W1416" i="64"/>
  <c r="W1431" i="64" s="1"/>
  <c r="W522" i="64"/>
  <c r="W535" i="64" s="1"/>
  <c r="W421" i="64"/>
  <c r="W473" i="64"/>
  <c r="W1440" i="64"/>
  <c r="W822" i="64"/>
  <c r="W835" i="64" s="1"/>
  <c r="W498" i="64"/>
  <c r="W449" i="64"/>
  <c r="AF1384" i="64"/>
  <c r="AF2190" i="64"/>
  <c r="AF2139" i="64"/>
  <c r="AF2164" i="64"/>
  <c r="AF2113" i="64"/>
  <c r="AF1361" i="64"/>
  <c r="AF1329" i="64"/>
  <c r="AF1307" i="64"/>
  <c r="AF2242" i="64"/>
  <c r="AF1262" i="64"/>
  <c r="AF1513" i="64"/>
  <c r="AF1600" i="64"/>
  <c r="AF1668" i="64"/>
  <c r="AF1182" i="64"/>
  <c r="AF1636" i="64"/>
  <c r="AF1218" i="64"/>
  <c r="AF1146" i="64"/>
  <c r="AF1734" i="64"/>
  <c r="AF1111" i="64"/>
  <c r="AF1076" i="64"/>
  <c r="AF982" i="64"/>
  <c r="AF958" i="64"/>
  <c r="AF973" i="64" s="1"/>
  <c r="AF1052" i="64"/>
  <c r="AF1700" i="64"/>
  <c r="AF934" i="64"/>
  <c r="AF949" i="64" s="1"/>
  <c r="AF1415" i="64"/>
  <c r="AF521" i="64"/>
  <c r="AF534" i="64" s="1"/>
  <c r="AF472" i="64"/>
  <c r="AF1439" i="64"/>
  <c r="AF821" i="64"/>
  <c r="AF797" i="64"/>
  <c r="AF497" i="64"/>
  <c r="AF448" i="64"/>
  <c r="BE1381" i="64"/>
  <c r="BE1403" i="64" s="1"/>
  <c r="BE2187" i="64"/>
  <c r="BE2204" i="64" s="1"/>
  <c r="BE2161" i="64"/>
  <c r="BE2178" i="64" s="1"/>
  <c r="BE2136" i="64"/>
  <c r="BE2153" i="64" s="1"/>
  <c r="BE2110" i="64"/>
  <c r="BE2127" i="64" s="1"/>
  <c r="BE1358" i="64"/>
  <c r="BE1372" i="64" s="1"/>
  <c r="BE1326" i="64"/>
  <c r="BE1349" i="64" s="1"/>
  <c r="BE2239" i="64"/>
  <c r="BE2253" i="64" s="1"/>
  <c r="BE1304" i="64"/>
  <c r="BE1317" i="64" s="1"/>
  <c r="BE1510" i="64"/>
  <c r="BE1523" i="64" s="1"/>
  <c r="BE1215" i="64"/>
  <c r="BE1250" i="64" s="1"/>
  <c r="BE1597" i="64"/>
  <c r="BE1624" i="64" s="1"/>
  <c r="BE1665" i="64"/>
  <c r="BE1688" i="64" s="1"/>
  <c r="BE1259" i="64"/>
  <c r="BE1294" i="64" s="1"/>
  <c r="BE1179" i="64"/>
  <c r="BE1206" i="64" s="1"/>
  <c r="BE1108" i="64"/>
  <c r="BE1135" i="64" s="1"/>
  <c r="BE1731" i="64"/>
  <c r="BE1756" i="64" s="1"/>
  <c r="BE1073" i="64"/>
  <c r="BE1100" i="64" s="1"/>
  <c r="BE1143" i="64"/>
  <c r="BE1170" i="64" s="1"/>
  <c r="BE1633" i="64"/>
  <c r="BE1656" i="64" s="1"/>
  <c r="BE1049" i="64"/>
  <c r="BE955" i="64"/>
  <c r="BE970" i="64" s="1"/>
  <c r="BE1697" i="64"/>
  <c r="BE1722" i="64" s="1"/>
  <c r="BE979" i="64"/>
  <c r="BE992" i="64" s="1"/>
  <c r="BE931" i="64"/>
  <c r="BE946" i="64" s="1"/>
  <c r="BE907" i="64"/>
  <c r="BE922" i="64" s="1"/>
  <c r="BE1412" i="64"/>
  <c r="BE1427" i="64" s="1"/>
  <c r="BE518" i="64"/>
  <c r="BE531" i="64" s="1"/>
  <c r="BE469" i="64"/>
  <c r="BE1436" i="64"/>
  <c r="BE1451" i="64" s="1"/>
  <c r="BE494" i="64"/>
  <c r="BE445" i="64"/>
  <c r="BE794" i="64"/>
  <c r="BE809" i="64" s="1"/>
  <c r="BE818" i="64"/>
  <c r="BE831" i="64" s="1"/>
  <c r="AF338" i="64"/>
  <c r="AG417" i="64"/>
  <c r="BD497" i="64"/>
  <c r="CJ1380" i="64"/>
  <c r="CJ2186" i="64"/>
  <c r="CJ2203" i="64" s="1"/>
  <c r="CJ2135" i="64"/>
  <c r="CJ2152" i="64" s="1"/>
  <c r="CJ2160" i="64"/>
  <c r="CJ2177" i="64" s="1"/>
  <c r="CJ2109" i="64"/>
  <c r="CJ2126" i="64" s="1"/>
  <c r="CJ1325" i="64"/>
  <c r="CJ1348" i="64" s="1"/>
  <c r="CJ1509" i="64"/>
  <c r="CJ1522" i="64" s="1"/>
  <c r="CJ1357" i="64"/>
  <c r="CJ1371" i="64" s="1"/>
  <c r="CJ1214" i="64"/>
  <c r="CJ1249" i="64" s="1"/>
  <c r="CJ1303" i="64"/>
  <c r="CJ1316" i="64" s="1"/>
  <c r="CJ1596" i="64"/>
  <c r="CJ1623" i="64" s="1"/>
  <c r="CJ1664" i="64"/>
  <c r="CJ1687" i="64" s="1"/>
  <c r="CJ2238" i="64"/>
  <c r="CJ2252" i="64" s="1"/>
  <c r="CJ1632" i="64"/>
  <c r="CJ1655" i="64" s="1"/>
  <c r="CJ1178" i="64"/>
  <c r="CJ1205" i="64" s="1"/>
  <c r="CJ1696" i="64"/>
  <c r="CJ1721" i="64" s="1"/>
  <c r="CJ1142" i="64"/>
  <c r="CJ1169" i="64" s="1"/>
  <c r="CJ1107" i="64"/>
  <c r="CJ1134" i="64" s="1"/>
  <c r="CJ1730" i="64"/>
  <c r="CJ1755" i="64" s="1"/>
  <c r="CJ1258" i="64"/>
  <c r="CJ1072" i="64"/>
  <c r="CJ1099" i="64" s="1"/>
  <c r="CJ1048" i="64"/>
  <c r="CJ1063" i="64" s="1"/>
  <c r="CJ954" i="64"/>
  <c r="CJ969" i="64" s="1"/>
  <c r="CJ978" i="64"/>
  <c r="CJ991" i="64" s="1"/>
  <c r="CJ930" i="64"/>
  <c r="CJ945" i="64" s="1"/>
  <c r="CJ906" i="64"/>
  <c r="CJ921" i="64" s="1"/>
  <c r="CJ793" i="64"/>
  <c r="CJ808" i="64" s="1"/>
  <c r="CJ1411" i="64"/>
  <c r="CJ1426" i="64" s="1"/>
  <c r="CJ517" i="64"/>
  <c r="CJ416" i="64"/>
  <c r="CJ436" i="64" s="1"/>
  <c r="CJ468" i="64"/>
  <c r="CJ1435" i="64"/>
  <c r="CJ444" i="64"/>
  <c r="CJ459" i="64" s="1"/>
  <c r="CJ817" i="64"/>
  <c r="CJ830" i="64" s="1"/>
  <c r="CJ493" i="64"/>
  <c r="CB1380" i="64"/>
  <c r="CB2186" i="64"/>
  <c r="CB2203" i="64" s="1"/>
  <c r="CB2135" i="64"/>
  <c r="CB2152" i="64" s="1"/>
  <c r="CB2160" i="64"/>
  <c r="CB2177" i="64" s="1"/>
  <c r="CB2109" i="64"/>
  <c r="CB2126" i="64" s="1"/>
  <c r="CB1325" i="64"/>
  <c r="CB1348" i="64" s="1"/>
  <c r="CB1509" i="64"/>
  <c r="CB1522" i="64" s="1"/>
  <c r="CB1357" i="64"/>
  <c r="CB1371" i="64" s="1"/>
  <c r="CB1214" i="64"/>
  <c r="CB1249" i="64" s="1"/>
  <c r="CB1303" i="64"/>
  <c r="CB1316" i="64" s="1"/>
  <c r="CB2238" i="64"/>
  <c r="CB2252" i="64" s="1"/>
  <c r="CB1596" i="64"/>
  <c r="CB1623" i="64" s="1"/>
  <c r="CB1258" i="64"/>
  <c r="CB1664" i="64"/>
  <c r="CB1687" i="64" s="1"/>
  <c r="CB1178" i="64"/>
  <c r="CB1205" i="64" s="1"/>
  <c r="CB1142" i="64"/>
  <c r="CB1169" i="64" s="1"/>
  <c r="CB1107" i="64"/>
  <c r="CB1134" i="64" s="1"/>
  <c r="CB1696" i="64"/>
  <c r="CB1721" i="64" s="1"/>
  <c r="CB1730" i="64"/>
  <c r="CB1755" i="64" s="1"/>
  <c r="CB1632" i="64"/>
  <c r="CB1655" i="64" s="1"/>
  <c r="CB1072" i="64"/>
  <c r="CB1099" i="64" s="1"/>
  <c r="CB978" i="64"/>
  <c r="CB991" i="64" s="1"/>
  <c r="CB954" i="64"/>
  <c r="CB969" i="64" s="1"/>
  <c r="CB1048" i="64"/>
  <c r="CB1063" i="64" s="1"/>
  <c r="CB930" i="64"/>
  <c r="CB945" i="64" s="1"/>
  <c r="CB906" i="64"/>
  <c r="CB921" i="64" s="1"/>
  <c r="CB793" i="64"/>
  <c r="CB808" i="64" s="1"/>
  <c r="CB1411" i="64"/>
  <c r="CB1426" i="64" s="1"/>
  <c r="CB517" i="64"/>
  <c r="CB416" i="64"/>
  <c r="CB436" i="64" s="1"/>
  <c r="CB817" i="64"/>
  <c r="CB830" i="64" s="1"/>
  <c r="CB468" i="64"/>
  <c r="CB493" i="64"/>
  <c r="CB1435" i="64"/>
  <c r="CB444" i="64"/>
  <c r="CB459" i="64" s="1"/>
  <c r="BT1380" i="64"/>
  <c r="BT2186" i="64"/>
  <c r="BT2203" i="64" s="1"/>
  <c r="BT2135" i="64"/>
  <c r="BT2152" i="64" s="1"/>
  <c r="BT2160" i="64"/>
  <c r="BT2177" i="64" s="1"/>
  <c r="BT2109" i="64"/>
  <c r="BT2126" i="64" s="1"/>
  <c r="BT1357" i="64"/>
  <c r="BT1371" i="64" s="1"/>
  <c r="BT1325" i="64"/>
  <c r="BT1348" i="64" s="1"/>
  <c r="BT1509" i="64"/>
  <c r="BT1522" i="64" s="1"/>
  <c r="BT1303" i="64"/>
  <c r="BT1316" i="64" s="1"/>
  <c r="BT1214" i="64"/>
  <c r="BT1249" i="64" s="1"/>
  <c r="BT1258" i="64"/>
  <c r="BT2238" i="64"/>
  <c r="BT2252" i="64" s="1"/>
  <c r="BT1596" i="64"/>
  <c r="BT1623" i="64" s="1"/>
  <c r="BT1664" i="64"/>
  <c r="BT1687" i="64" s="1"/>
  <c r="BT1632" i="64"/>
  <c r="BT1655" i="64" s="1"/>
  <c r="BT1178" i="64"/>
  <c r="BT1205" i="64" s="1"/>
  <c r="BT1696" i="64"/>
  <c r="BT1721" i="64" s="1"/>
  <c r="BT1730" i="64"/>
  <c r="BT1755" i="64" s="1"/>
  <c r="BT1142" i="64"/>
  <c r="BT1169" i="64" s="1"/>
  <c r="BT1107" i="64"/>
  <c r="BT1134" i="64" s="1"/>
  <c r="BT1072" i="64"/>
  <c r="BT1099" i="64" s="1"/>
  <c r="BT978" i="64"/>
  <c r="BT991" i="64" s="1"/>
  <c r="BT954" i="64"/>
  <c r="BT969" i="64" s="1"/>
  <c r="BT1048" i="64"/>
  <c r="BT1063" i="64" s="1"/>
  <c r="BT906" i="64"/>
  <c r="BT921" i="64" s="1"/>
  <c r="BT793" i="64"/>
  <c r="BT808" i="64" s="1"/>
  <c r="BT1411" i="64"/>
  <c r="BT1426" i="64" s="1"/>
  <c r="BT517" i="64"/>
  <c r="BT930" i="64"/>
  <c r="BT945" i="64" s="1"/>
  <c r="BT493" i="64"/>
  <c r="BT416" i="64"/>
  <c r="BT436" i="64" s="1"/>
  <c r="BT468" i="64"/>
  <c r="BT1435" i="64"/>
  <c r="BT817" i="64"/>
  <c r="BT830" i="64" s="1"/>
  <c r="BT444" i="64"/>
  <c r="BT459" i="64" s="1"/>
  <c r="BL1380" i="64"/>
  <c r="BL2186" i="64"/>
  <c r="BL2203" i="64" s="1"/>
  <c r="BL2135" i="64"/>
  <c r="BL2152" i="64" s="1"/>
  <c r="BL2160" i="64"/>
  <c r="BL2177" i="64" s="1"/>
  <c r="BL1325" i="64"/>
  <c r="BL1348" i="64" s="1"/>
  <c r="BL1509" i="64"/>
  <c r="BL1522" i="64" s="1"/>
  <c r="BL1357" i="64"/>
  <c r="BL1371" i="64" s="1"/>
  <c r="BL2109" i="64"/>
  <c r="BL2126" i="64" s="1"/>
  <c r="BL1214" i="64"/>
  <c r="BL1249" i="64" s="1"/>
  <c r="BL1303" i="64"/>
  <c r="BL1316" i="64" s="1"/>
  <c r="BL1596" i="64"/>
  <c r="BL1623" i="64" s="1"/>
  <c r="BL1258" i="64"/>
  <c r="BL2238" i="64"/>
  <c r="BL2252" i="64" s="1"/>
  <c r="BL1664" i="64"/>
  <c r="BL1687" i="64" s="1"/>
  <c r="BL1632" i="64"/>
  <c r="BL1655" i="64" s="1"/>
  <c r="BL1178" i="64"/>
  <c r="BL1205" i="64" s="1"/>
  <c r="BL1696" i="64"/>
  <c r="BL1721" i="64" s="1"/>
  <c r="BL1142" i="64"/>
  <c r="BL1169" i="64" s="1"/>
  <c r="BL1107" i="64"/>
  <c r="BL1134" i="64" s="1"/>
  <c r="BL1730" i="64"/>
  <c r="BL1755" i="64" s="1"/>
  <c r="BL1072" i="64"/>
  <c r="BL1099" i="64" s="1"/>
  <c r="BL1048" i="64"/>
  <c r="BL1063" i="64" s="1"/>
  <c r="BL954" i="64"/>
  <c r="BL969" i="64" s="1"/>
  <c r="BL978" i="64"/>
  <c r="BL991" i="64" s="1"/>
  <c r="BL906" i="64"/>
  <c r="BL921" i="64" s="1"/>
  <c r="BL793" i="64"/>
  <c r="BL808" i="64" s="1"/>
  <c r="BL930" i="64"/>
  <c r="BL945" i="64" s="1"/>
  <c r="BL1411" i="64"/>
  <c r="BL1426" i="64" s="1"/>
  <c r="BL517" i="64"/>
  <c r="BL416" i="64"/>
  <c r="BL436" i="64" s="1"/>
  <c r="BL468" i="64"/>
  <c r="BL1435" i="64"/>
  <c r="BL493" i="64"/>
  <c r="BL444" i="64"/>
  <c r="BL459" i="64" s="1"/>
  <c r="BD1380" i="64"/>
  <c r="BD2186" i="64"/>
  <c r="BD2203" i="64" s="1"/>
  <c r="BD2135" i="64"/>
  <c r="BD2152" i="64" s="1"/>
  <c r="BD2160" i="64"/>
  <c r="BD2177" i="64" s="1"/>
  <c r="BD1357" i="64"/>
  <c r="BD1371" i="64" s="1"/>
  <c r="BD1325" i="64"/>
  <c r="BD1348" i="64" s="1"/>
  <c r="BD1509" i="64"/>
  <c r="BD1522" i="64" s="1"/>
  <c r="BD2109" i="64"/>
  <c r="BD2126" i="64" s="1"/>
  <c r="BD1303" i="64"/>
  <c r="BD1316" i="64" s="1"/>
  <c r="BD1214" i="64"/>
  <c r="BD1249" i="64" s="1"/>
  <c r="BD1258" i="64"/>
  <c r="BD2238" i="64"/>
  <c r="BD2252" i="64" s="1"/>
  <c r="BD1596" i="64"/>
  <c r="BD1623" i="64" s="1"/>
  <c r="BD1664" i="64"/>
  <c r="BD1687" i="64" s="1"/>
  <c r="BD1178" i="64"/>
  <c r="BD1205" i="64" s="1"/>
  <c r="BD1632" i="64"/>
  <c r="BD1655" i="64" s="1"/>
  <c r="BD1696" i="64"/>
  <c r="BD1721" i="64" s="1"/>
  <c r="BD1730" i="64"/>
  <c r="BD1755" i="64" s="1"/>
  <c r="BD1072" i="64"/>
  <c r="BD1099" i="64" s="1"/>
  <c r="BD1107" i="64"/>
  <c r="BD1134" i="64" s="1"/>
  <c r="BD1048" i="64"/>
  <c r="BD1063" i="64" s="1"/>
  <c r="BD954" i="64"/>
  <c r="BD969" i="64" s="1"/>
  <c r="BD978" i="64"/>
  <c r="BD991" i="64" s="1"/>
  <c r="BD1142" i="64"/>
  <c r="BD1169" i="64" s="1"/>
  <c r="BD930" i="64"/>
  <c r="BD945" i="64" s="1"/>
  <c r="BD906" i="64"/>
  <c r="BD921" i="64" s="1"/>
  <c r="BD793" i="64"/>
  <c r="BD808" i="64" s="1"/>
  <c r="BD1411" i="64"/>
  <c r="BD1426" i="64" s="1"/>
  <c r="BD517" i="64"/>
  <c r="BD416" i="64"/>
  <c r="BD436" i="64" s="1"/>
  <c r="BD817" i="64"/>
  <c r="BD830" i="64" s="1"/>
  <c r="BD468" i="64"/>
  <c r="BD493" i="64"/>
  <c r="BD1435" i="64"/>
  <c r="BD444" i="64"/>
  <c r="BD459" i="64" s="1"/>
  <c r="AV1380" i="64"/>
  <c r="AV2186" i="64"/>
  <c r="AV2203" i="64" s="1"/>
  <c r="AV2135" i="64"/>
  <c r="AV2152" i="64" s="1"/>
  <c r="AV2160" i="64"/>
  <c r="AV2177" i="64" s="1"/>
  <c r="AV2109" i="64"/>
  <c r="AV2126" i="64" s="1"/>
  <c r="AV1357" i="64"/>
  <c r="AV1371" i="64" s="1"/>
  <c r="AV1325" i="64"/>
  <c r="AV1348" i="64" s="1"/>
  <c r="AV1509" i="64"/>
  <c r="AV1522" i="64" s="1"/>
  <c r="AV1303" i="64"/>
  <c r="AV1316" i="64" s="1"/>
  <c r="AV1214" i="64"/>
  <c r="AV1249" i="64" s="1"/>
  <c r="AV2238" i="64"/>
  <c r="AV2252" i="64" s="1"/>
  <c r="AV1258" i="64"/>
  <c r="AV1596" i="64"/>
  <c r="AV1623" i="64" s="1"/>
  <c r="AV1664" i="64"/>
  <c r="AV1687" i="64" s="1"/>
  <c r="AV1632" i="64"/>
  <c r="AV1655" i="64" s="1"/>
  <c r="AV1178" i="64"/>
  <c r="AV1205" i="64" s="1"/>
  <c r="AV1696" i="64"/>
  <c r="AV1721" i="64" s="1"/>
  <c r="AV1730" i="64"/>
  <c r="AV1755" i="64" s="1"/>
  <c r="AV1142" i="64"/>
  <c r="AV1169" i="64" s="1"/>
  <c r="AV1107" i="64"/>
  <c r="AV1134" i="64" s="1"/>
  <c r="AV1072" i="64"/>
  <c r="AV1099" i="64" s="1"/>
  <c r="AV978" i="64"/>
  <c r="AV991" i="64" s="1"/>
  <c r="AV954" i="64"/>
  <c r="AV969" i="64" s="1"/>
  <c r="AV1048" i="64"/>
  <c r="AV1063" i="64" s="1"/>
  <c r="AV930" i="64"/>
  <c r="AV945" i="64" s="1"/>
  <c r="AV906" i="64"/>
  <c r="AV921" i="64" s="1"/>
  <c r="AV793" i="64"/>
  <c r="AV808" i="64" s="1"/>
  <c r="AV1411" i="64"/>
  <c r="AV1426" i="64" s="1"/>
  <c r="AV517" i="64"/>
  <c r="AV416" i="64"/>
  <c r="AV436" i="64" s="1"/>
  <c r="AV493" i="64"/>
  <c r="AV468" i="64"/>
  <c r="AV1435" i="64"/>
  <c r="AV817" i="64"/>
  <c r="AV830" i="64" s="1"/>
  <c r="AV444" i="64"/>
  <c r="AV459" i="64" s="1"/>
  <c r="AN1380" i="64"/>
  <c r="AN2186" i="64"/>
  <c r="AN2203" i="64" s="1"/>
  <c r="AN2135" i="64"/>
  <c r="AN2152" i="64" s="1"/>
  <c r="AN2160" i="64"/>
  <c r="AN2177" i="64" s="1"/>
  <c r="AN2109" i="64"/>
  <c r="AN2126" i="64" s="1"/>
  <c r="AN1325" i="64"/>
  <c r="AN1348" i="64" s="1"/>
  <c r="AN1509" i="64"/>
  <c r="AN1522" i="64" s="1"/>
  <c r="AN1357" i="64"/>
  <c r="AN1371" i="64" s="1"/>
  <c r="AN1214" i="64"/>
  <c r="AN1249" i="64" s="1"/>
  <c r="AN1303" i="64"/>
  <c r="AN1316" i="64" s="1"/>
  <c r="AN1258" i="64"/>
  <c r="AN1596" i="64"/>
  <c r="AN1623" i="64" s="1"/>
  <c r="AN1664" i="64"/>
  <c r="AN1687" i="64" s="1"/>
  <c r="AN2238" i="64"/>
  <c r="AN2252" i="64" s="1"/>
  <c r="AN1178" i="64"/>
  <c r="AN1205" i="64" s="1"/>
  <c r="AN1696" i="64"/>
  <c r="AN1721" i="64" s="1"/>
  <c r="AN1142" i="64"/>
  <c r="AN1169" i="64" s="1"/>
  <c r="AN1107" i="64"/>
  <c r="AN1134" i="64" s="1"/>
  <c r="AN1730" i="64"/>
  <c r="AN1755" i="64" s="1"/>
  <c r="AN1632" i="64"/>
  <c r="AN1655" i="64" s="1"/>
  <c r="AN1072" i="64"/>
  <c r="AN1099" i="64" s="1"/>
  <c r="AN978" i="64"/>
  <c r="AN991" i="64" s="1"/>
  <c r="AN954" i="64"/>
  <c r="AN969" i="64" s="1"/>
  <c r="AN1048" i="64"/>
  <c r="AN1063" i="64" s="1"/>
  <c r="AN906" i="64"/>
  <c r="AN921" i="64" s="1"/>
  <c r="AN793" i="64"/>
  <c r="AN808" i="64" s="1"/>
  <c r="AN1411" i="64"/>
  <c r="AN1426" i="64" s="1"/>
  <c r="AN517" i="64"/>
  <c r="AN930" i="64"/>
  <c r="AN945" i="64" s="1"/>
  <c r="AN817" i="64"/>
  <c r="AN830" i="64" s="1"/>
  <c r="AN416" i="64"/>
  <c r="AN436" i="64" s="1"/>
  <c r="AN468" i="64"/>
  <c r="AN1435" i="64"/>
  <c r="AN444" i="64"/>
  <c r="AN459" i="64" s="1"/>
  <c r="AF1380" i="64"/>
  <c r="AF2186" i="64"/>
  <c r="AF2203" i="64" s="1"/>
  <c r="AF2135" i="64"/>
  <c r="AF2152" i="64" s="1"/>
  <c r="AF2160" i="64"/>
  <c r="AF2177" i="64" s="1"/>
  <c r="AF2109" i="64"/>
  <c r="AF2126" i="64" s="1"/>
  <c r="AF1325" i="64"/>
  <c r="AF1348" i="64" s="1"/>
  <c r="AF1357" i="64"/>
  <c r="AF1371" i="64" s="1"/>
  <c r="AF1509" i="64"/>
  <c r="AF1522" i="64" s="1"/>
  <c r="AF1303" i="64"/>
  <c r="AF1316" i="64" s="1"/>
  <c r="AF1214" i="64"/>
  <c r="AF1249" i="64" s="1"/>
  <c r="AF2238" i="64"/>
  <c r="AF2252" i="64" s="1"/>
  <c r="AF1258" i="64"/>
  <c r="AF1596" i="64"/>
  <c r="AF1623" i="64" s="1"/>
  <c r="AF1664" i="64"/>
  <c r="AF1687" i="64" s="1"/>
  <c r="AF1632" i="64"/>
  <c r="AF1655" i="64" s="1"/>
  <c r="AF1178" i="64"/>
  <c r="AF1205" i="64" s="1"/>
  <c r="AF1696" i="64"/>
  <c r="AF1721" i="64" s="1"/>
  <c r="AF1730" i="64"/>
  <c r="AF1755" i="64" s="1"/>
  <c r="AF1072" i="64"/>
  <c r="AF1099" i="64" s="1"/>
  <c r="AF1142" i="64"/>
  <c r="AF1169" i="64" s="1"/>
  <c r="AF1107" i="64"/>
  <c r="AF1134" i="64" s="1"/>
  <c r="AF1048" i="64"/>
  <c r="AF1063" i="64" s="1"/>
  <c r="AF954" i="64"/>
  <c r="AF969" i="64" s="1"/>
  <c r="AF906" i="64"/>
  <c r="AF921" i="64" s="1"/>
  <c r="AF793" i="64"/>
  <c r="AF808" i="64" s="1"/>
  <c r="AF930" i="64"/>
  <c r="AF945" i="64" s="1"/>
  <c r="AF1411" i="64"/>
  <c r="AF1426" i="64" s="1"/>
  <c r="AF517" i="64"/>
  <c r="AF978" i="64"/>
  <c r="AF991" i="64" s="1"/>
  <c r="AF416" i="64"/>
  <c r="AF436" i="64" s="1"/>
  <c r="AF468" i="64"/>
  <c r="AF817" i="64"/>
  <c r="AF830" i="64" s="1"/>
  <c r="AF1435" i="64"/>
  <c r="AF493" i="64"/>
  <c r="AF444" i="64"/>
  <c r="AF459" i="64" s="1"/>
  <c r="X1380" i="64"/>
  <c r="X2186" i="64"/>
  <c r="X2203" i="64" s="1"/>
  <c r="X2135" i="64"/>
  <c r="X2152" i="64" s="1"/>
  <c r="X2160" i="64"/>
  <c r="X2177" i="64" s="1"/>
  <c r="X2109" i="64"/>
  <c r="X2126" i="64" s="1"/>
  <c r="X1325" i="64"/>
  <c r="X1348" i="64" s="1"/>
  <c r="X1509" i="64"/>
  <c r="X1522" i="64" s="1"/>
  <c r="X1357" i="64"/>
  <c r="X1371" i="64" s="1"/>
  <c r="X1214" i="64"/>
  <c r="X1249" i="64" s="1"/>
  <c r="X2238" i="64"/>
  <c r="X2252" i="64" s="1"/>
  <c r="X1303" i="64"/>
  <c r="X1316" i="64" s="1"/>
  <c r="X1596" i="64"/>
  <c r="X1623" i="64" s="1"/>
  <c r="X1664" i="64"/>
  <c r="X1687" i="64" s="1"/>
  <c r="X1632" i="64"/>
  <c r="X1655" i="64" s="1"/>
  <c r="X1178" i="64"/>
  <c r="X1205" i="64" s="1"/>
  <c r="X1258" i="64"/>
  <c r="X1696" i="64"/>
  <c r="X1721" i="64" s="1"/>
  <c r="X1142" i="64"/>
  <c r="X1169" i="64" s="1"/>
  <c r="X1730" i="64"/>
  <c r="X1755" i="64" s="1"/>
  <c r="X1107" i="64"/>
  <c r="X1134" i="64" s="1"/>
  <c r="X1072" i="64"/>
  <c r="X1099" i="64" s="1"/>
  <c r="X1048" i="64"/>
  <c r="X1063" i="64" s="1"/>
  <c r="X954" i="64"/>
  <c r="X969" i="64" s="1"/>
  <c r="X978" i="64"/>
  <c r="X991" i="64" s="1"/>
  <c r="X930" i="64"/>
  <c r="X945" i="64" s="1"/>
  <c r="X906" i="64"/>
  <c r="X921" i="64" s="1"/>
  <c r="X793" i="64"/>
  <c r="X808" i="64" s="1"/>
  <c r="X1411" i="64"/>
  <c r="X1426" i="64" s="1"/>
  <c r="X517" i="64"/>
  <c r="X416" i="64"/>
  <c r="X436" i="64" s="1"/>
  <c r="X468" i="64"/>
  <c r="X493" i="64"/>
  <c r="X1435" i="64"/>
  <c r="X444" i="64"/>
  <c r="X459" i="64" s="1"/>
  <c r="X817" i="64"/>
  <c r="X830" i="64" s="1"/>
  <c r="CJ2165" i="64"/>
  <c r="CJ1385" i="64"/>
  <c r="CJ2191" i="64"/>
  <c r="CJ2140" i="64"/>
  <c r="CJ2114" i="64"/>
  <c r="CJ2131" i="64" s="1"/>
  <c r="CJ1362" i="64"/>
  <c r="CJ1376" i="64" s="1"/>
  <c r="CJ1330" i="64"/>
  <c r="CJ1308" i="64"/>
  <c r="CJ1321" i="64" s="1"/>
  <c r="CJ2243" i="64"/>
  <c r="CJ2257" i="64" s="1"/>
  <c r="CJ1263" i="64"/>
  <c r="CJ1298" i="64" s="1"/>
  <c r="CJ1669" i="64"/>
  <c r="CJ1692" i="64" s="1"/>
  <c r="CJ1601" i="64"/>
  <c r="CJ1628" i="64" s="1"/>
  <c r="CJ1514" i="64"/>
  <c r="CJ1527" i="64" s="1"/>
  <c r="CJ1219" i="64"/>
  <c r="CJ1254" i="64" s="1"/>
  <c r="CJ1183" i="64"/>
  <c r="CJ1210" i="64" s="1"/>
  <c r="CJ1637" i="64"/>
  <c r="CJ1660" i="64" s="1"/>
  <c r="CJ1077" i="64"/>
  <c r="CJ1104" i="64" s="1"/>
  <c r="CJ1147" i="64"/>
  <c r="CJ1174" i="64" s="1"/>
  <c r="CJ1735" i="64"/>
  <c r="CJ1760" i="64" s="1"/>
  <c r="CJ1112" i="64"/>
  <c r="CJ1139" i="64" s="1"/>
  <c r="CJ959" i="64"/>
  <c r="CJ911" i="64"/>
  <c r="CJ926" i="64" s="1"/>
  <c r="CJ983" i="64"/>
  <c r="CJ996" i="64" s="1"/>
  <c r="CJ1053" i="64"/>
  <c r="CJ1701" i="64"/>
  <c r="CJ1726" i="64" s="1"/>
  <c r="CJ935" i="64"/>
  <c r="CJ950" i="64" s="1"/>
  <c r="CJ1416" i="64"/>
  <c r="CJ1431" i="64" s="1"/>
  <c r="CJ522" i="64"/>
  <c r="CJ535" i="64" s="1"/>
  <c r="CJ1440" i="64"/>
  <c r="CJ822" i="64"/>
  <c r="CJ835" i="64" s="1"/>
  <c r="CJ798" i="64"/>
  <c r="CJ498" i="64"/>
  <c r="CJ339" i="64"/>
  <c r="CJ349" i="64" s="1"/>
  <c r="CJ473" i="64"/>
  <c r="CJ449" i="64"/>
  <c r="CB2165" i="64"/>
  <c r="CB1385" i="64"/>
  <c r="CB2191" i="64"/>
  <c r="CB2140" i="64"/>
  <c r="CB2114" i="64"/>
  <c r="CB2131" i="64" s="1"/>
  <c r="CB1362" i="64"/>
  <c r="CB1376" i="64" s="1"/>
  <c r="CB1330" i="64"/>
  <c r="CB2243" i="64"/>
  <c r="CB2257" i="64" s="1"/>
  <c r="CB1308" i="64"/>
  <c r="CB1321" i="64" s="1"/>
  <c r="CB1514" i="64"/>
  <c r="CB1527" i="64" s="1"/>
  <c r="CB1601" i="64"/>
  <c r="CB1628" i="64" s="1"/>
  <c r="CB1263" i="64"/>
  <c r="CB1298" i="64" s="1"/>
  <c r="CB1183" i="64"/>
  <c r="CB1210" i="64" s="1"/>
  <c r="CB1219" i="64"/>
  <c r="CB1254" i="64" s="1"/>
  <c r="CB1669" i="64"/>
  <c r="CB1692" i="64" s="1"/>
  <c r="CB1637" i="64"/>
  <c r="CB1660" i="64" s="1"/>
  <c r="CB1112" i="64"/>
  <c r="CB1139" i="64" s="1"/>
  <c r="CB1735" i="64"/>
  <c r="CB1760" i="64" s="1"/>
  <c r="CB1147" i="64"/>
  <c r="CB1174" i="64" s="1"/>
  <c r="CB1077" i="64"/>
  <c r="CB1104" i="64" s="1"/>
  <c r="CB911" i="64"/>
  <c r="CB926" i="64" s="1"/>
  <c r="CB1053" i="64"/>
  <c r="CB959" i="64"/>
  <c r="CB935" i="64"/>
  <c r="CB950" i="64" s="1"/>
  <c r="CB1701" i="64"/>
  <c r="CB1726" i="64" s="1"/>
  <c r="CB1416" i="64"/>
  <c r="CB1431" i="64" s="1"/>
  <c r="CB522" i="64"/>
  <c r="CB535" i="64" s="1"/>
  <c r="CB983" i="64"/>
  <c r="CB996" i="64" s="1"/>
  <c r="CB473" i="64"/>
  <c r="CB1440" i="64"/>
  <c r="CB339" i="64"/>
  <c r="CB349" i="64" s="1"/>
  <c r="CB449" i="64"/>
  <c r="CB822" i="64"/>
  <c r="CB835" i="64" s="1"/>
  <c r="CB798" i="64"/>
  <c r="BT2165" i="64"/>
  <c r="BT1385" i="64"/>
  <c r="BT2191" i="64"/>
  <c r="BT2140" i="64"/>
  <c r="BT2114" i="64"/>
  <c r="BT2131" i="64" s="1"/>
  <c r="BT1362" i="64"/>
  <c r="BT1376" i="64" s="1"/>
  <c r="BT1330" i="64"/>
  <c r="BT1514" i="64"/>
  <c r="BT1527" i="64" s="1"/>
  <c r="BT1308" i="64"/>
  <c r="BT1321" i="64" s="1"/>
  <c r="BT2243" i="64"/>
  <c r="BT2257" i="64" s="1"/>
  <c r="BT1219" i="64"/>
  <c r="BT1254" i="64" s="1"/>
  <c r="BT1263" i="64"/>
  <c r="BT1298" i="64" s="1"/>
  <c r="BT1601" i="64"/>
  <c r="BT1628" i="64" s="1"/>
  <c r="BT1669" i="64"/>
  <c r="BT1692" i="64" s="1"/>
  <c r="BT1183" i="64"/>
  <c r="BT1210" i="64" s="1"/>
  <c r="BT1637" i="64"/>
  <c r="BT1660" i="64" s="1"/>
  <c r="BT1735" i="64"/>
  <c r="BT1760" i="64" s="1"/>
  <c r="BT1077" i="64"/>
  <c r="BT1104" i="64" s="1"/>
  <c r="BT1147" i="64"/>
  <c r="BT1174" i="64" s="1"/>
  <c r="BT1112" i="64"/>
  <c r="BT1139" i="64" s="1"/>
  <c r="BT1053" i="64"/>
  <c r="BT911" i="64"/>
  <c r="BT926" i="64" s="1"/>
  <c r="BT959" i="64"/>
  <c r="BT983" i="64"/>
  <c r="BT996" i="64" s="1"/>
  <c r="BT935" i="64"/>
  <c r="BT950" i="64" s="1"/>
  <c r="BT1701" i="64"/>
  <c r="BT1726" i="64" s="1"/>
  <c r="BT1416" i="64"/>
  <c r="BT1431" i="64" s="1"/>
  <c r="BT522" i="64"/>
  <c r="BT535" i="64" s="1"/>
  <c r="BT473" i="64"/>
  <c r="BT822" i="64"/>
  <c r="BT835" i="64" s="1"/>
  <c r="BT798" i="64"/>
  <c r="BT1440" i="64"/>
  <c r="BT498" i="64"/>
  <c r="BT339" i="64"/>
  <c r="BT349" i="64" s="1"/>
  <c r="BT449" i="64"/>
  <c r="BL1385" i="64"/>
  <c r="BL2191" i="64"/>
  <c r="BL2140" i="64"/>
  <c r="BL2165" i="64"/>
  <c r="BL2114" i="64"/>
  <c r="BL2131" i="64" s="1"/>
  <c r="BL1362" i="64"/>
  <c r="BL1376" i="64" s="1"/>
  <c r="BL1330" i="64"/>
  <c r="BL2243" i="64"/>
  <c r="BL2257" i="64" s="1"/>
  <c r="BL1514" i="64"/>
  <c r="BL1527" i="64" s="1"/>
  <c r="BL1308" i="64"/>
  <c r="BL1321" i="64" s="1"/>
  <c r="BL1263" i="64"/>
  <c r="BL1298" i="64" s="1"/>
  <c r="BL1669" i="64"/>
  <c r="BL1692" i="64" s="1"/>
  <c r="BL1601" i="64"/>
  <c r="BL1628" i="64" s="1"/>
  <c r="BL1183" i="64"/>
  <c r="BL1210" i="64" s="1"/>
  <c r="BL1219" i="64"/>
  <c r="BL1254" i="64" s="1"/>
  <c r="BL1112" i="64"/>
  <c r="BL1139" i="64" s="1"/>
  <c r="BL1735" i="64"/>
  <c r="BL1760" i="64" s="1"/>
  <c r="BL1077" i="64"/>
  <c r="BL1104" i="64" s="1"/>
  <c r="BL1637" i="64"/>
  <c r="BL1660" i="64" s="1"/>
  <c r="BL1701" i="64"/>
  <c r="BL1726" i="64" s="1"/>
  <c r="BL911" i="64"/>
  <c r="BL926" i="64" s="1"/>
  <c r="BL1147" i="64"/>
  <c r="BL1174" i="64" s="1"/>
  <c r="BL959" i="64"/>
  <c r="BL983" i="64"/>
  <c r="BL996" i="64" s="1"/>
  <c r="BL935" i="64"/>
  <c r="BL950" i="64" s="1"/>
  <c r="BL1053" i="64"/>
  <c r="BL1416" i="64"/>
  <c r="BL1431" i="64" s="1"/>
  <c r="BL522" i="64"/>
  <c r="BL535" i="64" s="1"/>
  <c r="BL1440" i="64"/>
  <c r="BL339" i="64"/>
  <c r="BL349" i="64" s="1"/>
  <c r="BL822" i="64"/>
  <c r="BL835" i="64" s="1"/>
  <c r="BL798" i="64"/>
  <c r="BL449" i="64"/>
  <c r="BL473" i="64"/>
  <c r="BD1385" i="64"/>
  <c r="BD2191" i="64"/>
  <c r="BD2140" i="64"/>
  <c r="BD2165" i="64"/>
  <c r="BD2114" i="64"/>
  <c r="BD2131" i="64" s="1"/>
  <c r="BD1330" i="64"/>
  <c r="BD1362" i="64"/>
  <c r="BD1376" i="64" s="1"/>
  <c r="BD1308" i="64"/>
  <c r="BD1321" i="64" s="1"/>
  <c r="BD1514" i="64"/>
  <c r="BD1527" i="64" s="1"/>
  <c r="BD2243" i="64"/>
  <c r="BD2257" i="64" s="1"/>
  <c r="BD1601" i="64"/>
  <c r="BD1628" i="64" s="1"/>
  <c r="BD1219" i="64"/>
  <c r="BD1254" i="64" s="1"/>
  <c r="BD1263" i="64"/>
  <c r="BD1298" i="64" s="1"/>
  <c r="BD1183" i="64"/>
  <c r="BD1210" i="64" s="1"/>
  <c r="BD1669" i="64"/>
  <c r="BD1692" i="64" s="1"/>
  <c r="BD1637" i="64"/>
  <c r="BD1660" i="64" s="1"/>
  <c r="BD1147" i="64"/>
  <c r="BD1174" i="64" s="1"/>
  <c r="BD1735" i="64"/>
  <c r="BD1760" i="64" s="1"/>
  <c r="BD1077" i="64"/>
  <c r="BD1104" i="64" s="1"/>
  <c r="BD911" i="64"/>
  <c r="BD926" i="64" s="1"/>
  <c r="BD1701" i="64"/>
  <c r="BD1726" i="64" s="1"/>
  <c r="BD983" i="64"/>
  <c r="BD996" i="64" s="1"/>
  <c r="BD959" i="64"/>
  <c r="BD1053" i="64"/>
  <c r="BD935" i="64"/>
  <c r="BD950" i="64" s="1"/>
  <c r="BD1112" i="64"/>
  <c r="BD1139" i="64" s="1"/>
  <c r="BD1416" i="64"/>
  <c r="BD1431" i="64" s="1"/>
  <c r="BD522" i="64"/>
  <c r="BD535" i="64" s="1"/>
  <c r="BD1440" i="64"/>
  <c r="BD498" i="64"/>
  <c r="BD339" i="64"/>
  <c r="BD349" i="64" s="1"/>
  <c r="BD473" i="64"/>
  <c r="BD449" i="64"/>
  <c r="AV1385" i="64"/>
  <c r="AV2191" i="64"/>
  <c r="AV2140" i="64"/>
  <c r="AV2165" i="64"/>
  <c r="AV2114" i="64"/>
  <c r="AV2131" i="64" s="1"/>
  <c r="AV1330" i="64"/>
  <c r="AV1362" i="64"/>
  <c r="AV1376" i="64" s="1"/>
  <c r="AV1514" i="64"/>
  <c r="AV1527" i="64" s="1"/>
  <c r="AV1308" i="64"/>
  <c r="AV1321" i="64" s="1"/>
  <c r="AV2243" i="64"/>
  <c r="AV2257" i="64" s="1"/>
  <c r="AV1219" i="64"/>
  <c r="AV1254" i="64" s="1"/>
  <c r="AV1263" i="64"/>
  <c r="AV1298" i="64" s="1"/>
  <c r="AV1601" i="64"/>
  <c r="AV1628" i="64" s="1"/>
  <c r="AV1669" i="64"/>
  <c r="AV1692" i="64" s="1"/>
  <c r="AV1183" i="64"/>
  <c r="AV1210" i="64" s="1"/>
  <c r="AV1637" i="64"/>
  <c r="AV1660" i="64" s="1"/>
  <c r="AV1735" i="64"/>
  <c r="AV1760" i="64" s="1"/>
  <c r="AV1147" i="64"/>
  <c r="AV1174" i="64" s="1"/>
  <c r="AV1112" i="64"/>
  <c r="AV1139" i="64" s="1"/>
  <c r="AV1077" i="64"/>
  <c r="AV1104" i="64" s="1"/>
  <c r="AV911" i="64"/>
  <c r="AV926" i="64" s="1"/>
  <c r="AV1701" i="64"/>
  <c r="AV1726" i="64" s="1"/>
  <c r="AV1053" i="64"/>
  <c r="AV959" i="64"/>
  <c r="AV935" i="64"/>
  <c r="AV950" i="64" s="1"/>
  <c r="AV983" i="64"/>
  <c r="AV996" i="64" s="1"/>
  <c r="AV1416" i="64"/>
  <c r="AV1431" i="64" s="1"/>
  <c r="AV522" i="64"/>
  <c r="AV535" i="64" s="1"/>
  <c r="AV822" i="64"/>
  <c r="AV835" i="64" s="1"/>
  <c r="AV798" i="64"/>
  <c r="AV473" i="64"/>
  <c r="AV1440" i="64"/>
  <c r="AV339" i="64"/>
  <c r="AV349" i="64" s="1"/>
  <c r="AV449" i="64"/>
  <c r="AN1385" i="64"/>
  <c r="AN2191" i="64"/>
  <c r="AN2140" i="64"/>
  <c r="AN2114" i="64"/>
  <c r="AN2131" i="64" s="1"/>
  <c r="AN2165" i="64"/>
  <c r="AN1362" i="64"/>
  <c r="AN1376" i="64" s="1"/>
  <c r="AN1330" i="64"/>
  <c r="AN1308" i="64"/>
  <c r="AN1321" i="64" s="1"/>
  <c r="AN2243" i="64"/>
  <c r="AN2257" i="64" s="1"/>
  <c r="AN1514" i="64"/>
  <c r="AN1527" i="64" s="1"/>
  <c r="AN1219" i="64"/>
  <c r="AN1254" i="64" s="1"/>
  <c r="AN1601" i="64"/>
  <c r="AN1628" i="64" s="1"/>
  <c r="AN1263" i="64"/>
  <c r="AN1298" i="64" s="1"/>
  <c r="AN1183" i="64"/>
  <c r="AN1210" i="64" s="1"/>
  <c r="AN1669" i="64"/>
  <c r="AN1692" i="64" s="1"/>
  <c r="AN1637" i="64"/>
  <c r="AN1660" i="64" s="1"/>
  <c r="AN1112" i="64"/>
  <c r="AN1139" i="64" s="1"/>
  <c r="AN1735" i="64"/>
  <c r="AN1760" i="64" s="1"/>
  <c r="AN1077" i="64"/>
  <c r="AN1104" i="64" s="1"/>
  <c r="AN1147" i="64"/>
  <c r="AN1174" i="64" s="1"/>
  <c r="AN1053" i="64"/>
  <c r="AN911" i="64"/>
  <c r="AN926" i="64" s="1"/>
  <c r="AN959" i="64"/>
  <c r="AN1701" i="64"/>
  <c r="AN1726" i="64" s="1"/>
  <c r="AN983" i="64"/>
  <c r="AN996" i="64" s="1"/>
  <c r="AN935" i="64"/>
  <c r="AN950" i="64" s="1"/>
  <c r="AN1416" i="64"/>
  <c r="AN1431" i="64" s="1"/>
  <c r="AN522" i="64"/>
  <c r="AN535" i="64" s="1"/>
  <c r="AN473" i="64"/>
  <c r="AN1440" i="64"/>
  <c r="AN498" i="64"/>
  <c r="AN339" i="64"/>
  <c r="AN349" i="64" s="1"/>
  <c r="AN449" i="64"/>
  <c r="AN822" i="64"/>
  <c r="AN835" i="64" s="1"/>
  <c r="AN798" i="64"/>
  <c r="AF1385" i="64"/>
  <c r="AF2191" i="64"/>
  <c r="AF2140" i="64"/>
  <c r="AF2165" i="64"/>
  <c r="AF2114" i="64"/>
  <c r="AF2131" i="64" s="1"/>
  <c r="AF1362" i="64"/>
  <c r="AF1376" i="64" s="1"/>
  <c r="AF1330" i="64"/>
  <c r="AF1514" i="64"/>
  <c r="AF1527" i="64" s="1"/>
  <c r="AF1308" i="64"/>
  <c r="AF1321" i="64" s="1"/>
  <c r="AF1669" i="64"/>
  <c r="AF1692" i="64" s="1"/>
  <c r="AF2243" i="64"/>
  <c r="AF2257" i="64" s="1"/>
  <c r="AF1263" i="64"/>
  <c r="AF1298" i="64" s="1"/>
  <c r="AF1219" i="64"/>
  <c r="AF1254" i="64" s="1"/>
  <c r="AF1601" i="64"/>
  <c r="AF1628" i="64" s="1"/>
  <c r="AF1183" i="64"/>
  <c r="AF1210" i="64" s="1"/>
  <c r="AF1637" i="64"/>
  <c r="AF1660" i="64" s="1"/>
  <c r="AF1735" i="64"/>
  <c r="AF1760" i="64" s="1"/>
  <c r="AF1077" i="64"/>
  <c r="AF1104" i="64" s="1"/>
  <c r="AF1112" i="64"/>
  <c r="AF1139" i="64" s="1"/>
  <c r="AF911" i="64"/>
  <c r="AF926" i="64" s="1"/>
  <c r="AF959" i="64"/>
  <c r="AF1147" i="64"/>
  <c r="AF1174" i="64" s="1"/>
  <c r="AF983" i="64"/>
  <c r="AF996" i="64" s="1"/>
  <c r="AF1701" i="64"/>
  <c r="AF1726" i="64" s="1"/>
  <c r="AF935" i="64"/>
  <c r="AF950" i="64" s="1"/>
  <c r="AF1053" i="64"/>
  <c r="AF1416" i="64"/>
  <c r="AF1431" i="64" s="1"/>
  <c r="AF522" i="64"/>
  <c r="AF535" i="64" s="1"/>
  <c r="AF822" i="64"/>
  <c r="AF835" i="64" s="1"/>
  <c r="AF798" i="64"/>
  <c r="AF473" i="64"/>
  <c r="AF1440" i="64"/>
  <c r="AF339" i="64"/>
  <c r="AF349" i="64" s="1"/>
  <c r="AF449" i="64"/>
  <c r="X1385" i="64"/>
  <c r="X2191" i="64"/>
  <c r="X2140" i="64"/>
  <c r="X2165" i="64"/>
  <c r="X2114" i="64"/>
  <c r="X2131" i="64" s="1"/>
  <c r="X1362" i="64"/>
  <c r="X1376" i="64" s="1"/>
  <c r="X1330" i="64"/>
  <c r="X1308" i="64"/>
  <c r="X1321" i="64" s="1"/>
  <c r="X1263" i="64"/>
  <c r="X1298" i="64" s="1"/>
  <c r="X1514" i="64"/>
  <c r="X1527" i="64" s="1"/>
  <c r="X1219" i="64"/>
  <c r="X1254" i="64" s="1"/>
  <c r="X1601" i="64"/>
  <c r="X1628" i="64" s="1"/>
  <c r="X2243" i="64"/>
  <c r="X2257" i="64" s="1"/>
  <c r="X1669" i="64"/>
  <c r="X1692" i="64" s="1"/>
  <c r="X1183" i="64"/>
  <c r="X1210" i="64" s="1"/>
  <c r="X1637" i="64"/>
  <c r="X1660" i="64" s="1"/>
  <c r="X1147" i="64"/>
  <c r="X1174" i="64" s="1"/>
  <c r="X1735" i="64"/>
  <c r="X1760" i="64" s="1"/>
  <c r="X1112" i="64"/>
  <c r="X1139" i="64" s="1"/>
  <c r="X1077" i="64"/>
  <c r="X1104" i="64" s="1"/>
  <c r="X911" i="64"/>
  <c r="X926" i="64" s="1"/>
  <c r="X983" i="64"/>
  <c r="X996" i="64" s="1"/>
  <c r="X959" i="64"/>
  <c r="X1053" i="64"/>
  <c r="X1701" i="64"/>
  <c r="X1726" i="64" s="1"/>
  <c r="X935" i="64"/>
  <c r="X950" i="64" s="1"/>
  <c r="X1416" i="64"/>
  <c r="X1431" i="64" s="1"/>
  <c r="X522" i="64"/>
  <c r="X535" i="64" s="1"/>
  <c r="X473" i="64"/>
  <c r="X1440" i="64"/>
  <c r="X822" i="64"/>
  <c r="X835" i="64" s="1"/>
  <c r="X798" i="64"/>
  <c r="X498" i="64"/>
  <c r="X339" i="64"/>
  <c r="X349" i="64" s="1"/>
  <c r="X449" i="64"/>
  <c r="CK1384" i="64"/>
  <c r="CK2190" i="64"/>
  <c r="CK2139" i="64"/>
  <c r="CK1361" i="64"/>
  <c r="CK1329" i="64"/>
  <c r="CK2164" i="64"/>
  <c r="CK2113" i="64"/>
  <c r="CK1307" i="64"/>
  <c r="CK1513" i="64"/>
  <c r="CK2242" i="64"/>
  <c r="CK1668" i="64"/>
  <c r="CK1262" i="64"/>
  <c r="CK1218" i="64"/>
  <c r="CK1182" i="64"/>
  <c r="CK1636" i="64"/>
  <c r="CK1600" i="64"/>
  <c r="CK1146" i="64"/>
  <c r="CK1734" i="64"/>
  <c r="CK1076" i="64"/>
  <c r="CK1052" i="64"/>
  <c r="CK1700" i="64"/>
  <c r="CK1111" i="64"/>
  <c r="CK958" i="64"/>
  <c r="CK973" i="64" s="1"/>
  <c r="CK934" i="64"/>
  <c r="CK949" i="64" s="1"/>
  <c r="CK797" i="64"/>
  <c r="CK521" i="64"/>
  <c r="CK534" i="64" s="1"/>
  <c r="CK497" i="64"/>
  <c r="CK821" i="64"/>
  <c r="CK472" i="64"/>
  <c r="CK1439" i="64"/>
  <c r="CK982" i="64"/>
  <c r="CK448" i="64"/>
  <c r="CK1415" i="64"/>
  <c r="CK420" i="64"/>
  <c r="CC1384" i="64"/>
  <c r="CC2190" i="64"/>
  <c r="CC2164" i="64"/>
  <c r="CC2139" i="64"/>
  <c r="CC1329" i="64"/>
  <c r="CC2113" i="64"/>
  <c r="CC1307" i="64"/>
  <c r="CC1361" i="64"/>
  <c r="CC1513" i="64"/>
  <c r="CC2242" i="64"/>
  <c r="CC1668" i="64"/>
  <c r="CC1262" i="64"/>
  <c r="CC1218" i="64"/>
  <c r="CC1636" i="64"/>
  <c r="CC1600" i="64"/>
  <c r="CC1146" i="64"/>
  <c r="CC1734" i="64"/>
  <c r="CC1076" i="64"/>
  <c r="CC1111" i="64"/>
  <c r="CC1052" i="64"/>
  <c r="CC1700" i="64"/>
  <c r="CC1182" i="64"/>
  <c r="CC958" i="64"/>
  <c r="CC973" i="64" s="1"/>
  <c r="CC982" i="64"/>
  <c r="CC797" i="64"/>
  <c r="CC521" i="64"/>
  <c r="CC534" i="64" s="1"/>
  <c r="CC934" i="64"/>
  <c r="CC949" i="64" s="1"/>
  <c r="CC497" i="64"/>
  <c r="CC821" i="64"/>
  <c r="CC1415" i="64"/>
  <c r="CC472" i="64"/>
  <c r="CC1439" i="64"/>
  <c r="CC448" i="64"/>
  <c r="CC420" i="64"/>
  <c r="BU1384" i="64"/>
  <c r="BU2190" i="64"/>
  <c r="BU2164" i="64"/>
  <c r="BU1361" i="64"/>
  <c r="BU2139" i="64"/>
  <c r="BU1329" i="64"/>
  <c r="BU1307" i="64"/>
  <c r="BU2242" i="64"/>
  <c r="BU2113" i="64"/>
  <c r="BU1668" i="64"/>
  <c r="BU1513" i="64"/>
  <c r="BU1262" i="64"/>
  <c r="BU1218" i="64"/>
  <c r="BU1182" i="64"/>
  <c r="BU1146" i="64"/>
  <c r="BU1111" i="64"/>
  <c r="BU1734" i="64"/>
  <c r="BU1076" i="64"/>
  <c r="BU1052" i="64"/>
  <c r="BU1636" i="64"/>
  <c r="BU1700" i="64"/>
  <c r="BU1600" i="64"/>
  <c r="BU958" i="64"/>
  <c r="BU973" i="64" s="1"/>
  <c r="BU982" i="64"/>
  <c r="BU797" i="64"/>
  <c r="BU934" i="64"/>
  <c r="BU949" i="64" s="1"/>
  <c r="BU521" i="64"/>
  <c r="BU534" i="64" s="1"/>
  <c r="BU497" i="64"/>
  <c r="BU821" i="64"/>
  <c r="BU472" i="64"/>
  <c r="BU1439" i="64"/>
  <c r="BU448" i="64"/>
  <c r="BU1415" i="64"/>
  <c r="BU420" i="64"/>
  <c r="BM1384" i="64"/>
  <c r="BM2190" i="64"/>
  <c r="BM2164" i="64"/>
  <c r="BM2139" i="64"/>
  <c r="BM2113" i="64"/>
  <c r="BM1361" i="64"/>
  <c r="BM1307" i="64"/>
  <c r="BM1513" i="64"/>
  <c r="BM2242" i="64"/>
  <c r="BM1668" i="64"/>
  <c r="BM1329" i="64"/>
  <c r="BM1262" i="64"/>
  <c r="BM1218" i="64"/>
  <c r="BM1182" i="64"/>
  <c r="BM1636" i="64"/>
  <c r="BM1600" i="64"/>
  <c r="BM1146" i="64"/>
  <c r="BM1734" i="64"/>
  <c r="BM1076" i="64"/>
  <c r="BM1052" i="64"/>
  <c r="BM1111" i="64"/>
  <c r="BM1700" i="64"/>
  <c r="BM982" i="64"/>
  <c r="BM958" i="64"/>
  <c r="BM973" i="64" s="1"/>
  <c r="BM797" i="64"/>
  <c r="BM521" i="64"/>
  <c r="BM534" i="64" s="1"/>
  <c r="BM497" i="64"/>
  <c r="BM821" i="64"/>
  <c r="BM1415" i="64"/>
  <c r="BM472" i="64"/>
  <c r="BM1439" i="64"/>
  <c r="BM448" i="64"/>
  <c r="BM934" i="64"/>
  <c r="BM949" i="64" s="1"/>
  <c r="BM420" i="64"/>
  <c r="BE1384" i="64"/>
  <c r="BE2190" i="64"/>
  <c r="BE2164" i="64"/>
  <c r="BE2113" i="64"/>
  <c r="BE1361" i="64"/>
  <c r="BE2139" i="64"/>
  <c r="BE1329" i="64"/>
  <c r="BE1307" i="64"/>
  <c r="BE2242" i="64"/>
  <c r="BE1668" i="64"/>
  <c r="BE1262" i="64"/>
  <c r="BE1513" i="64"/>
  <c r="BE1218" i="64"/>
  <c r="BE1636" i="64"/>
  <c r="BE1600" i="64"/>
  <c r="BE1146" i="64"/>
  <c r="BE1734" i="64"/>
  <c r="BE1182" i="64"/>
  <c r="BE1111" i="64"/>
  <c r="BE1076" i="64"/>
  <c r="BE1052" i="64"/>
  <c r="BE1700" i="64"/>
  <c r="BE958" i="64"/>
  <c r="BE973" i="64" s="1"/>
  <c r="BE797" i="64"/>
  <c r="BE521" i="64"/>
  <c r="BE534" i="64" s="1"/>
  <c r="BE934" i="64"/>
  <c r="BE949" i="64" s="1"/>
  <c r="BE982" i="64"/>
  <c r="BE497" i="64"/>
  <c r="BE821" i="64"/>
  <c r="BE472" i="64"/>
  <c r="BE1439" i="64"/>
  <c r="BE448" i="64"/>
  <c r="BE1415" i="64"/>
  <c r="BE420" i="64"/>
  <c r="AW1384" i="64"/>
  <c r="AW2190" i="64"/>
  <c r="AW2164" i="64"/>
  <c r="AW1361" i="64"/>
  <c r="AW2113" i="64"/>
  <c r="AW1329" i="64"/>
  <c r="AW1307" i="64"/>
  <c r="AW2139" i="64"/>
  <c r="AW2242" i="64"/>
  <c r="AW1513" i="64"/>
  <c r="AW1668" i="64"/>
  <c r="AW1262" i="64"/>
  <c r="AW1218" i="64"/>
  <c r="AW1182" i="64"/>
  <c r="AW1636" i="64"/>
  <c r="AW1600" i="64"/>
  <c r="AW1146" i="64"/>
  <c r="AW1111" i="64"/>
  <c r="AW1734" i="64"/>
  <c r="AW1076" i="64"/>
  <c r="AW1052" i="64"/>
  <c r="AW1700" i="64"/>
  <c r="AW958" i="64"/>
  <c r="AW973" i="64" s="1"/>
  <c r="AW982" i="64"/>
  <c r="AW934" i="64"/>
  <c r="AW949" i="64" s="1"/>
  <c r="AW797" i="64"/>
  <c r="AW521" i="64"/>
  <c r="AW534" i="64" s="1"/>
  <c r="AW497" i="64"/>
  <c r="AW821" i="64"/>
  <c r="AW1415" i="64"/>
  <c r="AW472" i="64"/>
  <c r="AW1439" i="64"/>
  <c r="AW448" i="64"/>
  <c r="AW420" i="64"/>
  <c r="AO1384" i="64"/>
  <c r="AO2190" i="64"/>
  <c r="AO2164" i="64"/>
  <c r="AO2113" i="64"/>
  <c r="AO1361" i="64"/>
  <c r="AO1329" i="64"/>
  <c r="AO2139" i="64"/>
  <c r="AO1307" i="64"/>
  <c r="AO1513" i="64"/>
  <c r="AO2242" i="64"/>
  <c r="AO1668" i="64"/>
  <c r="AO1262" i="64"/>
  <c r="AO1218" i="64"/>
  <c r="AO1182" i="64"/>
  <c r="AO1636" i="64"/>
  <c r="AO1600" i="64"/>
  <c r="AO1146" i="64"/>
  <c r="AO1734" i="64"/>
  <c r="AO1076" i="64"/>
  <c r="AO1052" i="64"/>
  <c r="AO1111" i="64"/>
  <c r="AO1700" i="64"/>
  <c r="AO958" i="64"/>
  <c r="AO973" i="64" s="1"/>
  <c r="AO982" i="64"/>
  <c r="AO797" i="64"/>
  <c r="AO521" i="64"/>
  <c r="AO534" i="64" s="1"/>
  <c r="AO497" i="64"/>
  <c r="AO934" i="64"/>
  <c r="AO949" i="64" s="1"/>
  <c r="AO821" i="64"/>
  <c r="AO472" i="64"/>
  <c r="AO1439" i="64"/>
  <c r="AO448" i="64"/>
  <c r="AO1415" i="64"/>
  <c r="AO420" i="64"/>
  <c r="AG1384" i="64"/>
  <c r="AG2190" i="64"/>
  <c r="AG2164" i="64"/>
  <c r="AG2139" i="64"/>
  <c r="AG1361" i="64"/>
  <c r="AG2113" i="64"/>
  <c r="AG1329" i="64"/>
  <c r="AG1307" i="64"/>
  <c r="AG2242" i="64"/>
  <c r="AG1513" i="64"/>
  <c r="AG1262" i="64"/>
  <c r="AG1218" i="64"/>
  <c r="AG1668" i="64"/>
  <c r="AG1182" i="64"/>
  <c r="AG1146" i="64"/>
  <c r="AG1734" i="64"/>
  <c r="AG1111" i="64"/>
  <c r="AG1076" i="64"/>
  <c r="AG1052" i="64"/>
  <c r="AG1636" i="64"/>
  <c r="AG1600" i="64"/>
  <c r="AG1700" i="64"/>
  <c r="AG982" i="64"/>
  <c r="AG797" i="64"/>
  <c r="AG934" i="64"/>
  <c r="AG949" i="64" s="1"/>
  <c r="AG521" i="64"/>
  <c r="AG534" i="64" s="1"/>
  <c r="AG958" i="64"/>
  <c r="AG973" i="64" s="1"/>
  <c r="AG497" i="64"/>
  <c r="AG821" i="64"/>
  <c r="AG1415" i="64"/>
  <c r="AG472" i="64"/>
  <c r="AG1439" i="64"/>
  <c r="AG448" i="64"/>
  <c r="AG420" i="64"/>
  <c r="Y1384" i="64"/>
  <c r="Y2190" i="64"/>
  <c r="Y2164" i="64"/>
  <c r="Y2139" i="64"/>
  <c r="Y1329" i="64"/>
  <c r="Y2113" i="64"/>
  <c r="Y1361" i="64"/>
  <c r="Y1307" i="64"/>
  <c r="Y1513" i="64"/>
  <c r="Y2242" i="64"/>
  <c r="Y1262" i="64"/>
  <c r="Y1218" i="64"/>
  <c r="Y1668" i="64"/>
  <c r="Y1182" i="64"/>
  <c r="Y1636" i="64"/>
  <c r="Y1600" i="64"/>
  <c r="Y1146" i="64"/>
  <c r="Y1734" i="64"/>
  <c r="Y1076" i="64"/>
  <c r="Y1052" i="64"/>
  <c r="Y1700" i="64"/>
  <c r="Y1111" i="64"/>
  <c r="Y934" i="64"/>
  <c r="Y949" i="64" s="1"/>
  <c r="Y797" i="64"/>
  <c r="Y982" i="64"/>
  <c r="Y521" i="64"/>
  <c r="Y534" i="64" s="1"/>
  <c r="Y497" i="64"/>
  <c r="Y821" i="64"/>
  <c r="Y958" i="64"/>
  <c r="Y973" i="64" s="1"/>
  <c r="Y472" i="64"/>
  <c r="Y1439" i="64"/>
  <c r="Y448" i="64"/>
  <c r="Y1415" i="64"/>
  <c r="Y420" i="64"/>
  <c r="CL1381" i="64"/>
  <c r="CL1403" i="64" s="1"/>
  <c r="CL2187" i="64"/>
  <c r="CL2204" i="64" s="1"/>
  <c r="CL2161" i="64"/>
  <c r="CL2178" i="64" s="1"/>
  <c r="CL2136" i="64"/>
  <c r="CL2153" i="64" s="1"/>
  <c r="CL2110" i="64"/>
  <c r="CL2127" i="64" s="1"/>
  <c r="CL1326" i="64"/>
  <c r="CL1349" i="64" s="1"/>
  <c r="CL1358" i="64"/>
  <c r="CL1372" i="64" s="1"/>
  <c r="CL1304" i="64"/>
  <c r="CL1317" i="64" s="1"/>
  <c r="CL1510" i="64"/>
  <c r="CL1523" i="64" s="1"/>
  <c r="CL2239" i="64"/>
  <c r="CL2253" i="64" s="1"/>
  <c r="CL1259" i="64"/>
  <c r="CL1294" i="64" s="1"/>
  <c r="CL1215" i="64"/>
  <c r="CL1250" i="64" s="1"/>
  <c r="CL1665" i="64"/>
  <c r="CL1688" i="64" s="1"/>
  <c r="CL1597" i="64"/>
  <c r="CL1624" i="64" s="1"/>
  <c r="CL1633" i="64"/>
  <c r="CL1656" i="64" s="1"/>
  <c r="CL1179" i="64"/>
  <c r="CL1206" i="64" s="1"/>
  <c r="CL1143" i="64"/>
  <c r="CL1170" i="64" s="1"/>
  <c r="CL1731" i="64"/>
  <c r="CL1756" i="64" s="1"/>
  <c r="CL1073" i="64"/>
  <c r="CL1100" i="64" s="1"/>
  <c r="CL1108" i="64"/>
  <c r="CL1135" i="64" s="1"/>
  <c r="CL1049" i="64"/>
  <c r="CL1697" i="64"/>
  <c r="CL1722" i="64" s="1"/>
  <c r="CL979" i="64"/>
  <c r="CL992" i="64" s="1"/>
  <c r="CL907" i="64"/>
  <c r="CL922" i="64" s="1"/>
  <c r="CL794" i="64"/>
  <c r="CL809" i="64" s="1"/>
  <c r="CL955" i="64"/>
  <c r="CL970" i="64" s="1"/>
  <c r="CL518" i="64"/>
  <c r="CL531" i="64" s="1"/>
  <c r="CL494" i="64"/>
  <c r="CL931" i="64"/>
  <c r="CL946" i="64" s="1"/>
  <c r="CL818" i="64"/>
  <c r="CL831" i="64" s="1"/>
  <c r="CL469" i="64"/>
  <c r="CL1412" i="64"/>
  <c r="CL1427" i="64" s="1"/>
  <c r="CL1436" i="64"/>
  <c r="CL1451" i="64" s="1"/>
  <c r="CL445" i="64"/>
  <c r="CL417" i="64"/>
  <c r="CD1381" i="64"/>
  <c r="CD1403" i="64" s="1"/>
  <c r="CD2187" i="64"/>
  <c r="CD2204" i="64" s="1"/>
  <c r="CD2161" i="64"/>
  <c r="CD2178" i="64" s="1"/>
  <c r="CD2136" i="64"/>
  <c r="CD2153" i="64" s="1"/>
  <c r="CD2110" i="64"/>
  <c r="CD2127" i="64" s="1"/>
  <c r="CD1358" i="64"/>
  <c r="CD1372" i="64" s="1"/>
  <c r="CD1326" i="64"/>
  <c r="CD1349" i="64" s="1"/>
  <c r="CD1304" i="64"/>
  <c r="CD1317" i="64" s="1"/>
  <c r="CD2239" i="64"/>
  <c r="CD2253" i="64" s="1"/>
  <c r="CD1259" i="64"/>
  <c r="CD1294" i="64" s="1"/>
  <c r="CD1510" i="64"/>
  <c r="CD1523" i="64" s="1"/>
  <c r="CD1215" i="64"/>
  <c r="CD1250" i="64" s="1"/>
  <c r="CD1665" i="64"/>
  <c r="CD1688" i="64" s="1"/>
  <c r="CD1179" i="64"/>
  <c r="CD1206" i="64" s="1"/>
  <c r="CD1143" i="64"/>
  <c r="CD1170" i="64" s="1"/>
  <c r="CD1108" i="64"/>
  <c r="CD1135" i="64" s="1"/>
  <c r="CD1731" i="64"/>
  <c r="CD1756" i="64" s="1"/>
  <c r="CD1633" i="64"/>
  <c r="CD1656" i="64" s="1"/>
  <c r="CD1597" i="64"/>
  <c r="CD1624" i="64" s="1"/>
  <c r="CD1073" i="64"/>
  <c r="CD1100" i="64" s="1"/>
  <c r="CD1049" i="64"/>
  <c r="CD1697" i="64"/>
  <c r="CD1722" i="64" s="1"/>
  <c r="CD979" i="64"/>
  <c r="CD992" i="64" s="1"/>
  <c r="CD907" i="64"/>
  <c r="CD922" i="64" s="1"/>
  <c r="CD794" i="64"/>
  <c r="CD809" i="64" s="1"/>
  <c r="CD931" i="64"/>
  <c r="CD946" i="64" s="1"/>
  <c r="CD518" i="64"/>
  <c r="CD531" i="64" s="1"/>
  <c r="CD494" i="64"/>
  <c r="CD955" i="64"/>
  <c r="CD970" i="64" s="1"/>
  <c r="CD818" i="64"/>
  <c r="CD831" i="64" s="1"/>
  <c r="CD469" i="64"/>
  <c r="CD1436" i="64"/>
  <c r="CD1451" i="64" s="1"/>
  <c r="CD445" i="64"/>
  <c r="CD1412" i="64"/>
  <c r="CD1427" i="64" s="1"/>
  <c r="CD417" i="64"/>
  <c r="BV1381" i="64"/>
  <c r="BV1403" i="64" s="1"/>
  <c r="BV2187" i="64"/>
  <c r="BV2204" i="64" s="1"/>
  <c r="BV2161" i="64"/>
  <c r="BV2178" i="64" s="1"/>
  <c r="BV2136" i="64"/>
  <c r="BV2153" i="64" s="1"/>
  <c r="BV1358" i="64"/>
  <c r="BV1372" i="64" s="1"/>
  <c r="BV2110" i="64"/>
  <c r="BV2127" i="64" s="1"/>
  <c r="BV1326" i="64"/>
  <c r="BV1349" i="64" s="1"/>
  <c r="BV1304" i="64"/>
  <c r="BV1317" i="64" s="1"/>
  <c r="BV1510" i="64"/>
  <c r="BV1523" i="64" s="1"/>
  <c r="BV2239" i="64"/>
  <c r="BV2253" i="64" s="1"/>
  <c r="BV1259" i="64"/>
  <c r="BV1294" i="64" s="1"/>
  <c r="BV1215" i="64"/>
  <c r="BV1250" i="64" s="1"/>
  <c r="BV1665" i="64"/>
  <c r="BV1688" i="64" s="1"/>
  <c r="BV1179" i="64"/>
  <c r="BV1206" i="64" s="1"/>
  <c r="BV1597" i="64"/>
  <c r="BV1624" i="64" s="1"/>
  <c r="BV1633" i="64"/>
  <c r="BV1656" i="64" s="1"/>
  <c r="BV1143" i="64"/>
  <c r="BV1170" i="64" s="1"/>
  <c r="BV1731" i="64"/>
  <c r="BV1756" i="64" s="1"/>
  <c r="BV1073" i="64"/>
  <c r="BV1100" i="64" s="1"/>
  <c r="BV1049" i="64"/>
  <c r="BV1108" i="64"/>
  <c r="BV1135" i="64" s="1"/>
  <c r="BV1697" i="64"/>
  <c r="BV1722" i="64" s="1"/>
  <c r="BV979" i="64"/>
  <c r="BV992" i="64" s="1"/>
  <c r="BV931" i="64"/>
  <c r="BV946" i="64" s="1"/>
  <c r="BV907" i="64"/>
  <c r="BV922" i="64" s="1"/>
  <c r="BV955" i="64"/>
  <c r="BV970" i="64" s="1"/>
  <c r="BV794" i="64"/>
  <c r="BV809" i="64" s="1"/>
  <c r="BV518" i="64"/>
  <c r="BV531" i="64" s="1"/>
  <c r="BV494" i="64"/>
  <c r="BV818" i="64"/>
  <c r="BV831" i="64" s="1"/>
  <c r="BV469" i="64"/>
  <c r="BV1412" i="64"/>
  <c r="BV1427" i="64" s="1"/>
  <c r="BV1436" i="64"/>
  <c r="BV1451" i="64" s="1"/>
  <c r="BV445" i="64"/>
  <c r="BV417" i="64"/>
  <c r="BN1381" i="64"/>
  <c r="BN1403" i="64" s="1"/>
  <c r="BN2187" i="64"/>
  <c r="BN2204" i="64" s="1"/>
  <c r="BN2161" i="64"/>
  <c r="BN2178" i="64" s="1"/>
  <c r="BN1358" i="64"/>
  <c r="BN1372" i="64" s="1"/>
  <c r="BN2136" i="64"/>
  <c r="BN2153" i="64" s="1"/>
  <c r="BN2110" i="64"/>
  <c r="BN2127" i="64" s="1"/>
  <c r="BN1326" i="64"/>
  <c r="BN1349" i="64" s="1"/>
  <c r="BN1304" i="64"/>
  <c r="BN1317" i="64" s="1"/>
  <c r="BN2239" i="64"/>
  <c r="BN2253" i="64" s="1"/>
  <c r="BN1259" i="64"/>
  <c r="BN1294" i="64" s="1"/>
  <c r="BN1665" i="64"/>
  <c r="BN1688" i="64" s="1"/>
  <c r="BN1215" i="64"/>
  <c r="BN1250" i="64" s="1"/>
  <c r="BN1597" i="64"/>
  <c r="BN1624" i="64" s="1"/>
  <c r="BN1633" i="64"/>
  <c r="BN1656" i="64" s="1"/>
  <c r="BN1179" i="64"/>
  <c r="BN1206" i="64" s="1"/>
  <c r="BN1143" i="64"/>
  <c r="BN1170" i="64" s="1"/>
  <c r="BN1510" i="64"/>
  <c r="BN1523" i="64" s="1"/>
  <c r="BN1731" i="64"/>
  <c r="BN1756" i="64" s="1"/>
  <c r="BN1108" i="64"/>
  <c r="BN1135" i="64" s="1"/>
  <c r="BN1073" i="64"/>
  <c r="BN1100" i="64" s="1"/>
  <c r="BN1049" i="64"/>
  <c r="BN1697" i="64"/>
  <c r="BN1722" i="64" s="1"/>
  <c r="BN907" i="64"/>
  <c r="BN922" i="64" s="1"/>
  <c r="BN794" i="64"/>
  <c r="BN809" i="64" s="1"/>
  <c r="BN979" i="64"/>
  <c r="BN992" i="64" s="1"/>
  <c r="BN518" i="64"/>
  <c r="BN531" i="64" s="1"/>
  <c r="BN955" i="64"/>
  <c r="BN970" i="64" s="1"/>
  <c r="BN931" i="64"/>
  <c r="BN946" i="64" s="1"/>
  <c r="BN494" i="64"/>
  <c r="BN818" i="64"/>
  <c r="BN831" i="64" s="1"/>
  <c r="BN469" i="64"/>
  <c r="BN1436" i="64"/>
  <c r="BN1451" i="64" s="1"/>
  <c r="BN445" i="64"/>
  <c r="BN1412" i="64"/>
  <c r="BN1427" i="64" s="1"/>
  <c r="BN417" i="64"/>
  <c r="BF1381" i="64"/>
  <c r="BF1403" i="64" s="1"/>
  <c r="BF2187" i="64"/>
  <c r="BF2204" i="64" s="1"/>
  <c r="BF2161" i="64"/>
  <c r="BF2178" i="64" s="1"/>
  <c r="BF2136" i="64"/>
  <c r="BF2153" i="64" s="1"/>
  <c r="BF2110" i="64"/>
  <c r="BF2127" i="64" s="1"/>
  <c r="BF1358" i="64"/>
  <c r="BF1372" i="64" s="1"/>
  <c r="BF1326" i="64"/>
  <c r="BF1349" i="64" s="1"/>
  <c r="BF1304" i="64"/>
  <c r="BF1317" i="64" s="1"/>
  <c r="BF2239" i="64"/>
  <c r="BF2253" i="64" s="1"/>
  <c r="BF1510" i="64"/>
  <c r="BF1523" i="64" s="1"/>
  <c r="BF1259" i="64"/>
  <c r="BF1294" i="64" s="1"/>
  <c r="BF1215" i="64"/>
  <c r="BF1250" i="64" s="1"/>
  <c r="BF1665" i="64"/>
  <c r="BF1688" i="64" s="1"/>
  <c r="BF1179" i="64"/>
  <c r="BF1206" i="64" s="1"/>
  <c r="BF1597" i="64"/>
  <c r="BF1624" i="64" s="1"/>
  <c r="BF1143" i="64"/>
  <c r="BF1170" i="64" s="1"/>
  <c r="BF1108" i="64"/>
  <c r="BF1135" i="64" s="1"/>
  <c r="BF1731" i="64"/>
  <c r="BF1756" i="64" s="1"/>
  <c r="BF1073" i="64"/>
  <c r="BF1100" i="64" s="1"/>
  <c r="BF1049" i="64"/>
  <c r="BF1633" i="64"/>
  <c r="BF1656" i="64" s="1"/>
  <c r="BF1697" i="64"/>
  <c r="BF1722" i="64" s="1"/>
  <c r="BF979" i="64"/>
  <c r="BF992" i="64" s="1"/>
  <c r="BF907" i="64"/>
  <c r="BF922" i="64" s="1"/>
  <c r="BF794" i="64"/>
  <c r="BF809" i="64" s="1"/>
  <c r="BF931" i="64"/>
  <c r="BF946" i="64" s="1"/>
  <c r="BF518" i="64"/>
  <c r="BF531" i="64" s="1"/>
  <c r="BF494" i="64"/>
  <c r="BF818" i="64"/>
  <c r="BF831" i="64" s="1"/>
  <c r="BF469" i="64"/>
  <c r="BF1412" i="64"/>
  <c r="BF1427" i="64" s="1"/>
  <c r="BF1436" i="64"/>
  <c r="BF1451" i="64" s="1"/>
  <c r="BF955" i="64"/>
  <c r="BF970" i="64" s="1"/>
  <c r="BF445" i="64"/>
  <c r="BF417" i="64"/>
  <c r="AX1381" i="64"/>
  <c r="AX1403" i="64" s="1"/>
  <c r="AX2187" i="64"/>
  <c r="AX2204" i="64" s="1"/>
  <c r="AX2161" i="64"/>
  <c r="AX2178" i="64" s="1"/>
  <c r="AX2136" i="64"/>
  <c r="AX2153" i="64" s="1"/>
  <c r="AX1358" i="64"/>
  <c r="AX1372" i="64" s="1"/>
  <c r="AX2110" i="64"/>
  <c r="AX2127" i="64" s="1"/>
  <c r="AX1326" i="64"/>
  <c r="AX1349" i="64" s="1"/>
  <c r="AX1304" i="64"/>
  <c r="AX1317" i="64" s="1"/>
  <c r="AX1510" i="64"/>
  <c r="AX1523" i="64" s="1"/>
  <c r="AX2239" i="64"/>
  <c r="AX2253" i="64" s="1"/>
  <c r="AX1259" i="64"/>
  <c r="AX1294" i="64" s="1"/>
  <c r="AX1665" i="64"/>
  <c r="AX1688" i="64" s="1"/>
  <c r="AX1215" i="64"/>
  <c r="AX1250" i="64" s="1"/>
  <c r="AX1597" i="64"/>
  <c r="AX1624" i="64" s="1"/>
  <c r="AX1179" i="64"/>
  <c r="AX1206" i="64" s="1"/>
  <c r="AX1633" i="64"/>
  <c r="AX1656" i="64" s="1"/>
  <c r="AX1143" i="64"/>
  <c r="AX1170" i="64" s="1"/>
  <c r="AX1731" i="64"/>
  <c r="AX1756" i="64" s="1"/>
  <c r="AX1073" i="64"/>
  <c r="AX1100" i="64" s="1"/>
  <c r="AX1049" i="64"/>
  <c r="AX1108" i="64"/>
  <c r="AX1135" i="64" s="1"/>
  <c r="AX1697" i="64"/>
  <c r="AX1722" i="64" s="1"/>
  <c r="AX979" i="64"/>
  <c r="AX992" i="64" s="1"/>
  <c r="AX907" i="64"/>
  <c r="AX922" i="64" s="1"/>
  <c r="AX931" i="64"/>
  <c r="AX946" i="64" s="1"/>
  <c r="AX794" i="64"/>
  <c r="AX809" i="64" s="1"/>
  <c r="AX955" i="64"/>
  <c r="AX970" i="64" s="1"/>
  <c r="AX518" i="64"/>
  <c r="AX531" i="64" s="1"/>
  <c r="AX494" i="64"/>
  <c r="AX818" i="64"/>
  <c r="AX831" i="64" s="1"/>
  <c r="AX469" i="64"/>
  <c r="AX1436" i="64"/>
  <c r="AX1451" i="64" s="1"/>
  <c r="AX445" i="64"/>
  <c r="AX1412" i="64"/>
  <c r="AX1427" i="64" s="1"/>
  <c r="AX417" i="64"/>
  <c r="AP1381" i="64"/>
  <c r="AP1403" i="64" s="1"/>
  <c r="AP2187" i="64"/>
  <c r="AP2204" i="64" s="1"/>
  <c r="AP2161" i="64"/>
  <c r="AP2178" i="64" s="1"/>
  <c r="AP2136" i="64"/>
  <c r="AP2153" i="64" s="1"/>
  <c r="AP2110" i="64"/>
  <c r="AP2127" i="64" s="1"/>
  <c r="AP1326" i="64"/>
  <c r="AP1349" i="64" s="1"/>
  <c r="AP1358" i="64"/>
  <c r="AP1372" i="64" s="1"/>
  <c r="AP1304" i="64"/>
  <c r="AP1317" i="64" s="1"/>
  <c r="AP2239" i="64"/>
  <c r="AP2253" i="64" s="1"/>
  <c r="AP1510" i="64"/>
  <c r="AP1523" i="64" s="1"/>
  <c r="AP1259" i="64"/>
  <c r="AP1294" i="64" s="1"/>
  <c r="AP1215" i="64"/>
  <c r="AP1250" i="64" s="1"/>
  <c r="AP1665" i="64"/>
  <c r="AP1688" i="64" s="1"/>
  <c r="AP1633" i="64"/>
  <c r="AP1656" i="64" s="1"/>
  <c r="AP1179" i="64"/>
  <c r="AP1206" i="64" s="1"/>
  <c r="AP1143" i="64"/>
  <c r="AP1170" i="64" s="1"/>
  <c r="AP1597" i="64"/>
  <c r="AP1624" i="64" s="1"/>
  <c r="AP1731" i="64"/>
  <c r="AP1756" i="64" s="1"/>
  <c r="AP1108" i="64"/>
  <c r="AP1135" i="64" s="1"/>
  <c r="AP1073" i="64"/>
  <c r="AP1100" i="64" s="1"/>
  <c r="AP1049" i="64"/>
  <c r="AP1697" i="64"/>
  <c r="AP1722" i="64" s="1"/>
  <c r="AP979" i="64"/>
  <c r="AP992" i="64" s="1"/>
  <c r="AP907" i="64"/>
  <c r="AP922" i="64" s="1"/>
  <c r="AP794" i="64"/>
  <c r="AP809" i="64" s="1"/>
  <c r="AP518" i="64"/>
  <c r="AP531" i="64" s="1"/>
  <c r="AP955" i="64"/>
  <c r="AP970" i="64" s="1"/>
  <c r="AP494" i="64"/>
  <c r="AP818" i="64"/>
  <c r="AP831" i="64" s="1"/>
  <c r="AP469" i="64"/>
  <c r="AP1412" i="64"/>
  <c r="AP1427" i="64" s="1"/>
  <c r="AP1436" i="64"/>
  <c r="AP1451" i="64" s="1"/>
  <c r="AP445" i="64"/>
  <c r="AP931" i="64"/>
  <c r="AP946" i="64" s="1"/>
  <c r="AP417" i="64"/>
  <c r="AH1381" i="64"/>
  <c r="AH1403" i="64" s="1"/>
  <c r="AH2187" i="64"/>
  <c r="AH2204" i="64" s="1"/>
  <c r="AH2161" i="64"/>
  <c r="AH2178" i="64" s="1"/>
  <c r="AH2136" i="64"/>
  <c r="AH2153" i="64" s="1"/>
  <c r="AH2110" i="64"/>
  <c r="AH2127" i="64" s="1"/>
  <c r="AH1326" i="64"/>
  <c r="AH1349" i="64" s="1"/>
  <c r="AH1358" i="64"/>
  <c r="AH1372" i="64" s="1"/>
  <c r="AH1304" i="64"/>
  <c r="AH1317" i="64" s="1"/>
  <c r="AH1510" i="64"/>
  <c r="AH1523" i="64" s="1"/>
  <c r="AH2239" i="64"/>
  <c r="AH2253" i="64" s="1"/>
  <c r="AH1665" i="64"/>
  <c r="AH1688" i="64" s="1"/>
  <c r="AH1179" i="64"/>
  <c r="AH1206" i="64" s="1"/>
  <c r="AH1597" i="64"/>
  <c r="AH1624" i="64" s="1"/>
  <c r="AH1259" i="64"/>
  <c r="AH1294" i="64" s="1"/>
  <c r="AH1633" i="64"/>
  <c r="AH1656" i="64" s="1"/>
  <c r="AH1143" i="64"/>
  <c r="AH1170" i="64" s="1"/>
  <c r="AH1731" i="64"/>
  <c r="AH1756" i="64" s="1"/>
  <c r="AH1073" i="64"/>
  <c r="AH1100" i="64" s="1"/>
  <c r="AH1049" i="64"/>
  <c r="AH1215" i="64"/>
  <c r="AH1250" i="64" s="1"/>
  <c r="AH1697" i="64"/>
  <c r="AH1722" i="64" s="1"/>
  <c r="AH1108" i="64"/>
  <c r="AH1135" i="64" s="1"/>
  <c r="AH979" i="64"/>
  <c r="AH992" i="64" s="1"/>
  <c r="AH955" i="64"/>
  <c r="AH970" i="64" s="1"/>
  <c r="AH907" i="64"/>
  <c r="AH922" i="64" s="1"/>
  <c r="AH794" i="64"/>
  <c r="AH809" i="64" s="1"/>
  <c r="AH518" i="64"/>
  <c r="AH531" i="64" s="1"/>
  <c r="AH931" i="64"/>
  <c r="AH946" i="64" s="1"/>
  <c r="AH494" i="64"/>
  <c r="AH818" i="64"/>
  <c r="AH831" i="64" s="1"/>
  <c r="AH469" i="64"/>
  <c r="AH1436" i="64"/>
  <c r="AH1451" i="64" s="1"/>
  <c r="AH445" i="64"/>
  <c r="AH1412" i="64"/>
  <c r="AH1427" i="64" s="1"/>
  <c r="AH417" i="64"/>
  <c r="Z1381" i="64"/>
  <c r="Z1403" i="64" s="1"/>
  <c r="Z2187" i="64"/>
  <c r="Z2204" i="64" s="1"/>
  <c r="Z2161" i="64"/>
  <c r="Z2178" i="64" s="1"/>
  <c r="Z2110" i="64"/>
  <c r="Z2127" i="64" s="1"/>
  <c r="Z1358" i="64"/>
  <c r="Z1372" i="64" s="1"/>
  <c r="Z1326" i="64"/>
  <c r="Z1349" i="64" s="1"/>
  <c r="Z2136" i="64"/>
  <c r="Z2153" i="64" s="1"/>
  <c r="Z1304" i="64"/>
  <c r="Z1317" i="64" s="1"/>
  <c r="Z2239" i="64"/>
  <c r="Z2253" i="64" s="1"/>
  <c r="Z1215" i="64"/>
  <c r="Z1250" i="64" s="1"/>
  <c r="Z1259" i="64"/>
  <c r="Z1294" i="64" s="1"/>
  <c r="Z1665" i="64"/>
  <c r="Z1688" i="64" s="1"/>
  <c r="Z1510" i="64"/>
  <c r="Z1523" i="64" s="1"/>
  <c r="Z1597" i="64"/>
  <c r="Z1624" i="64" s="1"/>
  <c r="Z1633" i="64"/>
  <c r="Z1656" i="64" s="1"/>
  <c r="Z1179" i="64"/>
  <c r="Z1206" i="64" s="1"/>
  <c r="Z1143" i="64"/>
  <c r="Z1170" i="64" s="1"/>
  <c r="Z1731" i="64"/>
  <c r="Z1756" i="64" s="1"/>
  <c r="Z1073" i="64"/>
  <c r="Z1100" i="64" s="1"/>
  <c r="Z1108" i="64"/>
  <c r="Z1135" i="64" s="1"/>
  <c r="Z1049" i="64"/>
  <c r="Z1697" i="64"/>
  <c r="Z1722" i="64" s="1"/>
  <c r="Z979" i="64"/>
  <c r="Z992" i="64" s="1"/>
  <c r="Z907" i="64"/>
  <c r="Z922" i="64" s="1"/>
  <c r="Z794" i="64"/>
  <c r="Z809" i="64" s="1"/>
  <c r="Z955" i="64"/>
  <c r="Z970" i="64" s="1"/>
  <c r="Z931" i="64"/>
  <c r="Z946" i="64" s="1"/>
  <c r="Z518" i="64"/>
  <c r="Z531" i="64" s="1"/>
  <c r="Z494" i="64"/>
  <c r="Z818" i="64"/>
  <c r="Z831" i="64" s="1"/>
  <c r="Z469" i="64"/>
  <c r="Z1412" i="64"/>
  <c r="Z1427" i="64" s="1"/>
  <c r="Z1436" i="64"/>
  <c r="Z1451" i="64" s="1"/>
  <c r="Z445" i="64"/>
  <c r="Z417" i="64"/>
  <c r="CI316" i="64"/>
  <c r="CA316" i="64"/>
  <c r="BS316" i="64"/>
  <c r="BK316" i="64"/>
  <c r="BC316" i="64"/>
  <c r="AU316" i="64"/>
  <c r="AM316" i="64"/>
  <c r="AE316" i="64"/>
  <c r="W316" i="64"/>
  <c r="CH315" i="64"/>
  <c r="BZ315" i="64"/>
  <c r="BR315" i="64"/>
  <c r="BJ315" i="64"/>
  <c r="BB315" i="64"/>
  <c r="AT315" i="64"/>
  <c r="AL315" i="64"/>
  <c r="AD315" i="64"/>
  <c r="V315" i="64"/>
  <c r="CG312" i="64"/>
  <c r="BY312" i="64"/>
  <c r="BQ312" i="64"/>
  <c r="BI312" i="64"/>
  <c r="BA312" i="64"/>
  <c r="AS312" i="64"/>
  <c r="AK312" i="64"/>
  <c r="AC312" i="64"/>
  <c r="AC325" i="64" s="1"/>
  <c r="U312" i="64"/>
  <c r="U325" i="64" s="1"/>
  <c r="CF311" i="64"/>
  <c r="BX311" i="64"/>
  <c r="BP311" i="64"/>
  <c r="BH311" i="64"/>
  <c r="AZ311" i="64"/>
  <c r="AR311" i="64"/>
  <c r="AJ311" i="64"/>
  <c r="AB311" i="64"/>
  <c r="T311" i="64"/>
  <c r="X334" i="64"/>
  <c r="AF334" i="64"/>
  <c r="AN334" i="64"/>
  <c r="AV334" i="64"/>
  <c r="BD334" i="64"/>
  <c r="BL334" i="64"/>
  <c r="BT334" i="64"/>
  <c r="CB334" i="64"/>
  <c r="CJ334" i="64"/>
  <c r="X335" i="64"/>
  <c r="AF335" i="64"/>
  <c r="AN335" i="64"/>
  <c r="AV335" i="64"/>
  <c r="BD335" i="64"/>
  <c r="BL335" i="64"/>
  <c r="BT335" i="64"/>
  <c r="CB335" i="64"/>
  <c r="CJ335" i="64"/>
  <c r="W338" i="64"/>
  <c r="AE338" i="64"/>
  <c r="AM338" i="64"/>
  <c r="AU338" i="64"/>
  <c r="BC338" i="64"/>
  <c r="BK338" i="64"/>
  <c r="BT338" i="64"/>
  <c r="CD338" i="64"/>
  <c r="T339" i="64"/>
  <c r="T349" i="64" s="1"/>
  <c r="AE339" i="64"/>
  <c r="AE349" i="64" s="1"/>
  <c r="AP339" i="64"/>
  <c r="AP349" i="64" s="1"/>
  <c r="AZ339" i="64"/>
  <c r="AZ349" i="64" s="1"/>
  <c r="BK339" i="64"/>
  <c r="BK349" i="64" s="1"/>
  <c r="BV339" i="64"/>
  <c r="BV349" i="64" s="1"/>
  <c r="CF339" i="64"/>
  <c r="CF349" i="64" s="1"/>
  <c r="X384" i="64"/>
  <c r="AK384" i="64"/>
  <c r="AW384" i="64"/>
  <c r="BK384" i="64"/>
  <c r="BV384" i="64"/>
  <c r="CJ384" i="64"/>
  <c r="AC385" i="64"/>
  <c r="AO385" i="64"/>
  <c r="BC385" i="64"/>
  <c r="BN385" i="64"/>
  <c r="CB385" i="64"/>
  <c r="AE388" i="64"/>
  <c r="AR388" i="64"/>
  <c r="BD388" i="64"/>
  <c r="BR388" i="64"/>
  <c r="CC388" i="64"/>
  <c r="W389" i="64"/>
  <c r="AJ389" i="64"/>
  <c r="AV389" i="64"/>
  <c r="BJ389" i="64"/>
  <c r="BU389" i="64"/>
  <c r="CI389" i="64"/>
  <c r="Z1435" i="64"/>
  <c r="AM1435" i="64"/>
  <c r="AY1435" i="64"/>
  <c r="BM1435" i="64"/>
  <c r="BX1435" i="64"/>
  <c r="W1436" i="64"/>
  <c r="W1451" i="64" s="1"/>
  <c r="AY1436" i="64"/>
  <c r="AY1451" i="64" s="1"/>
  <c r="CE1436" i="64"/>
  <c r="CE1451" i="64" s="1"/>
  <c r="BG1439" i="64"/>
  <c r="AY1440" i="64"/>
  <c r="AG416" i="64"/>
  <c r="AG436" i="64" s="1"/>
  <c r="Y417" i="64"/>
  <c r="CK417" i="64"/>
  <c r="BT420" i="64"/>
  <c r="BL421" i="64"/>
  <c r="AL444" i="64"/>
  <c r="AL459" i="64" s="1"/>
  <c r="AD445" i="64"/>
  <c r="BY448" i="64"/>
  <c r="BQ449" i="64"/>
  <c r="AQ468" i="64"/>
  <c r="AI469" i="64"/>
  <c r="Z472" i="64"/>
  <c r="CL472" i="64"/>
  <c r="CI493" i="64"/>
  <c r="AN497" i="64"/>
  <c r="AS1412" i="64"/>
  <c r="AS1427" i="64" s="1"/>
  <c r="CE1415" i="64"/>
  <c r="BZ818" i="64"/>
  <c r="BZ831" i="64" s="1"/>
  <c r="CA822" i="64"/>
  <c r="CA835" i="64" s="1"/>
  <c r="BZ518" i="64"/>
  <c r="BZ531" i="64" s="1"/>
  <c r="CE907" i="64"/>
  <c r="CE922" i="64" s="1"/>
  <c r="BE935" i="64"/>
  <c r="BE950" i="64" s="1"/>
  <c r="AQ979" i="64"/>
  <c r="AQ992" i="64" s="1"/>
  <c r="S315" i="64"/>
  <c r="S316" i="64"/>
  <c r="S311" i="64"/>
  <c r="S312" i="64"/>
  <c r="S325" i="64" s="1"/>
  <c r="E183" i="64"/>
  <c r="E2128" i="64"/>
  <c r="E532" i="64"/>
  <c r="E1171" i="64"/>
  <c r="E810" i="64"/>
  <c r="E512" i="64"/>
  <c r="E83" i="64"/>
  <c r="E1321" i="64"/>
  <c r="E1320" i="64"/>
  <c r="E813" i="64"/>
  <c r="E812" i="64"/>
  <c r="E440" i="64"/>
  <c r="E534" i="64"/>
  <c r="E1318" i="64"/>
  <c r="E2179" i="64"/>
  <c r="E1207" i="64"/>
  <c r="E1628" i="64"/>
  <c r="E70" i="64"/>
  <c r="E832" i="64"/>
  <c r="E923" i="64"/>
  <c r="E132" i="64"/>
  <c r="E131" i="64"/>
  <c r="E461" i="64"/>
  <c r="E1210" i="64"/>
  <c r="E1209" i="64"/>
  <c r="E1174" i="64"/>
  <c r="E1173" i="64"/>
  <c r="E2180" i="64"/>
  <c r="E2156" i="64"/>
  <c r="E2155" i="64"/>
  <c r="E2205" i="64"/>
  <c r="E2154" i="64"/>
  <c r="E353" i="64"/>
  <c r="E101" i="64"/>
  <c r="E100" i="64"/>
  <c r="E412" i="64"/>
  <c r="CR874" i="64"/>
  <c r="V874" i="64"/>
  <c r="CO874" i="64"/>
  <c r="CY874" i="64"/>
  <c r="AC874" i="64"/>
  <c r="CU874" i="64"/>
  <c r="CW874" i="64"/>
  <c r="Y874" i="64"/>
  <c r="CP874" i="64"/>
  <c r="CS874" i="64"/>
  <c r="Z874" i="64"/>
  <c r="W874" i="64"/>
  <c r="CZ874" i="64"/>
  <c r="S874" i="64"/>
  <c r="AB874" i="64"/>
  <c r="CT874" i="64"/>
  <c r="CQ874" i="64"/>
  <c r="T874" i="64"/>
  <c r="CX874" i="64"/>
  <c r="CV874" i="64"/>
  <c r="X874" i="64"/>
  <c r="U874" i="64"/>
  <c r="DA874" i="64"/>
  <c r="AA874" i="64"/>
  <c r="AD874" i="64"/>
  <c r="DB874" i="64"/>
  <c r="CR849" i="64" a="1"/>
  <c r="V849" i="64" a="1"/>
  <c r="CO849" i="64" a="1"/>
  <c r="CY849" i="64" a="1"/>
  <c r="CU849" i="64" a="1"/>
  <c r="CW849" i="64" a="1"/>
  <c r="Y849" i="64" a="1"/>
  <c r="CP849" i="64" a="1"/>
  <c r="CS849" i="64" a="1"/>
  <c r="Z849" i="64" a="1"/>
  <c r="W849" i="64" a="1"/>
  <c r="CZ849" i="64" a="1"/>
  <c r="S849" i="64" a="1"/>
  <c r="AB849" i="64" a="1"/>
  <c r="CT849" i="64" a="1"/>
  <c r="CQ849" i="64" a="1"/>
  <c r="T849" i="64" a="1"/>
  <c r="CX849" i="64" a="1"/>
  <c r="CV849" i="64" a="1"/>
  <c r="X849" i="64" a="1"/>
  <c r="U849" i="64" a="1"/>
  <c r="AA849" i="64" a="1"/>
  <c r="CM849" i="64" a="1"/>
  <c r="AM666" i="64" a="1"/>
  <c r="CA395" i="64" a="1"/>
  <c r="CC666" i="64" a="1"/>
  <c r="BN2054" i="64" a="1"/>
  <c r="AT666" i="64" a="1"/>
  <c r="CA586" i="64" a="1"/>
  <c r="U588" i="64" a="1"/>
  <c r="BR586" i="64" a="1"/>
  <c r="AO1275" i="64" a="1"/>
  <c r="BC2054" i="64" a="1"/>
  <c r="AW586" i="64" a="1"/>
  <c r="T1275" i="64" a="1"/>
  <c r="AI395" i="64" a="1"/>
  <c r="Z1275" i="64" a="1"/>
  <c r="BO666" i="64" a="1"/>
  <c r="CP395" i="64" a="1"/>
  <c r="BR395" i="64" a="1"/>
  <c r="AP1275" i="64" a="1"/>
  <c r="DC549" i="64" a="1"/>
  <c r="BB2054" i="64" a="1"/>
  <c r="DE395" i="64" a="1"/>
  <c r="Y588" i="64" a="1"/>
  <c r="DA395" i="64" a="1"/>
  <c r="BA1275" i="64" a="1"/>
  <c r="BV586" i="64" a="1"/>
  <c r="BY2054" i="64" a="1"/>
  <c r="CH586" i="64" a="1"/>
  <c r="BR2054" i="64" a="1"/>
  <c r="BF1275" i="64" a="1"/>
  <c r="BK666" i="64" a="1"/>
  <c r="AJ666" i="64" a="1"/>
  <c r="V666" i="64" a="1"/>
  <c r="BM666" i="64" a="1"/>
  <c r="AX395" i="64" a="1"/>
  <c r="BJ666" i="64" a="1"/>
  <c r="CW588" i="64" a="1"/>
  <c r="DB586" i="64" a="1"/>
  <c r="BT395" i="64" a="1"/>
  <c r="BU586" i="64" a="1"/>
  <c r="AV586" i="64" a="1"/>
  <c r="BJ1275" i="64" a="1"/>
  <c r="AS586" i="64" a="1"/>
  <c r="DD547" i="64" a="1"/>
  <c r="AA588" i="64" a="1"/>
  <c r="CH666" i="64" a="1"/>
  <c r="CU395" i="64" a="1"/>
  <c r="BW1275" i="64" a="1"/>
  <c r="BS1275" i="64" a="1"/>
  <c r="CY395" i="64" a="1"/>
  <c r="CP549" i="64" a="1"/>
  <c r="AP395" i="64" a="1"/>
  <c r="CS586" i="64" a="1"/>
  <c r="BA395" i="64" a="1"/>
  <c r="CD1275" i="64" a="1"/>
  <c r="BN395" i="64" a="1"/>
  <c r="AD395" i="64" a="1"/>
  <c r="V1275" i="64" a="1"/>
  <c r="AR586" i="64" a="1"/>
  <c r="S588" i="64" a="1"/>
  <c r="Z666" i="64" a="1"/>
  <c r="BO586" i="64" a="1"/>
  <c r="AW1275" i="64" a="1"/>
  <c r="BG2054" i="64" a="1"/>
  <c r="CV588" i="64" a="1"/>
  <c r="AQ666" i="64" a="1"/>
  <c r="BG1275" i="64" a="1"/>
  <c r="CD666" i="64" a="1"/>
  <c r="CC2054" i="64" a="1"/>
  <c r="U666" i="64" a="1"/>
  <c r="CL2054" i="64" a="1"/>
  <c r="AU395" i="64" a="1"/>
  <c r="CF2054" i="64" a="1"/>
  <c r="CB395" i="64" a="1"/>
  <c r="BQ395" i="64" a="1"/>
  <c r="AX1275" i="64" a="1"/>
  <c r="S666" i="64" a="1"/>
  <c r="AX586" i="64" a="1"/>
  <c r="CG1275" i="64" a="1"/>
  <c r="BM586" i="64" a="1"/>
  <c r="BO1275" i="64" a="1"/>
  <c r="U2054" i="64" a="1"/>
  <c r="BA2054" i="64" a="1"/>
  <c r="AM1275" i="64" a="1"/>
  <c r="CR549" i="64" a="1"/>
  <c r="AC588" i="64" a="1"/>
  <c r="BV395" i="64" a="1"/>
  <c r="CI586" i="64" a="1"/>
  <c r="BH586" i="64" a="1"/>
  <c r="AA586" i="64" a="1"/>
  <c r="AZ2054" i="64" a="1"/>
  <c r="BX1275" i="64" a="1"/>
  <c r="CG586" i="64" a="1"/>
  <c r="DG395" i="64" a="1"/>
  <c r="T666" i="64" a="1"/>
  <c r="CA2054" i="64" a="1"/>
  <c r="DE547" i="64" a="1"/>
  <c r="CE395" i="64" a="1"/>
  <c r="BV2054" i="64" a="1"/>
  <c r="BJ2054" i="64" a="1"/>
  <c r="CZ549" i="64" a="1"/>
  <c r="BU2054" i="64" a="1"/>
  <c r="BV666" i="64" a="1"/>
  <c r="AG666" i="64" a="1"/>
  <c r="DC547" i="64" a="1"/>
  <c r="AX666" i="64" a="1"/>
  <c r="DC586" i="64" a="1"/>
  <c r="AN1275" i="64" a="1"/>
  <c r="CS549" i="64" a="1"/>
  <c r="CP588" i="64" a="1"/>
  <c r="AK395" i="64" a="1"/>
  <c r="DK547" i="64" a="1"/>
  <c r="BU1275" i="64" a="1"/>
  <c r="CE586" i="64" a="1"/>
  <c r="BD586" i="64" a="1"/>
  <c r="BZ1275" i="64" a="1"/>
  <c r="CQ586" i="64" a="1"/>
  <c r="BK2054" i="64" a="1"/>
  <c r="DF586" i="64" a="1"/>
  <c r="AQ2054" i="64" a="1"/>
  <c r="AD1275" i="64" a="1"/>
  <c r="BQ1275" i="64" a="1"/>
  <c r="AU666" i="64" a="1"/>
  <c r="CR547" i="64" a="1"/>
  <c r="CX549" i="64" a="1"/>
  <c r="BI666" i="64" a="1"/>
  <c r="BZ2054" i="64" a="1"/>
  <c r="X2054" i="64" a="1"/>
  <c r="V588" i="64" a="1"/>
  <c r="CT588" i="64" a="1"/>
  <c r="CB2054" i="64" a="1"/>
  <c r="DI395" i="64" a="1"/>
  <c r="CP1999" i="64" a="1"/>
  <c r="BT1275" i="64" a="1"/>
  <c r="CO1275" i="64" a="1"/>
  <c r="AB666" i="64" a="1"/>
  <c r="BD395" i="64" a="1"/>
  <c r="BK395" i="64" a="1"/>
  <c r="CX588" i="64" a="1"/>
  <c r="BJ586" i="64" a="1"/>
  <c r="AC849" i="64" a="1"/>
  <c r="BC666" i="64" a="1"/>
  <c r="CC1275" i="64" a="1"/>
  <c r="CV549" i="64" a="1"/>
  <c r="CI395" i="64" a="1"/>
  <c r="BI395" i="64" a="1"/>
  <c r="CR586" i="64" a="1"/>
  <c r="AQ1275" i="64" a="1"/>
  <c r="BI586" i="64" a="1"/>
  <c r="BP395" i="64" a="1"/>
  <c r="DJ586" i="64" a="1"/>
  <c r="BS2054" i="64" a="1"/>
  <c r="BZ395" i="64" a="1"/>
  <c r="DK395" i="64" a="1"/>
  <c r="W666" i="64" a="1"/>
  <c r="CT549" i="64" a="1"/>
  <c r="BZ666" i="64" a="1"/>
  <c r="AM395" i="64" a="1"/>
  <c r="AC2054" i="64" a="1"/>
  <c r="DD395" i="64" a="1"/>
  <c r="BL395" i="64" a="1"/>
  <c r="BY586" i="64" a="1"/>
  <c r="BS395" i="64" a="1"/>
  <c r="CQ549" i="64" a="1"/>
  <c r="U1275" i="64" a="1"/>
  <c r="BP1275" i="64" a="1"/>
  <c r="DH586" i="64" a="1"/>
  <c r="BX666" i="64" a="1"/>
  <c r="BI1275" i="64" a="1"/>
  <c r="CY586" i="64" a="1"/>
  <c r="AO586" i="64" a="1"/>
  <c r="CD2054" i="64" a="1"/>
  <c r="BM2054" i="64" a="1"/>
  <c r="DA586" i="64" a="1"/>
  <c r="Z588" i="64" a="1"/>
  <c r="BN586" i="64" a="1"/>
  <c r="AN2054" i="64" a="1"/>
  <c r="AY2054" i="64" a="1"/>
  <c r="AG395" i="64" a="1"/>
  <c r="BC1275" i="64" a="1"/>
  <c r="Z586" i="64" a="1"/>
  <c r="AY1275" i="64" a="1"/>
  <c r="CO1999" i="64" a="1"/>
  <c r="CW586" i="64" a="1"/>
  <c r="CQ1999" i="64" a="1"/>
  <c r="AC586" i="64" a="1"/>
  <c r="T586" i="64" a="1"/>
  <c r="DA549" i="64" a="1"/>
  <c r="DA628" i="64" a="1"/>
  <c r="AK2054" i="64" a="1"/>
  <c r="BY395" i="64" a="1"/>
  <c r="AP586" i="64" a="1"/>
  <c r="BG586" i="64" a="1"/>
  <c r="AK1275" i="64" a="1"/>
  <c r="CL586" i="64" a="1"/>
  <c r="AR2054" i="64" a="1"/>
  <c r="CJ2054" i="64" a="1"/>
  <c r="AO2054" i="64" a="1"/>
  <c r="CA666" i="64" a="1"/>
  <c r="S395" i="64" a="1"/>
  <c r="U395" i="64" a="1"/>
  <c r="DJ549" i="64" a="1"/>
  <c r="S2054" i="64" a="1"/>
  <c r="AB395" i="64" a="1"/>
  <c r="BK586" i="64" a="1"/>
  <c r="X395" i="64" a="1"/>
  <c r="Z2054" i="64" a="1"/>
  <c r="BR1275" i="64" a="1"/>
  <c r="V586" i="64" a="1"/>
  <c r="AO395" i="64" a="1"/>
  <c r="BX586" i="64" a="1"/>
  <c r="AK586" i="64" a="1"/>
  <c r="AV1275" i="64" a="1"/>
  <c r="DF549" i="64" a="1"/>
  <c r="AF395" i="64" a="1"/>
  <c r="CQ395" i="64" a="1"/>
  <c r="DI549" i="64" a="1"/>
  <c r="AL1275" i="64" a="1"/>
  <c r="BD1275" i="64" a="1"/>
  <c r="W588" i="64" a="1"/>
  <c r="AI1275" i="64" a="1"/>
  <c r="AF2054" i="64" a="1"/>
  <c r="AN586" i="64" a="1"/>
  <c r="BT586" i="64" a="1"/>
  <c r="DC395" i="64" a="1"/>
  <c r="CW549" i="64" a="1"/>
  <c r="BE1275" i="64" a="1"/>
  <c r="DK549" i="64" a="1"/>
  <c r="BF395" i="64" a="1"/>
  <c r="BH1275" i="64" a="1"/>
  <c r="AH1275" i="64" a="1"/>
  <c r="BN666" i="64" a="1"/>
  <c r="AS1275" i="64" a="1"/>
  <c r="AO666" i="64" a="1"/>
  <c r="AV395" i="64" a="1"/>
  <c r="BN1275" i="64" a="1"/>
  <c r="CV586" i="64" a="1"/>
  <c r="CK1275" i="64" a="1"/>
  <c r="V395" i="64" a="1"/>
  <c r="AN395" i="64" a="1"/>
  <c r="AZ395" i="64" a="1"/>
  <c r="CF1275" i="64" a="1"/>
  <c r="CB1275" i="64" a="1"/>
  <c r="T588" i="64" a="1"/>
  <c r="BQ586" i="64" a="1"/>
  <c r="CT547" i="64" a="1"/>
  <c r="AE2054" i="64" a="1"/>
  <c r="AB1275" i="64" a="1"/>
  <c r="AC1275" i="64" a="1"/>
  <c r="BE395" i="64" a="1"/>
  <c r="BL586" i="64" a="1"/>
  <c r="AU1275" i="64" a="1"/>
  <c r="AH395" i="64" a="1"/>
  <c r="AJ2054" i="64" a="1"/>
  <c r="BU395" i="64" a="1"/>
  <c r="AI2054" i="64" a="1"/>
  <c r="AD2054" i="64" a="1"/>
  <c r="CY588" i="64" a="1"/>
  <c r="BB586" i="64" a="1"/>
  <c r="AJ586" i="64" a="1"/>
  <c r="DF547" i="64" a="1"/>
  <c r="DH549" i="64" a="1"/>
  <c r="AL586" i="64" a="1"/>
  <c r="BO2054" i="64" a="1"/>
  <c r="AI586" i="64" a="1"/>
  <c r="CE666" i="64" a="1"/>
  <c r="AV2054" i="64" a="1"/>
  <c r="CD586" i="64" a="1"/>
  <c r="CS547" i="64" a="1"/>
  <c r="DD549" i="64" a="1"/>
  <c r="AF666" i="64" a="1"/>
  <c r="AA1275" i="64" a="1"/>
  <c r="BW395" i="64" a="1"/>
  <c r="AU2054" i="64" a="1"/>
  <c r="CO547" i="64" a="1"/>
  <c r="BE2054" i="64" a="1"/>
  <c r="AB588" i="64" a="1"/>
  <c r="U586" i="64" a="1"/>
  <c r="CL1275" i="64" a="1"/>
  <c r="CP586" i="64" a="1"/>
  <c r="AE1275" i="64" a="1"/>
  <c r="DJ547" i="64" a="1"/>
  <c r="AC628" i="64" a="1"/>
  <c r="BP666" i="64" a="1"/>
  <c r="AY395" i="64" a="1"/>
  <c r="AT2054" i="64" a="1"/>
  <c r="BC395" i="64" a="1"/>
  <c r="BP2054" i="64" a="1"/>
  <c r="CO588" i="64" a="1"/>
  <c r="AH2054" i="64" a="1"/>
  <c r="CV547" i="64" a="1"/>
  <c r="BF666" i="64" a="1"/>
  <c r="CF586" i="64" a="1"/>
  <c r="BG666" i="64" a="1"/>
  <c r="CI2054" i="64" a="1"/>
  <c r="X588" i="64" a="1"/>
  <c r="CI666" i="64" a="1"/>
  <c r="CG395" i="64" a="1"/>
  <c r="AS395" i="64" a="1"/>
  <c r="AS2054" i="64" a="1"/>
  <c r="CK666" i="64" a="1"/>
  <c r="AT395" i="64" a="1"/>
  <c r="AH586" i="64" a="1"/>
  <c r="BM1275" i="64" a="1"/>
  <c r="W2054" i="64" a="1"/>
  <c r="BQ2054" i="64" a="1"/>
  <c r="CX586" i="64" a="1"/>
  <c r="CZ547" i="64" a="1"/>
  <c r="AY586" i="64" a="1"/>
  <c r="AA666" i="64" a="1"/>
  <c r="AC395" i="64" a="1"/>
  <c r="DH547" i="64" a="1"/>
  <c r="CT395" i="64" a="1"/>
  <c r="BT2054" i="64" a="1"/>
  <c r="AW2054" i="64" a="1"/>
  <c r="CU586" i="64" a="1"/>
  <c r="CT586" i="64" a="1"/>
  <c r="CK586" i="64" a="1"/>
  <c r="CO395" i="64" a="1"/>
  <c r="DI547" i="64" a="1"/>
  <c r="BC586" i="64" a="1"/>
  <c r="AK666" i="64" a="1"/>
  <c r="BS586" i="64" a="1"/>
  <c r="CS395" i="64" a="1"/>
  <c r="T2054" i="64" a="1"/>
  <c r="BA586" i="64" a="1"/>
  <c r="BH666" i="64" a="1"/>
  <c r="CJ1275" i="64" a="1"/>
  <c r="AD666" i="64" a="1"/>
  <c r="AL395" i="64" a="1"/>
  <c r="CE1275" i="64" a="1"/>
  <c r="BB666" i="64" a="1"/>
  <c r="CU549" i="64" a="1"/>
  <c r="Y586" i="64" a="1"/>
  <c r="DG547" i="64" a="1"/>
  <c r="X1275" i="64" a="1"/>
  <c r="CG2054" i="64" a="1"/>
  <c r="S586" i="64" a="1"/>
  <c r="BZ586" i="64" a="1"/>
  <c r="AS666" i="64" a="1"/>
  <c r="CZ586" i="64" a="1"/>
  <c r="CF666" i="64" a="1"/>
  <c r="CO586" i="64" a="1"/>
  <c r="DA588" i="64" a="1"/>
  <c r="CO549" i="64" a="1"/>
  <c r="DB547" i="64" a="1"/>
  <c r="AY666" i="64" a="1"/>
  <c r="BK1275" i="64" a="1"/>
  <c r="BL2054" i="64" a="1"/>
  <c r="BW2054" i="64" a="1"/>
  <c r="BX395" i="64" a="1"/>
  <c r="CB586" i="64" a="1"/>
  <c r="DA547" i="64" a="1"/>
  <c r="BT666" i="64" a="1"/>
  <c r="AG2054" i="64" a="1"/>
  <c r="AA395" i="64" a="1"/>
  <c r="AD586" i="64" a="1"/>
  <c r="AN666" i="64" a="1"/>
  <c r="AE586" i="64" a="1"/>
  <c r="CL395" i="64" a="1"/>
  <c r="BH395" i="64" a="1"/>
  <c r="W586" i="64" a="1"/>
  <c r="V2054" i="64" a="1"/>
  <c r="BJ395" i="64" a="1"/>
  <c r="BF586" i="64" a="1"/>
  <c r="CH2054" i="64" a="1"/>
  <c r="CC395" i="64" a="1"/>
  <c r="DB395" i="64" a="1"/>
  <c r="AG1275" i="64" a="1"/>
  <c r="BD666" i="64" a="1"/>
  <c r="CP547" i="64" a="1"/>
  <c r="DG549" i="64" a="1"/>
  <c r="BL1275" i="64" a="1"/>
  <c r="DI586" i="64" a="1"/>
  <c r="AT1275" i="64" a="1"/>
  <c r="CV395" i="64" a="1"/>
  <c r="BX2054" i="64" a="1"/>
  <c r="S1275" i="64" a="1"/>
  <c r="CH1275" i="64" a="1"/>
  <c r="T395" i="64" a="1"/>
  <c r="CD395" i="64" a="1"/>
  <c r="AE666" i="64" a="1"/>
  <c r="BW586" i="64" a="1"/>
  <c r="AL666" i="64" a="1"/>
  <c r="CO2026" i="64" a="1"/>
  <c r="CV666" i="64" a="1"/>
  <c r="BB395" i="64" a="1"/>
  <c r="BL666" i="64" a="1"/>
  <c r="DG586" i="64" a="1"/>
  <c r="AV666" i="64" a="1"/>
  <c r="Y1275" i="64" a="1"/>
  <c r="BQ666" i="64" a="1"/>
  <c r="AU586" i="64" a="1"/>
  <c r="CK2054" i="64" a="1"/>
  <c r="AG586" i="64" a="1"/>
  <c r="DB549" i="64" a="1"/>
  <c r="CY549" i="64" a="1"/>
  <c r="AL2054" i="64" a="1"/>
  <c r="AA2054" i="64" a="1"/>
  <c r="BV1275" i="64" a="1"/>
  <c r="AW666" i="64" a="1"/>
  <c r="CQ2026" i="64" a="1"/>
  <c r="CF395" i="64" a="1"/>
  <c r="CQ588" i="64" a="1"/>
  <c r="AZ586" i="64" a="1"/>
  <c r="BI2054" i="64" a="1"/>
  <c r="BG395" i="64" a="1"/>
  <c r="CE2054" i="64" a="1"/>
  <c r="CW395" i="64" a="1"/>
  <c r="AP2054" i="64" a="1"/>
  <c r="CY547" i="64" a="1"/>
  <c r="AF1275" i="64" a="1"/>
  <c r="Y666" i="64" a="1"/>
  <c r="AQ586" i="64" a="1"/>
  <c r="CB666" i="64" a="1"/>
  <c r="CI1275" i="64" a="1"/>
  <c r="BY666" i="64" a="1"/>
  <c r="DE586" i="64" a="1"/>
  <c r="CL666" i="64" a="1"/>
  <c r="BE586" i="64" a="1"/>
  <c r="AX2054" i="64" a="1"/>
  <c r="BB1275" i="64" a="1"/>
  <c r="AR395" i="64" a="1"/>
  <c r="AM2054" i="64" a="1"/>
  <c r="AJ395" i="64" a="1"/>
  <c r="AR666" i="64" a="1"/>
  <c r="Z395" i="64" a="1"/>
  <c r="CG666" i="64" a="1"/>
  <c r="CU588" i="64" a="1"/>
  <c r="AZ666" i="64" a="1"/>
  <c r="DA849" i="64" a="1"/>
  <c r="BD2054" i="64" a="1"/>
  <c r="CJ395" i="64" a="1"/>
  <c r="DD586" i="64" a="1"/>
  <c r="AM586" i="64" a="1"/>
  <c r="AZ1275" i="64" a="1"/>
  <c r="AQ395" i="64" a="1"/>
  <c r="CU547" i="64" a="1"/>
  <c r="AP666" i="64" a="1"/>
  <c r="DE549" i="64" a="1"/>
  <c r="AH666" i="64" a="1"/>
  <c r="X586" i="64" a="1"/>
  <c r="Y395" i="64" a="1"/>
  <c r="BR666" i="64" a="1"/>
  <c r="CJ586" i="64" a="1"/>
  <c r="BU666" i="64" a="1"/>
  <c r="AF586" i="64" a="1"/>
  <c r="BE666" i="64" a="1"/>
  <c r="W1275" i="64" a="1"/>
  <c r="CC586" i="64" a="1"/>
  <c r="W395" i="64" a="1"/>
  <c r="CK395" i="64" a="1"/>
  <c r="AB586" i="64" a="1"/>
  <c r="CR588" i="64" a="1"/>
  <c r="BH2054" i="64" a="1"/>
  <c r="AJ1275" i="64" a="1"/>
  <c r="CJ666" i="64" a="1"/>
  <c r="AW395" i="64" a="1"/>
  <c r="X666" i="64" a="1"/>
  <c r="AR1275" i="64" a="1"/>
  <c r="AI666" i="64" a="1"/>
  <c r="BW666" i="64" a="1"/>
  <c r="CH395" i="64" a="1"/>
  <c r="AT586" i="64" a="1"/>
  <c r="BF2054" i="64" a="1"/>
  <c r="AB2054" i="64" a="1"/>
  <c r="BM395" i="64" a="1"/>
  <c r="CS588" i="64" a="1"/>
  <c r="DK586" i="64" a="1"/>
  <c r="BS666" i="64" a="1"/>
  <c r="BP586" i="64" a="1"/>
  <c r="BY1275" i="64" a="1"/>
  <c r="AE395" i="64" a="1"/>
  <c r="AC666" i="64" a="1"/>
  <c r="BO395" i="64" a="1"/>
  <c r="BA666" i="64" a="1"/>
  <c r="Y2054" i="64" a="1"/>
  <c r="CW547" i="64" a="1"/>
  <c r="CX395" i="64" a="1"/>
  <c r="DJ395" i="64" a="1"/>
  <c r="CZ588" i="64" a="1"/>
  <c r="DF395" i="64" a="1"/>
  <c r="CQ547" i="64" a="1"/>
  <c r="CX547" i="64" a="1"/>
  <c r="CP2026" i="64" a="1"/>
  <c r="CA1275" i="64" a="1"/>
  <c r="CW18" i="861" l="1"/>
  <c r="CW24" i="861"/>
  <c r="AE18" i="1161"/>
  <c r="AE20" i="1161" s="1"/>
  <c r="CT17" i="861"/>
  <c r="X68" i="1161"/>
  <c r="Z61" i="1161"/>
  <c r="Z46" i="1161"/>
  <c r="CX18" i="1161"/>
  <c r="CX20" i="1161" s="1"/>
  <c r="CY15" i="1161"/>
  <c r="Z49" i="1161"/>
  <c r="Z64" i="1161"/>
  <c r="CW77" i="1161"/>
  <c r="CW36" i="1161"/>
  <c r="CW73" i="1161"/>
  <c r="AF8" i="1161"/>
  <c r="Z50" i="1161"/>
  <c r="Z65" i="1161"/>
  <c r="AG39" i="1161"/>
  <c r="AG41" i="1161"/>
  <c r="AG42" i="1161"/>
  <c r="AG54" i="1161"/>
  <c r="AG55" i="1161"/>
  <c r="AG43" i="1161"/>
  <c r="AG40" i="1161"/>
  <c r="AG56" i="1161"/>
  <c r="AG4" i="1161"/>
  <c r="AG72" i="1161"/>
  <c r="AG25" i="1161"/>
  <c r="AG58" i="1161"/>
  <c r="AG17" i="1161"/>
  <c r="AG57" i="1161"/>
  <c r="AG16" i="1161"/>
  <c r="AG76" i="1161"/>
  <c r="AG23" i="1161"/>
  <c r="AG26" i="1161"/>
  <c r="AG24" i="1161"/>
  <c r="AG27" i="1161"/>
  <c r="AC36" i="1161"/>
  <c r="AC73" i="1161"/>
  <c r="AC24" i="861" s="1"/>
  <c r="AC77" i="1161"/>
  <c r="AC18" i="861" s="1"/>
  <c r="Z47" i="1161"/>
  <c r="Z62" i="1161"/>
  <c r="AH7" i="1161"/>
  <c r="AH1" i="1161"/>
  <c r="AI2" i="1161"/>
  <c r="AH3" i="1161"/>
  <c r="AA66" i="1161"/>
  <c r="AA23" i="861" s="1"/>
  <c r="W69" i="1161"/>
  <c r="Y66" i="1161"/>
  <c r="Y23" i="861" s="1"/>
  <c r="AA51" i="1161"/>
  <c r="AA17" i="861" s="1"/>
  <c r="Z48" i="1161"/>
  <c r="Z63" i="1161"/>
  <c r="CU50" i="1161"/>
  <c r="CU65" i="1161"/>
  <c r="AB62" i="1161"/>
  <c r="AB47" i="1161"/>
  <c r="AD36" i="1161"/>
  <c r="AD77" i="1161"/>
  <c r="AD18" i="861" s="1"/>
  <c r="AD73" i="1161"/>
  <c r="AD24" i="861" s="1"/>
  <c r="CU49" i="1161"/>
  <c r="CU64" i="1161"/>
  <c r="AB48" i="1161"/>
  <c r="AB63" i="1161"/>
  <c r="Y51" i="1161"/>
  <c r="Y17" i="861" s="1"/>
  <c r="CU48" i="1161"/>
  <c r="CU63" i="1161"/>
  <c r="AB50" i="1161"/>
  <c r="AB65" i="1161"/>
  <c r="CU23" i="861"/>
  <c r="CU17" i="861"/>
  <c r="CU47" i="1161"/>
  <c r="CU62" i="1161"/>
  <c r="AB49" i="1161"/>
  <c r="AB64" i="1161"/>
  <c r="AF15" i="1161"/>
  <c r="CU46" i="1161"/>
  <c r="CU51" i="1161" s="1"/>
  <c r="CU61" i="1161"/>
  <c r="CU66" i="1161" s="1"/>
  <c r="AB46" i="1161"/>
  <c r="AB61" i="1161"/>
  <c r="CV32" i="1161"/>
  <c r="CV33" i="1161"/>
  <c r="CV31" i="1161"/>
  <c r="CV34" i="1161"/>
  <c r="CV35" i="1161"/>
  <c r="CT68" i="1161"/>
  <c r="CT69" i="1161" s="1"/>
  <c r="DG1" i="1161"/>
  <c r="DG4" i="1161"/>
  <c r="DG16" i="1161"/>
  <c r="DG23" i="1161"/>
  <c r="DG26" i="1161"/>
  <c r="DG24" i="1161"/>
  <c r="DG25" i="1161"/>
  <c r="DG17" i="1161"/>
  <c r="DG39" i="1161"/>
  <c r="DG40" i="1161"/>
  <c r="DG27" i="1161"/>
  <c r="DG41" i="1161"/>
  <c r="DG43" i="1161"/>
  <c r="DG57" i="1161"/>
  <c r="DG42" i="1161"/>
  <c r="DG72" i="1161"/>
  <c r="DG55" i="1161"/>
  <c r="DG54" i="1161"/>
  <c r="DG56" i="1161"/>
  <c r="DG58" i="1161"/>
  <c r="DG76" i="1161"/>
  <c r="DH3" i="1161"/>
  <c r="DH7" i="1161"/>
  <c r="DH8" i="1161"/>
  <c r="DI2" i="1161"/>
  <c r="CM849" i="64"/>
  <c r="AA849" i="64"/>
  <c r="U849" i="64"/>
  <c r="X849" i="64"/>
  <c r="CV849" i="64"/>
  <c r="CX849" i="64"/>
  <c r="T849" i="64"/>
  <c r="CQ849" i="64"/>
  <c r="CT849" i="64"/>
  <c r="AB849" i="64"/>
  <c r="S849" i="64"/>
  <c r="CZ849" i="64"/>
  <c r="W849" i="64"/>
  <c r="Z849" i="64"/>
  <c r="CS849" i="64"/>
  <c r="CP849" i="64"/>
  <c r="Y849" i="64"/>
  <c r="CW849" i="64"/>
  <c r="CU849" i="64"/>
  <c r="CY849" i="64"/>
  <c r="CO849" i="64"/>
  <c r="V849" i="64"/>
  <c r="CR849" i="64"/>
  <c r="CL879" i="64"/>
  <c r="AA879" i="64"/>
  <c r="DA879" i="64"/>
  <c r="U879" i="64"/>
  <c r="X879" i="64"/>
  <c r="CV879" i="64"/>
  <c r="CX879" i="64"/>
  <c r="T879" i="64"/>
  <c r="CQ879" i="64"/>
  <c r="CT879" i="64"/>
  <c r="AB879" i="64"/>
  <c r="S879" i="64"/>
  <c r="AB857" i="64"/>
  <c r="CZ879" i="64"/>
  <c r="W879" i="64"/>
  <c r="CZ857" i="64"/>
  <c r="CL857" i="64"/>
  <c r="Z879" i="64"/>
  <c r="CS879" i="64"/>
  <c r="CP879" i="64"/>
  <c r="Y879" i="64"/>
  <c r="AA857" i="64"/>
  <c r="CW879" i="64"/>
  <c r="CU879" i="64"/>
  <c r="AC879" i="64"/>
  <c r="CY879" i="64"/>
  <c r="CO879" i="64"/>
  <c r="V879" i="64"/>
  <c r="CR879" i="64"/>
  <c r="U857" i="64"/>
  <c r="X857" i="64"/>
  <c r="DB684" i="64" a="1"/>
  <c r="DB684" i="64" s="1"/>
  <c r="DB688" i="64" a="1"/>
  <c r="DB688" i="64" s="1"/>
  <c r="DB687" i="64" a="1"/>
  <c r="DB687" i="64" s="1"/>
  <c r="DB686" i="64" a="1"/>
  <c r="DB686" i="64" s="1"/>
  <c r="DB685" i="64" a="1"/>
  <c r="DB685" i="64" s="1"/>
  <c r="AD687" i="64" a="1"/>
  <c r="AD687" i="64" s="1"/>
  <c r="AD686" i="64" a="1"/>
  <c r="AD686" i="64" s="1"/>
  <c r="AD685" i="64" a="1"/>
  <c r="AD685" i="64" s="1"/>
  <c r="AD688" i="64" a="1"/>
  <c r="AD688" i="64" s="1"/>
  <c r="AD684" i="64" a="1"/>
  <c r="AD684" i="64" s="1"/>
  <c r="AN666" i="64"/>
  <c r="BN666" i="64"/>
  <c r="AW666" i="64"/>
  <c r="BV666" i="64"/>
  <c r="CD666" i="64"/>
  <c r="AQ666" i="64"/>
  <c r="AD666" i="64"/>
  <c r="AZ666" i="64"/>
  <c r="W666" i="64"/>
  <c r="AV666" i="64"/>
  <c r="CL666" i="64"/>
  <c r="BE666" i="64"/>
  <c r="BA666" i="64"/>
  <c r="AC666" i="64"/>
  <c r="AC665" i="64" s="1"/>
  <c r="AY666" i="64"/>
  <c r="CH666" i="64"/>
  <c r="BH666" i="64"/>
  <c r="CA666" i="64"/>
  <c r="BD666" i="64"/>
  <c r="U666" i="64"/>
  <c r="BM666" i="64"/>
  <c r="V666" i="64"/>
  <c r="BQ666" i="64"/>
  <c r="BG666" i="64"/>
  <c r="AU666" i="64"/>
  <c r="BP666" i="64"/>
  <c r="BL666" i="64"/>
  <c r="BY666" i="64"/>
  <c r="BU666" i="64"/>
  <c r="BR666" i="64"/>
  <c r="BB666" i="64"/>
  <c r="BO666" i="64"/>
  <c r="CI666" i="64"/>
  <c r="BX666" i="64"/>
  <c r="BT666" i="64"/>
  <c r="BJ666" i="64"/>
  <c r="CC666" i="64"/>
  <c r="AM666" i="64"/>
  <c r="BC666" i="64"/>
  <c r="BW666" i="64"/>
  <c r="T666" i="64"/>
  <c r="CF666" i="64"/>
  <c r="BI666" i="64"/>
  <c r="CV666" i="64"/>
  <c r="CB666" i="64"/>
  <c r="Y666" i="64"/>
  <c r="CK666" i="64"/>
  <c r="BS666" i="64"/>
  <c r="CE666" i="64"/>
  <c r="AB666" i="64"/>
  <c r="AK666" i="64"/>
  <c r="AT666" i="64"/>
  <c r="X666" i="64"/>
  <c r="CJ666" i="64"/>
  <c r="AG666" i="64"/>
  <c r="AH666" i="64"/>
  <c r="Z666" i="64"/>
  <c r="AA666" i="64"/>
  <c r="AS666" i="64"/>
  <c r="AJ666" i="64"/>
  <c r="AL666" i="64"/>
  <c r="AE666" i="64"/>
  <c r="AF666" i="64"/>
  <c r="AP666" i="64"/>
  <c r="AO666" i="64"/>
  <c r="AX666" i="64"/>
  <c r="BF666" i="64"/>
  <c r="AI666" i="64"/>
  <c r="CG666" i="64"/>
  <c r="AR666" i="64"/>
  <c r="BZ666" i="64"/>
  <c r="BK666" i="64"/>
  <c r="AN704" i="64"/>
  <c r="BN704" i="64"/>
  <c r="AW704" i="64"/>
  <c r="BV704" i="64"/>
  <c r="CD704" i="64"/>
  <c r="AQ704" i="64"/>
  <c r="AD704" i="64"/>
  <c r="AZ704" i="64"/>
  <c r="AV704" i="64"/>
  <c r="CL704" i="64"/>
  <c r="BE704" i="64"/>
  <c r="BA704" i="64"/>
  <c r="AC704" i="64"/>
  <c r="AY704" i="64"/>
  <c r="CH704" i="64"/>
  <c r="BH704" i="64"/>
  <c r="CA704" i="64"/>
  <c r="DB671" i="64" a="1"/>
  <c r="DB671" i="64" s="1"/>
  <c r="DB672" i="64" a="1"/>
  <c r="DB672" i="64" s="1"/>
  <c r="DB657" i="64" a="1"/>
  <c r="DB657" i="64" s="1"/>
  <c r="DB673" i="64" a="1"/>
  <c r="DB673" i="64" s="1"/>
  <c r="DB653" i="64" a="1"/>
  <c r="DB653" i="64" s="1"/>
  <c r="DB654" i="64" a="1"/>
  <c r="DB654" i="64" s="1"/>
  <c r="DB670" i="64" a="1"/>
  <c r="DB670" i="64" s="1"/>
  <c r="DB669" i="64" a="1"/>
  <c r="DB669" i="64" s="1"/>
  <c r="DB655" i="64" a="1"/>
  <c r="DB655" i="64" s="1"/>
  <c r="DB656" i="64" a="1"/>
  <c r="DB656" i="64" s="1"/>
  <c r="BD704" i="64"/>
  <c r="BM704" i="64"/>
  <c r="BQ704" i="64"/>
  <c r="BG704" i="64"/>
  <c r="AU704" i="64"/>
  <c r="BP704" i="64"/>
  <c r="BL704" i="64"/>
  <c r="BY704" i="64"/>
  <c r="BU704" i="64"/>
  <c r="BR704" i="64"/>
  <c r="BB704" i="64"/>
  <c r="BO704" i="64"/>
  <c r="CI704" i="64"/>
  <c r="BX704" i="64"/>
  <c r="BT704" i="64"/>
  <c r="BJ704" i="64"/>
  <c r="CC704" i="64"/>
  <c r="AM704" i="64"/>
  <c r="BC704" i="64"/>
  <c r="BW704" i="64"/>
  <c r="CF704" i="64"/>
  <c r="BI704" i="64"/>
  <c r="AD670" i="64" a="1"/>
  <c r="AD670" i="64" s="1"/>
  <c r="AD654" i="64" a="1"/>
  <c r="AD654" i="64" s="1"/>
  <c r="AD655" i="64" a="1"/>
  <c r="AD655" i="64" s="1"/>
  <c r="AD656" i="64" a="1"/>
  <c r="AD656" i="64" s="1"/>
  <c r="AD657" i="64" a="1"/>
  <c r="AD657" i="64" s="1"/>
  <c r="AD671" i="64" a="1"/>
  <c r="AD671" i="64" s="1"/>
  <c r="AD672" i="64" a="1"/>
  <c r="AD672" i="64" s="1"/>
  <c r="AD653" i="64" a="1"/>
  <c r="AD653" i="64" s="1"/>
  <c r="AD669" i="64" a="1"/>
  <c r="AD669" i="64" s="1"/>
  <c r="AD673" i="64" a="1"/>
  <c r="AD673" i="64" s="1"/>
  <c r="CB704" i="64"/>
  <c r="CK704" i="64"/>
  <c r="BS704" i="64"/>
  <c r="CE704" i="64"/>
  <c r="AK704" i="64"/>
  <c r="AT704" i="64"/>
  <c r="CJ704" i="64"/>
  <c r="AG704" i="64"/>
  <c r="AH704" i="64"/>
  <c r="AS704" i="64"/>
  <c r="AJ704" i="64"/>
  <c r="AL704" i="64"/>
  <c r="AE704" i="64"/>
  <c r="AF704" i="64"/>
  <c r="AP704" i="64"/>
  <c r="AO704" i="64"/>
  <c r="AX704" i="64"/>
  <c r="BF704" i="64"/>
  <c r="AI704" i="64"/>
  <c r="CG704" i="64"/>
  <c r="AR704" i="64"/>
  <c r="BZ704" i="64"/>
  <c r="BK704" i="64"/>
  <c r="S666" i="64"/>
  <c r="DC601" i="64"/>
  <c r="DC644" i="64"/>
  <c r="CX601" i="64"/>
  <c r="CX644" i="64"/>
  <c r="X704" i="64"/>
  <c r="V704" i="64"/>
  <c r="Z704" i="64"/>
  <c r="DK601" i="64"/>
  <c r="DK644" i="64"/>
  <c r="CO601" i="64"/>
  <c r="CO644" i="64"/>
  <c r="DF601" i="64"/>
  <c r="DF644" i="64"/>
  <c r="CW601" i="64"/>
  <c r="CW644" i="64"/>
  <c r="CR601" i="64"/>
  <c r="CR644" i="64"/>
  <c r="DE601" i="64"/>
  <c r="DE644" i="64"/>
  <c r="CQ601" i="64"/>
  <c r="CQ644" i="64"/>
  <c r="CZ601" i="64"/>
  <c r="CZ644" i="64"/>
  <c r="AA704" i="64"/>
  <c r="T704" i="64"/>
  <c r="W704" i="64"/>
  <c r="CV704" i="64"/>
  <c r="CY601" i="64"/>
  <c r="CY644" i="64"/>
  <c r="DH601" i="64"/>
  <c r="DH644" i="64"/>
  <c r="CT601" i="64"/>
  <c r="CT644" i="64"/>
  <c r="DD601" i="64"/>
  <c r="DD644" i="64"/>
  <c r="DG601" i="64"/>
  <c r="DG644" i="64"/>
  <c r="CS601" i="64"/>
  <c r="CS644" i="64"/>
  <c r="DB601" i="64"/>
  <c r="DB644" i="64"/>
  <c r="U704" i="64"/>
  <c r="Y704" i="64"/>
  <c r="S704" i="64"/>
  <c r="AB704" i="64"/>
  <c r="DA601" i="64"/>
  <c r="DA644" i="64"/>
  <c r="DJ601" i="64"/>
  <c r="DJ644" i="64"/>
  <c r="CU601" i="64"/>
  <c r="CU644" i="64"/>
  <c r="CP601" i="64"/>
  <c r="CP644" i="64"/>
  <c r="DI601" i="64"/>
  <c r="DI644" i="64"/>
  <c r="CZ138" i="64"/>
  <c r="CZ141" i="64" s="1"/>
  <c r="CZ143" i="64" s="1"/>
  <c r="AC141" i="64"/>
  <c r="AC143" i="64" s="1"/>
  <c r="AD139" i="64" a="1"/>
  <c r="AD139" i="64" s="1"/>
  <c r="AD138" i="64" s="1"/>
  <c r="AD140" i="64" a="1"/>
  <c r="AD140" i="64" s="1"/>
  <c r="DB140" i="64" a="1"/>
  <c r="DB140" i="64" s="1"/>
  <c r="DB139" i="64" a="1"/>
  <c r="DB139" i="64" s="1"/>
  <c r="CU25" i="861"/>
  <c r="AC628" i="64"/>
  <c r="AC630" i="64" s="1"/>
  <c r="DA849" i="64"/>
  <c r="AC849" i="64"/>
  <c r="DB262" i="64" a="1"/>
  <c r="DB262" i="64" s="1"/>
  <c r="DB848" i="64" a="1"/>
  <c r="DB848" i="64" s="1"/>
  <c r="AD262" i="64" a="1"/>
  <c r="AD262" i="64" s="1"/>
  <c r="AD848" i="64" a="1"/>
  <c r="AD848" i="64" s="1"/>
  <c r="DA628" i="64"/>
  <c r="DA630" i="64" s="1"/>
  <c r="DC586" i="64"/>
  <c r="DE586" i="64"/>
  <c r="CP588" i="64"/>
  <c r="CP596" i="64" s="1"/>
  <c r="CP586" i="64"/>
  <c r="CR588" i="64"/>
  <c r="CR596" i="64" s="1"/>
  <c r="CR586" i="64"/>
  <c r="DI586" i="64"/>
  <c r="DK586" i="64"/>
  <c r="CV588" i="64"/>
  <c r="CV596" i="64" s="1"/>
  <c r="CV586" i="64"/>
  <c r="CX588" i="64"/>
  <c r="CX596" i="64" s="1"/>
  <c r="CX586" i="64"/>
  <c r="CQ588" i="64"/>
  <c r="CQ596" i="64" s="1"/>
  <c r="CQ586" i="64"/>
  <c r="CZ586" i="64"/>
  <c r="CZ588" i="64"/>
  <c r="CZ596" i="64" s="1"/>
  <c r="CT588" i="64"/>
  <c r="CT596" i="64" s="1"/>
  <c r="CT586" i="64"/>
  <c r="DD586" i="64"/>
  <c r="CO588" i="64"/>
  <c r="CO592" i="64" s="1"/>
  <c r="CO586" i="64"/>
  <c r="DF586" i="64"/>
  <c r="CY588" i="64"/>
  <c r="CY596" i="64" s="1"/>
  <c r="CY586" i="64"/>
  <c r="DH586" i="64"/>
  <c r="CS588" i="64"/>
  <c r="CS596" i="64" s="1"/>
  <c r="CS586" i="64"/>
  <c r="DB586" i="64"/>
  <c r="CU588" i="64"/>
  <c r="CU596" i="64" s="1"/>
  <c r="CU586" i="64"/>
  <c r="CW588" i="64"/>
  <c r="CW596" i="64" s="1"/>
  <c r="CW586" i="64"/>
  <c r="DG586" i="64"/>
  <c r="DA586" i="64"/>
  <c r="DJ586" i="64"/>
  <c r="AD243" i="64" a="1"/>
  <c r="AD243" i="64" s="1"/>
  <c r="AD629" i="64" a="1"/>
  <c r="AD629" i="64" s="1"/>
  <c r="DB243" i="64" a="1"/>
  <c r="DB243" i="64" s="1"/>
  <c r="DB629" i="64" a="1"/>
  <c r="DB629" i="64" s="1"/>
  <c r="CV601" i="64"/>
  <c r="AD595" i="64" a="1"/>
  <c r="AD595" i="64" s="1"/>
  <c r="AD230" i="64" a="1"/>
  <c r="AD230" i="64" s="1"/>
  <c r="DB595" i="64" a="1"/>
  <c r="DB595" i="64" s="1"/>
  <c r="DB230" i="64" a="1"/>
  <c r="DB230" i="64" s="1"/>
  <c r="X586" i="64"/>
  <c r="X588" i="64"/>
  <c r="BD586" i="64"/>
  <c r="CJ586" i="64"/>
  <c r="U586" i="64"/>
  <c r="U588" i="64"/>
  <c r="Y586" i="64"/>
  <c r="Y588" i="64"/>
  <c r="BE586" i="64"/>
  <c r="CK586" i="64"/>
  <c r="BA586" i="64"/>
  <c r="BS586" i="64"/>
  <c r="AQ586" i="64"/>
  <c r="BW586" i="64"/>
  <c r="AD586" i="64"/>
  <c r="AR586" i="64"/>
  <c r="BX586" i="64"/>
  <c r="BZ586" i="64"/>
  <c r="AE586" i="64"/>
  <c r="AC586" i="64"/>
  <c r="AF586" i="64"/>
  <c r="BL586" i="64"/>
  <c r="AP586" i="64"/>
  <c r="BY586" i="64"/>
  <c r="AG586" i="64"/>
  <c r="BM586" i="64"/>
  <c r="AH586" i="64"/>
  <c r="V586" i="64"/>
  <c r="V588" i="64"/>
  <c r="S586" i="64"/>
  <c r="S588" i="64"/>
  <c r="AY586" i="64"/>
  <c r="CE586" i="64"/>
  <c r="CH586" i="64"/>
  <c r="T586" i="64"/>
  <c r="T588" i="64"/>
  <c r="AZ586" i="64"/>
  <c r="CF586" i="64"/>
  <c r="W586" i="64"/>
  <c r="W588" i="64"/>
  <c r="BK586" i="64"/>
  <c r="Z586" i="64"/>
  <c r="Z588" i="64"/>
  <c r="BQ586" i="64"/>
  <c r="AN586" i="64"/>
  <c r="BT586" i="64"/>
  <c r="BN586" i="64"/>
  <c r="BJ586" i="64"/>
  <c r="AO586" i="64"/>
  <c r="BU586" i="64"/>
  <c r="AX586" i="64"/>
  <c r="BR586" i="64"/>
  <c r="AA586" i="64"/>
  <c r="AA588" i="64"/>
  <c r="BG586" i="64"/>
  <c r="AS586" i="64"/>
  <c r="AU586" i="64"/>
  <c r="AB586" i="64"/>
  <c r="AB588" i="64"/>
  <c r="AB596" i="64" s="1"/>
  <c r="BH586" i="64"/>
  <c r="AK586" i="64"/>
  <c r="CA586" i="64"/>
  <c r="BI586" i="64"/>
  <c r="BF586" i="64"/>
  <c r="BB586" i="64"/>
  <c r="AV586" i="64"/>
  <c r="CB586" i="64"/>
  <c r="CL586" i="64"/>
  <c r="AW586" i="64"/>
  <c r="CC586" i="64"/>
  <c r="BV586" i="64"/>
  <c r="AM586" i="64"/>
  <c r="AI586" i="64"/>
  <c r="BO586" i="64"/>
  <c r="CG586" i="64"/>
  <c r="CI586" i="64"/>
  <c r="AJ586" i="64"/>
  <c r="BP586" i="64"/>
  <c r="AL586" i="64"/>
  <c r="AT586" i="64"/>
  <c r="CD586" i="64"/>
  <c r="BC586" i="64"/>
  <c r="BD601" i="64"/>
  <c r="CJ601" i="64"/>
  <c r="BE601" i="64"/>
  <c r="CK601" i="64"/>
  <c r="BA601" i="64"/>
  <c r="BS601" i="64"/>
  <c r="AQ601" i="64"/>
  <c r="BW601" i="64"/>
  <c r="AD601" i="64"/>
  <c r="AR601" i="64"/>
  <c r="BX601" i="64"/>
  <c r="BZ601" i="64"/>
  <c r="AE601" i="64"/>
  <c r="AC601" i="64"/>
  <c r="AF601" i="64"/>
  <c r="BL601" i="64"/>
  <c r="AP601" i="64"/>
  <c r="BY601" i="64"/>
  <c r="AG601" i="64"/>
  <c r="BM601" i="64"/>
  <c r="AH601" i="64"/>
  <c r="AY601" i="64"/>
  <c r="CE601" i="64"/>
  <c r="CH601" i="64"/>
  <c r="AZ601" i="64"/>
  <c r="CF601" i="64"/>
  <c r="BK601" i="64"/>
  <c r="BQ601" i="64"/>
  <c r="AN601" i="64"/>
  <c r="BT601" i="64"/>
  <c r="BN601" i="64"/>
  <c r="BJ601" i="64"/>
  <c r="AO601" i="64"/>
  <c r="BU601" i="64"/>
  <c r="AX601" i="64"/>
  <c r="BR601" i="64"/>
  <c r="BG601" i="64"/>
  <c r="AS601" i="64"/>
  <c r="AU601" i="64"/>
  <c r="BH601" i="64"/>
  <c r="AK601" i="64"/>
  <c r="CA601" i="64"/>
  <c r="BI601" i="64"/>
  <c r="BF601" i="64"/>
  <c r="BB601" i="64"/>
  <c r="AV601" i="64"/>
  <c r="CB601" i="64"/>
  <c r="CL601" i="64"/>
  <c r="AW601" i="64"/>
  <c r="CC601" i="64"/>
  <c r="BV601" i="64"/>
  <c r="AM601" i="64"/>
  <c r="AI601" i="64"/>
  <c r="BO601" i="64"/>
  <c r="CG601" i="64"/>
  <c r="CI601" i="64"/>
  <c r="AJ601" i="64"/>
  <c r="BP601" i="64"/>
  <c r="AL601" i="64"/>
  <c r="AT601" i="64"/>
  <c r="CD601" i="64"/>
  <c r="BC601" i="64"/>
  <c r="AC588" i="64"/>
  <c r="AC596" i="64" s="1"/>
  <c r="DA588" i="64"/>
  <c r="DA596" i="64" s="1"/>
  <c r="AD591" i="64" a="1"/>
  <c r="AD591" i="64" s="1"/>
  <c r="DB591" i="64" a="1"/>
  <c r="DB591" i="64" s="1"/>
  <c r="DB4" i="64"/>
  <c r="DB587" i="64" a="1"/>
  <c r="DB587" i="64" s="1"/>
  <c r="AA601" i="64"/>
  <c r="X601" i="64"/>
  <c r="U601" i="64"/>
  <c r="Y601" i="64"/>
  <c r="AB601" i="64"/>
  <c r="AD4" i="64"/>
  <c r="AD587" i="64" a="1"/>
  <c r="AD587" i="64" s="1"/>
  <c r="V601" i="64"/>
  <c r="S601" i="64"/>
  <c r="T601" i="64"/>
  <c r="W601" i="64"/>
  <c r="Z601" i="64"/>
  <c r="DC41" i="863"/>
  <c r="DC40" i="863"/>
  <c r="AE190" i="64"/>
  <c r="AE7" i="64"/>
  <c r="X48" i="861"/>
  <c r="X89" i="861" s="1"/>
  <c r="CT69" i="861"/>
  <c r="DB42" i="863"/>
  <c r="DB21" i="863" s="1"/>
  <c r="DB34"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873" i="64" s="1" a="1"/>
  <c r="AE873" i="64" s="1"/>
  <c r="AE1" i="64"/>
  <c r="DB194" i="64"/>
  <c r="DB212" i="64"/>
  <c r="DC8" i="64"/>
  <c r="DC208" i="64"/>
  <c r="DC3" i="64"/>
  <c r="DC873" i="64" s="1" a="1"/>
  <c r="DC873" i="64" s="1"/>
  <c r="DC190" i="64"/>
  <c r="DC7" i="64"/>
  <c r="DD2" i="64"/>
  <c r="DC191" i="64"/>
  <c r="DC209" i="64"/>
  <c r="DC192" i="64"/>
  <c r="DC210" i="64"/>
  <c r="DC211" i="64"/>
  <c r="DC193" i="64"/>
  <c r="DB1" i="64"/>
  <c r="DB24" i="864"/>
  <c r="DB1" i="864"/>
  <c r="AD24" i="864"/>
  <c r="AD96"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4"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7" i="64"/>
  <c r="CO549" i="64"/>
  <c r="DF547" i="64"/>
  <c r="DF549" i="64"/>
  <c r="CQ549" i="64"/>
  <c r="CQ547" i="64"/>
  <c r="CS547" i="64"/>
  <c r="CS549" i="64"/>
  <c r="DB547" i="64"/>
  <c r="DB549" i="64"/>
  <c r="DD549" i="64"/>
  <c r="DD547" i="64"/>
  <c r="CW547" i="64"/>
  <c r="CW549" i="64"/>
  <c r="CY549" i="64"/>
  <c r="CY547" i="64"/>
  <c r="CR549" i="64"/>
  <c r="CR547" i="64"/>
  <c r="DA547" i="64"/>
  <c r="DA549" i="64"/>
  <c r="DJ547" i="64"/>
  <c r="DJ549" i="64"/>
  <c r="CU549" i="64"/>
  <c r="CU547" i="64"/>
  <c r="DE547" i="64"/>
  <c r="DE549" i="64"/>
  <c r="CP547" i="64"/>
  <c r="CP549" i="64"/>
  <c r="DG549" i="64"/>
  <c r="DG547" i="64"/>
  <c r="CZ549" i="64"/>
  <c r="CZ547" i="64"/>
  <c r="DI547" i="64"/>
  <c r="DI549" i="64"/>
  <c r="DC549" i="64"/>
  <c r="DC547" i="64"/>
  <c r="CX547" i="64"/>
  <c r="CX549" i="64"/>
  <c r="DH549" i="64"/>
  <c r="DH547" i="64"/>
  <c r="CT547" i="64"/>
  <c r="CT549" i="64"/>
  <c r="DK549" i="64"/>
  <c r="DK547" i="64"/>
  <c r="CV549" i="64"/>
  <c r="CV547" i="64"/>
  <c r="CO569" i="64"/>
  <c r="DF569" i="64"/>
  <c r="CQ569" i="64"/>
  <c r="DG569" i="64"/>
  <c r="CS569" i="64"/>
  <c r="AI2054" i="64"/>
  <c r="AX2054" i="64"/>
  <c r="BQ2054" i="64"/>
  <c r="CB2054" i="64"/>
  <c r="BV2054" i="64"/>
  <c r="BR2054" i="64"/>
  <c r="BD2054" i="64"/>
  <c r="AP2054" i="64"/>
  <c r="L2054" i="64" s="1"/>
  <c r="BS2054" i="64"/>
  <c r="BE2054" i="64"/>
  <c r="BG2054" i="64"/>
  <c r="BL2054" i="64"/>
  <c r="BX2054" i="64"/>
  <c r="AC2054" i="64"/>
  <c r="AD2054" i="64"/>
  <c r="K2054" i="64" s="1"/>
  <c r="AE2054" i="64"/>
  <c r="CC2054" i="64"/>
  <c r="S2054" i="64"/>
  <c r="CE2054" i="64"/>
  <c r="AJ2054" i="64"/>
  <c r="BA2054" i="64"/>
  <c r="BB2054" i="64"/>
  <c r="M2054" i="64" s="1"/>
  <c r="BC2054" i="64"/>
  <c r="CJ2054" i="64"/>
  <c r="AO2054" i="64"/>
  <c r="BM2054" i="64"/>
  <c r="AQ2054" i="64"/>
  <c r="BH2054" i="64"/>
  <c r="AF2054" i="64"/>
  <c r="CL2054" i="64"/>
  <c r="P2054" i="64" s="1"/>
  <c r="BY2054" i="64"/>
  <c r="BZ2054" i="64"/>
  <c r="O2054" i="64" s="1"/>
  <c r="CA2054" i="64"/>
  <c r="AH2054" i="64"/>
  <c r="BO2054" i="64"/>
  <c r="T2054" i="64"/>
  <c r="CF2054" i="64"/>
  <c r="AK2054" i="64"/>
  <c r="AL2054" i="64"/>
  <c r="AM2054" i="64"/>
  <c r="BF2054" i="64"/>
  <c r="Y2054" i="64"/>
  <c r="CK2054" i="64"/>
  <c r="AA2054" i="64"/>
  <c r="AR2054" i="64"/>
  <c r="BP2054" i="64"/>
  <c r="BI2054" i="64"/>
  <c r="AV2054" i="64"/>
  <c r="Z2054" i="64"/>
  <c r="BJ2054" i="64"/>
  <c r="CH2054" i="64"/>
  <c r="X2054" i="64"/>
  <c r="BK2054" i="64"/>
  <c r="AW2054" i="64"/>
  <c r="AY2054" i="64"/>
  <c r="AN2054" i="64"/>
  <c r="BN2054" i="64"/>
  <c r="N2054" i="64" s="1"/>
  <c r="BT2054" i="64"/>
  <c r="U2054" i="64"/>
  <c r="CG2054" i="64"/>
  <c r="V2054" i="64"/>
  <c r="W2054" i="64"/>
  <c r="CI2054" i="64"/>
  <c r="BU2054" i="64"/>
  <c r="CD2054" i="64"/>
  <c r="BW2054" i="64"/>
  <c r="AB2054" i="64"/>
  <c r="AZ2054" i="64"/>
  <c r="AS2054" i="64"/>
  <c r="AT2054" i="64"/>
  <c r="AU2054" i="64"/>
  <c r="AG2054" i="64"/>
  <c r="AI372" i="64"/>
  <c r="AX372" i="64"/>
  <c r="BQ372" i="64"/>
  <c r="CB372" i="64"/>
  <c r="BV372" i="64"/>
  <c r="BR372" i="64"/>
  <c r="BD372" i="64"/>
  <c r="AP372" i="64"/>
  <c r="BS372" i="64"/>
  <c r="DJ372" i="64"/>
  <c r="BE372" i="64"/>
  <c r="BG372" i="64"/>
  <c r="BL372" i="64"/>
  <c r="CP372" i="64"/>
  <c r="AZ372" i="64"/>
  <c r="BX372" i="64"/>
  <c r="DG372" i="64"/>
  <c r="AC372" i="64"/>
  <c r="DH372" i="64"/>
  <c r="AD372" i="64"/>
  <c r="DI372" i="64"/>
  <c r="AE372" i="64"/>
  <c r="CC372" i="64"/>
  <c r="CW372" i="64"/>
  <c r="S372" i="64"/>
  <c r="CE372" i="64"/>
  <c r="AJ372" i="64"/>
  <c r="BA372" i="64"/>
  <c r="BB372" i="64"/>
  <c r="BC372" i="64"/>
  <c r="CT372" i="64"/>
  <c r="CJ372" i="64"/>
  <c r="DK372" i="64"/>
  <c r="AO372" i="64"/>
  <c r="AQ372" i="64"/>
  <c r="BH372" i="64"/>
  <c r="AF372" i="64"/>
  <c r="CL372" i="64"/>
  <c r="CQ372" i="64"/>
  <c r="BY372" i="64"/>
  <c r="CR372" i="64"/>
  <c r="BZ372" i="64"/>
  <c r="CS372" i="64"/>
  <c r="CA372" i="64"/>
  <c r="CV372" i="64"/>
  <c r="AH372" i="64"/>
  <c r="BO372" i="64"/>
  <c r="CX372" i="64"/>
  <c r="T372" i="64"/>
  <c r="CF372" i="64"/>
  <c r="AK372" i="64"/>
  <c r="AL372" i="64"/>
  <c r="AM372" i="64"/>
  <c r="BF372" i="64"/>
  <c r="CU372" i="64"/>
  <c r="Y372" i="64"/>
  <c r="BM372" i="64"/>
  <c r="CK372" i="64"/>
  <c r="DE372" i="64"/>
  <c r="AA372" i="64"/>
  <c r="AR372" i="64"/>
  <c r="BI372" i="64"/>
  <c r="AV372" i="64"/>
  <c r="Z372" i="64"/>
  <c r="BJ372" i="64"/>
  <c r="X372" i="64"/>
  <c r="BK372" i="64"/>
  <c r="DB372" i="64"/>
  <c r="AW372" i="64"/>
  <c r="AY372" i="64"/>
  <c r="AN372" i="64"/>
  <c r="BN372" i="64"/>
  <c r="BT372" i="64"/>
  <c r="CY372" i="64"/>
  <c r="U372" i="64"/>
  <c r="CG372" i="64"/>
  <c r="CZ372" i="64"/>
  <c r="V372" i="64"/>
  <c r="DA372" i="64"/>
  <c r="W372" i="64"/>
  <c r="CI372" i="64"/>
  <c r="BU372" i="64"/>
  <c r="DD372" i="64"/>
  <c r="CD372" i="64"/>
  <c r="CO372" i="64"/>
  <c r="BW372" i="64"/>
  <c r="DF372" i="64"/>
  <c r="AB372" i="64"/>
  <c r="BP372" i="64"/>
  <c r="AS372" i="64"/>
  <c r="AT372" i="64"/>
  <c r="CH372" i="64"/>
  <c r="AU372" i="64"/>
  <c r="DC372" i="64"/>
  <c r="AG372" i="64"/>
  <c r="CO2026" i="64"/>
  <c r="CO2037" i="64"/>
  <c r="CP2026" i="64"/>
  <c r="CQ2026" i="64"/>
  <c r="CO1999" i="64"/>
  <c r="CQ1999" i="64"/>
  <c r="CP1999" i="64"/>
  <c r="X1538" i="64"/>
  <c r="X1540" i="64" s="1"/>
  <c r="W1583" i="64"/>
  <c r="X1581" i="64"/>
  <c r="CX1581" i="64"/>
  <c r="CX1583" i="64" s="1"/>
  <c r="X1560" i="64"/>
  <c r="CU1560" i="64"/>
  <c r="W1562" i="64"/>
  <c r="CT1538" i="64"/>
  <c r="CT1540" i="64" s="1"/>
  <c r="CT1293" i="64"/>
  <c r="DG395" i="64"/>
  <c r="DE1293" i="64"/>
  <c r="DH509" i="64"/>
  <c r="DG408" i="64"/>
  <c r="AC500" i="64"/>
  <c r="CP509" i="64"/>
  <c r="DA509" i="64"/>
  <c r="BB500" i="64"/>
  <c r="CS500" i="64"/>
  <c r="CP1293" i="64"/>
  <c r="CO500" i="64"/>
  <c r="CX1293" i="64"/>
  <c r="DF1293" i="64"/>
  <c r="CY1293" i="64"/>
  <c r="DI500" i="64"/>
  <c r="CZ1293" i="64"/>
  <c r="DE500" i="64"/>
  <c r="CR509" i="64"/>
  <c r="CZ509" i="64"/>
  <c r="DB1293" i="64"/>
  <c r="DJ1293" i="64"/>
  <c r="CQ395" i="64"/>
  <c r="CY395" i="64"/>
  <c r="CQ408" i="64"/>
  <c r="CY408" i="64"/>
  <c r="DG500" i="64"/>
  <c r="DG509" i="64"/>
  <c r="DE395" i="64"/>
  <c r="BF395" i="64"/>
  <c r="BV395" i="64"/>
  <c r="CL395" i="64"/>
  <c r="BD395" i="64"/>
  <c r="BS395" i="64"/>
  <c r="Z395" i="64"/>
  <c r="AH395" i="64"/>
  <c r="AX395" i="64"/>
  <c r="DD395" i="64"/>
  <c r="DE408" i="64"/>
  <c r="BF408" i="64"/>
  <c r="BV408" i="64"/>
  <c r="CY509" i="64"/>
  <c r="CR1293" i="64"/>
  <c r="CQ1293" i="64"/>
  <c r="CL408" i="64"/>
  <c r="BD408" i="64"/>
  <c r="DG1293" i="64"/>
  <c r="BS408" i="64"/>
  <c r="Z408" i="64"/>
  <c r="AH408" i="64"/>
  <c r="DH1293" i="64"/>
  <c r="CS1293" i="64"/>
  <c r="AX408" i="64"/>
  <c r="BQ500" i="64"/>
  <c r="DD408" i="64"/>
  <c r="CQ509" i="64"/>
  <c r="CQ500" i="64"/>
  <c r="CO395" i="64"/>
  <c r="CO1275" i="64"/>
  <c r="CW395" i="64"/>
  <c r="CO408" i="64"/>
  <c r="CW500" i="64"/>
  <c r="CW509" i="64"/>
  <c r="CO1293" i="64"/>
  <c r="CW408" i="64"/>
  <c r="CW1293" i="64"/>
  <c r="CV1293" i="64"/>
  <c r="CV395" i="64"/>
  <c r="CV500" i="64"/>
  <c r="CV509" i="64"/>
  <c r="CV408" i="64"/>
  <c r="DD500" i="64"/>
  <c r="DD509" i="64"/>
  <c r="DD1293" i="64"/>
  <c r="CS395" i="64"/>
  <c r="DI395" i="64"/>
  <c r="DA395" i="64"/>
  <c r="DI1293" i="64"/>
  <c r="CS408" i="64"/>
  <c r="DI408" i="64"/>
  <c r="DA408" i="64"/>
  <c r="DA1293" i="64"/>
  <c r="DC395" i="64"/>
  <c r="DK395" i="64"/>
  <c r="CU395" i="64"/>
  <c r="DC500" i="64"/>
  <c r="DC509" i="64"/>
  <c r="DK509" i="64"/>
  <c r="DK500" i="64"/>
  <c r="CU500" i="64"/>
  <c r="CU509" i="64"/>
  <c r="DC408" i="64"/>
  <c r="DK408" i="64"/>
  <c r="CU408" i="64"/>
  <c r="CP395" i="64"/>
  <c r="DF395" i="64"/>
  <c r="CX395" i="64"/>
  <c r="CP408" i="64"/>
  <c r="DF408" i="64"/>
  <c r="CX408" i="64"/>
  <c r="DF500" i="64"/>
  <c r="DF509" i="64"/>
  <c r="CX500" i="64"/>
  <c r="CX509" i="64"/>
  <c r="CQ1679" i="64"/>
  <c r="DK459" i="64"/>
  <c r="DB509" i="64"/>
  <c r="DB500" i="64"/>
  <c r="DK1348" i="64"/>
  <c r="CT946" i="64"/>
  <c r="CT1135" i="64"/>
  <c r="DB1100" i="64"/>
  <c r="DK1450" i="64"/>
  <c r="DK1293" i="64"/>
  <c r="DK969" i="64"/>
  <c r="CU459" i="64"/>
  <c r="CU969" i="64"/>
  <c r="DC1348" i="64"/>
  <c r="DK1402" i="64"/>
  <c r="DB325" i="64"/>
  <c r="CT831" i="64"/>
  <c r="DJ1100" i="64"/>
  <c r="CU1371" i="64"/>
  <c r="DK1205" i="64"/>
  <c r="DK436" i="64"/>
  <c r="CU1205" i="64"/>
  <c r="CU1293" i="64"/>
  <c r="CT1250" i="64"/>
  <c r="DJ1250" i="64"/>
  <c r="DJ1135" i="64"/>
  <c r="CT325" i="64"/>
  <c r="DC1371" i="64"/>
  <c r="DK1169" i="64"/>
  <c r="CU1169" i="64"/>
  <c r="CU436" i="64"/>
  <c r="DB1250" i="64"/>
  <c r="DB1135" i="64"/>
  <c r="DJ946" i="64"/>
  <c r="CT1064" i="64"/>
  <c r="DC969" i="64"/>
  <c r="DK1371" i="64"/>
  <c r="DK991" i="64"/>
  <c r="CU991" i="64"/>
  <c r="DB946" i="64"/>
  <c r="DJ831" i="64"/>
  <c r="DC1205" i="64"/>
  <c r="DC1293" i="64"/>
  <c r="DC459" i="64"/>
  <c r="DB831" i="64"/>
  <c r="DJ531" i="64"/>
  <c r="DJ1064" i="64"/>
  <c r="CT531" i="64"/>
  <c r="DC1169" i="64"/>
  <c r="CU1402" i="64"/>
  <c r="DC1450" i="64"/>
  <c r="DB1064" i="64"/>
  <c r="DJ500" i="64"/>
  <c r="DJ509" i="64"/>
  <c r="CU1348" i="64"/>
  <c r="CT509" i="64"/>
  <c r="CT500" i="64"/>
  <c r="DC991" i="64"/>
  <c r="DC436" i="64"/>
  <c r="DC1402" i="64"/>
  <c r="CU1450" i="64"/>
  <c r="DJ395" i="64"/>
  <c r="DB395" i="64"/>
  <c r="CT395" i="64"/>
  <c r="CZ325" i="64"/>
  <c r="CR325" i="64"/>
  <c r="CP1516" i="64"/>
  <c r="CP1518" i="64" s="1"/>
  <c r="DJ459" i="64"/>
  <c r="DH408" i="64"/>
  <c r="DB459" i="64"/>
  <c r="CZ408" i="64"/>
  <c r="DH325" i="64"/>
  <c r="CT459" i="64"/>
  <c r="CR408" i="64"/>
  <c r="BH1275" i="64"/>
  <c r="BH1288" i="64" s="1"/>
  <c r="X1275" i="64"/>
  <c r="X1288" i="64" s="1"/>
  <c r="AF1275" i="64"/>
  <c r="AF1288" i="64" s="1"/>
  <c r="AO1275" i="64"/>
  <c r="AO1288" i="64" s="1"/>
  <c r="BU1275" i="64"/>
  <c r="BU1288" i="64" s="1"/>
  <c r="Z1275" i="64"/>
  <c r="Z1288" i="64" s="1"/>
  <c r="BN1275" i="64"/>
  <c r="BN1288" i="64" s="1"/>
  <c r="CD1275" i="64"/>
  <c r="CD1288" i="64" s="1"/>
  <c r="AQ1275" i="64"/>
  <c r="T1275" i="64"/>
  <c r="T1288" i="64" s="1"/>
  <c r="BX1275" i="64"/>
  <c r="BX1288" i="64" s="1"/>
  <c r="AL1275" i="64"/>
  <c r="AL1288" i="64" s="1"/>
  <c r="AT1275" i="64"/>
  <c r="AT1288" i="64" s="1"/>
  <c r="BJ1275" i="64"/>
  <c r="BJ1288" i="64" s="1"/>
  <c r="CH1275" i="64"/>
  <c r="CH1288" i="64" s="1"/>
  <c r="CE1275" i="64"/>
  <c r="CE1288" i="64" s="1"/>
  <c r="AM1275" i="64"/>
  <c r="AM1288" i="64" s="1"/>
  <c r="AR1275" i="64"/>
  <c r="AR1288" i="64" s="1"/>
  <c r="AG1275" i="64"/>
  <c r="AG1288" i="64" s="1"/>
  <c r="CJ1275" i="64"/>
  <c r="CJ1288" i="64" s="1"/>
  <c r="AI1275" i="64"/>
  <c r="AI1288" i="64" s="1"/>
  <c r="BO1275" i="64"/>
  <c r="BP1275" i="64"/>
  <c r="BP1288" i="64" s="1"/>
  <c r="AY1275" i="64"/>
  <c r="AY1288" i="64" s="1"/>
  <c r="BT1275" i="64"/>
  <c r="BT1288" i="64" s="1"/>
  <c r="AW1275" i="64"/>
  <c r="AW1288" i="64" s="1"/>
  <c r="CK1275" i="64"/>
  <c r="CK1288" i="64" s="1"/>
  <c r="AX1275" i="64"/>
  <c r="AX1288" i="64" s="1"/>
  <c r="BC1275" i="64"/>
  <c r="AA1275" i="64"/>
  <c r="AA1288" i="64" s="1"/>
  <c r="BW1275" i="64"/>
  <c r="BW1288" i="64" s="1"/>
  <c r="AB1275" i="64"/>
  <c r="AB1288" i="64" s="1"/>
  <c r="AZ1275" i="64"/>
  <c r="AZ1288" i="64" s="1"/>
  <c r="CF1275" i="64"/>
  <c r="CF1288" i="64" s="1"/>
  <c r="AV1275" i="64"/>
  <c r="AV1288" i="64" s="1"/>
  <c r="AN1275" i="64"/>
  <c r="AN1288" i="64" s="1"/>
  <c r="BD1275" i="64"/>
  <c r="BD1288" i="64" s="1"/>
  <c r="BS1275" i="64"/>
  <c r="BS1288" i="64" s="1"/>
  <c r="BE1275" i="64"/>
  <c r="BE1288" i="64" s="1"/>
  <c r="W1275" i="64"/>
  <c r="W1288" i="64" s="1"/>
  <c r="BF1275" i="64"/>
  <c r="BF1288" i="64" s="1"/>
  <c r="BV1275" i="64"/>
  <c r="BV1288" i="64" s="1"/>
  <c r="CL1275" i="64"/>
  <c r="CL1288" i="64" s="1"/>
  <c r="S1275" i="64"/>
  <c r="AU1275" i="64"/>
  <c r="AU1288" i="64" s="1"/>
  <c r="CB1275" i="64"/>
  <c r="CB1288" i="64" s="1"/>
  <c r="Y1275" i="64"/>
  <c r="Y1288" i="64" s="1"/>
  <c r="BM1275" i="64"/>
  <c r="BM1288" i="64" s="1"/>
  <c r="AH1275" i="64"/>
  <c r="AH1288" i="64" s="1"/>
  <c r="AP1275" i="64"/>
  <c r="AP1288" i="64" s="1"/>
  <c r="CC1275" i="64"/>
  <c r="CC1288" i="64" s="1"/>
  <c r="BL1275" i="64"/>
  <c r="BL1288" i="64" s="1"/>
  <c r="BG1275" i="64"/>
  <c r="BG1288" i="64" s="1"/>
  <c r="AJ1275" i="64"/>
  <c r="AJ1288" i="64" s="1"/>
  <c r="BA1275" i="64"/>
  <c r="BA1288" i="64" s="1"/>
  <c r="BK1275" i="64"/>
  <c r="BK1288" i="64" s="1"/>
  <c r="AE1275" i="64"/>
  <c r="AK1275" i="64"/>
  <c r="AK1288" i="64" s="1"/>
  <c r="AD1275" i="64"/>
  <c r="AD1288" i="64" s="1"/>
  <c r="U1275" i="64"/>
  <c r="U1288" i="64" s="1"/>
  <c r="BY1275" i="64"/>
  <c r="BY1288" i="64" s="1"/>
  <c r="BR1275" i="64"/>
  <c r="BR1288" i="64" s="1"/>
  <c r="BB1275" i="64"/>
  <c r="BB1288" i="64" s="1"/>
  <c r="CA1275" i="64"/>
  <c r="BI1275" i="64"/>
  <c r="BI1288" i="64" s="1"/>
  <c r="CG1275" i="64"/>
  <c r="CG1288" i="64" s="1"/>
  <c r="V1275" i="64"/>
  <c r="V1288" i="64" s="1"/>
  <c r="BZ1275" i="64"/>
  <c r="BZ1288" i="64" s="1"/>
  <c r="CI1275" i="64"/>
  <c r="CI1288" i="64" s="1"/>
  <c r="AS1275" i="64"/>
  <c r="AS1288" i="64" s="1"/>
  <c r="AC1275" i="64"/>
  <c r="AC1288" i="64" s="1"/>
  <c r="BQ1275" i="64"/>
  <c r="BQ1288" i="64" s="1"/>
  <c r="T1402" i="64"/>
  <c r="BH1293" i="64"/>
  <c r="AU1402" i="64"/>
  <c r="W1402" i="64"/>
  <c r="BH1064" i="64"/>
  <c r="X1293" i="64"/>
  <c r="AF1293" i="64"/>
  <c r="AI1064" i="64"/>
  <c r="AO1293" i="64"/>
  <c r="BM1402" i="64"/>
  <c r="BU1293" i="64"/>
  <c r="Z1293" i="64"/>
  <c r="BF1402" i="64"/>
  <c r="BN1293" i="64"/>
  <c r="CD1293" i="64"/>
  <c r="BQ1064" i="64"/>
  <c r="AQ1293" i="64"/>
  <c r="BJ1064" i="64"/>
  <c r="BR1064" i="64"/>
  <c r="T1293" i="64"/>
  <c r="BX1293" i="64"/>
  <c r="BK1064" i="64"/>
  <c r="AC1402" i="64"/>
  <c r="BQ1402" i="64"/>
  <c r="AL1293" i="64"/>
  <c r="AT1293" i="64"/>
  <c r="BJ1293" i="64"/>
  <c r="BJ1402" i="64"/>
  <c r="CH1293" i="64"/>
  <c r="AQ1064" i="64"/>
  <c r="AG1402" i="64"/>
  <c r="BU1402" i="64"/>
  <c r="AZ1064" i="64"/>
  <c r="CF1064" i="64"/>
  <c r="BG1402" i="64"/>
  <c r="CE1293" i="64"/>
  <c r="AM1293" i="64"/>
  <c r="AD1064" i="64"/>
  <c r="AR1293" i="64"/>
  <c r="BF1064" i="64"/>
  <c r="AG1293" i="64"/>
  <c r="BN1064" i="64"/>
  <c r="CD1064" i="64"/>
  <c r="AV1402" i="64"/>
  <c r="CJ1293" i="64"/>
  <c r="S1064" i="64"/>
  <c r="BO1064" i="64"/>
  <c r="AO1402" i="64"/>
  <c r="CC1402" i="64"/>
  <c r="AP1402" i="64"/>
  <c r="CD1402" i="64"/>
  <c r="BA1064" i="64"/>
  <c r="AI1293" i="64"/>
  <c r="AI1402" i="64"/>
  <c r="BO1293" i="64"/>
  <c r="CE1402" i="64"/>
  <c r="AO1064" i="64"/>
  <c r="AB1402" i="64"/>
  <c r="AR1402" i="64"/>
  <c r="BP1293" i="64"/>
  <c r="BP1402" i="64"/>
  <c r="Y1402" i="64"/>
  <c r="BU1064" i="64"/>
  <c r="AR1064" i="64"/>
  <c r="AY1293" i="64"/>
  <c r="AX1064" i="64"/>
  <c r="AF1402" i="64"/>
  <c r="BT1293" i="64"/>
  <c r="AW1293" i="64"/>
  <c r="CK1293" i="64"/>
  <c r="T1064" i="64"/>
  <c r="AJ1064" i="64"/>
  <c r="BP1064" i="64"/>
  <c r="AX1293" i="64"/>
  <c r="BN1402" i="64"/>
  <c r="BC1293" i="64"/>
  <c r="AC1064" i="64"/>
  <c r="BI1064" i="64"/>
  <c r="BY1064" i="64"/>
  <c r="AA1293" i="64"/>
  <c r="BW1293" i="64"/>
  <c r="AL1064" i="64"/>
  <c r="CH1064" i="64"/>
  <c r="AB1293" i="64"/>
  <c r="AZ1293" i="64"/>
  <c r="CF1293" i="64"/>
  <c r="CF1402" i="64"/>
  <c r="X1402" i="64"/>
  <c r="AV1293" i="64"/>
  <c r="BG1064" i="64"/>
  <c r="AA1402" i="64"/>
  <c r="AY1402" i="64"/>
  <c r="CB1402" i="64"/>
  <c r="AH1064" i="64"/>
  <c r="AN1293" i="64"/>
  <c r="BD1293" i="64"/>
  <c r="BS1293" i="64"/>
  <c r="AY1064" i="64"/>
  <c r="AW1402" i="64"/>
  <c r="BE1293" i="64"/>
  <c r="W1293" i="64"/>
  <c r="Z1402" i="64"/>
  <c r="BF1293" i="64"/>
  <c r="BV1293" i="64"/>
  <c r="CL1293" i="64"/>
  <c r="AK1064" i="64"/>
  <c r="S1293" i="64"/>
  <c r="AQ1402" i="64"/>
  <c r="BO1402" i="64"/>
  <c r="AM1402" i="64"/>
  <c r="AT1064" i="64"/>
  <c r="AU1293" i="64"/>
  <c r="BV1064" i="64"/>
  <c r="BE1064" i="64"/>
  <c r="AG1064" i="64"/>
  <c r="BW1402" i="64"/>
  <c r="BT1402" i="64"/>
  <c r="CB1293" i="64"/>
  <c r="CJ1402" i="64"/>
  <c r="AA1064" i="64"/>
  <c r="Y1293" i="64"/>
  <c r="BM1293" i="64"/>
  <c r="CK1402" i="64"/>
  <c r="AH1293" i="64"/>
  <c r="AP1293" i="64"/>
  <c r="AX1402" i="64"/>
  <c r="U1064" i="64"/>
  <c r="S1402" i="64"/>
  <c r="AZ1402" i="64"/>
  <c r="BH1402" i="64"/>
  <c r="BS1402" i="64"/>
  <c r="CC1293" i="64"/>
  <c r="AB1064" i="64"/>
  <c r="AH1402" i="64"/>
  <c r="BL1402" i="64"/>
  <c r="Z1064" i="64"/>
  <c r="AP1064" i="64"/>
  <c r="CL1064" i="64"/>
  <c r="AN1402" i="64"/>
  <c r="BD1402" i="64"/>
  <c r="BL1293" i="64"/>
  <c r="BW1064" i="64"/>
  <c r="CE1064" i="64"/>
  <c r="BE1402" i="64"/>
  <c r="BM1064" i="64"/>
  <c r="BX1064" i="64"/>
  <c r="BV1402" i="64"/>
  <c r="CL1402" i="64"/>
  <c r="BC1402" i="64"/>
  <c r="AS1064" i="64"/>
  <c r="CG1064" i="64"/>
  <c r="BG1293" i="64"/>
  <c r="CK1064" i="64"/>
  <c r="V1064" i="64"/>
  <c r="BB1064" i="64"/>
  <c r="BZ1064" i="64"/>
  <c r="AJ1293" i="64"/>
  <c r="AJ1402" i="64"/>
  <c r="BX1402" i="64"/>
  <c r="CI1402" i="64"/>
  <c r="W1064" i="64"/>
  <c r="AE1064" i="64"/>
  <c r="BA1293" i="64"/>
  <c r="BK1293" i="64"/>
  <c r="AV1064" i="64"/>
  <c r="BT1064" i="64"/>
  <c r="AW1064" i="64"/>
  <c r="AE1293" i="64"/>
  <c r="CA1064" i="64"/>
  <c r="AK1293" i="64"/>
  <c r="BA1402" i="64"/>
  <c r="AN1064" i="64"/>
  <c r="AD1293" i="64"/>
  <c r="AD1402" i="64"/>
  <c r="AT1402" i="64"/>
  <c r="CH1402" i="64"/>
  <c r="AM1064" i="64"/>
  <c r="AU1064" i="64"/>
  <c r="U1293" i="64"/>
  <c r="AK1402" i="64"/>
  <c r="BY1293" i="64"/>
  <c r="BD1064" i="64"/>
  <c r="CJ1064" i="64"/>
  <c r="BR1293" i="64"/>
  <c r="CC1064" i="64"/>
  <c r="BS1064" i="64"/>
  <c r="U1402" i="64"/>
  <c r="BY1402" i="64"/>
  <c r="Y1064" i="64"/>
  <c r="BK1402" i="64"/>
  <c r="BB1293" i="64"/>
  <c r="BR1402" i="64"/>
  <c r="AE1402" i="64"/>
  <c r="CA1293" i="64"/>
  <c r="BI1293" i="64"/>
  <c r="CG1293" i="64"/>
  <c r="X1064" i="64"/>
  <c r="BL1064" i="64"/>
  <c r="V1293" i="64"/>
  <c r="BZ1293" i="64"/>
  <c r="CI1293" i="64"/>
  <c r="BC1064" i="64"/>
  <c r="CI1064" i="64"/>
  <c r="AS1293" i="64"/>
  <c r="BI1402" i="64"/>
  <c r="CG1402" i="64"/>
  <c r="AL1402" i="64"/>
  <c r="BB1402" i="64"/>
  <c r="AC1293" i="64"/>
  <c r="AS1402" i="64"/>
  <c r="BQ1293" i="64"/>
  <c r="AF1064" i="64"/>
  <c r="CB1064" i="64"/>
  <c r="V1402" i="64"/>
  <c r="BZ1402" i="64"/>
  <c r="CA1402" i="64"/>
  <c r="E2181" i="64"/>
  <c r="E2182" i="64"/>
  <c r="E2130" i="64"/>
  <c r="E2131" i="64"/>
  <c r="Z1450" i="64"/>
  <c r="BR1450" i="64"/>
  <c r="BD1450" i="64"/>
  <c r="BT1450" i="64"/>
  <c r="CI1450" i="64"/>
  <c r="AS1450" i="64"/>
  <c r="CC1450" i="64"/>
  <c r="CH1450" i="64"/>
  <c r="AA1450" i="64"/>
  <c r="AN1450" i="64"/>
  <c r="CJ1450" i="64"/>
  <c r="BU1450" i="64"/>
  <c r="CF1450" i="64"/>
  <c r="AC1450" i="64"/>
  <c r="CG1450" i="64"/>
  <c r="BO1450" i="64"/>
  <c r="BB1450" i="64"/>
  <c r="Y1450" i="64"/>
  <c r="X1450" i="64"/>
  <c r="CA1450" i="64"/>
  <c r="CL1450" i="64"/>
  <c r="BG1450" i="64"/>
  <c r="BS1450" i="64"/>
  <c r="BC1450" i="64"/>
  <c r="AL1450" i="64"/>
  <c r="BZ1450" i="64"/>
  <c r="BI1450" i="64"/>
  <c r="BX1450" i="64"/>
  <c r="CB1450" i="64"/>
  <c r="BW1450" i="64"/>
  <c r="CK1450" i="64"/>
  <c r="BV1450" i="64"/>
  <c r="AU1450" i="64"/>
  <c r="BF1450" i="64"/>
  <c r="BQ1450" i="64"/>
  <c r="AP1450" i="64"/>
  <c r="U1450" i="64"/>
  <c r="AO1450" i="64"/>
  <c r="BM1450" i="64"/>
  <c r="BK1450" i="64"/>
  <c r="BH1450" i="64"/>
  <c r="T1450" i="64"/>
  <c r="AR1450" i="64"/>
  <c r="BA1450" i="64"/>
  <c r="V1450" i="64"/>
  <c r="BJ1450" i="64"/>
  <c r="BN1450" i="64"/>
  <c r="AY1450" i="64"/>
  <c r="AV1450" i="64"/>
  <c r="BL1450" i="64"/>
  <c r="AX1450" i="64"/>
  <c r="AI1450" i="64"/>
  <c r="CD1450" i="64"/>
  <c r="AG1450" i="64"/>
  <c r="BE1450" i="64"/>
  <c r="AK1450" i="64"/>
  <c r="BY1450" i="64"/>
  <c r="AD1450" i="64"/>
  <c r="AT1450" i="64"/>
  <c r="AE1450" i="64"/>
  <c r="AM1450" i="64"/>
  <c r="AF1450" i="64"/>
  <c r="AJ1450" i="64"/>
  <c r="AQ1450" i="64"/>
  <c r="E464" i="64"/>
  <c r="BN395" i="64"/>
  <c r="BX395" i="64"/>
  <c r="BM395" i="64"/>
  <c r="AQ395" i="64"/>
  <c r="CI395" i="64"/>
  <c r="AU395" i="64"/>
  <c r="AS395" i="64"/>
  <c r="BA395" i="64"/>
  <c r="AA395" i="64"/>
  <c r="CK395" i="64"/>
  <c r="BU395" i="64"/>
  <c r="AD395" i="64"/>
  <c r="AG395" i="64"/>
  <c r="AF395" i="64"/>
  <c r="AC395" i="64"/>
  <c r="AN395" i="64"/>
  <c r="BO395" i="64"/>
  <c r="CE395" i="64"/>
  <c r="BY395" i="64"/>
  <c r="AZ395" i="64"/>
  <c r="BP395" i="64"/>
  <c r="CC395" i="64"/>
  <c r="BI395" i="64"/>
  <c r="V395" i="64"/>
  <c r="U395" i="64"/>
  <c r="AP395" i="64"/>
  <c r="AY395" i="64"/>
  <c r="BL395" i="64"/>
  <c r="AB395" i="64"/>
  <c r="AR395" i="64"/>
  <c r="CJ395" i="64"/>
  <c r="AV395" i="64"/>
  <c r="AT395" i="64"/>
  <c r="BJ395" i="64"/>
  <c r="BQ395" i="64"/>
  <c r="AM395" i="64"/>
  <c r="CF395" i="64"/>
  <c r="BK395" i="64"/>
  <c r="W395" i="64"/>
  <c r="BZ395" i="64"/>
  <c r="AE395" i="64"/>
  <c r="T395" i="64"/>
  <c r="X395" i="64"/>
  <c r="BT395" i="64"/>
  <c r="AO395" i="64"/>
  <c r="AI395" i="64"/>
  <c r="Y395" i="64"/>
  <c r="BH395" i="64"/>
  <c r="AW395" i="64"/>
  <c r="AL395" i="64"/>
  <c r="CA395" i="64"/>
  <c r="CH395" i="64"/>
  <c r="BE395" i="64"/>
  <c r="BC395" i="64"/>
  <c r="CB395" i="64"/>
  <c r="S395" i="64"/>
  <c r="BG395" i="64"/>
  <c r="BW395" i="64"/>
  <c r="AJ395" i="64"/>
  <c r="AK395" i="64"/>
  <c r="BB395" i="64"/>
  <c r="BR395" i="64"/>
  <c r="CG395" i="64"/>
  <c r="CD395" i="64"/>
  <c r="BN408" i="64"/>
  <c r="BX408" i="64"/>
  <c r="AM509" i="64"/>
  <c r="AM500" i="64"/>
  <c r="BE509" i="64"/>
  <c r="BE500" i="64"/>
  <c r="BM408" i="64"/>
  <c r="AA509" i="64"/>
  <c r="AA500" i="64"/>
  <c r="AQ408" i="64"/>
  <c r="AQ509" i="64"/>
  <c r="AQ500" i="64"/>
  <c r="T509" i="64"/>
  <c r="T500" i="64"/>
  <c r="BX509" i="64"/>
  <c r="BX500" i="64"/>
  <c r="AG509" i="64"/>
  <c r="AG500" i="64"/>
  <c r="CG509" i="64"/>
  <c r="CG500" i="64"/>
  <c r="BA509" i="64"/>
  <c r="BA500" i="64"/>
  <c r="CI408" i="64"/>
  <c r="BZ509" i="64"/>
  <c r="BZ500" i="64"/>
  <c r="AU408" i="64"/>
  <c r="AE509" i="64"/>
  <c r="AE500" i="64"/>
  <c r="CI509" i="64"/>
  <c r="CI500" i="64"/>
  <c r="Y509" i="64"/>
  <c r="Y500" i="64"/>
  <c r="AS408" i="64"/>
  <c r="BT509" i="64"/>
  <c r="BT500" i="64"/>
  <c r="CB509" i="64"/>
  <c r="CB500" i="64"/>
  <c r="AR509" i="64"/>
  <c r="AR500" i="64"/>
  <c r="BA408" i="64"/>
  <c r="AA408" i="64"/>
  <c r="AY509" i="64"/>
  <c r="AY500" i="64"/>
  <c r="BO509" i="64"/>
  <c r="BO500" i="64"/>
  <c r="CK408" i="64"/>
  <c r="AB509" i="64"/>
  <c r="AB500" i="64"/>
  <c r="AZ509" i="64"/>
  <c r="AZ500" i="64"/>
  <c r="AS509" i="64"/>
  <c r="AS500" i="64"/>
  <c r="BU408" i="64"/>
  <c r="AD408" i="64"/>
  <c r="AL509" i="64"/>
  <c r="AL500" i="64"/>
  <c r="AT509" i="64"/>
  <c r="AT500" i="64"/>
  <c r="BJ509" i="64"/>
  <c r="BJ500" i="64"/>
  <c r="AG408" i="64"/>
  <c r="AN509" i="64"/>
  <c r="AN500" i="64"/>
  <c r="AF408" i="64"/>
  <c r="AF509" i="64"/>
  <c r="AF500" i="64"/>
  <c r="CE509" i="64"/>
  <c r="CE500" i="64"/>
  <c r="AH509" i="64"/>
  <c r="AH500" i="64"/>
  <c r="AC408" i="64"/>
  <c r="BV509" i="64"/>
  <c r="BV500" i="64"/>
  <c r="AN408" i="64"/>
  <c r="BO408" i="64"/>
  <c r="CE408" i="64"/>
  <c r="BY408" i="64"/>
  <c r="AZ408" i="64"/>
  <c r="BP408" i="64"/>
  <c r="CC408" i="64"/>
  <c r="CK509" i="64"/>
  <c r="CK500" i="64"/>
  <c r="BI408" i="64"/>
  <c r="V408" i="64"/>
  <c r="U408" i="64"/>
  <c r="AU509" i="64"/>
  <c r="AU500" i="64"/>
  <c r="CJ509" i="64"/>
  <c r="CJ500" i="64"/>
  <c r="CC509" i="64"/>
  <c r="CC500" i="64"/>
  <c r="AP408" i="64"/>
  <c r="AI509" i="64"/>
  <c r="AI500" i="64"/>
  <c r="AY408" i="64"/>
  <c r="BL408" i="64"/>
  <c r="AB408" i="64"/>
  <c r="AR408" i="64"/>
  <c r="BP509" i="64"/>
  <c r="BP500" i="64"/>
  <c r="CJ408" i="64"/>
  <c r="BI509" i="64"/>
  <c r="BI500" i="64"/>
  <c r="BY509" i="64"/>
  <c r="BY500" i="64"/>
  <c r="AV408" i="64"/>
  <c r="V509" i="64"/>
  <c r="V500" i="64"/>
  <c r="AT408" i="64"/>
  <c r="BJ408" i="64"/>
  <c r="AW509" i="64"/>
  <c r="AW500" i="64"/>
  <c r="BQ408" i="64"/>
  <c r="AP509" i="64"/>
  <c r="AP500" i="64"/>
  <c r="X509" i="64"/>
  <c r="X500" i="64"/>
  <c r="BD509" i="64"/>
  <c r="BD500" i="64"/>
  <c r="AX509" i="64"/>
  <c r="AX500" i="64"/>
  <c r="Z509" i="64"/>
  <c r="Z500" i="64"/>
  <c r="S509" i="64"/>
  <c r="S500" i="64"/>
  <c r="BG509" i="64"/>
  <c r="BG500" i="64"/>
  <c r="BW509" i="64"/>
  <c r="BW500" i="64"/>
  <c r="AM408" i="64"/>
  <c r="CF408" i="64"/>
  <c r="BK408" i="64"/>
  <c r="U509" i="64"/>
  <c r="U500" i="64"/>
  <c r="W408" i="64"/>
  <c r="AD509" i="64"/>
  <c r="AD500" i="64"/>
  <c r="BZ408" i="64"/>
  <c r="W509" i="64"/>
  <c r="W500" i="64"/>
  <c r="BC509" i="64"/>
  <c r="BC500" i="64"/>
  <c r="BK509" i="64"/>
  <c r="BK500" i="64"/>
  <c r="AV509" i="64"/>
  <c r="AV500" i="64"/>
  <c r="AE408" i="64"/>
  <c r="T408" i="64"/>
  <c r="X408" i="64"/>
  <c r="BT408" i="64"/>
  <c r="AO408" i="64"/>
  <c r="BN509" i="64"/>
  <c r="BN500" i="64"/>
  <c r="CL509" i="64"/>
  <c r="CL500" i="64"/>
  <c r="AI408" i="64"/>
  <c r="Y408" i="64"/>
  <c r="BH408" i="64"/>
  <c r="CF509" i="64"/>
  <c r="CF500" i="64"/>
  <c r="AW408" i="64"/>
  <c r="AO509" i="64"/>
  <c r="AO500" i="64"/>
  <c r="AL408" i="64"/>
  <c r="BR509" i="64"/>
  <c r="BR500" i="64"/>
  <c r="CA408" i="64"/>
  <c r="AJ509" i="64"/>
  <c r="AJ500" i="64"/>
  <c r="CH408" i="64"/>
  <c r="BE408" i="64"/>
  <c r="BC408" i="64"/>
  <c r="CD509" i="64"/>
  <c r="CD500" i="64"/>
  <c r="BF509" i="64"/>
  <c r="BF500" i="64"/>
  <c r="CB408" i="64"/>
  <c r="S408" i="64"/>
  <c r="BG408" i="64"/>
  <c r="BW408" i="64"/>
  <c r="BM509" i="64"/>
  <c r="BM500" i="64"/>
  <c r="BU509" i="64"/>
  <c r="BU500" i="64"/>
  <c r="AJ408" i="64"/>
  <c r="BH509" i="64"/>
  <c r="BH500" i="64"/>
  <c r="AK408" i="64"/>
  <c r="AK509" i="64"/>
  <c r="AK500" i="64"/>
  <c r="BB408" i="64"/>
  <c r="BR408" i="64"/>
  <c r="CH509" i="64"/>
  <c r="CH500" i="64"/>
  <c r="CG408" i="64"/>
  <c r="BS509" i="64"/>
  <c r="BS500" i="64"/>
  <c r="CA509" i="64"/>
  <c r="CA500" i="64"/>
  <c r="CD408" i="64"/>
  <c r="BL509" i="64"/>
  <c r="BL500" i="64"/>
  <c r="E477" i="64"/>
  <c r="B477" i="64" s="1"/>
  <c r="E1376" i="64"/>
  <c r="E184" i="64"/>
  <c r="E513" i="64"/>
  <c r="E1627" i="64"/>
  <c r="E69" i="64"/>
  <c r="E115" i="64"/>
  <c r="E116" i="64"/>
  <c r="E834" i="64"/>
  <c r="E835" i="64"/>
  <c r="E2206" i="64"/>
  <c r="E925" i="64"/>
  <c r="E926" i="64"/>
  <c r="E454" i="64"/>
  <c r="E455" i="64"/>
  <c r="E458" i="64"/>
  <c r="G454" i="64"/>
  <c r="E451" i="64"/>
  <c r="E457" i="64"/>
  <c r="E459" i="64"/>
  <c r="E460" i="64"/>
  <c r="E450" i="64"/>
  <c r="G2171" i="64"/>
  <c r="G2173" i="64" s="1"/>
  <c r="E2204" i="64"/>
  <c r="E2203" i="64"/>
  <c r="E2202" i="64"/>
  <c r="E2201" i="64"/>
  <c r="E2200" i="64"/>
  <c r="B2200" i="64" s="1"/>
  <c r="E2199" i="64"/>
  <c r="B2199" i="64" s="1"/>
  <c r="E2198" i="64"/>
  <c r="B2198" i="64" s="1"/>
  <c r="G2199" i="64"/>
  <c r="E2197" i="64"/>
  <c r="B2197" i="64" s="1"/>
  <c r="E2196" i="64"/>
  <c r="B2196" i="64" s="1"/>
  <c r="G2195" i="64"/>
  <c r="E2195" i="64"/>
  <c r="B2195" i="64" s="1"/>
  <c r="E2194" i="64"/>
  <c r="B2194" i="64" s="1"/>
  <c r="E2193" i="64"/>
  <c r="B2193" i="64" s="1"/>
  <c r="E2192" i="64"/>
  <c r="E2178" i="64"/>
  <c r="E2177" i="64"/>
  <c r="E2176" i="64"/>
  <c r="E2175" i="64"/>
  <c r="E2174" i="64"/>
  <c r="B2174" i="64" s="1"/>
  <c r="E2173" i="64"/>
  <c r="B2173" i="64" s="1"/>
  <c r="E2172" i="64"/>
  <c r="B2172" i="64" s="1"/>
  <c r="E2171" i="64"/>
  <c r="B2171" i="64" s="1"/>
  <c r="E2170" i="64"/>
  <c r="B2170" i="64" s="1"/>
  <c r="E2169" i="64"/>
  <c r="B2169" i="64" s="1"/>
  <c r="E2168" i="64"/>
  <c r="B2168" i="64" s="1"/>
  <c r="E2167" i="64"/>
  <c r="B2167" i="64" s="1"/>
  <c r="E2166" i="64"/>
  <c r="E2153" i="64"/>
  <c r="E2152" i="64"/>
  <c r="E2151" i="64"/>
  <c r="E2150" i="64"/>
  <c r="E2149" i="64"/>
  <c r="B2149" i="64" s="1"/>
  <c r="G2148" i="64"/>
  <c r="E2148" i="64"/>
  <c r="B2148" i="64" s="1"/>
  <c r="E2147" i="64"/>
  <c r="B2147" i="64" s="1"/>
  <c r="E2146" i="64"/>
  <c r="B2146" i="64" s="1"/>
  <c r="E2145" i="64"/>
  <c r="B2145" i="64" s="1"/>
  <c r="E2144" i="64"/>
  <c r="B2144" i="64" s="1"/>
  <c r="E2143" i="64"/>
  <c r="B2143" i="64" s="1"/>
  <c r="E2142" i="64"/>
  <c r="B2142" i="64" s="1"/>
  <c r="G2120" i="64"/>
  <c r="E2116" i="64"/>
  <c r="B2116" i="64" s="1"/>
  <c r="E2117" i="64"/>
  <c r="B2117" i="64" s="1"/>
  <c r="E2127" i="64"/>
  <c r="E2126" i="64"/>
  <c r="E2125" i="64"/>
  <c r="E2124" i="64"/>
  <c r="E2123" i="64"/>
  <c r="B2123" i="64" s="1"/>
  <c r="E2122" i="64"/>
  <c r="B2122" i="64" s="1"/>
  <c r="E2121" i="64"/>
  <c r="B2121" i="64" s="1"/>
  <c r="E2120" i="64"/>
  <c r="B2120" i="64" s="1"/>
  <c r="E2119" i="64"/>
  <c r="B2119" i="64" s="1"/>
  <c r="E2118" i="64"/>
  <c r="B2118" i="64" s="1"/>
  <c r="E2115" i="64"/>
  <c r="E1369" i="64"/>
  <c r="E1368" i="64"/>
  <c r="E1367" i="64"/>
  <c r="B1367" i="64" s="1"/>
  <c r="E1366" i="64"/>
  <c r="B1366" i="64" s="1"/>
  <c r="E1365" i="64"/>
  <c r="AE874" i="64"/>
  <c r="DC874" i="64"/>
  <c r="T851" i="64" a="1"/>
  <c r="V851" i="64" a="1"/>
  <c r="CQ851" i="64" a="1"/>
  <c r="Z851" i="64" a="1"/>
  <c r="CR851" i="64" a="1"/>
  <c r="CS851" i="64" a="1"/>
  <c r="CP851" i="64" a="1"/>
  <c r="Y851" i="64" a="1"/>
  <c r="CT851" i="64" a="1"/>
  <c r="AA851" i="64" a="1"/>
  <c r="AB851" i="64" a="1"/>
  <c r="CW851" i="64" a="1"/>
  <c r="U851" i="64" a="1"/>
  <c r="S851" i="64" a="1"/>
  <c r="X851" i="64" a="1"/>
  <c r="CZ851" i="64" a="1"/>
  <c r="W851" i="64" a="1"/>
  <c r="CU851" i="64" a="1"/>
  <c r="CV851" i="64" a="1"/>
  <c r="CY851" i="64" a="1"/>
  <c r="CX851" i="64" a="1"/>
  <c r="CO851" i="64" a="1"/>
  <c r="DA851" i="64" a="1"/>
  <c r="CR666" i="64" a="1"/>
  <c r="DD666" i="64" a="1"/>
  <c r="CX666" i="64" a="1"/>
  <c r="CP666" i="64" a="1"/>
  <c r="CZ666" i="64" a="1"/>
  <c r="DA666" i="64" a="1"/>
  <c r="DB666" i="64" a="1"/>
  <c r="CT666" i="64" a="1"/>
  <c r="DF666" i="64" a="1"/>
  <c r="AD849" i="64" a="1"/>
  <c r="DI666" i="64" a="1"/>
  <c r="CY666" i="64" a="1"/>
  <c r="DB849" i="64" a="1"/>
  <c r="CU666" i="64" a="1"/>
  <c r="DC666" i="64" a="1"/>
  <c r="CW666" i="64" a="1"/>
  <c r="DH666" i="64" a="1"/>
  <c r="DJ666" i="64" a="1"/>
  <c r="DB628" i="64" a="1"/>
  <c r="CQ666" i="64" a="1"/>
  <c r="AD628" i="64" a="1"/>
  <c r="AC851" i="64" a="1"/>
  <c r="CS666" i="64" a="1"/>
  <c r="DK666" i="64" a="1"/>
  <c r="DG666" i="64" a="1"/>
  <c r="DE666" i="64" a="1"/>
  <c r="CO666" i="64" a="1"/>
  <c r="BO1288" i="64" l="1"/>
  <c r="O1288" i="64" s="1"/>
  <c r="O1275" i="64"/>
  <c r="CA1288" i="64"/>
  <c r="P1288" i="64" s="1"/>
  <c r="P1275" i="64"/>
  <c r="BC1288" i="64"/>
  <c r="N1288" i="64" s="1"/>
  <c r="N1275" i="64"/>
  <c r="AE1288" i="64"/>
  <c r="L1288" i="64" s="1"/>
  <c r="L1275" i="64"/>
  <c r="AQ1288" i="64"/>
  <c r="M1288" i="64" s="1"/>
  <c r="M1275" i="64"/>
  <c r="K1275" i="64"/>
  <c r="CX18" i="861"/>
  <c r="CX24" i="861"/>
  <c r="CV49" i="1161"/>
  <c r="CV64" i="1161"/>
  <c r="AC33" i="1161"/>
  <c r="AC35" i="1161"/>
  <c r="AC32" i="1161"/>
  <c r="AC34" i="1161"/>
  <c r="AC31" i="1161"/>
  <c r="CW35" i="1161"/>
  <c r="CW33" i="1161"/>
  <c r="CW32" i="1161"/>
  <c r="CW31" i="1161"/>
  <c r="CW34" i="1161"/>
  <c r="CV46" i="1161"/>
  <c r="CV51" i="1161" s="1"/>
  <c r="CV61" i="1161"/>
  <c r="CV66" i="1161" s="1"/>
  <c r="CV48" i="1161"/>
  <c r="CV63" i="1161"/>
  <c r="CV62" i="1161"/>
  <c r="CV47" i="1161"/>
  <c r="AB66" i="1161"/>
  <c r="AB23" i="861" s="1"/>
  <c r="AB51" i="1161"/>
  <c r="AB17" i="861" s="1"/>
  <c r="AH26" i="1161"/>
  <c r="AH40" i="1161"/>
  <c r="AH43" i="1161"/>
  <c r="AH23" i="1161"/>
  <c r="AH27" i="1161"/>
  <c r="AH39" i="1161"/>
  <c r="AH56" i="1161"/>
  <c r="AH54" i="1161"/>
  <c r="AH42" i="1161"/>
  <c r="AH41" i="1161"/>
  <c r="AH57" i="1161"/>
  <c r="AH4" i="1161"/>
  <c r="AH72" i="1161"/>
  <c r="AH24" i="1161"/>
  <c r="AH55" i="1161"/>
  <c r="AH17" i="1161"/>
  <c r="AH58" i="1161"/>
  <c r="AH16" i="1161"/>
  <c r="AH76" i="1161"/>
  <c r="AH25" i="1161"/>
  <c r="CZ15" i="1161"/>
  <c r="CY18" i="1161"/>
  <c r="CY20" i="1161" s="1"/>
  <c r="AA68" i="1161"/>
  <c r="AJ2" i="1161"/>
  <c r="AI3" i="1161"/>
  <c r="AI7" i="1161"/>
  <c r="AI1" i="1161"/>
  <c r="CX36" i="1161"/>
  <c r="CX73" i="1161"/>
  <c r="CX77" i="1161"/>
  <c r="Z51" i="1161"/>
  <c r="Z17" i="861" s="1"/>
  <c r="AG8" i="1161"/>
  <c r="AG15" i="1161"/>
  <c r="Z66" i="1161"/>
  <c r="Z23" i="861" s="1"/>
  <c r="CU68" i="1161"/>
  <c r="CU69" i="1161" s="1"/>
  <c r="Y68" i="1161"/>
  <c r="AD31" i="1161"/>
  <c r="AD32" i="1161"/>
  <c r="AD34" i="1161"/>
  <c r="AD33" i="1161"/>
  <c r="AD35" i="1161"/>
  <c r="AF18" i="1161"/>
  <c r="AE36" i="1161"/>
  <c r="AE77" i="1161"/>
  <c r="AE18" i="861" s="1"/>
  <c r="AE73" i="1161"/>
  <c r="AE24" i="861" s="1"/>
  <c r="CV17" i="861"/>
  <c r="CV23" i="861"/>
  <c r="X69" i="1161"/>
  <c r="CV50" i="1161"/>
  <c r="CV65" i="1161"/>
  <c r="DH1" i="1161"/>
  <c r="DH4" i="1161"/>
  <c r="DH16" i="1161"/>
  <c r="DH23" i="1161"/>
  <c r="DH26" i="1161"/>
  <c r="DH17" i="1161"/>
  <c r="DH27" i="1161"/>
  <c r="DH24" i="1161"/>
  <c r="DH25" i="1161"/>
  <c r="DH41" i="1161"/>
  <c r="DH58" i="1161"/>
  <c r="DH40" i="1161"/>
  <c r="DH39" i="1161"/>
  <c r="DH54" i="1161"/>
  <c r="DH56" i="1161"/>
  <c r="DH43" i="1161"/>
  <c r="DH55" i="1161"/>
  <c r="DH42" i="1161"/>
  <c r="DH72" i="1161"/>
  <c r="DH57" i="1161"/>
  <c r="DH76" i="1161"/>
  <c r="DJ2" i="1161"/>
  <c r="DI3" i="1161"/>
  <c r="DI7" i="1161"/>
  <c r="DI8" i="1161"/>
  <c r="CO851" i="64"/>
  <c r="CX851" i="64"/>
  <c r="CY851" i="64"/>
  <c r="CV851" i="64"/>
  <c r="CU851" i="64"/>
  <c r="W851" i="64"/>
  <c r="CZ851" i="64"/>
  <c r="X851" i="64"/>
  <c r="S851" i="64"/>
  <c r="U851" i="64"/>
  <c r="CW851" i="64"/>
  <c r="AB851" i="64"/>
  <c r="AA851" i="64"/>
  <c r="CT851" i="64"/>
  <c r="Y851" i="64"/>
  <c r="CP851" i="64"/>
  <c r="CS851" i="64"/>
  <c r="CR851" i="64"/>
  <c r="Z851" i="64"/>
  <c r="CQ851" i="64"/>
  <c r="V851" i="64"/>
  <c r="T851" i="64"/>
  <c r="AD661" i="64"/>
  <c r="AD691" i="64" s="1"/>
  <c r="AD665" i="64"/>
  <c r="AD695" i="64" s="1"/>
  <c r="AD664" i="64"/>
  <c r="AD694" i="64" s="1"/>
  <c r="AD663" i="64"/>
  <c r="AD693" i="64" s="1"/>
  <c r="AD662" i="64"/>
  <c r="AD692" i="64" s="1"/>
  <c r="AC664" i="64"/>
  <c r="AC694" i="64" s="1"/>
  <c r="AC662" i="64"/>
  <c r="AC692" i="64" s="1"/>
  <c r="AA664" i="64"/>
  <c r="AA694" i="64" s="1"/>
  <c r="AA665" i="64"/>
  <c r="AA695" i="64" s="1"/>
  <c r="AA663" i="64"/>
  <c r="AA693" i="64" s="1"/>
  <c r="AA662" i="64"/>
  <c r="AA692" i="64" s="1"/>
  <c r="AA661" i="64"/>
  <c r="AA691" i="64" s="1"/>
  <c r="Z661" i="64"/>
  <c r="Z691" i="64" s="1"/>
  <c r="Z665" i="64"/>
  <c r="Z695" i="64" s="1"/>
  <c r="Z664" i="64"/>
  <c r="Z694" i="64" s="1"/>
  <c r="Z663" i="64"/>
  <c r="Z693" i="64" s="1"/>
  <c r="Z662" i="64"/>
  <c r="Z692" i="64" s="1"/>
  <c r="T665" i="64"/>
  <c r="T695" i="64" s="1"/>
  <c r="T664" i="64"/>
  <c r="T694" i="64" s="1"/>
  <c r="T663" i="64"/>
  <c r="T693" i="64" s="1"/>
  <c r="T662" i="64"/>
  <c r="T692" i="64" s="1"/>
  <c r="T661" i="64"/>
  <c r="T691" i="64" s="1"/>
  <c r="W663" i="64"/>
  <c r="W693" i="64" s="1"/>
  <c r="W661" i="64"/>
  <c r="W691" i="64" s="1"/>
  <c r="W665" i="64"/>
  <c r="W695" i="64" s="1"/>
  <c r="W664" i="64"/>
  <c r="W694" i="64" s="1"/>
  <c r="W662" i="64"/>
  <c r="W692" i="64" s="1"/>
  <c r="V665" i="64"/>
  <c r="V695" i="64" s="1"/>
  <c r="V664" i="64"/>
  <c r="V694" i="64" s="1"/>
  <c r="V663" i="64"/>
  <c r="V693" i="64" s="1"/>
  <c r="V662" i="64"/>
  <c r="V692" i="64" s="1"/>
  <c r="V661" i="64"/>
  <c r="V691" i="64" s="1"/>
  <c r="X665" i="64"/>
  <c r="X695" i="64" s="1"/>
  <c r="X664" i="64"/>
  <c r="X694" i="64" s="1"/>
  <c r="X662" i="64"/>
  <c r="X692" i="64" s="1"/>
  <c r="X663" i="64"/>
  <c r="X693" i="64" s="1"/>
  <c r="X661" i="64"/>
  <c r="X691" i="64" s="1"/>
  <c r="U662" i="64"/>
  <c r="U692" i="64" s="1"/>
  <c r="U661" i="64"/>
  <c r="U691" i="64" s="1"/>
  <c r="U665" i="64"/>
  <c r="U695" i="64" s="1"/>
  <c r="U664" i="64"/>
  <c r="U694" i="64" s="1"/>
  <c r="U663" i="64"/>
  <c r="U693" i="64" s="1"/>
  <c r="AC663" i="64"/>
  <c r="AC693" i="64" s="1"/>
  <c r="AB662" i="64"/>
  <c r="AB692" i="64" s="1"/>
  <c r="AB661" i="64"/>
  <c r="AB691" i="64" s="1"/>
  <c r="AB663" i="64"/>
  <c r="AB693" i="64" s="1"/>
  <c r="AB665" i="64"/>
  <c r="AB695" i="64" s="1"/>
  <c r="AB664" i="64"/>
  <c r="AB694" i="64" s="1"/>
  <c r="Y665" i="64"/>
  <c r="Y695" i="64" s="1"/>
  <c r="Y664" i="64"/>
  <c r="Y694" i="64" s="1"/>
  <c r="Y663" i="64"/>
  <c r="Y693" i="64" s="1"/>
  <c r="Y661" i="64"/>
  <c r="Y691" i="64" s="1"/>
  <c r="Y662" i="64"/>
  <c r="Y692" i="64" s="1"/>
  <c r="AC661" i="64"/>
  <c r="AC676" i="64" s="1"/>
  <c r="CV662" i="64"/>
  <c r="CV692" i="64" s="1"/>
  <c r="CV661" i="64"/>
  <c r="CV691" i="64" s="1"/>
  <c r="CV696" i="64" s="1"/>
  <c r="CV665" i="64"/>
  <c r="CV695" i="64" s="1"/>
  <c r="CV664" i="64"/>
  <c r="CV694" i="64" s="1"/>
  <c r="CV663" i="64"/>
  <c r="CV693" i="64" s="1"/>
  <c r="S665" i="64"/>
  <c r="S695" i="64" s="1"/>
  <c r="S664" i="64"/>
  <c r="S694" i="64" s="1"/>
  <c r="S663" i="64"/>
  <c r="S693" i="64" s="1"/>
  <c r="S662" i="64"/>
  <c r="S692" i="64" s="1"/>
  <c r="S661" i="64"/>
  <c r="S691" i="64" s="1"/>
  <c r="DC688" i="64" a="1"/>
  <c r="DC688" i="64" s="1"/>
  <c r="DC687" i="64" a="1"/>
  <c r="DC687" i="64" s="1"/>
  <c r="DC686" i="64" a="1"/>
  <c r="DC686" i="64" s="1"/>
  <c r="DC684" i="64" a="1"/>
  <c r="DC684" i="64" s="1"/>
  <c r="DC685" i="64" a="1"/>
  <c r="DC685" i="64" s="1"/>
  <c r="AE687" i="64" a="1"/>
  <c r="AE687" i="64" s="1"/>
  <c r="AE686" i="64" a="1"/>
  <c r="AE686" i="64" s="1"/>
  <c r="AE685" i="64" a="1"/>
  <c r="AE685" i="64" s="1"/>
  <c r="AE688" i="64" a="1"/>
  <c r="AE688" i="64" s="1"/>
  <c r="AE684" i="64" a="1"/>
  <c r="AE684" i="64" s="1"/>
  <c r="AC695" i="64"/>
  <c r="CY666" i="64"/>
  <c r="DF666" i="64"/>
  <c r="CO666" i="64"/>
  <c r="DB666" i="64"/>
  <c r="DK666" i="64"/>
  <c r="DI666" i="64"/>
  <c r="CS666" i="64"/>
  <c r="CZ666" i="64"/>
  <c r="CP666" i="64"/>
  <c r="DG666" i="64"/>
  <c r="CQ666" i="64"/>
  <c r="CX666" i="64"/>
  <c r="CU666" i="64"/>
  <c r="DD666" i="64"/>
  <c r="DE666" i="64"/>
  <c r="DC666" i="64"/>
  <c r="DJ666" i="64"/>
  <c r="CT666" i="64"/>
  <c r="CR666" i="64"/>
  <c r="DA666" i="64"/>
  <c r="DH666" i="64"/>
  <c r="CW666" i="64"/>
  <c r="DF704" i="64"/>
  <c r="DC657" i="64" a="1"/>
  <c r="DC657" i="64" s="1"/>
  <c r="DC671" i="64" a="1"/>
  <c r="DC671" i="64" s="1"/>
  <c r="DC656" i="64" a="1"/>
  <c r="DC656" i="64" s="1"/>
  <c r="DC672" i="64" a="1"/>
  <c r="DC672" i="64" s="1"/>
  <c r="DC673" i="64" a="1"/>
  <c r="DC673" i="64" s="1"/>
  <c r="DC669" i="64" a="1"/>
  <c r="DC669" i="64" s="1"/>
  <c r="DC653" i="64" a="1"/>
  <c r="DC653" i="64" s="1"/>
  <c r="DC654" i="64" a="1"/>
  <c r="DC654" i="64" s="1"/>
  <c r="DC670" i="64" a="1"/>
  <c r="DC670" i="64" s="1"/>
  <c r="DC655" i="64" a="1"/>
  <c r="DC655" i="64" s="1"/>
  <c r="DB704" i="64"/>
  <c r="DK704" i="64"/>
  <c r="DI704" i="64"/>
  <c r="AE653" i="64" a="1"/>
  <c r="AE653" i="64" s="1"/>
  <c r="AE661" i="64" s="1"/>
  <c r="AE670" i="64" a="1"/>
  <c r="AE670" i="64" s="1"/>
  <c r="AE654" i="64" a="1"/>
  <c r="AE654" i="64" s="1"/>
  <c r="AE662" i="64" s="1"/>
  <c r="AE655" i="64" a="1"/>
  <c r="AE655" i="64" s="1"/>
  <c r="AE663" i="64" s="1"/>
  <c r="AE656" i="64" a="1"/>
  <c r="AE656" i="64" s="1"/>
  <c r="AE664" i="64" s="1"/>
  <c r="AE657" i="64" a="1"/>
  <c r="AE657" i="64" s="1"/>
  <c r="AE665" i="64" s="1"/>
  <c r="AE671" i="64" a="1"/>
  <c r="AE671" i="64" s="1"/>
  <c r="AE672" i="64" a="1"/>
  <c r="AE672" i="64" s="1"/>
  <c r="AE669" i="64" a="1"/>
  <c r="AE669" i="64" s="1"/>
  <c r="AE673" i="64" a="1"/>
  <c r="AE673" i="64" s="1"/>
  <c r="DG704" i="64"/>
  <c r="DD704" i="64"/>
  <c r="DE704" i="64"/>
  <c r="DC704" i="64"/>
  <c r="DJ704" i="64"/>
  <c r="DH704" i="64"/>
  <c r="CX704" i="64"/>
  <c r="CU704" i="64"/>
  <c r="CO704" i="64"/>
  <c r="CY704" i="64"/>
  <c r="CP704" i="64"/>
  <c r="CT704" i="64"/>
  <c r="CR704" i="64"/>
  <c r="CQ704" i="64"/>
  <c r="DA704" i="64"/>
  <c r="CS704" i="64"/>
  <c r="CZ704" i="64"/>
  <c r="CW704" i="64"/>
  <c r="DA138" i="64"/>
  <c r="DA141" i="64" s="1"/>
  <c r="DA143" i="64" s="1"/>
  <c r="AE139" i="64" a="1"/>
  <c r="AE139" i="64" s="1"/>
  <c r="AE138" i="64" s="1"/>
  <c r="AE140" i="64" a="1"/>
  <c r="AE140" i="64" s="1"/>
  <c r="AD141" i="64"/>
  <c r="AD143" i="64" s="1"/>
  <c r="DC140" i="64" a="1"/>
  <c r="DC140" i="64" s="1"/>
  <c r="DC139" i="64" a="1"/>
  <c r="DC139" i="64" s="1"/>
  <c r="CV25" i="861"/>
  <c r="AC851" i="64"/>
  <c r="AD849" i="64"/>
  <c r="AD628" i="64"/>
  <c r="AD630" i="64" s="1"/>
  <c r="DA851" i="64"/>
  <c r="DB849" i="64"/>
  <c r="DC262" i="64" a="1"/>
  <c r="DC262" i="64" s="1"/>
  <c r="DC848" i="64" a="1"/>
  <c r="DC848" i="64" s="1"/>
  <c r="AE262" i="64" a="1"/>
  <c r="AE262" i="64" s="1"/>
  <c r="AE848" i="64" a="1"/>
  <c r="AE848" i="64" s="1"/>
  <c r="DB628" i="64"/>
  <c r="DB630" i="64" s="1"/>
  <c r="CO852" i="64" a="1"/>
  <c r="Y852" i="64" a="1"/>
  <c r="CX852" i="64" a="1"/>
  <c r="CP852" i="64" a="1"/>
  <c r="CS852" i="64" a="1"/>
  <c r="CY852" i="64" a="1"/>
  <c r="CR852" i="64" a="1"/>
  <c r="CV852" i="64" a="1"/>
  <c r="Z852" i="64" a="1"/>
  <c r="CU852" i="64" a="1"/>
  <c r="CQ852" i="64" a="1"/>
  <c r="W852" i="64" a="1"/>
  <c r="V852" i="64" a="1"/>
  <c r="CZ852" i="64" a="1"/>
  <c r="T852" i="64" a="1"/>
  <c r="X852" i="64" a="1"/>
  <c r="S852" i="64" a="1"/>
  <c r="U852" i="64" a="1"/>
  <c r="CW852" i="64" a="1"/>
  <c r="AB852" i="64" a="1"/>
  <c r="AA852" i="64" a="1"/>
  <c r="CT852" i="64" a="1"/>
  <c r="DH395" i="64" a="1"/>
  <c r="CR395" i="64" a="1"/>
  <c r="CZ395" i="64" a="1"/>
  <c r="DA852" i="64" a="1"/>
  <c r="AE628" i="64" a="1"/>
  <c r="DB588" i="64" a="1"/>
  <c r="AD588" i="64" a="1"/>
  <c r="DB851" i="64" a="1"/>
  <c r="AD851" i="64" a="1"/>
  <c r="AC852" i="64" a="1"/>
  <c r="DC849" i="64" a="1"/>
  <c r="AE849" i="64" a="1"/>
  <c r="CY18" i="861" l="1"/>
  <c r="CY24" i="861"/>
  <c r="CV68" i="1161"/>
  <c r="CV69" i="1161" s="1"/>
  <c r="CX32" i="1161"/>
  <c r="CX31" i="1161"/>
  <c r="CX35" i="1161"/>
  <c r="CX34" i="1161"/>
  <c r="CX33" i="1161"/>
  <c r="CW49" i="1161"/>
  <c r="CW64" i="1161"/>
  <c r="AF20" i="1161"/>
  <c r="AB68" i="1161"/>
  <c r="CW61" i="1161"/>
  <c r="CW66" i="1161" s="1"/>
  <c r="CW46" i="1161"/>
  <c r="CW51" i="1161" s="1"/>
  <c r="AD50" i="1161"/>
  <c r="AD65" i="1161"/>
  <c r="CW47" i="1161"/>
  <c r="CW62" i="1161"/>
  <c r="AD48" i="1161"/>
  <c r="AD63" i="1161"/>
  <c r="CW23" i="861"/>
  <c r="CW48" i="1161"/>
  <c r="CW63" i="1161"/>
  <c r="AD49" i="1161"/>
  <c r="AD64" i="1161"/>
  <c r="AH8" i="1161"/>
  <c r="CW50" i="1161"/>
  <c r="CW65" i="1161"/>
  <c r="AE33" i="1161"/>
  <c r="AE31" i="1161"/>
  <c r="AE32" i="1161"/>
  <c r="AE34" i="1161"/>
  <c r="AE35" i="1161"/>
  <c r="AD47" i="1161"/>
  <c r="AD62" i="1161"/>
  <c r="AI4" i="1161"/>
  <c r="AI58" i="1161"/>
  <c r="AI17" i="1161"/>
  <c r="AI56" i="1161"/>
  <c r="AI16" i="1161"/>
  <c r="AI54" i="1161"/>
  <c r="AI24" i="1161"/>
  <c r="AI76" i="1161"/>
  <c r="AI25" i="1161"/>
  <c r="AI23" i="1161"/>
  <c r="AI41" i="1161"/>
  <c r="AI26" i="1161"/>
  <c r="AI40" i="1161"/>
  <c r="AI27" i="1161"/>
  <c r="AI39" i="1161"/>
  <c r="AI57" i="1161"/>
  <c r="AI42" i="1161"/>
  <c r="AI55" i="1161"/>
  <c r="AI72" i="1161"/>
  <c r="AI43" i="1161"/>
  <c r="AC46" i="1161"/>
  <c r="AC61" i="1161"/>
  <c r="AK2" i="1161"/>
  <c r="AJ3" i="1161"/>
  <c r="AJ7" i="1161"/>
  <c r="AJ1" i="1161"/>
  <c r="AC64" i="1161"/>
  <c r="AC49" i="1161"/>
  <c r="AD61" i="1161"/>
  <c r="AD46" i="1161"/>
  <c r="AC47" i="1161"/>
  <c r="AC62" i="1161"/>
  <c r="AA69" i="1161"/>
  <c r="AC50" i="1161"/>
  <c r="AC65" i="1161"/>
  <c r="AG18" i="1161"/>
  <c r="Z68" i="1161"/>
  <c r="CY36" i="1161"/>
  <c r="CY77" i="1161"/>
  <c r="CY73" i="1161"/>
  <c r="AC48" i="1161"/>
  <c r="AC63" i="1161"/>
  <c r="DA15" i="1161"/>
  <c r="CZ18" i="1161"/>
  <c r="CZ20" i="1161" s="1"/>
  <c r="Y69" i="1161"/>
  <c r="AH15" i="1161"/>
  <c r="DI1" i="1161"/>
  <c r="DI4" i="1161"/>
  <c r="DI16" i="1161"/>
  <c r="DI24" i="1161"/>
  <c r="DI17" i="1161"/>
  <c r="DI26" i="1161"/>
  <c r="DI39" i="1161"/>
  <c r="DI23" i="1161"/>
  <c r="DI25" i="1161"/>
  <c r="DI41" i="1161"/>
  <c r="DI27" i="1161"/>
  <c r="DI42" i="1161"/>
  <c r="DI54" i="1161"/>
  <c r="DI40" i="1161"/>
  <c r="DI43" i="1161"/>
  <c r="DI56" i="1161"/>
  <c r="DI58" i="1161"/>
  <c r="DI72" i="1161"/>
  <c r="DI55" i="1161"/>
  <c r="DI57" i="1161"/>
  <c r="DI76" i="1161"/>
  <c r="DK2" i="1161"/>
  <c r="DJ3" i="1161"/>
  <c r="DJ7" i="1161"/>
  <c r="DJ8" i="1161"/>
  <c r="CT852" i="64"/>
  <c r="AA852" i="64"/>
  <c r="AB852" i="64"/>
  <c r="CW852" i="64"/>
  <c r="U852" i="64"/>
  <c r="S852" i="64"/>
  <c r="X852" i="64"/>
  <c r="T852" i="64"/>
  <c r="CZ852" i="64"/>
  <c r="V852" i="64"/>
  <c r="W852" i="64"/>
  <c r="CQ852" i="64"/>
  <c r="CU852" i="64"/>
  <c r="Z852" i="64"/>
  <c r="CV852" i="64"/>
  <c r="CR852" i="64"/>
  <c r="CY852" i="64"/>
  <c r="CS852" i="64"/>
  <c r="CP852" i="64"/>
  <c r="CX852" i="64"/>
  <c r="Y852" i="64"/>
  <c r="CO852" i="64"/>
  <c r="AC691" i="64"/>
  <c r="AC696" i="64" s="1"/>
  <c r="DC662" i="64"/>
  <c r="DC692" i="64" s="1"/>
  <c r="DC661" i="64"/>
  <c r="DC691" i="64" s="1"/>
  <c r="DC696" i="64" s="1"/>
  <c r="DC664" i="64"/>
  <c r="DC694" i="64" s="1"/>
  <c r="DC665" i="64"/>
  <c r="DC695" i="64" s="1"/>
  <c r="DC663" i="64"/>
  <c r="DC693" i="64" s="1"/>
  <c r="DA665" i="64"/>
  <c r="DA695" i="64" s="1"/>
  <c r="DA664" i="64"/>
  <c r="DA694" i="64" s="1"/>
  <c r="DA663" i="64"/>
  <c r="DA693" i="64" s="1"/>
  <c r="DA662" i="64"/>
  <c r="DA692" i="64" s="1"/>
  <c r="DA661" i="64"/>
  <c r="DA691" i="64" s="1"/>
  <c r="DA696" i="64" s="1"/>
  <c r="CX665" i="64"/>
  <c r="CX695" i="64" s="1"/>
  <c r="CX664" i="64"/>
  <c r="CX694" i="64" s="1"/>
  <c r="CX663" i="64"/>
  <c r="CX693" i="64" s="1"/>
  <c r="CX661" i="64"/>
  <c r="CX691" i="64" s="1"/>
  <c r="CX696" i="64" s="1"/>
  <c r="CX662" i="64"/>
  <c r="CX692" i="64" s="1"/>
  <c r="CQ662" i="64"/>
  <c r="CQ692" i="64" s="1"/>
  <c r="CQ665" i="64"/>
  <c r="CQ695" i="64" s="1"/>
  <c r="CQ661" i="64"/>
  <c r="CQ691" i="64" s="1"/>
  <c r="CQ696" i="64" s="1"/>
  <c r="CQ663" i="64"/>
  <c r="CQ693" i="64" s="1"/>
  <c r="CQ664" i="64"/>
  <c r="CQ694" i="64" s="1"/>
  <c r="CP661" i="64"/>
  <c r="CP691" i="64" s="1"/>
  <c r="CP696" i="64" s="1"/>
  <c r="CP665" i="64"/>
  <c r="CP695" i="64" s="1"/>
  <c r="CP664" i="64"/>
  <c r="CP694" i="64" s="1"/>
  <c r="CP662" i="64"/>
  <c r="CP692" i="64" s="1"/>
  <c r="CP663" i="64"/>
  <c r="CP693" i="64" s="1"/>
  <c r="DB661" i="64"/>
  <c r="DB691" i="64" s="1"/>
  <c r="DB696" i="64" s="1"/>
  <c r="CZ665" i="64"/>
  <c r="CZ695" i="64" s="1"/>
  <c r="CZ664" i="64"/>
  <c r="CZ694" i="64" s="1"/>
  <c r="CZ663" i="64"/>
  <c r="CZ693" i="64" s="1"/>
  <c r="CZ662" i="64"/>
  <c r="CZ692" i="64" s="1"/>
  <c r="CZ661" i="64"/>
  <c r="CZ691" i="64" s="1"/>
  <c r="CZ696" i="64" s="1"/>
  <c r="DB662" i="64"/>
  <c r="DB692" i="64" s="1"/>
  <c r="CS665" i="64"/>
  <c r="CS695" i="64" s="1"/>
  <c r="CS661" i="64"/>
  <c r="CS691" i="64" s="1"/>
  <c r="CS696" i="64" s="1"/>
  <c r="CS664" i="64"/>
  <c r="CS694" i="64" s="1"/>
  <c r="CS662" i="64"/>
  <c r="CS692" i="64" s="1"/>
  <c r="CS663" i="64"/>
  <c r="CS693" i="64" s="1"/>
  <c r="CW665" i="64"/>
  <c r="CW695" i="64" s="1"/>
  <c r="CW663" i="64"/>
  <c r="CW693" i="64" s="1"/>
  <c r="CW664" i="64"/>
  <c r="CW694" i="64" s="1"/>
  <c r="CW662" i="64"/>
  <c r="CW692" i="64" s="1"/>
  <c r="CW661" i="64"/>
  <c r="CW691" i="64" s="1"/>
  <c r="CW696" i="64" s="1"/>
  <c r="CR664" i="64"/>
  <c r="CR694" i="64" s="1"/>
  <c r="CR665" i="64"/>
  <c r="CR695" i="64" s="1"/>
  <c r="CR661" i="64"/>
  <c r="CR691" i="64" s="1"/>
  <c r="CR696" i="64" s="1"/>
  <c r="CR663" i="64"/>
  <c r="CR693" i="64" s="1"/>
  <c r="CR662" i="64"/>
  <c r="CR692" i="64" s="1"/>
  <c r="CO665" i="64"/>
  <c r="CO695" i="64" s="1"/>
  <c r="CO663" i="64"/>
  <c r="CO693" i="64" s="1"/>
  <c r="CO664" i="64"/>
  <c r="CO694" i="64" s="1"/>
  <c r="CO662" i="64"/>
  <c r="CO692" i="64" s="1"/>
  <c r="CO661" i="64"/>
  <c r="CO691" i="64" s="1"/>
  <c r="CO696" i="64" s="1"/>
  <c r="CT664" i="64"/>
  <c r="CT694" i="64" s="1"/>
  <c r="CT665" i="64"/>
  <c r="CT695" i="64" s="1"/>
  <c r="CT663" i="64"/>
  <c r="CT693" i="64" s="1"/>
  <c r="CT661" i="64"/>
  <c r="CT691" i="64" s="1"/>
  <c r="CT696" i="64" s="1"/>
  <c r="CT662" i="64"/>
  <c r="CT692" i="64" s="1"/>
  <c r="DB663" i="64"/>
  <c r="DB693" i="64" s="1"/>
  <c r="CY665" i="64"/>
  <c r="CY695" i="64" s="1"/>
  <c r="CY664" i="64"/>
  <c r="CY694" i="64" s="1"/>
  <c r="CY663" i="64"/>
  <c r="CY693" i="64" s="1"/>
  <c r="CY662" i="64"/>
  <c r="CY692" i="64" s="1"/>
  <c r="CY661" i="64"/>
  <c r="CY691" i="64" s="1"/>
  <c r="CY696" i="64" s="1"/>
  <c r="DB665" i="64"/>
  <c r="DB695" i="64" s="1"/>
  <c r="DB664" i="64"/>
  <c r="DB694" i="64" s="1"/>
  <c r="CU661" i="64"/>
  <c r="CU691" i="64" s="1"/>
  <c r="CU696" i="64" s="1"/>
  <c r="CU663" i="64"/>
  <c r="CU693" i="64" s="1"/>
  <c r="CU665" i="64"/>
  <c r="CU695" i="64" s="1"/>
  <c r="CU664" i="64"/>
  <c r="CU694" i="64" s="1"/>
  <c r="CU662" i="64"/>
  <c r="CU692" i="64" s="1"/>
  <c r="AE692" i="64"/>
  <c r="AE695" i="64"/>
  <c r="AE694" i="64"/>
  <c r="AE691" i="64"/>
  <c r="AE693" i="64"/>
  <c r="AB696" i="64"/>
  <c r="Y696" i="64"/>
  <c r="V696" i="64"/>
  <c r="AA696" i="64"/>
  <c r="U696" i="64"/>
  <c r="W696" i="64"/>
  <c r="AD696" i="64"/>
  <c r="X696" i="64"/>
  <c r="T696" i="64"/>
  <c r="Z696" i="64"/>
  <c r="W677" i="64"/>
  <c r="T679" i="64"/>
  <c r="AD680" i="64"/>
  <c r="AB678" i="64"/>
  <c r="X677" i="64"/>
  <c r="AB676" i="64"/>
  <c r="Z678" i="64"/>
  <c r="Y677" i="64"/>
  <c r="AA679" i="64"/>
  <c r="W679" i="64"/>
  <c r="U676" i="64"/>
  <c r="AC678" i="64"/>
  <c r="X679" i="64"/>
  <c r="CV680" i="64"/>
  <c r="X680" i="64"/>
  <c r="Z680" i="64"/>
  <c r="Z676" i="64"/>
  <c r="AB679" i="64"/>
  <c r="V679" i="64"/>
  <c r="Z679" i="64"/>
  <c r="Y678" i="64"/>
  <c r="U677" i="64"/>
  <c r="U679" i="64"/>
  <c r="AA677" i="64"/>
  <c r="AD678" i="64"/>
  <c r="X678" i="64"/>
  <c r="T676" i="64"/>
  <c r="CV679" i="64"/>
  <c r="AB677" i="64"/>
  <c r="V677" i="64"/>
  <c r="Z677" i="64"/>
  <c r="Y680" i="64"/>
  <c r="AB680" i="64"/>
  <c r="V678" i="64"/>
  <c r="AA680" i="64"/>
  <c r="Y676" i="64"/>
  <c r="V676" i="64"/>
  <c r="W680" i="64"/>
  <c r="AA676" i="64"/>
  <c r="Y679" i="64"/>
  <c r="AD677" i="64"/>
  <c r="AA678" i="64"/>
  <c r="U678" i="64"/>
  <c r="W678" i="64"/>
  <c r="AD679" i="64"/>
  <c r="W676" i="64"/>
  <c r="AD676" i="64"/>
  <c r="U680" i="64"/>
  <c r="T677" i="64"/>
  <c r="CV677" i="64"/>
  <c r="AC680" i="64"/>
  <c r="T678" i="64"/>
  <c r="CV676" i="64"/>
  <c r="AC677" i="64"/>
  <c r="X676" i="64"/>
  <c r="T680" i="64"/>
  <c r="CV678" i="64"/>
  <c r="AC679" i="64"/>
  <c r="V680" i="64"/>
  <c r="S676" i="64"/>
  <c r="AE676" i="64"/>
  <c r="AE679" i="64"/>
  <c r="AE680" i="64"/>
  <c r="AE678" i="64"/>
  <c r="AE677" i="64"/>
  <c r="S677" i="64"/>
  <c r="S680" i="64"/>
  <c r="S678" i="64"/>
  <c r="S679" i="64"/>
  <c r="DB138" i="64"/>
  <c r="DB141" i="64" s="1"/>
  <c r="DB143" i="64" s="1"/>
  <c r="AE141" i="64"/>
  <c r="AE143" i="64" s="1"/>
  <c r="CW25" i="861"/>
  <c r="AE628" i="64"/>
  <c r="DC849" i="64"/>
  <c r="AE849" i="64"/>
  <c r="AD851" i="64"/>
  <c r="AC852" i="64"/>
  <c r="DB851" i="64"/>
  <c r="DA852" i="64"/>
  <c r="CX592" i="64"/>
  <c r="CO596" i="64"/>
  <c r="CR592" i="64"/>
  <c r="CZ592" i="64"/>
  <c r="CS592" i="64"/>
  <c r="CQ592" i="64"/>
  <c r="CY592" i="64"/>
  <c r="CP592" i="64"/>
  <c r="DC243" i="64" a="1"/>
  <c r="DC243" i="64" s="1"/>
  <c r="DC629" i="64" a="1"/>
  <c r="DC629" i="64" s="1"/>
  <c r="CV592" i="64"/>
  <c r="CW592" i="64"/>
  <c r="CT592" i="64"/>
  <c r="CU592" i="64"/>
  <c r="AE243" i="64" a="1"/>
  <c r="AE243" i="64" s="1"/>
  <c r="AE629" i="64" a="1"/>
  <c r="AE629" i="64" s="1"/>
  <c r="DC595" i="64" a="1"/>
  <c r="DC595" i="64" s="1"/>
  <c r="DC230" i="64" a="1"/>
  <c r="DC230" i="64" s="1"/>
  <c r="AE595" i="64" a="1"/>
  <c r="AE595" i="64" s="1"/>
  <c r="AE230" i="64" a="1"/>
  <c r="AE230" i="64" s="1"/>
  <c r="W596" i="64"/>
  <c r="W592" i="64"/>
  <c r="Y596" i="64"/>
  <c r="Y592" i="64"/>
  <c r="S596" i="64"/>
  <c r="S592" i="64"/>
  <c r="AA596" i="64"/>
  <c r="AA592" i="64"/>
  <c r="U596" i="64"/>
  <c r="U592" i="64"/>
  <c r="V596" i="64"/>
  <c r="V592" i="64"/>
  <c r="T596" i="64"/>
  <c r="T592" i="64"/>
  <c r="Z596" i="64"/>
  <c r="Z592" i="64"/>
  <c r="AB592" i="64"/>
  <c r="X596" i="64"/>
  <c r="X592" i="64"/>
  <c r="DA592" i="64"/>
  <c r="AC592" i="64"/>
  <c r="DB588" i="64"/>
  <c r="DB596" i="64" s="1"/>
  <c r="AD588" i="64"/>
  <c r="AD596" i="64" s="1"/>
  <c r="DC591" i="64" a="1"/>
  <c r="DC591" i="64" s="1"/>
  <c r="AE591" i="64" a="1"/>
  <c r="AE591" i="64" s="1"/>
  <c r="DC4" i="64"/>
  <c r="DC587" i="64" a="1"/>
  <c r="DC587" i="64" s="1"/>
  <c r="AE4" i="64"/>
  <c r="AE587" i="64" a="1"/>
  <c r="AE587" i="64" s="1"/>
  <c r="DD52" i="863" a="1"/>
  <c r="DD52" i="863" s="1"/>
  <c r="DD40" i="863"/>
  <c r="U72" i="861"/>
  <c r="AF190" i="64"/>
  <c r="AF7" i="64"/>
  <c r="AE8" i="64" s="1"/>
  <c r="AD8" i="64"/>
  <c r="Y48" i="861"/>
  <c r="Y89" i="861" s="1"/>
  <c r="CU69"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4" i="861" s="1"/>
  <c r="DC4" i="863"/>
  <c r="DC66" i="863" a="1"/>
  <c r="DC66" i="863" s="1"/>
  <c r="DC57" i="863"/>
  <c r="DC68" i="863" a="1"/>
  <c r="DC68" i="863" s="1"/>
  <c r="DC1" i="863"/>
  <c r="DC43" i="863"/>
  <c r="AF1" i="64"/>
  <c r="AG2" i="64"/>
  <c r="AF3" i="64"/>
  <c r="AF873" i="64" s="1" a="1"/>
  <c r="AF873" i="64" s="1"/>
  <c r="DC1" i="64"/>
  <c r="DC194" i="64"/>
  <c r="DC212" i="64"/>
  <c r="DD8" i="64"/>
  <c r="DD208" i="64"/>
  <c r="DD3" i="64"/>
  <c r="DD873" i="64" s="1" a="1"/>
  <c r="DD873" i="64" s="1"/>
  <c r="DD190" i="64"/>
  <c r="DD7" i="64"/>
  <c r="DE2" i="64"/>
  <c r="DD209" i="64"/>
  <c r="DD191" i="64"/>
  <c r="DD192" i="64"/>
  <c r="DD210" i="64"/>
  <c r="DD193" i="64"/>
  <c r="DD211" i="64"/>
  <c r="DC1" i="864"/>
  <c r="AD34" i="861"/>
  <c r="DC2" i="861"/>
  <c r="DC1" i="861" s="1"/>
  <c r="DC24" i="864"/>
  <c r="AE43" i="863"/>
  <c r="AE42" i="863"/>
  <c r="AE21" i="863" s="1"/>
  <c r="AE24" i="864"/>
  <c r="AE96"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38" i="64"/>
  <c r="Y1540" i="64" s="1"/>
  <c r="X1583" i="64"/>
  <c r="Y1581" i="64"/>
  <c r="CV1560" i="64"/>
  <c r="Y1560" i="64"/>
  <c r="Y1562" i="64" s="1"/>
  <c r="X1562" i="64"/>
  <c r="CY1581" i="64"/>
  <c r="CY1583" i="64" s="1"/>
  <c r="CU1562" i="64"/>
  <c r="CU1538" i="64"/>
  <c r="CU1540" i="64" s="1"/>
  <c r="CS1679" i="64"/>
  <c r="CR1679" i="64"/>
  <c r="CZ395" i="64"/>
  <c r="CR395" i="64"/>
  <c r="DH395" i="64"/>
  <c r="CQ1516" i="64"/>
  <c r="CQ1518" i="64" s="1"/>
  <c r="E2207" i="64"/>
  <c r="E2208" i="64"/>
  <c r="E480" i="64"/>
  <c r="G2122" i="64"/>
  <c r="G2118" i="64"/>
  <c r="E1370" i="64"/>
  <c r="AF874" i="64"/>
  <c r="DD874" i="64"/>
  <c r="DB852" i="64" a="1"/>
  <c r="AE851" i="64" a="1"/>
  <c r="CS1999" i="64" a="1"/>
  <c r="CS2026" i="64" a="1"/>
  <c r="DC628" i="64" a="1"/>
  <c r="CR1999" i="64" a="1"/>
  <c r="DC851" i="64" a="1"/>
  <c r="CR2026" i="64" a="1"/>
  <c r="AE588" i="64" a="1"/>
  <c r="DC588" i="64" a="1"/>
  <c r="AD852" i="64" a="1"/>
  <c r="CZ18" i="861" l="1"/>
  <c r="CZ24" i="861"/>
  <c r="AH18" i="1161"/>
  <c r="AH20" i="1161" s="1"/>
  <c r="CW68" i="1161"/>
  <c r="CW69" i="1161" s="1"/>
  <c r="CW17" i="861"/>
  <c r="AD51" i="1161"/>
  <c r="AD17" i="861" s="1"/>
  <c r="CX23" i="861"/>
  <c r="CX17" i="861"/>
  <c r="AD66" i="1161"/>
  <c r="AD23" i="861" s="1"/>
  <c r="CY31" i="1161"/>
  <c r="CY35" i="1161"/>
  <c r="CY34" i="1161"/>
  <c r="CY33" i="1161"/>
  <c r="CY32" i="1161"/>
  <c r="Z69" i="1161"/>
  <c r="AG20" i="1161"/>
  <c r="AB69" i="1161"/>
  <c r="CX63" i="1161"/>
  <c r="CX48" i="1161"/>
  <c r="AE65" i="1161"/>
  <c r="AE50" i="1161"/>
  <c r="CX49" i="1161"/>
  <c r="CX64" i="1161"/>
  <c r="AI8" i="1161"/>
  <c r="AE49" i="1161"/>
  <c r="AE64" i="1161"/>
  <c r="CX50" i="1161"/>
  <c r="CX65" i="1161"/>
  <c r="CZ73" i="1161"/>
  <c r="CZ36" i="1161"/>
  <c r="CZ77" i="1161"/>
  <c r="AJ25" i="1161"/>
  <c r="AJ26" i="1161"/>
  <c r="AJ27" i="1161"/>
  <c r="AJ39" i="1161"/>
  <c r="AJ58" i="1161"/>
  <c r="AJ40" i="1161"/>
  <c r="AJ43" i="1161"/>
  <c r="AJ54" i="1161"/>
  <c r="AJ41" i="1161"/>
  <c r="AJ42" i="1161"/>
  <c r="AJ55" i="1161"/>
  <c r="AJ17" i="1161"/>
  <c r="AJ72" i="1161"/>
  <c r="AJ4" i="1161"/>
  <c r="AJ56" i="1161"/>
  <c r="AJ16" i="1161"/>
  <c r="AJ76" i="1161"/>
  <c r="AJ24" i="1161"/>
  <c r="AJ57" i="1161"/>
  <c r="AJ23" i="1161"/>
  <c r="AE62" i="1161"/>
  <c r="AE47" i="1161"/>
  <c r="CX61" i="1161"/>
  <c r="CX66" i="1161" s="1"/>
  <c r="CX46" i="1161"/>
  <c r="CX51" i="1161" s="1"/>
  <c r="DB15" i="1161"/>
  <c r="DA18" i="1161"/>
  <c r="DA20" i="1161" s="1"/>
  <c r="AK3" i="1161"/>
  <c r="AK7" i="1161"/>
  <c r="AK1" i="1161"/>
  <c r="AL2" i="1161"/>
  <c r="AE46" i="1161"/>
  <c r="AE61" i="1161"/>
  <c r="CX47" i="1161"/>
  <c r="CX62" i="1161"/>
  <c r="AF36" i="1161"/>
  <c r="AF73" i="1161"/>
  <c r="AF24" i="861" s="1"/>
  <c r="AF77" i="1161"/>
  <c r="AF18" i="861" s="1"/>
  <c r="AC66" i="1161"/>
  <c r="AC23" i="861" s="1"/>
  <c r="AE63" i="1161"/>
  <c r="AE48" i="1161"/>
  <c r="AC51" i="1161"/>
  <c r="AC17" i="861" s="1"/>
  <c r="AI15" i="1161"/>
  <c r="DJ1" i="1161"/>
  <c r="DJ4" i="1161"/>
  <c r="DJ24" i="1161"/>
  <c r="DJ16" i="1161"/>
  <c r="DJ25" i="1161"/>
  <c r="DJ17" i="1161"/>
  <c r="DJ27" i="1161"/>
  <c r="DJ39" i="1161"/>
  <c r="DJ26" i="1161"/>
  <c r="DJ23" i="1161"/>
  <c r="DJ41" i="1161"/>
  <c r="DJ54" i="1161"/>
  <c r="DJ40" i="1161"/>
  <c r="DJ43" i="1161"/>
  <c r="DJ42" i="1161"/>
  <c r="DJ55" i="1161"/>
  <c r="DJ57" i="1161"/>
  <c r="DJ56" i="1161"/>
  <c r="DJ58" i="1161"/>
  <c r="DJ72" i="1161"/>
  <c r="DJ76" i="1161"/>
  <c r="DL2" i="1161"/>
  <c r="DK3" i="1161"/>
  <c r="DK7" i="1161"/>
  <c r="DK8" i="1161"/>
  <c r="DB677" i="64"/>
  <c r="AE696" i="64"/>
  <c r="DD688" i="64" a="1"/>
  <c r="DD688" i="64" s="1"/>
  <c r="DD687" i="64" a="1"/>
  <c r="DD687" i="64" s="1"/>
  <c r="DD686" i="64" a="1"/>
  <c r="DD686" i="64" s="1"/>
  <c r="DD685" i="64" a="1"/>
  <c r="DD685" i="64" s="1"/>
  <c r="DD684" i="64" a="1"/>
  <c r="DD684" i="64" s="1"/>
  <c r="AF687" i="64" a="1"/>
  <c r="AF687" i="64" s="1"/>
  <c r="AF686" i="64" a="1"/>
  <c r="AF686" i="64" s="1"/>
  <c r="AF685" i="64" a="1"/>
  <c r="AF685" i="64" s="1"/>
  <c r="AF688" i="64" a="1"/>
  <c r="AF688" i="64" s="1"/>
  <c r="AF684" i="64" a="1"/>
  <c r="AF684" i="64" s="1"/>
  <c r="Z681" i="64"/>
  <c r="Z698" i="64" s="1"/>
  <c r="Z699" i="64" s="1"/>
  <c r="AA681" i="64"/>
  <c r="AA698" i="64" s="1"/>
  <c r="AA699" i="64" s="1"/>
  <c r="V681" i="64"/>
  <c r="V698" i="64" s="1"/>
  <c r="V699" i="64" s="1"/>
  <c r="AB681" i="64"/>
  <c r="AB698" i="64" s="1"/>
  <c r="AB699" i="64" s="1"/>
  <c r="Y681" i="64"/>
  <c r="Y698" i="64" s="1"/>
  <c r="Y699" i="64" s="1"/>
  <c r="T681" i="64"/>
  <c r="T698" i="64" s="1"/>
  <c r="T699" i="64" s="1"/>
  <c r="AD681" i="64"/>
  <c r="AD698" i="64" s="1"/>
  <c r="AD699" i="64" s="1"/>
  <c r="W681" i="64"/>
  <c r="W698" i="64" s="1"/>
  <c r="W699" i="64" s="1"/>
  <c r="AC681" i="64"/>
  <c r="AC698" i="64" s="1"/>
  <c r="AC699" i="64" s="1"/>
  <c r="U681" i="64"/>
  <c r="U698" i="64" s="1"/>
  <c r="U699" i="64" s="1"/>
  <c r="X681" i="64"/>
  <c r="X698" i="64" s="1"/>
  <c r="X699" i="64" s="1"/>
  <c r="CS676" i="64"/>
  <c r="CT678" i="64"/>
  <c r="DA676" i="64"/>
  <c r="DA681" i="64" s="1"/>
  <c r="DA698" i="64" s="1"/>
  <c r="DA699" i="64" s="1"/>
  <c r="CQ678" i="64"/>
  <c r="DB679" i="64"/>
  <c r="CQ676" i="64"/>
  <c r="CT680" i="64"/>
  <c r="DA677" i="64"/>
  <c r="CZ677" i="64"/>
  <c r="CQ680" i="64"/>
  <c r="DB678" i="64"/>
  <c r="DA680" i="64"/>
  <c r="CZ679" i="64"/>
  <c r="DB676" i="64"/>
  <c r="DB681" i="64" s="1"/>
  <c r="DB698" i="64" s="1"/>
  <c r="DB699" i="64" s="1"/>
  <c r="DA679" i="64"/>
  <c r="CZ680" i="64"/>
  <c r="CO680" i="64"/>
  <c r="DA678" i="64"/>
  <c r="CZ676" i="64"/>
  <c r="CX676" i="64"/>
  <c r="DC679" i="64"/>
  <c r="CO679" i="64"/>
  <c r="CW676" i="64"/>
  <c r="CZ678" i="64"/>
  <c r="CX677" i="64"/>
  <c r="CY678" i="64"/>
  <c r="CW677" i="64"/>
  <c r="DC677" i="64"/>
  <c r="CX678" i="64"/>
  <c r="CO677" i="64"/>
  <c r="CY679" i="64"/>
  <c r="CO678" i="64"/>
  <c r="CW679" i="64"/>
  <c r="CP676" i="64"/>
  <c r="CP681" i="64" s="1"/>
  <c r="CP698" i="64" s="1"/>
  <c r="CP699" i="64" s="1"/>
  <c r="CX680" i="64"/>
  <c r="DB680" i="64"/>
  <c r="CY677" i="64"/>
  <c r="CO676" i="64"/>
  <c r="CO681" i="64" s="1"/>
  <c r="CO698" i="64" s="1"/>
  <c r="CO699" i="64" s="1"/>
  <c r="CW680" i="64"/>
  <c r="CP680" i="64"/>
  <c r="CX679" i="64"/>
  <c r="CY680" i="64"/>
  <c r="CR680" i="64"/>
  <c r="CW678" i="64"/>
  <c r="CP677" i="64"/>
  <c r="CR678" i="64"/>
  <c r="CS678" i="64"/>
  <c r="CP678" i="64"/>
  <c r="CU679" i="64"/>
  <c r="CY676" i="64"/>
  <c r="CY681" i="64" s="1"/>
  <c r="CY698" i="64" s="1"/>
  <c r="CY699" i="64" s="1"/>
  <c r="DC680" i="64"/>
  <c r="CR677" i="64"/>
  <c r="CS679" i="64"/>
  <c r="CP679" i="64"/>
  <c r="CU680" i="64"/>
  <c r="CV681" i="64"/>
  <c r="CV698" i="64" s="1"/>
  <c r="CV699" i="64" s="1"/>
  <c r="CR676" i="64"/>
  <c r="CS680" i="64"/>
  <c r="DC678" i="64"/>
  <c r="CU677" i="64"/>
  <c r="CT676" i="64"/>
  <c r="CT681" i="64" s="1"/>
  <c r="CT698" i="64" s="1"/>
  <c r="CT699" i="64" s="1"/>
  <c r="CR679" i="64"/>
  <c r="CS677" i="64"/>
  <c r="CQ679" i="64"/>
  <c r="CU678" i="64"/>
  <c r="CT677" i="64"/>
  <c r="CU676" i="64"/>
  <c r="CU681" i="64" s="1"/>
  <c r="CU698" i="64" s="1"/>
  <c r="CU699" i="64" s="1"/>
  <c r="CT679" i="64"/>
  <c r="DC676" i="64"/>
  <c r="CQ677" i="64"/>
  <c r="S696" i="64"/>
  <c r="AE681" i="64"/>
  <c r="DD656" i="64" a="1"/>
  <c r="DD656" i="64" s="1"/>
  <c r="DD664" i="64" s="1"/>
  <c r="DD657" i="64" a="1"/>
  <c r="DD657" i="64" s="1"/>
  <c r="DD665" i="64" s="1"/>
  <c r="DD671" i="64" a="1"/>
  <c r="DD671" i="64" s="1"/>
  <c r="DD672" i="64" a="1"/>
  <c r="DD672" i="64" s="1"/>
  <c r="DD670" i="64" a="1"/>
  <c r="DD670" i="64" s="1"/>
  <c r="DD655" i="64" a="1"/>
  <c r="DD655" i="64" s="1"/>
  <c r="DD673" i="64" a="1"/>
  <c r="DD673" i="64" s="1"/>
  <c r="DD669" i="64" a="1"/>
  <c r="DD669" i="64" s="1"/>
  <c r="DD653" i="64" a="1"/>
  <c r="DD653" i="64" s="1"/>
  <c r="DD661" i="64" s="1"/>
  <c r="DD654" i="64" a="1"/>
  <c r="DD654" i="64" s="1"/>
  <c r="DD662" i="64" s="1"/>
  <c r="AF653" i="64" a="1"/>
  <c r="AF653" i="64" s="1"/>
  <c r="AF661" i="64" s="1"/>
  <c r="AF670" i="64" a="1"/>
  <c r="AF670" i="64" s="1"/>
  <c r="AF654" i="64" a="1"/>
  <c r="AF654" i="64" s="1"/>
  <c r="AF662" i="64" s="1"/>
  <c r="AF655" i="64" a="1"/>
  <c r="AF655" i="64" s="1"/>
  <c r="AF663" i="64" s="1"/>
  <c r="AF656" i="64" a="1"/>
  <c r="AF656" i="64" s="1"/>
  <c r="AF664" i="64" s="1"/>
  <c r="AF657" i="64" a="1"/>
  <c r="AF657" i="64" s="1"/>
  <c r="AF665" i="64" s="1"/>
  <c r="AF671" i="64" a="1"/>
  <c r="AF671" i="64" s="1"/>
  <c r="AF669" i="64" a="1"/>
  <c r="AF669" i="64" s="1"/>
  <c r="AF672" i="64" a="1"/>
  <c r="AF672" i="64" s="1"/>
  <c r="AF673" i="64" a="1"/>
  <c r="AF673" i="64" s="1"/>
  <c r="S681" i="64"/>
  <c r="DC138" i="64"/>
  <c r="DC141" i="64" s="1"/>
  <c r="DC143" i="64" s="1"/>
  <c r="AF139" i="64" a="1"/>
  <c r="AF139" i="64" s="1"/>
  <c r="AF138" i="64" s="1"/>
  <c r="AF140" i="64" a="1"/>
  <c r="AF140" i="64" s="1"/>
  <c r="DD140" i="64" a="1"/>
  <c r="DD140" i="64" s="1"/>
  <c r="DD139" i="64" a="1"/>
  <c r="DD139" i="64" s="1"/>
  <c r="CX25" i="861"/>
  <c r="AE630" i="64"/>
  <c r="DB852" i="64"/>
  <c r="AD852" i="64"/>
  <c r="AE851" i="64"/>
  <c r="DC851" i="64"/>
  <c r="AF262" i="64" a="1"/>
  <c r="AF262" i="64" s="1"/>
  <c r="AF848" i="64" a="1"/>
  <c r="AF848" i="64" s="1"/>
  <c r="DD262" i="64" a="1"/>
  <c r="DD262" i="64" s="1"/>
  <c r="DD848" i="64" a="1"/>
  <c r="DD848" i="64" s="1"/>
  <c r="DC628" i="64"/>
  <c r="DC630" i="64" s="1"/>
  <c r="AF243" i="64" a="1"/>
  <c r="AF243" i="64" s="1"/>
  <c r="AF629" i="64" a="1"/>
  <c r="AF629" i="64" s="1"/>
  <c r="DD243" i="64" a="1"/>
  <c r="DD243" i="64" s="1"/>
  <c r="DD629" i="64" a="1"/>
  <c r="DD629" i="64" s="1"/>
  <c r="AF595" i="64" a="1"/>
  <c r="AF595" i="64" s="1"/>
  <c r="AF230" i="64" a="1"/>
  <c r="AF230" i="64" s="1"/>
  <c r="DD595" i="64" a="1"/>
  <c r="DD595" i="64" s="1"/>
  <c r="DD230" i="64" a="1"/>
  <c r="DD230" i="64" s="1"/>
  <c r="AD592" i="64"/>
  <c r="DB592" i="64"/>
  <c r="AE588" i="64"/>
  <c r="AE596" i="64" s="1"/>
  <c r="DC588" i="64"/>
  <c r="DC596" i="64" s="1"/>
  <c r="AF591" i="64" a="1"/>
  <c r="AF591" i="64" s="1"/>
  <c r="DD591" i="64" a="1"/>
  <c r="DD591" i="64" s="1"/>
  <c r="AF4" i="64"/>
  <c r="AF587" i="64" a="1"/>
  <c r="AF587" i="64" s="1"/>
  <c r="DD4" i="64"/>
  <c r="DD587" i="64" a="1"/>
  <c r="DD587" i="64" s="1"/>
  <c r="DE39" i="863"/>
  <c r="DE40" i="863"/>
  <c r="AG190" i="64"/>
  <c r="AG7" i="64"/>
  <c r="AF8" i="64" s="1"/>
  <c r="Z48" i="861"/>
  <c r="Z89" i="861" s="1"/>
  <c r="CV69"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4" i="861" s="1"/>
  <c r="DD1" i="863"/>
  <c r="DD66" i="863" a="1"/>
  <c r="DD66" i="863" s="1"/>
  <c r="DD70" i="863" a="1"/>
  <c r="DD70" i="863" s="1"/>
  <c r="DD57" i="863"/>
  <c r="DD4" i="863"/>
  <c r="AG3" i="64"/>
  <c r="AG873" i="64" s="1" a="1"/>
  <c r="AG873" i="64" s="1"/>
  <c r="AH2" i="64"/>
  <c r="AG1" i="64"/>
  <c r="DD1" i="64"/>
  <c r="DD194" i="64"/>
  <c r="DD212" i="64"/>
  <c r="DE3" i="64"/>
  <c r="DE873" i="64" s="1" a="1"/>
  <c r="DE873" i="64" s="1"/>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4" i="861"/>
  <c r="DD24" i="864"/>
  <c r="AF70" i="863" a="1"/>
  <c r="AF70" i="863" s="1"/>
  <c r="AF68" i="863" a="1"/>
  <c r="AF68" i="863" s="1"/>
  <c r="AF66" i="863" a="1"/>
  <c r="AF66" i="863" s="1"/>
  <c r="AF4" i="863"/>
  <c r="AF57" i="863"/>
  <c r="AI1" i="861"/>
  <c r="AI8" i="861"/>
  <c r="AJ3" i="861"/>
  <c r="AI4" i="861"/>
  <c r="AI5" i="861" s="1"/>
  <c r="AF24" i="864"/>
  <c r="AF96"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26" i="64"/>
  <c r="CS2026" i="64"/>
  <c r="CS1999" i="64"/>
  <c r="CR1999" i="64"/>
  <c r="Z1538" i="64"/>
  <c r="Z1540" i="64" s="1"/>
  <c r="Y1583" i="64"/>
  <c r="Z1581" i="64"/>
  <c r="CZ1581" i="64"/>
  <c r="CZ1583" i="64" s="1"/>
  <c r="Z1560" i="64"/>
  <c r="CW1560" i="64"/>
  <c r="CW1562" i="64" s="1"/>
  <c r="CV1562" i="64"/>
  <c r="CV1538" i="64"/>
  <c r="CT1679" i="64"/>
  <c r="CR1516" i="64"/>
  <c r="E481" i="64"/>
  <c r="E483" i="64"/>
  <c r="E1373" i="64"/>
  <c r="E1372" i="64"/>
  <c r="DE874" i="64"/>
  <c r="AG874" i="64"/>
  <c r="AE852" i="64" a="1"/>
  <c r="CT1999" i="64" a="1"/>
  <c r="CT2026" i="64" a="1"/>
  <c r="AF849" i="64" a="1"/>
  <c r="AF628" i="64" a="1"/>
  <c r="DD628" i="64" a="1"/>
  <c r="DC852" i="64" a="1"/>
  <c r="AF588" i="64" a="1"/>
  <c r="DD849" i="64" a="1"/>
  <c r="DD588" i="64" a="1"/>
  <c r="CX68" i="1161" l="1"/>
  <c r="CX69" i="1161" s="1"/>
  <c r="DA18" i="861"/>
  <c r="DA24" i="861"/>
  <c r="AG36" i="1161"/>
  <c r="AG77" i="1161"/>
  <c r="AG18" i="861" s="1"/>
  <c r="AG73" i="1161"/>
  <c r="AG24" i="861" s="1"/>
  <c r="AE66" i="1161"/>
  <c r="AE23" i="861" s="1"/>
  <c r="AH36" i="1161"/>
  <c r="AH77" i="1161"/>
  <c r="AH18" i="861" s="1"/>
  <c r="AH73" i="1161"/>
  <c r="AH24" i="861" s="1"/>
  <c r="AE51" i="1161"/>
  <c r="AE17" i="861" s="1"/>
  <c r="AC68" i="1161"/>
  <c r="CY47" i="1161"/>
  <c r="CY62" i="1161"/>
  <c r="CY48" i="1161"/>
  <c r="CY63" i="1161"/>
  <c r="AM2" i="1161"/>
  <c r="AL3" i="1161"/>
  <c r="AL7" i="1161"/>
  <c r="AL1" i="1161"/>
  <c r="CY49" i="1161"/>
  <c r="CY64" i="1161"/>
  <c r="AF35" i="1161"/>
  <c r="AF33" i="1161"/>
  <c r="AF32" i="1161"/>
  <c r="AF31" i="1161"/>
  <c r="AF34" i="1161"/>
  <c r="CY50" i="1161"/>
  <c r="CY65" i="1161"/>
  <c r="AJ8" i="1161"/>
  <c r="AJ15" i="1161"/>
  <c r="CY61" i="1161"/>
  <c r="CY66" i="1161" s="1"/>
  <c r="CY46" i="1161"/>
  <c r="CY51" i="1161" s="1"/>
  <c r="AK55" i="1161"/>
  <c r="AK23" i="1161"/>
  <c r="AK72" i="1161"/>
  <c r="AK4" i="1161"/>
  <c r="AK56" i="1161"/>
  <c r="AK16" i="1161"/>
  <c r="AK57" i="1161"/>
  <c r="AK17" i="1161"/>
  <c r="AK76" i="1161"/>
  <c r="AK26" i="1161"/>
  <c r="AK25" i="1161"/>
  <c r="AK24" i="1161"/>
  <c r="AK41" i="1161"/>
  <c r="AK42" i="1161"/>
  <c r="AK40" i="1161"/>
  <c r="AK27" i="1161"/>
  <c r="AK58" i="1161"/>
  <c r="AK43" i="1161"/>
  <c r="AK39" i="1161"/>
  <c r="AK54" i="1161"/>
  <c r="AI18" i="1161"/>
  <c r="CZ34" i="1161"/>
  <c r="CZ32" i="1161"/>
  <c r="CZ31" i="1161"/>
  <c r="CZ33" i="1161"/>
  <c r="CZ35" i="1161"/>
  <c r="DA36" i="1161"/>
  <c r="DA77" i="1161"/>
  <c r="DA73" i="1161"/>
  <c r="DB18" i="1161"/>
  <c r="DB20" i="1161" s="1"/>
  <c r="DC15" i="1161"/>
  <c r="AD68" i="1161"/>
  <c r="CY23" i="861"/>
  <c r="DK1" i="1161"/>
  <c r="DK4" i="1161"/>
  <c r="DK24" i="1161"/>
  <c r="DK25" i="1161"/>
  <c r="DK17" i="1161"/>
  <c r="DK16" i="1161"/>
  <c r="DK23" i="1161"/>
  <c r="DK27" i="1161"/>
  <c r="DK26" i="1161"/>
  <c r="DK57" i="1161"/>
  <c r="DK40" i="1161"/>
  <c r="DK42" i="1161"/>
  <c r="DK55" i="1161"/>
  <c r="DK41" i="1161"/>
  <c r="DK39" i="1161"/>
  <c r="DK43" i="1161"/>
  <c r="DK54" i="1161"/>
  <c r="DK56" i="1161"/>
  <c r="DK58" i="1161"/>
  <c r="DK72" i="1161"/>
  <c r="DK76" i="1161"/>
  <c r="DL3" i="1161"/>
  <c r="DL7" i="1161"/>
  <c r="DL8" i="1161"/>
  <c r="DD663" i="64"/>
  <c r="DD693" i="64" s="1"/>
  <c r="AE698" i="64"/>
  <c r="S698" i="64"/>
  <c r="DD694" i="64"/>
  <c r="AF694" i="64"/>
  <c r="DD695" i="64"/>
  <c r="AF695" i="64"/>
  <c r="AF693" i="64"/>
  <c r="AF691" i="64"/>
  <c r="AG686" i="64" a="1"/>
  <c r="AG686" i="64" s="1"/>
  <c r="AG685" i="64" a="1"/>
  <c r="AG685" i="64" s="1"/>
  <c r="AG688" i="64" a="1"/>
  <c r="AG688" i="64" s="1"/>
  <c r="AG684" i="64" a="1"/>
  <c r="AG684" i="64" s="1"/>
  <c r="AG687" i="64" a="1"/>
  <c r="AG687" i="64" s="1"/>
  <c r="AF692" i="64"/>
  <c r="DD692" i="64"/>
  <c r="DD691" i="64"/>
  <c r="DD696" i="64" s="1"/>
  <c r="DE687" i="64" a="1"/>
  <c r="DE687" i="64" s="1"/>
  <c r="DE686" i="64" a="1"/>
  <c r="DE686" i="64" s="1"/>
  <c r="DE688" i="64" a="1"/>
  <c r="DE688" i="64" s="1"/>
  <c r="DE685" i="64" a="1"/>
  <c r="DE685" i="64" s="1"/>
  <c r="DE684" i="64" a="1"/>
  <c r="DE684" i="64" s="1"/>
  <c r="CZ681" i="64"/>
  <c r="CZ698" i="64" s="1"/>
  <c r="CZ699" i="64" s="1"/>
  <c r="CW681" i="64"/>
  <c r="CW698" i="64" s="1"/>
  <c r="CW699" i="64" s="1"/>
  <c r="CX681" i="64"/>
  <c r="CX698" i="64" s="1"/>
  <c r="CX699" i="64" s="1"/>
  <c r="DC681" i="64"/>
  <c r="DC698" i="64" s="1"/>
  <c r="DC699" i="64" s="1"/>
  <c r="CQ681" i="64"/>
  <c r="CQ698" i="64" s="1"/>
  <c r="CQ699" i="64" s="1"/>
  <c r="CS681" i="64"/>
  <c r="CS698" i="64" s="1"/>
  <c r="CS699" i="64" s="1"/>
  <c r="CR681" i="64"/>
  <c r="CR698" i="64" s="1"/>
  <c r="CR699" i="64" s="1"/>
  <c r="AF677" i="64"/>
  <c r="AF679" i="64"/>
  <c r="DD679" i="64"/>
  <c r="AF678" i="64"/>
  <c r="AF676" i="64"/>
  <c r="DD677" i="64"/>
  <c r="DD676" i="64"/>
  <c r="DE670" i="64" a="1"/>
  <c r="DE670" i="64" s="1"/>
  <c r="DE655" i="64" a="1"/>
  <c r="DE655" i="64" s="1"/>
  <c r="DE663" i="64" s="1"/>
  <c r="DE654" i="64" a="1"/>
  <c r="DE654" i="64" s="1"/>
  <c r="DE662" i="64" s="1"/>
  <c r="DE656" i="64" a="1"/>
  <c r="DE656" i="64" s="1"/>
  <c r="DE664" i="64" s="1"/>
  <c r="DE657" i="64" a="1"/>
  <c r="DE657" i="64" s="1"/>
  <c r="DE665" i="64" s="1"/>
  <c r="DE671" i="64" a="1"/>
  <c r="DE671" i="64" s="1"/>
  <c r="DE672" i="64" a="1"/>
  <c r="DE672" i="64" s="1"/>
  <c r="DE669" i="64" a="1"/>
  <c r="DE669" i="64" s="1"/>
  <c r="DE673" i="64" a="1"/>
  <c r="DE673" i="64" s="1"/>
  <c r="DE653" i="64" a="1"/>
  <c r="DE653" i="64" s="1"/>
  <c r="DE661" i="64" s="1"/>
  <c r="AG653" i="64" a="1"/>
  <c r="AG653" i="64" s="1"/>
  <c r="AG661" i="64" s="1"/>
  <c r="AG670" i="64" a="1"/>
  <c r="AG670" i="64" s="1"/>
  <c r="AG654" i="64" a="1"/>
  <c r="AG654" i="64" s="1"/>
  <c r="AG662" i="64" s="1"/>
  <c r="AG655" i="64" a="1"/>
  <c r="AG655" i="64" s="1"/>
  <c r="AG663" i="64" s="1"/>
  <c r="AG656" i="64" a="1"/>
  <c r="AG656" i="64" s="1"/>
  <c r="AG664" i="64" s="1"/>
  <c r="AG669" i="64" a="1"/>
  <c r="AG669" i="64" s="1"/>
  <c r="AG657" i="64" a="1"/>
  <c r="AG657" i="64" s="1"/>
  <c r="AG665" i="64" s="1"/>
  <c r="AG671" i="64" a="1"/>
  <c r="AG671" i="64" s="1"/>
  <c r="AG672" i="64" a="1"/>
  <c r="AG672" i="64" s="1"/>
  <c r="AG673" i="64" a="1"/>
  <c r="AG673" i="64" s="1"/>
  <c r="AF680" i="64"/>
  <c r="DD680" i="64"/>
  <c r="DD138" i="64"/>
  <c r="DD141" i="64" s="1"/>
  <c r="DD143" i="64" s="1"/>
  <c r="AF141" i="64"/>
  <c r="AF143" i="64" s="1"/>
  <c r="AG139" i="64" a="1"/>
  <c r="AG139" i="64" s="1"/>
  <c r="AG138" i="64" s="1"/>
  <c r="AG140" i="64" a="1"/>
  <c r="AG140" i="64" s="1"/>
  <c r="DE140" i="64" a="1"/>
  <c r="DE140" i="64" s="1"/>
  <c r="DE139" i="64" a="1"/>
  <c r="DE139" i="64" s="1"/>
  <c r="CY25" i="861"/>
  <c r="AE852" i="64"/>
  <c r="DD849" i="64"/>
  <c r="AF849" i="64"/>
  <c r="AF628" i="64"/>
  <c r="AF630" i="64" s="1"/>
  <c r="DC852" i="64"/>
  <c r="AG262" i="64" a="1"/>
  <c r="AG262" i="64" s="1"/>
  <c r="AG848" i="64" a="1"/>
  <c r="AG848" i="64" s="1"/>
  <c r="DE262" i="64" a="1"/>
  <c r="DE262" i="64" s="1"/>
  <c r="DE848" i="64" a="1"/>
  <c r="DE848" i="64" s="1"/>
  <c r="DD628" i="64"/>
  <c r="DD630" i="64" s="1"/>
  <c r="AG243" i="64" a="1"/>
  <c r="AG243" i="64" s="1"/>
  <c r="AG629" i="64" a="1"/>
  <c r="AG629" i="64" s="1"/>
  <c r="DE243" i="64" a="1"/>
  <c r="DE243" i="64" s="1"/>
  <c r="DE629" i="64" a="1"/>
  <c r="DE629" i="64" s="1"/>
  <c r="AG595" i="64" a="1"/>
  <c r="AG595" i="64" s="1"/>
  <c r="AG230" i="64" a="1"/>
  <c r="AG230" i="64" s="1"/>
  <c r="DE595" i="64" a="1"/>
  <c r="DE595" i="64" s="1"/>
  <c r="DE230" i="64" a="1"/>
  <c r="DE230" i="64" s="1"/>
  <c r="DC592" i="64"/>
  <c r="AE592" i="64"/>
  <c r="AF588" i="64"/>
  <c r="AF596" i="64" s="1"/>
  <c r="DD588" i="64"/>
  <c r="DD596" i="64" s="1"/>
  <c r="DE591" i="64" a="1"/>
  <c r="DE591" i="64" s="1"/>
  <c r="AG591" i="64" a="1"/>
  <c r="AG591" i="64" s="1"/>
  <c r="DE4" i="64"/>
  <c r="DE587" i="64" a="1"/>
  <c r="DE587" i="64" s="1"/>
  <c r="AG4" i="64"/>
  <c r="AG587" i="64" a="1"/>
  <c r="AG587" i="64" s="1"/>
  <c r="DF56" i="863" a="1"/>
  <c r="DF56" i="863" s="1"/>
  <c r="DF40" i="863"/>
  <c r="V97" i="861"/>
  <c r="V45" i="861"/>
  <c r="AH190" i="64"/>
  <c r="AH7" i="64"/>
  <c r="AG8" i="64" s="1"/>
  <c r="AA48" i="861"/>
  <c r="AA89" i="861" s="1"/>
  <c r="CW69"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4" i="861" s="1"/>
  <c r="AI2" i="64"/>
  <c r="AH1" i="64"/>
  <c r="AH3" i="64"/>
  <c r="DE194" i="64"/>
  <c r="DE212" i="64"/>
  <c r="DE1" i="64"/>
  <c r="DF7" i="64"/>
  <c r="DG2" i="64"/>
  <c r="DF8" i="64"/>
  <c r="DF208" i="64"/>
  <c r="DF190" i="64"/>
  <c r="DF3" i="64"/>
  <c r="DF873" i="64" s="1" a="1"/>
  <c r="DF873" i="64" s="1"/>
  <c r="DF209" i="64"/>
  <c r="DF191" i="64"/>
  <c r="DF192" i="64"/>
  <c r="DF210" i="64"/>
  <c r="DF211" i="64"/>
  <c r="DF193" i="64"/>
  <c r="DE1" i="864"/>
  <c r="DE24" i="864"/>
  <c r="AG43" i="863"/>
  <c r="AG42" i="863"/>
  <c r="AG21" i="863" s="1"/>
  <c r="AJ8" i="861"/>
  <c r="AJ4" i="861"/>
  <c r="AJ5" i="861" s="1"/>
  <c r="AK3" i="861"/>
  <c r="AJ1" i="861"/>
  <c r="AG24" i="864"/>
  <c r="AG96" i="861" s="1"/>
  <c r="DF22" i="864"/>
  <c r="DF21" i="864"/>
  <c r="DF20" i="864"/>
  <c r="DF8" i="864"/>
  <c r="DG2" i="864"/>
  <c r="DG23" i="864" s="1"/>
  <c r="DF3" i="864"/>
  <c r="DF4" i="864" s="1"/>
  <c r="DF7" i="864"/>
  <c r="DE2" i="861"/>
  <c r="DE1" i="861" s="1"/>
  <c r="AH22" i="864"/>
  <c r="AH21" i="864"/>
  <c r="AH20" i="864"/>
  <c r="AH3" i="864"/>
  <c r="AI2" i="864"/>
  <c r="AI23" i="864" s="1"/>
  <c r="AH1" i="864"/>
  <c r="AG57" i="863"/>
  <c r="AF34"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26" i="64"/>
  <c r="AA1538" i="64"/>
  <c r="AA1540" i="64" s="1"/>
  <c r="CT1999" i="64"/>
  <c r="Z1583" i="64"/>
  <c r="AA1581" i="64"/>
  <c r="AA1560" i="64"/>
  <c r="AA1562" i="64" s="1"/>
  <c r="Z1562" i="64"/>
  <c r="CX1560" i="64"/>
  <c r="CX1562" i="64" s="1"/>
  <c r="DA1581" i="64"/>
  <c r="DA1583" i="64" s="1"/>
  <c r="CW1538" i="64"/>
  <c r="CW1540" i="64" s="1"/>
  <c r="CV1540" i="64"/>
  <c r="CU1679" i="64"/>
  <c r="CS1516" i="64"/>
  <c r="CR1518" i="64"/>
  <c r="E482" i="64"/>
  <c r="E1401" i="64"/>
  <c r="E1448" i="64"/>
  <c r="E1453" i="64"/>
  <c r="E948" i="64"/>
  <c r="E972" i="64"/>
  <c r="E994" i="64"/>
  <c r="E1066" i="64"/>
  <c r="E1758" i="64"/>
  <c r="E1724" i="64"/>
  <c r="E1102" i="64"/>
  <c r="E1137" i="64"/>
  <c r="E1658" i="64"/>
  <c r="E1690" i="64"/>
  <c r="E1252" i="64"/>
  <c r="E1296" i="64"/>
  <c r="E2255" i="64"/>
  <c r="E1525" i="64"/>
  <c r="E1351" i="64"/>
  <c r="E829" i="64"/>
  <c r="E807" i="64"/>
  <c r="DF874" i="64"/>
  <c r="AG849" i="64" a="1"/>
  <c r="DE849" i="64" a="1"/>
  <c r="DE588" i="64" a="1"/>
  <c r="DD851" i="64" a="1"/>
  <c r="CU2026" i="64" a="1"/>
  <c r="CU1999" i="64" a="1"/>
  <c r="AG628" i="64" a="1"/>
  <c r="AF851" i="64" a="1"/>
  <c r="DE628" i="64" a="1"/>
  <c r="AG588" i="64" a="1"/>
  <c r="AH873" i="64" l="1" a="1"/>
  <c r="AH873" i="64" s="1"/>
  <c r="DB18" i="861"/>
  <c r="DB24" i="861"/>
  <c r="CY68" i="1161"/>
  <c r="CY69" i="1161" s="1"/>
  <c r="AJ18" i="1161"/>
  <c r="CY17" i="861"/>
  <c r="AK8" i="1161"/>
  <c r="AL40" i="1161"/>
  <c r="AL56" i="1161"/>
  <c r="AL43" i="1161"/>
  <c r="AL39" i="1161"/>
  <c r="AL57" i="1161"/>
  <c r="AL42" i="1161"/>
  <c r="AL55" i="1161"/>
  <c r="AL16" i="1161"/>
  <c r="AL72" i="1161"/>
  <c r="AL4" i="1161"/>
  <c r="AL54" i="1161"/>
  <c r="AL17" i="1161"/>
  <c r="AL58" i="1161"/>
  <c r="AL26" i="1161"/>
  <c r="AL76" i="1161"/>
  <c r="AL27" i="1161"/>
  <c r="AL41" i="1161"/>
  <c r="AL24" i="1161"/>
  <c r="AL25" i="1161"/>
  <c r="AL23" i="1161"/>
  <c r="AN2" i="1161"/>
  <c r="AM3" i="1161"/>
  <c r="AM7" i="1161"/>
  <c r="AM1" i="1161"/>
  <c r="CZ17" i="861"/>
  <c r="CZ23" i="861"/>
  <c r="CZ25" i="861" s="1"/>
  <c r="AF64" i="1161"/>
  <c r="AF49" i="1161"/>
  <c r="AE68" i="1161"/>
  <c r="DA35" i="1161"/>
  <c r="DA33" i="1161"/>
  <c r="DA31" i="1161"/>
  <c r="DA32" i="1161"/>
  <c r="DA34" i="1161"/>
  <c r="AF61" i="1161"/>
  <c r="AF46" i="1161"/>
  <c r="AD69" i="1161"/>
  <c r="AF62" i="1161"/>
  <c r="AF47" i="1161"/>
  <c r="AF48" i="1161"/>
  <c r="AF63" i="1161"/>
  <c r="CZ50" i="1161"/>
  <c r="CZ65" i="1161"/>
  <c r="CZ48" i="1161"/>
  <c r="CZ63" i="1161"/>
  <c r="AF50" i="1161"/>
  <c r="AF65" i="1161"/>
  <c r="AH32" i="1161"/>
  <c r="AH34" i="1161"/>
  <c r="AH35" i="1161"/>
  <c r="AH33" i="1161"/>
  <c r="AH31" i="1161"/>
  <c r="CZ46" i="1161"/>
  <c r="CZ51" i="1161" s="1"/>
  <c r="CZ61" i="1161"/>
  <c r="CZ66" i="1161" s="1"/>
  <c r="AJ20" i="1161"/>
  <c r="CZ47" i="1161"/>
  <c r="CZ62" i="1161"/>
  <c r="CZ49" i="1161"/>
  <c r="CZ64" i="1161"/>
  <c r="DD15" i="1161"/>
  <c r="DC18" i="1161"/>
  <c r="DC20" i="1161" s="1"/>
  <c r="AC69" i="1161"/>
  <c r="DB73" i="1161"/>
  <c r="DB36" i="1161"/>
  <c r="DB77" i="1161"/>
  <c r="AK15" i="1161"/>
  <c r="AI20" i="1161"/>
  <c r="AG34" i="1161"/>
  <c r="AG33" i="1161"/>
  <c r="AG35" i="1161"/>
  <c r="AG32" i="1161"/>
  <c r="AG31" i="1161"/>
  <c r="DL1" i="1161"/>
  <c r="DL4" i="1161"/>
  <c r="DL17" i="1161"/>
  <c r="DL16" i="1161"/>
  <c r="DL23" i="1161"/>
  <c r="DL27" i="1161"/>
  <c r="DL40" i="1161"/>
  <c r="DL39" i="1161"/>
  <c r="DL24" i="1161"/>
  <c r="DL25" i="1161"/>
  <c r="DL26" i="1161"/>
  <c r="DL41" i="1161"/>
  <c r="DL58" i="1161"/>
  <c r="DL42" i="1161"/>
  <c r="DL55" i="1161"/>
  <c r="DL56" i="1161"/>
  <c r="DL54" i="1161"/>
  <c r="DL43" i="1161"/>
  <c r="DL57" i="1161"/>
  <c r="DL72" i="1161"/>
  <c r="DL76" i="1161"/>
  <c r="DD678" i="64"/>
  <c r="S699" i="64"/>
  <c r="AE699" i="64"/>
  <c r="DE692" i="64"/>
  <c r="AG694" i="64"/>
  <c r="AG693" i="64"/>
  <c r="AG691" i="64"/>
  <c r="DE693" i="64"/>
  <c r="AF696" i="64"/>
  <c r="DF687" i="64" a="1"/>
  <c r="DF687" i="64" s="1"/>
  <c r="DF686" i="64" a="1"/>
  <c r="DF686" i="64" s="1"/>
  <c r="DF685" i="64" a="1"/>
  <c r="DF685" i="64" s="1"/>
  <c r="DF684" i="64" a="1"/>
  <c r="DF684" i="64" s="1"/>
  <c r="DF688" i="64" a="1"/>
  <c r="DF688" i="64" s="1"/>
  <c r="AG692" i="64"/>
  <c r="DE691" i="64"/>
  <c r="DE696" i="64" s="1"/>
  <c r="DE695" i="64"/>
  <c r="AH686" i="64" a="1"/>
  <c r="AH686" i="64" s="1"/>
  <c r="AH685" i="64" a="1"/>
  <c r="AH685" i="64" s="1"/>
  <c r="AH688" i="64" a="1"/>
  <c r="AH688" i="64" s="1"/>
  <c r="AH684" i="64" a="1"/>
  <c r="AH684" i="64" s="1"/>
  <c r="AH687" i="64" a="1"/>
  <c r="AH687" i="64" s="1"/>
  <c r="DE694" i="64"/>
  <c r="AG695" i="64"/>
  <c r="DD681" i="64"/>
  <c r="DD698" i="64" s="1"/>
  <c r="DD699" i="64" s="1"/>
  <c r="DE676" i="64"/>
  <c r="DE678" i="64"/>
  <c r="AG676" i="64"/>
  <c r="DE677" i="64"/>
  <c r="AG677" i="64"/>
  <c r="DE680" i="64"/>
  <c r="DE679" i="64"/>
  <c r="DF654" i="64" a="1"/>
  <c r="DF654" i="64" s="1"/>
  <c r="DF662" i="64" s="1"/>
  <c r="DF670" i="64" a="1"/>
  <c r="DF670" i="64" s="1"/>
  <c r="DF655" i="64" a="1"/>
  <c r="DF655" i="64" s="1"/>
  <c r="DF663" i="64" s="1"/>
  <c r="DF656" i="64" a="1"/>
  <c r="DF656" i="64" s="1"/>
  <c r="DF664" i="64" s="1"/>
  <c r="DF653" i="64" a="1"/>
  <c r="DF653" i="64" s="1"/>
  <c r="DF661" i="64" s="1"/>
  <c r="DF657" i="64" a="1"/>
  <c r="DF657" i="64" s="1"/>
  <c r="DF665" i="64" s="1"/>
  <c r="DF671" i="64" a="1"/>
  <c r="DF671" i="64" s="1"/>
  <c r="DF672" i="64" a="1"/>
  <c r="DF672" i="64" s="1"/>
  <c r="DF669" i="64" a="1"/>
  <c r="DF669" i="64" s="1"/>
  <c r="DF673" i="64" a="1"/>
  <c r="DF673" i="64" s="1"/>
  <c r="AG680" i="64"/>
  <c r="AG679" i="64"/>
  <c r="AG678" i="64"/>
  <c r="AH653" i="64" a="1"/>
  <c r="AH653" i="64" s="1"/>
  <c r="AH661" i="64" s="1"/>
  <c r="AH670" i="64" a="1"/>
  <c r="AH670" i="64" s="1"/>
  <c r="AH654" i="64" a="1"/>
  <c r="AH654" i="64" s="1"/>
  <c r="AH662" i="64" s="1"/>
  <c r="AH669" i="64" a="1"/>
  <c r="AH669" i="64" s="1"/>
  <c r="AH655" i="64" a="1"/>
  <c r="AH655" i="64" s="1"/>
  <c r="AH656" i="64" a="1"/>
  <c r="AH656" i="64" s="1"/>
  <c r="AH664" i="64" s="1"/>
  <c r="AH657" i="64" a="1"/>
  <c r="AH657" i="64" s="1"/>
  <c r="AH671" i="64" a="1"/>
  <c r="AH671" i="64" s="1"/>
  <c r="AH672" i="64" a="1"/>
  <c r="AH672" i="64" s="1"/>
  <c r="AH673" i="64" a="1"/>
  <c r="AH673" i="64" s="1"/>
  <c r="AF681" i="64"/>
  <c r="DE138" i="64"/>
  <c r="DE141" i="64" s="1"/>
  <c r="DE143" i="64" s="1"/>
  <c r="AG141" i="64"/>
  <c r="AG143" i="64" s="1"/>
  <c r="AH139" i="64" a="1"/>
  <c r="AH139" i="64" s="1"/>
  <c r="AH138" i="64" s="1"/>
  <c r="AH140" i="64" a="1"/>
  <c r="AH140" i="64" s="1"/>
  <c r="DF139" i="64" a="1"/>
  <c r="DF139" i="64" s="1"/>
  <c r="DF140" i="64" a="1"/>
  <c r="DF140" i="64" s="1"/>
  <c r="DD851" i="64"/>
  <c r="DE849" i="64"/>
  <c r="AG849" i="64"/>
  <c r="AG628" i="64"/>
  <c r="AG630" i="64" s="1"/>
  <c r="AF851" i="64"/>
  <c r="DF262" i="64" a="1"/>
  <c r="DF262" i="64" s="1"/>
  <c r="DF848" i="64" a="1"/>
  <c r="DF848" i="64" s="1"/>
  <c r="AH262" i="64" a="1"/>
  <c r="AH262" i="64" s="1"/>
  <c r="AH848" i="64" a="1"/>
  <c r="AH848" i="64" s="1"/>
  <c r="DE628" i="64"/>
  <c r="DE630" i="64" s="1"/>
  <c r="AH629" i="64" a="1"/>
  <c r="AH629" i="64" s="1"/>
  <c r="DF243" i="64" a="1"/>
  <c r="DF243" i="64" s="1"/>
  <c r="DF629" i="64" a="1"/>
  <c r="DF629" i="64" s="1"/>
  <c r="AH230" i="64" a="1"/>
  <c r="AH230" i="64" s="1"/>
  <c r="AH243" i="64" a="1"/>
  <c r="AH243" i="64" s="1"/>
  <c r="DF595" i="64" a="1"/>
  <c r="DF595" i="64" s="1"/>
  <c r="DF230" i="64" a="1"/>
  <c r="DF230" i="64" s="1"/>
  <c r="DD592" i="64"/>
  <c r="AF592" i="64"/>
  <c r="DE588" i="64"/>
  <c r="DE596" i="64" s="1"/>
  <c r="AG588" i="64"/>
  <c r="AG596" i="64" s="1"/>
  <c r="AH591" i="64" a="1"/>
  <c r="AH591" i="64" s="1"/>
  <c r="AH595" i="64" a="1"/>
  <c r="AH595" i="64" s="1"/>
  <c r="DF591" i="64" a="1"/>
  <c r="DF591" i="64" s="1"/>
  <c r="AH587" i="64" a="1"/>
  <c r="AH587" i="64" s="1"/>
  <c r="DF4" i="64"/>
  <c r="DF587" i="64" a="1"/>
  <c r="DF587" i="64" s="1"/>
  <c r="DG41" i="863"/>
  <c r="DG40" i="863"/>
  <c r="AH4" i="864"/>
  <c r="AI190" i="64"/>
  <c r="AI7" i="64"/>
  <c r="AB48" i="861"/>
  <c r="AB89" i="861" s="1"/>
  <c r="AH4" i="64"/>
  <c r="CX69"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4" i="861" s="1"/>
  <c r="DF57" i="863"/>
  <c r="DF4" i="863"/>
  <c r="DF66" i="863" a="1"/>
  <c r="DF66" i="863" s="1"/>
  <c r="DF70" i="863" a="1"/>
  <c r="DF70" i="863" s="1"/>
  <c r="AJ2" i="64"/>
  <c r="AI1" i="64"/>
  <c r="AI3" i="64"/>
  <c r="DF194" i="64"/>
  <c r="DF212" i="64"/>
  <c r="DF1" i="64"/>
  <c r="DG7" i="64"/>
  <c r="DG8" i="64"/>
  <c r="DG208" i="64"/>
  <c r="DG3" i="64"/>
  <c r="DG873" i="64" s="1" a="1"/>
  <c r="DG873" i="64" s="1"/>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6"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4" i="861"/>
  <c r="V7" i="860"/>
  <c r="V3" i="860"/>
  <c r="V4" i="860" s="1"/>
  <c r="W2" i="860"/>
  <c r="V1" i="860"/>
  <c r="DA3" i="860"/>
  <c r="DB2" i="860"/>
  <c r="DA9" i="860"/>
  <c r="DA8" i="860"/>
  <c r="CZ4" i="860"/>
  <c r="CZ1" i="860"/>
  <c r="CU2026" i="64"/>
  <c r="AB1538" i="64"/>
  <c r="AB1540" i="64" s="1"/>
  <c r="CU1999" i="64"/>
  <c r="AA1583" i="64"/>
  <c r="AB1581" i="64"/>
  <c r="CY1560" i="64"/>
  <c r="DB1581" i="64"/>
  <c r="DB1583" i="64" s="1"/>
  <c r="AB1560" i="64"/>
  <c r="CX1538" i="64"/>
  <c r="CX1540" i="64" s="1"/>
  <c r="CV1679" i="64"/>
  <c r="CT1516" i="64"/>
  <c r="CT1518" i="64" s="1"/>
  <c r="CS1518" i="64"/>
  <c r="E485" i="64"/>
  <c r="E484" i="64"/>
  <c r="E2254" i="64"/>
  <c r="E1136" i="64"/>
  <c r="E1065" i="64"/>
  <c r="E1657" i="64"/>
  <c r="E1295" i="64"/>
  <c r="E1251" i="64"/>
  <c r="E1101" i="64"/>
  <c r="E993" i="64"/>
  <c r="E1452" i="64"/>
  <c r="E1350" i="64"/>
  <c r="E971" i="64"/>
  <c r="E1757" i="64"/>
  <c r="E1524" i="64"/>
  <c r="E1689" i="64"/>
  <c r="E1723" i="64"/>
  <c r="E947" i="64"/>
  <c r="E1404" i="64"/>
  <c r="E1429" i="64"/>
  <c r="AH874" i="64"/>
  <c r="DG874" i="64"/>
  <c r="AH588" i="64" a="1"/>
  <c r="AH849" i="64" a="1"/>
  <c r="CV1999" i="64" a="1"/>
  <c r="AG851" i="64" a="1"/>
  <c r="DF628" i="64" a="1"/>
  <c r="CV2026" i="64" a="1"/>
  <c r="DE851" i="64" a="1"/>
  <c r="AH628" i="64" a="1"/>
  <c r="DF849" i="64" a="1"/>
  <c r="DF588" i="64" a="1"/>
  <c r="AF852" i="64" a="1"/>
  <c r="DD852" i="64" a="1"/>
  <c r="AI873" i="64" l="1" a="1"/>
  <c r="AI873" i="64" s="1"/>
  <c r="DC18" i="861"/>
  <c r="DC24" i="861"/>
  <c r="CZ68" i="1161"/>
  <c r="CZ69" i="1161" s="1"/>
  <c r="AH49" i="1161"/>
  <c r="AH64" i="1161"/>
  <c r="DA61" i="1161"/>
  <c r="DA66" i="1161" s="1"/>
  <c r="DA46" i="1161"/>
  <c r="DA51" i="1161" s="1"/>
  <c r="DA48" i="1161"/>
  <c r="DA63" i="1161"/>
  <c r="AH47" i="1161"/>
  <c r="AH62" i="1161"/>
  <c r="DA50" i="1161"/>
  <c r="DA65" i="1161"/>
  <c r="AI36" i="1161"/>
  <c r="AI73" i="1161"/>
  <c r="AI24" i="861" s="1"/>
  <c r="AI77" i="1161"/>
  <c r="AI18" i="861" s="1"/>
  <c r="DA23" i="861"/>
  <c r="AE69" i="1161"/>
  <c r="AG46" i="1161"/>
  <c r="AG61" i="1161"/>
  <c r="AG62" i="1161"/>
  <c r="AG47" i="1161"/>
  <c r="AJ36" i="1161"/>
  <c r="AJ77" i="1161"/>
  <c r="AJ18" i="861" s="1"/>
  <c r="AJ73" i="1161"/>
  <c r="AJ24" i="861" s="1"/>
  <c r="AG50" i="1161"/>
  <c r="AG65" i="1161"/>
  <c r="DB33" i="1161"/>
  <c r="DB32" i="1161"/>
  <c r="DB34" i="1161"/>
  <c r="DB35" i="1161"/>
  <c r="DB31" i="1161"/>
  <c r="AG48" i="1161"/>
  <c r="AG63" i="1161"/>
  <c r="AF51" i="1161"/>
  <c r="AF17" i="861" s="1"/>
  <c r="AL8" i="1161"/>
  <c r="AG49" i="1161"/>
  <c r="AG64" i="1161"/>
  <c r="AM43" i="1161"/>
  <c r="AM56" i="1161"/>
  <c r="AM41" i="1161"/>
  <c r="AM54" i="1161"/>
  <c r="AM42" i="1161"/>
  <c r="AM16" i="1161"/>
  <c r="AM72" i="1161"/>
  <c r="AM4" i="1161"/>
  <c r="AM55" i="1161"/>
  <c r="AM23" i="1161"/>
  <c r="AM58" i="1161"/>
  <c r="AM17" i="1161"/>
  <c r="AM76" i="1161"/>
  <c r="AM26" i="1161"/>
  <c r="AM24" i="1161"/>
  <c r="AM25" i="1161"/>
  <c r="AM27" i="1161"/>
  <c r="AM40" i="1161"/>
  <c r="AM39" i="1161"/>
  <c r="AM57" i="1161"/>
  <c r="DC36" i="1161"/>
  <c r="DC73" i="1161"/>
  <c r="DC77" i="1161"/>
  <c r="AH61" i="1161"/>
  <c r="AH46" i="1161"/>
  <c r="AO2" i="1161"/>
  <c r="AN3" i="1161"/>
  <c r="AN7" i="1161"/>
  <c r="AN1" i="1161"/>
  <c r="AL15" i="1161"/>
  <c r="DE15" i="1161"/>
  <c r="DD18" i="1161"/>
  <c r="DD20" i="1161" s="1"/>
  <c r="AH48" i="1161"/>
  <c r="AH63" i="1161"/>
  <c r="AF66" i="1161"/>
  <c r="AF23" i="861" s="1"/>
  <c r="DA49" i="1161"/>
  <c r="DA64" i="1161"/>
  <c r="AK18" i="1161"/>
  <c r="AH50" i="1161"/>
  <c r="AH65" i="1161"/>
  <c r="DA62" i="1161"/>
  <c r="DA47" i="1161"/>
  <c r="AH663" i="64"/>
  <c r="AH693" i="64" s="1"/>
  <c r="AH665" i="64"/>
  <c r="AH695" i="64" s="1"/>
  <c r="AF698" i="64"/>
  <c r="DF693" i="64"/>
  <c r="DF691" i="64"/>
  <c r="DF696" i="64" s="1"/>
  <c r="DF692" i="64"/>
  <c r="DF695" i="64"/>
  <c r="DF694" i="64"/>
  <c r="AH694" i="64"/>
  <c r="AH692" i="64"/>
  <c r="AH691" i="64"/>
  <c r="AG696" i="64"/>
  <c r="DG687" i="64" a="1"/>
  <c r="DG687" i="64" s="1"/>
  <c r="DG686" i="64" a="1"/>
  <c r="DG686" i="64" s="1"/>
  <c r="DG685" i="64" a="1"/>
  <c r="DG685" i="64" s="1"/>
  <c r="DG684" i="64" a="1"/>
  <c r="DG684" i="64" s="1"/>
  <c r="DG688" i="64" a="1"/>
  <c r="DG688" i="64" s="1"/>
  <c r="AI686" i="64" a="1"/>
  <c r="AI686" i="64" s="1"/>
  <c r="AI685" i="64" a="1"/>
  <c r="AI685" i="64" s="1"/>
  <c r="AI688" i="64" a="1"/>
  <c r="AI688" i="64" s="1"/>
  <c r="AI684" i="64" a="1"/>
  <c r="AI684" i="64" s="1"/>
  <c r="AI687" i="64" a="1"/>
  <c r="AI687" i="64" s="1"/>
  <c r="DE681" i="64"/>
  <c r="DE698" i="64" s="1"/>
  <c r="DE699" i="64" s="1"/>
  <c r="AG681" i="64"/>
  <c r="DF680" i="64"/>
  <c r="DF677" i="64"/>
  <c r="AH677" i="64"/>
  <c r="DF676" i="64"/>
  <c r="DG653" i="64" a="1"/>
  <c r="DG653" i="64" s="1"/>
  <c r="DG661" i="64" s="1"/>
  <c r="DG654" i="64" a="1"/>
  <c r="DG654" i="64" s="1"/>
  <c r="DG662" i="64" s="1"/>
  <c r="DG670" i="64" a="1"/>
  <c r="DG670" i="64" s="1"/>
  <c r="DG655" i="64" a="1"/>
  <c r="DG655" i="64" s="1"/>
  <c r="DG663" i="64" s="1"/>
  <c r="DG656" i="64" a="1"/>
  <c r="DG656" i="64" s="1"/>
  <c r="DG664" i="64" s="1"/>
  <c r="DG657" i="64" a="1"/>
  <c r="DG657" i="64" s="1"/>
  <c r="DG665" i="64" s="1"/>
  <c r="DG671" i="64" a="1"/>
  <c r="DG671" i="64" s="1"/>
  <c r="DG669" i="64" a="1"/>
  <c r="DG669" i="64" s="1"/>
  <c r="DG672" i="64" a="1"/>
  <c r="DG672" i="64" s="1"/>
  <c r="DG673" i="64" a="1"/>
  <c r="DG673" i="64" s="1"/>
  <c r="AH679" i="64"/>
  <c r="DF679" i="64"/>
  <c r="DF678" i="64"/>
  <c r="AH676" i="64"/>
  <c r="AI669" i="64" a="1"/>
  <c r="AI669" i="64" s="1"/>
  <c r="AI653" i="64" a="1"/>
  <c r="AI653" i="64" s="1"/>
  <c r="AI661" i="64" s="1"/>
  <c r="AI670" i="64" a="1"/>
  <c r="AI670" i="64" s="1"/>
  <c r="AI654" i="64" a="1"/>
  <c r="AI654" i="64" s="1"/>
  <c r="AI662" i="64" s="1"/>
  <c r="AI655" i="64" a="1"/>
  <c r="AI655" i="64" s="1"/>
  <c r="AI663" i="64" s="1"/>
  <c r="AI656" i="64" a="1"/>
  <c r="AI656" i="64" s="1"/>
  <c r="AI664" i="64" s="1"/>
  <c r="AI657" i="64" a="1"/>
  <c r="AI657" i="64" s="1"/>
  <c r="AI665" i="64" s="1"/>
  <c r="AI671" i="64" a="1"/>
  <c r="AI671" i="64" s="1"/>
  <c r="AI672" i="64" a="1"/>
  <c r="AI672" i="64" s="1"/>
  <c r="AI673" i="64" a="1"/>
  <c r="AI673" i="64" s="1"/>
  <c r="DF138" i="64"/>
  <c r="DF141" i="64" s="1"/>
  <c r="DF143" i="64" s="1"/>
  <c r="AI139" i="64" a="1"/>
  <c r="AI139" i="64" s="1"/>
  <c r="AI138" i="64" s="1"/>
  <c r="AI140" i="64" a="1"/>
  <c r="AI140" i="64" s="1"/>
  <c r="DG139" i="64" a="1"/>
  <c r="DG139" i="64" s="1"/>
  <c r="DG140" i="64" a="1"/>
  <c r="DG140" i="64" s="1"/>
  <c r="AH141" i="64"/>
  <c r="AH143" i="64" s="1"/>
  <c r="DA25" i="861"/>
  <c r="AG851" i="64"/>
  <c r="DE851" i="64"/>
  <c r="AH849" i="64"/>
  <c r="DD852" i="64"/>
  <c r="AH628" i="64"/>
  <c r="AH630" i="64" s="1"/>
  <c r="DF849" i="64"/>
  <c r="AF852" i="64"/>
  <c r="AI262" i="64" a="1"/>
  <c r="AI262" i="64" s="1"/>
  <c r="AI848" i="64" a="1"/>
  <c r="AI848" i="64" s="1"/>
  <c r="DG262" i="64" a="1"/>
  <c r="DG262" i="64" s="1"/>
  <c r="DG848" i="64" a="1"/>
  <c r="DG848" i="64" s="1"/>
  <c r="DF628" i="64"/>
  <c r="DF630" i="64" s="1"/>
  <c r="AI629" i="64" a="1"/>
  <c r="AI629" i="64" s="1"/>
  <c r="DG243" i="64" a="1"/>
  <c r="DG243" i="64" s="1"/>
  <c r="DG629" i="64" a="1"/>
  <c r="DG629" i="64" s="1"/>
  <c r="AI230" i="64" a="1"/>
  <c r="AI230" i="64" s="1"/>
  <c r="AI243" i="64" a="1"/>
  <c r="AI243" i="64" s="1"/>
  <c r="DG595" i="64" a="1"/>
  <c r="DG595" i="64" s="1"/>
  <c r="DG230" i="64" a="1"/>
  <c r="DG230" i="64" s="1"/>
  <c r="AG592" i="64"/>
  <c r="DE592" i="64"/>
  <c r="AH588" i="64"/>
  <c r="AH596" i="64" s="1"/>
  <c r="DF588" i="64"/>
  <c r="DF596" i="64" s="1"/>
  <c r="AI591" i="64" a="1"/>
  <c r="AI591" i="64" s="1"/>
  <c r="AI595" i="64" a="1"/>
  <c r="AI595" i="64" s="1"/>
  <c r="DG591" i="64" a="1"/>
  <c r="DG591" i="64" s="1"/>
  <c r="AI587" i="64" a="1"/>
  <c r="AI587" i="64" s="1"/>
  <c r="DG4" i="64"/>
  <c r="DG587" i="64" a="1"/>
  <c r="DG587" i="64" s="1"/>
  <c r="DH41" i="863"/>
  <c r="DH40" i="863"/>
  <c r="V72" i="861"/>
  <c r="AJ190" i="64"/>
  <c r="AJ7" i="64"/>
  <c r="AI8" i="64" s="1"/>
  <c r="AH8" i="64"/>
  <c r="AC48" i="861"/>
  <c r="AC89" i="861" s="1"/>
  <c r="AI4" i="64"/>
  <c r="CY69" i="861"/>
  <c r="DH54" i="863" a="1"/>
  <c r="DH54" i="863" s="1"/>
  <c r="DG42" i="863"/>
  <c r="DG21" i="863" s="1"/>
  <c r="DG34"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873" i="64" s="1" a="1"/>
  <c r="DH873" i="64" s="1"/>
  <c r="DH190" i="64"/>
  <c r="DH7" i="64"/>
  <c r="DI2" i="64"/>
  <c r="DH191" i="64"/>
  <c r="DH209" i="64"/>
  <c r="DH210" i="64"/>
  <c r="DH192" i="64"/>
  <c r="DH211" i="64"/>
  <c r="DH193" i="64"/>
  <c r="DG194" i="64"/>
  <c r="AI24" i="864"/>
  <c r="AI96"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4"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38" i="64"/>
  <c r="AC1540" i="64" s="1"/>
  <c r="CV2026" i="64"/>
  <c r="CV1999" i="64"/>
  <c r="AC1581" i="64"/>
  <c r="AB1583" i="64"/>
  <c r="AC1560" i="64"/>
  <c r="DC1581" i="64"/>
  <c r="AB1562" i="64"/>
  <c r="CZ1560" i="64"/>
  <c r="CY1562" i="64"/>
  <c r="CY1538" i="64"/>
  <c r="CY1540" i="64" s="1"/>
  <c r="CW1679" i="64"/>
  <c r="CU1516" i="64"/>
  <c r="CU1518" i="64" s="1"/>
  <c r="E950" i="64"/>
  <c r="E949" i="64"/>
  <c r="E1659" i="64"/>
  <c r="E1660" i="64"/>
  <c r="E974" i="64"/>
  <c r="E973" i="64"/>
  <c r="E1692" i="64"/>
  <c r="E1691" i="64"/>
  <c r="E1352" i="64"/>
  <c r="E1353" i="64"/>
  <c r="E1253" i="64"/>
  <c r="E1254" i="64"/>
  <c r="E1068" i="64"/>
  <c r="E1067" i="64"/>
  <c r="E1759" i="64"/>
  <c r="E1760" i="64"/>
  <c r="E1428" i="64"/>
  <c r="E1104" i="64"/>
  <c r="E1103" i="64"/>
  <c r="E1726" i="64"/>
  <c r="E1725" i="64"/>
  <c r="E1527" i="64"/>
  <c r="E1526" i="64"/>
  <c r="E1455" i="64"/>
  <c r="E1454" i="64"/>
  <c r="E1139" i="64"/>
  <c r="E1138" i="64"/>
  <c r="E995" i="64"/>
  <c r="E1297" i="64"/>
  <c r="E1298" i="64"/>
  <c r="E2256" i="64"/>
  <c r="E2257" i="64"/>
  <c r="E1407" i="64"/>
  <c r="E1406" i="64"/>
  <c r="E1424" i="64"/>
  <c r="E1347" i="64"/>
  <c r="E1315" i="64"/>
  <c r="E1521" i="64"/>
  <c r="E2251" i="64"/>
  <c r="E1292" i="64"/>
  <c r="E1248" i="64"/>
  <c r="E1686" i="64"/>
  <c r="E1654" i="64"/>
  <c r="E1622" i="64"/>
  <c r="E1204" i="64"/>
  <c r="E1168" i="64"/>
  <c r="E1133" i="64"/>
  <c r="E1098" i="64"/>
  <c r="E1720" i="64"/>
  <c r="E1754" i="64"/>
  <c r="AI874" i="64"/>
  <c r="DH874" i="64"/>
  <c r="DF851" i="64" a="1"/>
  <c r="AG852" i="64" a="1"/>
  <c r="AH851" i="64" a="1"/>
  <c r="DG628" i="64" a="1"/>
  <c r="AI628" i="64" a="1"/>
  <c r="AI849" i="64" a="1"/>
  <c r="DE852" i="64" a="1"/>
  <c r="DG849" i="64" a="1"/>
  <c r="AJ873" i="64" l="1" a="1"/>
  <c r="AJ873" i="64" s="1"/>
  <c r="DA68" i="1161"/>
  <c r="DA69" i="1161" s="1"/>
  <c r="DD18" i="861"/>
  <c r="DD24" i="861"/>
  <c r="DA17" i="861"/>
  <c r="AM8" i="1161"/>
  <c r="DB49" i="1161"/>
  <c r="DB64" i="1161"/>
  <c r="AN23" i="1161"/>
  <c r="AN56" i="1161"/>
  <c r="AN17" i="1161"/>
  <c r="AN72" i="1161"/>
  <c r="AN16" i="1161"/>
  <c r="AN76" i="1161"/>
  <c r="AN39" i="1161"/>
  <c r="AN24" i="1161"/>
  <c r="AN25" i="1161"/>
  <c r="AN26" i="1161"/>
  <c r="AN27" i="1161"/>
  <c r="AN40" i="1161"/>
  <c r="AN43" i="1161"/>
  <c r="AN41" i="1161"/>
  <c r="AN54" i="1161"/>
  <c r="AN42" i="1161"/>
  <c r="AN55" i="1161"/>
  <c r="AN57" i="1161"/>
  <c r="AN4" i="1161"/>
  <c r="AN58" i="1161"/>
  <c r="DB47" i="1161"/>
  <c r="DB62" i="1161"/>
  <c r="AP2" i="1161"/>
  <c r="AO3" i="1161"/>
  <c r="AO7" i="1161"/>
  <c r="AN8" i="1161" s="1"/>
  <c r="AO1" i="1161"/>
  <c r="DB48" i="1161"/>
  <c r="DB63" i="1161"/>
  <c r="AK20" i="1161"/>
  <c r="AH51" i="1161"/>
  <c r="AH17" i="861" s="1"/>
  <c r="AH66" i="1161"/>
  <c r="AH23" i="861" s="1"/>
  <c r="AF68" i="1161"/>
  <c r="AI35" i="1161"/>
  <c r="AI32" i="1161"/>
  <c r="AI34" i="1161"/>
  <c r="AI33" i="1161"/>
  <c r="AI31" i="1161"/>
  <c r="DC31" i="1161"/>
  <c r="DC34" i="1161"/>
  <c r="DC32" i="1161"/>
  <c r="DC35" i="1161"/>
  <c r="DC33" i="1161"/>
  <c r="AJ33" i="1161"/>
  <c r="AJ32" i="1161"/>
  <c r="AJ34" i="1161"/>
  <c r="AJ31" i="1161"/>
  <c r="AJ35" i="1161"/>
  <c r="AM15" i="1161"/>
  <c r="AG51" i="1161"/>
  <c r="AG17" i="861" s="1"/>
  <c r="DD36" i="1161"/>
  <c r="DD77" i="1161"/>
  <c r="DD73" i="1161"/>
  <c r="AL18" i="1161"/>
  <c r="DE18" i="1161"/>
  <c r="DE20" i="1161" s="1"/>
  <c r="DF15" i="1161"/>
  <c r="DB23" i="861"/>
  <c r="DB25" i="861" s="1"/>
  <c r="DB46" i="1161"/>
  <c r="DB51" i="1161" s="1"/>
  <c r="DB61" i="1161"/>
  <c r="DB66" i="1161" s="1"/>
  <c r="DB50" i="1161"/>
  <c r="DB65" i="1161"/>
  <c r="AG66" i="1161"/>
  <c r="AG23" i="861" s="1"/>
  <c r="AH680" i="64"/>
  <c r="AH678" i="64"/>
  <c r="AF699" i="64"/>
  <c r="AG698" i="64"/>
  <c r="AG699" i="64" s="1"/>
  <c r="DG695" i="64"/>
  <c r="AI693" i="64"/>
  <c r="AI692" i="64"/>
  <c r="AH696" i="64"/>
  <c r="AI694" i="64"/>
  <c r="DG694" i="64"/>
  <c r="DG693" i="64"/>
  <c r="AI691" i="64"/>
  <c r="DH686" i="64" a="1"/>
  <c r="DH686" i="64" s="1"/>
  <c r="DH685" i="64" a="1"/>
  <c r="DH685" i="64" s="1"/>
  <c r="DH684" i="64" a="1"/>
  <c r="DH684" i="64" s="1"/>
  <c r="DH688" i="64" a="1"/>
  <c r="DH688" i="64" s="1"/>
  <c r="DH687" i="64" a="1"/>
  <c r="DH687" i="64" s="1"/>
  <c r="AI695" i="64"/>
  <c r="AJ685" i="64" a="1"/>
  <c r="AJ685" i="64" s="1"/>
  <c r="AJ686" i="64" a="1"/>
  <c r="AJ686" i="64" s="1"/>
  <c r="AJ688" i="64" a="1"/>
  <c r="AJ688" i="64" s="1"/>
  <c r="AJ684" i="64" a="1"/>
  <c r="AJ684" i="64" s="1"/>
  <c r="AJ687" i="64" a="1"/>
  <c r="AJ687" i="64" s="1"/>
  <c r="DG692" i="64"/>
  <c r="DG691" i="64"/>
  <c r="DG696" i="64" s="1"/>
  <c r="AI677" i="64"/>
  <c r="DF681" i="64"/>
  <c r="DF698" i="64" s="1"/>
  <c r="DF699" i="64" s="1"/>
  <c r="DG680" i="64"/>
  <c r="AI679" i="64"/>
  <c r="DG677" i="64"/>
  <c r="AJ673" i="64" a="1"/>
  <c r="AJ673" i="64" s="1"/>
  <c r="AJ669" i="64" a="1"/>
  <c r="AJ669" i="64" s="1"/>
  <c r="AJ653" i="64" a="1"/>
  <c r="AJ653" i="64" s="1"/>
  <c r="AJ661" i="64" s="1"/>
  <c r="AJ670" i="64" a="1"/>
  <c r="AJ670" i="64" s="1"/>
  <c r="AJ654" i="64" a="1"/>
  <c r="AJ654" i="64" s="1"/>
  <c r="AJ662" i="64" s="1"/>
  <c r="AJ655" i="64" a="1"/>
  <c r="AJ655" i="64" s="1"/>
  <c r="AJ663" i="64" s="1"/>
  <c r="AJ656" i="64" a="1"/>
  <c r="AJ656" i="64" s="1"/>
  <c r="AJ664" i="64" s="1"/>
  <c r="AJ657" i="64" a="1"/>
  <c r="AJ657" i="64" s="1"/>
  <c r="AJ665" i="64" s="1"/>
  <c r="AJ671" i="64" a="1"/>
  <c r="AJ671" i="64" s="1"/>
  <c r="AJ672" i="64" a="1"/>
  <c r="AJ672" i="64" s="1"/>
  <c r="AI680" i="64"/>
  <c r="DG679" i="64"/>
  <c r="AI678" i="64"/>
  <c r="DG678" i="64"/>
  <c r="DH653" i="64" a="1"/>
  <c r="DH653" i="64" s="1"/>
  <c r="DH661" i="64" s="1"/>
  <c r="DH654" i="64" a="1"/>
  <c r="DH654" i="64" s="1"/>
  <c r="DH662" i="64" s="1"/>
  <c r="DH670" i="64" a="1"/>
  <c r="DH670" i="64" s="1"/>
  <c r="DH655" i="64" a="1"/>
  <c r="DH655" i="64" s="1"/>
  <c r="DH663" i="64" s="1"/>
  <c r="DH656" i="64" a="1"/>
  <c r="DH656" i="64" s="1"/>
  <c r="DH664" i="64" s="1"/>
  <c r="DH657" i="64" a="1"/>
  <c r="DH657" i="64" s="1"/>
  <c r="DH665" i="64" s="1"/>
  <c r="DH671" i="64" a="1"/>
  <c r="DH671" i="64" s="1"/>
  <c r="DH669" i="64" a="1"/>
  <c r="DH669" i="64" s="1"/>
  <c r="DH672" i="64" a="1"/>
  <c r="DH672" i="64" s="1"/>
  <c r="DH673" i="64" a="1"/>
  <c r="DH673" i="64" s="1"/>
  <c r="AI676" i="64"/>
  <c r="DG676" i="64"/>
  <c r="DG138" i="64"/>
  <c r="DG141" i="64" s="1"/>
  <c r="DG143" i="64" s="1"/>
  <c r="AI141" i="64"/>
  <c r="AI143" i="64" s="1"/>
  <c r="AJ139" i="64" a="1"/>
  <c r="AJ139" i="64" s="1"/>
  <c r="AJ138" i="64" s="1"/>
  <c r="AJ140" i="64" a="1"/>
  <c r="AJ140" i="64" s="1"/>
  <c r="DH140" i="64" a="1"/>
  <c r="DH140" i="64" s="1"/>
  <c r="DH139" i="64" a="1"/>
  <c r="DH139" i="64" s="1"/>
  <c r="DE852" i="64"/>
  <c r="AI849" i="64"/>
  <c r="AI628" i="64"/>
  <c r="AI630" i="64" s="1"/>
  <c r="DF851" i="64"/>
  <c r="DG849" i="64"/>
  <c r="AH851" i="64"/>
  <c r="AG852" i="64"/>
  <c r="DH262" i="64" a="1"/>
  <c r="DH262" i="64" s="1"/>
  <c r="DH848" i="64" a="1"/>
  <c r="DH848" i="64" s="1"/>
  <c r="AJ262" i="64" a="1"/>
  <c r="AJ262" i="64" s="1"/>
  <c r="AJ848" i="64" a="1"/>
  <c r="AJ848" i="64" s="1"/>
  <c r="DG628" i="64"/>
  <c r="DG630" i="64" s="1"/>
  <c r="AJ874" i="64"/>
  <c r="AJ628" i="64" a="1"/>
  <c r="DG851" i="64" a="1"/>
  <c r="CW1999" i="64" a="1"/>
  <c r="AI588" i="64" a="1"/>
  <c r="AI851" i="64" a="1"/>
  <c r="AJ849" i="64" a="1"/>
  <c r="CW2026" i="64" a="1"/>
  <c r="AH852" i="64" a="1"/>
  <c r="DG588" i="64" a="1"/>
  <c r="DF852" i="64" a="1"/>
  <c r="DH849" i="64" a="1"/>
  <c r="DB68" i="1161" l="1"/>
  <c r="DB69" i="1161" s="1"/>
  <c r="DE18" i="861"/>
  <c r="DE24" i="861"/>
  <c r="AM18" i="1161"/>
  <c r="AM20" i="1161" s="1"/>
  <c r="DB17" i="861"/>
  <c r="DC48" i="1161"/>
  <c r="DC63" i="1161"/>
  <c r="AP1" i="1161"/>
  <c r="AQ2" i="1161"/>
  <c r="AP3" i="1161"/>
  <c r="AP7" i="1161"/>
  <c r="DC50" i="1161"/>
  <c r="DC65" i="1161"/>
  <c r="DC62" i="1161"/>
  <c r="DC47" i="1161"/>
  <c r="DC23" i="861"/>
  <c r="DC17" i="861"/>
  <c r="DC49" i="1161"/>
  <c r="DC64" i="1161"/>
  <c r="AN15" i="1161"/>
  <c r="AG68" i="1161"/>
  <c r="DC61" i="1161"/>
  <c r="DC66" i="1161" s="1"/>
  <c r="DC46" i="1161"/>
  <c r="DC51" i="1161" s="1"/>
  <c r="AI46" i="1161"/>
  <c r="AI61" i="1161"/>
  <c r="AN18" i="1161"/>
  <c r="AI48" i="1161"/>
  <c r="AI63" i="1161"/>
  <c r="DF18" i="1161"/>
  <c r="DF20" i="1161" s="1"/>
  <c r="DG15" i="1161"/>
  <c r="AI49" i="1161"/>
  <c r="AI64" i="1161"/>
  <c r="DE36" i="1161"/>
  <c r="DE77" i="1161"/>
  <c r="DE73" i="1161"/>
  <c r="AJ65" i="1161"/>
  <c r="AJ50" i="1161"/>
  <c r="AI47" i="1161"/>
  <c r="AI62" i="1161"/>
  <c r="AK36" i="1161"/>
  <c r="AK73" i="1161"/>
  <c r="AK24" i="861" s="1"/>
  <c r="AK77" i="1161"/>
  <c r="AK18" i="861" s="1"/>
  <c r="AJ46" i="1161"/>
  <c r="AJ61" i="1161"/>
  <c r="AJ49" i="1161"/>
  <c r="AJ64" i="1161"/>
  <c r="AI50" i="1161"/>
  <c r="AI65" i="1161"/>
  <c r="AL20" i="1161"/>
  <c r="AJ62" i="1161"/>
  <c r="AJ47" i="1161"/>
  <c r="AF69" i="1161"/>
  <c r="AJ48" i="1161"/>
  <c r="AJ63" i="1161"/>
  <c r="DD32" i="1161"/>
  <c r="DD33" i="1161"/>
  <c r="DD31" i="1161"/>
  <c r="DD35" i="1161"/>
  <c r="DD34" i="1161"/>
  <c r="AH68" i="1161"/>
  <c r="AO58" i="1161"/>
  <c r="AO4" i="1161"/>
  <c r="AO56" i="1161"/>
  <c r="AO17" i="1161"/>
  <c r="AO72" i="1161"/>
  <c r="AO16" i="1161"/>
  <c r="AO54" i="1161"/>
  <c r="AO41" i="1161"/>
  <c r="AO76" i="1161"/>
  <c r="AO39" i="1161"/>
  <c r="AO24" i="1161"/>
  <c r="AO25" i="1161"/>
  <c r="AO23" i="1161"/>
  <c r="AO26" i="1161"/>
  <c r="AO27" i="1161"/>
  <c r="AO55" i="1161"/>
  <c r="AO40" i="1161"/>
  <c r="AO43" i="1161"/>
  <c r="AO42" i="1161"/>
  <c r="AO57" i="1161"/>
  <c r="AH681" i="64"/>
  <c r="AH698" i="64" s="1"/>
  <c r="AH699" i="64" s="1"/>
  <c r="AJ693" i="64"/>
  <c r="AJ695" i="64"/>
  <c r="DH692" i="64"/>
  <c r="DH694" i="64"/>
  <c r="DH693" i="64"/>
  <c r="AJ692" i="64"/>
  <c r="AJ694" i="64"/>
  <c r="DH691" i="64"/>
  <c r="DH696" i="64" s="1"/>
  <c r="DH695" i="64"/>
  <c r="AI696" i="64"/>
  <c r="AJ691" i="64"/>
  <c r="DG681" i="64"/>
  <c r="DG698" i="64" s="1"/>
  <c r="DG699" i="64" s="1"/>
  <c r="AJ680" i="64"/>
  <c r="AJ676" i="64"/>
  <c r="DH677" i="64"/>
  <c r="AI681" i="64"/>
  <c r="DH679" i="64"/>
  <c r="AJ679" i="64"/>
  <c r="DH678" i="64"/>
  <c r="AJ678" i="64"/>
  <c r="AJ677" i="64"/>
  <c r="DH676" i="64"/>
  <c r="DH680" i="64"/>
  <c r="DH138" i="64"/>
  <c r="DH141" i="64" s="1"/>
  <c r="DH143" i="64" s="1"/>
  <c r="AJ141" i="64"/>
  <c r="AJ143" i="64" s="1"/>
  <c r="DC25" i="861"/>
  <c r="AJ628" i="64"/>
  <c r="DH849" i="64"/>
  <c r="AJ849" i="64"/>
  <c r="AI851" i="64"/>
  <c r="AH852" i="64"/>
  <c r="DG851" i="64"/>
  <c r="DF852" i="64"/>
  <c r="DH243" i="64" a="1"/>
  <c r="DH243" i="64" s="1"/>
  <c r="DH629" i="64" a="1"/>
  <c r="DH629" i="64" s="1"/>
  <c r="AJ629" i="64" a="1"/>
  <c r="AJ629" i="64" s="1"/>
  <c r="AJ230" i="64" a="1"/>
  <c r="AJ230" i="64" s="1"/>
  <c r="AJ243" i="64" a="1"/>
  <c r="AJ243" i="64" s="1"/>
  <c r="DH595" i="64" a="1"/>
  <c r="DH595" i="64" s="1"/>
  <c r="DH230" i="64" a="1"/>
  <c r="DH230" i="64" s="1"/>
  <c r="DF592" i="64"/>
  <c r="AH592" i="64"/>
  <c r="DG588" i="64"/>
  <c r="DG596" i="64" s="1"/>
  <c r="AI588" i="64"/>
  <c r="AI596" i="64" s="1"/>
  <c r="AJ591" i="64" a="1"/>
  <c r="AJ591" i="64" s="1"/>
  <c r="AJ595" i="64" a="1"/>
  <c r="AJ595" i="64" s="1"/>
  <c r="DH591" i="64" a="1"/>
  <c r="DH591" i="64" s="1"/>
  <c r="AJ587" i="64" a="1"/>
  <c r="AJ587" i="64" s="1"/>
  <c r="DH4" i="64"/>
  <c r="DH587" i="64" a="1"/>
  <c r="DH587" i="64" s="1"/>
  <c r="DI55" i="863" a="1"/>
  <c r="DI55" i="863" s="1"/>
  <c r="DI40" i="863"/>
  <c r="AJ4" i="864"/>
  <c r="AK190" i="64"/>
  <c r="AK7" i="64"/>
  <c r="AJ8" i="64" s="1"/>
  <c r="AD48" i="861"/>
  <c r="AD89" i="861" s="1"/>
  <c r="AJ4" i="64"/>
  <c r="CZ69"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4" i="861" s="1"/>
  <c r="DH1" i="863"/>
  <c r="DI39" i="863"/>
  <c r="DI3" i="863"/>
  <c r="DH57" i="863"/>
  <c r="AK3" i="64"/>
  <c r="AL2" i="64"/>
  <c r="AK1" i="64"/>
  <c r="DH212" i="64"/>
  <c r="DH194" i="64"/>
  <c r="DH1" i="64"/>
  <c r="DI8" i="64"/>
  <c r="DI208" i="64"/>
  <c r="DI3" i="64"/>
  <c r="DI873" i="64" s="1" a="1"/>
  <c r="DI873" i="64" s="1"/>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6" i="861" s="1"/>
  <c r="DH1" i="864"/>
  <c r="DH2" i="861"/>
  <c r="DH1" i="861" s="1"/>
  <c r="AJ70" i="863" a="1"/>
  <c r="AJ70" i="863" s="1"/>
  <c r="AJ68" i="863" a="1"/>
  <c r="AJ68" i="863" s="1"/>
  <c r="AJ66" i="863" a="1"/>
  <c r="AJ66" i="863" s="1"/>
  <c r="AJ4" i="863"/>
  <c r="DH24" i="864"/>
  <c r="DI4" i="861"/>
  <c r="DI5" i="861" s="1"/>
  <c r="DJ3" i="861"/>
  <c r="DI9" i="861"/>
  <c r="DI8" i="861"/>
  <c r="AI34" i="861"/>
  <c r="AK22" i="864"/>
  <c r="AK21" i="864"/>
  <c r="AK20" i="864"/>
  <c r="AK3" i="864"/>
  <c r="AK4" i="864" s="1"/>
  <c r="AL2" i="864"/>
  <c r="AL23" i="864" s="1"/>
  <c r="AK1" i="864"/>
  <c r="X1" i="860"/>
  <c r="X7" i="860"/>
  <c r="X3" i="860"/>
  <c r="X4" i="860" s="1"/>
  <c r="Y2" i="860"/>
  <c r="DB1" i="860"/>
  <c r="DC9" i="860"/>
  <c r="DC8" i="860"/>
  <c r="DC3" i="860"/>
  <c r="DD2" i="860"/>
  <c r="DB4" i="860"/>
  <c r="AD1538" i="64"/>
  <c r="AD1540" i="64" s="1"/>
  <c r="CW2026" i="64"/>
  <c r="CW1999" i="64"/>
  <c r="AC1583" i="64"/>
  <c r="AD1581" i="64"/>
  <c r="DD1581" i="64"/>
  <c r="DC1583" i="64"/>
  <c r="DA1560" i="64"/>
  <c r="AD1560" i="64"/>
  <c r="AD1562" i="64" s="1"/>
  <c r="CZ1562" i="64"/>
  <c r="AC1562" i="64"/>
  <c r="CZ1538" i="64"/>
  <c r="CX1679" i="64"/>
  <c r="CV1516" i="64"/>
  <c r="CV1518" i="64" s="1"/>
  <c r="E1431" i="64"/>
  <c r="E1430" i="64"/>
  <c r="E1055" i="64"/>
  <c r="B1055" i="64" s="1"/>
  <c r="DI874" i="64"/>
  <c r="AJ851" i="64" a="1"/>
  <c r="DH851" i="64" a="1"/>
  <c r="CX2026" i="64" a="1"/>
  <c r="DH588" i="64" a="1"/>
  <c r="CX1999" i="64" a="1"/>
  <c r="DH628" i="64" a="1"/>
  <c r="AI852" i="64" a="1"/>
  <c r="AJ588" i="64" a="1"/>
  <c r="DG852" i="64" a="1"/>
  <c r="AK873" i="64" l="1" a="1"/>
  <c r="AK873" i="64" s="1"/>
  <c r="DF18" i="861"/>
  <c r="DF24" i="861"/>
  <c r="DC68" i="1161"/>
  <c r="DC69" i="1161" s="1"/>
  <c r="AO8" i="1161"/>
  <c r="AO15" i="1161"/>
  <c r="DD50" i="1161"/>
  <c r="DD65" i="1161"/>
  <c r="AM36" i="1161"/>
  <c r="AM73" i="1161"/>
  <c r="AM24" i="861" s="1"/>
  <c r="AM77" i="1161"/>
  <c r="AM18" i="861" s="1"/>
  <c r="DD46" i="1161"/>
  <c r="DD51" i="1161" s="1"/>
  <c r="DD61" i="1161"/>
  <c r="DD66" i="1161" s="1"/>
  <c r="DD48" i="1161"/>
  <c r="DD63" i="1161"/>
  <c r="AL36" i="1161"/>
  <c r="AL73" i="1161"/>
  <c r="AL24" i="861" s="1"/>
  <c r="AL77" i="1161"/>
  <c r="AL18" i="861" s="1"/>
  <c r="AG69" i="1161"/>
  <c r="DD62" i="1161"/>
  <c r="DD47" i="1161"/>
  <c r="AN20" i="1161"/>
  <c r="AI66" i="1161"/>
  <c r="AI23" i="861" s="1"/>
  <c r="AI51" i="1161"/>
  <c r="AI17" i="861" s="1"/>
  <c r="AH69" i="1161"/>
  <c r="DE32" i="1161"/>
  <c r="DE31" i="1161"/>
  <c r="DE35" i="1161"/>
  <c r="DE34" i="1161"/>
  <c r="DE33" i="1161"/>
  <c r="AP24" i="1161"/>
  <c r="AP23" i="1161"/>
  <c r="AP26" i="1161"/>
  <c r="AP42" i="1161"/>
  <c r="AP40" i="1161"/>
  <c r="AP43" i="1161"/>
  <c r="AP56" i="1161"/>
  <c r="AP55" i="1161"/>
  <c r="AP39" i="1161"/>
  <c r="AP41" i="1161"/>
  <c r="AP54" i="1161"/>
  <c r="AP4" i="1161"/>
  <c r="AP57" i="1161"/>
  <c r="AP25" i="1161"/>
  <c r="AP58" i="1161"/>
  <c r="AP17" i="1161"/>
  <c r="AP72" i="1161"/>
  <c r="AP16" i="1161"/>
  <c r="AP76" i="1161"/>
  <c r="AP27" i="1161"/>
  <c r="AJ66" i="1161"/>
  <c r="AJ23" i="861" s="1"/>
  <c r="AQ1" i="1161"/>
  <c r="AR2" i="1161"/>
  <c r="AQ3" i="1161"/>
  <c r="AQ7" i="1161"/>
  <c r="AJ51" i="1161"/>
  <c r="AJ17" i="861" s="1"/>
  <c r="DD23" i="861"/>
  <c r="DD25" i="861" s="1"/>
  <c r="DD17" i="861"/>
  <c r="DH15" i="1161"/>
  <c r="DG18" i="1161"/>
  <c r="DG20" i="1161" s="1"/>
  <c r="DD49" i="1161"/>
  <c r="DD64" i="1161"/>
  <c r="AK35" i="1161"/>
  <c r="AK32" i="1161"/>
  <c r="AK34" i="1161"/>
  <c r="AK31" i="1161"/>
  <c r="AK33" i="1161"/>
  <c r="DF77" i="1161"/>
  <c r="DF36" i="1161"/>
  <c r="DF73" i="1161"/>
  <c r="AI698" i="64"/>
  <c r="AJ696" i="64"/>
  <c r="AK685" i="64" a="1"/>
  <c r="AK685" i="64" s="1"/>
  <c r="AK688" i="64" a="1"/>
  <c r="AK688" i="64" s="1"/>
  <c r="AK684" i="64" a="1"/>
  <c r="AK684" i="64" s="1"/>
  <c r="AK687" i="64" a="1"/>
  <c r="AK687" i="64" s="1"/>
  <c r="AK686" i="64" a="1"/>
  <c r="AK686" i="64" s="1"/>
  <c r="DI686" i="64" a="1"/>
  <c r="DI686" i="64" s="1"/>
  <c r="DI685" i="64" a="1"/>
  <c r="DI685" i="64" s="1"/>
  <c r="DI684" i="64" a="1"/>
  <c r="DI684" i="64" s="1"/>
  <c r="DI688" i="64" a="1"/>
  <c r="DI688" i="64" s="1"/>
  <c r="DI687" i="64" a="1"/>
  <c r="DI687" i="64" s="1"/>
  <c r="DH681" i="64"/>
  <c r="DH698" i="64" s="1"/>
  <c r="DH699" i="64" s="1"/>
  <c r="AJ681" i="64"/>
  <c r="DI653" i="64" a="1"/>
  <c r="DI653" i="64" s="1"/>
  <c r="DI661" i="64" s="1"/>
  <c r="DI654" i="64" a="1"/>
  <c r="DI654" i="64" s="1"/>
  <c r="DI662" i="64" s="1"/>
  <c r="DI670" i="64" a="1"/>
  <c r="DI670" i="64" s="1"/>
  <c r="DI655" i="64" a="1"/>
  <c r="DI655" i="64" s="1"/>
  <c r="DI663" i="64" s="1"/>
  <c r="DI656" i="64" a="1"/>
  <c r="DI656" i="64" s="1"/>
  <c r="DI664" i="64" s="1"/>
  <c r="DI669" i="64" a="1"/>
  <c r="DI669" i="64" s="1"/>
  <c r="DI657" i="64" a="1"/>
  <c r="DI657" i="64" s="1"/>
  <c r="DI665" i="64" s="1"/>
  <c r="DI671" i="64" a="1"/>
  <c r="DI671" i="64" s="1"/>
  <c r="DI672" i="64" a="1"/>
  <c r="DI672" i="64" s="1"/>
  <c r="DI673" i="64" a="1"/>
  <c r="DI673" i="64" s="1"/>
  <c r="AK673" i="64" a="1"/>
  <c r="AK673" i="64" s="1"/>
  <c r="AK669" i="64" a="1"/>
  <c r="AK669" i="64" s="1"/>
  <c r="AK653" i="64" a="1"/>
  <c r="AK653" i="64" s="1"/>
  <c r="AK661" i="64" s="1"/>
  <c r="AK670" i="64" a="1"/>
  <c r="AK670" i="64" s="1"/>
  <c r="AK654" i="64" a="1"/>
  <c r="AK654" i="64" s="1"/>
  <c r="AK662" i="64" s="1"/>
  <c r="AK655" i="64" a="1"/>
  <c r="AK655" i="64" s="1"/>
  <c r="AK663" i="64" s="1"/>
  <c r="AK656" i="64" a="1"/>
  <c r="AK656" i="64" s="1"/>
  <c r="AK664" i="64" s="1"/>
  <c r="AK657" i="64" a="1"/>
  <c r="AK657" i="64" s="1"/>
  <c r="AK665" i="64" s="1"/>
  <c r="AK671" i="64" a="1"/>
  <c r="AK671" i="64" s="1"/>
  <c r="AK672" i="64" a="1"/>
  <c r="AK672" i="64" s="1"/>
  <c r="AK139" i="64" a="1"/>
  <c r="AK139" i="64" s="1"/>
  <c r="AK138" i="64" s="1"/>
  <c r="AK140" i="64" a="1"/>
  <c r="AK140" i="64" s="1"/>
  <c r="DI140" i="64" a="1"/>
  <c r="DI140" i="64" s="1"/>
  <c r="DI139" i="64" a="1"/>
  <c r="DI139" i="64" s="1"/>
  <c r="DI138" i="64" s="1"/>
  <c r="AJ630" i="64"/>
  <c r="DG852" i="64"/>
  <c r="AI852" i="64"/>
  <c r="AJ851" i="64"/>
  <c r="DH851" i="64"/>
  <c r="DI262" i="64" a="1"/>
  <c r="DI262" i="64" s="1"/>
  <c r="DI848" i="64" a="1"/>
  <c r="DI848" i="64" s="1"/>
  <c r="AK262" i="64" a="1"/>
  <c r="AK262" i="64" s="1"/>
  <c r="AK848" i="64" a="1"/>
  <c r="AK848" i="64" s="1"/>
  <c r="DH628" i="64"/>
  <c r="DH630" i="64" s="1"/>
  <c r="DI243" i="64" a="1"/>
  <c r="DI243" i="64" s="1"/>
  <c r="DI629" i="64" a="1"/>
  <c r="DI629" i="64" s="1"/>
  <c r="AK243" i="64" a="1"/>
  <c r="AK243" i="64" s="1"/>
  <c r="AK629" i="64" a="1"/>
  <c r="AK629" i="64" s="1"/>
  <c r="DI595" i="64" a="1"/>
  <c r="DI595" i="64" s="1"/>
  <c r="DI230" i="64" a="1"/>
  <c r="DI230" i="64" s="1"/>
  <c r="AK595" i="64" a="1"/>
  <c r="AK595" i="64" s="1"/>
  <c r="AK230" i="64" a="1"/>
  <c r="AK230" i="64" s="1"/>
  <c r="AI592" i="64"/>
  <c r="DG592" i="64"/>
  <c r="DH588" i="64"/>
  <c r="DH596" i="64" s="1"/>
  <c r="AJ588" i="64"/>
  <c r="AJ596" i="64" s="1"/>
  <c r="DI591" i="64" a="1"/>
  <c r="DI591" i="64" s="1"/>
  <c r="AK591" i="64" a="1"/>
  <c r="AK591" i="64" s="1"/>
  <c r="DI4" i="64"/>
  <c r="DI587" i="64" a="1"/>
  <c r="DI587" i="64" s="1"/>
  <c r="AK4" i="64"/>
  <c r="AK587" i="64" a="1"/>
  <c r="AK587" i="64" s="1"/>
  <c r="DJ55" i="863" a="1"/>
  <c r="DJ55" i="863" s="1"/>
  <c r="DJ40" i="863"/>
  <c r="W45" i="861"/>
  <c r="W97" i="861"/>
  <c r="AL190" i="64"/>
  <c r="AL7" i="64"/>
  <c r="AK8" i="64" s="1"/>
  <c r="AE48" i="861"/>
  <c r="AE89" i="861" s="1"/>
  <c r="DA69" i="861"/>
  <c r="DJ3" i="863"/>
  <c r="DJ39" i="863"/>
  <c r="DJ8" i="863"/>
  <c r="DJ54" i="863" a="1"/>
  <c r="DJ54" i="863" s="1"/>
  <c r="DJ7" i="863"/>
  <c r="DJ56" i="863" a="1"/>
  <c r="DJ56" i="863" s="1"/>
  <c r="DJ38" i="863"/>
  <c r="DJ52" i="863" a="1"/>
  <c r="DJ52" i="863" s="1"/>
  <c r="DJ53" i="863" a="1"/>
  <c r="DJ53" i="863" s="1"/>
  <c r="DJ41" i="863"/>
  <c r="DI43" i="863"/>
  <c r="DI42" i="863"/>
  <c r="DI21" i="863" s="1"/>
  <c r="DI34" i="861" s="1"/>
  <c r="DI1" i="863"/>
  <c r="DI57" i="863"/>
  <c r="DK2" i="863"/>
  <c r="DI70" i="863" a="1"/>
  <c r="DI70" i="863" s="1"/>
  <c r="DI68" i="863" a="1"/>
  <c r="DI68" i="863" s="1"/>
  <c r="DI4" i="863"/>
  <c r="DI66" i="863" a="1"/>
  <c r="DI66" i="863" s="1"/>
  <c r="AL1" i="64"/>
  <c r="AL3" i="64"/>
  <c r="AL873" i="64" s="1" a="1"/>
  <c r="AL873" i="64" s="1"/>
  <c r="AM2" i="64"/>
  <c r="DI1" i="64"/>
  <c r="DI194" i="64"/>
  <c r="DJ8" i="64"/>
  <c r="DJ208" i="64"/>
  <c r="DJ3" i="64"/>
  <c r="DJ873" i="64" s="1" a="1"/>
  <c r="DJ873" i="64" s="1"/>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4" i="861"/>
  <c r="AL56" i="863" a="1"/>
  <c r="AL56" i="863" s="1"/>
  <c r="AL55" i="863" a="1"/>
  <c r="AL55" i="863" s="1"/>
  <c r="AL54" i="863" a="1"/>
  <c r="AL54" i="863" s="1"/>
  <c r="AL38" i="863"/>
  <c r="AL52" i="863" a="1"/>
  <c r="AL52" i="863" s="1"/>
  <c r="AL53" i="863" a="1"/>
  <c r="AL53" i="863" s="1"/>
  <c r="AL39" i="863"/>
  <c r="AL3" i="863"/>
  <c r="AL1" i="863"/>
  <c r="AL41" i="863"/>
  <c r="AM2" i="863"/>
  <c r="AM40" i="863" s="1"/>
  <c r="AK24" i="864"/>
  <c r="AK96"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38" i="64"/>
  <c r="AE1540" i="64" s="1"/>
  <c r="CX2026" i="64"/>
  <c r="CX1999" i="64"/>
  <c r="AE1581" i="64"/>
  <c r="AD1583" i="64"/>
  <c r="DB1560" i="64"/>
  <c r="DA1562" i="64"/>
  <c r="DE1581" i="64"/>
  <c r="AE1560" i="64"/>
  <c r="DD1583" i="64"/>
  <c r="DA1538" i="64"/>
  <c r="CZ1540" i="64"/>
  <c r="CY1679" i="64"/>
  <c r="CW1516" i="64"/>
  <c r="CW1518" i="64" s="1"/>
  <c r="E1062" i="64"/>
  <c r="E507" i="64"/>
  <c r="E961" i="64"/>
  <c r="B961" i="64" s="1"/>
  <c r="E985" i="64"/>
  <c r="B985" i="64" s="1"/>
  <c r="E990" i="64"/>
  <c r="E968" i="64"/>
  <c r="E937" i="64"/>
  <c r="B937" i="64" s="1"/>
  <c r="E944" i="64"/>
  <c r="E920" i="64"/>
  <c r="G938" i="64"/>
  <c r="E529" i="64"/>
  <c r="E1442" i="64"/>
  <c r="E1418" i="64"/>
  <c r="E824" i="64"/>
  <c r="AK874" i="64"/>
  <c r="AL874" i="64"/>
  <c r="DJ874" i="64"/>
  <c r="CY2026" i="64" a="1"/>
  <c r="AK849" i="64" a="1"/>
  <c r="DI628" i="64" a="1"/>
  <c r="AJ852" i="64" a="1"/>
  <c r="DH852" i="64" a="1"/>
  <c r="DI588" i="64" a="1"/>
  <c r="DI849" i="64" a="1"/>
  <c r="CY1999" i="64" a="1"/>
  <c r="AK628" i="64" a="1"/>
  <c r="AK588" i="64" a="1"/>
  <c r="DG18" i="861" l="1"/>
  <c r="DG24" i="861"/>
  <c r="AO18" i="1161"/>
  <c r="AO20" i="1161" s="1"/>
  <c r="DG36" i="1161"/>
  <c r="DG73" i="1161"/>
  <c r="DG77" i="1161"/>
  <c r="DE64" i="1161"/>
  <c r="DE49" i="1161"/>
  <c r="AI68" i="1161"/>
  <c r="DI15" i="1161"/>
  <c r="DH18" i="1161"/>
  <c r="DH20" i="1161" s="1"/>
  <c r="AP8" i="1161"/>
  <c r="DE50" i="1161"/>
  <c r="DE65" i="1161"/>
  <c r="AQ57" i="1161"/>
  <c r="AQ16" i="1161"/>
  <c r="AQ58" i="1161"/>
  <c r="AQ17" i="1161"/>
  <c r="AQ56" i="1161"/>
  <c r="AQ4" i="1161"/>
  <c r="AQ72" i="1161"/>
  <c r="AQ23" i="1161"/>
  <c r="AQ76" i="1161"/>
  <c r="AQ24" i="1161"/>
  <c r="AQ25" i="1161"/>
  <c r="AQ39" i="1161"/>
  <c r="AQ41" i="1161"/>
  <c r="AQ26" i="1161"/>
  <c r="AQ27" i="1161"/>
  <c r="AQ40" i="1161"/>
  <c r="AQ43" i="1161"/>
  <c r="AQ55" i="1161"/>
  <c r="AQ42" i="1161"/>
  <c r="AQ54" i="1161"/>
  <c r="DE46" i="1161"/>
  <c r="DE51" i="1161" s="1"/>
  <c r="DE61" i="1161"/>
  <c r="DE66" i="1161" s="1"/>
  <c r="AR7" i="1161"/>
  <c r="AR1" i="1161"/>
  <c r="AS2" i="1161"/>
  <c r="AR3" i="1161"/>
  <c r="DE47" i="1161"/>
  <c r="DE62" i="1161"/>
  <c r="DD68" i="1161"/>
  <c r="DD69" i="1161" s="1"/>
  <c r="DF35" i="1161"/>
  <c r="DF33" i="1161"/>
  <c r="DF31" i="1161"/>
  <c r="DF34" i="1161"/>
  <c r="DF32" i="1161"/>
  <c r="AN36" i="1161"/>
  <c r="AN77" i="1161"/>
  <c r="AN18" i="861" s="1"/>
  <c r="AN73" i="1161"/>
  <c r="AN24" i="861" s="1"/>
  <c r="AK48" i="1161"/>
  <c r="AK63" i="1161"/>
  <c r="AK61" i="1161"/>
  <c r="AK46" i="1161"/>
  <c r="AK49" i="1161"/>
  <c r="AK64" i="1161"/>
  <c r="AJ68" i="1161"/>
  <c r="AK62" i="1161"/>
  <c r="AK47" i="1161"/>
  <c r="AM32" i="1161"/>
  <c r="AM31" i="1161"/>
  <c r="AM33" i="1161"/>
  <c r="AM34" i="1161"/>
  <c r="AM35" i="1161"/>
  <c r="AK50" i="1161"/>
  <c r="AK65" i="1161"/>
  <c r="AP15" i="1161"/>
  <c r="AL33" i="1161"/>
  <c r="AL32" i="1161"/>
  <c r="AL34" i="1161"/>
  <c r="AL35" i="1161"/>
  <c r="AL31" i="1161"/>
  <c r="DE23" i="861"/>
  <c r="DE25" i="861" s="1"/>
  <c r="DE17" i="861"/>
  <c r="DE48" i="1161"/>
  <c r="DE63" i="1161"/>
  <c r="AI699" i="64"/>
  <c r="AJ698" i="64"/>
  <c r="AJ699" i="64" s="1"/>
  <c r="AK695" i="64"/>
  <c r="AK692" i="64"/>
  <c r="AK691" i="64"/>
  <c r="AK693" i="64"/>
  <c r="DJ686" i="64" a="1"/>
  <c r="DJ686" i="64" s="1"/>
  <c r="DJ685" i="64" a="1"/>
  <c r="DJ685" i="64" s="1"/>
  <c r="DJ684" i="64" a="1"/>
  <c r="DJ684" i="64" s="1"/>
  <c r="DJ688" i="64" a="1"/>
  <c r="DJ688" i="64" s="1"/>
  <c r="DJ687" i="64" a="1"/>
  <c r="DJ687" i="64" s="1"/>
  <c r="AL685" i="64" a="1"/>
  <c r="AL685" i="64" s="1"/>
  <c r="AL688" i="64" a="1"/>
  <c r="AL688" i="64" s="1"/>
  <c r="AL684" i="64" a="1"/>
  <c r="AL684" i="64" s="1"/>
  <c r="AL687" i="64" a="1"/>
  <c r="AL687" i="64" s="1"/>
  <c r="AL686" i="64" a="1"/>
  <c r="AL686" i="64" s="1"/>
  <c r="DI695" i="64"/>
  <c r="DI694" i="64"/>
  <c r="DI693" i="64"/>
  <c r="DI692" i="64"/>
  <c r="AK694" i="64"/>
  <c r="DI691" i="64"/>
  <c r="DI696" i="64" s="1"/>
  <c r="AK676" i="64"/>
  <c r="AK677" i="64"/>
  <c r="DI680" i="64"/>
  <c r="AK678" i="64"/>
  <c r="DI679" i="64"/>
  <c r="DI678" i="64"/>
  <c r="DJ673" i="64" a="1"/>
  <c r="DJ673" i="64" s="1"/>
  <c r="DJ653" i="64" a="1"/>
  <c r="DJ653" i="64" s="1"/>
  <c r="DJ661" i="64" s="1"/>
  <c r="DJ654" i="64" a="1"/>
  <c r="DJ654" i="64" s="1"/>
  <c r="DJ662" i="64" s="1"/>
  <c r="DJ670" i="64" a="1"/>
  <c r="DJ670" i="64" s="1"/>
  <c r="DJ669" i="64" a="1"/>
  <c r="DJ669" i="64" s="1"/>
  <c r="DJ655" i="64" a="1"/>
  <c r="DJ655" i="64" s="1"/>
  <c r="DJ663" i="64" s="1"/>
  <c r="DJ656" i="64" a="1"/>
  <c r="DJ656" i="64" s="1"/>
  <c r="DJ664" i="64" s="1"/>
  <c r="DJ657" i="64" a="1"/>
  <c r="DJ657" i="64" s="1"/>
  <c r="DJ665" i="64" s="1"/>
  <c r="DJ671" i="64" a="1"/>
  <c r="DJ671" i="64" s="1"/>
  <c r="DJ672" i="64" a="1"/>
  <c r="DJ672" i="64" s="1"/>
  <c r="AK680" i="64"/>
  <c r="DI677" i="64"/>
  <c r="AL669" i="64" a="1"/>
  <c r="AL669" i="64" s="1"/>
  <c r="AL673" i="64" a="1"/>
  <c r="AL673" i="64" s="1"/>
  <c r="AL653" i="64" a="1"/>
  <c r="AL653" i="64" s="1"/>
  <c r="AL661" i="64" s="1"/>
  <c r="AL670" i="64" a="1"/>
  <c r="AL670" i="64" s="1"/>
  <c r="AL654" i="64" a="1"/>
  <c r="AL654" i="64" s="1"/>
  <c r="AL662" i="64" s="1"/>
  <c r="AL655" i="64" a="1"/>
  <c r="AL655" i="64" s="1"/>
  <c r="AL663" i="64" s="1"/>
  <c r="AL656" i="64" a="1"/>
  <c r="AL656" i="64" s="1"/>
  <c r="AL664" i="64" s="1"/>
  <c r="AL657" i="64" a="1"/>
  <c r="AL657" i="64" s="1"/>
  <c r="AL665" i="64" s="1"/>
  <c r="AL671" i="64" a="1"/>
  <c r="AL671" i="64" s="1"/>
  <c r="AL672" i="64" a="1"/>
  <c r="AL672" i="64" s="1"/>
  <c r="AK679" i="64"/>
  <c r="DI676" i="64"/>
  <c r="AL139" i="64" a="1"/>
  <c r="AL139" i="64" s="1"/>
  <c r="AL138" i="64" s="1"/>
  <c r="AL140" i="64" a="1"/>
  <c r="AL140" i="64" s="1"/>
  <c r="DJ140" i="64" a="1"/>
  <c r="DJ140" i="64" s="1"/>
  <c r="DJ139" i="64" a="1"/>
  <c r="DJ139" i="64" s="1"/>
  <c r="DJ138" i="64" s="1"/>
  <c r="DI141" i="64"/>
  <c r="DI143" i="64" s="1"/>
  <c r="AK141" i="64"/>
  <c r="AK143" i="64" s="1"/>
  <c r="AK628" i="64"/>
  <c r="AK630" i="64" s="1"/>
  <c r="AK849" i="64"/>
  <c r="DI849" i="64"/>
  <c r="DH852" i="64"/>
  <c r="AJ852" i="64"/>
  <c r="AL262" i="64" a="1"/>
  <c r="AL262" i="64" s="1"/>
  <c r="AL848" i="64" a="1"/>
  <c r="AL848" i="64" s="1"/>
  <c r="DJ262" i="64" a="1"/>
  <c r="DJ262" i="64" s="1"/>
  <c r="DJ848" i="64" a="1"/>
  <c r="DJ848" i="64" s="1"/>
  <c r="DI628" i="64"/>
  <c r="DI630" i="64" s="1"/>
  <c r="AL243" i="64" a="1"/>
  <c r="AL243" i="64" s="1"/>
  <c r="AL629" i="64" a="1"/>
  <c r="AL629" i="64" s="1"/>
  <c r="DJ243" i="64" a="1"/>
  <c r="DJ243" i="64" s="1"/>
  <c r="DJ629" i="64" a="1"/>
  <c r="DJ629" i="64" s="1"/>
  <c r="DJ595" i="64" a="1"/>
  <c r="DJ595" i="64" s="1"/>
  <c r="DJ230" i="64" a="1"/>
  <c r="DJ230" i="64" s="1"/>
  <c r="AL595" i="64" a="1"/>
  <c r="AL595" i="64" s="1"/>
  <c r="AL230" i="64" a="1"/>
  <c r="AL230" i="64" s="1"/>
  <c r="AJ592" i="64"/>
  <c r="DH592" i="64"/>
  <c r="DI588" i="64"/>
  <c r="DI596" i="64" s="1"/>
  <c r="AK588" i="64"/>
  <c r="AK596" i="64" s="1"/>
  <c r="AL591" i="64" a="1"/>
  <c r="AL591" i="64" s="1"/>
  <c r="DJ591" i="64" a="1"/>
  <c r="DJ591" i="64" s="1"/>
  <c r="AL4" i="64"/>
  <c r="AL587" i="64" a="1"/>
  <c r="AL587" i="64" s="1"/>
  <c r="DJ4" i="64"/>
  <c r="DJ587" i="64" a="1"/>
  <c r="DJ587" i="64" s="1"/>
  <c r="DK39" i="863"/>
  <c r="DK40" i="863"/>
  <c r="AL4" i="864"/>
  <c r="AM190" i="64"/>
  <c r="AM7" i="64"/>
  <c r="AL8" i="64" s="1"/>
  <c r="AF48" i="861"/>
  <c r="AF89" i="861" s="1"/>
  <c r="DB69" i="861"/>
  <c r="DJ1" i="863"/>
  <c r="DJ42" i="863"/>
  <c r="DJ21" i="863" s="1"/>
  <c r="DJ34"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873" i="64" s="1" a="1"/>
  <c r="AM873" i="64" s="1"/>
  <c r="AN2" i="64"/>
  <c r="AM1" i="64"/>
  <c r="AF1538" i="64"/>
  <c r="AF1540" i="64" s="1"/>
  <c r="DJ194" i="64"/>
  <c r="DJ212" i="64"/>
  <c r="DK8" i="64"/>
  <c r="DK208" i="64"/>
  <c r="DK190" i="64"/>
  <c r="DK3" i="64"/>
  <c r="DK873" i="64" s="1" a="1"/>
  <c r="DK873" i="64" s="1"/>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4" i="861"/>
  <c r="AL24" i="864"/>
  <c r="AL96"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26" i="64"/>
  <c r="CY1999" i="64"/>
  <c r="AE1583" i="64"/>
  <c r="AF1581" i="64"/>
  <c r="DF1581" i="64"/>
  <c r="DF1583" i="64" s="1"/>
  <c r="AF1560" i="64"/>
  <c r="DC1560" i="64"/>
  <c r="DC1562" i="64" s="1"/>
  <c r="DE1583" i="64"/>
  <c r="AE1562" i="64"/>
  <c r="DB1562" i="64"/>
  <c r="DB1538" i="64"/>
  <c r="DA1540" i="64"/>
  <c r="CZ1679" i="64"/>
  <c r="CX1516" i="64"/>
  <c r="CX1518" i="64" s="1"/>
  <c r="G504" i="64"/>
  <c r="G502" i="64"/>
  <c r="E970" i="64"/>
  <c r="E969" i="64"/>
  <c r="E967" i="64"/>
  <c r="T44" i="64"/>
  <c r="U44" i="64"/>
  <c r="V44" i="64"/>
  <c r="W44" i="64"/>
  <c r="X44" i="64"/>
  <c r="Y44" i="64"/>
  <c r="Z44" i="64"/>
  <c r="AA44" i="64"/>
  <c r="AB44" i="64"/>
  <c r="AC44" i="64"/>
  <c r="AD44" i="64"/>
  <c r="AD325" i="64" s="1"/>
  <c r="AE44" i="64"/>
  <c r="AE325" i="64" s="1"/>
  <c r="AF44" i="64"/>
  <c r="AF325" i="64" s="1"/>
  <c r="AG44" i="64"/>
  <c r="AG325" i="64" s="1"/>
  <c r="AH44" i="64"/>
  <c r="AH325" i="64" s="1"/>
  <c r="AI44" i="64"/>
  <c r="AI325" i="64" s="1"/>
  <c r="AJ44" i="64"/>
  <c r="AJ325" i="64" s="1"/>
  <c r="AK44" i="64"/>
  <c r="AK325" i="64" s="1"/>
  <c r="AL44" i="64"/>
  <c r="AL325" i="64" s="1"/>
  <c r="AM44" i="64"/>
  <c r="AM325" i="64" s="1"/>
  <c r="AN44" i="64"/>
  <c r="AN325" i="64" s="1"/>
  <c r="AO44" i="64"/>
  <c r="AO325" i="64" s="1"/>
  <c r="AP44" i="64"/>
  <c r="AP325" i="64" s="1"/>
  <c r="AQ44" i="64"/>
  <c r="AQ325" i="64" s="1"/>
  <c r="AR44" i="64"/>
  <c r="AR325" i="64" s="1"/>
  <c r="AS44" i="64"/>
  <c r="AS325" i="64" s="1"/>
  <c r="AT44" i="64"/>
  <c r="AT325" i="64" s="1"/>
  <c r="AU44" i="64"/>
  <c r="AU325" i="64" s="1"/>
  <c r="AV44" i="64"/>
  <c r="AV325" i="64" s="1"/>
  <c r="AW44" i="64"/>
  <c r="AW325" i="64" s="1"/>
  <c r="AX44" i="64"/>
  <c r="AX325" i="64" s="1"/>
  <c r="AY44" i="64"/>
  <c r="AY325" i="64" s="1"/>
  <c r="AZ44" i="64"/>
  <c r="AZ325" i="64" s="1"/>
  <c r="BA44" i="64"/>
  <c r="BA325" i="64" s="1"/>
  <c r="BB44" i="64"/>
  <c r="BB325" i="64" s="1"/>
  <c r="BC44" i="64"/>
  <c r="BC325" i="64" s="1"/>
  <c r="BD44" i="64"/>
  <c r="BD325" i="64" s="1"/>
  <c r="BE44" i="64"/>
  <c r="BE325" i="64" s="1"/>
  <c r="BF44" i="64"/>
  <c r="BF325" i="64" s="1"/>
  <c r="BG44" i="64"/>
  <c r="BG325" i="64" s="1"/>
  <c r="BH44" i="64"/>
  <c r="BH325" i="64" s="1"/>
  <c r="BI44" i="64"/>
  <c r="BI325" i="64" s="1"/>
  <c r="BJ44" i="64"/>
  <c r="BJ325" i="64" s="1"/>
  <c r="BK44" i="64"/>
  <c r="BK325" i="64" s="1"/>
  <c r="BL44" i="64"/>
  <c r="BL325" i="64" s="1"/>
  <c r="BM44" i="64"/>
  <c r="BM325" i="64" s="1"/>
  <c r="BN44" i="64"/>
  <c r="BN325" i="64" s="1"/>
  <c r="BO44" i="64"/>
  <c r="BO325" i="64" s="1"/>
  <c r="BP44" i="64"/>
  <c r="BP325" i="64" s="1"/>
  <c r="BQ44" i="64"/>
  <c r="BQ325" i="64" s="1"/>
  <c r="BR44" i="64"/>
  <c r="BR325" i="64" s="1"/>
  <c r="BS44" i="64"/>
  <c r="BS325" i="64" s="1"/>
  <c r="BT44" i="64"/>
  <c r="BT325" i="64" s="1"/>
  <c r="BU44" i="64"/>
  <c r="BU325" i="64" s="1"/>
  <c r="BV44" i="64"/>
  <c r="BV325" i="64" s="1"/>
  <c r="BW44" i="64"/>
  <c r="BW325" i="64" s="1"/>
  <c r="BX44" i="64"/>
  <c r="BX325" i="64" s="1"/>
  <c r="BY44" i="64"/>
  <c r="BY325" i="64" s="1"/>
  <c r="BZ44" i="64"/>
  <c r="BZ325" i="64" s="1"/>
  <c r="CA44" i="64"/>
  <c r="CA325" i="64" s="1"/>
  <c r="CB44" i="64"/>
  <c r="CB325" i="64" s="1"/>
  <c r="CC44" i="64"/>
  <c r="CC325" i="64" s="1"/>
  <c r="CD44" i="64"/>
  <c r="CD325" i="64" s="1"/>
  <c r="CE44" i="64"/>
  <c r="CE325" i="64" s="1"/>
  <c r="CF44" i="64"/>
  <c r="CF325" i="64" s="1"/>
  <c r="CG44" i="64"/>
  <c r="CG325" i="64" s="1"/>
  <c r="CH44" i="64"/>
  <c r="CH325" i="64" s="1"/>
  <c r="CI44" i="64"/>
  <c r="CI325" i="64" s="1"/>
  <c r="CJ44" i="64"/>
  <c r="CJ325" i="64" s="1"/>
  <c r="CK44" i="64"/>
  <c r="CK325" i="64" s="1"/>
  <c r="CL44" i="64"/>
  <c r="CL325" i="64" s="1"/>
  <c r="S44" i="64"/>
  <c r="E43" i="64"/>
  <c r="E42" i="64"/>
  <c r="E41" i="64"/>
  <c r="E94" i="64"/>
  <c r="E1346" i="64"/>
  <c r="E125" i="64"/>
  <c r="E124" i="64"/>
  <c r="B124" i="64" s="1"/>
  <c r="E112" i="64"/>
  <c r="E111" i="64"/>
  <c r="E109" i="64"/>
  <c r="E177" i="64"/>
  <c r="E828" i="64"/>
  <c r="E919" i="64"/>
  <c r="E806" i="64"/>
  <c r="E528" i="64"/>
  <c r="E530" i="64"/>
  <c r="E800" i="64"/>
  <c r="B800" i="64" s="1"/>
  <c r="E1310" i="64"/>
  <c r="G1310" i="64"/>
  <c r="DK874" i="64"/>
  <c r="AM874" i="64"/>
  <c r="CZ1999" i="64" a="1"/>
  <c r="DI851" i="64" a="1"/>
  <c r="DJ588" i="64" a="1"/>
  <c r="AL849" i="64" a="1"/>
  <c r="AK851" i="64" a="1"/>
  <c r="AL588" i="64" a="1"/>
  <c r="AL628" i="64" a="1"/>
  <c r="DJ628" i="64" a="1"/>
  <c r="CZ2026" i="64" a="1"/>
  <c r="DJ849" i="64" a="1"/>
  <c r="DH18" i="861" l="1"/>
  <c r="DH24" i="861"/>
  <c r="AP18" i="1161"/>
  <c r="AL46" i="1161"/>
  <c r="AL61" i="1161"/>
  <c r="AM61" i="1161"/>
  <c r="AM46" i="1161"/>
  <c r="AL65" i="1161"/>
  <c r="AL50" i="1161"/>
  <c r="AL49" i="1161"/>
  <c r="AL64" i="1161"/>
  <c r="AM62" i="1161"/>
  <c r="AM47" i="1161"/>
  <c r="AL47" i="1161"/>
  <c r="AL62" i="1161"/>
  <c r="AR4" i="1161"/>
  <c r="AR72" i="1161"/>
  <c r="AR27" i="1161"/>
  <c r="AR76" i="1161"/>
  <c r="AR23" i="1161"/>
  <c r="AR24" i="1161"/>
  <c r="AR25" i="1161"/>
  <c r="AR40" i="1161"/>
  <c r="AR39" i="1161"/>
  <c r="AR55" i="1161"/>
  <c r="AR26" i="1161"/>
  <c r="AR54" i="1161"/>
  <c r="AR57" i="1161"/>
  <c r="AR43" i="1161"/>
  <c r="AR56" i="1161"/>
  <c r="AR41" i="1161"/>
  <c r="AR42" i="1161"/>
  <c r="AR16" i="1161"/>
  <c r="AR58" i="1161"/>
  <c r="AR17" i="1161"/>
  <c r="DH36" i="1161"/>
  <c r="DH77" i="1161"/>
  <c r="DH73" i="1161"/>
  <c r="AS7" i="1161"/>
  <c r="AS1" i="1161"/>
  <c r="AT2" i="1161"/>
  <c r="AS3" i="1161"/>
  <c r="DJ15" i="1161"/>
  <c r="DI18" i="1161"/>
  <c r="DI20" i="1161" s="1"/>
  <c r="AL48" i="1161"/>
  <c r="AL63" i="1161"/>
  <c r="AJ69" i="1161"/>
  <c r="AQ8" i="1161"/>
  <c r="AO36" i="1161"/>
  <c r="AO73" i="1161"/>
  <c r="AO24" i="861" s="1"/>
  <c r="AO77" i="1161"/>
  <c r="AO18" i="861" s="1"/>
  <c r="AI69" i="1161"/>
  <c r="AP20" i="1161"/>
  <c r="AN35" i="1161"/>
  <c r="AN34" i="1161"/>
  <c r="AN31" i="1161"/>
  <c r="AN32" i="1161"/>
  <c r="AN33" i="1161"/>
  <c r="DE68" i="1161"/>
  <c r="DE69" i="1161" s="1"/>
  <c r="AK51" i="1161"/>
  <c r="AK17" i="861" s="1"/>
  <c r="DF47" i="1161"/>
  <c r="DF62" i="1161"/>
  <c r="DF49" i="1161"/>
  <c r="DF64" i="1161"/>
  <c r="AQ15" i="1161"/>
  <c r="AM50" i="1161"/>
  <c r="AM65" i="1161"/>
  <c r="DF61" i="1161"/>
  <c r="DF66" i="1161" s="1"/>
  <c r="DF46" i="1161"/>
  <c r="DF51" i="1161" s="1"/>
  <c r="AK66" i="1161"/>
  <c r="AK23" i="861" s="1"/>
  <c r="AM49" i="1161"/>
  <c r="AM64" i="1161"/>
  <c r="DF48" i="1161"/>
  <c r="DF63" i="1161"/>
  <c r="AM63" i="1161"/>
  <c r="AM48" i="1161"/>
  <c r="DF23" i="861"/>
  <c r="DF25" i="861" s="1"/>
  <c r="DF50" i="1161"/>
  <c r="DF65" i="1161"/>
  <c r="DG34" i="1161"/>
  <c r="DG31" i="1161"/>
  <c r="DG33" i="1161"/>
  <c r="DG32" i="1161"/>
  <c r="DG35" i="1161"/>
  <c r="AL691" i="64"/>
  <c r="DJ693" i="64"/>
  <c r="AL694" i="64"/>
  <c r="DJ691" i="64"/>
  <c r="DJ696" i="64" s="1"/>
  <c r="AK696" i="64"/>
  <c r="AL693" i="64"/>
  <c r="AL692" i="64"/>
  <c r="DJ694" i="64"/>
  <c r="AL695" i="64"/>
  <c r="DJ692" i="64"/>
  <c r="AM685" i="64" a="1"/>
  <c r="AM685" i="64" s="1"/>
  <c r="AM688" i="64" a="1"/>
  <c r="AM688" i="64" s="1"/>
  <c r="AM684" i="64" a="1"/>
  <c r="AM684" i="64" s="1"/>
  <c r="AM687" i="64" a="1"/>
  <c r="AM687" i="64" s="1"/>
  <c r="AM686" i="64" a="1"/>
  <c r="AM686" i="64" s="1"/>
  <c r="DJ695" i="64"/>
  <c r="DK686" i="64" a="1"/>
  <c r="DK686" i="64" s="1"/>
  <c r="DK685" i="64" a="1"/>
  <c r="DK685" i="64" s="1"/>
  <c r="DK684" i="64" a="1"/>
  <c r="DK684" i="64" s="1"/>
  <c r="DK688" i="64" a="1"/>
  <c r="DK688" i="64" s="1"/>
  <c r="DK687" i="64" a="1"/>
  <c r="DK687" i="64" s="1"/>
  <c r="DI681" i="64"/>
  <c r="DI698" i="64" s="1"/>
  <c r="DI699" i="64" s="1"/>
  <c r="DJ680" i="64"/>
  <c r="AL680" i="64"/>
  <c r="DJ679" i="64"/>
  <c r="DJ677" i="64"/>
  <c r="AL678" i="64"/>
  <c r="DJ676" i="64"/>
  <c r="AL677" i="64"/>
  <c r="AL676" i="64"/>
  <c r="AK681" i="64"/>
  <c r="DK673" i="64" a="1"/>
  <c r="DK673" i="64" s="1"/>
  <c r="DK669" i="64" a="1"/>
  <c r="DK669" i="64" s="1"/>
  <c r="DK653" i="64" a="1"/>
  <c r="DK653" i="64" s="1"/>
  <c r="DK661" i="64" s="1"/>
  <c r="DK654" i="64" a="1"/>
  <c r="DK654" i="64" s="1"/>
  <c r="DK662" i="64" s="1"/>
  <c r="DK655" i="64" a="1"/>
  <c r="DK655" i="64" s="1"/>
  <c r="DK663" i="64" s="1"/>
  <c r="DK670" i="64" a="1"/>
  <c r="DK670" i="64" s="1"/>
  <c r="DK656" i="64" a="1"/>
  <c r="DK656" i="64" s="1"/>
  <c r="DK664" i="64" s="1"/>
  <c r="DK657" i="64" a="1"/>
  <c r="DK657" i="64" s="1"/>
  <c r="DK665" i="64" s="1"/>
  <c r="DK671" i="64" a="1"/>
  <c r="DK671" i="64" s="1"/>
  <c r="DK672" i="64" a="1"/>
  <c r="DK672" i="64" s="1"/>
  <c r="DJ678" i="64"/>
  <c r="AL679" i="64"/>
  <c r="AM669" i="64" a="1"/>
  <c r="AM669" i="64" s="1"/>
  <c r="AM673" i="64" a="1"/>
  <c r="AM673" i="64" s="1"/>
  <c r="AM653" i="64" a="1"/>
  <c r="AM653" i="64" s="1"/>
  <c r="AM661" i="64" s="1"/>
  <c r="AM670" i="64" a="1"/>
  <c r="AM670" i="64" s="1"/>
  <c r="AM654" i="64" a="1"/>
  <c r="AM654" i="64" s="1"/>
  <c r="AM662" i="64" s="1"/>
  <c r="AM655" i="64" a="1"/>
  <c r="AM655" i="64" s="1"/>
  <c r="AM663" i="64" s="1"/>
  <c r="AM656" i="64" a="1"/>
  <c r="AM656" i="64" s="1"/>
  <c r="AM664" i="64" s="1"/>
  <c r="AM657" i="64" a="1"/>
  <c r="AM657" i="64" s="1"/>
  <c r="AM665" i="64" s="1"/>
  <c r="AM671" i="64" a="1"/>
  <c r="AM671" i="64" s="1"/>
  <c r="AM672" i="64" a="1"/>
  <c r="AM672" i="64" s="1"/>
  <c r="DJ141" i="64"/>
  <c r="DJ143" i="64" s="1"/>
  <c r="AM139" i="64" a="1"/>
  <c r="AM139" i="64" s="1"/>
  <c r="AM138" i="64" s="1"/>
  <c r="AM140" i="64" a="1"/>
  <c r="AM140" i="64" s="1"/>
  <c r="AL141" i="64"/>
  <c r="AL143" i="64" s="1"/>
  <c r="DK140" i="64" a="1"/>
  <c r="DK140" i="64" s="1"/>
  <c r="DK139" i="64" a="1"/>
  <c r="DK139" i="64" s="1"/>
  <c r="DK138" i="64" s="1"/>
  <c r="DJ849" i="64"/>
  <c r="AL849" i="64"/>
  <c r="AL628" i="64"/>
  <c r="AL630" i="64" s="1"/>
  <c r="DI851" i="64"/>
  <c r="AK851" i="64"/>
  <c r="DK262" i="64" a="1"/>
  <c r="DK262" i="64" s="1"/>
  <c r="DK848" i="64" a="1"/>
  <c r="DK848" i="64" s="1"/>
  <c r="AM262" i="64" a="1"/>
  <c r="AM262" i="64" s="1"/>
  <c r="AM848" i="64" a="1"/>
  <c r="AM848" i="64" s="1"/>
  <c r="DJ628" i="64"/>
  <c r="DJ630" i="64" s="1"/>
  <c r="AM629" i="64" a="1"/>
  <c r="AM629" i="64" s="1"/>
  <c r="DK243" i="64" a="1"/>
  <c r="DK243" i="64" s="1"/>
  <c r="DK629" i="64" a="1"/>
  <c r="DK629" i="64" s="1"/>
  <c r="AM230" i="64" a="1"/>
  <c r="AM230" i="64" s="1"/>
  <c r="AM243" i="64" a="1"/>
  <c r="AM243" i="64" s="1"/>
  <c r="DK595" i="64" a="1"/>
  <c r="DK595" i="64" s="1"/>
  <c r="DK230" i="64" a="1"/>
  <c r="DK230" i="64" s="1"/>
  <c r="AK592" i="64"/>
  <c r="DI592" i="64"/>
  <c r="AL588" i="64"/>
  <c r="AL596" i="64" s="1"/>
  <c r="DJ588" i="64"/>
  <c r="DJ596" i="64" s="1"/>
  <c r="AM591" i="64" a="1"/>
  <c r="AM591" i="64" s="1"/>
  <c r="AM595" i="64" a="1"/>
  <c r="AM595" i="64" s="1"/>
  <c r="DK591" i="64" a="1"/>
  <c r="DK591" i="64" s="1"/>
  <c r="AM587" i="64" a="1"/>
  <c r="AM587" i="64" s="1"/>
  <c r="DK4" i="64"/>
  <c r="DK587" i="64" a="1"/>
  <c r="DK587" i="64" s="1"/>
  <c r="DL52" i="863" a="1"/>
  <c r="DL52" i="863" s="1"/>
  <c r="DL40" i="863"/>
  <c r="W72" i="861"/>
  <c r="AN190" i="64"/>
  <c r="AN7" i="64"/>
  <c r="AM4" i="64"/>
  <c r="AG48" i="861"/>
  <c r="AG89" i="861" s="1"/>
  <c r="DC69"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4" i="861" s="1"/>
  <c r="DK4" i="863"/>
  <c r="DK43" i="863"/>
  <c r="AN3" i="64"/>
  <c r="AN873" i="64" s="1" a="1"/>
  <c r="AN873" i="64" s="1"/>
  <c r="AN1" i="64"/>
  <c r="AO2" i="64"/>
  <c r="AG1538" i="64"/>
  <c r="AG1540"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6" i="861" s="1"/>
  <c r="AN56" i="863" a="1"/>
  <c r="AN56" i="863" s="1"/>
  <c r="AN52" i="863" a="1"/>
  <c r="AN52" i="863" s="1"/>
  <c r="AN39" i="863"/>
  <c r="AN53" i="863" a="1"/>
  <c r="AN53" i="863" s="1"/>
  <c r="AN41" i="863"/>
  <c r="AN55" i="863" a="1"/>
  <c r="AN55" i="863" s="1"/>
  <c r="AN54" i="863" a="1"/>
  <c r="AN54" i="863" s="1"/>
  <c r="AN38" i="863"/>
  <c r="AN3" i="863"/>
  <c r="AN1" i="863"/>
  <c r="AO2" i="863"/>
  <c r="AO40" i="863" s="1"/>
  <c r="AL34" i="861"/>
  <c r="AA1" i="860"/>
  <c r="AA7" i="860"/>
  <c r="AA3" i="860"/>
  <c r="AA4" i="860" s="1"/>
  <c r="AB2" i="860"/>
  <c r="DE1" i="860"/>
  <c r="DF9" i="860"/>
  <c r="DF8" i="860"/>
  <c r="DF3" i="860"/>
  <c r="DG2" i="860"/>
  <c r="DE4" i="860"/>
  <c r="CZ2026" i="64"/>
  <c r="CZ1999" i="64"/>
  <c r="AF1583" i="64"/>
  <c r="AG1581" i="64"/>
  <c r="DD1560" i="64"/>
  <c r="DD1562" i="64" s="1"/>
  <c r="AG1560" i="64"/>
  <c r="AG1562" i="64" s="1"/>
  <c r="AF1562" i="64"/>
  <c r="DG1581" i="64"/>
  <c r="DC1538" i="64"/>
  <c r="DC1540" i="64" s="1"/>
  <c r="DB1540" i="64"/>
  <c r="DA1679" i="64"/>
  <c r="CY1516" i="64"/>
  <c r="CY1518" i="64" s="1"/>
  <c r="E1314" i="64"/>
  <c r="E1653" i="64"/>
  <c r="E1520" i="64"/>
  <c r="E1291" i="64"/>
  <c r="E1317" i="64"/>
  <c r="E1316" i="64"/>
  <c r="E1523" i="64"/>
  <c r="E1522" i="64"/>
  <c r="E1247" i="64"/>
  <c r="E2250" i="64"/>
  <c r="E2253" i="64"/>
  <c r="E2252" i="64"/>
  <c r="E1685" i="64"/>
  <c r="E1294" i="64"/>
  <c r="E1293" i="64"/>
  <c r="E1250" i="64"/>
  <c r="E1249" i="64"/>
  <c r="E1688" i="64"/>
  <c r="E1687" i="64"/>
  <c r="E1753" i="64"/>
  <c r="E1656" i="64"/>
  <c r="E1655" i="64"/>
  <c r="E1624" i="64"/>
  <c r="E1623" i="64"/>
  <c r="E1621" i="64"/>
  <c r="E1132" i="64"/>
  <c r="E1206" i="64"/>
  <c r="E1205" i="64"/>
  <c r="E1203" i="64"/>
  <c r="E1170" i="64"/>
  <c r="E1169" i="64"/>
  <c r="E1167" i="64"/>
  <c r="E1135" i="64"/>
  <c r="E1134" i="64"/>
  <c r="E1100" i="64"/>
  <c r="E1099" i="64"/>
  <c r="E1097" i="64"/>
  <c r="E1722" i="64"/>
  <c r="E1721" i="64"/>
  <c r="E1719" i="64"/>
  <c r="E1061" i="64"/>
  <c r="E1756" i="64"/>
  <c r="E1755" i="64"/>
  <c r="CI524" i="64"/>
  <c r="CA524" i="64"/>
  <c r="BS524" i="64"/>
  <c r="BK524" i="64"/>
  <c r="BC524" i="64"/>
  <c r="AU524" i="64"/>
  <c r="AM524" i="64"/>
  <c r="AE524" i="64"/>
  <c r="W524" i="64"/>
  <c r="E1064" i="64"/>
  <c r="E1063" i="64"/>
  <c r="E509" i="64"/>
  <c r="E508" i="64"/>
  <c r="E506" i="64"/>
  <c r="CJ524" i="64"/>
  <c r="CB524" i="64"/>
  <c r="BT524" i="64"/>
  <c r="BL524" i="64"/>
  <c r="BD524" i="64"/>
  <c r="AV524" i="64"/>
  <c r="AN524" i="64"/>
  <c r="AF524" i="64"/>
  <c r="X524" i="64"/>
  <c r="E992" i="64"/>
  <c r="E991" i="64"/>
  <c r="E989" i="64"/>
  <c r="E1451" i="64"/>
  <c r="E1450" i="64"/>
  <c r="E1449" i="64"/>
  <c r="E322" i="64"/>
  <c r="E1400" i="64"/>
  <c r="E946" i="64"/>
  <c r="E945" i="64"/>
  <c r="E943" i="64"/>
  <c r="CL524" i="64"/>
  <c r="CD524" i="64"/>
  <c r="BV524" i="64"/>
  <c r="BN524" i="64"/>
  <c r="BF524" i="64"/>
  <c r="AX524" i="64"/>
  <c r="AP524" i="64"/>
  <c r="AH524" i="64"/>
  <c r="Z524" i="64"/>
  <c r="AS524" i="64"/>
  <c r="BQ524" i="64"/>
  <c r="AK524" i="64"/>
  <c r="BY524" i="64"/>
  <c r="U524" i="64"/>
  <c r="BA524" i="64"/>
  <c r="BI524" i="64"/>
  <c r="AC524" i="64"/>
  <c r="S524" i="64"/>
  <c r="CE524" i="64"/>
  <c r="BW524" i="64"/>
  <c r="BO524" i="64"/>
  <c r="BG524" i="64"/>
  <c r="AY524" i="64"/>
  <c r="AQ524" i="64"/>
  <c r="AI524" i="64"/>
  <c r="AA524" i="64"/>
  <c r="CH524" i="64"/>
  <c r="BZ524" i="64"/>
  <c r="BR524" i="64"/>
  <c r="BJ524" i="64"/>
  <c r="BB524" i="64"/>
  <c r="AT524" i="64"/>
  <c r="AL524" i="64"/>
  <c r="AD524" i="64"/>
  <c r="V524" i="64"/>
  <c r="CG524" i="64"/>
  <c r="CF524" i="64"/>
  <c r="BX524" i="64"/>
  <c r="BP524" i="64"/>
  <c r="BH524" i="64"/>
  <c r="AZ524" i="64"/>
  <c r="AR524" i="64"/>
  <c r="AJ524" i="64"/>
  <c r="AB524" i="64"/>
  <c r="T524" i="64"/>
  <c r="CK524" i="64"/>
  <c r="CC524" i="64"/>
  <c r="BU524" i="64"/>
  <c r="BM524" i="64"/>
  <c r="BE524" i="64"/>
  <c r="AW524" i="64"/>
  <c r="AO524" i="64"/>
  <c r="AG524" i="64"/>
  <c r="Y524" i="64"/>
  <c r="E1425" i="64"/>
  <c r="E1403" i="64"/>
  <c r="E1402" i="64"/>
  <c r="E1427" i="64"/>
  <c r="E1426" i="64"/>
  <c r="E1313" i="64"/>
  <c r="G1311" i="64"/>
  <c r="T407" i="64"/>
  <c r="U407" i="64"/>
  <c r="V407" i="64"/>
  <c r="W407" i="64"/>
  <c r="X407" i="64"/>
  <c r="Y407" i="64"/>
  <c r="Z407" i="64"/>
  <c r="AA407" i="64"/>
  <c r="AB407" i="64"/>
  <c r="AC407" i="64"/>
  <c r="AD407" i="64"/>
  <c r="AE407" i="64"/>
  <c r="AF407" i="64"/>
  <c r="AG407" i="64"/>
  <c r="AH407" i="64"/>
  <c r="AI407" i="64"/>
  <c r="AJ407" i="64"/>
  <c r="AK407" i="64"/>
  <c r="AL407" i="64"/>
  <c r="AM407" i="64"/>
  <c r="AN407" i="64"/>
  <c r="AO407" i="64"/>
  <c r="AP407" i="64"/>
  <c r="AQ407" i="64"/>
  <c r="AR407" i="64"/>
  <c r="AS407" i="64"/>
  <c r="AT407" i="64"/>
  <c r="AU407" i="64"/>
  <c r="AV407" i="64"/>
  <c r="AW407" i="64"/>
  <c r="AX407" i="64"/>
  <c r="AY407" i="64"/>
  <c r="AZ407" i="64"/>
  <c r="BA407" i="64"/>
  <c r="BB407" i="64"/>
  <c r="BC407" i="64"/>
  <c r="BD407" i="64"/>
  <c r="BE407" i="64"/>
  <c r="BF407" i="64"/>
  <c r="BG407" i="64"/>
  <c r="BH407" i="64"/>
  <c r="BI407" i="64"/>
  <c r="BJ407" i="64"/>
  <c r="BK407" i="64"/>
  <c r="BL407" i="64"/>
  <c r="BM407" i="64"/>
  <c r="BN407" i="64"/>
  <c r="BO407" i="64"/>
  <c r="BP407" i="64"/>
  <c r="BQ407" i="64"/>
  <c r="BR407" i="64"/>
  <c r="BS407" i="64"/>
  <c r="BT407" i="64"/>
  <c r="BU407" i="64"/>
  <c r="BV407" i="64"/>
  <c r="BW407" i="64"/>
  <c r="BX407" i="64"/>
  <c r="BY407" i="64"/>
  <c r="BZ407" i="64"/>
  <c r="CA407" i="64"/>
  <c r="CB407" i="64"/>
  <c r="CC407" i="64"/>
  <c r="CD407" i="64"/>
  <c r="CE407" i="64"/>
  <c r="CF407" i="64"/>
  <c r="CG407" i="64"/>
  <c r="CH407" i="64"/>
  <c r="CI407" i="64"/>
  <c r="CJ407" i="64"/>
  <c r="CK407" i="64"/>
  <c r="CL407" i="64"/>
  <c r="E913" i="64"/>
  <c r="B913" i="64" s="1"/>
  <c r="AN874" i="64"/>
  <c r="AM588" i="64" a="1"/>
  <c r="DI852" i="64" a="1"/>
  <c r="AM849" i="64" a="1"/>
  <c r="DK849" i="64" a="1"/>
  <c r="DJ851" i="64" a="1"/>
  <c r="AL851" i="64" a="1"/>
  <c r="AM628" i="64" a="1"/>
  <c r="DA1999" i="64" a="1"/>
  <c r="AK852" i="64" a="1"/>
  <c r="DK628" i="64" a="1"/>
  <c r="DA2026" i="64" a="1"/>
  <c r="DK588" i="64" a="1"/>
  <c r="DI18" i="861" l="1"/>
  <c r="DI24" i="861"/>
  <c r="DF68" i="1161"/>
  <c r="DF69" i="1161" s="1"/>
  <c r="DF17" i="861"/>
  <c r="DG47" i="1161"/>
  <c r="DG62" i="1161"/>
  <c r="AN48" i="1161"/>
  <c r="AN63" i="1161"/>
  <c r="DG48" i="1161"/>
  <c r="DG63" i="1161"/>
  <c r="AN47" i="1161"/>
  <c r="AN62" i="1161"/>
  <c r="DG46" i="1161"/>
  <c r="DG51" i="1161" s="1"/>
  <c r="DG61" i="1161"/>
  <c r="DG66" i="1161" s="1"/>
  <c r="AN61" i="1161"/>
  <c r="AN46" i="1161"/>
  <c r="DH33" i="1161"/>
  <c r="DH32" i="1161"/>
  <c r="DH34" i="1161"/>
  <c r="DH35" i="1161"/>
  <c r="DH31" i="1161"/>
  <c r="DG49" i="1161"/>
  <c r="DG64" i="1161"/>
  <c r="AN49" i="1161"/>
  <c r="AN64" i="1161"/>
  <c r="AK68" i="1161"/>
  <c r="AN50" i="1161"/>
  <c r="AN65" i="1161"/>
  <c r="AR15" i="1161"/>
  <c r="AP36" i="1161"/>
  <c r="AP73" i="1161"/>
  <c r="AP24" i="861" s="1"/>
  <c r="AP77" i="1161"/>
  <c r="AP18" i="861" s="1"/>
  <c r="DI77" i="1161"/>
  <c r="DI73" i="1161"/>
  <c r="DI36" i="1161"/>
  <c r="DG17" i="861"/>
  <c r="DG23" i="861"/>
  <c r="DG25" i="861" s="1"/>
  <c r="DJ18" i="1161"/>
  <c r="DJ20" i="1161" s="1"/>
  <c r="DK15" i="1161"/>
  <c r="AM51" i="1161"/>
  <c r="AM17" i="861" s="1"/>
  <c r="AQ18" i="1161"/>
  <c r="AS16" i="1161"/>
  <c r="AS56" i="1161"/>
  <c r="AS23" i="1161"/>
  <c r="AS72" i="1161"/>
  <c r="AS24" i="1161"/>
  <c r="AS76" i="1161"/>
  <c r="AS27" i="1161"/>
  <c r="AS17" i="1161"/>
  <c r="AS26" i="1161"/>
  <c r="AS39" i="1161"/>
  <c r="AS25" i="1161"/>
  <c r="AS42" i="1161"/>
  <c r="AS40" i="1161"/>
  <c r="AS55" i="1161"/>
  <c r="AS43" i="1161"/>
  <c r="AS58" i="1161"/>
  <c r="AS41" i="1161"/>
  <c r="AS54" i="1161"/>
  <c r="AS4" i="1161"/>
  <c r="AS57" i="1161"/>
  <c r="AM66" i="1161"/>
  <c r="AM23" i="861" s="1"/>
  <c r="AT7" i="1161"/>
  <c r="AT1" i="1161"/>
  <c r="AU2" i="1161"/>
  <c r="AT3" i="1161"/>
  <c r="AL66" i="1161"/>
  <c r="AL23" i="861" s="1"/>
  <c r="AR8" i="1161"/>
  <c r="AL51" i="1161"/>
  <c r="AL17" i="861" s="1"/>
  <c r="DG50" i="1161"/>
  <c r="DG65" i="1161"/>
  <c r="AO33" i="1161"/>
  <c r="AO32" i="1161"/>
  <c r="AO35" i="1161"/>
  <c r="AO34" i="1161"/>
  <c r="AO31" i="1161"/>
  <c r="DL873" i="64" a="1"/>
  <c r="DL873" i="64" s="1"/>
  <c r="AK698" i="64"/>
  <c r="AK699" i="64" s="1"/>
  <c r="AM693" i="64"/>
  <c r="AM691" i="64"/>
  <c r="AM695" i="64"/>
  <c r="AM694" i="64"/>
  <c r="AL696" i="64"/>
  <c r="DK694" i="64"/>
  <c r="DK693" i="64"/>
  <c r="DK692" i="64"/>
  <c r="DK691" i="64"/>
  <c r="DK696" i="64" s="1"/>
  <c r="DK695" i="64"/>
  <c r="DL686" i="64" a="1"/>
  <c r="DL686" i="64" s="1"/>
  <c r="DL685" i="64" a="1"/>
  <c r="DL685" i="64" s="1"/>
  <c r="DL684" i="64" a="1"/>
  <c r="DL684" i="64" s="1"/>
  <c r="DL688" i="64" a="1"/>
  <c r="DL688" i="64" s="1"/>
  <c r="DL687" i="64" a="1"/>
  <c r="DL687" i="64" s="1"/>
  <c r="AM692" i="64"/>
  <c r="AN688" i="64" a="1"/>
  <c r="AN688" i="64" s="1"/>
  <c r="AN684" i="64" a="1"/>
  <c r="AN684" i="64" s="1"/>
  <c r="AN687" i="64" a="1"/>
  <c r="AN687" i="64" s="1"/>
  <c r="AN686" i="64" a="1"/>
  <c r="AN686" i="64" s="1"/>
  <c r="AN685" i="64" a="1"/>
  <c r="AN685" i="64" s="1"/>
  <c r="DJ681" i="64"/>
  <c r="DJ698" i="64" s="1"/>
  <c r="DJ699" i="64" s="1"/>
  <c r="DK680" i="64"/>
  <c r="AM676" i="64"/>
  <c r="AL681" i="64"/>
  <c r="AM677" i="64"/>
  <c r="DK676" i="64"/>
  <c r="AN672" i="64" a="1"/>
  <c r="AN672" i="64" s="1"/>
  <c r="AN673" i="64" a="1"/>
  <c r="AN673" i="64" s="1"/>
  <c r="AN653" i="64" a="1"/>
  <c r="AN653" i="64" s="1"/>
  <c r="AN661" i="64" s="1"/>
  <c r="AN669" i="64" a="1"/>
  <c r="AN669" i="64" s="1"/>
  <c r="AN670" i="64" a="1"/>
  <c r="AN670" i="64" s="1"/>
  <c r="AN654" i="64" a="1"/>
  <c r="AN654" i="64" s="1"/>
  <c r="AN662" i="64" s="1"/>
  <c r="AN655" i="64" a="1"/>
  <c r="AN655" i="64" s="1"/>
  <c r="AN663" i="64" s="1"/>
  <c r="AN656" i="64" a="1"/>
  <c r="AN656" i="64" s="1"/>
  <c r="AN664" i="64" s="1"/>
  <c r="AN657" i="64" a="1"/>
  <c r="AN657" i="64" s="1"/>
  <c r="AN665" i="64" s="1"/>
  <c r="AN671" i="64" a="1"/>
  <c r="AN671" i="64" s="1"/>
  <c r="DK679" i="64"/>
  <c r="DL673" i="64" a="1"/>
  <c r="DL673" i="64" s="1"/>
  <c r="DL669" i="64" a="1"/>
  <c r="DL669" i="64" s="1"/>
  <c r="DL653" i="64" a="1"/>
  <c r="DL653" i="64" s="1"/>
  <c r="DL661" i="64" s="1"/>
  <c r="DL654" i="64" a="1"/>
  <c r="DL654" i="64" s="1"/>
  <c r="DL662" i="64" s="1"/>
  <c r="DL655" i="64" a="1"/>
  <c r="DL655" i="64" s="1"/>
  <c r="DL663" i="64" s="1"/>
  <c r="DL670" i="64" a="1"/>
  <c r="DL670" i="64" s="1"/>
  <c r="DL656" i="64" a="1"/>
  <c r="DL656" i="64" s="1"/>
  <c r="DL664" i="64" s="1"/>
  <c r="DL657" i="64" a="1"/>
  <c r="DL657" i="64" s="1"/>
  <c r="DL665" i="64" s="1"/>
  <c r="DL671" i="64" a="1"/>
  <c r="DL671" i="64" s="1"/>
  <c r="DL672" i="64" a="1"/>
  <c r="DL672" i="64" s="1"/>
  <c r="AM680" i="64"/>
  <c r="DK678" i="64"/>
  <c r="AM679" i="64"/>
  <c r="DK677" i="64"/>
  <c r="AM678" i="64"/>
  <c r="DL140" i="64" a="1"/>
  <c r="DL140" i="64" s="1"/>
  <c r="DL139" i="64" a="1"/>
  <c r="DL139" i="64" s="1"/>
  <c r="DL138" i="64" s="1"/>
  <c r="AN139" i="64" a="1"/>
  <c r="AN139" i="64" s="1"/>
  <c r="AN138" i="64" s="1"/>
  <c r="AN140" i="64" a="1"/>
  <c r="AN140" i="64" s="1"/>
  <c r="AM141" i="64"/>
  <c r="AM143" i="64" s="1"/>
  <c r="DK141" i="64"/>
  <c r="DK143" i="64" s="1"/>
  <c r="AM849" i="64"/>
  <c r="DJ851" i="64"/>
  <c r="AM628" i="64"/>
  <c r="AM630" i="64" s="1"/>
  <c r="DK849" i="64"/>
  <c r="AK852" i="64"/>
  <c r="DI852" i="64"/>
  <c r="AL851" i="64"/>
  <c r="DL262" i="64" a="1"/>
  <c r="DL262" i="64" s="1"/>
  <c r="DL848" i="64" a="1"/>
  <c r="DL848" i="64" s="1"/>
  <c r="AN262" i="64" a="1"/>
  <c r="AN262" i="64" s="1"/>
  <c r="AN848" i="64" a="1"/>
  <c r="AN848" i="64" s="1"/>
  <c r="DK628" i="64"/>
  <c r="DK630" i="64" s="1"/>
  <c r="DL629" i="64" a="1"/>
  <c r="DL629" i="64" s="1"/>
  <c r="AN243" i="64" a="1"/>
  <c r="AN243" i="64" s="1"/>
  <c r="AN629" i="64" a="1"/>
  <c r="AN629" i="64" s="1"/>
  <c r="DL230" i="64" a="1"/>
  <c r="DL230" i="64" s="1"/>
  <c r="DL243" i="64" a="1"/>
  <c r="DL243" i="64" s="1"/>
  <c r="AN595" i="64" a="1"/>
  <c r="AN595" i="64" s="1"/>
  <c r="AN230" i="64" a="1"/>
  <c r="AN230" i="64" s="1"/>
  <c r="DJ592" i="64"/>
  <c r="AL592" i="64"/>
  <c r="DL595" i="64" a="1"/>
  <c r="DL595" i="64" s="1"/>
  <c r="AM588" i="64"/>
  <c r="AM596" i="64" s="1"/>
  <c r="DK588" i="64"/>
  <c r="DK596" i="64" s="1"/>
  <c r="DL591" i="64" a="1"/>
  <c r="DL591" i="64" s="1"/>
  <c r="AN591" i="64" a="1"/>
  <c r="AN591" i="64" s="1"/>
  <c r="AN4" i="64"/>
  <c r="AN587" i="64" a="1"/>
  <c r="AN587" i="64" s="1"/>
  <c r="DL587" i="64" a="1"/>
  <c r="DL587" i="64" s="1"/>
  <c r="DL66" i="863" a="1"/>
  <c r="DL66" i="863" s="1"/>
  <c r="AO190" i="64"/>
  <c r="AO7" i="64"/>
  <c r="AN8" i="64" s="1"/>
  <c r="AM8" i="64"/>
  <c r="AH48" i="861"/>
  <c r="AH89" i="861" s="1"/>
  <c r="AH1538" i="64"/>
  <c r="AH1540" i="64" s="1"/>
  <c r="DD69" i="861"/>
  <c r="DL42" i="863"/>
  <c r="DL21" i="863" s="1"/>
  <c r="DL34" i="861" s="1"/>
  <c r="DL43" i="863"/>
  <c r="DL68" i="863" a="1"/>
  <c r="DL68" i="863" s="1"/>
  <c r="DL57" i="863"/>
  <c r="DL70" i="863" a="1"/>
  <c r="DL70" i="863" s="1"/>
  <c r="DL1" i="863"/>
  <c r="DL4" i="863"/>
  <c r="AO1" i="64"/>
  <c r="AP2" i="64"/>
  <c r="AO3" i="64"/>
  <c r="AO873" i="64" s="1" a="1"/>
  <c r="AO873" i="64" s="1"/>
  <c r="DL4" i="64"/>
  <c r="DL212" i="64"/>
  <c r="DL1" i="64"/>
  <c r="DL194" i="64"/>
  <c r="DL1" i="864"/>
  <c r="DL2" i="861"/>
  <c r="DL1" i="861" s="1"/>
  <c r="AN57" i="863"/>
  <c r="AN42" i="863"/>
  <c r="AN21" i="863" s="1"/>
  <c r="AN43" i="863"/>
  <c r="DL5" i="861"/>
  <c r="AN24" i="864"/>
  <c r="AN96" i="861" s="1"/>
  <c r="AM34"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26" i="64"/>
  <c r="DA1999" i="64"/>
  <c r="AG1583" i="64"/>
  <c r="AH1581" i="64"/>
  <c r="DH1581" i="64"/>
  <c r="DH1583" i="64" s="1"/>
  <c r="AH1560" i="64"/>
  <c r="DG1583" i="64"/>
  <c r="DE1560" i="64"/>
  <c r="DE1562" i="64" s="1"/>
  <c r="DD1538" i="64"/>
  <c r="DB1679" i="64"/>
  <c r="CZ1516" i="64"/>
  <c r="G426" i="64"/>
  <c r="G451" i="64"/>
  <c r="G961" i="64"/>
  <c r="G526" i="64"/>
  <c r="E1348" i="64"/>
  <c r="DL874" i="64"/>
  <c r="AO874" i="64"/>
  <c r="DJ852" i="64" a="1"/>
  <c r="DB2026" i="64" a="1"/>
  <c r="DL628" i="64" a="1"/>
  <c r="DK851" i="64" a="1"/>
  <c r="DB1999" i="64" a="1"/>
  <c r="AM851" i="64" a="1"/>
  <c r="DL588" i="64" a="1"/>
  <c r="AN628" i="64" a="1"/>
  <c r="AL852" i="64" a="1"/>
  <c r="DL849" i="64" a="1"/>
  <c r="AN849" i="64" a="1"/>
  <c r="AN588" i="64" a="1"/>
  <c r="DJ18" i="861" l="1"/>
  <c r="DJ24" i="861"/>
  <c r="DG68" i="1161"/>
  <c r="DG69" i="1161" s="1"/>
  <c r="AR18" i="1161"/>
  <c r="AL68" i="1161"/>
  <c r="AT40" i="1161"/>
  <c r="AT39" i="1161"/>
  <c r="AT54" i="1161"/>
  <c r="AT57" i="1161"/>
  <c r="AT58" i="1161"/>
  <c r="AT4" i="1161"/>
  <c r="AT55" i="1161"/>
  <c r="AT16" i="1161"/>
  <c r="AT56" i="1161"/>
  <c r="AT17" i="1161"/>
  <c r="AT72" i="1161"/>
  <c r="AT24" i="1161"/>
  <c r="AT76" i="1161"/>
  <c r="AT23" i="1161"/>
  <c r="AT25" i="1161"/>
  <c r="AT26" i="1161"/>
  <c r="AT41" i="1161"/>
  <c r="AT27" i="1161"/>
  <c r="AT42" i="1161"/>
  <c r="AT43" i="1161"/>
  <c r="AR20" i="1161"/>
  <c r="AV2" i="1161"/>
  <c r="AU3" i="1161"/>
  <c r="AU7" i="1161"/>
  <c r="AU1" i="1161"/>
  <c r="AM68" i="1161"/>
  <c r="AP31" i="1161"/>
  <c r="AP33" i="1161"/>
  <c r="AP35" i="1161"/>
  <c r="AP32" i="1161"/>
  <c r="AP34" i="1161"/>
  <c r="AS8" i="1161"/>
  <c r="DL15" i="1161"/>
  <c r="DL18" i="1161" s="1"/>
  <c r="DK18" i="1161"/>
  <c r="DK20" i="1161" s="1"/>
  <c r="DJ36" i="1161"/>
  <c r="DJ73" i="1161"/>
  <c r="DJ77" i="1161"/>
  <c r="AO61" i="1161"/>
  <c r="AO46" i="1161"/>
  <c r="DI35" i="1161"/>
  <c r="DI32" i="1161"/>
  <c r="DI33" i="1161"/>
  <c r="DI34" i="1161"/>
  <c r="DI31" i="1161"/>
  <c r="DH46" i="1161"/>
  <c r="DH51" i="1161" s="1"/>
  <c r="DH61" i="1161"/>
  <c r="DH66" i="1161" s="1"/>
  <c r="AO49" i="1161"/>
  <c r="AO64" i="1161"/>
  <c r="DH50" i="1161"/>
  <c r="DH65" i="1161"/>
  <c r="AO50" i="1161"/>
  <c r="AO65" i="1161"/>
  <c r="DH49" i="1161"/>
  <c r="DH64" i="1161"/>
  <c r="AO47" i="1161"/>
  <c r="AO62" i="1161"/>
  <c r="AK69" i="1161"/>
  <c r="DH62" i="1161"/>
  <c r="DH47" i="1161"/>
  <c r="DH48" i="1161"/>
  <c r="DH63" i="1161"/>
  <c r="AO48" i="1161"/>
  <c r="AO63" i="1161"/>
  <c r="AS15" i="1161"/>
  <c r="DH23" i="861"/>
  <c r="DH25" i="861" s="1"/>
  <c r="AN51" i="1161"/>
  <c r="AN17" i="861" s="1"/>
  <c r="AQ20" i="1161"/>
  <c r="AN66" i="1161"/>
  <c r="AN23" i="861" s="1"/>
  <c r="AL698" i="64"/>
  <c r="AL699" i="64" s="1"/>
  <c r="DL693" i="64"/>
  <c r="AN694" i="64"/>
  <c r="DL695" i="64"/>
  <c r="AM696" i="64"/>
  <c r="AN693" i="64"/>
  <c r="DL692" i="64"/>
  <c r="DL691" i="64"/>
  <c r="DL696" i="64" s="1"/>
  <c r="AN691" i="64"/>
  <c r="DL694" i="64"/>
  <c r="AN692" i="64"/>
  <c r="AO688" i="64" a="1"/>
  <c r="AO688" i="64" s="1"/>
  <c r="AO684" i="64" a="1"/>
  <c r="AO684" i="64" s="1"/>
  <c r="AO687" i="64" a="1"/>
  <c r="AO687" i="64" s="1"/>
  <c r="AO686" i="64" a="1"/>
  <c r="AO686" i="64" s="1"/>
  <c r="AO685" i="64" a="1"/>
  <c r="AO685" i="64" s="1"/>
  <c r="AN695" i="64"/>
  <c r="DK681" i="64"/>
  <c r="DK698" i="64" s="1"/>
  <c r="DK699" i="64" s="1"/>
  <c r="DL676" i="64"/>
  <c r="AN680" i="64"/>
  <c r="AN679" i="64"/>
  <c r="AN676" i="64"/>
  <c r="AN677" i="64"/>
  <c r="AM681" i="64"/>
  <c r="AO672" i="64" a="1"/>
  <c r="AO672" i="64" s="1"/>
  <c r="AO671" i="64" a="1"/>
  <c r="AO671" i="64" s="1"/>
  <c r="AO673" i="64" a="1"/>
  <c r="AO673" i="64" s="1"/>
  <c r="AO653" i="64" a="1"/>
  <c r="AO653" i="64" s="1"/>
  <c r="AO661" i="64" s="1"/>
  <c r="AO670" i="64" a="1"/>
  <c r="AO670" i="64" s="1"/>
  <c r="AO654" i="64" a="1"/>
  <c r="AO654" i="64" s="1"/>
  <c r="AO662" i="64" s="1"/>
  <c r="AO655" i="64" a="1"/>
  <c r="AO655" i="64" s="1"/>
  <c r="AO663" i="64" s="1"/>
  <c r="AO656" i="64" a="1"/>
  <c r="AO656" i="64" s="1"/>
  <c r="AO664" i="64" s="1"/>
  <c r="AO669" i="64" a="1"/>
  <c r="AO669" i="64" s="1"/>
  <c r="AO657" i="64" a="1"/>
  <c r="AO657" i="64" s="1"/>
  <c r="AO665" i="64" s="1"/>
  <c r="AN678" i="64"/>
  <c r="DL680" i="64"/>
  <c r="DL679" i="64"/>
  <c r="DL678" i="64"/>
  <c r="DL677" i="64"/>
  <c r="AO139" i="64" a="1"/>
  <c r="AO139" i="64" s="1"/>
  <c r="AO138" i="64" s="1"/>
  <c r="AO140" i="64" a="1"/>
  <c r="AO140" i="64" s="1"/>
  <c r="DL141" i="64"/>
  <c r="DL143" i="64" s="1"/>
  <c r="AN141" i="64"/>
  <c r="AN143" i="64" s="1"/>
  <c r="AM851" i="64"/>
  <c r="AN849" i="64"/>
  <c r="AL852" i="64"/>
  <c r="AN628" i="64"/>
  <c r="AN630" i="64" s="1"/>
  <c r="DK851" i="64"/>
  <c r="DJ852" i="64"/>
  <c r="DL849" i="64"/>
  <c r="AO262" i="64" a="1"/>
  <c r="AO262" i="64" s="1"/>
  <c r="AO848" i="64" a="1"/>
  <c r="AO848" i="64" s="1"/>
  <c r="DL628" i="64"/>
  <c r="DL630" i="64" s="1"/>
  <c r="AO243" i="64" a="1"/>
  <c r="AO243" i="64" s="1"/>
  <c r="AO629" i="64" a="1"/>
  <c r="AO629" i="64" s="1"/>
  <c r="AO595" i="64" a="1"/>
  <c r="AO595" i="64" s="1"/>
  <c r="AO230" i="64" a="1"/>
  <c r="AO230" i="64" s="1"/>
  <c r="AM592" i="64"/>
  <c r="DK592" i="64"/>
  <c r="AN588" i="64"/>
  <c r="AN596" i="64" s="1"/>
  <c r="DL588" i="64"/>
  <c r="DL596" i="64" s="1"/>
  <c r="AO591" i="64" a="1"/>
  <c r="AO591" i="64" s="1"/>
  <c r="AO4" i="64"/>
  <c r="AO587" i="64" a="1"/>
  <c r="AO587" i="64" s="1"/>
  <c r="X45" i="861"/>
  <c r="X97" i="861"/>
  <c r="AP190" i="64"/>
  <c r="AP7" i="64"/>
  <c r="AO8" i="64" s="1"/>
  <c r="AI48" i="861"/>
  <c r="AI89" i="861" s="1"/>
  <c r="AI1538" i="64"/>
  <c r="AI1540" i="64" s="1"/>
  <c r="DE69" i="861"/>
  <c r="AQ2" i="64"/>
  <c r="AP1" i="64"/>
  <c r="AP3" i="64"/>
  <c r="AP873" i="64" s="1" a="1"/>
  <c r="AP873" i="64" s="1"/>
  <c r="AO24" i="864"/>
  <c r="AO96"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4" i="861"/>
  <c r="AR8" i="861"/>
  <c r="AS3" i="861"/>
  <c r="AR4" i="861"/>
  <c r="AR1" i="861"/>
  <c r="AO57" i="863"/>
  <c r="AD2" i="860"/>
  <c r="AC7" i="860"/>
  <c r="AC1" i="860"/>
  <c r="AC3" i="860"/>
  <c r="AC4" i="860" s="1"/>
  <c r="DG1" i="860"/>
  <c r="DG4" i="860"/>
  <c r="DH9" i="860"/>
  <c r="DH8" i="860"/>
  <c r="DH3" i="860"/>
  <c r="DI2" i="860"/>
  <c r="DB2026" i="64"/>
  <c r="DB1999" i="64"/>
  <c r="AH1583" i="64"/>
  <c r="AI1581" i="64"/>
  <c r="AI1560" i="64"/>
  <c r="AI1562" i="64" s="1"/>
  <c r="AH1562" i="64"/>
  <c r="DI1581" i="64"/>
  <c r="DF1560" i="64"/>
  <c r="DF1562" i="64" s="1"/>
  <c r="DE1538" i="64"/>
  <c r="DE1540" i="64" s="1"/>
  <c r="DD1540" i="64"/>
  <c r="DC1679" i="64"/>
  <c r="DA1516" i="64"/>
  <c r="CZ1518" i="64"/>
  <c r="L93" i="64"/>
  <c r="M93" i="64"/>
  <c r="N93" i="64"/>
  <c r="O93" i="64"/>
  <c r="P93" i="64"/>
  <c r="K93" i="64"/>
  <c r="E1312" i="64"/>
  <c r="E1311" i="64"/>
  <c r="B1311" i="64" s="1"/>
  <c r="E1309" i="64"/>
  <c r="AP874" i="64"/>
  <c r="DC1999" i="64" a="1"/>
  <c r="DL851" i="64" a="1"/>
  <c r="AN851" i="64" a="1"/>
  <c r="AM852" i="64" a="1"/>
  <c r="AO628" i="64" a="1"/>
  <c r="AO588" i="64" a="1"/>
  <c r="AO849" i="64" a="1"/>
  <c r="DC2026" i="64" a="1"/>
  <c r="DK852" i="64" a="1"/>
  <c r="DL18" i="861" l="1"/>
  <c r="DL24" i="861"/>
  <c r="DK18" i="861"/>
  <c r="DK24" i="861"/>
  <c r="DH68" i="1161"/>
  <c r="DH69" i="1161" s="1"/>
  <c r="DH17" i="861"/>
  <c r="DJ34" i="1161"/>
  <c r="DJ33" i="1161"/>
  <c r="DJ31" i="1161"/>
  <c r="DJ32" i="1161"/>
  <c r="DJ35" i="1161"/>
  <c r="AM69" i="1161"/>
  <c r="DI46" i="1161"/>
  <c r="DI51" i="1161" s="1"/>
  <c r="DI61" i="1161"/>
  <c r="DI66" i="1161" s="1"/>
  <c r="DI23" i="861"/>
  <c r="DI17" i="861"/>
  <c r="DI49" i="1161"/>
  <c r="DI64" i="1161"/>
  <c r="AQ36" i="1161"/>
  <c r="AQ73" i="1161"/>
  <c r="AQ24" i="861" s="1"/>
  <c r="AQ77" i="1161"/>
  <c r="AQ18" i="861" s="1"/>
  <c r="DI48" i="1161"/>
  <c r="DI63" i="1161"/>
  <c r="AT8" i="1161"/>
  <c r="DI47" i="1161"/>
  <c r="DI62" i="1161"/>
  <c r="AU57" i="1161"/>
  <c r="AU4" i="1161"/>
  <c r="AU58" i="1161"/>
  <c r="AU25" i="1161"/>
  <c r="AU72" i="1161"/>
  <c r="AU16" i="1161"/>
  <c r="AU54" i="1161"/>
  <c r="AU26" i="1161"/>
  <c r="AU76" i="1161"/>
  <c r="AU24" i="1161"/>
  <c r="AU17" i="1161"/>
  <c r="AU39" i="1161"/>
  <c r="AU23" i="1161"/>
  <c r="AU41" i="1161"/>
  <c r="AU27" i="1161"/>
  <c r="AU40" i="1161"/>
  <c r="AU55" i="1161"/>
  <c r="AU43" i="1161"/>
  <c r="AU56" i="1161"/>
  <c r="AU42" i="1161"/>
  <c r="DI50" i="1161"/>
  <c r="DI65" i="1161"/>
  <c r="AW2" i="1161"/>
  <c r="AV3" i="1161"/>
  <c r="AV7" i="1161"/>
  <c r="AV1" i="1161"/>
  <c r="AT15" i="1161"/>
  <c r="DK73" i="1161"/>
  <c r="DK36" i="1161"/>
  <c r="DK77" i="1161"/>
  <c r="AN68" i="1161"/>
  <c r="DL20" i="1161"/>
  <c r="AO51" i="1161"/>
  <c r="AO17" i="861" s="1"/>
  <c r="AR36" i="1161"/>
  <c r="AR77" i="1161"/>
  <c r="AR18" i="861" s="1"/>
  <c r="AR73" i="1161"/>
  <c r="AR24" i="861" s="1"/>
  <c r="AO66" i="1161"/>
  <c r="AO23" i="861" s="1"/>
  <c r="AP64" i="1161"/>
  <c r="AP49" i="1161"/>
  <c r="AP47" i="1161"/>
  <c r="AP62" i="1161"/>
  <c r="AS18" i="1161"/>
  <c r="AP50" i="1161"/>
  <c r="AP65" i="1161"/>
  <c r="AP48" i="1161"/>
  <c r="AP63" i="1161"/>
  <c r="AL69" i="1161"/>
  <c r="AP46" i="1161"/>
  <c r="AP61" i="1161"/>
  <c r="AM698" i="64"/>
  <c r="AM699" i="64" s="1"/>
  <c r="AO693" i="64"/>
  <c r="AO691" i="64"/>
  <c r="AO694" i="64"/>
  <c r="AO695" i="64"/>
  <c r="AO692" i="64"/>
  <c r="AN696" i="64"/>
  <c r="AP688" i="64" a="1"/>
  <c r="AP688" i="64" s="1"/>
  <c r="AP684" i="64" a="1"/>
  <c r="AP684" i="64" s="1"/>
  <c r="AP687" i="64" a="1"/>
  <c r="AP687" i="64" s="1"/>
  <c r="AP686" i="64" a="1"/>
  <c r="AP686" i="64" s="1"/>
  <c r="AP685" i="64" a="1"/>
  <c r="AP685" i="64" s="1"/>
  <c r="AO677" i="64"/>
  <c r="DL681" i="64"/>
  <c r="DL698" i="64" s="1"/>
  <c r="AO680" i="64"/>
  <c r="AP671" i="64" a="1"/>
  <c r="AP671" i="64" s="1"/>
  <c r="AP672" i="64" a="1"/>
  <c r="AP672" i="64" s="1"/>
  <c r="AP657" i="64" a="1"/>
  <c r="AP657" i="64" s="1"/>
  <c r="AP665" i="64" s="1"/>
  <c r="AP673" i="64" a="1"/>
  <c r="AP673" i="64" s="1"/>
  <c r="AP653" i="64" a="1"/>
  <c r="AP653" i="64" s="1"/>
  <c r="AP661" i="64" s="1"/>
  <c r="AP670" i="64" a="1"/>
  <c r="AP670" i="64" s="1"/>
  <c r="AP654" i="64" a="1"/>
  <c r="AP654" i="64" s="1"/>
  <c r="AP662" i="64" s="1"/>
  <c r="AP669" i="64" a="1"/>
  <c r="AP669" i="64" s="1"/>
  <c r="AP655" i="64" a="1"/>
  <c r="AP655" i="64" s="1"/>
  <c r="AP663" i="64" s="1"/>
  <c r="AP656" i="64" a="1"/>
  <c r="AP656" i="64" s="1"/>
  <c r="AP664" i="64" s="1"/>
  <c r="AO679" i="64"/>
  <c r="AO678" i="64"/>
  <c r="AN681" i="64"/>
  <c r="AO676" i="64"/>
  <c r="AO141" i="64"/>
  <c r="AO143" i="64" s="1"/>
  <c r="AP139" i="64" a="1"/>
  <c r="AP139" i="64" s="1"/>
  <c r="AP138" i="64" s="1"/>
  <c r="AP140" i="64" a="1"/>
  <c r="AP140" i="64" s="1"/>
  <c r="DI25" i="861"/>
  <c r="AN851" i="64"/>
  <c r="AM852" i="64"/>
  <c r="DL851" i="64"/>
  <c r="DK852" i="64"/>
  <c r="AO849" i="64"/>
  <c r="AO628" i="64"/>
  <c r="AO630" i="64" s="1"/>
  <c r="AP262" i="64" a="1"/>
  <c r="AP262" i="64" s="1"/>
  <c r="AP848" i="64" a="1"/>
  <c r="AP848" i="64" s="1"/>
  <c r="AP243" i="64" a="1"/>
  <c r="AP243" i="64" s="1"/>
  <c r="AP629" i="64" a="1"/>
  <c r="AP629" i="64" s="1"/>
  <c r="AP595" i="64" a="1"/>
  <c r="AP595" i="64" s="1"/>
  <c r="AP230" i="64" a="1"/>
  <c r="AP230" i="64" s="1"/>
  <c r="DL592" i="64"/>
  <c r="AN592" i="64"/>
  <c r="AO588" i="64"/>
  <c r="AO596" i="64" s="1"/>
  <c r="AP591" i="64" a="1"/>
  <c r="AP591" i="64" s="1"/>
  <c r="AP587" i="64" a="1"/>
  <c r="AP587" i="64" s="1"/>
  <c r="AQ190" i="64"/>
  <c r="AQ7" i="64"/>
  <c r="AP8" i="64" s="1"/>
  <c r="AJ48" i="861"/>
  <c r="AJ89" i="861" s="1"/>
  <c r="AP4" i="64"/>
  <c r="AJ1538" i="64"/>
  <c r="AJ1540" i="64" s="1"/>
  <c r="DF69" i="861"/>
  <c r="AQ3" i="64"/>
  <c r="AR2" i="64"/>
  <c r="AQ1" i="64"/>
  <c r="AP68" i="863" a="1"/>
  <c r="AP68" i="863" s="1"/>
  <c r="AP66" i="863" a="1"/>
  <c r="AP66" i="863" s="1"/>
  <c r="AP70" i="863" a="1"/>
  <c r="AP70" i="863" s="1"/>
  <c r="AP4" i="863"/>
  <c r="AP42" i="863"/>
  <c r="AP21" i="863" s="1"/>
  <c r="AP43" i="863"/>
  <c r="AP24" i="864"/>
  <c r="AP96" i="861" s="1"/>
  <c r="AO34"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26" i="64"/>
  <c r="DC1999" i="64"/>
  <c r="AJ1581" i="64"/>
  <c r="AI1583" i="64"/>
  <c r="DJ1581" i="64"/>
  <c r="DJ1583" i="64" s="1"/>
  <c r="DI1583" i="64"/>
  <c r="AJ1560" i="64"/>
  <c r="AJ1562" i="64" s="1"/>
  <c r="DG1560" i="64"/>
  <c r="DG1562" i="64" s="1"/>
  <c r="DF1538" i="64"/>
  <c r="DF1540" i="64" s="1"/>
  <c r="DD1679" i="64"/>
  <c r="DB1516" i="64"/>
  <c r="DA1518" i="64"/>
  <c r="G802" i="64"/>
  <c r="G800" i="64" s="1"/>
  <c r="G913" i="64"/>
  <c r="E318" i="64"/>
  <c r="E320" i="64"/>
  <c r="E319" i="64"/>
  <c r="B319" i="64" s="1"/>
  <c r="E317" i="64"/>
  <c r="E88" i="64"/>
  <c r="B88" i="64" s="1"/>
  <c r="E89" i="64"/>
  <c r="B89" i="64" s="1"/>
  <c r="E90" i="64"/>
  <c r="B90" i="64" s="1"/>
  <c r="E91" i="64"/>
  <c r="B91" i="64" s="1"/>
  <c r="E92" i="64"/>
  <c r="B92" i="64" s="1"/>
  <c r="E93" i="64"/>
  <c r="B93" i="64" s="1"/>
  <c r="E87" i="64"/>
  <c r="AO851" i="64" a="1"/>
  <c r="DL852" i="64" a="1"/>
  <c r="DD2026" i="64" a="1"/>
  <c r="AP628" i="64" a="1"/>
  <c r="DD1999" i="64" a="1"/>
  <c r="AN852" i="64" a="1"/>
  <c r="AP588" i="64" a="1"/>
  <c r="AP849" i="64" a="1"/>
  <c r="AQ873" i="64" l="1" a="1"/>
  <c r="AQ873" i="64" s="1"/>
  <c r="AN69" i="1161"/>
  <c r="AU15" i="1161"/>
  <c r="DK34" i="1161"/>
  <c r="DK32" i="1161"/>
  <c r="DK31" i="1161"/>
  <c r="DK33" i="1161"/>
  <c r="DK35" i="1161"/>
  <c r="DJ23" i="861"/>
  <c r="DI68" i="1161"/>
  <c r="DI69" i="1161" s="1"/>
  <c r="AU8" i="1161"/>
  <c r="AV26" i="1161"/>
  <c r="AV72" i="1161"/>
  <c r="AV17" i="1161"/>
  <c r="AV76" i="1161"/>
  <c r="AV40" i="1161"/>
  <c r="AV24" i="1161"/>
  <c r="AV39" i="1161"/>
  <c r="AV25" i="1161"/>
  <c r="AV23" i="1161"/>
  <c r="AV58" i="1161"/>
  <c r="AV27" i="1161"/>
  <c r="AV54" i="1161"/>
  <c r="AV57" i="1161"/>
  <c r="AV43" i="1161"/>
  <c r="AV41" i="1161"/>
  <c r="AV42" i="1161"/>
  <c r="AV4" i="1161"/>
  <c r="AV55" i="1161"/>
  <c r="AV16" i="1161"/>
  <c r="AV56" i="1161"/>
  <c r="AQ31" i="1161"/>
  <c r="AQ34" i="1161"/>
  <c r="AQ33" i="1161"/>
  <c r="AQ35" i="1161"/>
  <c r="AQ32" i="1161"/>
  <c r="AX2" i="1161"/>
  <c r="AW3" i="1161"/>
  <c r="AW7" i="1161"/>
  <c r="AW1" i="1161"/>
  <c r="DJ50" i="1161"/>
  <c r="DJ65" i="1161"/>
  <c r="AP66" i="1161"/>
  <c r="AP23" i="861" s="1"/>
  <c r="AR31" i="1161"/>
  <c r="AR34" i="1161"/>
  <c r="AR35" i="1161"/>
  <c r="AR33" i="1161"/>
  <c r="AR32" i="1161"/>
  <c r="DJ47" i="1161"/>
  <c r="DJ62" i="1161"/>
  <c r="AP51" i="1161"/>
  <c r="AP17" i="861" s="1"/>
  <c r="AO68" i="1161"/>
  <c r="DJ46" i="1161"/>
  <c r="DJ51" i="1161" s="1"/>
  <c r="DJ61" i="1161"/>
  <c r="DJ66" i="1161" s="1"/>
  <c r="AS20" i="1161"/>
  <c r="DJ48" i="1161"/>
  <c r="DJ63" i="1161"/>
  <c r="DL36" i="1161"/>
  <c r="DL77" i="1161"/>
  <c r="DL73" i="1161"/>
  <c r="AT18" i="1161"/>
  <c r="DJ49" i="1161"/>
  <c r="DJ64" i="1161"/>
  <c r="AN698" i="64"/>
  <c r="AN699" i="64" s="1"/>
  <c r="DL699" i="64"/>
  <c r="AP695" i="64"/>
  <c r="AP691" i="64"/>
  <c r="AP693" i="64"/>
  <c r="AP694" i="64"/>
  <c r="AP692" i="64"/>
  <c r="AO696" i="64"/>
  <c r="AQ688" i="64" a="1"/>
  <c r="AQ688" i="64" s="1"/>
  <c r="AQ684" i="64" a="1"/>
  <c r="AQ684" i="64" s="1"/>
  <c r="AQ687" i="64" a="1"/>
  <c r="AQ687" i="64" s="1"/>
  <c r="AQ686" i="64" a="1"/>
  <c r="AQ686" i="64" s="1"/>
  <c r="AQ685" i="64" a="1"/>
  <c r="AQ685" i="64" s="1"/>
  <c r="AP677" i="64"/>
  <c r="AP678" i="64"/>
  <c r="AP680" i="64"/>
  <c r="AP679" i="64"/>
  <c r="AQ657" i="64" a="1"/>
  <c r="AQ657" i="64" s="1"/>
  <c r="AQ665" i="64" s="1"/>
  <c r="AQ671" i="64" a="1"/>
  <c r="AQ671" i="64" s="1"/>
  <c r="AQ672" i="64" a="1"/>
  <c r="AQ672" i="64" s="1"/>
  <c r="AQ673" i="64" a="1"/>
  <c r="AQ673" i="64" s="1"/>
  <c r="AQ656" i="64" a="1"/>
  <c r="AQ656" i="64" s="1"/>
  <c r="AQ664" i="64" s="1"/>
  <c r="AQ669" i="64" a="1"/>
  <c r="AQ669" i="64" s="1"/>
  <c r="AQ653" i="64" a="1"/>
  <c r="AQ653" i="64" s="1"/>
  <c r="AQ661" i="64" s="1"/>
  <c r="AQ670" i="64" a="1"/>
  <c r="AQ670" i="64" s="1"/>
  <c r="AQ654" i="64" a="1"/>
  <c r="AQ654" i="64" s="1"/>
  <c r="AQ662" i="64" s="1"/>
  <c r="AQ655" i="64" a="1"/>
  <c r="AQ655" i="64" s="1"/>
  <c r="AQ663" i="64" s="1"/>
  <c r="AP676" i="64"/>
  <c r="AO681" i="64"/>
  <c r="AQ139" i="64" a="1"/>
  <c r="AQ139" i="64" s="1"/>
  <c r="AQ138" i="64" s="1"/>
  <c r="AQ140" i="64" a="1"/>
  <c r="AQ140" i="64" s="1"/>
  <c r="AP141" i="64"/>
  <c r="AP143" i="64" s="1"/>
  <c r="DJ25" i="861"/>
  <c r="AO851" i="64"/>
  <c r="AP628" i="64"/>
  <c r="AP630" i="64" s="1"/>
  <c r="AP849" i="64"/>
  <c r="DL852" i="64"/>
  <c r="AN852" i="64"/>
  <c r="AQ262" i="64" a="1"/>
  <c r="AQ262" i="64" s="1"/>
  <c r="AQ848" i="64" a="1"/>
  <c r="AQ848" i="64" s="1"/>
  <c r="AQ629" i="64" a="1"/>
  <c r="AQ629" i="64" s="1"/>
  <c r="AQ230" i="64" a="1"/>
  <c r="AQ230" i="64" s="1"/>
  <c r="AQ243" i="64" a="1"/>
  <c r="AQ243" i="64" s="1"/>
  <c r="AO592" i="64"/>
  <c r="AQ595" i="64" a="1"/>
  <c r="AQ595" i="64" s="1"/>
  <c r="AP588" i="64"/>
  <c r="AP596" i="64" s="1"/>
  <c r="AQ591" i="64" a="1"/>
  <c r="AQ591" i="64" s="1"/>
  <c r="AQ587" i="64" a="1"/>
  <c r="AQ587" i="64" s="1"/>
  <c r="X72" i="861"/>
  <c r="AQ4" i="864"/>
  <c r="AR190" i="64"/>
  <c r="AR7" i="64"/>
  <c r="AQ8" i="64" s="1"/>
  <c r="AK48" i="861"/>
  <c r="AK89" i="861" s="1"/>
  <c r="AQ4" i="64"/>
  <c r="AK1538" i="64"/>
  <c r="AK1540" i="64" s="1"/>
  <c r="DG69"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4" i="861"/>
  <c r="AQ43" i="863"/>
  <c r="AQ42" i="863"/>
  <c r="AQ21" i="863" s="1"/>
  <c r="AR22" i="864"/>
  <c r="AR21" i="864"/>
  <c r="AR3" i="864"/>
  <c r="AS2" i="864"/>
  <c r="AS23" i="864" s="1"/>
  <c r="AR20" i="864"/>
  <c r="AR1" i="864"/>
  <c r="AQ57" i="863"/>
  <c r="AQ24" i="864"/>
  <c r="AQ96" i="861" s="1"/>
  <c r="AS5" i="861"/>
  <c r="AE1" i="860"/>
  <c r="AE7" i="860"/>
  <c r="AF2" i="860"/>
  <c r="AE3" i="860"/>
  <c r="AE4" i="860" s="1"/>
  <c r="DI1" i="860"/>
  <c r="DI4" i="860"/>
  <c r="DJ3" i="860"/>
  <c r="DK2" i="860"/>
  <c r="DJ9" i="860"/>
  <c r="DJ8" i="860"/>
  <c r="DD2026" i="64"/>
  <c r="DD1999" i="64"/>
  <c r="AK1581" i="64"/>
  <c r="AJ1583" i="64"/>
  <c r="DH1560" i="64"/>
  <c r="DK1581" i="64"/>
  <c r="AK1560" i="64"/>
  <c r="AK1562" i="64" s="1"/>
  <c r="DG1538" i="64"/>
  <c r="DG1540" i="64" s="1"/>
  <c r="DE1679" i="64"/>
  <c r="DC1516" i="64"/>
  <c r="DC1518" i="64" s="1"/>
  <c r="DB1518" i="64"/>
  <c r="G824" i="64"/>
  <c r="AQ874" i="64"/>
  <c r="AQ588" i="64" a="1"/>
  <c r="DE1999" i="64" a="1"/>
  <c r="AO852" i="64" a="1"/>
  <c r="DE2026" i="64" a="1"/>
  <c r="AP851" i="64" a="1"/>
  <c r="AQ628" i="64" a="1"/>
  <c r="AQ849" i="64" a="1"/>
  <c r="AU18" i="1161" l="1"/>
  <c r="AU20" i="1161" s="1"/>
  <c r="DJ17" i="861"/>
  <c r="AW26" i="1161"/>
  <c r="AW27" i="1161"/>
  <c r="AW42" i="1161"/>
  <c r="AW43" i="1161"/>
  <c r="AW58" i="1161"/>
  <c r="AW41" i="1161"/>
  <c r="AW56" i="1161"/>
  <c r="AW54" i="1161"/>
  <c r="AW4" i="1161"/>
  <c r="AW72" i="1161"/>
  <c r="AW25" i="1161"/>
  <c r="AW57" i="1161"/>
  <c r="AW17" i="1161"/>
  <c r="AW55" i="1161"/>
  <c r="AW16" i="1161"/>
  <c r="AW76" i="1161"/>
  <c r="AW40" i="1161"/>
  <c r="AW24" i="1161"/>
  <c r="AW39" i="1161"/>
  <c r="AW23" i="1161"/>
  <c r="DK46" i="1161"/>
  <c r="DK51" i="1161" s="1"/>
  <c r="DK61" i="1161"/>
  <c r="DK66" i="1161" s="1"/>
  <c r="DL17" i="861"/>
  <c r="DL23" i="861"/>
  <c r="DL25" i="861" s="1"/>
  <c r="AX3" i="1161"/>
  <c r="AX7" i="1161"/>
  <c r="AX1" i="1161"/>
  <c r="AY2" i="1161"/>
  <c r="DK47" i="1161"/>
  <c r="DK62" i="1161"/>
  <c r="AR62" i="1161"/>
  <c r="AR47" i="1161"/>
  <c r="DK49" i="1161"/>
  <c r="DK64" i="1161"/>
  <c r="AR48" i="1161"/>
  <c r="AR63" i="1161"/>
  <c r="AQ47" i="1161"/>
  <c r="AQ62" i="1161"/>
  <c r="AR50" i="1161"/>
  <c r="AR65" i="1161"/>
  <c r="AQ50" i="1161"/>
  <c r="AQ65" i="1161"/>
  <c r="AR49" i="1161"/>
  <c r="AR64" i="1161"/>
  <c r="AQ48" i="1161"/>
  <c r="AQ63" i="1161"/>
  <c r="AS36" i="1161"/>
  <c r="AS77" i="1161"/>
  <c r="AS18" i="861" s="1"/>
  <c r="AS73" i="1161"/>
  <c r="AS24" i="861" s="1"/>
  <c r="AQ49" i="1161"/>
  <c r="AQ64" i="1161"/>
  <c r="AT20" i="1161"/>
  <c r="AR46" i="1161"/>
  <c r="AR61" i="1161"/>
  <c r="AQ46" i="1161"/>
  <c r="AQ61" i="1161"/>
  <c r="DJ68" i="1161"/>
  <c r="DJ69" i="1161" s="1"/>
  <c r="DK23" i="861"/>
  <c r="DK25" i="861" s="1"/>
  <c r="AO69" i="1161"/>
  <c r="AV15" i="1161"/>
  <c r="DL31" i="1161"/>
  <c r="DL35" i="1161"/>
  <c r="DL34" i="1161"/>
  <c r="DL33" i="1161"/>
  <c r="DL32" i="1161"/>
  <c r="AP68" i="1161"/>
  <c r="DK50" i="1161"/>
  <c r="DK65" i="1161"/>
  <c r="AV8" i="1161"/>
  <c r="DK48" i="1161"/>
  <c r="DK63" i="1161"/>
  <c r="AR873" i="64" a="1"/>
  <c r="AR873" i="64" s="1"/>
  <c r="AO698" i="64"/>
  <c r="AQ693" i="64"/>
  <c r="AQ692" i="64"/>
  <c r="AP696" i="64"/>
  <c r="AQ694" i="64"/>
  <c r="AQ691" i="64"/>
  <c r="AQ695" i="64"/>
  <c r="AR688" i="64" a="1"/>
  <c r="AR688" i="64" s="1"/>
  <c r="AR687" i="64" a="1"/>
  <c r="AR687" i="64" s="1"/>
  <c r="AR684" i="64" a="1"/>
  <c r="AR684" i="64" s="1"/>
  <c r="AR686" i="64" a="1"/>
  <c r="AR686" i="64" s="1"/>
  <c r="AR685" i="64" a="1"/>
  <c r="AR685" i="64" s="1"/>
  <c r="AP681" i="64"/>
  <c r="AQ677" i="64"/>
  <c r="AQ679" i="64"/>
  <c r="AQ680" i="64"/>
  <c r="AQ678" i="64"/>
  <c r="AQ676" i="64"/>
  <c r="AR656" i="64" a="1"/>
  <c r="AR656" i="64" s="1"/>
  <c r="AR664" i="64" s="1"/>
  <c r="AR657" i="64" a="1"/>
  <c r="AR657" i="64" s="1"/>
  <c r="AR665" i="64" s="1"/>
  <c r="AR671" i="64" a="1"/>
  <c r="AR671" i="64" s="1"/>
  <c r="AR672" i="64" a="1"/>
  <c r="AR672" i="64" s="1"/>
  <c r="AR655" i="64" a="1"/>
  <c r="AR655" i="64" s="1"/>
  <c r="AR663" i="64" s="1"/>
  <c r="AR673" i="64" a="1"/>
  <c r="AR673" i="64" s="1"/>
  <c r="AR669" i="64" a="1"/>
  <c r="AR669" i="64" s="1"/>
  <c r="AR653" i="64" a="1"/>
  <c r="AR653" i="64" s="1"/>
  <c r="AR661" i="64" s="1"/>
  <c r="AR670" i="64" a="1"/>
  <c r="AR670" i="64" s="1"/>
  <c r="AR654" i="64" a="1"/>
  <c r="AR654" i="64" s="1"/>
  <c r="AR662" i="64" s="1"/>
  <c r="AQ141" i="64"/>
  <c r="AQ143" i="64" s="1"/>
  <c r="AR139" i="64" a="1"/>
  <c r="AR139" i="64" s="1"/>
  <c r="AR138" i="64" s="1"/>
  <c r="AR140" i="64" a="1"/>
  <c r="AR140" i="64" s="1"/>
  <c r="AQ849" i="64"/>
  <c r="AQ628" i="64"/>
  <c r="AQ630" i="64" s="1"/>
  <c r="AP851" i="64"/>
  <c r="AO852" i="64"/>
  <c r="AR262" i="64" a="1"/>
  <c r="AR262" i="64" s="1"/>
  <c r="AR848" i="64" a="1"/>
  <c r="AR848" i="64" s="1"/>
  <c r="AR629" i="64" a="1"/>
  <c r="AR629" i="64" s="1"/>
  <c r="AR230" i="64" a="1"/>
  <c r="AR230" i="64" s="1"/>
  <c r="AR243" i="64" a="1"/>
  <c r="AR243" i="64" s="1"/>
  <c r="AP592" i="64"/>
  <c r="AQ588" i="64"/>
  <c r="AQ596" i="64" s="1"/>
  <c r="AR595" i="64" a="1"/>
  <c r="AR595" i="64" s="1"/>
  <c r="AR591" i="64" a="1"/>
  <c r="AR591" i="64" s="1"/>
  <c r="AR587" i="64" a="1"/>
  <c r="AR587" i="64" s="1"/>
  <c r="AS190" i="64"/>
  <c r="AS7" i="64"/>
  <c r="AR8" i="64" s="1"/>
  <c r="AR4" i="64"/>
  <c r="AL1538" i="64"/>
  <c r="AL1540" i="64" s="1"/>
  <c r="AL48" i="861"/>
  <c r="AL89" i="861" s="1"/>
  <c r="DH69" i="861"/>
  <c r="AT2" i="64"/>
  <c r="AS1" i="64"/>
  <c r="AS3" i="64"/>
  <c r="AT5" i="861"/>
  <c r="AS22" i="864"/>
  <c r="AS21" i="864"/>
  <c r="AS20" i="864"/>
  <c r="AT2" i="864"/>
  <c r="AT23" i="864" s="1"/>
  <c r="AS3" i="864"/>
  <c r="AS1" i="864"/>
  <c r="AQ34"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6" i="861" s="1"/>
  <c r="AR57" i="863"/>
  <c r="AF3" i="860"/>
  <c r="AF4" i="860" s="1"/>
  <c r="AG2" i="860"/>
  <c r="AF1" i="860"/>
  <c r="AF7" i="860"/>
  <c r="DJ4" i="860"/>
  <c r="DJ1" i="860"/>
  <c r="DK9" i="860"/>
  <c r="DK8" i="860"/>
  <c r="DK3" i="860"/>
  <c r="DE2026" i="64"/>
  <c r="DE1999" i="64"/>
  <c r="DK1583" i="64"/>
  <c r="DL1581" i="64"/>
  <c r="DL1583" i="64" s="1"/>
  <c r="AK1583" i="64"/>
  <c r="AL1581" i="64"/>
  <c r="DI1560" i="64"/>
  <c r="DH1562" i="64"/>
  <c r="AL1560" i="64"/>
  <c r="AL1562" i="64" s="1"/>
  <c r="DH1538" i="64"/>
  <c r="DH1540" i="64" s="1"/>
  <c r="DF1679" i="64"/>
  <c r="DD1516" i="64"/>
  <c r="DD1518" i="64" s="1"/>
  <c r="G401" i="64"/>
  <c r="G393" i="64"/>
  <c r="AR874" i="64"/>
  <c r="AR628" i="64" a="1"/>
  <c r="AR849" i="64" a="1"/>
  <c r="AQ851" i="64" a="1"/>
  <c r="DF2026" i="64" a="1"/>
  <c r="DF1999" i="64" a="1"/>
  <c r="AP852" i="64" a="1"/>
  <c r="AR588" i="64" a="1"/>
  <c r="AS873" i="64" l="1" a="1"/>
  <c r="AS873" i="64" s="1"/>
  <c r="DK17" i="861"/>
  <c r="DL47" i="1161"/>
  <c r="DL62" i="1161"/>
  <c r="AR51" i="1161"/>
  <c r="AR17" i="861" s="1"/>
  <c r="AW8" i="1161"/>
  <c r="DL48" i="1161"/>
  <c r="DL63" i="1161"/>
  <c r="AX24" i="1161"/>
  <c r="AX56" i="1161"/>
  <c r="AX25" i="1161"/>
  <c r="AX55" i="1161"/>
  <c r="AX16" i="1161"/>
  <c r="AX76" i="1161"/>
  <c r="AX27" i="1161"/>
  <c r="AX17" i="1161"/>
  <c r="AX43" i="1161"/>
  <c r="AX39" i="1161"/>
  <c r="AX23" i="1161"/>
  <c r="AX26" i="1161"/>
  <c r="AX41" i="1161"/>
  <c r="AX54" i="1161"/>
  <c r="AX40" i="1161"/>
  <c r="AX42" i="1161"/>
  <c r="AX72" i="1161"/>
  <c r="AX57" i="1161"/>
  <c r="AX4" i="1161"/>
  <c r="AX58" i="1161"/>
  <c r="DL49" i="1161"/>
  <c r="DL64" i="1161"/>
  <c r="DL50" i="1161"/>
  <c r="DL65" i="1161"/>
  <c r="AT36" i="1161"/>
  <c r="AT73" i="1161"/>
  <c r="AT24" i="861" s="1"/>
  <c r="AT77" i="1161"/>
  <c r="AT18" i="861" s="1"/>
  <c r="DL46" i="1161"/>
  <c r="DL51" i="1161" s="1"/>
  <c r="DL61" i="1161"/>
  <c r="DL66" i="1161" s="1"/>
  <c r="DK68" i="1161"/>
  <c r="DK69" i="1161" s="1"/>
  <c r="AS32" i="1161"/>
  <c r="AS31" i="1161"/>
  <c r="AS34" i="1161"/>
  <c r="AS35" i="1161"/>
  <c r="AS33" i="1161"/>
  <c r="AV18" i="1161"/>
  <c r="AQ66" i="1161"/>
  <c r="AQ23" i="861" s="1"/>
  <c r="AW15" i="1161"/>
  <c r="AW18" i="1161" s="1"/>
  <c r="AQ51" i="1161"/>
  <c r="AQ17" i="861" s="1"/>
  <c r="AU36" i="1161"/>
  <c r="AU73" i="1161"/>
  <c r="AU24" i="861" s="1"/>
  <c r="AU77" i="1161"/>
  <c r="AU18" i="861" s="1"/>
  <c r="AP69" i="1161"/>
  <c r="AZ2" i="1161"/>
  <c r="AY3" i="1161"/>
  <c r="AY7" i="1161"/>
  <c r="AY1" i="1161"/>
  <c r="AR66" i="1161"/>
  <c r="AR23" i="861" s="1"/>
  <c r="AO699" i="64"/>
  <c r="AP698" i="64"/>
  <c r="AP699" i="64" s="1"/>
  <c r="AR692" i="64"/>
  <c r="AR691" i="64"/>
  <c r="AQ696" i="64"/>
  <c r="AR693" i="64"/>
  <c r="AR695" i="64"/>
  <c r="AR694" i="64"/>
  <c r="AS686" i="64" a="1"/>
  <c r="AS686" i="64" s="1"/>
  <c r="AS687" i="64" a="1"/>
  <c r="AS687" i="64" s="1"/>
  <c r="AS688" i="64" a="1"/>
  <c r="AS688" i="64" s="1"/>
  <c r="AS685" i="64" a="1"/>
  <c r="AS685" i="64" s="1"/>
  <c r="AS684" i="64" a="1"/>
  <c r="AS684" i="64" s="1"/>
  <c r="AR676" i="64"/>
  <c r="AR677" i="64"/>
  <c r="AR680" i="64"/>
  <c r="AR679" i="64"/>
  <c r="AR678" i="64"/>
  <c r="AQ681" i="64"/>
  <c r="AS655" i="64" a="1"/>
  <c r="AS655" i="64" s="1"/>
  <c r="AS663" i="64" s="1"/>
  <c r="AS656" i="64" a="1"/>
  <c r="AS656" i="64" s="1"/>
  <c r="AS664" i="64" s="1"/>
  <c r="AS657" i="64" a="1"/>
  <c r="AS657" i="64" s="1"/>
  <c r="AS665" i="64" s="1"/>
  <c r="AS671" i="64" a="1"/>
  <c r="AS671" i="64" s="1"/>
  <c r="AS654" i="64" a="1"/>
  <c r="AS654" i="64" s="1"/>
  <c r="AS662" i="64" s="1"/>
  <c r="AS672" i="64" a="1"/>
  <c r="AS672" i="64" s="1"/>
  <c r="AS670" i="64" a="1"/>
  <c r="AS670" i="64" s="1"/>
  <c r="AS673" i="64" a="1"/>
  <c r="AS673" i="64" s="1"/>
  <c r="AS669" i="64" a="1"/>
  <c r="AS669" i="64" s="1"/>
  <c r="AS653" i="64" a="1"/>
  <c r="AS653" i="64" s="1"/>
  <c r="AS661" i="64" s="1"/>
  <c r="AR141" i="64"/>
  <c r="AR143" i="64" s="1"/>
  <c r="AS139" i="64" a="1"/>
  <c r="AS139" i="64" s="1"/>
  <c r="AS138" i="64" s="1"/>
  <c r="AS140" i="64" a="1"/>
  <c r="AS140" i="64" s="1"/>
  <c r="AQ851" i="64"/>
  <c r="AR849" i="64"/>
  <c r="AR628" i="64"/>
  <c r="AR630" i="64" s="1"/>
  <c r="AP852" i="64"/>
  <c r="AS262" i="64" a="1"/>
  <c r="AS262" i="64" s="1"/>
  <c r="AS848" i="64" a="1"/>
  <c r="AS848" i="64" s="1"/>
  <c r="AS629" i="64" a="1"/>
  <c r="AS629" i="64" s="1"/>
  <c r="AS230" i="64" a="1"/>
  <c r="AS230" i="64" s="1"/>
  <c r="AS243" i="64" a="1"/>
  <c r="AS243" i="64" s="1"/>
  <c r="AQ592" i="64"/>
  <c r="AS595" i="64" a="1"/>
  <c r="AS595" i="64" s="1"/>
  <c r="AR588" i="64"/>
  <c r="AR596" i="64" s="1"/>
  <c r="AS591" i="64" a="1"/>
  <c r="AS591" i="64" s="1"/>
  <c r="AS587" i="64" a="1"/>
  <c r="AS587" i="64" s="1"/>
  <c r="Y45" i="861"/>
  <c r="Y97" i="861"/>
  <c r="AT190" i="64"/>
  <c r="AT7" i="64"/>
  <c r="AS8" i="64" s="1"/>
  <c r="AM48" i="861"/>
  <c r="AM89" i="861" s="1"/>
  <c r="AS4" i="64"/>
  <c r="AM1538" i="64"/>
  <c r="AM1540" i="64" s="1"/>
  <c r="DI69"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6" i="861" s="1"/>
  <c r="AW3" i="861"/>
  <c r="AV4" i="861"/>
  <c r="AV1" i="861"/>
  <c r="AV8" i="861"/>
  <c r="AS70" i="863" a="1"/>
  <c r="AS70" i="863" s="1"/>
  <c r="AS68" i="863" a="1"/>
  <c r="AS68" i="863" s="1"/>
  <c r="AS66" i="863" a="1"/>
  <c r="AS66" i="863" s="1"/>
  <c r="AS4" i="863"/>
  <c r="AR34" i="861"/>
  <c r="AU5" i="861"/>
  <c r="K2" i="860"/>
  <c r="K1" i="860"/>
  <c r="AG1" i="860"/>
  <c r="AG7" i="860"/>
  <c r="AG3" i="860"/>
  <c r="AG4" i="860" s="1"/>
  <c r="AH2" i="860"/>
  <c r="DK4" i="860"/>
  <c r="DK1" i="860"/>
  <c r="DF2026" i="64"/>
  <c r="DF1999" i="64"/>
  <c r="AL1583" i="64"/>
  <c r="AM1581" i="64"/>
  <c r="AM1560" i="64"/>
  <c r="DJ1560" i="64"/>
  <c r="DI1562" i="64"/>
  <c r="DI1538" i="64"/>
  <c r="DG1679" i="64"/>
  <c r="DE1516" i="64"/>
  <c r="DE1518" i="64" s="1"/>
  <c r="G1418" i="64"/>
  <c r="E1517" i="64"/>
  <c r="E1518" i="64"/>
  <c r="E1516" i="64"/>
  <c r="B1516" i="64" s="1"/>
  <c r="E1515" i="64"/>
  <c r="M3" i="206" a="1"/>
  <c r="G2246" i="64"/>
  <c r="E2249" i="64"/>
  <c r="E2248" i="64"/>
  <c r="E2246" i="64"/>
  <c r="B2246" i="64" s="1"/>
  <c r="E2245" i="64"/>
  <c r="E2244" i="64"/>
  <c r="E1276" i="64"/>
  <c r="E1289" i="64"/>
  <c r="E1288" i="64"/>
  <c r="E1287" i="64"/>
  <c r="E1286" i="64"/>
  <c r="E1285" i="64"/>
  <c r="E1284" i="64"/>
  <c r="CL1284" i="64"/>
  <c r="CK1284" i="64"/>
  <c r="CJ1284" i="64"/>
  <c r="CI1284" i="64"/>
  <c r="CH1284" i="64"/>
  <c r="CG1284" i="64"/>
  <c r="CF1284" i="64"/>
  <c r="CE1284" i="64"/>
  <c r="CD1284" i="64"/>
  <c r="CC1284" i="64"/>
  <c r="CB1284" i="64"/>
  <c r="CA1284" i="64"/>
  <c r="BZ1284" i="64"/>
  <c r="BY1284" i="64"/>
  <c r="BX1284" i="64"/>
  <c r="BW1284" i="64"/>
  <c r="BV1284" i="64"/>
  <c r="BU1284" i="64"/>
  <c r="BT1284" i="64"/>
  <c r="BS1284" i="64"/>
  <c r="BR1284" i="64"/>
  <c r="BQ1284" i="64"/>
  <c r="BP1284" i="64"/>
  <c r="BO1284" i="64"/>
  <c r="BN1284" i="64"/>
  <c r="BM1284" i="64"/>
  <c r="BL1284" i="64"/>
  <c r="BK1284" i="64"/>
  <c r="BJ1284" i="64"/>
  <c r="BI1284" i="64"/>
  <c r="BH1284" i="64"/>
  <c r="BG1284" i="64"/>
  <c r="BF1284" i="64"/>
  <c r="BE1284" i="64"/>
  <c r="BD1284" i="64"/>
  <c r="BC1284" i="64"/>
  <c r="BB1284" i="64"/>
  <c r="BA1284" i="64"/>
  <c r="AZ1284" i="64"/>
  <c r="AY1284" i="64"/>
  <c r="AX1284" i="64"/>
  <c r="AW1284" i="64"/>
  <c r="AV1284" i="64"/>
  <c r="AU1284" i="64"/>
  <c r="AT1284" i="64"/>
  <c r="AS1284" i="64"/>
  <c r="AR1284" i="64"/>
  <c r="AQ1284" i="64"/>
  <c r="AP1284" i="64"/>
  <c r="AO1284" i="64"/>
  <c r="AN1284" i="64"/>
  <c r="AM1284" i="64"/>
  <c r="AL1284" i="64"/>
  <c r="AK1284" i="64"/>
  <c r="AJ1284" i="64"/>
  <c r="AI1284" i="64"/>
  <c r="AH1284" i="64"/>
  <c r="AG1284" i="64"/>
  <c r="AF1284" i="64"/>
  <c r="AE1284" i="64"/>
  <c r="AD1284" i="64"/>
  <c r="AC1284" i="64"/>
  <c r="AB1284" i="64"/>
  <c r="AA1284" i="64"/>
  <c r="Z1284" i="64"/>
  <c r="Y1284" i="64"/>
  <c r="X1284" i="64"/>
  <c r="W1284" i="64"/>
  <c r="V1284" i="64"/>
  <c r="U1284" i="64"/>
  <c r="T1284" i="64"/>
  <c r="S1284" i="64"/>
  <c r="E1283" i="64"/>
  <c r="E1282" i="64"/>
  <c r="E1281" i="64"/>
  <c r="E1280" i="64"/>
  <c r="E1279" i="64"/>
  <c r="E1278" i="64"/>
  <c r="G1283" i="64"/>
  <c r="E1277" i="64"/>
  <c r="E1275" i="64"/>
  <c r="B1275" i="64" s="1"/>
  <c r="E1274" i="64"/>
  <c r="S1274" i="64"/>
  <c r="S1288" i="64" s="1"/>
  <c r="K1288" i="64" s="1"/>
  <c r="E1273" i="64"/>
  <c r="E1272" i="64"/>
  <c r="E1271" i="64"/>
  <c r="E1270" i="64"/>
  <c r="E1269" i="64"/>
  <c r="E1268" i="64"/>
  <c r="B1268" i="64" s="1"/>
  <c r="E1267" i="64"/>
  <c r="B1267" i="64" s="1"/>
  <c r="E1266" i="64"/>
  <c r="B1266" i="64" s="1"/>
  <c r="T1240" i="64"/>
  <c r="U1240" i="64"/>
  <c r="V1240" i="64"/>
  <c r="W1240" i="64"/>
  <c r="X1240" i="64"/>
  <c r="Y1240" i="64"/>
  <c r="Z1240" i="64"/>
  <c r="AA1240" i="64"/>
  <c r="AB1240" i="64"/>
  <c r="AC1240" i="64"/>
  <c r="AD1240" i="64"/>
  <c r="AE1240" i="64"/>
  <c r="AF1240" i="64"/>
  <c r="AG1240" i="64"/>
  <c r="AH1240" i="64"/>
  <c r="AI1240" i="64"/>
  <c r="AJ1240" i="64"/>
  <c r="AK1240" i="64"/>
  <c r="AL1240" i="64"/>
  <c r="AM1240" i="64"/>
  <c r="AN1240" i="64"/>
  <c r="AO1240" i="64"/>
  <c r="AP1240" i="64"/>
  <c r="AQ1240" i="64"/>
  <c r="AR1240" i="64"/>
  <c r="AS1240" i="64"/>
  <c r="AT1240" i="64"/>
  <c r="AU1240" i="64"/>
  <c r="AV1240" i="64"/>
  <c r="AW1240" i="64"/>
  <c r="AX1240" i="64"/>
  <c r="AY1240" i="64"/>
  <c r="AZ1240" i="64"/>
  <c r="BA1240" i="64"/>
  <c r="BB1240" i="64"/>
  <c r="BC1240" i="64"/>
  <c r="BD1240" i="64"/>
  <c r="BE1240" i="64"/>
  <c r="BF1240" i="64"/>
  <c r="BG1240" i="64"/>
  <c r="BH1240" i="64"/>
  <c r="BI1240" i="64"/>
  <c r="BJ1240" i="64"/>
  <c r="BK1240" i="64"/>
  <c r="BL1240" i="64"/>
  <c r="BM1240" i="64"/>
  <c r="BN1240" i="64"/>
  <c r="BO1240" i="64"/>
  <c r="BP1240" i="64"/>
  <c r="BQ1240" i="64"/>
  <c r="BR1240" i="64"/>
  <c r="BS1240" i="64"/>
  <c r="BT1240" i="64"/>
  <c r="BU1240" i="64"/>
  <c r="BV1240" i="64"/>
  <c r="BW1240" i="64"/>
  <c r="BX1240" i="64"/>
  <c r="BY1240" i="64"/>
  <c r="BZ1240" i="64"/>
  <c r="CA1240" i="64"/>
  <c r="CB1240" i="64"/>
  <c r="CC1240" i="64"/>
  <c r="CD1240" i="64"/>
  <c r="CE1240" i="64"/>
  <c r="CF1240" i="64"/>
  <c r="CG1240" i="64"/>
  <c r="CH1240" i="64"/>
  <c r="CI1240" i="64"/>
  <c r="CJ1240" i="64"/>
  <c r="CK1240" i="64"/>
  <c r="CL1240" i="64"/>
  <c r="S1240" i="64"/>
  <c r="E1222" i="64"/>
  <c r="B1222" i="64" s="1"/>
  <c r="E1223" i="64"/>
  <c r="B1223" i="64" s="1"/>
  <c r="E1224" i="64"/>
  <c r="B1224" i="64" s="1"/>
  <c r="E1225" i="64"/>
  <c r="E1226" i="64"/>
  <c r="E1227" i="64"/>
  <c r="E1228" i="64"/>
  <c r="E1229" i="64"/>
  <c r="E1230" i="64"/>
  <c r="E1231" i="64"/>
  <c r="B1231" i="64" s="1"/>
  <c r="E1232" i="64"/>
  <c r="E1233" i="64"/>
  <c r="E1234" i="64"/>
  <c r="E1235" i="64"/>
  <c r="E1236" i="64"/>
  <c r="E1237" i="64"/>
  <c r="E1238" i="64"/>
  <c r="E1239" i="64"/>
  <c r="E1240" i="64"/>
  <c r="E1241" i="64"/>
  <c r="E1242" i="64"/>
  <c r="E1243" i="64"/>
  <c r="E1244" i="64"/>
  <c r="E1245" i="64"/>
  <c r="E1246" i="64"/>
  <c r="S1229" i="64"/>
  <c r="E1220" i="64"/>
  <c r="AS874" i="64"/>
  <c r="AR851" i="64" a="1"/>
  <c r="DG1999" i="64" a="1"/>
  <c r="AQ852" i="64" a="1"/>
  <c r="AS628" i="64" a="1"/>
  <c r="DG2026" i="64" a="1"/>
  <c r="AS849" i="64" a="1"/>
  <c r="AS588" i="64" a="1"/>
  <c r="AT873" i="64" l="1" a="1"/>
  <c r="AT873" i="64" s="1"/>
  <c r="AW20" i="1161"/>
  <c r="AY72" i="1161"/>
  <c r="AY16" i="1161"/>
  <c r="AY4" i="1161"/>
  <c r="AY41" i="1161"/>
  <c r="AY17" i="1161"/>
  <c r="AY56" i="1161"/>
  <c r="AY58" i="1161"/>
  <c r="AY26" i="1161"/>
  <c r="AY76" i="1161"/>
  <c r="AY27" i="1161"/>
  <c r="AY40" i="1161"/>
  <c r="AY24" i="1161"/>
  <c r="AY25" i="1161"/>
  <c r="AY39" i="1161"/>
  <c r="AY57" i="1161"/>
  <c r="AY23" i="1161"/>
  <c r="AY42" i="1161"/>
  <c r="AY54" i="1161"/>
  <c r="AY55" i="1161"/>
  <c r="AY43" i="1161"/>
  <c r="BA2" i="1161"/>
  <c r="AZ3" i="1161"/>
  <c r="AZ7" i="1161"/>
  <c r="AZ1" i="1161"/>
  <c r="AV20" i="1161"/>
  <c r="DL68" i="1161"/>
  <c r="DL69" i="1161" s="1"/>
  <c r="AT34" i="1161"/>
  <c r="AT35" i="1161"/>
  <c r="AT31" i="1161"/>
  <c r="AT32" i="1161"/>
  <c r="AT33" i="1161"/>
  <c r="AX8" i="1161"/>
  <c r="AS48" i="1161"/>
  <c r="AS63" i="1161"/>
  <c r="AS50" i="1161"/>
  <c r="AS65" i="1161"/>
  <c r="AU32" i="1161"/>
  <c r="AU35" i="1161"/>
  <c r="AU33" i="1161"/>
  <c r="AU31" i="1161"/>
  <c r="AU34" i="1161"/>
  <c r="AS49" i="1161"/>
  <c r="AS64" i="1161"/>
  <c r="AR68" i="1161"/>
  <c r="AQ68" i="1161"/>
  <c r="AS46" i="1161"/>
  <c r="AS61" i="1161"/>
  <c r="AS47" i="1161"/>
  <c r="AS62" i="1161"/>
  <c r="AX15" i="1161"/>
  <c r="AX18" i="1161" s="1"/>
  <c r="AQ698" i="64"/>
  <c r="AS693" i="64"/>
  <c r="AR696" i="64"/>
  <c r="AS694" i="64"/>
  <c r="AS695" i="64"/>
  <c r="AS691" i="64"/>
  <c r="AS692" i="64"/>
  <c r="AT686" i="64" a="1"/>
  <c r="AT686" i="64" s="1"/>
  <c r="AT685" i="64" a="1"/>
  <c r="AT685" i="64" s="1"/>
  <c r="AT688" i="64" a="1"/>
  <c r="AT688" i="64" s="1"/>
  <c r="AT687" i="64" a="1"/>
  <c r="AT687" i="64" s="1"/>
  <c r="AT684" i="64" a="1"/>
  <c r="AT684" i="64" s="1"/>
  <c r="AS676" i="64"/>
  <c r="AR681" i="64"/>
  <c r="AS680" i="64"/>
  <c r="AS678" i="64"/>
  <c r="AS679" i="64"/>
  <c r="AT670" i="64" a="1"/>
  <c r="AT670" i="64" s="1"/>
  <c r="AT654" i="64" a="1"/>
  <c r="AT654" i="64" s="1"/>
  <c r="AT662" i="64" s="1"/>
  <c r="AT655" i="64" a="1"/>
  <c r="AT655" i="64" s="1"/>
  <c r="AT663" i="64" s="1"/>
  <c r="AT656" i="64" a="1"/>
  <c r="AT656" i="64" s="1"/>
  <c r="AT664" i="64" s="1"/>
  <c r="AT657" i="64" a="1"/>
  <c r="AT657" i="64" s="1"/>
  <c r="AT665" i="64" s="1"/>
  <c r="AT671" i="64" a="1"/>
  <c r="AT671" i="64" s="1"/>
  <c r="AT672" i="64" a="1"/>
  <c r="AT672" i="64" s="1"/>
  <c r="AT669" i="64" a="1"/>
  <c r="AT669" i="64" s="1"/>
  <c r="AT673" i="64" a="1"/>
  <c r="AT673" i="64" s="1"/>
  <c r="AT653" i="64" a="1"/>
  <c r="AT653" i="64" s="1"/>
  <c r="AT661" i="64" s="1"/>
  <c r="AS677" i="64"/>
  <c r="AS141" i="64"/>
  <c r="AS143" i="64" s="1"/>
  <c r="AT139" i="64" a="1"/>
  <c r="AT139" i="64" s="1"/>
  <c r="AT138" i="64" s="1"/>
  <c r="AT140" i="64" a="1"/>
  <c r="AT140" i="64" s="1"/>
  <c r="AS849" i="64"/>
  <c r="AS628" i="64"/>
  <c r="AS630" i="64" s="1"/>
  <c r="AR851" i="64"/>
  <c r="AQ852" i="64"/>
  <c r="AT262" i="64" a="1"/>
  <c r="AT262" i="64" s="1"/>
  <c r="AT848" i="64" a="1"/>
  <c r="AT848" i="64" s="1"/>
  <c r="AT629" i="64" a="1"/>
  <c r="AT629" i="64" s="1"/>
  <c r="AT230" i="64" a="1"/>
  <c r="AT230" i="64" s="1"/>
  <c r="AT243" i="64" a="1"/>
  <c r="AT243" i="64" s="1"/>
  <c r="AR592" i="64"/>
  <c r="AS588" i="64"/>
  <c r="AS596" i="64" s="1"/>
  <c r="AT595" i="64" a="1"/>
  <c r="AT595" i="64" s="1"/>
  <c r="AT591" i="64" a="1"/>
  <c r="AT591" i="64" s="1"/>
  <c r="AT587" i="64" a="1"/>
  <c r="AT587" i="64" s="1"/>
  <c r="AU190" i="64"/>
  <c r="AU7" i="64"/>
  <c r="AT8" i="64" s="1"/>
  <c r="AN48" i="861"/>
  <c r="AN89" i="861" s="1"/>
  <c r="AT4" i="64"/>
  <c r="AN1538" i="64"/>
  <c r="AN1540" i="64" s="1"/>
  <c r="DJ69" i="861"/>
  <c r="AV2" i="64"/>
  <c r="AU3" i="64"/>
  <c r="AU873" i="64" s="1" a="1"/>
  <c r="AU873" i="64" s="1"/>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4" i="861"/>
  <c r="AT68" i="863" a="1"/>
  <c r="AT68" i="863" s="1"/>
  <c r="AT70" i="863" a="1"/>
  <c r="AT70" i="863" s="1"/>
  <c r="AT66" i="863" a="1"/>
  <c r="AT66" i="863" s="1"/>
  <c r="AT4" i="863"/>
  <c r="AU22" i="864"/>
  <c r="AU21" i="864"/>
  <c r="AU20" i="864"/>
  <c r="AV2" i="864"/>
  <c r="AV23" i="864" s="1"/>
  <c r="AU3" i="864"/>
  <c r="AU1" i="864"/>
  <c r="AV5" i="861"/>
  <c r="AT24" i="864"/>
  <c r="AT96" i="861" s="1"/>
  <c r="AH1" i="860"/>
  <c r="AH7" i="860"/>
  <c r="AH3" i="860"/>
  <c r="AH4" i="860" s="1"/>
  <c r="AI2" i="860"/>
  <c r="L2" i="860"/>
  <c r="L1" i="860"/>
  <c r="DG2026" i="64"/>
  <c r="DG1999" i="64"/>
  <c r="AM1583" i="64"/>
  <c r="AN1581" i="64"/>
  <c r="DK1560" i="64"/>
  <c r="DJ1562" i="64"/>
  <c r="AN1560" i="64"/>
  <c r="AN1562" i="64" s="1"/>
  <c r="AM1562" i="64"/>
  <c r="DJ1538" i="64"/>
  <c r="DI1540" i="64"/>
  <c r="DH1679" i="64"/>
  <c r="DF1516" i="64"/>
  <c r="DF1518" i="64" s="1"/>
  <c r="R1278" i="64"/>
  <c r="M3" i="206"/>
  <c r="R1516" i="64"/>
  <c r="G1284" i="64"/>
  <c r="G1239" i="64"/>
  <c r="G1285" i="64"/>
  <c r="R1234" i="64"/>
  <c r="G1240" i="64"/>
  <c r="G1241" i="64"/>
  <c r="AT874" i="64"/>
  <c r="AU874" i="64"/>
  <c r="DH2026" i="64" a="1"/>
  <c r="AT628" i="64" a="1"/>
  <c r="AS851" i="64" a="1"/>
  <c r="DH1999" i="64" a="1"/>
  <c r="AT849" i="64" a="1"/>
  <c r="AR852" i="64" a="1"/>
  <c r="AT588" i="64" a="1"/>
  <c r="AZ43" i="1161" l="1"/>
  <c r="AZ41" i="1161"/>
  <c r="AZ17" i="1161"/>
  <c r="AZ72" i="1161"/>
  <c r="AZ4" i="1161"/>
  <c r="AZ76" i="1161"/>
  <c r="AZ16" i="1161"/>
  <c r="AZ57" i="1161"/>
  <c r="AZ23" i="1161"/>
  <c r="AZ55" i="1161"/>
  <c r="AZ27" i="1161"/>
  <c r="AZ40" i="1161"/>
  <c r="AZ24" i="1161"/>
  <c r="AZ25" i="1161"/>
  <c r="AZ39" i="1161"/>
  <c r="AZ26" i="1161"/>
  <c r="AZ58" i="1161"/>
  <c r="AZ56" i="1161"/>
  <c r="AZ42" i="1161"/>
  <c r="AZ54" i="1161"/>
  <c r="AX20" i="1161"/>
  <c r="BB2" i="1161"/>
  <c r="BA3" i="1161"/>
  <c r="BA7" i="1161"/>
  <c r="BA1" i="1161"/>
  <c r="AT48" i="1161"/>
  <c r="AT63" i="1161"/>
  <c r="AY15" i="1161"/>
  <c r="AY18" i="1161" s="1"/>
  <c r="AU49" i="1161"/>
  <c r="AU64" i="1161"/>
  <c r="AT47" i="1161"/>
  <c r="AT62" i="1161"/>
  <c r="AU46" i="1161"/>
  <c r="AU61" i="1161"/>
  <c r="AT46" i="1161"/>
  <c r="AT61" i="1161"/>
  <c r="AU48" i="1161"/>
  <c r="AU63" i="1161"/>
  <c r="AT50" i="1161"/>
  <c r="AT65" i="1161"/>
  <c r="AU65" i="1161"/>
  <c r="AU50" i="1161"/>
  <c r="AS66" i="1161"/>
  <c r="AS23" i="861" s="1"/>
  <c r="AT49" i="1161"/>
  <c r="AT64" i="1161"/>
  <c r="AS51" i="1161"/>
  <c r="AS17" i="861" s="1"/>
  <c r="AU47" i="1161"/>
  <c r="AU62" i="1161"/>
  <c r="AQ69" i="1161"/>
  <c r="AV36" i="1161"/>
  <c r="AV73" i="1161"/>
  <c r="AV24" i="861" s="1"/>
  <c r="AV77" i="1161"/>
  <c r="AV18" i="861" s="1"/>
  <c r="AR69" i="1161"/>
  <c r="AY8" i="1161"/>
  <c r="AW36" i="1161"/>
  <c r="AW73" i="1161"/>
  <c r="AW24" i="861" s="1"/>
  <c r="AW77" i="1161"/>
  <c r="AW18" i="861" s="1"/>
  <c r="AQ699" i="64"/>
  <c r="AR698" i="64"/>
  <c r="AR699" i="64" s="1"/>
  <c r="AT693" i="64"/>
  <c r="AS696" i="64"/>
  <c r="AT692" i="64"/>
  <c r="AT691" i="64"/>
  <c r="AT695" i="64"/>
  <c r="AU686" i="64" a="1"/>
  <c r="AU686" i="64" s="1"/>
  <c r="AU685" i="64" a="1"/>
  <c r="AU685" i="64" s="1"/>
  <c r="AU688" i="64" a="1"/>
  <c r="AU688" i="64" s="1"/>
  <c r="AU687" i="64" a="1"/>
  <c r="AU687" i="64" s="1"/>
  <c r="AU684" i="64" a="1"/>
  <c r="AU684" i="64" s="1"/>
  <c r="AT694" i="64"/>
  <c r="AT677" i="64"/>
  <c r="AS681" i="64"/>
  <c r="AT680" i="64"/>
  <c r="AU653" i="64" a="1"/>
  <c r="AU653" i="64" s="1"/>
  <c r="AU661" i="64" s="1"/>
  <c r="AU670" i="64" a="1"/>
  <c r="AU670" i="64" s="1"/>
  <c r="AU654" i="64" a="1"/>
  <c r="AU654" i="64" s="1"/>
  <c r="AU662" i="64" s="1"/>
  <c r="AU655" i="64" a="1"/>
  <c r="AU655" i="64" s="1"/>
  <c r="AU663" i="64" s="1"/>
  <c r="AU656" i="64" a="1"/>
  <c r="AU656" i="64" s="1"/>
  <c r="AU664" i="64" s="1"/>
  <c r="AU657" i="64" a="1"/>
  <c r="AU657" i="64" s="1"/>
  <c r="AU665" i="64" s="1"/>
  <c r="AU671" i="64" a="1"/>
  <c r="AU671" i="64" s="1"/>
  <c r="AU672" i="64" a="1"/>
  <c r="AU672" i="64" s="1"/>
  <c r="AU669" i="64" a="1"/>
  <c r="AU669" i="64" s="1"/>
  <c r="AU673" i="64" a="1"/>
  <c r="AU673" i="64" s="1"/>
  <c r="AT679" i="64"/>
  <c r="AT678" i="64"/>
  <c r="AT676" i="64"/>
  <c r="AT141" i="64"/>
  <c r="AT143" i="64" s="1"/>
  <c r="AU139" i="64" a="1"/>
  <c r="AU139" i="64" s="1"/>
  <c r="AU138" i="64" s="1"/>
  <c r="AU140" i="64" a="1"/>
  <c r="AU140" i="64" s="1"/>
  <c r="AT849" i="64"/>
  <c r="AT628" i="64"/>
  <c r="AT630" i="64" s="1"/>
  <c r="AR852" i="64"/>
  <c r="AS851" i="64"/>
  <c r="AU262" i="64" a="1"/>
  <c r="AU262" i="64" s="1"/>
  <c r="AU848" i="64" a="1"/>
  <c r="AU848" i="64" s="1"/>
  <c r="AU243" i="64" a="1"/>
  <c r="AU243" i="64" s="1"/>
  <c r="AU629" i="64" a="1"/>
  <c r="AU629" i="64" s="1"/>
  <c r="AU595" i="64" a="1"/>
  <c r="AU595" i="64" s="1"/>
  <c r="AU230" i="64" a="1"/>
  <c r="AU230" i="64" s="1"/>
  <c r="AS592" i="64"/>
  <c r="AT588" i="64"/>
  <c r="AT596" i="64" s="1"/>
  <c r="AU591" i="64" a="1"/>
  <c r="AU591" i="64" s="1"/>
  <c r="AU4" i="64"/>
  <c r="AU587" i="64" a="1"/>
  <c r="AU587" i="64" s="1"/>
  <c r="Y72" i="861"/>
  <c r="AV190" i="64"/>
  <c r="AV7" i="64"/>
  <c r="AU8" i="64" s="1"/>
  <c r="AO48" i="861"/>
  <c r="AO89" i="861" s="1"/>
  <c r="AO1538" i="64"/>
  <c r="AO1540" i="64" s="1"/>
  <c r="DK69"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4" i="861"/>
  <c r="AU24" i="864"/>
  <c r="AU96" i="861" s="1"/>
  <c r="AI7" i="860"/>
  <c r="AI3" i="860"/>
  <c r="AI4" i="860" s="1"/>
  <c r="AJ2" i="860"/>
  <c r="AI1" i="860"/>
  <c r="M2" i="860"/>
  <c r="M1" i="860"/>
  <c r="DH2026" i="64"/>
  <c r="DH1999" i="64"/>
  <c r="DK1562" i="64"/>
  <c r="DL1560" i="64"/>
  <c r="DL1562" i="64" s="1"/>
  <c r="AN1583" i="64"/>
  <c r="AO1581" i="64"/>
  <c r="AO1560" i="64"/>
  <c r="AO1562" i="64" s="1"/>
  <c r="DK1538" i="64"/>
  <c r="DJ1540" i="64"/>
  <c r="DI1679" i="64"/>
  <c r="DG1516" i="64"/>
  <c r="DG1518" i="64" s="1"/>
  <c r="S1516" i="64"/>
  <c r="AU628" i="64" a="1"/>
  <c r="DI2026" i="64" a="1"/>
  <c r="DI1999" i="64" a="1"/>
  <c r="AT851" i="64" a="1"/>
  <c r="AU588" i="64" a="1"/>
  <c r="AS852" i="64" a="1"/>
  <c r="AU849" i="64" a="1"/>
  <c r="AV873" i="64" l="1" a="1"/>
  <c r="AV873" i="64" s="1"/>
  <c r="AT51" i="1161"/>
  <c r="AT17" i="861" s="1"/>
  <c r="AU66" i="1161"/>
  <c r="AU23" i="861" s="1"/>
  <c r="AY20" i="1161"/>
  <c r="AU51" i="1161"/>
  <c r="AU17" i="861" s="1"/>
  <c r="AV34" i="1161"/>
  <c r="AV33" i="1161"/>
  <c r="AV32" i="1161"/>
  <c r="AV35" i="1161"/>
  <c r="AV31" i="1161"/>
  <c r="AZ8" i="1161"/>
  <c r="BA42" i="1161"/>
  <c r="BA24" i="1161"/>
  <c r="BA39" i="1161"/>
  <c r="BA26" i="1161"/>
  <c r="BA41" i="1161"/>
  <c r="BA40" i="1161"/>
  <c r="BA57" i="1161"/>
  <c r="BA43" i="1161"/>
  <c r="BA54" i="1161"/>
  <c r="BA55" i="1161"/>
  <c r="BA23" i="1161"/>
  <c r="BA72" i="1161"/>
  <c r="BA4" i="1161"/>
  <c r="BA58" i="1161"/>
  <c r="BA16" i="1161"/>
  <c r="BA56" i="1161"/>
  <c r="BA17" i="1161"/>
  <c r="BA76" i="1161"/>
  <c r="BA25" i="1161"/>
  <c r="BA27" i="1161"/>
  <c r="AW35" i="1161"/>
  <c r="AW32" i="1161"/>
  <c r="AW33" i="1161"/>
  <c r="AW34" i="1161"/>
  <c r="AW31" i="1161"/>
  <c r="BB3" i="1161"/>
  <c r="BB7" i="1161"/>
  <c r="BB1" i="1161"/>
  <c r="BC2" i="1161"/>
  <c r="AZ15" i="1161"/>
  <c r="AX36" i="1161"/>
  <c r="AX73" i="1161"/>
  <c r="AX24" i="861" s="1"/>
  <c r="AX77" i="1161"/>
  <c r="AX18" i="861" s="1"/>
  <c r="AS68" i="1161"/>
  <c r="AT66" i="1161"/>
  <c r="AT23" i="861" s="1"/>
  <c r="AS698" i="64"/>
  <c r="AU692" i="64"/>
  <c r="AU691" i="64"/>
  <c r="AU695" i="64"/>
  <c r="AU694" i="64"/>
  <c r="AU693" i="64"/>
  <c r="AT696" i="64"/>
  <c r="AV686" i="64" a="1"/>
  <c r="AV686" i="64" s="1"/>
  <c r="AV685" i="64" a="1"/>
  <c r="AV685" i="64" s="1"/>
  <c r="AV688" i="64" a="1"/>
  <c r="AV688" i="64" s="1"/>
  <c r="AV687" i="64" a="1"/>
  <c r="AV687" i="64" s="1"/>
  <c r="AV684" i="64" a="1"/>
  <c r="AV684" i="64" s="1"/>
  <c r="AU677" i="64"/>
  <c r="AT681" i="64"/>
  <c r="AU680" i="64"/>
  <c r="AU679" i="64"/>
  <c r="AU678" i="64"/>
  <c r="AV653" i="64" a="1"/>
  <c r="AV653" i="64" s="1"/>
  <c r="AV661" i="64" s="1"/>
  <c r="AV670" i="64" a="1"/>
  <c r="AV670" i="64" s="1"/>
  <c r="AV654" i="64" a="1"/>
  <c r="AV654" i="64" s="1"/>
  <c r="AV662" i="64" s="1"/>
  <c r="AV655" i="64" a="1"/>
  <c r="AV655" i="64" s="1"/>
  <c r="AV663" i="64" s="1"/>
  <c r="AV656" i="64" a="1"/>
  <c r="AV656" i="64" s="1"/>
  <c r="AV664" i="64" s="1"/>
  <c r="AV657" i="64" a="1"/>
  <c r="AV657" i="64" s="1"/>
  <c r="AV665" i="64" s="1"/>
  <c r="AV671" i="64" a="1"/>
  <c r="AV671" i="64" s="1"/>
  <c r="AV669" i="64" a="1"/>
  <c r="AV669" i="64" s="1"/>
  <c r="AV672" i="64" a="1"/>
  <c r="AV672" i="64" s="1"/>
  <c r="AV673" i="64" a="1"/>
  <c r="AV673" i="64" s="1"/>
  <c r="AU676" i="64"/>
  <c r="AU141" i="64"/>
  <c r="AU143" i="64" s="1"/>
  <c r="AV139" i="64" a="1"/>
  <c r="AV139" i="64" s="1"/>
  <c r="AV138" i="64" s="1"/>
  <c r="AV140" i="64" a="1"/>
  <c r="AV140" i="64" s="1"/>
  <c r="AU849" i="64"/>
  <c r="AU628" i="64"/>
  <c r="AU630" i="64" s="1"/>
  <c r="AS852" i="64"/>
  <c r="AT851" i="64"/>
  <c r="AV262" i="64" a="1"/>
  <c r="AV262" i="64" s="1"/>
  <c r="AV848" i="64" a="1"/>
  <c r="AV848" i="64" s="1"/>
  <c r="AV629" i="64" a="1"/>
  <c r="AV629" i="64" s="1"/>
  <c r="AV230" i="64" a="1"/>
  <c r="AV230" i="64" s="1"/>
  <c r="AV243" i="64" a="1"/>
  <c r="AV243" i="64" s="1"/>
  <c r="AT592" i="64"/>
  <c r="AU588" i="64"/>
  <c r="AU596" i="64" s="1"/>
  <c r="AV595" i="64" a="1"/>
  <c r="AV595" i="64" s="1"/>
  <c r="AV591" i="64" a="1"/>
  <c r="AV591" i="64" s="1"/>
  <c r="AV4" i="64"/>
  <c r="AV587" i="64" a="1"/>
  <c r="AV587" i="64" s="1"/>
  <c r="AW190" i="64"/>
  <c r="AW7" i="64"/>
  <c r="AV8" i="64" s="1"/>
  <c r="AP1538" i="64"/>
  <c r="AP1540" i="64" s="1"/>
  <c r="AP48" i="861"/>
  <c r="AP89" i="861" s="1"/>
  <c r="DL69" i="861"/>
  <c r="AW1" i="64"/>
  <c r="AX2" i="64"/>
  <c r="AW3" i="64"/>
  <c r="AV24" i="864"/>
  <c r="AV96"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4" i="861"/>
  <c r="AW20" i="864"/>
  <c r="AW21" i="864"/>
  <c r="AW22" i="864"/>
  <c r="AW3" i="864"/>
  <c r="AW4" i="864" s="1"/>
  <c r="AW1" i="864"/>
  <c r="AX2" i="864"/>
  <c r="AX23" i="864" s="1"/>
  <c r="AV57" i="863"/>
  <c r="AY1" i="861"/>
  <c r="AY8" i="861"/>
  <c r="AZ3" i="861"/>
  <c r="AY4" i="861"/>
  <c r="N2" i="860"/>
  <c r="N1" i="860"/>
  <c r="AJ3" i="860"/>
  <c r="AJ4" i="860" s="1"/>
  <c r="AK2" i="860"/>
  <c r="AJ1" i="860"/>
  <c r="AJ7" i="860"/>
  <c r="DI2026" i="64"/>
  <c r="DI1999" i="64"/>
  <c r="DL1538" i="64"/>
  <c r="DL1540" i="64" s="1"/>
  <c r="AP1581" i="64"/>
  <c r="AO1583" i="64"/>
  <c r="AP1560" i="64"/>
  <c r="AP1562" i="64" s="1"/>
  <c r="DK1540" i="64"/>
  <c r="DJ1679" i="64"/>
  <c r="DH1516" i="64"/>
  <c r="T1516" i="64"/>
  <c r="T1518" i="64" s="1"/>
  <c r="S1518" i="64"/>
  <c r="AV874" i="64"/>
  <c r="DJ2026" i="64" a="1"/>
  <c r="AV628" i="64" a="1"/>
  <c r="AT852" i="64" a="1"/>
  <c r="AU851" i="64" a="1"/>
  <c r="DJ1999" i="64" a="1"/>
  <c r="AV588" i="64" a="1"/>
  <c r="AV849" i="64" a="1"/>
  <c r="AW873" i="64" l="1" a="1"/>
  <c r="AW873" i="64" s="1"/>
  <c r="AW47" i="1161"/>
  <c r="AW62" i="1161"/>
  <c r="AV64" i="1161"/>
  <c r="AV49" i="1161"/>
  <c r="AW50" i="1161"/>
  <c r="AW65" i="1161"/>
  <c r="AX34" i="1161"/>
  <c r="AX33" i="1161"/>
  <c r="AX32" i="1161"/>
  <c r="AX35" i="1161"/>
  <c r="AX31" i="1161"/>
  <c r="AU68" i="1161"/>
  <c r="BD2" i="1161"/>
  <c r="BC3" i="1161"/>
  <c r="BC7" i="1161"/>
  <c r="BC1" i="1161"/>
  <c r="AY36" i="1161"/>
  <c r="AY77" i="1161"/>
  <c r="AY18" i="861" s="1"/>
  <c r="AY73" i="1161"/>
  <c r="AY24" i="861" s="1"/>
  <c r="AS69" i="1161"/>
  <c r="BA8" i="1161"/>
  <c r="BA15" i="1161"/>
  <c r="BB55" i="1161"/>
  <c r="BB43" i="1161"/>
  <c r="BB16" i="1161"/>
  <c r="BB58" i="1161"/>
  <c r="BB4" i="1161"/>
  <c r="BB72" i="1161"/>
  <c r="BB17" i="1161"/>
  <c r="BB57" i="1161"/>
  <c r="BB24" i="1161"/>
  <c r="BB76" i="1161"/>
  <c r="BB23" i="1161"/>
  <c r="BB25" i="1161"/>
  <c r="BB26" i="1161"/>
  <c r="BB27" i="1161"/>
  <c r="BB41" i="1161"/>
  <c r="BB40" i="1161"/>
  <c r="BB56" i="1161"/>
  <c r="BB39" i="1161"/>
  <c r="BB42" i="1161"/>
  <c r="BB54" i="1161"/>
  <c r="AZ18" i="1161"/>
  <c r="AV46" i="1161"/>
  <c r="AV61" i="1161"/>
  <c r="AW46" i="1161"/>
  <c r="AW61" i="1161"/>
  <c r="AV50" i="1161"/>
  <c r="AV65" i="1161"/>
  <c r="AW49" i="1161"/>
  <c r="AW64" i="1161"/>
  <c r="AV47" i="1161"/>
  <c r="AV62" i="1161"/>
  <c r="AT68" i="1161"/>
  <c r="AW48" i="1161"/>
  <c r="AW63" i="1161"/>
  <c r="AV48" i="1161"/>
  <c r="AV63" i="1161"/>
  <c r="AT698" i="64"/>
  <c r="AT699" i="64" s="1"/>
  <c r="AS699" i="64"/>
  <c r="AU696" i="64"/>
  <c r="AV693" i="64"/>
  <c r="AV692" i="64"/>
  <c r="AV691" i="64"/>
  <c r="AV695" i="64"/>
  <c r="AV694" i="64"/>
  <c r="AW686" i="64" a="1"/>
  <c r="AW686" i="64" s="1"/>
  <c r="AW685" i="64" a="1"/>
  <c r="AW685" i="64" s="1"/>
  <c r="AW688" i="64" a="1"/>
  <c r="AW688" i="64" s="1"/>
  <c r="AW687" i="64" a="1"/>
  <c r="AW687" i="64" s="1"/>
  <c r="AW684" i="64" a="1"/>
  <c r="AW684" i="64" s="1"/>
  <c r="AV677" i="64"/>
  <c r="AU681" i="64"/>
  <c r="AV680" i="64"/>
  <c r="AV679" i="64"/>
  <c r="AV678" i="64"/>
  <c r="AW653" i="64" a="1"/>
  <c r="AW653" i="64" s="1"/>
  <c r="AW661" i="64" s="1"/>
  <c r="AW670" i="64" a="1"/>
  <c r="AW670" i="64" s="1"/>
  <c r="AW654" i="64" a="1"/>
  <c r="AW654" i="64" s="1"/>
  <c r="AW662" i="64" s="1"/>
  <c r="AW655" i="64" a="1"/>
  <c r="AW655" i="64" s="1"/>
  <c r="AW663" i="64" s="1"/>
  <c r="AW656" i="64" a="1"/>
  <c r="AW656" i="64" s="1"/>
  <c r="AW664" i="64" s="1"/>
  <c r="AW669" i="64" a="1"/>
  <c r="AW669" i="64" s="1"/>
  <c r="AW657" i="64" a="1"/>
  <c r="AW657" i="64" s="1"/>
  <c r="AW665" i="64" s="1"/>
  <c r="AW671" i="64" a="1"/>
  <c r="AW671" i="64" s="1"/>
  <c r="AW672" i="64" a="1"/>
  <c r="AW672" i="64" s="1"/>
  <c r="AW673" i="64" a="1"/>
  <c r="AW673" i="64" s="1"/>
  <c r="AV676" i="64"/>
  <c r="AV141" i="64"/>
  <c r="AV143" i="64" s="1"/>
  <c r="AW139" i="64" a="1"/>
  <c r="AW139" i="64" s="1"/>
  <c r="AW138" i="64" s="1"/>
  <c r="AW140" i="64" a="1"/>
  <c r="AW140" i="64" s="1"/>
  <c r="AV849" i="64"/>
  <c r="AV628" i="64"/>
  <c r="AV630" i="64" s="1"/>
  <c r="AT852" i="64"/>
  <c r="AU851" i="64"/>
  <c r="AW262" i="64" a="1"/>
  <c r="AW262" i="64" s="1"/>
  <c r="AW848" i="64" a="1"/>
  <c r="AW848" i="64" s="1"/>
  <c r="AW243" i="64" a="1"/>
  <c r="AW243" i="64" s="1"/>
  <c r="AW629" i="64" a="1"/>
  <c r="AW629" i="64" s="1"/>
  <c r="AW595" i="64" a="1"/>
  <c r="AW595" i="64" s="1"/>
  <c r="AW230" i="64" a="1"/>
  <c r="AW230" i="64" s="1"/>
  <c r="AU592" i="64"/>
  <c r="AV588" i="64"/>
  <c r="AV596" i="64" s="1"/>
  <c r="AW591" i="64" a="1"/>
  <c r="AW591" i="64" s="1"/>
  <c r="AW587" i="64" a="1"/>
  <c r="AW587" i="64" s="1"/>
  <c r="Z45" i="861"/>
  <c r="Z97" i="861"/>
  <c r="AX190" i="64"/>
  <c r="AX7" i="64"/>
  <c r="AW8" i="64" s="1"/>
  <c r="AW4" i="64"/>
  <c r="AQ48" i="861"/>
  <c r="AQ89" i="861" s="1"/>
  <c r="AQ1538" i="64"/>
  <c r="AQ1540" i="64" s="1"/>
  <c r="AX1" i="64"/>
  <c r="AY2" i="64"/>
  <c r="AX3" i="64"/>
  <c r="AX873" i="64" s="1" a="1"/>
  <c r="AX873"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6" i="861" s="1"/>
  <c r="AV34"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26" i="64"/>
  <c r="DJ1999" i="64"/>
  <c r="DL1679" i="64"/>
  <c r="AP1583" i="64"/>
  <c r="AQ1581" i="64"/>
  <c r="AQ1560" i="64"/>
  <c r="AQ1562" i="64" s="1"/>
  <c r="DK1679" i="64"/>
  <c r="DI1516" i="64"/>
  <c r="DH1518" i="64"/>
  <c r="U1516" i="64"/>
  <c r="U1518" i="64" s="1"/>
  <c r="E120" i="64"/>
  <c r="E1675" i="64"/>
  <c r="B1675" i="64" s="1"/>
  <c r="E1683" i="64"/>
  <c r="E1682" i="64"/>
  <c r="E1681" i="64"/>
  <c r="G1680" i="64"/>
  <c r="E1680" i="64"/>
  <c r="G1679" i="64"/>
  <c r="E1679" i="64"/>
  <c r="B1679" i="64" s="1"/>
  <c r="S1678" i="64"/>
  <c r="E1678" i="64"/>
  <c r="E1677" i="64"/>
  <c r="E1676" i="64"/>
  <c r="B1676" i="64" s="1"/>
  <c r="E1674" i="64"/>
  <c r="B1674" i="64" s="1"/>
  <c r="E1673" i="64"/>
  <c r="B1673" i="64" s="1"/>
  <c r="E1672" i="64"/>
  <c r="B1672" i="64" s="1"/>
  <c r="E1670" i="64"/>
  <c r="E1651" i="64"/>
  <c r="E1650" i="64"/>
  <c r="E1649" i="64"/>
  <c r="G1648" i="64"/>
  <c r="E1648" i="64"/>
  <c r="R1647" i="64"/>
  <c r="G1647" i="64"/>
  <c r="E1647" i="64"/>
  <c r="B1647" i="64" s="1"/>
  <c r="S1646" i="64"/>
  <c r="K1646" i="64"/>
  <c r="E1646" i="64"/>
  <c r="E1645" i="64"/>
  <c r="E1644" i="64"/>
  <c r="E1643" i="64"/>
  <c r="B1643" i="64" s="1"/>
  <c r="E1642" i="64"/>
  <c r="B1642" i="64" s="1"/>
  <c r="E1641" i="64"/>
  <c r="B1641" i="64" s="1"/>
  <c r="E1640" i="64"/>
  <c r="B1640" i="64" s="1"/>
  <c r="E1638" i="64"/>
  <c r="E1619" i="64"/>
  <c r="E1618" i="64"/>
  <c r="E1617" i="64"/>
  <c r="E1616" i="64"/>
  <c r="E1615" i="64"/>
  <c r="E1614" i="64"/>
  <c r="E1613" i="64"/>
  <c r="E1612" i="64"/>
  <c r="E1611" i="64"/>
  <c r="B1611" i="64" s="1"/>
  <c r="E1610" i="64"/>
  <c r="B1610" i="64" s="1"/>
  <c r="S1609" i="64"/>
  <c r="K1609" i="64"/>
  <c r="E1609" i="64"/>
  <c r="E1608" i="64"/>
  <c r="E1607" i="64"/>
  <c r="E1606" i="64"/>
  <c r="B1606" i="64" s="1"/>
  <c r="E1605" i="64"/>
  <c r="B1605" i="64" s="1"/>
  <c r="E1604" i="64"/>
  <c r="B1604" i="64" s="1"/>
  <c r="AW874" i="64"/>
  <c r="AX874" i="64"/>
  <c r="AU852" i="64" a="1"/>
  <c r="DK2026" i="64" a="1"/>
  <c r="DL1999" i="64" a="1"/>
  <c r="DL2026" i="64" a="1"/>
  <c r="AV851" i="64" a="1"/>
  <c r="AW628" i="64" a="1"/>
  <c r="DK1999" i="64" a="1"/>
  <c r="AW849" i="64" a="1"/>
  <c r="AW588" i="64" a="1"/>
  <c r="BA18" i="1161" l="1"/>
  <c r="BA20" i="1161" s="1"/>
  <c r="BB15" i="1161"/>
  <c r="AX61" i="1161"/>
  <c r="AX46" i="1161"/>
  <c r="AX50" i="1161"/>
  <c r="AX65" i="1161"/>
  <c r="AX47" i="1161"/>
  <c r="AX62" i="1161"/>
  <c r="BC26" i="1161"/>
  <c r="BC56" i="1161"/>
  <c r="BC24" i="1161"/>
  <c r="BC76" i="1161"/>
  <c r="BC17" i="1161"/>
  <c r="BC27" i="1161"/>
  <c r="BC41" i="1161"/>
  <c r="BC40" i="1161"/>
  <c r="BC25" i="1161"/>
  <c r="BC23" i="1161"/>
  <c r="BC57" i="1161"/>
  <c r="BC58" i="1161"/>
  <c r="BC42" i="1161"/>
  <c r="BC54" i="1161"/>
  <c r="BC39" i="1161"/>
  <c r="BC55" i="1161"/>
  <c r="BC16" i="1161"/>
  <c r="BC43" i="1161"/>
  <c r="BC4" i="1161"/>
  <c r="BC72" i="1161"/>
  <c r="AX48" i="1161"/>
  <c r="AX63" i="1161"/>
  <c r="BE2" i="1161"/>
  <c r="BD3" i="1161"/>
  <c r="BD7" i="1161"/>
  <c r="BC8" i="1161" s="1"/>
  <c r="BD1" i="1161"/>
  <c r="AX49" i="1161"/>
  <c r="AX64" i="1161"/>
  <c r="BB8" i="1161"/>
  <c r="AW66" i="1161"/>
  <c r="AW23" i="861" s="1"/>
  <c r="AT69" i="1161"/>
  <c r="AW51" i="1161"/>
  <c r="AW17" i="861" s="1"/>
  <c r="AV66" i="1161"/>
  <c r="AV23" i="861" s="1"/>
  <c r="AV51" i="1161"/>
  <c r="AV17" i="861" s="1"/>
  <c r="AZ20" i="1161"/>
  <c r="AY31" i="1161"/>
  <c r="AY33" i="1161"/>
  <c r="AY32" i="1161"/>
  <c r="AY34" i="1161"/>
  <c r="AY35" i="1161"/>
  <c r="AU69" i="1161"/>
  <c r="AU698" i="64"/>
  <c r="AW694" i="64"/>
  <c r="AW693" i="64"/>
  <c r="AW692" i="64"/>
  <c r="AV696" i="64"/>
  <c r="AW691" i="64"/>
  <c r="AW695" i="64"/>
  <c r="AX686" i="64" a="1"/>
  <c r="AX686" i="64" s="1"/>
  <c r="AX685" i="64" a="1"/>
  <c r="AX685" i="64" s="1"/>
  <c r="AX688" i="64" a="1"/>
  <c r="AX688" i="64" s="1"/>
  <c r="AX687" i="64" a="1"/>
  <c r="AX687" i="64" s="1"/>
  <c r="AX684" i="64" a="1"/>
  <c r="AX684" i="64" s="1"/>
  <c r="AV681" i="64"/>
  <c r="AW677" i="64"/>
  <c r="AW680" i="64"/>
  <c r="AW679" i="64"/>
  <c r="AW678" i="64"/>
  <c r="AX653" i="64" a="1"/>
  <c r="AX653" i="64" s="1"/>
  <c r="AX661" i="64" s="1"/>
  <c r="AX670" i="64" a="1"/>
  <c r="AX670" i="64" s="1"/>
  <c r="AX654" i="64" a="1"/>
  <c r="AX654" i="64" s="1"/>
  <c r="AX662" i="64" s="1"/>
  <c r="AX669" i="64" a="1"/>
  <c r="AX669" i="64" s="1"/>
  <c r="AX655" i="64" a="1"/>
  <c r="AX655" i="64" s="1"/>
  <c r="AX663" i="64" s="1"/>
  <c r="AX656" i="64" a="1"/>
  <c r="AX656" i="64" s="1"/>
  <c r="AX664" i="64" s="1"/>
  <c r="AX657" i="64" a="1"/>
  <c r="AX657" i="64" s="1"/>
  <c r="AX665" i="64" s="1"/>
  <c r="AX671" i="64" a="1"/>
  <c r="AX671" i="64" s="1"/>
  <c r="AX672" i="64" a="1"/>
  <c r="AX672" i="64" s="1"/>
  <c r="AX673" i="64" a="1"/>
  <c r="AX673" i="64" s="1"/>
  <c r="AW676" i="64"/>
  <c r="AW141" i="64"/>
  <c r="AW143" i="64" s="1"/>
  <c r="AX139" i="64" a="1"/>
  <c r="AX139" i="64" s="1"/>
  <c r="AX138" i="64" s="1"/>
  <c r="AX140" i="64" a="1"/>
  <c r="AX140" i="64" s="1"/>
  <c r="AU852" i="64"/>
  <c r="AW849" i="64"/>
  <c r="AW628" i="64"/>
  <c r="AW630" i="64" s="1"/>
  <c r="AV851" i="64"/>
  <c r="AX262" i="64" a="1"/>
  <c r="AX262" i="64" s="1"/>
  <c r="AX848" i="64" a="1"/>
  <c r="AX848" i="64" s="1"/>
  <c r="AX629" i="64" a="1"/>
  <c r="AX629" i="64" s="1"/>
  <c r="AX230" i="64" a="1"/>
  <c r="AX230" i="64" s="1"/>
  <c r="AX243" i="64" a="1"/>
  <c r="AX243" i="64" s="1"/>
  <c r="AV592" i="64"/>
  <c r="AW588" i="64"/>
  <c r="AW596" i="64" s="1"/>
  <c r="AX595" i="64" a="1"/>
  <c r="AX595" i="64" s="1"/>
  <c r="AX591" i="64" a="1"/>
  <c r="AX591" i="64" s="1"/>
  <c r="AX4" i="64"/>
  <c r="AX587" i="64" a="1"/>
  <c r="AX587" i="64" s="1"/>
  <c r="AY190" i="64"/>
  <c r="AY7" i="64"/>
  <c r="AX8" i="64" s="1"/>
  <c r="AR48" i="861"/>
  <c r="AR89" i="861" s="1"/>
  <c r="AR1538" i="64"/>
  <c r="AR1540" i="64" s="1"/>
  <c r="AY3" i="64"/>
  <c r="AY1" i="64"/>
  <c r="AZ2" i="64"/>
  <c r="AW34"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6" i="861" s="1"/>
  <c r="AX57" i="863"/>
  <c r="DA553" i="64" a="1"/>
  <c r="DA553" i="64" s="1"/>
  <c r="DA555" i="64" s="1"/>
  <c r="AM2" i="860"/>
  <c r="AL1" i="860"/>
  <c r="AL7" i="860"/>
  <c r="AL3" i="860"/>
  <c r="AL4" i="860" s="1"/>
  <c r="CQ553" i="64" a="1"/>
  <c r="CQ553" i="64" s="1"/>
  <c r="CQ555" i="64" s="1"/>
  <c r="CS558" i="64" a="1"/>
  <c r="CS558" i="64" s="1"/>
  <c r="CS559" i="64" s="1"/>
  <c r="DJ558" i="64" a="1"/>
  <c r="DJ558" i="64" s="1"/>
  <c r="DJ559" i="64" s="1"/>
  <c r="CP558" i="64" a="1"/>
  <c r="CP558" i="64" s="1"/>
  <c r="CP559" i="64" s="1"/>
  <c r="CY553" i="64" a="1"/>
  <c r="CY553" i="64" s="1"/>
  <c r="CY555" i="64" s="1"/>
  <c r="DB558" i="64" a="1"/>
  <c r="DB558" i="64" s="1"/>
  <c r="DB559" i="64" s="1"/>
  <c r="CQ558" i="64" a="1"/>
  <c r="CQ558" i="64" s="1"/>
  <c r="CQ559" i="64" s="1"/>
  <c r="CN553" i="64" a="1"/>
  <c r="CN553" i="64" s="1"/>
  <c r="CN555" i="64" s="1"/>
  <c r="CY558" i="64" a="1"/>
  <c r="CY558" i="64" s="1"/>
  <c r="CY559" i="64" s="1"/>
  <c r="CV553" i="64" a="1"/>
  <c r="CV553" i="64" s="1"/>
  <c r="CX553" i="64" a="1"/>
  <c r="CX553" i="64" s="1"/>
  <c r="DJ553" i="64" a="1"/>
  <c r="DJ553" i="64" s="1"/>
  <c r="CW558" i="64" a="1"/>
  <c r="CW558" i="64" s="1"/>
  <c r="CW559" i="64" s="1"/>
  <c r="DC553" i="64" a="1"/>
  <c r="DC553" i="64" s="1"/>
  <c r="CP553" i="64" a="1"/>
  <c r="CP553" i="64" s="1"/>
  <c r="DI553" i="64" a="1"/>
  <c r="DI553" i="64" s="1"/>
  <c r="DE558" i="64" a="1"/>
  <c r="DE558" i="64" s="1"/>
  <c r="DE559" i="64" s="1"/>
  <c r="CN558" i="64" a="1"/>
  <c r="CN558" i="64" s="1"/>
  <c r="CN559" i="64" s="1"/>
  <c r="DA558" i="64" a="1"/>
  <c r="DA558" i="64" s="1"/>
  <c r="DA559" i="64" s="1"/>
  <c r="DH553" i="64" a="1"/>
  <c r="DH553" i="64" s="1"/>
  <c r="DL558" i="64" a="1"/>
  <c r="DL558" i="64" s="1"/>
  <c r="DL559" i="64" s="1"/>
  <c r="DL553" i="64" a="1"/>
  <c r="DL553" i="64" s="1"/>
  <c r="CS553" i="64" a="1"/>
  <c r="CS553" i="64" s="1"/>
  <c r="DE553" i="64" a="1"/>
  <c r="DE553" i="64" s="1"/>
  <c r="CT553" i="64" a="1"/>
  <c r="CT553" i="64" s="1"/>
  <c r="DK553" i="64" a="1"/>
  <c r="DK553" i="64" s="1"/>
  <c r="DK558" i="64" a="1"/>
  <c r="DK558" i="64" s="1"/>
  <c r="DK559" i="64" s="1"/>
  <c r="DG558" i="64" a="1"/>
  <c r="DG558" i="64" s="1"/>
  <c r="DG559" i="64" s="1"/>
  <c r="DC558" i="64" a="1"/>
  <c r="DC558" i="64" s="1"/>
  <c r="DC559" i="64" s="1"/>
  <c r="CW553" i="64" a="1"/>
  <c r="CW553" i="64" s="1"/>
  <c r="DD553" i="64" a="1"/>
  <c r="DD553" i="64" s="1"/>
  <c r="CR553" i="64" a="1"/>
  <c r="CR553" i="64" s="1"/>
  <c r="CO553" i="64" a="1"/>
  <c r="CO553" i="64" s="1"/>
  <c r="CZ553" i="64" a="1"/>
  <c r="CZ553" i="64" s="1"/>
  <c r="DH558" i="64" a="1"/>
  <c r="DH558" i="64" s="1"/>
  <c r="DH559" i="64" s="1"/>
  <c r="CO558" i="64" a="1"/>
  <c r="CO558" i="64" s="1"/>
  <c r="CO559" i="64" s="1"/>
  <c r="CX558" i="64" a="1"/>
  <c r="CX558" i="64" s="1"/>
  <c r="CX559" i="64" s="1"/>
  <c r="CR558" i="64" a="1"/>
  <c r="CR558" i="64" s="1"/>
  <c r="CR559" i="64" s="1"/>
  <c r="CU558" i="64" a="1"/>
  <c r="CU558" i="64" s="1"/>
  <c r="CU559" i="64" s="1"/>
  <c r="CT558" i="64" a="1"/>
  <c r="CT558" i="64" s="1"/>
  <c r="CT559" i="64" s="1"/>
  <c r="CV558" i="64" a="1"/>
  <c r="CV558" i="64" s="1"/>
  <c r="CV559" i="64" s="1"/>
  <c r="DG553" i="64" a="1"/>
  <c r="DG553" i="64" s="1"/>
  <c r="DF558" i="64" a="1"/>
  <c r="DF558" i="64" s="1"/>
  <c r="DF559" i="64" s="1"/>
  <c r="DI558" i="64" a="1"/>
  <c r="DI558" i="64" s="1"/>
  <c r="DI559" i="64" s="1"/>
  <c r="DD558" i="64" a="1"/>
  <c r="DD558" i="64" s="1"/>
  <c r="DD559" i="64" s="1"/>
  <c r="DB553" i="64" a="1"/>
  <c r="DB553" i="64" s="1"/>
  <c r="CZ558" i="64" a="1"/>
  <c r="CZ558" i="64" s="1"/>
  <c r="CZ559" i="64" s="1"/>
  <c r="CU553" i="64" a="1"/>
  <c r="CU553" i="64" s="1"/>
  <c r="DF553" i="64" a="1"/>
  <c r="DF553" i="64" s="1"/>
  <c r="CZ1776" i="64" a="1"/>
  <c r="CZ1776" i="64" s="1"/>
  <c r="CV2053" i="64" a="1"/>
  <c r="CV2053" i="64" s="1"/>
  <c r="DA1781" i="64" a="1"/>
  <c r="DA1781" i="64" s="1"/>
  <c r="CZ1784" i="64" a="1"/>
  <c r="CZ1784" i="64" s="1"/>
  <c r="DJ1784" i="64" a="1"/>
  <c r="DJ1784" i="64" s="1"/>
  <c r="CZ1779" i="64" a="1"/>
  <c r="CZ1779" i="64" s="1"/>
  <c r="DD1776" i="64" a="1"/>
  <c r="DD1776" i="64" s="1"/>
  <c r="DI366" i="64" a="1"/>
  <c r="DI366" i="64" s="1"/>
  <c r="DJ366" i="64" a="1"/>
  <c r="DJ366" i="64" s="1"/>
  <c r="DI1779" i="64" a="1"/>
  <c r="DI1779" i="64" s="1"/>
  <c r="DA1777" i="64" a="1"/>
  <c r="DA1777" i="64" s="1"/>
  <c r="DJ1779" i="64" a="1"/>
  <c r="DJ1779" i="64" s="1"/>
  <c r="DJ1781" i="64" a="1"/>
  <c r="DJ1781" i="64" s="1"/>
  <c r="CX1777" i="64" a="1"/>
  <c r="CX1777" i="64" s="1"/>
  <c r="CQ1783" i="64" a="1"/>
  <c r="CQ1783" i="64" s="1"/>
  <c r="DH366" i="64" a="1"/>
  <c r="DH366" i="64" s="1"/>
  <c r="DJ2053" i="64" a="1"/>
  <c r="DJ2053" i="64" s="1"/>
  <c r="CV1778" i="64" a="1"/>
  <c r="CV1778" i="64" s="1"/>
  <c r="CP1780" i="64" a="1"/>
  <c r="CP1780" i="64" s="1"/>
  <c r="DJ1783" i="64" a="1"/>
  <c r="DJ1783" i="64" s="1"/>
  <c r="DF1779" i="64" a="1"/>
  <c r="DF1779" i="64" s="1"/>
  <c r="CY1778" i="64" a="1"/>
  <c r="CY1778" i="64" s="1"/>
  <c r="CS1784" i="64" a="1"/>
  <c r="CS1784" i="64" s="1"/>
  <c r="CW366" i="64" a="1"/>
  <c r="CW366" i="64" s="1"/>
  <c r="DH1776" i="64" a="1"/>
  <c r="DH1776" i="64" s="1"/>
  <c r="CV1780" i="64" a="1"/>
  <c r="CV1780" i="64" s="1"/>
  <c r="CX1784" i="64" a="1"/>
  <c r="CX1784" i="64" s="1"/>
  <c r="DJ1782" i="64" a="1"/>
  <c r="DJ1782" i="64" s="1"/>
  <c r="DF1778" i="64" a="1"/>
  <c r="DF1778" i="64" s="1"/>
  <c r="CU1779" i="64" a="1"/>
  <c r="CU1779" i="64" s="1"/>
  <c r="CY1783" i="64" a="1"/>
  <c r="CY1783" i="64" s="1"/>
  <c r="DC365" i="64" a="1"/>
  <c r="DC365" i="64" s="1"/>
  <c r="DC1784" i="64" a="1"/>
  <c r="DC1784" i="64" s="1"/>
  <c r="DA1779" i="64" a="1"/>
  <c r="DA1779" i="64" s="1"/>
  <c r="CW1779" i="64" a="1"/>
  <c r="CW1779" i="64" s="1"/>
  <c r="DJ1777" i="64" a="1"/>
  <c r="DJ1777" i="64" s="1"/>
  <c r="CS1776" i="64" a="1"/>
  <c r="CS1776" i="64" s="1"/>
  <c r="CT1777" i="64" a="1"/>
  <c r="CT1777" i="64" s="1"/>
  <c r="DK1777" i="64" a="1"/>
  <c r="DK1777" i="64" s="1"/>
  <c r="DK1778" i="64" a="1"/>
  <c r="DK1778" i="64" s="1"/>
  <c r="DK1779" i="64" a="1"/>
  <c r="DK1779" i="64" s="1"/>
  <c r="DK1780" i="64" a="1"/>
  <c r="DK1780" i="64" s="1"/>
  <c r="DK1776" i="64" a="1"/>
  <c r="DK1776" i="64" s="1"/>
  <c r="DK1784" i="64" a="1"/>
  <c r="DK1784" i="64" s="1"/>
  <c r="DK1782" i="64" a="1"/>
  <c r="DK1782" i="64" s="1"/>
  <c r="DK1783" i="64" a="1"/>
  <c r="DK1783" i="64" s="1"/>
  <c r="DK1781" i="64" a="1"/>
  <c r="DK1781" i="64" s="1"/>
  <c r="CW2053" i="64" a="1"/>
  <c r="CW2053" i="64" s="1"/>
  <c r="DF1777" i="64" a="1"/>
  <c r="DF1777" i="64" s="1"/>
  <c r="CO1776" i="64" a="1"/>
  <c r="CO1776" i="64" s="1"/>
  <c r="CY1779" i="64" a="1"/>
  <c r="CY1779" i="64" s="1"/>
  <c r="CT1780" i="64" a="1"/>
  <c r="CT1780" i="64" s="1"/>
  <c r="CT1778" i="64" a="1"/>
  <c r="CT1778" i="64" s="1"/>
  <c r="CY1780" i="64" a="1"/>
  <c r="CY1780" i="64" s="1"/>
  <c r="CP1779" i="64" a="1"/>
  <c r="CP1779" i="64" s="1"/>
  <c r="CQ1778" i="64" a="1"/>
  <c r="CQ1778" i="64" s="1"/>
  <c r="DI1780" i="64" a="1"/>
  <c r="DI1780" i="64" s="1"/>
  <c r="DH1783" i="64" a="1"/>
  <c r="DH1783" i="64" s="1"/>
  <c r="DE1778" i="64" a="1"/>
  <c r="DE1778" i="64" s="1"/>
  <c r="DG1776" i="64" a="1"/>
  <c r="DG1776" i="64" s="1"/>
  <c r="DB1777" i="64" a="1"/>
  <c r="DB1777" i="64" s="1"/>
  <c r="DA1778" i="64" a="1"/>
  <c r="DA1778" i="64" s="1"/>
  <c r="DC1778" i="64" a="1"/>
  <c r="DC1778" i="64" s="1"/>
  <c r="CQ1784" i="64" a="1"/>
  <c r="CQ1784" i="64" s="1"/>
  <c r="CO1783" i="64" a="1"/>
  <c r="CO1783" i="64" s="1"/>
  <c r="CY1784" i="64" a="1"/>
  <c r="CY1784" i="64" s="1"/>
  <c r="CW1781" i="64" a="1"/>
  <c r="CW1781" i="64" s="1"/>
  <c r="DG1781" i="64" a="1"/>
  <c r="DG1781" i="64" s="1"/>
  <c r="CU1784" i="64" a="1"/>
  <c r="CU1784" i="64" s="1"/>
  <c r="DC1777" i="64" a="1"/>
  <c r="DC1777" i="64" s="1"/>
  <c r="CQ1780" i="64" a="1"/>
  <c r="CQ1780" i="64" s="1"/>
  <c r="DA1782" i="64" a="1"/>
  <c r="DA1782" i="64" s="1"/>
  <c r="DB1781" i="64" a="1"/>
  <c r="DB1781" i="64" s="1"/>
  <c r="DH1781" i="64" a="1"/>
  <c r="DH1781" i="64" s="1"/>
  <c r="CW1778" i="64" a="1"/>
  <c r="CW1778" i="64" s="1"/>
  <c r="CX1783" i="64" a="1"/>
  <c r="CX1783" i="64" s="1"/>
  <c r="DI1778" i="64" a="1"/>
  <c r="DI1778" i="64" s="1"/>
  <c r="DF1780" i="64" a="1"/>
  <c r="DF1780" i="64" s="1"/>
  <c r="CR1780" i="64" a="1"/>
  <c r="CR1780" i="64" s="1"/>
  <c r="CU1783" i="64" a="1"/>
  <c r="CU1783" i="64" s="1"/>
  <c r="CP1784" i="64" a="1"/>
  <c r="CP1784" i="64" s="1"/>
  <c r="CO1778" i="64" a="1"/>
  <c r="CO1778" i="64" s="1"/>
  <c r="DG1777" i="64" a="1"/>
  <c r="DG1777" i="64" s="1"/>
  <c r="CX1776" i="64" a="1"/>
  <c r="CX1776" i="64" s="1"/>
  <c r="CX1782" i="64" a="1"/>
  <c r="CX1782" i="64" s="1"/>
  <c r="CV1776" i="64" a="1"/>
  <c r="CV1776" i="64" s="1"/>
  <c r="DF1784" i="64" a="1"/>
  <c r="DF1784" i="64" s="1"/>
  <c r="DG1784" i="64" a="1"/>
  <c r="DG1784" i="64" s="1"/>
  <c r="DD1777" i="64" a="1"/>
  <c r="DD1777" i="64" s="1"/>
  <c r="CT1779" i="64" a="1"/>
  <c r="CT1779" i="64" s="1"/>
  <c r="CU1782" i="64" a="1"/>
  <c r="CU1782" i="64" s="1"/>
  <c r="DH1777" i="64" a="1"/>
  <c r="DH1777" i="64" s="1"/>
  <c r="DB1780" i="64" a="1"/>
  <c r="DB1780" i="64" s="1"/>
  <c r="DC1776" i="64" a="1"/>
  <c r="DC1776" i="64" s="1"/>
  <c r="CX1780" i="64" a="1"/>
  <c r="CX1780" i="64" s="1"/>
  <c r="CP1782" i="64" a="1"/>
  <c r="CP1782" i="64" s="1"/>
  <c r="CP1777" i="64" a="1"/>
  <c r="CP1777" i="64" s="1"/>
  <c r="DH1784" i="64" a="1"/>
  <c r="DH1784" i="64" s="1"/>
  <c r="DD1781" i="64" a="1"/>
  <c r="DD1781" i="64" s="1"/>
  <c r="DE1782" i="64" a="1"/>
  <c r="DE1782" i="64" s="1"/>
  <c r="DI1782" i="64" a="1"/>
  <c r="DI1782" i="64" s="1"/>
  <c r="CT1776" i="64" a="1"/>
  <c r="CT1776" i="64" s="1"/>
  <c r="DA1784" i="64" a="1"/>
  <c r="DA1784" i="64" s="1"/>
  <c r="DB1776" i="64" a="1"/>
  <c r="DB1776" i="64" s="1"/>
  <c r="CW1777" i="64" a="1"/>
  <c r="CW1777" i="64" s="1"/>
  <c r="CW1780" i="64" a="1"/>
  <c r="CW1780" i="64" s="1"/>
  <c r="CU1778" i="64" a="1"/>
  <c r="CU1778" i="64" s="1"/>
  <c r="DE1777" i="64" a="1"/>
  <c r="DE1777" i="64" s="1"/>
  <c r="DE1780" i="64" a="1"/>
  <c r="DE1780" i="64" s="1"/>
  <c r="DC1779" i="64" a="1"/>
  <c r="DC1779" i="64" s="1"/>
  <c r="CS1783" i="64" a="1"/>
  <c r="CS1783" i="64" s="1"/>
  <c r="CU1777" i="64" a="1"/>
  <c r="CU1777" i="64" s="1"/>
  <c r="DE1784" i="64" a="1"/>
  <c r="DE1784" i="64" s="1"/>
  <c r="CV1779" i="64" a="1"/>
  <c r="CV1779" i="64" s="1"/>
  <c r="CW1782" i="64" a="1"/>
  <c r="CW1782" i="64" s="1"/>
  <c r="CS1782" i="64" a="1"/>
  <c r="CS1782" i="64" s="1"/>
  <c r="CS1779" i="64" a="1"/>
  <c r="CS1779" i="64" s="1"/>
  <c r="CT1782" i="64" a="1"/>
  <c r="CT1782" i="64" s="1"/>
  <c r="DI1783" i="64" a="1"/>
  <c r="DI1783" i="64" s="1"/>
  <c r="DA1780" i="64" a="1"/>
  <c r="DA1780" i="64" s="1"/>
  <c r="CP1783" i="64" a="1"/>
  <c r="CP1783" i="64" s="1"/>
  <c r="CT1784" i="64" a="1"/>
  <c r="CT1784" i="64" s="1"/>
  <c r="DD1779" i="64" a="1"/>
  <c r="DD1779" i="64" s="1"/>
  <c r="DD1782" i="64" a="1"/>
  <c r="DD1782" i="64" s="1"/>
  <c r="DB1778" i="64" a="1"/>
  <c r="DB1778" i="64" s="1"/>
  <c r="CR1779" i="64" a="1"/>
  <c r="CR1779" i="64" s="1"/>
  <c r="CT1783" i="64" a="1"/>
  <c r="CT1783" i="64" s="1"/>
  <c r="DH1779" i="64" a="1"/>
  <c r="DH1779" i="64" s="1"/>
  <c r="CZ1782" i="64" a="1"/>
  <c r="CZ1782" i="64" s="1"/>
  <c r="DB1784" i="64" a="1"/>
  <c r="DB1784" i="64" s="1"/>
  <c r="CO1782" i="64" a="1"/>
  <c r="CO1782" i="64" s="1"/>
  <c r="CP1776" i="64" a="1"/>
  <c r="CP1776" i="64" s="1"/>
  <c r="CQ1779" i="64" a="1"/>
  <c r="CQ1779" i="64" s="1"/>
  <c r="CX1778" i="64" a="1"/>
  <c r="CX1778" i="64" s="1"/>
  <c r="CX1781" i="64" a="1"/>
  <c r="CX1781" i="64" s="1"/>
  <c r="CO1784" i="64" a="1"/>
  <c r="CO1784" i="64" s="1"/>
  <c r="CO1777" i="64" a="1"/>
  <c r="CO1777" i="64" s="1"/>
  <c r="CO1781" i="64" a="1"/>
  <c r="CO1781" i="64" s="1"/>
  <c r="CV1781" i="64" a="1"/>
  <c r="CV1781" i="64" s="1"/>
  <c r="DE1776" i="64" a="1"/>
  <c r="DE1776" i="64" s="1"/>
  <c r="DE1783" i="64" a="1"/>
  <c r="DE1783" i="64" s="1"/>
  <c r="CR1782" i="64" a="1"/>
  <c r="CR1782" i="64" s="1"/>
  <c r="DH1778" i="64" a="1"/>
  <c r="DH1778" i="64" s="1"/>
  <c r="CR1777" i="64" a="1"/>
  <c r="CR1777" i="64" s="1"/>
  <c r="CR1776" i="64" a="1"/>
  <c r="CR1776" i="64" s="1"/>
  <c r="CR1783" i="64" a="1"/>
  <c r="CR1783" i="64" s="1"/>
  <c r="DG1779" i="64" a="1"/>
  <c r="DG1779" i="64" s="1"/>
  <c r="DG1783" i="64" a="1"/>
  <c r="DG1783" i="64" s="1"/>
  <c r="DI1784" i="64" a="1"/>
  <c r="DI1784" i="64" s="1"/>
  <c r="DI1781" i="64" a="1"/>
  <c r="DI1781" i="64" s="1"/>
  <c r="DC1781" i="64" a="1"/>
  <c r="DC1781" i="64" s="1"/>
  <c r="DC1783" i="64" a="1"/>
  <c r="DC1783" i="64" s="1"/>
  <c r="DH1782" i="64" a="1"/>
  <c r="DH1782" i="64" s="1"/>
  <c r="CY1781" i="64" a="1"/>
  <c r="CY1781" i="64" s="1"/>
  <c r="CZ1777" i="64" a="1"/>
  <c r="CZ1777" i="64" s="1"/>
  <c r="DG1782" i="64" a="1"/>
  <c r="DG1782" i="64" s="1"/>
  <c r="CP1778" i="64" a="1"/>
  <c r="CP1778" i="64" s="1"/>
  <c r="CW1776" i="64" a="1"/>
  <c r="CW1776" i="64" s="1"/>
  <c r="CW1783" i="64" a="1"/>
  <c r="CW1783" i="64" s="1"/>
  <c r="DD1780" i="64" a="1"/>
  <c r="DD1780" i="64" s="1"/>
  <c r="CT1781" i="64" a="1"/>
  <c r="CT1781" i="64" s="1"/>
  <c r="CQ1776" i="64" a="1"/>
  <c r="CQ1776" i="64" s="1"/>
  <c r="CY1782" i="64" a="1"/>
  <c r="CY1782" i="64" s="1"/>
  <c r="CY1776" i="64" a="1"/>
  <c r="CY1776" i="64" s="1"/>
  <c r="CZ1778" i="64" a="1"/>
  <c r="CZ1778" i="64" s="1"/>
  <c r="CU1780" i="64" a="1"/>
  <c r="CU1780" i="64" s="1"/>
  <c r="CU1776" i="64" a="1"/>
  <c r="CU1776" i="64" s="1"/>
  <c r="DI1776" i="64" a="1"/>
  <c r="DI1776" i="64" s="1"/>
  <c r="CS1781" i="64" a="1"/>
  <c r="CS1781" i="64" s="1"/>
  <c r="CQ1782" i="64" a="1"/>
  <c r="CQ1782" i="64" s="1"/>
  <c r="CS1780" i="64" a="1"/>
  <c r="CS1780" i="64" s="1"/>
  <c r="DG1778" i="64" a="1"/>
  <c r="DG1778" i="64" s="1"/>
  <c r="DF1782" i="64" a="1"/>
  <c r="DF1782" i="64" s="1"/>
  <c r="DF1781" i="64" a="1"/>
  <c r="DF1781" i="64" s="1"/>
  <c r="CV1777" i="64" a="1"/>
  <c r="CV1777" i="64" s="1"/>
  <c r="CU1781" i="64" a="1"/>
  <c r="CU1781" i="64" s="1"/>
  <c r="CV1783" i="64" a="1"/>
  <c r="CV1783" i="64" s="1"/>
  <c r="DD1778" i="64" a="1"/>
  <c r="DD1778" i="64" s="1"/>
  <c r="DC1782" i="64" a="1"/>
  <c r="DC1782" i="64" s="1"/>
  <c r="DD1783" i="64" a="1"/>
  <c r="DD1783" i="64" s="1"/>
  <c r="CR1778" i="64" a="1"/>
  <c r="CR1778" i="64" s="1"/>
  <c r="CR1781" i="64" a="1"/>
  <c r="CR1781" i="64" s="1"/>
  <c r="CP1781" i="64" a="1"/>
  <c r="CP1781" i="64" s="1"/>
  <c r="CZ1780" i="64" a="1"/>
  <c r="CZ1780" i="64" s="1"/>
  <c r="DA1776" i="64" a="1"/>
  <c r="DA1776" i="64" s="1"/>
  <c r="CQ1781" i="64" a="1"/>
  <c r="CQ1781" i="64" s="1"/>
  <c r="CO1779" i="64" a="1"/>
  <c r="CO1779" i="64" s="1"/>
  <c r="CO1780" i="64" a="1"/>
  <c r="CO1780" i="64" s="1"/>
  <c r="CQ1777" i="64" a="1"/>
  <c r="CQ1777" i="64" s="1"/>
  <c r="CY1777" i="64" a="1"/>
  <c r="CY1777" i="64" s="1"/>
  <c r="DF1783" i="64" a="1"/>
  <c r="DF1783" i="64" s="1"/>
  <c r="DE1781" i="64" a="1"/>
  <c r="DE1781" i="64" s="1"/>
  <c r="CV1782" i="64" a="1"/>
  <c r="CV1782" i="64" s="1"/>
  <c r="DA1783" i="64" a="1"/>
  <c r="DA1783" i="64" s="1"/>
  <c r="DL1784" i="64" a="1"/>
  <c r="DL1784" i="64" s="1"/>
  <c r="DL1776" i="64" a="1"/>
  <c r="DL1776" i="64" s="1"/>
  <c r="DL1777" i="64" a="1"/>
  <c r="DL1777" i="64" s="1"/>
  <c r="DL1778" i="64" a="1"/>
  <c r="DL1778" i="64" s="1"/>
  <c r="DL1779" i="64" a="1"/>
  <c r="DL1779" i="64" s="1"/>
  <c r="DL1781" i="64" a="1"/>
  <c r="DL1781" i="64" s="1"/>
  <c r="DL1780" i="64" a="1"/>
  <c r="DL1780" i="64" s="1"/>
  <c r="DL1782" i="64" a="1"/>
  <c r="DL1782" i="64" s="1"/>
  <c r="DL1783" i="64" a="1"/>
  <c r="DL1783" i="64" s="1"/>
  <c r="DE366" i="64" a="1"/>
  <c r="DE366" i="64" s="1"/>
  <c r="DD1784" i="64" a="1"/>
  <c r="DD1784" i="64" s="1"/>
  <c r="CR1784" i="64" a="1"/>
  <c r="CR1784" i="64" s="1"/>
  <c r="CX1779" i="64" a="1"/>
  <c r="CX1779" i="64" s="1"/>
  <c r="DJ1778" i="64" a="1"/>
  <c r="DJ1778" i="64" s="1"/>
  <c r="DB1779" i="64" a="1"/>
  <c r="DB1779" i="64" s="1"/>
  <c r="CV1784" i="64" a="1"/>
  <c r="CV1784" i="64" s="1"/>
  <c r="CW1784" i="64" a="1"/>
  <c r="CW1784" i="64" s="1"/>
  <c r="CS366" i="64" a="1"/>
  <c r="CS366" i="64" s="1"/>
  <c r="CZ1781" i="64" a="1"/>
  <c r="CZ1781" i="64" s="1"/>
  <c r="CS1778" i="64" a="1"/>
  <c r="CS1778" i="64" s="1"/>
  <c r="DF1776" i="64" a="1"/>
  <c r="DF1776" i="64" s="1"/>
  <c r="DJ1780" i="64" a="1"/>
  <c r="DJ1780" i="64" s="1"/>
  <c r="DB1783" i="64" a="1"/>
  <c r="DB1783" i="64" s="1"/>
  <c r="DC1780" i="64" a="1"/>
  <c r="DC1780" i="64" s="1"/>
  <c r="DG1780" i="64" a="1"/>
  <c r="DG1780" i="64" s="1"/>
  <c r="CZ365" i="64" a="1"/>
  <c r="CZ365" i="64" s="1"/>
  <c r="CZ1783" i="64" a="1"/>
  <c r="CZ1783" i="64" s="1"/>
  <c r="DH1780" i="64" a="1"/>
  <c r="DH1780" i="64" s="1"/>
  <c r="DE1779" i="64" a="1"/>
  <c r="DE1779" i="64" s="1"/>
  <c r="DJ1776" i="64" a="1"/>
  <c r="DJ1776" i="64" s="1"/>
  <c r="DI1777" i="64" a="1"/>
  <c r="DI1777" i="64" s="1"/>
  <c r="DB1782" i="64" a="1"/>
  <c r="DB1782" i="64" s="1"/>
  <c r="CS1777" i="64" a="1"/>
  <c r="CS1777" i="64" s="1"/>
  <c r="DF2053" i="64" a="1"/>
  <c r="DF2053" i="64" s="1"/>
  <c r="DK2053" i="64" a="1"/>
  <c r="DK2053" i="64" s="1"/>
  <c r="DK366" i="64" a="1"/>
  <c r="DK366" i="64" s="1"/>
  <c r="DK365" i="64" a="1"/>
  <c r="DK365" i="64" s="1"/>
  <c r="DE365" i="64" a="1"/>
  <c r="DE365" i="64" s="1"/>
  <c r="DE2053" i="64" a="1"/>
  <c r="DE2053" i="64" s="1"/>
  <c r="CX2053" i="64" a="1"/>
  <c r="CX2053" i="64" s="1"/>
  <c r="DI2053" i="64" a="1"/>
  <c r="DI2053" i="64" s="1"/>
  <c r="CT366" i="64" a="1"/>
  <c r="CT366" i="64" s="1"/>
  <c r="CV365" i="64" a="1"/>
  <c r="CV365" i="64" s="1"/>
  <c r="CU2053" i="64" a="1"/>
  <c r="CU2053" i="64" s="1"/>
  <c r="CO365" i="64" a="1"/>
  <c r="CO365" i="64" s="1"/>
  <c r="DD2053" i="64" a="1"/>
  <c r="DD2053" i="64" s="1"/>
  <c r="DI365" i="64" a="1"/>
  <c r="DI365" i="64" s="1"/>
  <c r="CU365" i="64" a="1"/>
  <c r="CU365" i="64" s="1"/>
  <c r="CS2053" i="64" a="1"/>
  <c r="CS2053" i="64" s="1"/>
  <c r="CQ365" i="64" a="1"/>
  <c r="CQ365" i="64" s="1"/>
  <c r="CY2053" i="64" a="1"/>
  <c r="CY2053" i="64" s="1"/>
  <c r="CV366" i="64" a="1"/>
  <c r="CV366" i="64" s="1"/>
  <c r="CX366" i="64" a="1"/>
  <c r="CX366" i="64" s="1"/>
  <c r="CY366" i="64" a="1"/>
  <c r="CY366" i="64" s="1"/>
  <c r="DA366" i="64" a="1"/>
  <c r="DA366" i="64" s="1"/>
  <c r="CR2053" i="64" a="1"/>
  <c r="CR2053" i="64" s="1"/>
  <c r="CS365" i="64" a="1"/>
  <c r="CS365" i="64" s="1"/>
  <c r="CQ2053" i="64" a="1"/>
  <c r="CQ2053" i="64" s="1"/>
  <c r="DH2053" i="64" a="1"/>
  <c r="DH2053" i="64" s="1"/>
  <c r="CT2053" i="64" a="1"/>
  <c r="CT2053" i="64" s="1"/>
  <c r="CP365" i="64" a="1"/>
  <c r="CP365" i="64" s="1"/>
  <c r="CW365" i="64" a="1"/>
  <c r="CW365" i="64" s="1"/>
  <c r="CQ366" i="64" a="1"/>
  <c r="CQ366" i="64" s="1"/>
  <c r="DG365" i="64" a="1"/>
  <c r="DG365" i="64" s="1"/>
  <c r="DH365" i="64" a="1"/>
  <c r="DH365" i="64" s="1"/>
  <c r="CR365" i="64" a="1"/>
  <c r="CR365" i="64" s="1"/>
  <c r="DA365" i="64" a="1"/>
  <c r="DA365" i="64" s="1"/>
  <c r="CX365" i="64" a="1"/>
  <c r="CX365" i="64" s="1"/>
  <c r="DC2053" i="64" a="1"/>
  <c r="DC2053" i="64" s="1"/>
  <c r="CR366" i="64" a="1"/>
  <c r="CR366" i="64" s="1"/>
  <c r="CZ2053" i="64" a="1"/>
  <c r="CZ2053" i="64" s="1"/>
  <c r="CY365" i="64" a="1"/>
  <c r="CY365" i="64" s="1"/>
  <c r="CP366" i="64" a="1"/>
  <c r="CP366" i="64" s="1"/>
  <c r="DA2053" i="64" a="1"/>
  <c r="DA2053" i="64" s="1"/>
  <c r="DF366" i="64" a="1"/>
  <c r="DF366" i="64" s="1"/>
  <c r="CP2053" i="64" a="1"/>
  <c r="CP2053" i="64" s="1"/>
  <c r="CO2053" i="64" a="1"/>
  <c r="CO2053" i="64" s="1"/>
  <c r="CT365" i="64" a="1"/>
  <c r="CT365" i="64" s="1"/>
  <c r="DG366" i="64" a="1"/>
  <c r="DG366" i="64" s="1"/>
  <c r="DG2053" i="64" a="1"/>
  <c r="DG2053" i="64" s="1"/>
  <c r="DB366" i="64" a="1"/>
  <c r="DB366" i="64" s="1"/>
  <c r="CZ366" i="64" a="1"/>
  <c r="CZ366" i="64" s="1"/>
  <c r="DB2053" i="64" a="1"/>
  <c r="DB2053" i="64" s="1"/>
  <c r="CU366" i="64" a="1"/>
  <c r="CU366" i="64" s="1"/>
  <c r="CO366" i="64" a="1"/>
  <c r="CO366" i="64" s="1"/>
  <c r="DB365" i="64" a="1"/>
  <c r="DB365" i="64" s="1"/>
  <c r="DD366" i="64" a="1"/>
  <c r="DD366" i="64" s="1"/>
  <c r="DL2053" i="64" a="1"/>
  <c r="DL2053" i="64" s="1"/>
  <c r="DL366" i="64" a="1"/>
  <c r="DL366" i="64" s="1"/>
  <c r="DL365" i="64" a="1"/>
  <c r="DL365" i="64" s="1"/>
  <c r="DD365" i="64" a="1"/>
  <c r="DD365" i="64" s="1"/>
  <c r="DC366" i="64" a="1"/>
  <c r="DC366" i="64" s="1"/>
  <c r="DF365" i="64" a="1"/>
  <c r="DF365" i="64" s="1"/>
  <c r="DJ365" i="64" a="1"/>
  <c r="DJ365" i="64" s="1"/>
  <c r="DK2026" i="64"/>
  <c r="DL2026" i="64"/>
  <c r="DK1999" i="64"/>
  <c r="DL1999" i="64"/>
  <c r="CP89" i="64" a="1"/>
  <c r="CP89" i="64" s="1"/>
  <c r="DF1445" i="64" a="1"/>
  <c r="DF1445" i="64" s="1"/>
  <c r="DG1469" i="64" a="1"/>
  <c r="DG1469" i="64" s="1"/>
  <c r="CV1470" i="64" a="1"/>
  <c r="CV1470" i="64" s="1"/>
  <c r="CX1741" i="64" a="1"/>
  <c r="CX1741" i="64" s="1"/>
  <c r="CW176" i="64" a="1"/>
  <c r="CW176" i="64" s="1"/>
  <c r="DH1909" i="64" a="1"/>
  <c r="DH1909" i="64" s="1"/>
  <c r="CT40" i="64" a="1"/>
  <c r="CT40" i="64" s="1"/>
  <c r="CY1443" i="64" a="1"/>
  <c r="CY1443" i="64" s="1"/>
  <c r="CX106" i="64" a="1"/>
  <c r="CX106" i="64" s="1"/>
  <c r="DE1445" i="64" a="1"/>
  <c r="DE1445" i="64" s="1"/>
  <c r="CV40" i="64" a="1"/>
  <c r="CV40" i="64" s="1"/>
  <c r="DA1443" i="64" a="1"/>
  <c r="DA1443" i="64" s="1"/>
  <c r="CO89" i="64" a="1"/>
  <c r="CO89" i="64" s="1"/>
  <c r="CT59" i="64" a="1"/>
  <c r="CT59" i="64" s="1"/>
  <c r="DC40" i="64" a="1"/>
  <c r="DC40" i="64" s="1"/>
  <c r="CW1868" i="64" a="1"/>
  <c r="CW1868" i="64" s="1"/>
  <c r="DF176" i="64" a="1"/>
  <c r="DF176" i="64" s="1"/>
  <c r="DH59" i="64" a="1"/>
  <c r="DH59" i="64" s="1"/>
  <c r="CT90" i="64" a="1"/>
  <c r="CT90" i="64" s="1"/>
  <c r="CS106" i="64" a="1"/>
  <c r="CS106" i="64" s="1"/>
  <c r="CO1479" i="64" a="1"/>
  <c r="CO1479" i="64" s="1"/>
  <c r="CP1488" i="64" a="1"/>
  <c r="CP1488" i="64" s="1"/>
  <c r="CS92" i="64" a="1"/>
  <c r="CS92" i="64" s="1"/>
  <c r="CX962" i="64" a="1"/>
  <c r="CX962" i="64" s="1"/>
  <c r="DG90" i="64" a="1"/>
  <c r="DG90" i="64" s="1"/>
  <c r="DE106" i="64" a="1"/>
  <c r="DE106" i="64" s="1"/>
  <c r="CZ1443" i="64" a="1"/>
  <c r="CZ1443" i="64" s="1"/>
  <c r="CZ1470" i="64" a="1"/>
  <c r="CZ1470" i="64" s="1"/>
  <c r="CO1487" i="64" a="1"/>
  <c r="CO1487" i="64" s="1"/>
  <c r="DA1479" i="64" a="1"/>
  <c r="DA1479" i="64" s="1"/>
  <c r="CR1470" i="64" a="1"/>
  <c r="CR1470" i="64" s="1"/>
  <c r="CY1868" i="64" a="1"/>
  <c r="CY1868" i="64" s="1"/>
  <c r="DF75" i="64" a="1"/>
  <c r="DF75" i="64" s="1"/>
  <c r="DF1479" i="64" a="1"/>
  <c r="DF1479" i="64" s="1"/>
  <c r="DF1610" i="64" a="1"/>
  <c r="DF1610" i="64" s="1"/>
  <c r="DF1618" i="64" s="1"/>
  <c r="CV1445" i="64" a="1"/>
  <c r="CV1445" i="64" s="1"/>
  <c r="CV106" i="64" a="1"/>
  <c r="CV106" i="64" s="1"/>
  <c r="DA1610" i="64" a="1"/>
  <c r="DA1610" i="64" s="1"/>
  <c r="DA1618" i="64" s="1"/>
  <c r="CU91" i="64" a="1"/>
  <c r="CU91" i="64" s="1"/>
  <c r="CO59" i="64" a="1"/>
  <c r="CO59" i="64" s="1"/>
  <c r="CZ176" i="64" a="1"/>
  <c r="CZ176" i="64" s="1"/>
  <c r="DG1909" i="64" a="1"/>
  <c r="DG1909" i="64" s="1"/>
  <c r="DF1488" i="64" a="1"/>
  <c r="DF1488" i="64" s="1"/>
  <c r="DF1469" i="64" a="1"/>
  <c r="DF1469" i="64" s="1"/>
  <c r="CQ1470" i="64" a="1"/>
  <c r="CQ1470" i="64" s="1"/>
  <c r="CT92" i="64" a="1"/>
  <c r="CT92" i="64" s="1"/>
  <c r="DC1469" i="64" a="1"/>
  <c r="DC1469" i="64" s="1"/>
  <c r="CT1469" i="64" a="1"/>
  <c r="CT1469" i="64" s="1"/>
  <c r="CP92" i="64" a="1"/>
  <c r="CP92" i="64" s="1"/>
  <c r="CV1610" i="64" a="1"/>
  <c r="CV1610" i="64" s="1"/>
  <c r="CV1618" i="64" s="1"/>
  <c r="DE176" i="64" a="1"/>
  <c r="DE176" i="64" s="1"/>
  <c r="CW59" i="64" a="1"/>
  <c r="CW59" i="64" s="1"/>
  <c r="CT964" i="64" a="1"/>
  <c r="CT964" i="64" s="1"/>
  <c r="CT1470" i="64" a="1"/>
  <c r="CT1470" i="64" s="1"/>
  <c r="DD1707" i="64" a="1"/>
  <c r="DD1707" i="64" s="1"/>
  <c r="DA964" i="64" a="1"/>
  <c r="DA964" i="64" s="1"/>
  <c r="DH964" i="64" a="1"/>
  <c r="DH964" i="64" s="1"/>
  <c r="CZ75" i="64" a="1"/>
  <c r="CZ75" i="64" s="1"/>
  <c r="CP75" i="64" a="1"/>
  <c r="CP75" i="64" s="1"/>
  <c r="CQ59" i="64" a="1"/>
  <c r="CQ59" i="64" s="1"/>
  <c r="CS89" i="64" a="1"/>
  <c r="CS89" i="64" s="1"/>
  <c r="CZ1479" i="64" a="1"/>
  <c r="CZ1479" i="64" s="1"/>
  <c r="CW964" i="64" a="1"/>
  <c r="CW964" i="64" s="1"/>
  <c r="DG1868" i="64" a="1"/>
  <c r="DG1868" i="64" s="1"/>
  <c r="DE1888" i="64" a="1"/>
  <c r="DE1888" i="64" s="1"/>
  <c r="DH1443" i="64" a="1"/>
  <c r="DH1443" i="64" s="1"/>
  <c r="DE1479" i="64" a="1"/>
  <c r="DE1479" i="64" s="1"/>
  <c r="DE89" i="64" a="1"/>
  <c r="DE89" i="64" s="1"/>
  <c r="DH1479" i="64" a="1"/>
  <c r="DH1479" i="64" s="1"/>
  <c r="DF1478" i="64" a="1"/>
  <c r="DF1478" i="64" s="1"/>
  <c r="DE1443" i="64" a="1"/>
  <c r="DE1443" i="64" s="1"/>
  <c r="DE1478" i="64" a="1"/>
  <c r="DE1478" i="64" s="1"/>
  <c r="DH1741" i="64" a="1"/>
  <c r="DH1741" i="64" s="1"/>
  <c r="DG964" i="64" a="1"/>
  <c r="DG964" i="64" s="1"/>
  <c r="DF91" i="64" a="1"/>
  <c r="DF91" i="64" s="1"/>
  <c r="CQ1868" i="64" a="1"/>
  <c r="CQ1868" i="64" s="1"/>
  <c r="CP1888" i="64" a="1"/>
  <c r="CP1888" i="64" s="1"/>
  <c r="CT1707" i="64" a="1"/>
  <c r="CT1707" i="64" s="1"/>
  <c r="CV176" i="64" a="1"/>
  <c r="CV176" i="64" s="1"/>
  <c r="CX1487" i="64" a="1"/>
  <c r="CX1487" i="64" s="1"/>
  <c r="CS54" i="64" a="1"/>
  <c r="CS54" i="64" s="1"/>
  <c r="CT1488" i="64" a="1"/>
  <c r="CT1488" i="64" s="1"/>
  <c r="CS962" i="64" a="1"/>
  <c r="CS962" i="64" s="1"/>
  <c r="CU92" i="64" a="1"/>
  <c r="CU92" i="64" s="1"/>
  <c r="DA962" i="64" a="1"/>
  <c r="DA962" i="64" s="1"/>
  <c r="CY1909" i="64" a="1"/>
  <c r="CY1909" i="64" s="1"/>
  <c r="CS1610" i="64" a="1"/>
  <c r="CS1610" i="64" s="1"/>
  <c r="CS1618" i="64" s="1"/>
  <c r="CP59" i="64" a="1"/>
  <c r="CP59" i="64" s="1"/>
  <c r="CX1888" i="64" a="1"/>
  <c r="CX1888" i="64" s="1"/>
  <c r="CP1647" i="64" a="1"/>
  <c r="CP1647" i="64" s="1"/>
  <c r="DA1707" i="64" a="1"/>
  <c r="DA1707" i="64" s="1"/>
  <c r="CO176" i="64" a="1"/>
  <c r="CO176" i="64" s="1"/>
  <c r="CX1470" i="64" a="1"/>
  <c r="CX1470" i="64" s="1"/>
  <c r="CW1888" i="64" a="1"/>
  <c r="CW1888" i="64" s="1"/>
  <c r="CP40" i="64" a="1"/>
  <c r="CP40" i="64" s="1"/>
  <c r="CQ1741" i="64" a="1"/>
  <c r="CQ1741" i="64" s="1"/>
  <c r="DA89" i="64" a="1"/>
  <c r="DA89" i="64" s="1"/>
  <c r="DB1888" i="64" a="1"/>
  <c r="DB1888" i="64" s="1"/>
  <c r="CU1443" i="64" a="1"/>
  <c r="CU1443" i="64" s="1"/>
  <c r="CQ1707" i="64" a="1"/>
  <c r="CQ1707" i="64" s="1"/>
  <c r="CY1488" i="64" a="1"/>
  <c r="CY1488" i="64" s="1"/>
  <c r="CQ1479" i="64" a="1"/>
  <c r="CQ1479" i="64" s="1"/>
  <c r="DA1478" i="64" a="1"/>
  <c r="DA1478" i="64" s="1"/>
  <c r="CP964" i="64" a="1"/>
  <c r="CP964" i="64" s="1"/>
  <c r="CX1469" i="64" a="1"/>
  <c r="CX1469" i="64" s="1"/>
  <c r="CZ1469" i="64" a="1"/>
  <c r="CZ1469" i="64" s="1"/>
  <c r="CT91" i="64" a="1"/>
  <c r="CT91" i="64" s="1"/>
  <c r="CR1741" i="64" a="1"/>
  <c r="CR1741" i="64" s="1"/>
  <c r="DB1478" i="64" a="1"/>
  <c r="DB1478" i="64" s="1"/>
  <c r="CZ1488" i="64" a="1"/>
  <c r="CZ1488" i="64" s="1"/>
  <c r="CO54" i="64" a="1"/>
  <c r="CO54" i="64" s="1"/>
  <c r="CO962" i="64" a="1"/>
  <c r="CO962" i="64" s="1"/>
  <c r="CY40" i="64" a="1"/>
  <c r="CY40" i="64" s="1"/>
  <c r="CQ54" i="64" a="1"/>
  <c r="CQ54" i="64" s="1"/>
  <c r="DB176" i="64" a="1"/>
  <c r="DB176" i="64" s="1"/>
  <c r="CZ1909" i="64" a="1"/>
  <c r="CZ1909" i="64" s="1"/>
  <c r="CY1888" i="64" a="1"/>
  <c r="CY1888" i="64" s="1"/>
  <c r="CW1488" i="64" a="1"/>
  <c r="CW1488" i="64" s="1"/>
  <c r="CW1909" i="64" a="1"/>
  <c r="CW1909" i="64" s="1"/>
  <c r="CZ964" i="64" a="1"/>
  <c r="CZ964" i="64" s="1"/>
  <c r="CS40" i="64" a="1"/>
  <c r="CS40" i="64" s="1"/>
  <c r="CP1470" i="64" a="1"/>
  <c r="CP1470" i="64" s="1"/>
  <c r="DE1868" i="64" a="1"/>
  <c r="DE1868" i="64" s="1"/>
  <c r="DF1888" i="64" a="1"/>
  <c r="DF1888" i="64" s="1"/>
  <c r="DG1478" i="64" a="1"/>
  <c r="DG1478" i="64" s="1"/>
  <c r="DE91" i="64" a="1"/>
  <c r="DE91" i="64" s="1"/>
  <c r="DF40" i="64" a="1"/>
  <c r="DF40" i="64" s="1"/>
  <c r="DG59" i="64" a="1"/>
  <c r="DG59" i="64" s="1"/>
  <c r="DG75" i="64" a="1"/>
  <c r="DG75" i="64" s="1"/>
  <c r="DF962" i="64" a="1"/>
  <c r="DF962" i="64" s="1"/>
  <c r="DE92" i="64" a="1"/>
  <c r="DE92" i="64" s="1"/>
  <c r="DE1470" i="64" a="1"/>
  <c r="DE1470" i="64" s="1"/>
  <c r="DG1487" i="64" a="1"/>
  <c r="DG1487" i="64" s="1"/>
  <c r="DG106" i="64" a="1"/>
  <c r="DG106" i="64" s="1"/>
  <c r="DG1479" i="64" a="1"/>
  <c r="DG1479" i="64" s="1"/>
  <c r="CV1707" i="64" a="1"/>
  <c r="CV1707" i="64" s="1"/>
  <c r="CO343" i="64" a="1"/>
  <c r="CO343" i="64" s="1"/>
  <c r="CU1488" i="64" a="1"/>
  <c r="CU1488" i="64" s="1"/>
  <c r="CO106" i="64" a="1"/>
  <c r="CO106" i="64" s="1"/>
  <c r="CP91" i="64" a="1"/>
  <c r="CP91" i="64" s="1"/>
  <c r="CX1707" i="64" a="1"/>
  <c r="CX1707" i="64" s="1"/>
  <c r="CT1909" i="64" a="1"/>
  <c r="CT1909" i="64" s="1"/>
  <c r="CR1479" i="64" a="1"/>
  <c r="CR1479" i="64" s="1"/>
  <c r="CV89" i="64" a="1"/>
  <c r="CV89" i="64" s="1"/>
  <c r="DA1469" i="64" a="1"/>
  <c r="DA1469" i="64" s="1"/>
  <c r="CW90" i="64" a="1"/>
  <c r="CW90" i="64" s="1"/>
  <c r="CS1443" i="64" a="1"/>
  <c r="CS1443" i="64" s="1"/>
  <c r="CS1445" i="64" a="1"/>
  <c r="CS1445" i="64" s="1"/>
  <c r="CX59" i="64" a="1"/>
  <c r="CX59" i="64" s="1"/>
  <c r="CU40" i="64" a="1"/>
  <c r="CU40" i="64" s="1"/>
  <c r="DC90" i="64" a="1"/>
  <c r="DC90" i="64" s="1"/>
  <c r="CU964" i="64" a="1"/>
  <c r="CU964" i="64" s="1"/>
  <c r="CR75" i="64" a="1"/>
  <c r="CR75" i="64" s="1"/>
  <c r="CW75" i="64" a="1"/>
  <c r="CW75" i="64" s="1"/>
  <c r="CP1469" i="64" a="1"/>
  <c r="CP1469" i="64" s="1"/>
  <c r="CO1707" i="64" a="1"/>
  <c r="CO1707" i="64" s="1"/>
  <c r="DB962" i="64" a="1"/>
  <c r="DB962" i="64" s="1"/>
  <c r="DA1868" i="64" a="1"/>
  <c r="DA1868" i="64" s="1"/>
  <c r="CV1443" i="64" a="1"/>
  <c r="CV1443" i="64" s="1"/>
  <c r="CQ1445" i="64" a="1"/>
  <c r="CQ1445" i="64" s="1"/>
  <c r="CZ343" i="64" a="1"/>
  <c r="CZ343" i="64" s="1"/>
  <c r="CP962" i="64" a="1"/>
  <c r="CP962" i="64" s="1"/>
  <c r="DD1610" i="64" a="1"/>
  <c r="DD1610" i="64" s="1"/>
  <c r="DD1618" i="64" s="1"/>
  <c r="CQ1888" i="64" a="1"/>
  <c r="CQ1888" i="64" s="1"/>
  <c r="CO1445" i="64" a="1"/>
  <c r="CO1445" i="64" s="1"/>
  <c r="CX91" i="64" a="1"/>
  <c r="CX91" i="64" s="1"/>
  <c r="CU962" i="64" a="1"/>
  <c r="CU962" i="64" s="1"/>
  <c r="CR1445" i="64" a="1"/>
  <c r="CR1445" i="64" s="1"/>
  <c r="DA92" i="64" a="1"/>
  <c r="DA92" i="64" s="1"/>
  <c r="CZ90" i="64" a="1"/>
  <c r="CZ90" i="64" s="1"/>
  <c r="CS1479" i="64" a="1"/>
  <c r="CS1479" i="64" s="1"/>
  <c r="CP106" i="64" a="1"/>
  <c r="CP106" i="64" s="1"/>
  <c r="CZ89" i="64" a="1"/>
  <c r="CZ89" i="64" s="1"/>
  <c r="DC1443" i="64" a="1"/>
  <c r="DC1443" i="64" s="1"/>
  <c r="DD54" i="64" a="1"/>
  <c r="DD54" i="64" s="1"/>
  <c r="CZ1478" i="64" a="1"/>
  <c r="CZ1478" i="64" s="1"/>
  <c r="CY59" i="64" a="1"/>
  <c r="CY59" i="64" s="1"/>
  <c r="CY1487" i="64" a="1"/>
  <c r="CY1487" i="64" s="1"/>
  <c r="CZ1610" i="64" a="1"/>
  <c r="CZ1610" i="64" s="1"/>
  <c r="CZ1618" i="64" s="1"/>
  <c r="CX964" i="64" a="1"/>
  <c r="CX964" i="64" s="1"/>
  <c r="CS90" i="64" a="1"/>
  <c r="CS90" i="64" s="1"/>
  <c r="CR1909" i="64" a="1"/>
  <c r="CR1909" i="64" s="1"/>
  <c r="DF54" i="64" a="1"/>
  <c r="DF54" i="64" s="1"/>
  <c r="DF90" i="64" a="1"/>
  <c r="DF90" i="64" s="1"/>
  <c r="DF343" i="64" a="1"/>
  <c r="DF343" i="64" s="1"/>
  <c r="DH91" i="64" a="1"/>
  <c r="DH91" i="64" s="1"/>
  <c r="DH1487" i="64" a="1"/>
  <c r="DH1487" i="64" s="1"/>
  <c r="DE964" i="64" a="1"/>
  <c r="DE964" i="64" s="1"/>
  <c r="DE90" i="64" a="1"/>
  <c r="DE90" i="64" s="1"/>
  <c r="DH1610" i="64" a="1"/>
  <c r="DH1610" i="64" s="1"/>
  <c r="DH1618" i="64" s="1"/>
  <c r="DH54" i="64" a="1"/>
  <c r="DH54" i="64" s="1"/>
  <c r="DG89" i="64" a="1"/>
  <c r="DG89" i="64" s="1"/>
  <c r="DF59" i="64" a="1"/>
  <c r="DF59" i="64" s="1"/>
  <c r="CU1741" i="64" a="1"/>
  <c r="CU1741" i="64" s="1"/>
  <c r="CV1741" i="64" a="1"/>
  <c r="CV1741" i="64" s="1"/>
  <c r="CY962" i="64" a="1"/>
  <c r="CY962" i="64" s="1"/>
  <c r="CQ1488" i="64" a="1"/>
  <c r="CQ1488" i="64" s="1"/>
  <c r="CO1488" i="64" a="1"/>
  <c r="CO1488" i="64" s="1"/>
  <c r="CW1478" i="64" a="1"/>
  <c r="CW1478" i="64" s="1"/>
  <c r="CZ59" i="64" a="1"/>
  <c r="CZ59" i="64" s="1"/>
  <c r="CT75" i="64" a="1"/>
  <c r="CT75" i="64" s="1"/>
  <c r="CO964" i="64" a="1"/>
  <c r="CO964" i="64" s="1"/>
  <c r="DD1478" i="64" a="1"/>
  <c r="DD1478" i="64" s="1"/>
  <c r="CO1478" i="64" a="1"/>
  <c r="CO1478" i="64" s="1"/>
  <c r="CT962" i="64" a="1"/>
  <c r="CT962" i="64" s="1"/>
  <c r="CP1707" i="64" a="1"/>
  <c r="CP1707" i="64" s="1"/>
  <c r="CQ1478" i="64" a="1"/>
  <c r="CQ1478" i="64" s="1"/>
  <c r="DB964" i="64" a="1"/>
  <c r="DB964" i="64" s="1"/>
  <c r="DC75" i="64" a="1"/>
  <c r="DC75" i="64" s="1"/>
  <c r="CW1479" i="64" a="1"/>
  <c r="CW1479" i="64" s="1"/>
  <c r="CV1488" i="64" a="1"/>
  <c r="CV1488" i="64" s="1"/>
  <c r="CO1470" i="64" a="1"/>
  <c r="CO1470" i="64" s="1"/>
  <c r="CX343" i="64" a="1"/>
  <c r="CX343" i="64" s="1"/>
  <c r="CR1469" i="64" a="1"/>
  <c r="CR1469" i="64" s="1"/>
  <c r="DD1487" i="64" a="1"/>
  <c r="DD1487" i="64" s="1"/>
  <c r="CQ75" i="64" a="1"/>
  <c r="CQ75" i="64" s="1"/>
  <c r="CT1479" i="64" a="1"/>
  <c r="CT1479" i="64" s="1"/>
  <c r="CR964" i="64" a="1"/>
  <c r="CR964" i="64" s="1"/>
  <c r="CR1707" i="64" a="1"/>
  <c r="CR1707" i="64" s="1"/>
  <c r="CX1478" i="64" a="1"/>
  <c r="CX1478" i="64" s="1"/>
  <c r="DC1741" i="64" a="1"/>
  <c r="DC1741" i="64" s="1"/>
  <c r="CW1707" i="64" a="1"/>
  <c r="CW1707" i="64" s="1"/>
  <c r="CV1478" i="64" a="1"/>
  <c r="CV1478" i="64" s="1"/>
  <c r="CV91" i="64" a="1"/>
  <c r="CV91" i="64" s="1"/>
  <c r="CW343" i="64" a="1"/>
  <c r="CW343" i="64" s="1"/>
  <c r="CS91" i="64" a="1"/>
  <c r="CS91" i="64" s="1"/>
  <c r="DC92" i="64" a="1"/>
  <c r="DC92" i="64" s="1"/>
  <c r="CQ962" i="64" a="1"/>
  <c r="CQ962" i="64" s="1"/>
  <c r="CR1647" i="64" a="1"/>
  <c r="CR1647" i="64" s="1"/>
  <c r="CO1909" i="64" a="1"/>
  <c r="CO1909" i="64" s="1"/>
  <c r="CR92" i="64" a="1"/>
  <c r="CR92" i="64" s="1"/>
  <c r="DB1469" i="64" a="1"/>
  <c r="DB1469" i="64" s="1"/>
  <c r="DA343" i="64" a="1"/>
  <c r="DA343" i="64" s="1"/>
  <c r="CZ54" i="64" a="1"/>
  <c r="CZ54" i="64" s="1"/>
  <c r="CW1610" i="64" a="1"/>
  <c r="CW1610" i="64" s="1"/>
  <c r="CW1618" i="64" s="1"/>
  <c r="CW1443" i="64" a="1"/>
  <c r="CW1443" i="64" s="1"/>
  <c r="CX90" i="64" a="1"/>
  <c r="CX90" i="64" s="1"/>
  <c r="CW89" i="64" a="1"/>
  <c r="CW89" i="64" s="1"/>
  <c r="CT176" i="64" a="1"/>
  <c r="CT176" i="64" s="1"/>
  <c r="DL396" i="64" a="1"/>
  <c r="DL396" i="64" s="1"/>
  <c r="DL397" i="64" s="1"/>
  <c r="DB90" i="64" a="1"/>
  <c r="DB90" i="64" s="1"/>
  <c r="DA54" i="64" a="1"/>
  <c r="DA54" i="64" s="1"/>
  <c r="DB54" i="64" a="1"/>
  <c r="DB54" i="64" s="1"/>
  <c r="DA1888" i="64" a="1"/>
  <c r="DA1888" i="64" s="1"/>
  <c r="DC1868" i="64" a="1"/>
  <c r="DC1868" i="64" s="1"/>
  <c r="DD1479" i="64" a="1"/>
  <c r="DD1479" i="64" s="1"/>
  <c r="DA91" i="64" a="1"/>
  <c r="DA91" i="64" s="1"/>
  <c r="DA1445" i="64" a="1"/>
  <c r="DA1445" i="64" s="1"/>
  <c r="DC1445" i="64" a="1"/>
  <c r="DC1445" i="64" s="1"/>
  <c r="DD40" i="64" a="1"/>
  <c r="DD40" i="64" s="1"/>
  <c r="DC91" i="64" a="1"/>
  <c r="DC91" i="64" s="1"/>
  <c r="DB1868" i="64" a="1"/>
  <c r="DB1868" i="64" s="1"/>
  <c r="DC1909" i="64" a="1"/>
  <c r="DC1909" i="64" s="1"/>
  <c r="DA75" i="64" a="1"/>
  <c r="DA75" i="64" s="1"/>
  <c r="DC1487" i="64" a="1"/>
  <c r="DC1487" i="64" s="1"/>
  <c r="DB1909" i="64" a="1"/>
  <c r="DB1909" i="64" s="1"/>
  <c r="DC1478" i="64" a="1"/>
  <c r="DC1478" i="64" s="1"/>
  <c r="DD1488" i="64" a="1"/>
  <c r="DD1488" i="64" s="1"/>
  <c r="DB40" i="64" a="1"/>
  <c r="DB40" i="64" s="1"/>
  <c r="DB1488" i="64" a="1"/>
  <c r="DB1488" i="64" s="1"/>
  <c r="DB1610" i="64" a="1"/>
  <c r="DB1610" i="64" s="1"/>
  <c r="DB1618" i="64" s="1"/>
  <c r="DC106" i="64" a="1"/>
  <c r="DC106" i="64" s="1"/>
  <c r="DA1741" i="64" a="1"/>
  <c r="DA1741" i="64" s="1"/>
  <c r="DA90" i="64" a="1"/>
  <c r="DA90" i="64" s="1"/>
  <c r="DB1479" i="64" a="1"/>
  <c r="DB1479" i="64" s="1"/>
  <c r="DD1888" i="64" a="1"/>
  <c r="DD1888" i="64" s="1"/>
  <c r="DA1470" i="64" a="1"/>
  <c r="DA1470" i="64" s="1"/>
  <c r="DB1707" i="64" a="1"/>
  <c r="DB1707" i="64" s="1"/>
  <c r="DB1445" i="64" a="1"/>
  <c r="DB1445" i="64" s="1"/>
  <c r="DA1909" i="64" a="1"/>
  <c r="DA1909" i="64" s="1"/>
  <c r="CZ1445" i="64" a="1"/>
  <c r="CZ1445" i="64" s="1"/>
  <c r="CX1443" i="64" a="1"/>
  <c r="CX1443" i="64" s="1"/>
  <c r="CU75" i="64" a="1"/>
  <c r="CU75" i="64" s="1"/>
  <c r="CU1479" i="64" a="1"/>
  <c r="CU1479" i="64" s="1"/>
  <c r="CW1487" i="64" a="1"/>
  <c r="CW1487" i="64" s="1"/>
  <c r="CR1488" i="64" a="1"/>
  <c r="CR1488" i="64" s="1"/>
  <c r="DA106" i="64" a="1"/>
  <c r="DA106" i="64" s="1"/>
  <c r="DD1741" i="64" a="1"/>
  <c r="DD1741" i="64" s="1"/>
  <c r="DD89" i="64" a="1"/>
  <c r="DD89" i="64" s="1"/>
  <c r="DB89" i="64" a="1"/>
  <c r="DB89" i="64" s="1"/>
  <c r="DC964" i="64" a="1"/>
  <c r="DC964" i="64" s="1"/>
  <c r="DD91" i="64" a="1"/>
  <c r="DD91" i="64" s="1"/>
  <c r="CQ1469" i="64" a="1"/>
  <c r="CQ1469" i="64" s="1"/>
  <c r="CQ1443" i="64" a="1"/>
  <c r="CQ1443" i="64" s="1"/>
  <c r="CR962" i="64" a="1"/>
  <c r="CR962" i="64" s="1"/>
  <c r="CR1888" i="64" a="1"/>
  <c r="CR1888" i="64" s="1"/>
  <c r="CS176" i="64" a="1"/>
  <c r="CS176" i="64" s="1"/>
  <c r="CO1888" i="64" a="1"/>
  <c r="CO1888" i="64" s="1"/>
  <c r="CT343" i="64" a="1"/>
  <c r="CT343" i="64" s="1"/>
  <c r="CO1443" i="64" a="1"/>
  <c r="CO1443" i="64" s="1"/>
  <c r="CT54" i="64" a="1"/>
  <c r="CT54" i="64" s="1"/>
  <c r="CR90" i="64" a="1"/>
  <c r="CR90" i="64" s="1"/>
  <c r="CS343" i="64" a="1"/>
  <c r="CS343" i="64" s="1"/>
  <c r="DB1487" i="64" a="1"/>
  <c r="DB1487" i="64" s="1"/>
  <c r="DD343" i="64" a="1"/>
  <c r="DD343" i="64" s="1"/>
  <c r="DA1487" i="64" a="1"/>
  <c r="DA1487" i="64" s="1"/>
  <c r="DC59" i="64" a="1"/>
  <c r="DC59" i="64" s="1"/>
  <c r="DH1868" i="64" a="1"/>
  <c r="DH1868" i="64" s="1"/>
  <c r="DG1888" i="64" a="1"/>
  <c r="DG1888" i="64" s="1"/>
  <c r="DE1488" i="64" a="1"/>
  <c r="DE1488" i="64" s="1"/>
  <c r="DE1909" i="64" a="1"/>
  <c r="DE1909" i="64" s="1"/>
  <c r="DF92" i="64" a="1"/>
  <c r="DF92" i="64" s="1"/>
  <c r="DH1469" i="64" a="1"/>
  <c r="DH1469" i="64" s="1"/>
  <c r="DG54" i="64" a="1"/>
  <c r="DG54" i="64" s="1"/>
  <c r="DG92" i="64" a="1"/>
  <c r="DG92" i="64" s="1"/>
  <c r="DH75" i="64" a="1"/>
  <c r="DH75" i="64" s="1"/>
  <c r="DF1707" i="64" a="1"/>
  <c r="DF1707" i="64" s="1"/>
  <c r="DF1741" i="64" a="1"/>
  <c r="DF1741" i="64" s="1"/>
  <c r="DH1445" i="64" a="1"/>
  <c r="DH1445" i="64" s="1"/>
  <c r="DF1470" i="64" a="1"/>
  <c r="DF1470" i="64" s="1"/>
  <c r="DH106" i="64" a="1"/>
  <c r="DH106" i="64" s="1"/>
  <c r="DH1488" i="64" a="1"/>
  <c r="DH1488" i="64" s="1"/>
  <c r="DE1610" i="64" a="1"/>
  <c r="DE1610" i="64" s="1"/>
  <c r="DE1618" i="64" s="1"/>
  <c r="DH40" i="64" a="1"/>
  <c r="DH40" i="64" s="1"/>
  <c r="CT1868" i="64" a="1"/>
  <c r="CT1868" i="64" s="1"/>
  <c r="CV90" i="64" a="1"/>
  <c r="CV90" i="64" s="1"/>
  <c r="CQ964" i="64" a="1"/>
  <c r="CQ964" i="64" s="1"/>
  <c r="CO75" i="64" a="1"/>
  <c r="CO75" i="64" s="1"/>
  <c r="CQ1487" i="64" a="1"/>
  <c r="CQ1487" i="64" s="1"/>
  <c r="CV92" i="64" a="1"/>
  <c r="CV92" i="64" s="1"/>
  <c r="CQ1909" i="64" a="1"/>
  <c r="CQ1909" i="64" s="1"/>
  <c r="CT1443" i="64" a="1"/>
  <c r="CT1443" i="64" s="1"/>
  <c r="CZ1868" i="64" a="1"/>
  <c r="CZ1868" i="64" s="1"/>
  <c r="CS1469" i="64" a="1"/>
  <c r="CS1469" i="64" s="1"/>
  <c r="DC343" i="64" a="1"/>
  <c r="DC343" i="64" s="1"/>
  <c r="CU59" i="64" a="1"/>
  <c r="CU59" i="64" s="1"/>
  <c r="CU89" i="64" a="1"/>
  <c r="CU89" i="64" s="1"/>
  <c r="CT1445" i="64" a="1"/>
  <c r="CT1445" i="64" s="1"/>
  <c r="CT1610" i="64" a="1"/>
  <c r="CT1610" i="64" s="1"/>
  <c r="CT1618" i="64" s="1"/>
  <c r="DC176" i="64" a="1"/>
  <c r="DC176" i="64" s="1"/>
  <c r="DD964" i="64" a="1"/>
  <c r="DD964" i="64" s="1"/>
  <c r="CZ1741" i="64" a="1"/>
  <c r="CZ1741" i="64" s="1"/>
  <c r="CV1479" i="64" a="1"/>
  <c r="CV1479" i="64" s="1"/>
  <c r="CP1479" i="64" a="1"/>
  <c r="CP1479" i="64" s="1"/>
  <c r="CZ962" i="64" a="1"/>
  <c r="CZ962" i="64" s="1"/>
  <c r="CP343" i="64" a="1"/>
  <c r="CP343" i="64" s="1"/>
  <c r="DC54" i="64" a="1"/>
  <c r="DC54" i="64" s="1"/>
  <c r="CS1488" i="64" a="1"/>
  <c r="CS1488" i="64" s="1"/>
  <c r="CY1478" i="64" a="1"/>
  <c r="CY1478" i="64" s="1"/>
  <c r="CX176" i="64" a="1"/>
  <c r="CX176" i="64" s="1"/>
  <c r="CR343" i="64" a="1"/>
  <c r="CR343" i="64" s="1"/>
  <c r="CS1707" i="64" a="1"/>
  <c r="CS1707" i="64" s="1"/>
  <c r="DD106" i="64" a="1"/>
  <c r="DD106" i="64" s="1"/>
  <c r="CX1610" i="64" a="1"/>
  <c r="CX1610" i="64" s="1"/>
  <c r="CX1618" i="64" s="1"/>
  <c r="CQ343" i="64" a="1"/>
  <c r="CQ343" i="64" s="1"/>
  <c r="CV1868" i="64" a="1"/>
  <c r="CV1868" i="64" s="1"/>
  <c r="CY1610" i="64" a="1"/>
  <c r="CY1610" i="64" s="1"/>
  <c r="CY1618" i="64" s="1"/>
  <c r="DA40" i="64" a="1"/>
  <c r="DA40" i="64" s="1"/>
  <c r="DB1470" i="64" a="1"/>
  <c r="DB1470" i="64" s="1"/>
  <c r="CP90" i="64" a="1"/>
  <c r="CP90" i="64" s="1"/>
  <c r="CV1469" i="64" a="1"/>
  <c r="CV1469" i="64" s="1"/>
  <c r="CW962" i="64" a="1"/>
  <c r="CW962" i="64" s="1"/>
  <c r="CR1443" i="64" a="1"/>
  <c r="CR1443" i="64" s="1"/>
  <c r="DC1707" i="64" a="1"/>
  <c r="DC1707" i="64" s="1"/>
  <c r="DD1469" i="64" a="1"/>
  <c r="DD1469" i="64" s="1"/>
  <c r="CZ1487" i="64" a="1"/>
  <c r="CZ1487" i="64" s="1"/>
  <c r="CX1445" i="64" a="1"/>
  <c r="CX1445" i="64" s="1"/>
  <c r="CW1470" i="64" a="1"/>
  <c r="CW1470" i="64" s="1"/>
  <c r="CX1909" i="64" a="1"/>
  <c r="CX1909" i="64" s="1"/>
  <c r="DE1741" i="64" a="1"/>
  <c r="DE1741" i="64" s="1"/>
  <c r="CW1741" i="64" a="1"/>
  <c r="CW1741" i="64" s="1"/>
  <c r="CS1470" i="64" a="1"/>
  <c r="CS1470" i="64" s="1"/>
  <c r="DF89" i="64" a="1"/>
  <c r="DF89" i="64" s="1"/>
  <c r="DG1443" i="64" a="1"/>
  <c r="DG1443" i="64" s="1"/>
  <c r="DG176" i="64" a="1"/>
  <c r="DG176" i="64" s="1"/>
  <c r="DH1470" i="64" a="1"/>
  <c r="DH1470" i="64" s="1"/>
  <c r="DF106" i="64" a="1"/>
  <c r="DF106" i="64" s="1"/>
  <c r="DG1445" i="64" a="1"/>
  <c r="DG1445" i="64" s="1"/>
  <c r="DH962" i="64" a="1"/>
  <c r="DH962" i="64" s="1"/>
  <c r="DE962" i="64" a="1"/>
  <c r="DE962" i="64" s="1"/>
  <c r="DE59" i="64" a="1"/>
  <c r="DE59" i="64" s="1"/>
  <c r="DG1741" i="64" a="1"/>
  <c r="DG1741" i="64" s="1"/>
  <c r="DH1478" i="64" a="1"/>
  <c r="DH1478" i="64" s="1"/>
  <c r="DH343" i="64" a="1"/>
  <c r="DH343" i="64" s="1"/>
  <c r="DE1707" i="64" a="1"/>
  <c r="DE1707" i="64" s="1"/>
  <c r="DG1610" i="64" a="1"/>
  <c r="DG1610" i="64" s="1"/>
  <c r="DG1618" i="64" s="1"/>
  <c r="CU1487" i="64" a="1"/>
  <c r="CU1487" i="64" s="1"/>
  <c r="CZ1707" i="64" a="1"/>
  <c r="CZ1707" i="64" s="1"/>
  <c r="DB59" i="64" a="1"/>
  <c r="DB59" i="64" s="1"/>
  <c r="CR89" i="64" a="1"/>
  <c r="CR89" i="64" s="1"/>
  <c r="CO1647" i="64" a="1"/>
  <c r="CO1647" i="64" s="1"/>
  <c r="CY964" i="64" a="1"/>
  <c r="CY964" i="64" s="1"/>
  <c r="CQ1610" i="64" a="1"/>
  <c r="CQ1610" i="64" s="1"/>
  <c r="CQ1618" i="64" s="1"/>
  <c r="CV1909" i="64" a="1"/>
  <c r="CV1909" i="64" s="1"/>
  <c r="CY1445" i="64" a="1"/>
  <c r="CY1445" i="64" s="1"/>
  <c r="CQ40" i="64" a="1"/>
  <c r="CQ40" i="64" s="1"/>
  <c r="DB75" i="64" a="1"/>
  <c r="DB75" i="64" s="1"/>
  <c r="CQ90" i="64" a="1"/>
  <c r="CQ90" i="64" s="1"/>
  <c r="CS1888" i="64" a="1"/>
  <c r="CS1888" i="64" s="1"/>
  <c r="CZ106" i="64" a="1"/>
  <c r="CZ106" i="64" s="1"/>
  <c r="CR106" i="64" a="1"/>
  <c r="CR106" i="64" s="1"/>
  <c r="DD90" i="64" a="1"/>
  <c r="DD90" i="64" s="1"/>
  <c r="DD1470" i="64" a="1"/>
  <c r="DD1470" i="64" s="1"/>
  <c r="CQ92" i="64" a="1"/>
  <c r="CQ92" i="64" s="1"/>
  <c r="CU1909" i="64" a="1"/>
  <c r="CU1909" i="64" s="1"/>
  <c r="CR1478" i="64" a="1"/>
  <c r="CR1478" i="64" s="1"/>
  <c r="CS1741" i="64" a="1"/>
  <c r="CS1741" i="64" s="1"/>
  <c r="DC89" i="64" a="1"/>
  <c r="DC89" i="64" s="1"/>
  <c r="DD59" i="64" a="1"/>
  <c r="DD59" i="64" s="1"/>
  <c r="CP54" i="64" a="1"/>
  <c r="CP54" i="64" s="1"/>
  <c r="CU1445" i="64" a="1"/>
  <c r="CU1445" i="64" s="1"/>
  <c r="CZ91" i="64" a="1"/>
  <c r="CZ91" i="64" s="1"/>
  <c r="CR1868" i="64" a="1"/>
  <c r="CR1868" i="64" s="1"/>
  <c r="CT1487" i="64" a="1"/>
  <c r="CT1487" i="64" s="1"/>
  <c r="DB1443" i="64" a="1"/>
  <c r="DB1443" i="64" s="1"/>
  <c r="CU176" i="64" a="1"/>
  <c r="CU176" i="64" s="1"/>
  <c r="CV343" i="64" a="1"/>
  <c r="CV343" i="64" s="1"/>
  <c r="CT1888" i="64" a="1"/>
  <c r="CT1888" i="64" s="1"/>
  <c r="CO91" i="64" a="1"/>
  <c r="CO91" i="64" s="1"/>
  <c r="DC1479" i="64" a="1"/>
  <c r="DC1479" i="64" s="1"/>
  <c r="DA59" i="64" a="1"/>
  <c r="DA59" i="64" s="1"/>
  <c r="CQ176" i="64" a="1"/>
  <c r="CQ176" i="64" s="1"/>
  <c r="CV964" i="64" a="1"/>
  <c r="CV964" i="64" s="1"/>
  <c r="CU1470" i="64" a="1"/>
  <c r="CU1470" i="64" s="1"/>
  <c r="CS59" i="64" a="1"/>
  <c r="CS59" i="64" s="1"/>
  <c r="DB1741" i="64" a="1"/>
  <c r="DB1741" i="64" s="1"/>
  <c r="DD75" i="64" a="1"/>
  <c r="DD75" i="64" s="1"/>
  <c r="CU1888" i="64" a="1"/>
  <c r="CU1888" i="64" s="1"/>
  <c r="CX1488" i="64" a="1"/>
  <c r="CX1488" i="64" s="1"/>
  <c r="CY176" i="64" a="1"/>
  <c r="CY176" i="64" s="1"/>
  <c r="CY92" i="64" a="1"/>
  <c r="CY92" i="64" s="1"/>
  <c r="CU343" i="64" a="1"/>
  <c r="CU343" i="64" s="1"/>
  <c r="CY1470" i="64" a="1"/>
  <c r="CY1470" i="64" s="1"/>
  <c r="CY1707" i="64" a="1"/>
  <c r="CY1707" i="64" s="1"/>
  <c r="DH1888" i="64" a="1"/>
  <c r="DH1888" i="64" s="1"/>
  <c r="DF1487" i="64" a="1"/>
  <c r="DF1487" i="64" s="1"/>
  <c r="DE1469" i="64" a="1"/>
  <c r="DE1469" i="64" s="1"/>
  <c r="DE1487" i="64" a="1"/>
  <c r="DE1487" i="64" s="1"/>
  <c r="DG343" i="64" a="1"/>
  <c r="DG343" i="64" s="1"/>
  <c r="DG1470" i="64" a="1"/>
  <c r="DG1470" i="64" s="1"/>
  <c r="DF964" i="64" a="1"/>
  <c r="DF964" i="64" s="1"/>
  <c r="DE40" i="64" a="1"/>
  <c r="DE40" i="64" s="1"/>
  <c r="DH1707" i="64" a="1"/>
  <c r="DH1707" i="64" s="1"/>
  <c r="DH90" i="64" a="1"/>
  <c r="DH90" i="64" s="1"/>
  <c r="DG962" i="64" a="1"/>
  <c r="DG962" i="64" s="1"/>
  <c r="DE54" i="64" a="1"/>
  <c r="DE54" i="64" s="1"/>
  <c r="CU1469" i="64" a="1"/>
  <c r="CU1469" i="64" s="1"/>
  <c r="CY1479" i="64" a="1"/>
  <c r="CY1479" i="64" s="1"/>
  <c r="CW1469" i="64" a="1"/>
  <c r="CW1469" i="64" s="1"/>
  <c r="CR91" i="64" a="1"/>
  <c r="CR91" i="64" s="1"/>
  <c r="CU90" i="64" a="1"/>
  <c r="CU90" i="64" s="1"/>
  <c r="CS1868" i="64" a="1"/>
  <c r="CS1868" i="64" s="1"/>
  <c r="CR40" i="64" a="1"/>
  <c r="CR40" i="64" s="1"/>
  <c r="CV54" i="64" a="1"/>
  <c r="CV54" i="64" s="1"/>
  <c r="CU1478" i="64" a="1"/>
  <c r="CU1478" i="64" s="1"/>
  <c r="DC962" i="64" a="1"/>
  <c r="DC962" i="64" s="1"/>
  <c r="CY90" i="64" a="1"/>
  <c r="CY90" i="64" s="1"/>
  <c r="CU1610" i="64" a="1"/>
  <c r="CU1610" i="64" s="1"/>
  <c r="CU1618" i="64" s="1"/>
  <c r="CV75" i="64" a="1"/>
  <c r="CV75" i="64" s="1"/>
  <c r="CV1888" i="64" a="1"/>
  <c r="CV1888" i="64" s="1"/>
  <c r="CV1487" i="64" a="1"/>
  <c r="CV1487" i="64" s="1"/>
  <c r="DB106" i="64" a="1"/>
  <c r="DB106" i="64" s="1"/>
  <c r="DD1909" i="64" a="1"/>
  <c r="DD1909" i="64" s="1"/>
  <c r="CP1443" i="64" a="1"/>
  <c r="CP1443" i="64" s="1"/>
  <c r="CO90" i="64" a="1"/>
  <c r="CO90" i="64" s="1"/>
  <c r="CP176" i="64" a="1"/>
  <c r="CP176" i="64" s="1"/>
  <c r="CR59" i="64" a="1"/>
  <c r="CR59" i="64" s="1"/>
  <c r="DA176" i="64" a="1"/>
  <c r="DA176" i="64" s="1"/>
  <c r="DD962" i="64" a="1"/>
  <c r="DD962" i="64" s="1"/>
  <c r="CY106" i="64" a="1"/>
  <c r="CY106" i="64" s="1"/>
  <c r="CQ91" i="64" a="1"/>
  <c r="CQ91" i="64" s="1"/>
  <c r="CR1610" i="64" a="1"/>
  <c r="CR1610" i="64" s="1"/>
  <c r="CR1618" i="64" s="1"/>
  <c r="CY54" i="64" a="1"/>
  <c r="CY54" i="64" s="1"/>
  <c r="CU106" i="64" a="1"/>
  <c r="CU106" i="64" s="1"/>
  <c r="DD1445" i="64" a="1"/>
  <c r="DD1445" i="64" s="1"/>
  <c r="CT1478" i="64" a="1"/>
  <c r="CT1478" i="64" s="1"/>
  <c r="CT106" i="64" a="1"/>
  <c r="CT106" i="64" s="1"/>
  <c r="CY1469" i="64" a="1"/>
  <c r="CY1469" i="64" s="1"/>
  <c r="CP1487" i="64" a="1"/>
  <c r="CP1487" i="64" s="1"/>
  <c r="DD92" i="64" a="1"/>
  <c r="DD92" i="64" s="1"/>
  <c r="CO1610" i="64" a="1"/>
  <c r="CO1610" i="64" s="1"/>
  <c r="CZ1888" i="64" a="1"/>
  <c r="CZ1888" i="64" s="1"/>
  <c r="CP1868" i="64" a="1"/>
  <c r="CP1868" i="64" s="1"/>
  <c r="CU1868" i="64" a="1"/>
  <c r="CU1868" i="64" s="1"/>
  <c r="CW40" i="64" a="1"/>
  <c r="CW40" i="64" s="1"/>
  <c r="DA1488" i="64" a="1"/>
  <c r="DA1488" i="64" s="1"/>
  <c r="DC1888" i="64" a="1"/>
  <c r="DC1888" i="64" s="1"/>
  <c r="CW91" i="64" a="1"/>
  <c r="CW91" i="64" s="1"/>
  <c r="CW1445" i="64" a="1"/>
  <c r="CW1445" i="64" s="1"/>
  <c r="CX1479" i="64" a="1"/>
  <c r="CX1479" i="64" s="1"/>
  <c r="CW54" i="64" a="1"/>
  <c r="CW54" i="64" s="1"/>
  <c r="CV59" i="64" a="1"/>
  <c r="CV59" i="64" s="1"/>
  <c r="CT89" i="64" a="1"/>
  <c r="CT89" i="64" s="1"/>
  <c r="CX75" i="64" a="1"/>
  <c r="CX75" i="64" s="1"/>
  <c r="DE343" i="64" a="1"/>
  <c r="DE343" i="64" s="1"/>
  <c r="DE75" i="64" a="1"/>
  <c r="DE75" i="64" s="1"/>
  <c r="DH176" i="64" a="1"/>
  <c r="DH176" i="64" s="1"/>
  <c r="DG1488" i="64" a="1"/>
  <c r="DG1488" i="64" s="1"/>
  <c r="DG1707" i="64" a="1"/>
  <c r="DG1707" i="64" s="1"/>
  <c r="DH89" i="64" a="1"/>
  <c r="DH89" i="64" s="1"/>
  <c r="DH92" i="64" a="1"/>
  <c r="DH92" i="64" s="1"/>
  <c r="DF1443" i="64" a="1"/>
  <c r="DF1443" i="64" s="1"/>
  <c r="DG91" i="64" a="1"/>
  <c r="DG91" i="64" s="1"/>
  <c r="DG40" i="64" a="1"/>
  <c r="DG40" i="64" s="1"/>
  <c r="CR176" i="64" a="1"/>
  <c r="CR176" i="64" s="1"/>
  <c r="CO1741" i="64" a="1"/>
  <c r="CO1741" i="64" s="1"/>
  <c r="CO92" i="64" a="1"/>
  <c r="CO92" i="64" s="1"/>
  <c r="CQ89" i="64" a="1"/>
  <c r="CQ89" i="64" s="1"/>
  <c r="CU1707" i="64" a="1"/>
  <c r="CU1707" i="64" s="1"/>
  <c r="CQ1647" i="64" a="1"/>
  <c r="CQ1647" i="64" s="1"/>
  <c r="CR1487" i="64" a="1"/>
  <c r="CR1487" i="64" s="1"/>
  <c r="CP1610" i="64" a="1"/>
  <c r="CP1610" i="64" s="1"/>
  <c r="CP1618" i="64" s="1"/>
  <c r="CS964" i="64" a="1"/>
  <c r="CS964" i="64" s="1"/>
  <c r="DB92" i="64" a="1"/>
  <c r="DB92" i="64" s="1"/>
  <c r="CT1741" i="64" a="1"/>
  <c r="CT1741" i="64" s="1"/>
  <c r="CZ40" i="64" a="1"/>
  <c r="CZ40" i="64" s="1"/>
  <c r="CX1868" i="64" a="1"/>
  <c r="CX1868" i="64" s="1"/>
  <c r="CP1478" i="64" a="1"/>
  <c r="CP1478" i="64" s="1"/>
  <c r="CO1469" i="64" a="1"/>
  <c r="CO1469" i="64" s="1"/>
  <c r="DC1610" i="64" a="1"/>
  <c r="DC1610" i="64" s="1"/>
  <c r="DC1618" i="64" s="1"/>
  <c r="DD1868" i="64" a="1"/>
  <c r="DD1868" i="64" s="1"/>
  <c r="CS75" i="64" a="1"/>
  <c r="CS75" i="64" s="1"/>
  <c r="CP1445" i="64" a="1"/>
  <c r="CP1445" i="64" s="1"/>
  <c r="CY75" i="64" a="1"/>
  <c r="CY75" i="64" s="1"/>
  <c r="CU54" i="64" a="1"/>
  <c r="CU54" i="64" s="1"/>
  <c r="DC1470" i="64" a="1"/>
  <c r="DC1470" i="64" s="1"/>
  <c r="DB91" i="64" a="1"/>
  <c r="DB91" i="64" s="1"/>
  <c r="CY91" i="64" a="1"/>
  <c r="CY91" i="64" s="1"/>
  <c r="CX92" i="64" a="1"/>
  <c r="CX92" i="64" s="1"/>
  <c r="CQ106" i="64" a="1"/>
  <c r="CQ106" i="64" s="1"/>
  <c r="CY89" i="64" a="1"/>
  <c r="CY89" i="64" s="1"/>
  <c r="DC1488" i="64" a="1"/>
  <c r="DC1488" i="64" s="1"/>
  <c r="DB343" i="64" a="1"/>
  <c r="DB343" i="64" s="1"/>
  <c r="CP1909" i="64" a="1"/>
  <c r="CP1909" i="64" s="1"/>
  <c r="CS1478" i="64" a="1"/>
  <c r="CS1478" i="64" s="1"/>
  <c r="CO1868" i="64" a="1"/>
  <c r="CO1868" i="64" s="1"/>
  <c r="CP1741" i="64" a="1"/>
  <c r="CP1741" i="64" s="1"/>
  <c r="DD1443" i="64" a="1"/>
  <c r="DD1443" i="64" s="1"/>
  <c r="CR54" i="64" a="1"/>
  <c r="CR54" i="64" s="1"/>
  <c r="CZ92" i="64" a="1"/>
  <c r="CZ92" i="64" s="1"/>
  <c r="CX54" i="64" a="1"/>
  <c r="CX54" i="64" s="1"/>
  <c r="CS1909" i="64" a="1"/>
  <c r="CS1909" i="64" s="1"/>
  <c r="CO40" i="64" a="1"/>
  <c r="CO40" i="64" s="1"/>
  <c r="DD176" i="64" a="1"/>
  <c r="DD176" i="64" s="1"/>
  <c r="CW92" i="64" a="1"/>
  <c r="CW92" i="64" s="1"/>
  <c r="CX89" i="64" a="1"/>
  <c r="CX89" i="64" s="1"/>
  <c r="CY343" i="64" a="1"/>
  <c r="CY343" i="64" s="1"/>
  <c r="CW106" i="64" a="1"/>
  <c r="CW106" i="64" s="1"/>
  <c r="CY1741" i="64" a="1"/>
  <c r="CY1741" i="64" s="1"/>
  <c r="CX40" i="64" a="1"/>
  <c r="CX40" i="64" s="1"/>
  <c r="CV962" i="64" a="1"/>
  <c r="CV962" i="64" s="1"/>
  <c r="CS1487" i="64" a="1"/>
  <c r="CS1487" i="64" s="1"/>
  <c r="DJ1909" i="64" a="1"/>
  <c r="DJ1909" i="64" s="1"/>
  <c r="DJ1707" i="64" a="1"/>
  <c r="DJ1707" i="64" s="1"/>
  <c r="DJ40" i="64" a="1"/>
  <c r="DJ40" i="64" s="1"/>
  <c r="DL54" i="64" a="1"/>
  <c r="DL54" i="64" s="1"/>
  <c r="DJ1888" i="64" a="1"/>
  <c r="DJ1888" i="64" s="1"/>
  <c r="DJ106" i="64" a="1"/>
  <c r="DJ106" i="64" s="1"/>
  <c r="DL1487" i="64" a="1"/>
  <c r="DL1487" i="64" s="1"/>
  <c r="DL2119" i="64" a="1"/>
  <c r="DL2119" i="64" s="1"/>
  <c r="DJ964" i="64" a="1"/>
  <c r="DJ964" i="64" s="1"/>
  <c r="DJ75" i="64" a="1"/>
  <c r="DJ75" i="64" s="1"/>
  <c r="DL1366" i="64" a="1"/>
  <c r="DL1366" i="64" s="1"/>
  <c r="DJ1488" i="64" a="1"/>
  <c r="DJ1488" i="64" s="1"/>
  <c r="DJ89" i="64" a="1"/>
  <c r="DJ89" i="64" s="1"/>
  <c r="DI964" i="64" a="1"/>
  <c r="DI964" i="64" s="1"/>
  <c r="DJ962" i="64" a="1"/>
  <c r="DJ962" i="64" s="1"/>
  <c r="DL1343" i="64" a="1"/>
  <c r="DL1343" i="64" s="1"/>
  <c r="DI59" i="64" a="1"/>
  <c r="DI59" i="64" s="1"/>
  <c r="DL1391" i="64" a="1"/>
  <c r="DL1391" i="64" s="1"/>
  <c r="DJ1487" i="64" a="1"/>
  <c r="DJ1487" i="64" s="1"/>
  <c r="DJ1470" i="64" a="1"/>
  <c r="DJ1470" i="64" s="1"/>
  <c r="DJ1443" i="64" a="1"/>
  <c r="DJ1443" i="64" s="1"/>
  <c r="DL938" i="64" a="1"/>
  <c r="DL938" i="64" s="1"/>
  <c r="DL914" i="64" a="1"/>
  <c r="DL914" i="64" s="1"/>
  <c r="DL1119" i="64" a="1"/>
  <c r="DL1119" i="64" s="1"/>
  <c r="DI40" i="64" a="1"/>
  <c r="DI40" i="64" s="1"/>
  <c r="DI1478" i="64" a="1"/>
  <c r="DI1478" i="64" s="1"/>
  <c r="DL1707" i="64" a="1"/>
  <c r="DL1707" i="64" s="1"/>
  <c r="DL2145" i="64" a="1"/>
  <c r="DL2145" i="64" s="1"/>
  <c r="DL1337" i="64" a="1"/>
  <c r="DL1337" i="64" s="1"/>
  <c r="DL40" i="64" a="1"/>
  <c r="DL40" i="64" s="1"/>
  <c r="DL1610" i="64" a="1"/>
  <c r="DL1610" i="64" s="1"/>
  <c r="DL1618" i="64" s="1"/>
  <c r="DI89" i="64" a="1"/>
  <c r="DI89" i="64" s="1"/>
  <c r="DL501" i="64" a="1"/>
  <c r="DL501" i="64" s="1"/>
  <c r="DL1058" i="64" a="1"/>
  <c r="DL1058" i="64" s="1"/>
  <c r="DI92" i="64" a="1"/>
  <c r="DI92" i="64" s="1"/>
  <c r="DL319" i="64" a="1"/>
  <c r="DL319" i="64" s="1"/>
  <c r="DL940" i="64" a="1"/>
  <c r="DL940" i="64" s="1"/>
  <c r="DL964" i="64" a="1"/>
  <c r="DL964" i="64" s="1"/>
  <c r="DL342" i="64" a="1"/>
  <c r="DL342" i="64" s="1"/>
  <c r="DL2170" i="64" a="1"/>
  <c r="DL2170" i="64" s="1"/>
  <c r="DI176" i="64" a="1"/>
  <c r="DI176" i="64" s="1"/>
  <c r="DL402" i="64" a="1"/>
  <c r="DL402" i="64" s="1"/>
  <c r="DL424" i="64" a="1"/>
  <c r="DL424" i="64" s="1"/>
  <c r="DL1445" i="64" a="1"/>
  <c r="DL1445" i="64" s="1"/>
  <c r="DL60" i="64" a="1"/>
  <c r="DL60" i="64" s="1"/>
  <c r="DL91" i="64" a="1"/>
  <c r="DL91" i="64" s="1"/>
  <c r="DJ176" i="64" a="1"/>
  <c r="DJ176" i="64" s="1"/>
  <c r="DL2196" i="64" a="1"/>
  <c r="DL2196" i="64" s="1"/>
  <c r="DL1311" i="64" a="1"/>
  <c r="DL1311" i="64" s="1"/>
  <c r="DL1312" i="64" s="1"/>
  <c r="DL1470" i="64" a="1"/>
  <c r="DL1470" i="64" s="1"/>
  <c r="DL343" i="64" a="1"/>
  <c r="DL343" i="64" s="1"/>
  <c r="DL429" i="64" a="1"/>
  <c r="DL429" i="64" s="1"/>
  <c r="DL1231" i="64" a="1"/>
  <c r="DL1231" i="64" s="1"/>
  <c r="DL1190" i="64" a="1"/>
  <c r="DL1190" i="64" s="1"/>
  <c r="DL1909" i="64" a="1"/>
  <c r="DL1909" i="64" s="1"/>
  <c r="DL825" i="64" a="1"/>
  <c r="DL825" i="64" s="1"/>
  <c r="DL176" i="64" a="1"/>
  <c r="DL176" i="64" s="1"/>
  <c r="DI1888" i="64" a="1"/>
  <c r="DI1888" i="64" s="1"/>
  <c r="DJ1479" i="64" a="1"/>
  <c r="DJ1479" i="64" s="1"/>
  <c r="DJ1445" i="64" a="1"/>
  <c r="DJ1445" i="64" s="1"/>
  <c r="DJ1478" i="64" a="1"/>
  <c r="DJ1478" i="64" s="1"/>
  <c r="DJ54" i="64" a="1"/>
  <c r="DJ54" i="64" s="1"/>
  <c r="DJ1741" i="64" a="1"/>
  <c r="DJ1741" i="64" s="1"/>
  <c r="DL503" i="64" a="1"/>
  <c r="DL503" i="64" s="1"/>
  <c r="DL89" i="64" a="1"/>
  <c r="DL89" i="64" s="1"/>
  <c r="DL59" i="64" a="1"/>
  <c r="DL59" i="64" s="1"/>
  <c r="DL106" i="64" a="1"/>
  <c r="DL106" i="64" s="1"/>
  <c r="DI106" i="64" a="1"/>
  <c r="DI106" i="64" s="1"/>
  <c r="DL53" i="64" a="1"/>
  <c r="DL53" i="64" s="1"/>
  <c r="DL801" i="64" a="1"/>
  <c r="DL801" i="64" s="1"/>
  <c r="DL1332" i="64" a="1"/>
  <c r="DL1332" i="64" s="1"/>
  <c r="DI1443" i="64" a="1"/>
  <c r="DI1443" i="64" s="1"/>
  <c r="DL1868" i="64" a="1"/>
  <c r="DL1868" i="64" s="1"/>
  <c r="DI54" i="64" a="1"/>
  <c r="DI54" i="64" s="1"/>
  <c r="DL55" i="64" a="1"/>
  <c r="DL55" i="64" s="1"/>
  <c r="DL1056" i="64" a="1"/>
  <c r="DL1056" i="64" s="1"/>
  <c r="DL1443" i="64" a="1"/>
  <c r="DL1443" i="64" s="1"/>
  <c r="DI343" i="64" a="1"/>
  <c r="DI343" i="64" s="1"/>
  <c r="DL1741" i="64" a="1"/>
  <c r="DL1741" i="64" s="1"/>
  <c r="DL1419" i="64" a="1"/>
  <c r="DL1419" i="64" s="1"/>
  <c r="DL2246" i="64" a="1"/>
  <c r="DL2246" i="64" s="1"/>
  <c r="DL107" i="64" a="1"/>
  <c r="DL107" i="64" s="1"/>
  <c r="DI1469" i="64" a="1"/>
  <c r="DI1469" i="64" s="1"/>
  <c r="DL454" i="64" a="1"/>
  <c r="DL454" i="64" s="1"/>
  <c r="DL986" i="64" a="1"/>
  <c r="DL986" i="64" s="1"/>
  <c r="DL1888" i="64" a="1"/>
  <c r="DL1888" i="64" s="1"/>
  <c r="DJ1469" i="64" a="1"/>
  <c r="DJ1469" i="64" s="1"/>
  <c r="DJ1610" i="64" a="1"/>
  <c r="DJ1610" i="64" s="1"/>
  <c r="DJ1618" i="64" s="1"/>
  <c r="DJ343" i="64" a="1"/>
  <c r="DJ343" i="64" s="1"/>
  <c r="DI91" i="64" a="1"/>
  <c r="DI91" i="64" s="1"/>
  <c r="DL2222" i="64" a="1"/>
  <c r="DL2222" i="64" s="1"/>
  <c r="DI962" i="64" a="1"/>
  <c r="DI962" i="64" s="1"/>
  <c r="DI1741" i="64" a="1"/>
  <c r="DI1741" i="64" s="1"/>
  <c r="DL1084" i="64" a="1"/>
  <c r="DL1084" i="64" s="1"/>
  <c r="DL962" i="64" a="1"/>
  <c r="DL962" i="64" s="1"/>
  <c r="DI75" i="64" a="1"/>
  <c r="DI75" i="64" s="1"/>
  <c r="DL1478" i="64" a="1"/>
  <c r="DL1478" i="64" s="1"/>
  <c r="DI1488" i="64" a="1"/>
  <c r="DI1488" i="64" s="1"/>
  <c r="DI1445" i="64" a="1"/>
  <c r="DI1445" i="64" s="1"/>
  <c r="DI90" i="64" a="1"/>
  <c r="DI90" i="64" s="1"/>
  <c r="DL92" i="64" a="1"/>
  <c r="DL92" i="64" s="1"/>
  <c r="DL1488" i="64" a="1"/>
  <c r="DL1488" i="64" s="1"/>
  <c r="DI1470" i="64" a="1"/>
  <c r="DI1470" i="64" s="1"/>
  <c r="DI1707" i="64" a="1"/>
  <c r="DI1707" i="64" s="1"/>
  <c r="DJ91" i="64" a="1"/>
  <c r="DJ91" i="64" s="1"/>
  <c r="DJ92" i="64" a="1"/>
  <c r="DJ92" i="64" s="1"/>
  <c r="DJ59" i="64" a="1"/>
  <c r="DJ59" i="64" s="1"/>
  <c r="DJ90" i="64" a="1"/>
  <c r="DJ90" i="64" s="1"/>
  <c r="DL1479" i="64" a="1"/>
  <c r="DL1479" i="64" s="1"/>
  <c r="DL1397" i="64" a="1"/>
  <c r="DL1397" i="64" s="1"/>
  <c r="DI1610" i="64" a="1"/>
  <c r="DI1610" i="64" s="1"/>
  <c r="DI1618" i="64" s="1"/>
  <c r="DL1389" i="64" a="1"/>
  <c r="DL1389" i="64" s="1"/>
  <c r="DI1479" i="64" a="1"/>
  <c r="DI1479" i="64" s="1"/>
  <c r="DL90" i="64" a="1"/>
  <c r="DL90" i="64" s="1"/>
  <c r="DI1487" i="64" a="1"/>
  <c r="DI1487" i="64" s="1"/>
  <c r="DL525" i="64" a="1"/>
  <c r="DL525" i="64" s="1"/>
  <c r="DL75" i="64" a="1"/>
  <c r="DL75" i="64" s="1"/>
  <c r="DL1469" i="64" a="1"/>
  <c r="DL1469" i="64" s="1"/>
  <c r="DL1154" i="64" a="1"/>
  <c r="DL1154" i="64" s="1"/>
  <c r="DK1469" i="64" a="1"/>
  <c r="DK1469" i="64" s="1"/>
  <c r="DK1470" i="64" a="1"/>
  <c r="DK1470" i="64" s="1"/>
  <c r="DK1478" i="64" a="1"/>
  <c r="DK1478" i="64" s="1"/>
  <c r="DK1479" i="64" a="1"/>
  <c r="DK1479" i="64" s="1"/>
  <c r="DK1487" i="64" a="1"/>
  <c r="DK1487" i="64" s="1"/>
  <c r="DK1488" i="64" a="1"/>
  <c r="DK1488" i="64" s="1"/>
  <c r="DK1610" i="64" a="1"/>
  <c r="DK1610" i="64" s="1"/>
  <c r="DK1618" i="64" s="1"/>
  <c r="DK54" i="64" a="1"/>
  <c r="DK54" i="64" s="1"/>
  <c r="DK1445" i="64" a="1"/>
  <c r="DK1445" i="64" s="1"/>
  <c r="DK106" i="64" a="1"/>
  <c r="DK106" i="64" s="1"/>
  <c r="DK40" i="64" a="1"/>
  <c r="DK40" i="64" s="1"/>
  <c r="DK1443" i="64" a="1"/>
  <c r="DK1443" i="64" s="1"/>
  <c r="DK92" i="64" a="1"/>
  <c r="DK92" i="64" s="1"/>
  <c r="DK964" i="64" a="1"/>
  <c r="DK964" i="64" s="1"/>
  <c r="DK91" i="64" a="1"/>
  <c r="DK91" i="64" s="1"/>
  <c r="DK962" i="64" a="1"/>
  <c r="DK962" i="64" s="1"/>
  <c r="DK90" i="64" a="1"/>
  <c r="DK90" i="64" s="1"/>
  <c r="DK343" i="64" a="1"/>
  <c r="DK343" i="64" s="1"/>
  <c r="DK89" i="64" a="1"/>
  <c r="DK89" i="64" s="1"/>
  <c r="DK1741" i="64" a="1"/>
  <c r="DK1741" i="64" s="1"/>
  <c r="DK176" i="64" a="1"/>
  <c r="DK176" i="64" s="1"/>
  <c r="DK75" i="64" a="1"/>
  <c r="DK75" i="64" s="1"/>
  <c r="DK1707" i="64" a="1"/>
  <c r="DK1707" i="64" s="1"/>
  <c r="DK59" i="64" a="1"/>
  <c r="DK59" i="64" s="1"/>
  <c r="DK1909" i="64" a="1"/>
  <c r="DK1909" i="64" s="1"/>
  <c r="DK1888" i="64" a="1"/>
  <c r="DK1888" i="64" s="1"/>
  <c r="DF1909" i="64" a="1"/>
  <c r="DF1909" i="64" s="1"/>
  <c r="DI1909" i="64" a="1"/>
  <c r="DI1909" i="64" s="1"/>
  <c r="DI1868" i="64" a="1"/>
  <c r="DI1868" i="64" s="1"/>
  <c r="DK1868" i="64" a="1"/>
  <c r="DK1868" i="64" s="1"/>
  <c r="DJ1868" i="64" a="1"/>
  <c r="DJ1868" i="64" s="1"/>
  <c r="DF1868" i="64" a="1"/>
  <c r="DF1868" i="64" s="1"/>
  <c r="AR1581" i="64"/>
  <c r="AQ1583" i="64"/>
  <c r="AR1560" i="64"/>
  <c r="AR1562" i="64" s="1"/>
  <c r="CP2222" i="64" a="1"/>
  <c r="CP2222" i="64" s="1"/>
  <c r="DF2222" i="64" a="1"/>
  <c r="DF2222" i="64" s="1"/>
  <c r="DA2222" i="64" a="1"/>
  <c r="DA2222" i="64" s="1"/>
  <c r="CU2222" i="64" a="1"/>
  <c r="CU2222" i="64" s="1"/>
  <c r="DC2222" i="64" a="1"/>
  <c r="DC2222" i="64" s="1"/>
  <c r="DH2222" i="64" a="1"/>
  <c r="DH2222" i="64" s="1"/>
  <c r="DE2222" i="64" a="1"/>
  <c r="DE2222" i="64" s="1"/>
  <c r="DI2222" i="64" a="1"/>
  <c r="DI2222" i="64" s="1"/>
  <c r="CV2222" i="64" a="1"/>
  <c r="CV2222" i="64" s="1"/>
  <c r="CS2222" i="64" a="1"/>
  <c r="CS2222" i="64" s="1"/>
  <c r="CR2222" i="64" a="1"/>
  <c r="CR2222" i="64" s="1"/>
  <c r="CO2222" i="64" a="1"/>
  <c r="CO2222" i="64" s="1"/>
  <c r="CX2222" i="64" a="1"/>
  <c r="CX2222" i="64" s="1"/>
  <c r="DB2222" i="64" a="1"/>
  <c r="DB2222" i="64" s="1"/>
  <c r="CY2222" i="64" a="1"/>
  <c r="CY2222" i="64" s="1"/>
  <c r="CT2222" i="64" a="1"/>
  <c r="CT2222" i="64" s="1"/>
  <c r="CZ2222" i="64" a="1"/>
  <c r="CZ2222" i="64" s="1"/>
  <c r="CW2222" i="64" a="1"/>
  <c r="CW2222" i="64" s="1"/>
  <c r="DJ2222" i="64" a="1"/>
  <c r="DJ2222" i="64" s="1"/>
  <c r="DG2222" i="64" a="1"/>
  <c r="DG2222" i="64" s="1"/>
  <c r="DK2222" i="64" a="1"/>
  <c r="DK2222" i="64" s="1"/>
  <c r="CQ2222" i="64" a="1"/>
  <c r="CQ2222" i="64" s="1"/>
  <c r="DD2222" i="64" a="1"/>
  <c r="DD2222" i="64" s="1"/>
  <c r="DJ1516" i="64"/>
  <c r="DJ1518" i="64" s="1"/>
  <c r="DI1518" i="64"/>
  <c r="V1516" i="64"/>
  <c r="R1681" i="64"/>
  <c r="R1613" i="64"/>
  <c r="R1649" i="64"/>
  <c r="CS554" i="64" a="1"/>
  <c r="DD1474" i="64" a="1"/>
  <c r="CW367" i="64" a="1"/>
  <c r="CY1474" i="64" a="1"/>
  <c r="CU1475" i="64" a="1"/>
  <c r="CU554" i="64" a="1"/>
  <c r="DH1444" i="64" a="1"/>
  <c r="DG1475" i="64" a="1"/>
  <c r="CT2054" i="64" a="1"/>
  <c r="CR554" i="64" a="1"/>
  <c r="CO2054" i="64" a="1"/>
  <c r="DJ1474" i="64" a="1"/>
  <c r="CP367" i="64" a="1"/>
  <c r="AX849" i="64" a="1"/>
  <c r="CV1444" i="64" a="1"/>
  <c r="DH1475" i="64" a="1"/>
  <c r="CZ1474" i="64" a="1"/>
  <c r="DK2054" i="64" a="1"/>
  <c r="CQ554" i="64" a="1"/>
  <c r="CZ1889" i="64" a="1"/>
  <c r="CT1910" i="64" a="1"/>
  <c r="DK367" i="64" a="1"/>
  <c r="CT367" i="64" a="1"/>
  <c r="CQ2054" i="64" a="1"/>
  <c r="CX1889" i="64" a="1"/>
  <c r="DC367" i="64" a="1"/>
  <c r="CW1444" i="64" a="1"/>
  <c r="DH367" i="64" a="1"/>
  <c r="CR1475" i="64" a="1"/>
  <c r="CP1474" i="64" a="1"/>
  <c r="CW2054" i="64" a="1"/>
  <c r="DL2054" i="64" a="1"/>
  <c r="DF1475" i="64" a="1"/>
  <c r="DE367" i="64" a="1"/>
  <c r="CP1889" i="64" a="1"/>
  <c r="DG1867" i="64" a="1"/>
  <c r="DL1444" i="64" a="1"/>
  <c r="DG554" i="64" a="1"/>
  <c r="CR1444" i="64" a="1"/>
  <c r="DK1444" i="64" a="1"/>
  <c r="DA1475" i="64" a="1"/>
  <c r="DA367" i="64" a="1"/>
  <c r="DG1910" i="64" a="1"/>
  <c r="DL526" i="64" a="1"/>
  <c r="CZ554" i="64" a="1"/>
  <c r="DC1444" i="64" a="1"/>
  <c r="DK554" i="64" a="1"/>
  <c r="DK1867" i="64" a="1"/>
  <c r="DC1474" i="64" a="1"/>
  <c r="CU1867" i="64" a="1"/>
  <c r="CZ1444" i="64" a="1"/>
  <c r="AW851" i="64" a="1"/>
  <c r="CZ367" i="64" a="1"/>
  <c r="CO1910" i="64" a="1"/>
  <c r="DG1889" i="64" a="1"/>
  <c r="DI367" i="64" a="1"/>
  <c r="CQ1475" i="64" a="1"/>
  <c r="DH1889" i="64" a="1"/>
  <c r="DG1444" i="64" a="1"/>
  <c r="DL1390" i="64" a="1"/>
  <c r="CY2054" i="64" a="1"/>
  <c r="DA1889" i="64" a="1"/>
  <c r="CR1867" i="64" a="1"/>
  <c r="CW1475" i="64" a="1"/>
  <c r="CV2054" i="64" a="1"/>
  <c r="CX1444" i="64" a="1"/>
  <c r="CW1474" i="64" a="1"/>
  <c r="CU1910" i="64" a="1"/>
  <c r="CW1867" i="64" a="1"/>
  <c r="CP1444" i="64" a="1"/>
  <c r="CX2054" i="64" a="1"/>
  <c r="CO1444" i="64" a="1"/>
  <c r="CY1867" i="64" a="1"/>
  <c r="DA2054" i="64" a="1"/>
  <c r="DE1475" i="64" a="1"/>
  <c r="DD1910" i="64" a="1"/>
  <c r="DL455" i="64" a="1"/>
  <c r="DK1889" i="64" a="1"/>
  <c r="DA1867" i="64" a="1"/>
  <c r="CY1444" i="64" a="1"/>
  <c r="DL344" i="64" a="1"/>
  <c r="DA1444" i="64" a="1"/>
  <c r="DL554" i="64" a="1"/>
  <c r="DL1867" i="64" a="1"/>
  <c r="DF2054" i="64" a="1"/>
  <c r="DJ1867" i="64" a="1"/>
  <c r="DD367" i="64" a="1"/>
  <c r="CS367" i="64" a="1"/>
  <c r="CY367" i="64" a="1"/>
  <c r="DL431" i="64" a="1"/>
  <c r="DD554" i="64" a="1"/>
  <c r="CP1867" i="64" a="1"/>
  <c r="DJ1910" i="64" a="1"/>
  <c r="DC554" i="64" a="1"/>
  <c r="DB367" i="64" a="1"/>
  <c r="DL939" i="64" a="1"/>
  <c r="DF1444" i="64" a="1"/>
  <c r="CS1867" i="64" a="1"/>
  <c r="CX367" i="64" a="1"/>
  <c r="CQ1444" i="64" a="1"/>
  <c r="DI1910" i="64" a="1"/>
  <c r="CP554" i="64" a="1"/>
  <c r="DL1910" i="64" a="1"/>
  <c r="DH1867" i="64" a="1"/>
  <c r="CY1475" i="64" a="1"/>
  <c r="AV852" i="64" a="1"/>
  <c r="CX554" i="64" a="1"/>
  <c r="DL502" i="64" a="1"/>
  <c r="DE1474" i="64" a="1"/>
  <c r="DC1475" i="64" a="1"/>
  <c r="DF554" i="64" a="1"/>
  <c r="DC1889" i="64" a="1"/>
  <c r="CT1474" i="64" a="1"/>
  <c r="CZ1475" i="64" a="1"/>
  <c r="DB1867" i="64" a="1"/>
  <c r="CX1475" i="64" a="1"/>
  <c r="DJ1475" i="64" a="1"/>
  <c r="CV554" i="64" a="1"/>
  <c r="DJ1444" i="64" a="1"/>
  <c r="CO367" i="64" a="1"/>
  <c r="CS1474" i="64" a="1"/>
  <c r="CQ1910" i="64" a="1"/>
  <c r="DE1444" i="64" a="1"/>
  <c r="CS1889" i="64" a="1"/>
  <c r="DJ554" i="64" a="1"/>
  <c r="DC1867" i="64" a="1"/>
  <c r="DE2054" i="64" a="1"/>
  <c r="DA1910" i="64" a="1"/>
  <c r="CS1475" i="64" a="1"/>
  <c r="CR1474" i="64" a="1"/>
  <c r="DB1475" i="64" a="1"/>
  <c r="DJ1889" i="64" a="1"/>
  <c r="DG2054" i="64" a="1"/>
  <c r="CV1475" i="64" a="1"/>
  <c r="CY1910" i="64" a="1"/>
  <c r="DH1910" i="64" a="1"/>
  <c r="CZ2054" i="64" a="1"/>
  <c r="DF1889" i="64" a="1"/>
  <c r="CT1444" i="64" a="1"/>
  <c r="DA554" i="64" a="1"/>
  <c r="CO1889" i="64" a="1"/>
  <c r="CX1867" i="64" a="1"/>
  <c r="CV1910" i="64" a="1"/>
  <c r="DH1474" i="64" a="1"/>
  <c r="CU1474" i="64" a="1"/>
  <c r="CU367" i="64" a="1"/>
  <c r="DL1085" i="64" a="1"/>
  <c r="DI554" i="64" a="1"/>
  <c r="CT1889" i="64" a="1"/>
  <c r="DB1444" i="64" a="1"/>
  <c r="CQ1474" i="64" a="1"/>
  <c r="DL1057" i="64" a="1"/>
  <c r="CY554" i="64" a="1"/>
  <c r="CN554" i="64" a="1"/>
  <c r="CP1910" i="64" a="1"/>
  <c r="CU2054" i="64" a="1"/>
  <c r="DL987" i="64" a="1"/>
  <c r="DJ367" i="64" a="1"/>
  <c r="DL1475" i="64" a="1"/>
  <c r="CS1910" i="64" a="1"/>
  <c r="DI1474" i="64" a="1"/>
  <c r="DE1889" i="64" a="1"/>
  <c r="DD2054" i="64" a="1"/>
  <c r="DB2054" i="64" a="1"/>
  <c r="DI1867" i="64" a="1"/>
  <c r="DL367" i="64" a="1"/>
  <c r="DB554" i="64" a="1"/>
  <c r="CT554" i="64" a="1"/>
  <c r="DL1155" i="64" a="1"/>
  <c r="DE554" i="64" a="1"/>
  <c r="DB1910" i="64" a="1"/>
  <c r="DL1191" i="64" a="1"/>
  <c r="CV1867" i="64" a="1"/>
  <c r="CO1475" i="64" a="1"/>
  <c r="DD1867" i="64" a="1"/>
  <c r="CO1867" i="64" a="1"/>
  <c r="CP1475" i="64" a="1"/>
  <c r="DG367" i="64" a="1"/>
  <c r="DL1230" i="64" a="1"/>
  <c r="DD1444" i="64" a="1"/>
  <c r="CS2054" i="64" a="1"/>
  <c r="CP2054" i="64" a="1"/>
  <c r="DG1474" i="64" a="1"/>
  <c r="DA1474" i="64" a="1"/>
  <c r="CV367" i="64" a="1"/>
  <c r="CR2054" i="64" a="1"/>
  <c r="DL963" i="64" a="1"/>
  <c r="CW1910" i="64" a="1"/>
  <c r="DH2054" i="64" a="1"/>
  <c r="DL1336" i="64" a="1"/>
  <c r="AX628" i="64" a="1"/>
  <c r="CZ1867" i="64" a="1"/>
  <c r="CR1889" i="64" a="1"/>
  <c r="CO554" i="64" a="1"/>
  <c r="DK1910" i="64" a="1"/>
  <c r="CQ1889" i="64" a="1"/>
  <c r="DH554" i="64" a="1"/>
  <c r="CO1474" i="64" a="1"/>
  <c r="DB1474" i="64" a="1"/>
  <c r="DI1889" i="64" a="1"/>
  <c r="DC1910" i="64" a="1"/>
  <c r="DE1910" i="64" a="1"/>
  <c r="DF367" i="64" a="1"/>
  <c r="CW554" i="64" a="1"/>
  <c r="DF1910" i="64" a="1"/>
  <c r="CW1889" i="64" a="1"/>
  <c r="CT1475" i="64" a="1"/>
  <c r="CZ1910" i="64" a="1"/>
  <c r="DL1474" i="64" a="1"/>
  <c r="DF1867" i="64" a="1"/>
  <c r="CV1474" i="64" a="1"/>
  <c r="CU1444" i="64" a="1"/>
  <c r="DJ2054" i="64" a="1"/>
  <c r="DL320" i="64" a="1"/>
  <c r="AX588" i="64" a="1"/>
  <c r="CS1444" i="64" a="1"/>
  <c r="CQ1867" i="64" a="1"/>
  <c r="CR1910" i="64" a="1"/>
  <c r="DI1475" i="64" a="1"/>
  <c r="DF1474" i="64" a="1"/>
  <c r="DE1867" i="64" a="1"/>
  <c r="DB1889" i="64" a="1"/>
  <c r="CR367" i="64" a="1"/>
  <c r="DI1444" i="64" a="1"/>
  <c r="DI2054" i="64" a="1"/>
  <c r="CV1889" i="64" a="1"/>
  <c r="CQ367" i="64" a="1"/>
  <c r="CX1910" i="64" a="1"/>
  <c r="CU1889" i="64" a="1"/>
  <c r="DC2054" i="64" a="1"/>
  <c r="CY1889" i="64" a="1"/>
  <c r="DD1889" i="64" a="1"/>
  <c r="DL1889" i="64" a="1"/>
  <c r="CT1867" i="64" a="1"/>
  <c r="CX1474" i="64" a="1"/>
  <c r="DL1367" i="64" a="1"/>
  <c r="DK1475" i="64" a="1"/>
  <c r="DL826" i="64" a="1"/>
  <c r="DL1120" i="64" a="1"/>
  <c r="DK1474" i="64" a="1"/>
  <c r="DD1475" i="64" a="1"/>
  <c r="AY873" i="64" l="1" a="1"/>
  <c r="AY873" i="64" s="1"/>
  <c r="BB18" i="1161"/>
  <c r="AY50" i="1161"/>
  <c r="AY65" i="1161"/>
  <c r="AY49" i="1161"/>
  <c r="AY64" i="1161"/>
  <c r="AY47" i="1161"/>
  <c r="AY62" i="1161"/>
  <c r="AW68" i="1161"/>
  <c r="AY63" i="1161"/>
  <c r="AY48" i="1161"/>
  <c r="AY46" i="1161"/>
  <c r="AY61" i="1161"/>
  <c r="BD24" i="1161"/>
  <c r="BD43" i="1161"/>
  <c r="BD41" i="1161"/>
  <c r="BD42" i="1161"/>
  <c r="BD39" i="1161"/>
  <c r="BD55" i="1161"/>
  <c r="BD56" i="1161"/>
  <c r="BD54" i="1161"/>
  <c r="BD4" i="1161"/>
  <c r="BD72" i="1161"/>
  <c r="BD16" i="1161"/>
  <c r="BD57" i="1161"/>
  <c r="BD26" i="1161"/>
  <c r="BD58" i="1161"/>
  <c r="BD27" i="1161"/>
  <c r="BD76" i="1161"/>
  <c r="BD17" i="1161"/>
  <c r="BD23" i="1161"/>
  <c r="BD25" i="1161"/>
  <c r="BD40" i="1161"/>
  <c r="AZ36" i="1161"/>
  <c r="AZ73" i="1161"/>
  <c r="AZ24" i="861" s="1"/>
  <c r="AZ77" i="1161"/>
  <c r="AZ18" i="861" s="1"/>
  <c r="BE1" i="1161"/>
  <c r="BF2" i="1161"/>
  <c r="BE3" i="1161"/>
  <c r="BE7" i="1161"/>
  <c r="AX51" i="1161"/>
  <c r="AX17" i="861" s="1"/>
  <c r="BB20" i="1161"/>
  <c r="AX66" i="1161"/>
  <c r="AX23" i="861" s="1"/>
  <c r="AV68" i="1161"/>
  <c r="BC15" i="1161"/>
  <c r="BA36" i="1161"/>
  <c r="BA77" i="1161"/>
  <c r="BA18" i="861" s="1"/>
  <c r="BA73" i="1161"/>
  <c r="BA24" i="861" s="1"/>
  <c r="AU699" i="64"/>
  <c r="AV698" i="64"/>
  <c r="AV699" i="64" s="1"/>
  <c r="AW696" i="64"/>
  <c r="AX695" i="64"/>
  <c r="AX693" i="64"/>
  <c r="AX692" i="64"/>
  <c r="AX691" i="64"/>
  <c r="AX694" i="64"/>
  <c r="AY686" i="64" a="1"/>
  <c r="AY686" i="64" s="1"/>
  <c r="AY685" i="64" a="1"/>
  <c r="AY685" i="64" s="1"/>
  <c r="AY688" i="64" a="1"/>
  <c r="AY688" i="64" s="1"/>
  <c r="AY687" i="64" a="1"/>
  <c r="AY687" i="64" s="1"/>
  <c r="AY684" i="64" a="1"/>
  <c r="AY684" i="64" s="1"/>
  <c r="AX677" i="64"/>
  <c r="AW681" i="64"/>
  <c r="AX676" i="64"/>
  <c r="AX680" i="64"/>
  <c r="AX679" i="64"/>
  <c r="AX678" i="64"/>
  <c r="AY669" i="64" a="1"/>
  <c r="AY669" i="64" s="1"/>
  <c r="AY653" i="64" a="1"/>
  <c r="AY653" i="64" s="1"/>
  <c r="AY661" i="64" s="1"/>
  <c r="AY654" i="64" a="1"/>
  <c r="AY654" i="64" s="1"/>
  <c r="AY662" i="64" s="1"/>
  <c r="AY670" i="64" a="1"/>
  <c r="AY670" i="64" s="1"/>
  <c r="AY655" i="64" a="1"/>
  <c r="AY655" i="64" s="1"/>
  <c r="AY663" i="64" s="1"/>
  <c r="AY656" i="64" a="1"/>
  <c r="AY656" i="64" s="1"/>
  <c r="AY664" i="64" s="1"/>
  <c r="AY657" i="64" a="1"/>
  <c r="AY657" i="64" s="1"/>
  <c r="AY665" i="64" s="1"/>
  <c r="AY671" i="64" a="1"/>
  <c r="AY671" i="64" s="1"/>
  <c r="AY672" i="64" a="1"/>
  <c r="AY672" i="64" s="1"/>
  <c r="AY673" i="64" a="1"/>
  <c r="AY673" i="64" s="1"/>
  <c r="AY139" i="64" a="1"/>
  <c r="AY139" i="64" s="1"/>
  <c r="AY138" i="64" s="1"/>
  <c r="AY140" i="64" a="1"/>
  <c r="AY140" i="64" s="1"/>
  <c r="AX141" i="64"/>
  <c r="AX143" i="64" s="1"/>
  <c r="AX849" i="64"/>
  <c r="AX628" i="64"/>
  <c r="AX630" i="64" s="1"/>
  <c r="AV852" i="64"/>
  <c r="AW851" i="64"/>
  <c r="AY262" i="64" a="1"/>
  <c r="AY262" i="64" s="1"/>
  <c r="AY848" i="64" a="1"/>
  <c r="AY848" i="64" s="1"/>
  <c r="AY243" i="64" a="1"/>
  <c r="AY243" i="64" s="1"/>
  <c r="AY629" i="64" a="1"/>
  <c r="AY629" i="64" s="1"/>
  <c r="AY595" i="64" a="1"/>
  <c r="AY595" i="64" s="1"/>
  <c r="AY230" i="64" a="1"/>
  <c r="AY230" i="64" s="1"/>
  <c r="AW592" i="64"/>
  <c r="AX588" i="64"/>
  <c r="AX596" i="64" s="1"/>
  <c r="AY591" i="64" a="1"/>
  <c r="AY591" i="64" s="1"/>
  <c r="AY4" i="64"/>
  <c r="AY587" i="64" a="1"/>
  <c r="AY587" i="64" s="1"/>
  <c r="DL108" i="64"/>
  <c r="Z72" i="861"/>
  <c r="DF1444" i="64"/>
  <c r="DG1444" i="64"/>
  <c r="CQ1444" i="64"/>
  <c r="CW1444" i="64"/>
  <c r="DA1444" i="64"/>
  <c r="DL1444" i="64"/>
  <c r="DL1446" i="64" s="1"/>
  <c r="DJ1444" i="64"/>
  <c r="CS1444" i="64"/>
  <c r="CU1444" i="64"/>
  <c r="CZ1444" i="64"/>
  <c r="CT1444" i="64"/>
  <c r="CO1444" i="64"/>
  <c r="DH1444" i="64"/>
  <c r="DK1444" i="64"/>
  <c r="CR1444" i="64"/>
  <c r="DD1444" i="64"/>
  <c r="CX1444" i="64"/>
  <c r="CY1444" i="64"/>
  <c r="CV1444" i="64"/>
  <c r="DE1444" i="64"/>
  <c r="DI1444" i="64"/>
  <c r="CP1444" i="64"/>
  <c r="DC1444" i="64"/>
  <c r="DB1444" i="64"/>
  <c r="AS1538" i="64"/>
  <c r="AS1540" i="64" s="1"/>
  <c r="AZ190" i="64"/>
  <c r="AZ7" i="64"/>
  <c r="AS48" i="861"/>
  <c r="AS89" i="861" s="1"/>
  <c r="AZ1" i="64"/>
  <c r="AZ3" i="64"/>
  <c r="AZ873" i="64" s="1" a="1"/>
  <c r="AZ873" i="64" s="1"/>
  <c r="BA2" i="64"/>
  <c r="CY1785" i="64"/>
  <c r="CW1785" i="64"/>
  <c r="DJ1785" i="64"/>
  <c r="DL1785" i="64"/>
  <c r="DE1785" i="64"/>
  <c r="CP1785" i="64"/>
  <c r="DF1785" i="64"/>
  <c r="CU1785" i="64"/>
  <c r="DD1785" i="64"/>
  <c r="CT1785" i="64"/>
  <c r="DC1785" i="64"/>
  <c r="CV1785" i="64"/>
  <c r="CS1785" i="64"/>
  <c r="CX1785" i="64"/>
  <c r="DG1785" i="64"/>
  <c r="DK1785" i="64"/>
  <c r="CQ1785" i="64"/>
  <c r="DA1785" i="64"/>
  <c r="CR1785" i="64"/>
  <c r="DH1785" i="64"/>
  <c r="CZ1785" i="64"/>
  <c r="DI1785" i="64"/>
  <c r="DB1785" i="64"/>
  <c r="CO1785" i="64"/>
  <c r="AY24" i="864"/>
  <c r="AY96"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4" i="861"/>
  <c r="AY43" i="863"/>
  <c r="AY42" i="863"/>
  <c r="AY21" i="863" s="1"/>
  <c r="DA554" i="64"/>
  <c r="AM3" i="860"/>
  <c r="AM4" i="860" s="1"/>
  <c r="AM1" i="860"/>
  <c r="AN2" i="860"/>
  <c r="AM7" i="860"/>
  <c r="CQ562" i="64"/>
  <c r="CQ554" i="64"/>
  <c r="CN554" i="64"/>
  <c r="CN564" i="64" s="1"/>
  <c r="CY554" i="64"/>
  <c r="CQ563" i="64"/>
  <c r="DB554" i="64"/>
  <c r="CW554" i="64"/>
  <c r="DI554" i="64"/>
  <c r="CV554" i="64"/>
  <c r="CT554" i="64"/>
  <c r="CP554" i="64"/>
  <c r="DE554" i="64"/>
  <c r="DH554" i="64"/>
  <c r="DC554" i="64"/>
  <c r="CS554" i="64"/>
  <c r="DG554" i="64"/>
  <c r="CZ554" i="64"/>
  <c r="DK554" i="64"/>
  <c r="DL554" i="64"/>
  <c r="DF554" i="64"/>
  <c r="CO554" i="64"/>
  <c r="CU554" i="64"/>
  <c r="CR554" i="64"/>
  <c r="DJ554" i="64"/>
  <c r="DD554" i="64"/>
  <c r="CX554" i="64"/>
  <c r="DB555" i="64"/>
  <c r="CW555" i="64"/>
  <c r="CW563" i="64" s="1"/>
  <c r="DI555" i="64"/>
  <c r="DI562" i="64" s="1"/>
  <c r="CV555" i="64"/>
  <c r="CV563" i="64" s="1"/>
  <c r="CT555" i="64"/>
  <c r="CT563" i="64" s="1"/>
  <c r="CP555" i="64"/>
  <c r="CY562" i="64"/>
  <c r="CY563" i="64"/>
  <c r="DE555" i="64"/>
  <c r="DE563" i="64" s="1"/>
  <c r="DH555" i="64"/>
  <c r="DH562" i="64" s="1"/>
  <c r="DC555" i="64"/>
  <c r="DC563" i="64" s="1"/>
  <c r="CS555" i="64"/>
  <c r="DA562" i="64"/>
  <c r="DA563" i="64"/>
  <c r="DG555" i="64"/>
  <c r="DG562" i="64" s="1"/>
  <c r="CZ555" i="64"/>
  <c r="CZ563" i="64" s="1"/>
  <c r="DK555" i="64"/>
  <c r="DK563" i="64" s="1"/>
  <c r="DL555" i="64"/>
  <c r="DL562" i="64" s="1"/>
  <c r="CN563" i="64"/>
  <c r="CN562" i="64"/>
  <c r="DF555" i="64"/>
  <c r="DF563" i="64" s="1"/>
  <c r="CO555" i="64"/>
  <c r="CO562" i="64" s="1"/>
  <c r="CU555" i="64"/>
  <c r="CU562" i="64" s="1"/>
  <c r="CR555" i="64"/>
  <c r="CR563" i="64" s="1"/>
  <c r="DJ555" i="64"/>
  <c r="DD555" i="64"/>
  <c r="DD563" i="64" s="1"/>
  <c r="CX555" i="64"/>
  <c r="CX562" i="64" s="1"/>
  <c r="CX367" i="64"/>
  <c r="DD367" i="64"/>
  <c r="DA367" i="64"/>
  <c r="CV367" i="64"/>
  <c r="DL367" i="64"/>
  <c r="CR367" i="64"/>
  <c r="CQ367" i="64"/>
  <c r="CZ367" i="64"/>
  <c r="DH367" i="64"/>
  <c r="CS367" i="64"/>
  <c r="CY367" i="64"/>
  <c r="DG367" i="64"/>
  <c r="CU367" i="64"/>
  <c r="DI367" i="64"/>
  <c r="DJ367" i="64"/>
  <c r="DB367" i="64"/>
  <c r="CT367" i="64"/>
  <c r="CW367" i="64"/>
  <c r="DE367" i="64"/>
  <c r="DC367" i="64"/>
  <c r="DF367" i="64"/>
  <c r="CP367" i="64"/>
  <c r="CO367" i="64"/>
  <c r="DK367" i="64"/>
  <c r="DJ2054" i="64"/>
  <c r="CW2054" i="64"/>
  <c r="CV2054" i="64"/>
  <c r="CP2054" i="64"/>
  <c r="CZ2054" i="64"/>
  <c r="CR2054" i="64"/>
  <c r="CY2054" i="64"/>
  <c r="CU2054" i="64"/>
  <c r="DC2054" i="64"/>
  <c r="DG2054" i="64"/>
  <c r="CS2054" i="64"/>
  <c r="DF2054" i="64"/>
  <c r="CT2054" i="64"/>
  <c r="DB2054" i="64"/>
  <c r="DA2054" i="64"/>
  <c r="DH2054" i="64"/>
  <c r="DI2054" i="64"/>
  <c r="DL2054" i="64"/>
  <c r="DD2054" i="64"/>
  <c r="CX2054" i="64"/>
  <c r="CO2054" i="64"/>
  <c r="CQ2054" i="64"/>
  <c r="DE2054" i="64"/>
  <c r="DK2054" i="64"/>
  <c r="CV1475" i="64"/>
  <c r="CV1492" i="64" s="1"/>
  <c r="DG1474" i="64"/>
  <c r="DG1491" i="64" s="1"/>
  <c r="DH1910" i="64"/>
  <c r="DC1474" i="64"/>
  <c r="DC1491" i="64" s="1"/>
  <c r="CT1475" i="64"/>
  <c r="CT1483" i="64" s="1"/>
  <c r="CY1867" i="64"/>
  <c r="CW1867" i="64"/>
  <c r="CQ1475" i="64"/>
  <c r="CQ1483" i="64" s="1"/>
  <c r="CR1475" i="64"/>
  <c r="CR1483" i="64" s="1"/>
  <c r="DF1474" i="64"/>
  <c r="DF1491" i="64" s="1"/>
  <c r="DG1910" i="64"/>
  <c r="CZ1475" i="64"/>
  <c r="CZ1492" i="64" s="1"/>
  <c r="CT1474" i="64"/>
  <c r="CT1482" i="64" s="1"/>
  <c r="CU1475" i="64"/>
  <c r="CR1889" i="64"/>
  <c r="CT1910" i="64"/>
  <c r="CW1889" i="64"/>
  <c r="CO1474" i="64"/>
  <c r="DC1889" i="64"/>
  <c r="DD1910" i="64"/>
  <c r="CU1474" i="64"/>
  <c r="CS1889" i="64"/>
  <c r="DB1475" i="64"/>
  <c r="DE1910" i="64"/>
  <c r="DC1910" i="64"/>
  <c r="DC1867" i="64"/>
  <c r="CY1889" i="64"/>
  <c r="CX1475" i="64"/>
  <c r="CP1889" i="64"/>
  <c r="DG1475" i="64"/>
  <c r="DG1483" i="64" s="1"/>
  <c r="DH1475" i="64"/>
  <c r="DH1483" i="64" s="1"/>
  <c r="CO1910" i="64"/>
  <c r="CS1910" i="64"/>
  <c r="CP1910" i="64"/>
  <c r="DC1475" i="64"/>
  <c r="CY1474" i="64"/>
  <c r="CS1474" i="64"/>
  <c r="DB1867" i="64"/>
  <c r="DA1889" i="64"/>
  <c r="CO1475" i="64"/>
  <c r="CQ1889" i="64"/>
  <c r="DE1475" i="64"/>
  <c r="DE1483" i="64" s="1"/>
  <c r="DF1889" i="64"/>
  <c r="CZ1910" i="64"/>
  <c r="CQ1867" i="64"/>
  <c r="DF1475" i="64"/>
  <c r="DF1492" i="64" s="1"/>
  <c r="CR1474" i="64"/>
  <c r="CR1910" i="64"/>
  <c r="CY1910" i="64"/>
  <c r="CX1867" i="64"/>
  <c r="DE1474" i="64"/>
  <c r="DE1482" i="64" s="1"/>
  <c r="CR1867" i="64"/>
  <c r="CU1910" i="64"/>
  <c r="DD1474" i="64"/>
  <c r="CZ1867" i="64"/>
  <c r="CT1867" i="64"/>
  <c r="DG1889" i="64"/>
  <c r="CQ1474" i="64"/>
  <c r="DA1475" i="64"/>
  <c r="CP1474" i="64"/>
  <c r="DE1867" i="64"/>
  <c r="CO1867" i="64"/>
  <c r="CW1475" i="64"/>
  <c r="DA1910" i="64"/>
  <c r="DA1867" i="64"/>
  <c r="CU1867" i="64"/>
  <c r="CV1889" i="64"/>
  <c r="CS1867" i="64"/>
  <c r="CU1889" i="64"/>
  <c r="CS1475" i="64"/>
  <c r="CV1867" i="64"/>
  <c r="DH1867" i="64"/>
  <c r="DD1889" i="64"/>
  <c r="CP1475" i="64"/>
  <c r="CZ1474" i="64"/>
  <c r="DB1889" i="64"/>
  <c r="CP1867" i="64"/>
  <c r="DH1889" i="64"/>
  <c r="DD1475" i="64"/>
  <c r="CQ1910" i="64"/>
  <c r="DA1474" i="64"/>
  <c r="CX1474" i="64"/>
  <c r="CX1889" i="64"/>
  <c r="DE1889" i="64"/>
  <c r="CZ1889" i="64"/>
  <c r="CT1889" i="64"/>
  <c r="CV1910" i="64"/>
  <c r="CO1889" i="64"/>
  <c r="DB1910" i="64"/>
  <c r="DB1474" i="64"/>
  <c r="DG1867" i="64"/>
  <c r="DD1867" i="64"/>
  <c r="CW1474" i="64"/>
  <c r="CY1475" i="64"/>
  <c r="CX1910" i="64"/>
  <c r="CV1474" i="64"/>
  <c r="DH1474" i="64"/>
  <c r="DH1491" i="64" s="1"/>
  <c r="CW1910" i="64"/>
  <c r="CO1618" i="64"/>
  <c r="DL56" i="64"/>
  <c r="DL62" i="64" s="1"/>
  <c r="DJ1910" i="64"/>
  <c r="DJ1475" i="64"/>
  <c r="DJ1492" i="64" s="1"/>
  <c r="DL939" i="64"/>
  <c r="DL941" i="64" s="1"/>
  <c r="DL2203" i="64" s="1"/>
  <c r="DL1367" i="64"/>
  <c r="DJ1889" i="64"/>
  <c r="DI1475" i="64"/>
  <c r="DL1889" i="64"/>
  <c r="DI1474" i="64"/>
  <c r="DL1057" i="64"/>
  <c r="DL1059" i="64" s="1"/>
  <c r="DL502" i="64"/>
  <c r="DL504" i="64" s="1"/>
  <c r="DL1474" i="64"/>
  <c r="DL455" i="64"/>
  <c r="DL826" i="64"/>
  <c r="DL963" i="64"/>
  <c r="DL965" i="64" s="1"/>
  <c r="DL526" i="64"/>
  <c r="DL987" i="64"/>
  <c r="DI1889" i="64"/>
  <c r="DL320" i="64"/>
  <c r="DL1230" i="64"/>
  <c r="DL1120" i="64"/>
  <c r="DL1085" i="64"/>
  <c r="DJ1474" i="64"/>
  <c r="DJ1482" i="64" s="1"/>
  <c r="DL1867" i="64"/>
  <c r="DL1910" i="64"/>
  <c r="DL1191" i="64"/>
  <c r="DL1336" i="64"/>
  <c r="DL1338" i="64" s="1"/>
  <c r="DL1475" i="64"/>
  <c r="DL1390" i="64"/>
  <c r="DL344" i="64"/>
  <c r="DL1155" i="64"/>
  <c r="DL431" i="64"/>
  <c r="DL430" i="64" s="1"/>
  <c r="DL93" i="64"/>
  <c r="DK1475" i="64"/>
  <c r="DK1474" i="64"/>
  <c r="DI1910" i="64"/>
  <c r="DF1910" i="64"/>
  <c r="DK1889" i="64"/>
  <c r="DK1910" i="64"/>
  <c r="DI1867" i="64"/>
  <c r="DK1867" i="64"/>
  <c r="DJ1867" i="64"/>
  <c r="DF1867" i="64"/>
  <c r="AS1581" i="64"/>
  <c r="AR1583" i="64"/>
  <c r="AS1560" i="64"/>
  <c r="AS1562" i="64" s="1"/>
  <c r="DK1516" i="64"/>
  <c r="W1516" i="64"/>
  <c r="W1518" i="64" s="1"/>
  <c r="V1518" i="64"/>
  <c r="E1398" i="64"/>
  <c r="E1397" i="64"/>
  <c r="B1397" i="64" s="1"/>
  <c r="E1396" i="64"/>
  <c r="E1395" i="64"/>
  <c r="E1394" i="64"/>
  <c r="E1393" i="64"/>
  <c r="E1392" i="64"/>
  <c r="E1391" i="64"/>
  <c r="B1391" i="64" s="1"/>
  <c r="E1390" i="64"/>
  <c r="S1388" i="64"/>
  <c r="E1388" i="64"/>
  <c r="E1387" i="64"/>
  <c r="E1389" i="64"/>
  <c r="B1389" i="64" s="1"/>
  <c r="E1386" i="64"/>
  <c r="G963" i="64"/>
  <c r="G1444" i="64"/>
  <c r="AY874" i="64"/>
  <c r="AZ874" i="64"/>
  <c r="S1964" i="64" a="1"/>
  <c r="AY628" i="64" a="1"/>
  <c r="AY588" i="64" a="1"/>
  <c r="AY849" i="64" a="1"/>
  <c r="S1930" i="64" a="1"/>
  <c r="AW852" i="64" a="1"/>
  <c r="AX851" i="64" a="1"/>
  <c r="BC18" i="1161" l="1"/>
  <c r="BC20" i="1161" s="1"/>
  <c r="AY51" i="1161"/>
  <c r="AY17" i="861" s="1"/>
  <c r="BD15" i="1161"/>
  <c r="AZ34" i="1161"/>
  <c r="AZ33" i="1161"/>
  <c r="AZ32" i="1161"/>
  <c r="AZ31" i="1161"/>
  <c r="AZ35" i="1161"/>
  <c r="AW69" i="1161"/>
  <c r="BA34" i="1161"/>
  <c r="BA31" i="1161"/>
  <c r="BA35" i="1161"/>
  <c r="BA33" i="1161"/>
  <c r="BA32" i="1161"/>
  <c r="BB36" i="1161"/>
  <c r="BB73" i="1161"/>
  <c r="BB24" i="861" s="1"/>
  <c r="BB77" i="1161"/>
  <c r="BB18" i="861" s="1"/>
  <c r="AX68" i="1161"/>
  <c r="BD8" i="1161"/>
  <c r="BE56" i="1161"/>
  <c r="BE42" i="1161"/>
  <c r="BE54" i="1161"/>
  <c r="BE4" i="1161"/>
  <c r="BE57" i="1161"/>
  <c r="BE23" i="1161"/>
  <c r="BE72" i="1161"/>
  <c r="BE16" i="1161"/>
  <c r="BE58" i="1161"/>
  <c r="BE26" i="1161"/>
  <c r="BE76" i="1161"/>
  <c r="BE24" i="1161"/>
  <c r="BE17" i="1161"/>
  <c r="BE25" i="1161"/>
  <c r="BE41" i="1161"/>
  <c r="BE27" i="1161"/>
  <c r="BE40" i="1161"/>
  <c r="BE55" i="1161"/>
  <c r="BE39" i="1161"/>
  <c r="BE43" i="1161"/>
  <c r="AV69" i="1161"/>
  <c r="BF1" i="1161"/>
  <c r="BG2" i="1161"/>
  <c r="BF3" i="1161"/>
  <c r="BF7" i="1161"/>
  <c r="AY66" i="1161"/>
  <c r="AY23" i="861" s="1"/>
  <c r="AW698" i="64"/>
  <c r="AY693" i="64"/>
  <c r="AX696" i="64"/>
  <c r="AY695" i="64"/>
  <c r="AY694" i="64"/>
  <c r="AY692" i="64"/>
  <c r="AY691" i="64"/>
  <c r="AZ685" i="64" a="1"/>
  <c r="AZ685" i="64" s="1"/>
  <c r="AZ686" i="64" a="1"/>
  <c r="AZ686" i="64" s="1"/>
  <c r="AZ687" i="64" a="1"/>
  <c r="AZ687" i="64" s="1"/>
  <c r="AZ688" i="64" a="1"/>
  <c r="AZ688" i="64" s="1"/>
  <c r="AZ684" i="64" a="1"/>
  <c r="AZ684" i="64" s="1"/>
  <c r="AX681" i="64"/>
  <c r="AZ673" i="64" a="1"/>
  <c r="AZ673" i="64" s="1"/>
  <c r="AZ669" i="64" a="1"/>
  <c r="AZ669" i="64" s="1"/>
  <c r="AZ653" i="64" a="1"/>
  <c r="AZ653" i="64" s="1"/>
  <c r="AZ661" i="64" s="1"/>
  <c r="AZ654" i="64" a="1"/>
  <c r="AZ654" i="64" s="1"/>
  <c r="AZ662" i="64" s="1"/>
  <c r="AZ670" i="64" a="1"/>
  <c r="AZ670" i="64" s="1"/>
  <c r="AZ655" i="64" a="1"/>
  <c r="AZ655" i="64" s="1"/>
  <c r="AZ663" i="64" s="1"/>
  <c r="AZ656" i="64" a="1"/>
  <c r="AZ656" i="64" s="1"/>
  <c r="AZ664" i="64" s="1"/>
  <c r="AZ657" i="64" a="1"/>
  <c r="AZ657" i="64" s="1"/>
  <c r="AZ665" i="64" s="1"/>
  <c r="AZ671" i="64" a="1"/>
  <c r="AZ671" i="64" s="1"/>
  <c r="AZ672" i="64" a="1"/>
  <c r="AZ672" i="64" s="1"/>
  <c r="AY680" i="64"/>
  <c r="AY679" i="64"/>
  <c r="AY678" i="64"/>
  <c r="AY677" i="64"/>
  <c r="AY676" i="64"/>
  <c r="AZ139" i="64" a="1"/>
  <c r="AZ139" i="64" s="1"/>
  <c r="AZ138" i="64" s="1"/>
  <c r="AZ140" i="64" a="1"/>
  <c r="AZ140" i="64" s="1"/>
  <c r="AY141" i="64"/>
  <c r="AY143" i="64" s="1"/>
  <c r="AY849" i="64"/>
  <c r="AY628" i="64"/>
  <c r="AY630" i="64" s="1"/>
  <c r="AW852" i="64"/>
  <c r="AX851" i="64"/>
  <c r="AZ262" i="64" a="1"/>
  <c r="AZ262" i="64" s="1"/>
  <c r="AZ848" i="64" a="1"/>
  <c r="AZ848" i="64" s="1"/>
  <c r="AZ243" i="64" a="1"/>
  <c r="AZ243" i="64" s="1"/>
  <c r="AZ629" i="64" a="1"/>
  <c r="AZ629" i="64" s="1"/>
  <c r="AZ595" i="64" a="1"/>
  <c r="AZ595" i="64" s="1"/>
  <c r="AZ230" i="64" a="1"/>
  <c r="AZ230" i="64" s="1"/>
  <c r="AX592" i="64"/>
  <c r="AY588" i="64"/>
  <c r="AY596" i="64" s="1"/>
  <c r="AZ591" i="64" a="1"/>
  <c r="AZ591" i="64" s="1"/>
  <c r="AZ4" i="64"/>
  <c r="AZ587" i="64" a="1"/>
  <c r="AZ587" i="64" s="1"/>
  <c r="AT1538" i="64"/>
  <c r="AT1540" i="64" s="1"/>
  <c r="BA190" i="64"/>
  <c r="BA7" i="64"/>
  <c r="AZ8" i="64" s="1"/>
  <c r="AY8" i="64"/>
  <c r="AT48" i="861"/>
  <c r="AT89" i="861" s="1"/>
  <c r="BB2" i="64"/>
  <c r="BA3" i="64"/>
  <c r="BA873" i="64" s="1" a="1"/>
  <c r="BA873" i="64" s="1"/>
  <c r="BA1" i="64"/>
  <c r="CO1793" i="64"/>
  <c r="CP1793" i="64" s="1"/>
  <c r="AZ24" i="864"/>
  <c r="AZ96" i="861" s="1"/>
  <c r="AY34"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4" i="64"/>
  <c r="AO2" i="860"/>
  <c r="AN1" i="860"/>
  <c r="AN7" i="860"/>
  <c r="AN3" i="860"/>
  <c r="AN4" i="860" s="1"/>
  <c r="CT562" i="64"/>
  <c r="CY564" i="64"/>
  <c r="CQ564" i="64"/>
  <c r="CN556" i="64"/>
  <c r="CO552" i="64" s="1"/>
  <c r="CO556" i="64" s="1"/>
  <c r="CP552" i="64" s="1"/>
  <c r="CP556" i="64" s="1"/>
  <c r="CQ552" i="64" s="1"/>
  <c r="CQ556" i="64" s="1"/>
  <c r="CR552" i="64" s="1"/>
  <c r="CR556" i="64" s="1"/>
  <c r="CS552" i="64" s="1"/>
  <c r="CS556" i="64" s="1"/>
  <c r="CT552" i="64" s="1"/>
  <c r="CT556" i="64" s="1"/>
  <c r="CU552" i="64" s="1"/>
  <c r="CU556" i="64" s="1"/>
  <c r="CV552" i="64" s="1"/>
  <c r="CV556" i="64" s="1"/>
  <c r="CW552" i="64" s="1"/>
  <c r="CW556" i="64" s="1"/>
  <c r="CX552" i="64" s="1"/>
  <c r="CX556" i="64" s="1"/>
  <c r="CY552" i="64" s="1"/>
  <c r="CY556" i="64" s="1"/>
  <c r="CZ552" i="64" s="1"/>
  <c r="CZ556" i="64" s="1"/>
  <c r="DA552" i="64" s="1"/>
  <c r="DA556" i="64" s="1"/>
  <c r="DB552" i="64" s="1"/>
  <c r="DB556" i="64" s="1"/>
  <c r="DC552" i="64" s="1"/>
  <c r="DC556" i="64" s="1"/>
  <c r="DD552" i="64" s="1"/>
  <c r="DD556" i="64" s="1"/>
  <c r="DE552" i="64" s="1"/>
  <c r="DE556" i="64" s="1"/>
  <c r="DF552" i="64" s="1"/>
  <c r="DF556" i="64" s="1"/>
  <c r="DG552" i="64" s="1"/>
  <c r="DG556" i="64" s="1"/>
  <c r="DH552" i="64" s="1"/>
  <c r="DH556" i="64" s="1"/>
  <c r="DI552" i="64" s="1"/>
  <c r="DI556" i="64" s="1"/>
  <c r="DJ552" i="64" s="1"/>
  <c r="DJ556" i="64" s="1"/>
  <c r="DK552" i="64" s="1"/>
  <c r="DK556" i="64" s="1"/>
  <c r="DL552" i="64" s="1"/>
  <c r="DL556" i="64" s="1"/>
  <c r="CV562" i="64"/>
  <c r="DI563" i="64"/>
  <c r="DF562" i="64"/>
  <c r="DD562" i="64"/>
  <c r="DK562" i="64"/>
  <c r="CW562" i="64"/>
  <c r="DG563" i="64"/>
  <c r="DE562" i="64"/>
  <c r="CO563" i="64"/>
  <c r="DC562" i="64"/>
  <c r="CR562" i="64"/>
  <c r="CO564" i="64"/>
  <c r="DH564" i="64"/>
  <c r="CU563" i="64"/>
  <c r="DL563" i="64"/>
  <c r="CX563" i="64"/>
  <c r="DF564" i="64"/>
  <c r="DE564" i="64"/>
  <c r="DB562" i="64"/>
  <c r="DB563" i="64"/>
  <c r="DL564" i="64"/>
  <c r="CP564" i="64"/>
  <c r="CZ562" i="64"/>
  <c r="CS563" i="64"/>
  <c r="CS562" i="64"/>
  <c r="CX564" i="64"/>
  <c r="DK564" i="64"/>
  <c r="CT564" i="64"/>
  <c r="DD564" i="64"/>
  <c r="CZ564" i="64"/>
  <c r="CV564" i="64"/>
  <c r="CP562" i="64"/>
  <c r="CP563" i="64"/>
  <c r="DJ564" i="64"/>
  <c r="DG564" i="64"/>
  <c r="DI564" i="64"/>
  <c r="DH563" i="64"/>
  <c r="CR564" i="64"/>
  <c r="CS564" i="64"/>
  <c r="CW564" i="64"/>
  <c r="DJ562" i="64"/>
  <c r="DJ563" i="64"/>
  <c r="CU564" i="64"/>
  <c r="DC564" i="64"/>
  <c r="DB564" i="64"/>
  <c r="S558" i="64" a="1"/>
  <c r="S558" i="64" s="1"/>
  <c r="S553" i="64" a="1"/>
  <c r="S553" i="64" s="1"/>
  <c r="S1776" i="64" a="1"/>
  <c r="S1776" i="64" s="1"/>
  <c r="S1777" i="64" a="1"/>
  <c r="S1777" i="64" s="1"/>
  <c r="S1778" i="64" a="1"/>
  <c r="S1778" i="64" s="1"/>
  <c r="S1779" i="64" a="1"/>
  <c r="S1779" i="64" s="1"/>
  <c r="S1780" i="64" a="1"/>
  <c r="S1780" i="64" s="1"/>
  <c r="S1781" i="64" a="1"/>
  <c r="S1781" i="64" s="1"/>
  <c r="S1782" i="64" a="1"/>
  <c r="S1782" i="64" s="1"/>
  <c r="S1783" i="64" a="1"/>
  <c r="S1783" i="64" s="1"/>
  <c r="S1784" i="64" a="1"/>
  <c r="S1784" i="64" s="1"/>
  <c r="S365" i="64" a="1"/>
  <c r="S365" i="64" s="1"/>
  <c r="S343" i="64" a="1"/>
  <c r="S343" i="64" s="1"/>
  <c r="S366" i="64" a="1"/>
  <c r="S366" i="64" s="1"/>
  <c r="S1930" i="64"/>
  <c r="S1964" i="64"/>
  <c r="CT1484" i="64"/>
  <c r="DG1482" i="64"/>
  <c r="DG1484" i="64" s="1"/>
  <c r="CQ1492" i="64"/>
  <c r="CV1483" i="64"/>
  <c r="CT1491" i="64"/>
  <c r="CT1492" i="64"/>
  <c r="DC1482" i="64"/>
  <c r="CZ1483" i="64"/>
  <c r="CR1492" i="64"/>
  <c r="DF1482" i="64"/>
  <c r="DF1483" i="64"/>
  <c r="DE1491" i="64"/>
  <c r="DH1492" i="64"/>
  <c r="DH1493" i="64" s="1"/>
  <c r="DH1482" i="64"/>
  <c r="DH1484" i="64" s="1"/>
  <c r="DG1492" i="64"/>
  <c r="DG1493" i="64" s="1"/>
  <c r="DE1492" i="64"/>
  <c r="CW1491" i="64"/>
  <c r="CW1482" i="64"/>
  <c r="CS1491" i="64"/>
  <c r="CS1482" i="64"/>
  <c r="CU1482" i="64"/>
  <c r="CU1491" i="64"/>
  <c r="CP1491" i="64"/>
  <c r="CP1482" i="64"/>
  <c r="CY1491" i="64"/>
  <c r="CY1482" i="64"/>
  <c r="CX1483" i="64"/>
  <c r="CX1492" i="64"/>
  <c r="CZ1491" i="64"/>
  <c r="CZ1493" i="64" s="1"/>
  <c r="CZ1482" i="64"/>
  <c r="DA1492" i="64"/>
  <c r="DA1483" i="64"/>
  <c r="DC1492" i="64"/>
  <c r="DC1493" i="64" s="1"/>
  <c r="DC1483" i="64"/>
  <c r="DB1491" i="64"/>
  <c r="DB1482" i="64"/>
  <c r="CX1482" i="64"/>
  <c r="CX1491" i="64"/>
  <c r="CP1492" i="64"/>
  <c r="CP1483" i="64"/>
  <c r="CQ1482" i="64"/>
  <c r="CQ1484" i="64" s="1"/>
  <c r="CQ1491" i="64"/>
  <c r="CO1491" i="64"/>
  <c r="CO1482" i="64"/>
  <c r="DA1491" i="64"/>
  <c r="DA1482" i="64"/>
  <c r="CV1482" i="64"/>
  <c r="CV1491" i="64"/>
  <c r="CV1493" i="64" s="1"/>
  <c r="CO1492" i="64"/>
  <c r="CO1483" i="64"/>
  <c r="DD1483" i="64"/>
  <c r="DD1492" i="64"/>
  <c r="CW1483" i="64"/>
  <c r="CW1492" i="64"/>
  <c r="CR1491" i="64"/>
  <c r="CR1482" i="64"/>
  <c r="CR1484" i="64" s="1"/>
  <c r="DB1483" i="64"/>
  <c r="DB1492" i="64"/>
  <c r="CY1492" i="64"/>
  <c r="CY1483" i="64"/>
  <c r="CS1492" i="64"/>
  <c r="CS1483" i="64"/>
  <c r="DD1491" i="64"/>
  <c r="DD1482" i="64"/>
  <c r="CU1492" i="64"/>
  <c r="CU1483" i="64"/>
  <c r="DJ1483" i="64"/>
  <c r="DJ1484" i="64" s="1"/>
  <c r="DJ1491" i="64"/>
  <c r="DJ1493" i="64" s="1"/>
  <c r="DE1484" i="64"/>
  <c r="DL1492" i="64"/>
  <c r="DL1483" i="64"/>
  <c r="DL1244" i="64"/>
  <c r="DL1239" i="64"/>
  <c r="DL1482" i="64"/>
  <c r="DL1491" i="64"/>
  <c r="DF1493" i="64"/>
  <c r="DI1491" i="64"/>
  <c r="DI1482" i="64"/>
  <c r="DI1483" i="64"/>
  <c r="DI1492" i="64"/>
  <c r="DK1482" i="64"/>
  <c r="DK1491" i="64"/>
  <c r="DK1483" i="64"/>
  <c r="DK1492" i="64"/>
  <c r="DK1518" i="64"/>
  <c r="DL1516" i="64"/>
  <c r="DL1518" i="64" s="1"/>
  <c r="S2222" i="64" a="1"/>
  <c r="S2222" i="64" s="1"/>
  <c r="S1868" i="64" a="1"/>
  <c r="S1868" i="64" s="1"/>
  <c r="S1888" i="64" a="1"/>
  <c r="S1888" i="64" s="1"/>
  <c r="AS1583" i="64"/>
  <c r="AT1581" i="64"/>
  <c r="AT1560" i="64"/>
  <c r="AT1562" i="64" s="1"/>
  <c r="S1488" i="64" a="1"/>
  <c r="S1488" i="64" s="1"/>
  <c r="S1487" i="64" a="1"/>
  <c r="S1487" i="64" s="1"/>
  <c r="S1479" i="64" a="1"/>
  <c r="S1479" i="64" s="1"/>
  <c r="S1478" i="64" a="1"/>
  <c r="S1478" i="64" s="1"/>
  <c r="S1469" i="64" a="1"/>
  <c r="S1469" i="64" s="1"/>
  <c r="S1470" i="64" a="1"/>
  <c r="S1470" i="64" s="1"/>
  <c r="S1909" i="64" a="1"/>
  <c r="S1909" i="64" s="1"/>
  <c r="G88" i="64"/>
  <c r="X1516" i="64"/>
  <c r="X1518" i="64" s="1"/>
  <c r="B8" i="206"/>
  <c r="BA874" i="64"/>
  <c r="AZ849" i="64" a="1"/>
  <c r="S1910" i="64" a="1"/>
  <c r="AZ588" i="64" a="1"/>
  <c r="AZ628" i="64" a="1"/>
  <c r="S367" i="64" a="1"/>
  <c r="AY851" i="64" a="1"/>
  <c r="S554" i="64" a="1"/>
  <c r="S1867" i="64" a="1"/>
  <c r="AX852" i="64" a="1"/>
  <c r="S1889" i="64" a="1"/>
  <c r="S1474" i="64" a="1"/>
  <c r="S1475" i="64" a="1"/>
  <c r="BD18" i="1161" l="1"/>
  <c r="BD20" i="1161" s="1"/>
  <c r="AZ65" i="1161"/>
  <c r="AZ50" i="1161"/>
  <c r="AZ46" i="1161"/>
  <c r="AZ61" i="1161"/>
  <c r="AX69" i="1161"/>
  <c r="AZ47" i="1161"/>
  <c r="AZ62" i="1161"/>
  <c r="AZ48" i="1161"/>
  <c r="AZ63" i="1161"/>
  <c r="AZ49" i="1161"/>
  <c r="AZ64" i="1161"/>
  <c r="BB32" i="1161"/>
  <c r="BB34" i="1161"/>
  <c r="BB33" i="1161"/>
  <c r="BB31" i="1161"/>
  <c r="BB35" i="1161"/>
  <c r="BC36" i="1161"/>
  <c r="BC73" i="1161"/>
  <c r="BC24" i="861" s="1"/>
  <c r="BC77" i="1161"/>
  <c r="BC18" i="861" s="1"/>
  <c r="BE8" i="1161"/>
  <c r="BA62" i="1161"/>
  <c r="BA47" i="1161"/>
  <c r="BA48" i="1161"/>
  <c r="BA63" i="1161"/>
  <c r="BF43" i="1161"/>
  <c r="BF56" i="1161"/>
  <c r="BF41" i="1161"/>
  <c r="BF40" i="1161"/>
  <c r="BF42" i="1161"/>
  <c r="BF54" i="1161"/>
  <c r="BF55" i="1161"/>
  <c r="BF4" i="1161"/>
  <c r="BF72" i="1161"/>
  <c r="BF16" i="1161"/>
  <c r="BF57" i="1161"/>
  <c r="BF23" i="1161"/>
  <c r="BF76" i="1161"/>
  <c r="BF17" i="1161"/>
  <c r="BF58" i="1161"/>
  <c r="BF24" i="1161"/>
  <c r="BF39" i="1161"/>
  <c r="BF26" i="1161"/>
  <c r="BF27" i="1161"/>
  <c r="BF25" i="1161"/>
  <c r="BA50" i="1161"/>
  <c r="BA65" i="1161"/>
  <c r="BG7" i="1161"/>
  <c r="BG1" i="1161"/>
  <c r="BH2" i="1161"/>
  <c r="BG3" i="1161"/>
  <c r="BA61" i="1161"/>
  <c r="BA46" i="1161"/>
  <c r="BE15" i="1161"/>
  <c r="AY68" i="1161"/>
  <c r="BA49" i="1161"/>
  <c r="BA64" i="1161"/>
  <c r="AW699" i="64"/>
  <c r="AX698" i="64"/>
  <c r="AX699" i="64" s="1"/>
  <c r="AZ692" i="64"/>
  <c r="AZ691" i="64"/>
  <c r="AZ695" i="64"/>
  <c r="AY696" i="64"/>
  <c r="AZ694" i="64"/>
  <c r="AZ693" i="64"/>
  <c r="BA687" i="64" a="1"/>
  <c r="BA687" i="64" s="1"/>
  <c r="BA688" i="64" a="1"/>
  <c r="BA688" i="64" s="1"/>
  <c r="BA684" i="64" a="1"/>
  <c r="BA684" i="64" s="1"/>
  <c r="BA686" i="64" a="1"/>
  <c r="BA686" i="64" s="1"/>
  <c r="BA685" i="64" a="1"/>
  <c r="BA685" i="64" s="1"/>
  <c r="AZ677" i="64"/>
  <c r="AZ676" i="64"/>
  <c r="AY681" i="64"/>
  <c r="AZ680" i="64"/>
  <c r="AZ678" i="64"/>
  <c r="BA673" i="64" a="1"/>
  <c r="BA673" i="64" s="1"/>
  <c r="BA669" i="64" a="1"/>
  <c r="BA669" i="64" s="1"/>
  <c r="BA653" i="64" a="1"/>
  <c r="BA653" i="64" s="1"/>
  <c r="BA661" i="64" s="1"/>
  <c r="BA654" i="64" a="1"/>
  <c r="BA654" i="64" s="1"/>
  <c r="BA662" i="64" s="1"/>
  <c r="BA670" i="64" a="1"/>
  <c r="BA670" i="64" s="1"/>
  <c r="BA655" i="64" a="1"/>
  <c r="BA655" i="64" s="1"/>
  <c r="BA663" i="64" s="1"/>
  <c r="BA656" i="64" a="1"/>
  <c r="BA656" i="64" s="1"/>
  <c r="BA657" i="64" a="1"/>
  <c r="BA657" i="64" s="1"/>
  <c r="BA671" i="64" a="1"/>
  <c r="BA671" i="64" s="1"/>
  <c r="BA672" i="64" a="1"/>
  <c r="BA672" i="64" s="1"/>
  <c r="AZ679" i="64"/>
  <c r="AZ141" i="64"/>
  <c r="AZ143" i="64" s="1"/>
  <c r="BA139" i="64" a="1"/>
  <c r="BA139" i="64" s="1"/>
  <c r="BA138" i="64" s="1"/>
  <c r="BA140" i="64" a="1"/>
  <c r="BA140" i="64" s="1"/>
  <c r="AZ849" i="64"/>
  <c r="AZ628" i="64"/>
  <c r="AZ630" i="64" s="1"/>
  <c r="AX852" i="64"/>
  <c r="AY851" i="64"/>
  <c r="BA262" i="64" a="1"/>
  <c r="BA262" i="64" s="1"/>
  <c r="BA848" i="64" a="1"/>
  <c r="BA848" i="64" s="1"/>
  <c r="BA243" i="64" a="1"/>
  <c r="BA243" i="64" s="1"/>
  <c r="BA629" i="64" a="1"/>
  <c r="BA629" i="64" s="1"/>
  <c r="BA595" i="64" a="1"/>
  <c r="BA595" i="64" s="1"/>
  <c r="BA230" i="64" a="1"/>
  <c r="BA230" i="64" s="1"/>
  <c r="AY592" i="64"/>
  <c r="AZ588" i="64"/>
  <c r="AZ596" i="64" s="1"/>
  <c r="BA591" i="64" a="1"/>
  <c r="BA591" i="64" s="1"/>
  <c r="BA4" i="64"/>
  <c r="BA587" i="64" a="1"/>
  <c r="BA587" i="64" s="1"/>
  <c r="AU1538" i="64"/>
  <c r="AU1540" i="64" s="1"/>
  <c r="AA97" i="861"/>
  <c r="AA45" i="861"/>
  <c r="BB190" i="64"/>
  <c r="BB7" i="64"/>
  <c r="BA8" i="64" s="1"/>
  <c r="AU48" i="861"/>
  <c r="AU89" i="861" s="1"/>
  <c r="BB3" i="64"/>
  <c r="BB873" i="64" s="1" a="1"/>
  <c r="BB873" i="64" s="1"/>
  <c r="BB1" i="64"/>
  <c r="BC2" i="64"/>
  <c r="CO1795" i="64"/>
  <c r="BA24" i="864"/>
  <c r="BA96"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4" i="861"/>
  <c r="BA57" i="863"/>
  <c r="AO1" i="860"/>
  <c r="AO3" i="860"/>
  <c r="AO4" i="860" s="1"/>
  <c r="AO7" i="860"/>
  <c r="AP2" i="860"/>
  <c r="S554" i="64"/>
  <c r="S367" i="64"/>
  <c r="S1785" i="64"/>
  <c r="CP1795" i="64"/>
  <c r="CQ1793" i="64"/>
  <c r="CZ1484" i="64"/>
  <c r="CZ1495" i="64" s="1"/>
  <c r="CZ1496" i="64" s="1"/>
  <c r="CQ1493" i="64"/>
  <c r="CQ1495" i="64" s="1"/>
  <c r="CQ1496" i="64" s="1"/>
  <c r="CY1484" i="64"/>
  <c r="CW1484" i="64"/>
  <c r="CY1493" i="64"/>
  <c r="DD1493" i="64"/>
  <c r="CR1493" i="64"/>
  <c r="CR1495" i="64" s="1"/>
  <c r="CR1496" i="64" s="1"/>
  <c r="DB1493" i="64"/>
  <c r="CV1484" i="64"/>
  <c r="CV1495" i="64" s="1"/>
  <c r="CV1496" i="64" s="1"/>
  <c r="CX1493" i="64"/>
  <c r="CU1484" i="64"/>
  <c r="CP1493" i="64"/>
  <c r="DF1484" i="64"/>
  <c r="DF1495" i="64" s="1"/>
  <c r="DF1496" i="64" s="1"/>
  <c r="DA1484" i="64"/>
  <c r="CU1493" i="64"/>
  <c r="CW1493" i="64"/>
  <c r="CT1493" i="64"/>
  <c r="CT1495" i="64" s="1"/>
  <c r="CT1496" i="64" s="1"/>
  <c r="CX1484" i="64"/>
  <c r="DA1493" i="64"/>
  <c r="DD1484" i="64"/>
  <c r="CO1484" i="64"/>
  <c r="DB1484" i="64"/>
  <c r="CS1484" i="64"/>
  <c r="DE1493" i="64"/>
  <c r="DE1495" i="64" s="1"/>
  <c r="DE1496" i="64" s="1"/>
  <c r="CO1493" i="64"/>
  <c r="CS1493" i="64"/>
  <c r="DC1484" i="64"/>
  <c r="DC1495" i="64" s="1"/>
  <c r="DC1496" i="64" s="1"/>
  <c r="CP1484" i="64"/>
  <c r="DG1495" i="64"/>
  <c r="DG1496" i="64" s="1"/>
  <c r="DL1484" i="64"/>
  <c r="DI1484" i="64"/>
  <c r="DH1495" i="64"/>
  <c r="DH1496" i="64" s="1"/>
  <c r="DI1493" i="64"/>
  <c r="DL1493" i="64"/>
  <c r="DJ1495" i="64"/>
  <c r="DJ1496" i="64" s="1"/>
  <c r="DK1484" i="64"/>
  <c r="DK1493" i="64"/>
  <c r="S1889" i="64"/>
  <c r="S1867" i="64"/>
  <c r="AT1583" i="64"/>
  <c r="AU1581" i="64"/>
  <c r="AU1560" i="64"/>
  <c r="AU1562" i="64" s="1"/>
  <c r="S1475" i="64"/>
  <c r="S1474" i="64"/>
  <c r="S1910" i="64"/>
  <c r="CR2142" i="64"/>
  <c r="CS2142" i="64"/>
  <c r="CO2142" i="64"/>
  <c r="CP2142" i="64"/>
  <c r="Y1516" i="64"/>
  <c r="G1741" i="64"/>
  <c r="BB874" i="64"/>
  <c r="BA628" i="64" a="1"/>
  <c r="AY852" i="64" a="1"/>
  <c r="AZ851" i="64" a="1"/>
  <c r="BA849" i="64" a="1"/>
  <c r="BA588" i="64" a="1"/>
  <c r="S1793" i="64" l="1"/>
  <c r="S1491" i="64"/>
  <c r="BE18" i="1161"/>
  <c r="BE20" i="1161" s="1"/>
  <c r="BA51" i="1161"/>
  <c r="BA17" i="861" s="1"/>
  <c r="BC34" i="1161"/>
  <c r="BC33" i="1161"/>
  <c r="BC32" i="1161"/>
  <c r="BC31" i="1161"/>
  <c r="BC35" i="1161"/>
  <c r="BB50" i="1161"/>
  <c r="BB65" i="1161"/>
  <c r="BA66" i="1161"/>
  <c r="BA23" i="861" s="1"/>
  <c r="BB61" i="1161"/>
  <c r="BB46" i="1161"/>
  <c r="BG16" i="1161"/>
  <c r="BG72" i="1161"/>
  <c r="BG17" i="1161"/>
  <c r="BG57" i="1161"/>
  <c r="BG4" i="1161"/>
  <c r="BG58" i="1161"/>
  <c r="BG39" i="1161"/>
  <c r="BG76" i="1161"/>
  <c r="BG23" i="1161"/>
  <c r="BG26" i="1161"/>
  <c r="BG27" i="1161"/>
  <c r="BG40" i="1161"/>
  <c r="BG24" i="1161"/>
  <c r="BG25" i="1161"/>
  <c r="BG43" i="1161"/>
  <c r="BG41" i="1161"/>
  <c r="BG42" i="1161"/>
  <c r="BG55" i="1161"/>
  <c r="BG56" i="1161"/>
  <c r="BG54" i="1161"/>
  <c r="BB48" i="1161"/>
  <c r="BB63" i="1161"/>
  <c r="BH7" i="1161"/>
  <c r="BH1" i="1161"/>
  <c r="BI2" i="1161"/>
  <c r="BH3" i="1161"/>
  <c r="BB49" i="1161"/>
  <c r="BB64" i="1161"/>
  <c r="BF8" i="1161"/>
  <c r="BB47" i="1161"/>
  <c r="BB62" i="1161"/>
  <c r="BF15" i="1161"/>
  <c r="AZ51" i="1161"/>
  <c r="AZ17" i="861" s="1"/>
  <c r="AY69" i="1161"/>
  <c r="BD36" i="1161"/>
  <c r="BD77" i="1161"/>
  <c r="BD18" i="861" s="1"/>
  <c r="BD73" i="1161"/>
  <c r="BD24" i="861" s="1"/>
  <c r="AZ66" i="1161"/>
  <c r="AZ23" i="861" s="1"/>
  <c r="AY698" i="64"/>
  <c r="AY699" i="64" s="1"/>
  <c r="BA665" i="64"/>
  <c r="BA695" i="64" s="1"/>
  <c r="BA664" i="64"/>
  <c r="BA694" i="64" s="1"/>
  <c r="AZ696" i="64"/>
  <c r="BA693" i="64"/>
  <c r="BA691" i="64"/>
  <c r="BA692" i="64"/>
  <c r="BB687" i="64" a="1"/>
  <c r="BB687" i="64" s="1"/>
  <c r="BB688" i="64" a="1"/>
  <c r="BB688" i="64" s="1"/>
  <c r="BB684" i="64" a="1"/>
  <c r="BB684" i="64" s="1"/>
  <c r="BB686" i="64" a="1"/>
  <c r="BB686" i="64" s="1"/>
  <c r="BB685" i="64" a="1"/>
  <c r="BB685" i="64" s="1"/>
  <c r="AZ681" i="64"/>
  <c r="BA676" i="64"/>
  <c r="BA677" i="64"/>
  <c r="BA678" i="64"/>
  <c r="BB669" i="64" a="1"/>
  <c r="BB669" i="64" s="1"/>
  <c r="BB673" i="64" a="1"/>
  <c r="BB673" i="64" s="1"/>
  <c r="BB653" i="64" a="1"/>
  <c r="BB653" i="64" s="1"/>
  <c r="BB661" i="64" s="1"/>
  <c r="BB654" i="64" a="1"/>
  <c r="BB654" i="64" s="1"/>
  <c r="BB662" i="64" s="1"/>
  <c r="BB670" i="64" a="1"/>
  <c r="BB670" i="64" s="1"/>
  <c r="BB655" i="64" a="1"/>
  <c r="BB655" i="64" s="1"/>
  <c r="BB663" i="64" s="1"/>
  <c r="BB656" i="64" a="1"/>
  <c r="BB656" i="64" s="1"/>
  <c r="BB664" i="64" s="1"/>
  <c r="BB657" i="64" a="1"/>
  <c r="BB657" i="64" s="1"/>
  <c r="BB665" i="64" s="1"/>
  <c r="BB671" i="64" a="1"/>
  <c r="BB671" i="64" s="1"/>
  <c r="BB672" i="64" a="1"/>
  <c r="BB672" i="64" s="1"/>
  <c r="BA141" i="64"/>
  <c r="BA143" i="64" s="1"/>
  <c r="BB139" i="64" a="1"/>
  <c r="BB139" i="64" s="1"/>
  <c r="BB138" i="64" s="1"/>
  <c r="BB140" i="64" a="1"/>
  <c r="BB140" i="64" s="1"/>
  <c r="BA849" i="64"/>
  <c r="BA628" i="64"/>
  <c r="BA630" i="64" s="1"/>
  <c r="AY852" i="64"/>
  <c r="AZ851" i="64"/>
  <c r="BB262" i="64" a="1"/>
  <c r="BB262" i="64" s="1"/>
  <c r="BB848" i="64" a="1"/>
  <c r="BB848" i="64" s="1"/>
  <c r="BB243" i="64" a="1"/>
  <c r="BB243" i="64" s="1"/>
  <c r="BB629" i="64" a="1"/>
  <c r="BB629" i="64" s="1"/>
  <c r="BB595" i="64" a="1"/>
  <c r="BB595" i="64" s="1"/>
  <c r="BB230" i="64" a="1"/>
  <c r="BB230" i="64" s="1"/>
  <c r="AZ592" i="64"/>
  <c r="BA588" i="64"/>
  <c r="BA596" i="64" s="1"/>
  <c r="BB591" i="64" a="1"/>
  <c r="BB591" i="64" s="1"/>
  <c r="BB4" i="64"/>
  <c r="BB587" i="64" a="1"/>
  <c r="BB587" i="64" s="1"/>
  <c r="AV1538" i="64"/>
  <c r="AV1540" i="64" s="1"/>
  <c r="BC190" i="64"/>
  <c r="BC7" i="64"/>
  <c r="AV48" i="861"/>
  <c r="AV89" i="861" s="1"/>
  <c r="BC1" i="64"/>
  <c r="BC3" i="64"/>
  <c r="BC873" i="64" s="1" a="1"/>
  <c r="BC873" i="64" s="1"/>
  <c r="BD2" i="64"/>
  <c r="BB24" i="864"/>
  <c r="BB96"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4"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4" i="64"/>
  <c r="CQ1795" i="64"/>
  <c r="CR1793" i="64"/>
  <c r="DB1495" i="64"/>
  <c r="DB1496" i="64" s="1"/>
  <c r="CY1495" i="64"/>
  <c r="CY1496" i="64" s="1"/>
  <c r="CP1495" i="64"/>
  <c r="CP1496" i="64" s="1"/>
  <c r="DA1495" i="64"/>
  <c r="DA1496" i="64" s="1"/>
  <c r="CU1495" i="64"/>
  <c r="CU1496" i="64" s="1"/>
  <c r="CO1495" i="64"/>
  <c r="CO1496" i="64" s="1"/>
  <c r="CX1495" i="64"/>
  <c r="CX1496" i="64" s="1"/>
  <c r="CW1495" i="64"/>
  <c r="CW1496" i="64" s="1"/>
  <c r="DD1495" i="64"/>
  <c r="DD1496" i="64" s="1"/>
  <c r="CS1495" i="64"/>
  <c r="CS1496" i="64" s="1"/>
  <c r="CX2142" i="64"/>
  <c r="DL1495" i="64"/>
  <c r="DL1496" i="64" s="1"/>
  <c r="DI1495" i="64"/>
  <c r="DI1496" i="64" s="1"/>
  <c r="DK1495" i="64"/>
  <c r="DK1496" i="64" s="1"/>
  <c r="AU1583" i="64"/>
  <c r="AV1581" i="64"/>
  <c r="CQ2142" i="64"/>
  <c r="CT2142" i="64"/>
  <c r="AV1560" i="64"/>
  <c r="AV1562" i="64" s="1"/>
  <c r="CY2142" i="64"/>
  <c r="S1483" i="64"/>
  <c r="S1492" i="64"/>
  <c r="S1482" i="64"/>
  <c r="CU2142" i="64"/>
  <c r="CW2142" i="64"/>
  <c r="CV2142" i="64"/>
  <c r="CZ2142" i="64"/>
  <c r="Z1516" i="64"/>
  <c r="Y1518" i="64"/>
  <c r="BC874" i="64"/>
  <c r="BB849" i="64" a="1"/>
  <c r="BA851" i="64" a="1"/>
  <c r="BB628" i="64" a="1"/>
  <c r="BB588" i="64" a="1"/>
  <c r="AZ852" i="64" a="1"/>
  <c r="BE36" i="1161" l="1"/>
  <c r="BE73" i="1161"/>
  <c r="BE24" i="861" s="1"/>
  <c r="BE77" i="1161"/>
  <c r="BE18" i="861" s="1"/>
  <c r="BI7" i="1161"/>
  <c r="BI1" i="1161"/>
  <c r="BJ2" i="1161"/>
  <c r="BI3" i="1161"/>
  <c r="BB66" i="1161"/>
  <c r="BB23" i="861" s="1"/>
  <c r="BG8" i="1161"/>
  <c r="BF18" i="1161"/>
  <c r="BD33" i="1161"/>
  <c r="BD32" i="1161"/>
  <c r="BD34" i="1161"/>
  <c r="BD35" i="1161"/>
  <c r="BD31" i="1161"/>
  <c r="BC50" i="1161"/>
  <c r="BC65" i="1161"/>
  <c r="BC46" i="1161"/>
  <c r="BC61" i="1161"/>
  <c r="BC47" i="1161"/>
  <c r="BC62" i="1161"/>
  <c r="AZ68" i="1161"/>
  <c r="BC63" i="1161"/>
  <c r="BC48" i="1161"/>
  <c r="BG15" i="1161"/>
  <c r="BC49" i="1161"/>
  <c r="BC64" i="1161"/>
  <c r="BB51" i="1161"/>
  <c r="BB17" i="861" s="1"/>
  <c r="BA68" i="1161"/>
  <c r="BH39" i="1161"/>
  <c r="BH26" i="1161"/>
  <c r="BH41" i="1161"/>
  <c r="BH54" i="1161"/>
  <c r="BH24" i="1161"/>
  <c r="BH25" i="1161"/>
  <c r="BH23" i="1161"/>
  <c r="BH55" i="1161"/>
  <c r="BH43" i="1161"/>
  <c r="BH42" i="1161"/>
  <c r="BH56" i="1161"/>
  <c r="BH16" i="1161"/>
  <c r="BH72" i="1161"/>
  <c r="BH17" i="1161"/>
  <c r="BH57" i="1161"/>
  <c r="BH4" i="1161"/>
  <c r="BH58" i="1161"/>
  <c r="BH27" i="1161"/>
  <c r="BH76" i="1161"/>
  <c r="BH40" i="1161"/>
  <c r="BA679" i="64"/>
  <c r="BA680" i="64"/>
  <c r="AZ698" i="64"/>
  <c r="AZ699" i="64" s="1"/>
  <c r="BB694" i="64"/>
  <c r="BB695" i="64"/>
  <c r="BB693" i="64"/>
  <c r="BA696" i="64"/>
  <c r="BB692" i="64"/>
  <c r="BB691" i="64"/>
  <c r="BC687" i="64" a="1"/>
  <c r="BC687" i="64" s="1"/>
  <c r="BC688" i="64" a="1"/>
  <c r="BC688" i="64" s="1"/>
  <c r="BC684" i="64" a="1"/>
  <c r="BC684" i="64" s="1"/>
  <c r="BC686" i="64" a="1"/>
  <c r="BC686" i="64" s="1"/>
  <c r="BC685" i="64" a="1"/>
  <c r="BC685" i="64" s="1"/>
  <c r="BB676" i="64"/>
  <c r="BB680" i="64"/>
  <c r="BB679" i="64"/>
  <c r="BB678" i="64"/>
  <c r="BB677" i="64"/>
  <c r="BC672" i="64" a="1"/>
  <c r="BC672" i="64" s="1"/>
  <c r="BC669" i="64" a="1"/>
  <c r="BC669" i="64" s="1"/>
  <c r="BC673" i="64" a="1"/>
  <c r="BC673" i="64" s="1"/>
  <c r="BC653" i="64" a="1"/>
  <c r="BC653" i="64" s="1"/>
  <c r="BC661" i="64" s="1"/>
  <c r="BC654" i="64" a="1"/>
  <c r="BC654" i="64" s="1"/>
  <c r="BC662" i="64" s="1"/>
  <c r="BC670" i="64" a="1"/>
  <c r="BC670" i="64" s="1"/>
  <c r="BC655" i="64" a="1"/>
  <c r="BC655" i="64" s="1"/>
  <c r="BC663" i="64" s="1"/>
  <c r="BC656" i="64" a="1"/>
  <c r="BC656" i="64" s="1"/>
  <c r="BC664" i="64" s="1"/>
  <c r="BC657" i="64" a="1"/>
  <c r="BC657" i="64" s="1"/>
  <c r="BC665" i="64" s="1"/>
  <c r="BC671" i="64" a="1"/>
  <c r="BC671" i="64" s="1"/>
  <c r="BB141" i="64"/>
  <c r="BB143" i="64" s="1"/>
  <c r="BC139" i="64" a="1"/>
  <c r="BC139" i="64" s="1"/>
  <c r="BC138" i="64" s="1"/>
  <c r="BC140" i="64" a="1"/>
  <c r="BC140" i="64" s="1"/>
  <c r="AZ852" i="64"/>
  <c r="BB849" i="64"/>
  <c r="BB628" i="64"/>
  <c r="BB630" i="64" s="1"/>
  <c r="BA851" i="64"/>
  <c r="BC262" i="64" a="1"/>
  <c r="BC262" i="64" s="1"/>
  <c r="BC848" i="64" a="1"/>
  <c r="BC848" i="64" s="1"/>
  <c r="BC243" i="64" a="1"/>
  <c r="BC243" i="64" s="1"/>
  <c r="BC629" i="64" a="1"/>
  <c r="BC629" i="64" s="1"/>
  <c r="BC595" i="64" a="1"/>
  <c r="BC595" i="64" s="1"/>
  <c r="BC230" i="64" a="1"/>
  <c r="BC230" i="64" s="1"/>
  <c r="BA592" i="64"/>
  <c r="BB588" i="64"/>
  <c r="BB596" i="64" s="1"/>
  <c r="BC591" i="64" a="1"/>
  <c r="BC591" i="64" s="1"/>
  <c r="BC4" i="64"/>
  <c r="BC587" i="64" a="1"/>
  <c r="BC587" i="64" s="1"/>
  <c r="AW1538" i="64"/>
  <c r="AW1540" i="64" s="1"/>
  <c r="AA72" i="861"/>
  <c r="BD190" i="64"/>
  <c r="BD7" i="64"/>
  <c r="BC8" i="64" s="1"/>
  <c r="BB8" i="64"/>
  <c r="AW48" i="861"/>
  <c r="AW89" i="861" s="1"/>
  <c r="BD3" i="64"/>
  <c r="BD873" i="64" s="1" a="1"/>
  <c r="BD873" i="64" s="1"/>
  <c r="BD1" i="64"/>
  <c r="BE2" i="64"/>
  <c r="BC24" i="864"/>
  <c r="BC96" i="861" s="1"/>
  <c r="BC43" i="863"/>
  <c r="BC42" i="863"/>
  <c r="BC21" i="863" s="1"/>
  <c r="BC70" i="863" a="1"/>
  <c r="BC70" i="863" s="1"/>
  <c r="BC66" i="863" a="1"/>
  <c r="BC66" i="863" s="1"/>
  <c r="BC68" i="863" a="1"/>
  <c r="BC68" i="863" s="1"/>
  <c r="BC4" i="863"/>
  <c r="BB34"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42" i="64"/>
  <c r="CR1795" i="64"/>
  <c r="CS1793" i="64"/>
  <c r="DD2142" i="64"/>
  <c r="DA2142" i="64"/>
  <c r="DC2142" i="64"/>
  <c r="AV1583" i="64"/>
  <c r="AW1581" i="64"/>
  <c r="AW1560" i="64"/>
  <c r="AW1562" i="64" s="1"/>
  <c r="S1484" i="64"/>
  <c r="S1493" i="64"/>
  <c r="AA1516" i="64"/>
  <c r="Z1518" i="64"/>
  <c r="BD874" i="64"/>
  <c r="BA852" i="64" a="1"/>
  <c r="BC849" i="64" a="1"/>
  <c r="BC628" i="64" a="1"/>
  <c r="BB851" i="64" a="1"/>
  <c r="BC588" i="64" a="1"/>
  <c r="BD46" i="1161" l="1"/>
  <c r="BD61" i="1161"/>
  <c r="BD50" i="1161"/>
  <c r="BD65" i="1161"/>
  <c r="BD49" i="1161"/>
  <c r="BD64" i="1161"/>
  <c r="BD47" i="1161"/>
  <c r="BD62" i="1161"/>
  <c r="BI27" i="1161"/>
  <c r="BI76" i="1161"/>
  <c r="BI17" i="1161"/>
  <c r="BI25" i="1161"/>
  <c r="BI26" i="1161"/>
  <c r="BI42" i="1161"/>
  <c r="BI40" i="1161"/>
  <c r="BI24" i="1161"/>
  <c r="BI55" i="1161"/>
  <c r="BI43" i="1161"/>
  <c r="BI41" i="1161"/>
  <c r="BI54" i="1161"/>
  <c r="BI39" i="1161"/>
  <c r="BI57" i="1161"/>
  <c r="BI4" i="1161"/>
  <c r="BI56" i="1161"/>
  <c r="BI16" i="1161"/>
  <c r="BI72" i="1161"/>
  <c r="BI23" i="1161"/>
  <c r="BI58" i="1161"/>
  <c r="AZ69" i="1161"/>
  <c r="BJ7" i="1161"/>
  <c r="BJ1" i="1161"/>
  <c r="BK2" i="1161"/>
  <c r="BJ3" i="1161"/>
  <c r="BA69" i="1161"/>
  <c r="BD63" i="1161"/>
  <c r="BD48" i="1161"/>
  <c r="BF20" i="1161"/>
  <c r="BH8" i="1161"/>
  <c r="BB68" i="1161"/>
  <c r="BH15" i="1161"/>
  <c r="BG18" i="1161"/>
  <c r="BC66" i="1161"/>
  <c r="BC23" i="861" s="1"/>
  <c r="BC51" i="1161"/>
  <c r="BC17" i="861" s="1"/>
  <c r="BE35" i="1161"/>
  <c r="BE31" i="1161"/>
  <c r="BE32" i="1161"/>
  <c r="BE34" i="1161"/>
  <c r="BE33" i="1161"/>
  <c r="BA681" i="64"/>
  <c r="BA698" i="64" s="1"/>
  <c r="BA699" i="64" s="1"/>
  <c r="BC695" i="64"/>
  <c r="BC694" i="64"/>
  <c r="BC693" i="64"/>
  <c r="BC691" i="64"/>
  <c r="BB696" i="64"/>
  <c r="BD687" i="64" a="1"/>
  <c r="BD687" i="64" s="1"/>
  <c r="BD688" i="64" a="1"/>
  <c r="BD688" i="64" s="1"/>
  <c r="BD684" i="64" a="1"/>
  <c r="BD684" i="64" s="1"/>
  <c r="BD685" i="64" a="1"/>
  <c r="BD685" i="64" s="1"/>
  <c r="BD686" i="64" a="1"/>
  <c r="BD686" i="64" s="1"/>
  <c r="BC692" i="64"/>
  <c r="BC676" i="64"/>
  <c r="BC680" i="64"/>
  <c r="BC679" i="64"/>
  <c r="BB681" i="64"/>
  <c r="BC678" i="64"/>
  <c r="BC677" i="64"/>
  <c r="BD672" i="64" a="1"/>
  <c r="BD672" i="64" s="1"/>
  <c r="BD673" i="64" a="1"/>
  <c r="BD673" i="64" s="1"/>
  <c r="BD653" i="64" a="1"/>
  <c r="BD653" i="64" s="1"/>
  <c r="BD661" i="64" s="1"/>
  <c r="BD654" i="64" a="1"/>
  <c r="BD654" i="64" s="1"/>
  <c r="BD662" i="64" s="1"/>
  <c r="BD670" i="64" a="1"/>
  <c r="BD670" i="64" s="1"/>
  <c r="BD655" i="64" a="1"/>
  <c r="BD655" i="64" s="1"/>
  <c r="BD663" i="64" s="1"/>
  <c r="BD656" i="64" a="1"/>
  <c r="BD656" i="64" s="1"/>
  <c r="BD664" i="64" s="1"/>
  <c r="BD657" i="64" a="1"/>
  <c r="BD657" i="64" s="1"/>
  <c r="BD665" i="64" s="1"/>
  <c r="BD671" i="64" a="1"/>
  <c r="BD671" i="64" s="1"/>
  <c r="BD669" i="64" a="1"/>
  <c r="BD669" i="64" s="1"/>
  <c r="BC141" i="64"/>
  <c r="BC143" i="64" s="1"/>
  <c r="BD139" i="64" a="1"/>
  <c r="BD139" i="64" s="1"/>
  <c r="BD138" i="64" s="1"/>
  <c r="BD140" i="64" a="1"/>
  <c r="BD140" i="64" s="1"/>
  <c r="BA852" i="64"/>
  <c r="BC849" i="64"/>
  <c r="BC628" i="64"/>
  <c r="BC630" i="64" s="1"/>
  <c r="BB851" i="64"/>
  <c r="BD262" i="64" a="1"/>
  <c r="BD262" i="64" s="1"/>
  <c r="BD848" i="64" a="1"/>
  <c r="BD848" i="64" s="1"/>
  <c r="BD243" i="64" a="1"/>
  <c r="BD243" i="64" s="1"/>
  <c r="BD629" i="64" a="1"/>
  <c r="BD629" i="64" s="1"/>
  <c r="BD595" i="64" a="1"/>
  <c r="BD595" i="64" s="1"/>
  <c r="BD230" i="64" a="1"/>
  <c r="BD230" i="64" s="1"/>
  <c r="BB592" i="64"/>
  <c r="BC588" i="64"/>
  <c r="BC596" i="64" s="1"/>
  <c r="BD591" i="64" a="1"/>
  <c r="BD591" i="64" s="1"/>
  <c r="BD4" i="64"/>
  <c r="BD587" i="64" a="1"/>
  <c r="BD587" i="64" s="1"/>
  <c r="AX1538" i="64"/>
  <c r="AX1540" i="64" s="1"/>
  <c r="BE190" i="64"/>
  <c r="BE7" i="64"/>
  <c r="BD8" i="64" s="1"/>
  <c r="AX48" i="861"/>
  <c r="AX89" i="861" s="1"/>
  <c r="BF2" i="64"/>
  <c r="BE3" i="64"/>
  <c r="BE873" i="64" s="1" a="1"/>
  <c r="BE873" i="64" s="1"/>
  <c r="BE1" i="64"/>
  <c r="BD24" i="864"/>
  <c r="BD96"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4"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42" i="64"/>
  <c r="CS1795" i="64"/>
  <c r="CT1793" i="64"/>
  <c r="DK2142" i="64"/>
  <c r="DG2142" i="64"/>
  <c r="DE2142" i="64"/>
  <c r="DI2142" i="64"/>
  <c r="DF2142" i="64"/>
  <c r="DJ2142" i="64"/>
  <c r="AW1583" i="64"/>
  <c r="AX1581" i="64"/>
  <c r="AX1560" i="64"/>
  <c r="AX1562" i="64" s="1"/>
  <c r="S1495" i="64"/>
  <c r="AB1516" i="64"/>
  <c r="AB1518" i="64" s="1"/>
  <c r="AA1518" i="64"/>
  <c r="BE874" i="64"/>
  <c r="BC851" i="64" a="1"/>
  <c r="BB852" i="64" a="1"/>
  <c r="BD588" i="64" a="1"/>
  <c r="BD628" i="64" a="1"/>
  <c r="BD849" i="64" a="1"/>
  <c r="S1496" i="64" l="1"/>
  <c r="BH18" i="1161"/>
  <c r="BI8" i="1161"/>
  <c r="BE48" i="1161"/>
  <c r="BE63" i="1161"/>
  <c r="BE49" i="1161"/>
  <c r="BE64" i="1161"/>
  <c r="BE47" i="1161"/>
  <c r="BE62" i="1161"/>
  <c r="BE61" i="1161"/>
  <c r="BE46" i="1161"/>
  <c r="BF36" i="1161"/>
  <c r="BF77" i="1161"/>
  <c r="BF18" i="861" s="1"/>
  <c r="BF73" i="1161"/>
  <c r="BF24" i="861" s="1"/>
  <c r="BE50" i="1161"/>
  <c r="BE65" i="1161"/>
  <c r="BH20" i="1161"/>
  <c r="BC68" i="1161"/>
  <c r="BI15" i="1161"/>
  <c r="BD66" i="1161"/>
  <c r="BD23" i="861" s="1"/>
  <c r="BD51" i="1161"/>
  <c r="BD17" i="861" s="1"/>
  <c r="BG20" i="1161"/>
  <c r="BJ41" i="1161"/>
  <c r="BJ40" i="1161"/>
  <c r="BJ56" i="1161"/>
  <c r="BJ4" i="1161"/>
  <c r="BJ54" i="1161"/>
  <c r="BJ16" i="1161"/>
  <c r="BJ58" i="1161"/>
  <c r="BJ17" i="1161"/>
  <c r="BJ72" i="1161"/>
  <c r="BJ24" i="1161"/>
  <c r="BJ76" i="1161"/>
  <c r="BJ25" i="1161"/>
  <c r="BJ27" i="1161"/>
  <c r="BJ39" i="1161"/>
  <c r="BJ26" i="1161"/>
  <c r="BJ42" i="1161"/>
  <c r="BJ23" i="1161"/>
  <c r="BJ43" i="1161"/>
  <c r="BJ57" i="1161"/>
  <c r="BJ55" i="1161"/>
  <c r="BB69" i="1161"/>
  <c r="BL2" i="1161"/>
  <c r="BK3" i="1161"/>
  <c r="BK7" i="1161"/>
  <c r="BK1" i="1161"/>
  <c r="BB698" i="64"/>
  <c r="BB699" i="64" s="1"/>
  <c r="BD694" i="64"/>
  <c r="BD695" i="64"/>
  <c r="BC696" i="64"/>
  <c r="BD693" i="64"/>
  <c r="BD691" i="64"/>
  <c r="BE687" i="64" a="1"/>
  <c r="BE687" i="64" s="1"/>
  <c r="BE688" i="64" a="1"/>
  <c r="BE688" i="64" s="1"/>
  <c r="BE684" i="64" a="1"/>
  <c r="BE684" i="64" s="1"/>
  <c r="BE685" i="64" a="1"/>
  <c r="BE685" i="64" s="1"/>
  <c r="BE686" i="64" a="1"/>
  <c r="BE686" i="64" s="1"/>
  <c r="BD692" i="64"/>
  <c r="BD677" i="64"/>
  <c r="BD680" i="64"/>
  <c r="BD679" i="64"/>
  <c r="BC681" i="64"/>
  <c r="BD678" i="64"/>
  <c r="BD676" i="64"/>
  <c r="BE672" i="64" a="1"/>
  <c r="BE672" i="64" s="1"/>
  <c r="BE673" i="64" a="1"/>
  <c r="BE673" i="64" s="1"/>
  <c r="BE653" i="64" a="1"/>
  <c r="BE653" i="64" s="1"/>
  <c r="BE661" i="64" s="1"/>
  <c r="BE654" i="64" a="1"/>
  <c r="BE654" i="64" s="1"/>
  <c r="BE662" i="64" s="1"/>
  <c r="BE670" i="64" a="1"/>
  <c r="BE670" i="64" s="1"/>
  <c r="BE655" i="64" a="1"/>
  <c r="BE655" i="64" s="1"/>
  <c r="BE663" i="64" s="1"/>
  <c r="BE656" i="64" a="1"/>
  <c r="BE656" i="64" s="1"/>
  <c r="BE664" i="64" s="1"/>
  <c r="BE671" i="64" a="1"/>
  <c r="BE671" i="64" s="1"/>
  <c r="BE669" i="64" a="1"/>
  <c r="BE669" i="64" s="1"/>
  <c r="BE657" i="64" a="1"/>
  <c r="BE657" i="64" s="1"/>
  <c r="BE665" i="64" s="1"/>
  <c r="BE139" i="64" a="1"/>
  <c r="BE139" i="64" s="1"/>
  <c r="BE138" i="64" s="1"/>
  <c r="BE140" i="64" a="1"/>
  <c r="BE140" i="64" s="1"/>
  <c r="BD141" i="64"/>
  <c r="BD143" i="64" s="1"/>
  <c r="BD849" i="64"/>
  <c r="BD628" i="64"/>
  <c r="BD630" i="64" s="1"/>
  <c r="BB852" i="64"/>
  <c r="BC851" i="64"/>
  <c r="BE262" i="64" a="1"/>
  <c r="BE262" i="64" s="1"/>
  <c r="BE848" i="64" a="1"/>
  <c r="BE848" i="64" s="1"/>
  <c r="BE243" i="64" a="1"/>
  <c r="BE243" i="64" s="1"/>
  <c r="BE629" i="64" a="1"/>
  <c r="BE629" i="64" s="1"/>
  <c r="BE595" i="64" a="1"/>
  <c r="BE595" i="64" s="1"/>
  <c r="BE230" i="64" a="1"/>
  <c r="BE230" i="64" s="1"/>
  <c r="BC592" i="64"/>
  <c r="BD588" i="64"/>
  <c r="BD596" i="64" s="1"/>
  <c r="BE591" i="64" a="1"/>
  <c r="BE591" i="64" s="1"/>
  <c r="BE4" i="64"/>
  <c r="BE587" i="64" a="1"/>
  <c r="BE587" i="64" s="1"/>
  <c r="AY1538" i="64"/>
  <c r="AY1540" i="64" s="1"/>
  <c r="AB45" i="861"/>
  <c r="AB97" i="861"/>
  <c r="BF190" i="64"/>
  <c r="BF7" i="64"/>
  <c r="BE8" i="64" s="1"/>
  <c r="AY48" i="861"/>
  <c r="AY89" i="861" s="1"/>
  <c r="BF1" i="64"/>
  <c r="BG2" i="64"/>
  <c r="BF3" i="64"/>
  <c r="BF873" i="64" s="1" a="1"/>
  <c r="BF873" i="64" s="1"/>
  <c r="BE24" i="864"/>
  <c r="BE96" i="861" s="1"/>
  <c r="BF56" i="863" a="1"/>
  <c r="BF56" i="863" s="1"/>
  <c r="BF54" i="863" a="1"/>
  <c r="BF54" i="863" s="1"/>
  <c r="BF55" i="863" a="1"/>
  <c r="BF55" i="863" s="1"/>
  <c r="BF53" i="863" a="1"/>
  <c r="BF53" i="863" s="1"/>
  <c r="BF52" i="863" a="1"/>
  <c r="BF52" i="863" s="1"/>
  <c r="BF39" i="863"/>
  <c r="BF41" i="863"/>
  <c r="BF38" i="863"/>
  <c r="BF3" i="863"/>
  <c r="BF1" i="863"/>
  <c r="BG2" i="863"/>
  <c r="BG40" i="863" s="1"/>
  <c r="BD34"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795" i="64"/>
  <c r="CU1793" i="64"/>
  <c r="DL2142" i="64"/>
  <c r="AX1583" i="64"/>
  <c r="AY1581" i="64"/>
  <c r="AY1560" i="64"/>
  <c r="AY1562" i="64" s="1"/>
  <c r="AC1516" i="64"/>
  <c r="BF874" i="64"/>
  <c r="BC852" i="64" a="1"/>
  <c r="BE628" i="64" a="1"/>
  <c r="BD851" i="64" a="1"/>
  <c r="BE849" i="64" a="1"/>
  <c r="BE588" i="64" a="1"/>
  <c r="BI18" i="1161" l="1"/>
  <c r="BG36" i="1161"/>
  <c r="BG77" i="1161"/>
  <c r="BG18" i="861" s="1"/>
  <c r="BG73" i="1161"/>
  <c r="BG24" i="861" s="1"/>
  <c r="BH36" i="1161"/>
  <c r="BH77" i="1161"/>
  <c r="BH18" i="861" s="1"/>
  <c r="BH73" i="1161"/>
  <c r="BH24" i="861" s="1"/>
  <c r="BD68" i="1161"/>
  <c r="BI20" i="1161"/>
  <c r="BE66" i="1161"/>
  <c r="BE23" i="861" s="1"/>
  <c r="BK23" i="1161"/>
  <c r="BK27" i="1161"/>
  <c r="BK41" i="1161"/>
  <c r="BK43" i="1161"/>
  <c r="BK40" i="1161"/>
  <c r="BK58" i="1161"/>
  <c r="BK42" i="1161"/>
  <c r="BK54" i="1161"/>
  <c r="BK55" i="1161"/>
  <c r="BK4" i="1161"/>
  <c r="BK56" i="1161"/>
  <c r="BK25" i="1161"/>
  <c r="BK72" i="1161"/>
  <c r="BK16" i="1161"/>
  <c r="BK57" i="1161"/>
  <c r="BK26" i="1161"/>
  <c r="BK76" i="1161"/>
  <c r="BK24" i="1161"/>
  <c r="BK17" i="1161"/>
  <c r="BK39" i="1161"/>
  <c r="BL1" i="1161"/>
  <c r="BM2" i="1161"/>
  <c r="BL3" i="1161"/>
  <c r="BL7" i="1161"/>
  <c r="BJ15" i="1161"/>
  <c r="BC69" i="1161"/>
  <c r="BF33" i="1161"/>
  <c r="BF34" i="1161"/>
  <c r="BF31" i="1161"/>
  <c r="BF32" i="1161"/>
  <c r="BF35" i="1161"/>
  <c r="BJ8" i="1161"/>
  <c r="BE51" i="1161"/>
  <c r="BE17" i="861" s="1"/>
  <c r="BC698" i="64"/>
  <c r="BE695" i="64"/>
  <c r="BE694" i="64"/>
  <c r="BD696" i="64"/>
  <c r="BE693" i="64"/>
  <c r="BE691" i="64"/>
  <c r="BE692" i="64"/>
  <c r="BF687" i="64" a="1"/>
  <c r="BF687" i="64" s="1"/>
  <c r="BF688" i="64" a="1"/>
  <c r="BF688" i="64" s="1"/>
  <c r="BF684" i="64" a="1"/>
  <c r="BF684" i="64" s="1"/>
  <c r="BF685" i="64" a="1"/>
  <c r="BF685" i="64" s="1"/>
  <c r="BF686" i="64" a="1"/>
  <c r="BF686" i="64" s="1"/>
  <c r="BE680" i="64"/>
  <c r="BE679" i="64"/>
  <c r="BD681" i="64"/>
  <c r="BE677" i="64"/>
  <c r="BE678" i="64"/>
  <c r="BE676" i="64"/>
  <c r="BF671" i="64" a="1"/>
  <c r="BF671" i="64" s="1"/>
  <c r="BF672" i="64" a="1"/>
  <c r="BF672" i="64" s="1"/>
  <c r="BF673" i="64" a="1"/>
  <c r="BF673" i="64" s="1"/>
  <c r="BF653" i="64" a="1"/>
  <c r="BF653" i="64" s="1"/>
  <c r="BF661" i="64" s="1"/>
  <c r="BF654" i="64" a="1"/>
  <c r="BF654" i="64" s="1"/>
  <c r="BF662" i="64" s="1"/>
  <c r="BF657" i="64" a="1"/>
  <c r="BF657" i="64" s="1"/>
  <c r="BF665" i="64" s="1"/>
  <c r="BF670" i="64" a="1"/>
  <c r="BF670" i="64" s="1"/>
  <c r="BF669" i="64" a="1"/>
  <c r="BF669" i="64" s="1"/>
  <c r="BF655" i="64" a="1"/>
  <c r="BF655" i="64" s="1"/>
  <c r="BF663" i="64" s="1"/>
  <c r="BF656" i="64" a="1"/>
  <c r="BF656" i="64" s="1"/>
  <c r="BF664" i="64" s="1"/>
  <c r="BF139" i="64" a="1"/>
  <c r="BF139" i="64" s="1"/>
  <c r="BF138" i="64" s="1"/>
  <c r="BF140" i="64" a="1"/>
  <c r="BF140" i="64" s="1"/>
  <c r="BE141" i="64"/>
  <c r="BE143" i="64" s="1"/>
  <c r="BE849" i="64"/>
  <c r="BE628" i="64"/>
  <c r="BE630" i="64" s="1"/>
  <c r="BC852" i="64"/>
  <c r="BD851" i="64"/>
  <c r="BF262" i="64" a="1"/>
  <c r="BF262" i="64" s="1"/>
  <c r="BF848" i="64" a="1"/>
  <c r="BF848" i="64" s="1"/>
  <c r="BF243" i="64" a="1"/>
  <c r="BF243" i="64" s="1"/>
  <c r="BF629" i="64" a="1"/>
  <c r="BF629" i="64" s="1"/>
  <c r="BF595" i="64" a="1"/>
  <c r="BF595" i="64" s="1"/>
  <c r="BF230" i="64" a="1"/>
  <c r="BF230" i="64" s="1"/>
  <c r="BD592" i="64"/>
  <c r="BE588" i="64"/>
  <c r="BE596" i="64" s="1"/>
  <c r="BF591" i="64" a="1"/>
  <c r="BF591" i="64" s="1"/>
  <c r="BF4" i="64"/>
  <c r="BF587" i="64" a="1"/>
  <c r="BF587" i="64" s="1"/>
  <c r="AZ1538" i="64"/>
  <c r="AZ1540" i="64" s="1"/>
  <c r="BF4" i="864"/>
  <c r="BG190" i="64"/>
  <c r="BG7" i="64"/>
  <c r="BF8" i="64" s="1"/>
  <c r="AZ48" i="861"/>
  <c r="AZ89" i="861" s="1"/>
  <c r="BH2" i="64"/>
  <c r="BG3" i="64"/>
  <c r="BG873" i="64" s="1" a="1"/>
  <c r="BG873" i="64" s="1"/>
  <c r="BG1" i="64"/>
  <c r="BF24" i="864"/>
  <c r="BF96" i="861" s="1"/>
  <c r="BE34"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795" i="64"/>
  <c r="CV1793" i="64"/>
  <c r="AZ1581" i="64"/>
  <c r="AY1583" i="64"/>
  <c r="AZ1560" i="64"/>
  <c r="AZ1562" i="64" s="1"/>
  <c r="AD1516" i="64"/>
  <c r="AC1518" i="64"/>
  <c r="E831" i="64"/>
  <c r="E830" i="64"/>
  <c r="E827" i="64"/>
  <c r="E826" i="64"/>
  <c r="E825" i="64"/>
  <c r="E823" i="64"/>
  <c r="E12" i="64"/>
  <c r="E11" i="64"/>
  <c r="BG874" i="64"/>
  <c r="BF849" i="64" a="1"/>
  <c r="BD852" i="64" a="1"/>
  <c r="BE851" i="64" a="1"/>
  <c r="BF628" i="64" a="1"/>
  <c r="BF588" i="64" a="1"/>
  <c r="BF50" i="1161" l="1"/>
  <c r="BF65" i="1161"/>
  <c r="BF47" i="1161"/>
  <c r="BF62" i="1161"/>
  <c r="BF46" i="1161"/>
  <c r="BF61" i="1161"/>
  <c r="BD69" i="1161"/>
  <c r="BF49" i="1161"/>
  <c r="BF64" i="1161"/>
  <c r="BF48" i="1161"/>
  <c r="BF63" i="1161"/>
  <c r="BK15" i="1161"/>
  <c r="BH31" i="1161"/>
  <c r="BH33" i="1161"/>
  <c r="BH32" i="1161"/>
  <c r="BH35" i="1161"/>
  <c r="BH34" i="1161"/>
  <c r="BJ18" i="1161"/>
  <c r="BE68" i="1161"/>
  <c r="BI36" i="1161"/>
  <c r="BI73" i="1161"/>
  <c r="BI24" i="861" s="1"/>
  <c r="BI77" i="1161"/>
  <c r="BI18" i="861" s="1"/>
  <c r="BL27" i="1161"/>
  <c r="BL58" i="1161"/>
  <c r="BL41" i="1161"/>
  <c r="BL40" i="1161"/>
  <c r="BL54" i="1161"/>
  <c r="BL43" i="1161"/>
  <c r="BL42" i="1161"/>
  <c r="BL55" i="1161"/>
  <c r="BL4" i="1161"/>
  <c r="BL56" i="1161"/>
  <c r="BL16" i="1161"/>
  <c r="BL72" i="1161"/>
  <c r="BL26" i="1161"/>
  <c r="BL57" i="1161"/>
  <c r="BL17" i="1161"/>
  <c r="BL76" i="1161"/>
  <c r="BL23" i="1161"/>
  <c r="BL24" i="1161"/>
  <c r="BL25" i="1161"/>
  <c r="BL39" i="1161"/>
  <c r="BG31" i="1161"/>
  <c r="BG35" i="1161"/>
  <c r="BG34" i="1161"/>
  <c r="BG32" i="1161"/>
  <c r="BG33" i="1161"/>
  <c r="BN2" i="1161"/>
  <c r="BM3" i="1161"/>
  <c r="BM7" i="1161"/>
  <c r="BM1" i="1161"/>
  <c r="BK8" i="1161"/>
  <c r="BD698" i="64"/>
  <c r="BD699" i="64" s="1"/>
  <c r="BC699" i="64"/>
  <c r="BF694" i="64"/>
  <c r="BF695" i="64"/>
  <c r="BF693" i="64"/>
  <c r="BE696" i="64"/>
  <c r="BF691" i="64"/>
  <c r="BG688" i="64" a="1"/>
  <c r="BG688" i="64" s="1"/>
  <c r="BG684" i="64" a="1"/>
  <c r="BG684" i="64" s="1"/>
  <c r="BG687" i="64" a="1"/>
  <c r="BG687" i="64" s="1"/>
  <c r="BG685" i="64" a="1"/>
  <c r="BG685" i="64" s="1"/>
  <c r="BG686" i="64" a="1"/>
  <c r="BG686" i="64" s="1"/>
  <c r="BF692" i="64"/>
  <c r="BF679" i="64"/>
  <c r="BF678" i="64"/>
  <c r="BF680" i="64"/>
  <c r="BE681" i="64"/>
  <c r="BF677" i="64"/>
  <c r="BF676" i="64"/>
  <c r="BG657" i="64" a="1"/>
  <c r="BG657" i="64" s="1"/>
  <c r="BG665" i="64" s="1"/>
  <c r="BG671" i="64" a="1"/>
  <c r="BG671" i="64" s="1"/>
  <c r="BG672" i="64" a="1"/>
  <c r="BG672" i="64" s="1"/>
  <c r="BG673" i="64" a="1"/>
  <c r="BG673" i="64" s="1"/>
  <c r="BG669" i="64" a="1"/>
  <c r="BG669" i="64" s="1"/>
  <c r="BG653" i="64" a="1"/>
  <c r="BG653" i="64" s="1"/>
  <c r="BG656" i="64" a="1"/>
  <c r="BG656" i="64" s="1"/>
  <c r="BG664" i="64" s="1"/>
  <c r="BG654" i="64" a="1"/>
  <c r="BG654" i="64" s="1"/>
  <c r="BG662" i="64" s="1"/>
  <c r="BG670" i="64" a="1"/>
  <c r="BG670" i="64" s="1"/>
  <c r="BG655" i="64" a="1"/>
  <c r="BG655" i="64" s="1"/>
  <c r="BG663" i="64" s="1"/>
  <c r="BF141" i="64"/>
  <c r="BF143" i="64" s="1"/>
  <c r="BG139" i="64" a="1"/>
  <c r="BG139" i="64" s="1"/>
  <c r="BG138" i="64" s="1"/>
  <c r="BG140" i="64" a="1"/>
  <c r="BG140" i="64" s="1"/>
  <c r="BF849" i="64"/>
  <c r="BF628" i="64"/>
  <c r="BF630" i="64" s="1"/>
  <c r="BD852" i="64"/>
  <c r="BE851" i="64"/>
  <c r="BG262" i="64" a="1"/>
  <c r="BG262" i="64" s="1"/>
  <c r="BG848" i="64" a="1"/>
  <c r="BG848" i="64" s="1"/>
  <c r="BG243" i="64" a="1"/>
  <c r="BG243" i="64" s="1"/>
  <c r="BG629" i="64" a="1"/>
  <c r="BG629" i="64" s="1"/>
  <c r="BG595" i="64" a="1"/>
  <c r="BG595" i="64" s="1"/>
  <c r="BG230" i="64" a="1"/>
  <c r="BG230" i="64" s="1"/>
  <c r="BE592" i="64"/>
  <c r="BF588" i="64"/>
  <c r="BF596" i="64" s="1"/>
  <c r="BG591" i="64" a="1"/>
  <c r="BG591" i="64" s="1"/>
  <c r="BG4" i="64"/>
  <c r="BG587" i="64" a="1"/>
  <c r="BG587" i="64" s="1"/>
  <c r="BA1538" i="64"/>
  <c r="BA1540" i="64" s="1"/>
  <c r="AB72" i="861"/>
  <c r="BH190" i="64"/>
  <c r="BH7" i="64"/>
  <c r="BG8" i="64" s="1"/>
  <c r="BA48" i="861"/>
  <c r="BA89" i="861" s="1"/>
  <c r="BI2" i="64"/>
  <c r="BH1" i="64"/>
  <c r="BH3" i="64"/>
  <c r="BH873" i="64" s="1" a="1"/>
  <c r="BH873"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6" i="861" s="1"/>
  <c r="BH55" i="863" a="1"/>
  <c r="BH55" i="863" s="1"/>
  <c r="BH56" i="863" a="1"/>
  <c r="BH56" i="863" s="1"/>
  <c r="BH41" i="863"/>
  <c r="BH54" i="863" a="1"/>
  <c r="BH54" i="863" s="1"/>
  <c r="BH53" i="863" a="1"/>
  <c r="BH53" i="863" s="1"/>
  <c r="BH52" i="863" a="1"/>
  <c r="BH52" i="863" s="1"/>
  <c r="BH39" i="863"/>
  <c r="BH38" i="863"/>
  <c r="BH3" i="863"/>
  <c r="BH1" i="863"/>
  <c r="BI2" i="863"/>
  <c r="BI40" i="863" s="1"/>
  <c r="BF34" i="861"/>
  <c r="AU1" i="860"/>
  <c r="AU7" i="860"/>
  <c r="AU3" i="860"/>
  <c r="AU4" i="860" s="1"/>
  <c r="AV2" i="860"/>
  <c r="CV1795" i="64"/>
  <c r="CW1793" i="64"/>
  <c r="AZ1583" i="64"/>
  <c r="BA1581" i="64"/>
  <c r="BA1560" i="64"/>
  <c r="BA1562" i="64" s="1"/>
  <c r="AE1516" i="64"/>
  <c r="AE1518" i="64" s="1"/>
  <c r="AD1518" i="64"/>
  <c r="B12" i="64"/>
  <c r="B825" i="64"/>
  <c r="S1679" i="64"/>
  <c r="BH874" i="64"/>
  <c r="BE852" i="64" a="1"/>
  <c r="BG628" i="64" a="1"/>
  <c r="BF851" i="64" a="1"/>
  <c r="BG588" i="64" a="1"/>
  <c r="BG849" i="64" a="1"/>
  <c r="BH48" i="1161" l="1"/>
  <c r="BH63" i="1161"/>
  <c r="BK18" i="1161"/>
  <c r="BH46" i="1161"/>
  <c r="BH61" i="1161"/>
  <c r="BL8" i="1161"/>
  <c r="BM43" i="1161"/>
  <c r="BM56" i="1161"/>
  <c r="BM39" i="1161"/>
  <c r="BM54" i="1161"/>
  <c r="BM4" i="1161"/>
  <c r="BM57" i="1161"/>
  <c r="BM16" i="1161"/>
  <c r="BM58" i="1161"/>
  <c r="BM17" i="1161"/>
  <c r="BM72" i="1161"/>
  <c r="BM23" i="1161"/>
  <c r="BM76" i="1161"/>
  <c r="BM24" i="1161"/>
  <c r="BM26" i="1161"/>
  <c r="BM40" i="1161"/>
  <c r="BM27" i="1161"/>
  <c r="BM25" i="1161"/>
  <c r="BM42" i="1161"/>
  <c r="BM55" i="1161"/>
  <c r="BM41" i="1161"/>
  <c r="BO2" i="1161"/>
  <c r="BN3" i="1161"/>
  <c r="BN7" i="1161"/>
  <c r="BN1" i="1161"/>
  <c r="BI34" i="1161"/>
  <c r="BI33" i="1161"/>
  <c r="BI32" i="1161"/>
  <c r="BI31" i="1161"/>
  <c r="BI35" i="1161"/>
  <c r="BL15" i="1161"/>
  <c r="BG48" i="1161"/>
  <c r="BG63" i="1161"/>
  <c r="BF66" i="1161"/>
  <c r="BF23" i="861" s="1"/>
  <c r="BG47" i="1161"/>
  <c r="BG62" i="1161"/>
  <c r="BE69" i="1161"/>
  <c r="BG49" i="1161"/>
  <c r="BG64" i="1161"/>
  <c r="BF51" i="1161"/>
  <c r="BF17" i="861" s="1"/>
  <c r="BG50" i="1161"/>
  <c r="BG65" i="1161"/>
  <c r="BG46" i="1161"/>
  <c r="BG61" i="1161"/>
  <c r="BJ20" i="1161"/>
  <c r="BH49" i="1161"/>
  <c r="BH64" i="1161"/>
  <c r="BH50" i="1161"/>
  <c r="BH65" i="1161"/>
  <c r="BH62" i="1161"/>
  <c r="BH47" i="1161"/>
  <c r="BG661" i="64"/>
  <c r="BG691" i="64" s="1"/>
  <c r="BE698" i="64"/>
  <c r="BG693" i="64"/>
  <c r="BG692" i="64"/>
  <c r="BF696" i="64"/>
  <c r="BG695" i="64"/>
  <c r="BG694" i="64"/>
  <c r="BH688" i="64" a="1"/>
  <c r="BH688" i="64" s="1"/>
  <c r="BH684" i="64" a="1"/>
  <c r="BH684" i="64" s="1"/>
  <c r="BH685" i="64" a="1"/>
  <c r="BH685" i="64" s="1"/>
  <c r="BH686" i="64" a="1"/>
  <c r="BH686" i="64" s="1"/>
  <c r="BH687" i="64" a="1"/>
  <c r="BH687" i="64" s="1"/>
  <c r="BG678" i="64"/>
  <c r="BG679" i="64"/>
  <c r="BF681" i="64"/>
  <c r="BG677" i="64"/>
  <c r="BH656" i="64" a="1"/>
  <c r="BH656" i="64" s="1"/>
  <c r="BH664" i="64" s="1"/>
  <c r="BH670" i="64" a="1"/>
  <c r="BH670" i="64" s="1"/>
  <c r="BH657" i="64" a="1"/>
  <c r="BH657" i="64" s="1"/>
  <c r="BH665" i="64" s="1"/>
  <c r="BH671" i="64" a="1"/>
  <c r="BH671" i="64" s="1"/>
  <c r="BH672" i="64" a="1"/>
  <c r="BH672" i="64" s="1"/>
  <c r="BH673" i="64" a="1"/>
  <c r="BH673" i="64" s="1"/>
  <c r="BH669" i="64" a="1"/>
  <c r="BH669" i="64" s="1"/>
  <c r="BH655" i="64" a="1"/>
  <c r="BH655" i="64" s="1"/>
  <c r="BH663" i="64" s="1"/>
  <c r="BH653" i="64" a="1"/>
  <c r="BH653" i="64" s="1"/>
  <c r="BH654" i="64" a="1"/>
  <c r="BH654" i="64" s="1"/>
  <c r="BH662" i="64" s="1"/>
  <c r="BG680" i="64"/>
  <c r="BG141" i="64"/>
  <c r="BG143" i="64" s="1"/>
  <c r="BH139" i="64" a="1"/>
  <c r="BH139" i="64" s="1"/>
  <c r="BH138" i="64" s="1"/>
  <c r="BH140" i="64" a="1"/>
  <c r="BH140" i="64" s="1"/>
  <c r="BE852" i="64"/>
  <c r="BG849" i="64"/>
  <c r="BG628" i="64"/>
  <c r="BG630" i="64" s="1"/>
  <c r="BF851" i="64"/>
  <c r="BH262" i="64" a="1"/>
  <c r="BH262" i="64" s="1"/>
  <c r="BH848" i="64" a="1"/>
  <c r="BH848" i="64" s="1"/>
  <c r="BH243" i="64" a="1"/>
  <c r="BH243" i="64" s="1"/>
  <c r="BH629" i="64" a="1"/>
  <c r="BH629" i="64" s="1"/>
  <c r="BH595" i="64" a="1"/>
  <c r="BH595" i="64" s="1"/>
  <c r="BH230" i="64" a="1"/>
  <c r="BH230" i="64" s="1"/>
  <c r="BF592" i="64"/>
  <c r="BG588" i="64"/>
  <c r="BG596" i="64" s="1"/>
  <c r="BH591" i="64" a="1"/>
  <c r="BH591" i="64" s="1"/>
  <c r="BB1538" i="64"/>
  <c r="BB1540" i="64" s="1"/>
  <c r="BH4" i="64"/>
  <c r="BH587" i="64" a="1"/>
  <c r="BH587" i="64" s="1"/>
  <c r="BI190" i="64"/>
  <c r="BI7" i="64"/>
  <c r="BH8" i="64" s="1"/>
  <c r="BB48" i="861"/>
  <c r="BB89" i="861" s="1"/>
  <c r="BI3" i="64"/>
  <c r="BI873" i="64" s="1" a="1"/>
  <c r="BI873" i="64" s="1"/>
  <c r="BI1" i="64"/>
  <c r="BJ2" i="64"/>
  <c r="BH68" i="863" a="1"/>
  <c r="BH68" i="863" s="1"/>
  <c r="BH66" i="863" a="1"/>
  <c r="BH66" i="863" s="1"/>
  <c r="BH70" i="863" a="1"/>
  <c r="BH70" i="863" s="1"/>
  <c r="BH4" i="863"/>
  <c r="BH24" i="864"/>
  <c r="BH96" i="861" s="1"/>
  <c r="BH57" i="863"/>
  <c r="BH42" i="863"/>
  <c r="BH21" i="863" s="1"/>
  <c r="BH43" i="863"/>
  <c r="BJ5" i="861"/>
  <c r="BL3" i="861"/>
  <c r="BK4" i="861"/>
  <c r="BK1" i="861"/>
  <c r="BK8" i="861"/>
  <c r="BG34"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795" i="64"/>
  <c r="CX1793" i="64"/>
  <c r="BA1583" i="64"/>
  <c r="BB1581" i="64"/>
  <c r="BB1560" i="64"/>
  <c r="BB1562" i="64" s="1"/>
  <c r="AF1516" i="64"/>
  <c r="AF1518" i="64" s="1"/>
  <c r="B1" i="84" a="1"/>
  <c r="E1198" i="64"/>
  <c r="E1197" i="64"/>
  <c r="E1196" i="64"/>
  <c r="E1195" i="64"/>
  <c r="E1194" i="64"/>
  <c r="E1193" i="64"/>
  <c r="E1192" i="64"/>
  <c r="E1191" i="64"/>
  <c r="E1190" i="64"/>
  <c r="E1188" i="64"/>
  <c r="E1187" i="64"/>
  <c r="E1186" i="64"/>
  <c r="E1161" i="64"/>
  <c r="E1160" i="64"/>
  <c r="E1159" i="64"/>
  <c r="E1158" i="64"/>
  <c r="E1157" i="64"/>
  <c r="E1156" i="64"/>
  <c r="E1155" i="64"/>
  <c r="E1154" i="64"/>
  <c r="E1152" i="64"/>
  <c r="E1151" i="64"/>
  <c r="E1150" i="64"/>
  <c r="E1148" i="64"/>
  <c r="E1126" i="64"/>
  <c r="E1125" i="64"/>
  <c r="E1124" i="64"/>
  <c r="E1123" i="64"/>
  <c r="E1122" i="64"/>
  <c r="E1121" i="64"/>
  <c r="E1120" i="64"/>
  <c r="E1119" i="64"/>
  <c r="E1117" i="64"/>
  <c r="E1116" i="64"/>
  <c r="E1115" i="64"/>
  <c r="E1095" i="64"/>
  <c r="B1095" i="64" s="1"/>
  <c r="E1094" i="64"/>
  <c r="B1094" i="64" s="1"/>
  <c r="E1093" i="64"/>
  <c r="B1093" i="64" s="1"/>
  <c r="E1092" i="64"/>
  <c r="B1092" i="64" s="1"/>
  <c r="E1091" i="64"/>
  <c r="B1091" i="64" s="1"/>
  <c r="E1090" i="64"/>
  <c r="E1089" i="64"/>
  <c r="B1089" i="64" s="1"/>
  <c r="E1088" i="64"/>
  <c r="B1088" i="64" s="1"/>
  <c r="E1087" i="64"/>
  <c r="B1087" i="64" s="1"/>
  <c r="E1086" i="64"/>
  <c r="B1086" i="64" s="1"/>
  <c r="E1085" i="64"/>
  <c r="B1085" i="64" s="1"/>
  <c r="E1084" i="64"/>
  <c r="E1082" i="64"/>
  <c r="B1082" i="64" s="1"/>
  <c r="E1081" i="64"/>
  <c r="E1080" i="64"/>
  <c r="E1078" i="64"/>
  <c r="E1717" i="64"/>
  <c r="E1714" i="64"/>
  <c r="E1713" i="64"/>
  <c r="E1712" i="64"/>
  <c r="E1711" i="64"/>
  <c r="E1710" i="64"/>
  <c r="E1709" i="64"/>
  <c r="E1708" i="64"/>
  <c r="E1707" i="64"/>
  <c r="E1706" i="64"/>
  <c r="E1705" i="64"/>
  <c r="E1704" i="64"/>
  <c r="E1702" i="64"/>
  <c r="E1748" i="64"/>
  <c r="E1747" i="64"/>
  <c r="E1746" i="64"/>
  <c r="E1745" i="64"/>
  <c r="E1744" i="64"/>
  <c r="E1743" i="64"/>
  <c r="E1742" i="64"/>
  <c r="E1741" i="64"/>
  <c r="E1740" i="64"/>
  <c r="E1739" i="64"/>
  <c r="E1738" i="64"/>
  <c r="E1736" i="64"/>
  <c r="E1060" i="64"/>
  <c r="E1059" i="64"/>
  <c r="E1058" i="64"/>
  <c r="E1057" i="64"/>
  <c r="E1056" i="64"/>
  <c r="E1054" i="64"/>
  <c r="E504" i="64"/>
  <c r="E503" i="64"/>
  <c r="E502" i="64"/>
  <c r="E501" i="64"/>
  <c r="E500" i="64"/>
  <c r="E499" i="64"/>
  <c r="E988" i="64"/>
  <c r="E987" i="64"/>
  <c r="E986" i="64"/>
  <c r="E984" i="64"/>
  <c r="E965" i="64"/>
  <c r="E964" i="64"/>
  <c r="E963" i="64"/>
  <c r="E962" i="64"/>
  <c r="E960" i="64"/>
  <c r="E1447" i="64"/>
  <c r="E1446" i="64"/>
  <c r="E1445" i="64"/>
  <c r="E1444" i="64"/>
  <c r="E1443" i="64"/>
  <c r="E941" i="64"/>
  <c r="E940" i="64"/>
  <c r="E939" i="64"/>
  <c r="E938" i="64"/>
  <c r="E1423" i="64"/>
  <c r="E1422" i="64"/>
  <c r="E1421" i="64"/>
  <c r="E1420" i="64"/>
  <c r="E1419" i="64"/>
  <c r="E1417" i="64"/>
  <c r="E1349" i="64"/>
  <c r="E1345" i="64"/>
  <c r="E1344" i="64"/>
  <c r="E1343" i="64"/>
  <c r="E1342" i="64"/>
  <c r="E1341" i="64"/>
  <c r="E1340" i="64"/>
  <c r="E1339" i="64"/>
  <c r="E1338" i="64"/>
  <c r="E1337" i="64"/>
  <c r="E1336" i="64"/>
  <c r="E1335" i="64"/>
  <c r="E1334" i="64"/>
  <c r="E1333" i="64"/>
  <c r="E1332" i="64"/>
  <c r="E1331" i="64"/>
  <c r="E403" i="64"/>
  <c r="E402" i="64"/>
  <c r="E401" i="64"/>
  <c r="E400" i="64"/>
  <c r="E399" i="64"/>
  <c r="E398" i="64"/>
  <c r="E397" i="64"/>
  <c r="E396" i="64"/>
  <c r="E395" i="64"/>
  <c r="E394" i="64"/>
  <c r="E393" i="64"/>
  <c r="E392" i="64"/>
  <c r="E391" i="64"/>
  <c r="E922" i="64"/>
  <c r="E921" i="64"/>
  <c r="E917" i="64"/>
  <c r="E916" i="64"/>
  <c r="E915" i="64"/>
  <c r="E914" i="64"/>
  <c r="E809" i="64"/>
  <c r="E808" i="64"/>
  <c r="E804" i="64"/>
  <c r="B804" i="64" s="1"/>
  <c r="E803" i="64"/>
  <c r="B803" i="64" s="1"/>
  <c r="E802" i="64"/>
  <c r="B802" i="64" s="1"/>
  <c r="E801" i="64"/>
  <c r="E799" i="64"/>
  <c r="E531" i="64"/>
  <c r="E526" i="64"/>
  <c r="E525" i="64"/>
  <c r="E524" i="64"/>
  <c r="E123" i="64"/>
  <c r="E122" i="64"/>
  <c r="E121" i="64"/>
  <c r="E107" i="64"/>
  <c r="E106" i="64"/>
  <c r="E105" i="64"/>
  <c r="E176" i="64"/>
  <c r="E175" i="64"/>
  <c r="E40" i="64"/>
  <c r="E39" i="64"/>
  <c r="I1199" i="64"/>
  <c r="R1196" i="64"/>
  <c r="I1163" i="64"/>
  <c r="R1160" i="64"/>
  <c r="R1125" i="64"/>
  <c r="J1093" i="64"/>
  <c r="R1090" i="64"/>
  <c r="J1715" i="64"/>
  <c r="R1712" i="64"/>
  <c r="R1746" i="64"/>
  <c r="BI874" i="64"/>
  <c r="BH588" i="64" a="1"/>
  <c r="BF852" i="64" a="1"/>
  <c r="BG851" i="64" a="1"/>
  <c r="BH849" i="64" a="1"/>
  <c r="BH628" i="64" a="1"/>
  <c r="BJ36" i="1161" l="1"/>
  <c r="BJ73" i="1161"/>
  <c r="BJ24" i="861" s="1"/>
  <c r="BJ77" i="1161"/>
  <c r="BJ18" i="861" s="1"/>
  <c r="BH51" i="1161"/>
  <c r="BH17" i="861" s="1"/>
  <c r="BG66" i="1161"/>
  <c r="BG23" i="861" s="1"/>
  <c r="BG51" i="1161"/>
  <c r="BG17" i="861" s="1"/>
  <c r="BN58" i="1161"/>
  <c r="BN54" i="1161"/>
  <c r="BN4" i="1161"/>
  <c r="BN55" i="1161"/>
  <c r="BN24" i="1161"/>
  <c r="BN56" i="1161"/>
  <c r="BN16" i="1161"/>
  <c r="BN72" i="1161"/>
  <c r="BN25" i="1161"/>
  <c r="BN76" i="1161"/>
  <c r="BN17" i="1161"/>
  <c r="BN23" i="1161"/>
  <c r="BN40" i="1161"/>
  <c r="BN43" i="1161"/>
  <c r="BN26" i="1161"/>
  <c r="BN39" i="1161"/>
  <c r="BN27" i="1161"/>
  <c r="BN57" i="1161"/>
  <c r="BN41" i="1161"/>
  <c r="BN42" i="1161"/>
  <c r="BL18" i="1161"/>
  <c r="BP2" i="1161"/>
  <c r="BO3" i="1161"/>
  <c r="BO7" i="1161"/>
  <c r="BO1" i="1161"/>
  <c r="BM15" i="1161"/>
  <c r="BK20" i="1161"/>
  <c r="BF68" i="1161"/>
  <c r="BI50" i="1161"/>
  <c r="BI65" i="1161"/>
  <c r="BH66" i="1161"/>
  <c r="BH23" i="861" s="1"/>
  <c r="BI46" i="1161"/>
  <c r="BI61" i="1161"/>
  <c r="BI62" i="1161"/>
  <c r="BI47" i="1161"/>
  <c r="BI48" i="1161"/>
  <c r="BI63" i="1161"/>
  <c r="BM8" i="1161"/>
  <c r="BI49" i="1161"/>
  <c r="BI64" i="1161"/>
  <c r="BG676" i="64"/>
  <c r="BG681" i="64" s="1"/>
  <c r="BH661" i="64"/>
  <c r="BH691" i="64" s="1"/>
  <c r="BE699" i="64"/>
  <c r="BF698" i="64"/>
  <c r="BF699" i="64" s="1"/>
  <c r="BH693" i="64"/>
  <c r="BG696" i="64"/>
  <c r="BH694" i="64"/>
  <c r="BH695" i="64"/>
  <c r="BH692" i="64"/>
  <c r="BI684" i="64" a="1"/>
  <c r="BI684" i="64" s="1"/>
  <c r="BI685" i="64" a="1"/>
  <c r="BI685" i="64" s="1"/>
  <c r="BI686" i="64" a="1"/>
  <c r="BI686" i="64" s="1"/>
  <c r="BI688" i="64" a="1"/>
  <c r="BI688" i="64" s="1"/>
  <c r="BI687" i="64" a="1"/>
  <c r="BI687" i="64" s="1"/>
  <c r="BH677" i="64"/>
  <c r="BH678" i="64"/>
  <c r="BI670" i="64" a="1"/>
  <c r="BI670" i="64" s="1"/>
  <c r="BI655" i="64" a="1"/>
  <c r="BI655" i="64" s="1"/>
  <c r="BI663" i="64" s="1"/>
  <c r="BI656" i="64" a="1"/>
  <c r="BI656" i="64" s="1"/>
  <c r="BI664" i="64" s="1"/>
  <c r="BI657" i="64" a="1"/>
  <c r="BI657" i="64" s="1"/>
  <c r="BI665" i="64" s="1"/>
  <c r="BI671" i="64" a="1"/>
  <c r="BI671" i="64" s="1"/>
  <c r="BI672" i="64" a="1"/>
  <c r="BI672" i="64" s="1"/>
  <c r="BI654" i="64" a="1"/>
  <c r="BI654" i="64" s="1"/>
  <c r="BI662" i="64" s="1"/>
  <c r="BI673" i="64" a="1"/>
  <c r="BI673" i="64" s="1"/>
  <c r="BI669" i="64" a="1"/>
  <c r="BI669" i="64" s="1"/>
  <c r="BI653" i="64" a="1"/>
  <c r="BI653" i="64" s="1"/>
  <c r="BI661" i="64" s="1"/>
  <c r="BH680" i="64"/>
  <c r="BH679" i="64"/>
  <c r="BI139" i="64" a="1"/>
  <c r="BI139" i="64" s="1"/>
  <c r="BI138" i="64" s="1"/>
  <c r="BI140" i="64" a="1"/>
  <c r="BI140" i="64" s="1"/>
  <c r="BH141" i="64"/>
  <c r="BH143" i="64" s="1"/>
  <c r="BH849" i="64"/>
  <c r="BF852" i="64"/>
  <c r="BH628" i="64"/>
  <c r="BH630" i="64" s="1"/>
  <c r="BG851" i="64"/>
  <c r="BI262" i="64" a="1"/>
  <c r="BI262" i="64" s="1"/>
  <c r="BI848" i="64" a="1"/>
  <c r="BI848" i="64" s="1"/>
  <c r="BI243" i="64" a="1"/>
  <c r="BI243" i="64" s="1"/>
  <c r="BI629" i="64" a="1"/>
  <c r="BI629" i="64" s="1"/>
  <c r="BI595" i="64" a="1"/>
  <c r="BI595" i="64" s="1"/>
  <c r="BI230" i="64" a="1"/>
  <c r="BI230" i="64" s="1"/>
  <c r="BC1538" i="64"/>
  <c r="BC1540" i="64" s="1"/>
  <c r="BG592" i="64"/>
  <c r="BH588" i="64"/>
  <c r="BH596" i="64" s="1"/>
  <c r="BI591" i="64" a="1"/>
  <c r="BI591" i="64" s="1"/>
  <c r="BI4" i="64"/>
  <c r="BI587" i="64" a="1"/>
  <c r="BI587" i="64" s="1"/>
  <c r="AC45" i="861"/>
  <c r="AC97" i="861"/>
  <c r="BI4" i="864"/>
  <c r="BJ190" i="64"/>
  <c r="BJ7" i="64"/>
  <c r="BC48" i="861"/>
  <c r="BC89" i="861" s="1"/>
  <c r="BJ3" i="64"/>
  <c r="BJ873" i="64" s="1" a="1"/>
  <c r="BJ873" i="64" s="1"/>
  <c r="BJ1" i="64"/>
  <c r="BK2" i="64"/>
  <c r="BJ22" i="864"/>
  <c r="BJ21" i="864"/>
  <c r="BJ20" i="864"/>
  <c r="BJ3" i="864"/>
  <c r="BJ4" i="864" s="1"/>
  <c r="BJ1" i="864"/>
  <c r="BK2" i="864"/>
  <c r="BK23" i="864" s="1"/>
  <c r="BH34"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6" i="861" s="1"/>
  <c r="T209" i="64"/>
  <c r="T191" i="64"/>
  <c r="T192" i="64"/>
  <c r="T210" i="64"/>
  <c r="T211" i="64"/>
  <c r="T193" i="64"/>
  <c r="AW1" i="860"/>
  <c r="AW7" i="860"/>
  <c r="AW3" i="860"/>
  <c r="AW4" i="860" s="1"/>
  <c r="AX2" i="860"/>
  <c r="CX1795" i="64"/>
  <c r="CY1793" i="64"/>
  <c r="K42" i="206"/>
  <c r="K47" i="206"/>
  <c r="BB1583" i="64"/>
  <c r="BC1581" i="64"/>
  <c r="BC1560" i="64"/>
  <c r="BC1562" i="64" s="1"/>
  <c r="T1679" i="64"/>
  <c r="R1679" i="64"/>
  <c r="AG1516" i="64"/>
  <c r="AG1518" i="64" s="1"/>
  <c r="B107" i="64"/>
  <c r="B123" i="64"/>
  <c r="B801" i="64"/>
  <c r="B396" i="64"/>
  <c r="B1739" i="64"/>
  <c r="B1705" i="64"/>
  <c r="B1081" i="64"/>
  <c r="B1090" i="64"/>
  <c r="R1163" i="64"/>
  <c r="B525" i="64"/>
  <c r="B40" i="64"/>
  <c r="B914" i="64"/>
  <c r="B1337" i="64"/>
  <c r="B503" i="64"/>
  <c r="B1058" i="64"/>
  <c r="B1150" i="64"/>
  <c r="B1190" i="64"/>
  <c r="B1741" i="64"/>
  <c r="B1151" i="64"/>
  <c r="B938" i="64"/>
  <c r="B1707" i="64"/>
  <c r="B1084" i="64"/>
  <c r="B1160" i="64"/>
  <c r="J1716" i="64"/>
  <c r="J1717" i="64" s="1"/>
  <c r="B1332" i="64"/>
  <c r="B940" i="64"/>
  <c r="B1445" i="64"/>
  <c r="B962" i="64"/>
  <c r="B1115" i="64"/>
  <c r="B1154" i="64"/>
  <c r="B106" i="64"/>
  <c r="B121" i="64"/>
  <c r="B1419" i="64"/>
  <c r="B1116" i="64"/>
  <c r="B1125" i="64"/>
  <c r="B1443" i="64"/>
  <c r="R1199" i="64"/>
  <c r="B122" i="64"/>
  <c r="B402" i="64"/>
  <c r="B964" i="64"/>
  <c r="B986" i="64"/>
  <c r="B1186" i="64"/>
  <c r="J1094" i="64"/>
  <c r="B176" i="64"/>
  <c r="B1343" i="64"/>
  <c r="B501" i="64"/>
  <c r="B1056" i="64"/>
  <c r="B1738" i="64"/>
  <c r="B1746" i="64"/>
  <c r="B1704" i="64"/>
  <c r="B1712" i="64"/>
  <c r="B1080" i="64"/>
  <c r="B1119" i="64"/>
  <c r="B1187" i="64"/>
  <c r="B1196" i="64"/>
  <c r="J1788" i="64"/>
  <c r="I1164" i="64"/>
  <c r="I1200" i="64"/>
  <c r="B1" i="84"/>
  <c r="R1093" i="64"/>
  <c r="R1715" i="64"/>
  <c r="BJ874" i="64"/>
  <c r="BH851" i="64" a="1"/>
  <c r="BG852" i="64" a="1"/>
  <c r="BI628" i="64" a="1"/>
  <c r="T1964" i="64" a="1"/>
  <c r="T1930" i="64" a="1"/>
  <c r="BI588" i="64" a="1"/>
  <c r="BI849" i="64" a="1"/>
  <c r="BM18" i="1161" l="1"/>
  <c r="BN8" i="1161"/>
  <c r="BI66" i="1161"/>
  <c r="BI23" i="861" s="1"/>
  <c r="BO23" i="1161"/>
  <c r="BO26" i="1161"/>
  <c r="BO39" i="1161"/>
  <c r="BO57" i="1161"/>
  <c r="BO27" i="1161"/>
  <c r="BO41" i="1161"/>
  <c r="BO43" i="1161"/>
  <c r="BO40" i="1161"/>
  <c r="BO58" i="1161"/>
  <c r="BO72" i="1161"/>
  <c r="BO42" i="1161"/>
  <c r="BO4" i="1161"/>
  <c r="BO56" i="1161"/>
  <c r="BO17" i="1161"/>
  <c r="BO54" i="1161"/>
  <c r="BO25" i="1161"/>
  <c r="BO55" i="1161"/>
  <c r="BO16" i="1161"/>
  <c r="BO76" i="1161"/>
  <c r="BO24" i="1161"/>
  <c r="BP3" i="1161"/>
  <c r="BP7" i="1161"/>
  <c r="BO8" i="1161" s="1"/>
  <c r="BP1" i="1161"/>
  <c r="BQ2" i="1161"/>
  <c r="BI51" i="1161"/>
  <c r="BI17" i="861" s="1"/>
  <c r="BL20" i="1161"/>
  <c r="BN15" i="1161"/>
  <c r="BH68" i="1161"/>
  <c r="BM20" i="1161"/>
  <c r="BF69" i="1161"/>
  <c r="BJ33" i="1161"/>
  <c r="BJ34" i="1161"/>
  <c r="BJ31" i="1161"/>
  <c r="BJ32" i="1161"/>
  <c r="BJ35" i="1161"/>
  <c r="BK36" i="1161"/>
  <c r="BK73" i="1161"/>
  <c r="BK24" i="861" s="1"/>
  <c r="BK77" i="1161"/>
  <c r="BK18" i="861" s="1"/>
  <c r="BG68" i="1161"/>
  <c r="BH676" i="64"/>
  <c r="BH681" i="64" s="1"/>
  <c r="BG698" i="64"/>
  <c r="BI691" i="64"/>
  <c r="BI695" i="64"/>
  <c r="BI693" i="64"/>
  <c r="BH696" i="64"/>
  <c r="BI692" i="64"/>
  <c r="BI694" i="64"/>
  <c r="BJ685" i="64" a="1"/>
  <c r="BJ685" i="64" s="1"/>
  <c r="BJ686" i="64" a="1"/>
  <c r="BJ686" i="64" s="1"/>
  <c r="BJ687" i="64" a="1"/>
  <c r="BJ687" i="64" s="1"/>
  <c r="BJ688" i="64" a="1"/>
  <c r="BJ688" i="64" s="1"/>
  <c r="BJ684" i="64" a="1"/>
  <c r="BJ684" i="64" s="1"/>
  <c r="BI677" i="64"/>
  <c r="BI676" i="64"/>
  <c r="BJ654" i="64" a="1"/>
  <c r="BJ654" i="64" s="1"/>
  <c r="BJ662" i="64" s="1"/>
  <c r="BJ670" i="64" a="1"/>
  <c r="BJ670" i="64" s="1"/>
  <c r="BJ655" i="64" a="1"/>
  <c r="BJ655" i="64" s="1"/>
  <c r="BJ663" i="64" s="1"/>
  <c r="BJ656" i="64" a="1"/>
  <c r="BJ656" i="64" s="1"/>
  <c r="BJ664" i="64" s="1"/>
  <c r="BJ657" i="64" a="1"/>
  <c r="BJ657" i="64" s="1"/>
  <c r="BJ665" i="64" s="1"/>
  <c r="BJ671" i="64" a="1"/>
  <c r="BJ671" i="64" s="1"/>
  <c r="BJ672" i="64" a="1"/>
  <c r="BJ672" i="64" s="1"/>
  <c r="BJ669" i="64" a="1"/>
  <c r="BJ669" i="64" s="1"/>
  <c r="BJ673" i="64" a="1"/>
  <c r="BJ673" i="64" s="1"/>
  <c r="BJ653" i="64" a="1"/>
  <c r="BJ653" i="64" s="1"/>
  <c r="BJ661" i="64" s="1"/>
  <c r="BI680" i="64"/>
  <c r="BI679" i="64"/>
  <c r="BI678" i="64"/>
  <c r="BJ139" i="64" a="1"/>
  <c r="BJ139" i="64" s="1"/>
  <c r="BJ138" i="64" s="1"/>
  <c r="BJ140" i="64" a="1"/>
  <c r="BJ140" i="64" s="1"/>
  <c r="BI141" i="64"/>
  <c r="BI143" i="64" s="1"/>
  <c r="BI849" i="64"/>
  <c r="BI628" i="64"/>
  <c r="BI630" i="64" s="1"/>
  <c r="BG852" i="64"/>
  <c r="BH851" i="64"/>
  <c r="BJ262" i="64" a="1"/>
  <c r="BJ262" i="64" s="1"/>
  <c r="BJ848" i="64" a="1"/>
  <c r="BJ848" i="64" s="1"/>
  <c r="BD1538" i="64"/>
  <c r="BD1540" i="64" s="1"/>
  <c r="BJ243" i="64" a="1"/>
  <c r="BJ243" i="64" s="1"/>
  <c r="BJ629" i="64" a="1"/>
  <c r="BJ629" i="64" s="1"/>
  <c r="BJ595" i="64" a="1"/>
  <c r="BJ595" i="64" s="1"/>
  <c r="BJ230" i="64" a="1"/>
  <c r="BJ230" i="64" s="1"/>
  <c r="BH592" i="64"/>
  <c r="BI588" i="64"/>
  <c r="BI596" i="64" s="1"/>
  <c r="BJ591" i="64" a="1"/>
  <c r="BJ591" i="64" s="1"/>
  <c r="BJ4" i="64"/>
  <c r="BJ587" i="64" a="1"/>
  <c r="BJ587" i="64" s="1"/>
  <c r="BK190" i="64"/>
  <c r="BK7" i="64"/>
  <c r="BI8" i="64"/>
  <c r="BD48" i="861"/>
  <c r="BD89" i="861" s="1"/>
  <c r="BK1" i="64"/>
  <c r="BL2" i="64"/>
  <c r="BK3" i="64"/>
  <c r="BK873" i="64" s="1" a="1"/>
  <c r="BK873" i="64" s="1"/>
  <c r="BJ24" i="864"/>
  <c r="BJ96" i="861" s="1"/>
  <c r="BI34"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58" i="64" a="1"/>
  <c r="T558" i="64" s="1"/>
  <c r="T553" i="64" a="1"/>
  <c r="T553" i="64" s="1"/>
  <c r="T1776" i="64" a="1"/>
  <c r="T1776" i="64" s="1"/>
  <c r="T1777" i="64" a="1"/>
  <c r="T1777" i="64" s="1"/>
  <c r="T1778" i="64" a="1"/>
  <c r="T1778" i="64" s="1"/>
  <c r="T1782" i="64" a="1"/>
  <c r="T1782" i="64" s="1"/>
  <c r="T1780" i="64" a="1"/>
  <c r="T1780" i="64" s="1"/>
  <c r="T1783" i="64" a="1"/>
  <c r="T1783" i="64" s="1"/>
  <c r="T1784" i="64" a="1"/>
  <c r="T1784" i="64" s="1"/>
  <c r="T1779" i="64" a="1"/>
  <c r="T1779" i="64" s="1"/>
  <c r="T1781" i="64" a="1"/>
  <c r="T1781" i="64" s="1"/>
  <c r="T365" i="64" a="1"/>
  <c r="T365" i="64" s="1"/>
  <c r="T343" i="64" a="1"/>
  <c r="T343" i="64" s="1"/>
  <c r="T366" i="64" a="1"/>
  <c r="T366" i="64" s="1"/>
  <c r="CY1795" i="64"/>
  <c r="CZ1793" i="64"/>
  <c r="T1930" i="64"/>
  <c r="T1964"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6" i="64" a="1"/>
  <c r="CO476" i="64" s="1"/>
  <c r="CP476" i="64" s="1" a="1"/>
  <c r="CP476" i="64" s="1"/>
  <c r="CQ476" i="64" s="1" a="1"/>
  <c r="CQ476" i="64" s="1"/>
  <c r="CR476" i="64" s="1" a="1"/>
  <c r="CR476" i="64" s="1"/>
  <c r="CS476" i="64" s="1" a="1"/>
  <c r="CS476" i="64" s="1"/>
  <c r="CT476" i="64" s="1" a="1"/>
  <c r="CT476" i="64" s="1"/>
  <c r="CU476" i="64" s="1" a="1"/>
  <c r="CU476" i="64" s="1"/>
  <c r="CV476" i="64" s="1" a="1"/>
  <c r="CV476" i="64" s="1"/>
  <c r="CW476" i="64" s="1" a="1"/>
  <c r="CW476" i="64" s="1"/>
  <c r="CX476" i="64" s="1" a="1"/>
  <c r="CX476" i="64" s="1"/>
  <c r="CY476" i="64" s="1" a="1"/>
  <c r="CY476" i="64" s="1"/>
  <c r="CZ476" i="64" s="1" a="1"/>
  <c r="CZ476" i="64" s="1"/>
  <c r="DA476" i="64" s="1" a="1"/>
  <c r="DA476" i="64" s="1"/>
  <c r="DB476" i="64" s="1" a="1"/>
  <c r="DB476" i="64" s="1"/>
  <c r="DC476" i="64" s="1" a="1"/>
  <c r="DC476" i="64" s="1"/>
  <c r="DD476" i="64" s="1" a="1"/>
  <c r="DD476" i="64" s="1"/>
  <c r="DE476" i="64" s="1" a="1"/>
  <c r="DE476" i="64" s="1"/>
  <c r="DF476" i="64" s="1" a="1"/>
  <c r="DF476" i="64" s="1"/>
  <c r="DG476" i="64" s="1" a="1"/>
  <c r="DG476" i="64" s="1"/>
  <c r="DH476" i="64" s="1" a="1"/>
  <c r="DH476" i="64" s="1"/>
  <c r="DI476" i="64" s="1" a="1"/>
  <c r="DI476" i="64" s="1"/>
  <c r="DJ476" i="64" s="1" a="1"/>
  <c r="DJ476" i="64" s="1"/>
  <c r="DK476" i="64" s="1" a="1"/>
  <c r="DK476" i="64" s="1"/>
  <c r="DL476" i="64" s="1" a="1"/>
  <c r="DL476"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0" i="64"/>
  <c r="K37" i="206"/>
  <c r="T2222" i="64" a="1"/>
  <c r="T2222" i="64" s="1"/>
  <c r="T1868" i="64" a="1"/>
  <c r="T1868" i="64" s="1"/>
  <c r="T1888" i="64" a="1"/>
  <c r="T1888" i="64" s="1"/>
  <c r="BD1581" i="64"/>
  <c r="BC1583" i="64"/>
  <c r="BD1560" i="64"/>
  <c r="BD1562" i="64" s="1"/>
  <c r="T1487" i="64" a="1"/>
  <c r="T1487" i="64" s="1"/>
  <c r="T1488" i="64" a="1"/>
  <c r="T1488" i="64" s="1"/>
  <c r="T1479" i="64" a="1"/>
  <c r="T1479" i="64" s="1"/>
  <c r="T1478" i="64" a="1"/>
  <c r="T1478" i="64" s="1"/>
  <c r="T1469" i="64" a="1"/>
  <c r="T1469" i="64" s="1"/>
  <c r="T1470" i="64" a="1"/>
  <c r="T1470" i="64" s="1"/>
  <c r="T1909" i="64" a="1"/>
  <c r="T1909" i="64" s="1"/>
  <c r="T1680" i="64"/>
  <c r="U1679" i="64"/>
  <c r="U1680" i="64" s="1"/>
  <c r="K33" i="206"/>
  <c r="K32" i="206"/>
  <c r="K31" i="206"/>
  <c r="K30" i="206"/>
  <c r="AH1516" i="64"/>
  <c r="AH1518" i="64" s="1"/>
  <c r="S1683" i="64"/>
  <c r="R1094" i="64"/>
  <c r="R1164" i="64"/>
  <c r="R1717" i="64"/>
  <c r="R1716" i="64"/>
  <c r="R1200" i="64"/>
  <c r="I1201" i="64"/>
  <c r="BK874" i="64"/>
  <c r="T1867" i="64" a="1"/>
  <c r="T1910" i="64" a="1"/>
  <c r="T1889" i="64" a="1"/>
  <c r="T367" i="64" a="1"/>
  <c r="BI851" i="64" a="1"/>
  <c r="BJ588" i="64" a="1"/>
  <c r="U1964" i="64" a="1"/>
  <c r="T554" i="64" a="1"/>
  <c r="BJ628" i="64" a="1"/>
  <c r="BJ849" i="64" a="1"/>
  <c r="U1930" i="64" a="1"/>
  <c r="BH852" i="64" a="1"/>
  <c r="T1475" i="64" a="1"/>
  <c r="DL477" i="64" a="1"/>
  <c r="T1474" i="64" a="1"/>
  <c r="S1681" i="64" l="1"/>
  <c r="T1678" i="64" s="1"/>
  <c r="T1683" i="64" s="1"/>
  <c r="BM36" i="1161"/>
  <c r="BM73" i="1161"/>
  <c r="BM24" i="861" s="1"/>
  <c r="BM77" i="1161"/>
  <c r="BM18" i="861" s="1"/>
  <c r="BP23" i="1161"/>
  <c r="BP56" i="1161"/>
  <c r="BP40" i="1161"/>
  <c r="BP26" i="1161"/>
  <c r="BP39" i="1161"/>
  <c r="BP27" i="1161"/>
  <c r="BP24" i="1161"/>
  <c r="BP25" i="1161"/>
  <c r="BP58" i="1161"/>
  <c r="BP54" i="1161"/>
  <c r="BP41" i="1161"/>
  <c r="BP43" i="1161"/>
  <c r="BP42" i="1161"/>
  <c r="BP72" i="1161"/>
  <c r="BP17" i="1161"/>
  <c r="BP57" i="1161"/>
  <c r="BP4" i="1161"/>
  <c r="BP76" i="1161"/>
  <c r="BP16" i="1161"/>
  <c r="BP55" i="1161"/>
  <c r="BH69" i="1161"/>
  <c r="BK32" i="1161"/>
  <c r="BK35" i="1161"/>
  <c r="BK31" i="1161"/>
  <c r="BK33" i="1161"/>
  <c r="BK34" i="1161"/>
  <c r="BJ50" i="1161"/>
  <c r="BJ65" i="1161"/>
  <c r="BJ47" i="1161"/>
  <c r="BJ62" i="1161"/>
  <c r="BJ46" i="1161"/>
  <c r="BJ61" i="1161"/>
  <c r="BJ49" i="1161"/>
  <c r="BJ64" i="1161"/>
  <c r="BL36" i="1161"/>
  <c r="BL77" i="1161"/>
  <c r="BL18" i="861" s="1"/>
  <c r="BL73" i="1161"/>
  <c r="BL24" i="861" s="1"/>
  <c r="BO15" i="1161"/>
  <c r="BJ48" i="1161"/>
  <c r="BJ63" i="1161"/>
  <c r="BI68" i="1161"/>
  <c r="BG69" i="1161"/>
  <c r="BN18" i="1161"/>
  <c r="BR2" i="1161"/>
  <c r="BQ3" i="1161"/>
  <c r="BQ7" i="1161"/>
  <c r="BQ1" i="1161"/>
  <c r="BP8" i="1161"/>
  <c r="BE1538" i="64"/>
  <c r="BE1540" i="64" s="1"/>
  <c r="BH698" i="64"/>
  <c r="BH699" i="64" s="1"/>
  <c r="BG699" i="64"/>
  <c r="BI696" i="64"/>
  <c r="BJ695" i="64"/>
  <c r="BJ693" i="64"/>
  <c r="BJ691" i="64"/>
  <c r="BJ694" i="64"/>
  <c r="BJ692" i="64"/>
  <c r="BK685" i="64" a="1"/>
  <c r="BK685" i="64" s="1"/>
  <c r="BK686" i="64" a="1"/>
  <c r="BK686" i="64" s="1"/>
  <c r="BK687" i="64" a="1"/>
  <c r="BK687" i="64" s="1"/>
  <c r="BK688" i="64" a="1"/>
  <c r="BK688" i="64" s="1"/>
  <c r="BK684" i="64" a="1"/>
  <c r="BK684" i="64" s="1"/>
  <c r="BJ676" i="64"/>
  <c r="BI681" i="64"/>
  <c r="BK653" i="64" a="1"/>
  <c r="BK653" i="64" s="1"/>
  <c r="BK661" i="64" s="1"/>
  <c r="BK654" i="64" a="1"/>
  <c r="BK654" i="64" s="1"/>
  <c r="BK662" i="64" s="1"/>
  <c r="BK670" i="64" a="1"/>
  <c r="BK670" i="64" s="1"/>
  <c r="BK655" i="64" a="1"/>
  <c r="BK655" i="64" s="1"/>
  <c r="BK663" i="64" s="1"/>
  <c r="BK656" i="64" a="1"/>
  <c r="BK656" i="64" s="1"/>
  <c r="BK664" i="64" s="1"/>
  <c r="BK657" i="64" a="1"/>
  <c r="BK657" i="64" s="1"/>
  <c r="BK665" i="64" s="1"/>
  <c r="BK671" i="64" a="1"/>
  <c r="BK671" i="64" s="1"/>
  <c r="BK672" i="64" a="1"/>
  <c r="BK672" i="64" s="1"/>
  <c r="BK669" i="64" a="1"/>
  <c r="BK669" i="64" s="1"/>
  <c r="BK673" i="64" a="1"/>
  <c r="BK673" i="64" s="1"/>
  <c r="BJ680" i="64"/>
  <c r="BJ679" i="64"/>
  <c r="BJ678" i="64"/>
  <c r="BJ677" i="64"/>
  <c r="BJ141" i="64"/>
  <c r="BJ143" i="64" s="1"/>
  <c r="BK139" i="64" a="1"/>
  <c r="BK139" i="64" s="1"/>
  <c r="BK138" i="64" s="1"/>
  <c r="BK140" i="64" a="1"/>
  <c r="BK140" i="64" s="1"/>
  <c r="BJ849" i="64"/>
  <c r="BJ628" i="64"/>
  <c r="BJ630" i="64" s="1"/>
  <c r="BH852" i="64"/>
  <c r="BI851" i="64"/>
  <c r="BK262" i="64" a="1"/>
  <c r="BK262" i="64" s="1"/>
  <c r="BK848" i="64" a="1"/>
  <c r="BK848" i="64" s="1"/>
  <c r="BK243" i="64" a="1"/>
  <c r="BK243" i="64" s="1"/>
  <c r="BK629" i="64" a="1"/>
  <c r="BK629" i="64" s="1"/>
  <c r="BK595" i="64" a="1"/>
  <c r="BK595" i="64" s="1"/>
  <c r="BK230" i="64" a="1"/>
  <c r="BK230" i="64" s="1"/>
  <c r="BI592" i="64"/>
  <c r="BJ588" i="64"/>
  <c r="BJ596" i="64" s="1"/>
  <c r="BK591" i="64" a="1"/>
  <c r="BK591" i="64" s="1"/>
  <c r="BK4" i="64"/>
  <c r="BK587" i="64" a="1"/>
  <c r="BK587" i="64" s="1"/>
  <c r="AC72" i="861"/>
  <c r="BK4" i="864"/>
  <c r="BL190" i="64"/>
  <c r="BL7" i="64"/>
  <c r="BK8" i="64" s="1"/>
  <c r="BJ8" i="64"/>
  <c r="BE48" i="861"/>
  <c r="BE89" i="861" s="1"/>
  <c r="BL1" i="64"/>
  <c r="BM2" i="64"/>
  <c r="BL3" i="64"/>
  <c r="BL873" i="64" s="1" a="1"/>
  <c r="BL873" i="64" s="1"/>
  <c r="BK24" i="864"/>
  <c r="BK96"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4"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4" i="64"/>
  <c r="U558" i="64" a="1"/>
  <c r="U558" i="64" s="1"/>
  <c r="U553" i="64" a="1"/>
  <c r="U553" i="64" s="1"/>
  <c r="T367" i="64"/>
  <c r="T1785" i="64"/>
  <c r="U1776" i="64" a="1"/>
  <c r="U1776" i="64" s="1"/>
  <c r="U1777" i="64" a="1"/>
  <c r="U1777" i="64" s="1"/>
  <c r="U1778" i="64" a="1"/>
  <c r="U1778" i="64" s="1"/>
  <c r="U1779" i="64" a="1"/>
  <c r="U1779" i="64" s="1"/>
  <c r="U1780" i="64" a="1"/>
  <c r="U1780" i="64" s="1"/>
  <c r="U1781" i="64" a="1"/>
  <c r="U1781" i="64" s="1"/>
  <c r="U1782" i="64" a="1"/>
  <c r="U1782" i="64" s="1"/>
  <c r="U1783" i="64" a="1"/>
  <c r="U1783" i="64" s="1"/>
  <c r="U1784" i="64" a="1"/>
  <c r="U1784" i="64" s="1"/>
  <c r="CZ1795" i="64"/>
  <c r="DA1793" i="64"/>
  <c r="U366" i="64" a="1"/>
  <c r="U366" i="64" s="1"/>
  <c r="U365" i="64" a="1"/>
  <c r="U365" i="64" s="1"/>
  <c r="U343" i="64" a="1"/>
  <c r="U343" i="64" s="1"/>
  <c r="U1930" i="64"/>
  <c r="U1964" i="64"/>
  <c r="CO124" i="64"/>
  <c r="CP121" i="64"/>
  <c r="DL477" i="64"/>
  <c r="T1889" i="64"/>
  <c r="T1867" i="64"/>
  <c r="U2222" i="64" a="1"/>
  <c r="U2222" i="64" s="1"/>
  <c r="U1868" i="64" a="1"/>
  <c r="U1868" i="64" s="1"/>
  <c r="U1888" i="64" a="1"/>
  <c r="U1888" i="64" s="1"/>
  <c r="BD1583" i="64"/>
  <c r="BE1581" i="64"/>
  <c r="BE1560" i="64"/>
  <c r="BE1562" i="64" s="1"/>
  <c r="U1488" i="64" a="1"/>
  <c r="U1488" i="64" s="1"/>
  <c r="U1487" i="64" a="1"/>
  <c r="U1487" i="64" s="1"/>
  <c r="U1478" i="64" a="1"/>
  <c r="U1478" i="64" s="1"/>
  <c r="U1479" i="64" a="1"/>
  <c r="U1479" i="64" s="1"/>
  <c r="T1475" i="64"/>
  <c r="T1474" i="64"/>
  <c r="U1469" i="64" a="1"/>
  <c r="U1469" i="64" s="1"/>
  <c r="U1470" i="64" a="1"/>
  <c r="U1470" i="64" s="1"/>
  <c r="T1910" i="64"/>
  <c r="U1909" i="64" a="1"/>
  <c r="U1909" i="64" s="1"/>
  <c r="V1679" i="64"/>
  <c r="V1680" i="64" s="1"/>
  <c r="AI1516" i="64"/>
  <c r="AI1518" i="64" s="1"/>
  <c r="R1201" i="64"/>
  <c r="BL874" i="64"/>
  <c r="V1930" i="64" a="1"/>
  <c r="U367" i="64" a="1"/>
  <c r="BI852" i="64" a="1"/>
  <c r="U1889" i="64" a="1"/>
  <c r="V1964" i="64" a="1"/>
  <c r="U1867" i="64" a="1"/>
  <c r="BJ851" i="64" a="1"/>
  <c r="U1475" i="64" a="1"/>
  <c r="U554" i="64" a="1"/>
  <c r="U1910" i="64" a="1"/>
  <c r="BK849" i="64" a="1"/>
  <c r="U1474" i="64" a="1"/>
  <c r="BK628" i="64" a="1"/>
  <c r="BK588" i="64" a="1"/>
  <c r="T1793" i="64" l="1"/>
  <c r="T1681" i="64"/>
  <c r="U1678" i="64" s="1"/>
  <c r="U1683" i="64" s="1"/>
  <c r="BK48" i="1161"/>
  <c r="BK63" i="1161"/>
  <c r="BK46" i="1161"/>
  <c r="BK61" i="1161"/>
  <c r="BJ66" i="1161"/>
  <c r="BJ23" i="861" s="1"/>
  <c r="BK50" i="1161"/>
  <c r="BK65" i="1161"/>
  <c r="BJ51" i="1161"/>
  <c r="BJ17" i="861" s="1"/>
  <c r="BK47" i="1161"/>
  <c r="BK62" i="1161"/>
  <c r="BQ54" i="1161"/>
  <c r="BQ55" i="1161"/>
  <c r="BQ41" i="1161"/>
  <c r="BQ43" i="1161"/>
  <c r="BQ56" i="1161"/>
  <c r="BQ23" i="1161"/>
  <c r="BQ72" i="1161"/>
  <c r="BQ4" i="1161"/>
  <c r="BQ57" i="1161"/>
  <c r="BQ16" i="1161"/>
  <c r="BQ58" i="1161"/>
  <c r="BQ17" i="1161"/>
  <c r="BQ76" i="1161"/>
  <c r="BQ26" i="1161"/>
  <c r="BQ24" i="1161"/>
  <c r="BQ25" i="1161"/>
  <c r="BQ42" i="1161"/>
  <c r="BQ40" i="1161"/>
  <c r="BQ39" i="1161"/>
  <c r="BQ27" i="1161"/>
  <c r="BS2" i="1161"/>
  <c r="BR3" i="1161"/>
  <c r="BR7" i="1161"/>
  <c r="BR1" i="1161"/>
  <c r="BP15" i="1161"/>
  <c r="BN20" i="1161"/>
  <c r="BO18" i="1161"/>
  <c r="BL33" i="1161"/>
  <c r="BL31" i="1161"/>
  <c r="BL35" i="1161"/>
  <c r="BL32" i="1161"/>
  <c r="BL34" i="1161"/>
  <c r="BI69" i="1161"/>
  <c r="BK49" i="1161"/>
  <c r="BK64" i="1161"/>
  <c r="BM35" i="1161"/>
  <c r="BM32" i="1161"/>
  <c r="BM33" i="1161"/>
  <c r="BM31" i="1161"/>
  <c r="BM34" i="1161"/>
  <c r="BF1538" i="64"/>
  <c r="BF1540" i="64" s="1"/>
  <c r="BI698" i="64"/>
  <c r="BK691" i="64"/>
  <c r="BK695" i="64"/>
  <c r="BK694" i="64"/>
  <c r="BK692" i="64"/>
  <c r="BJ696" i="64"/>
  <c r="BK693" i="64"/>
  <c r="BL685" i="64" a="1"/>
  <c r="BL685" i="64" s="1"/>
  <c r="BL686" i="64" a="1"/>
  <c r="BL686" i="64" s="1"/>
  <c r="BL687" i="64" a="1"/>
  <c r="BL687" i="64" s="1"/>
  <c r="BL688" i="64" a="1"/>
  <c r="BL688" i="64" s="1"/>
  <c r="BL684" i="64" a="1"/>
  <c r="BL684" i="64" s="1"/>
  <c r="BJ681" i="64"/>
  <c r="BL653" i="64" a="1"/>
  <c r="BL653" i="64" s="1"/>
  <c r="BL661" i="64" s="1"/>
  <c r="BL654" i="64" a="1"/>
  <c r="BL654" i="64" s="1"/>
  <c r="BL662" i="64" s="1"/>
  <c r="BL670" i="64" a="1"/>
  <c r="BL670" i="64" s="1"/>
  <c r="BL655" i="64" a="1"/>
  <c r="BL655" i="64" s="1"/>
  <c r="BL663" i="64" s="1"/>
  <c r="BL656" i="64" a="1"/>
  <c r="BL656" i="64" s="1"/>
  <c r="BL664" i="64" s="1"/>
  <c r="BL657" i="64" a="1"/>
  <c r="BL657" i="64" s="1"/>
  <c r="BL665" i="64" s="1"/>
  <c r="BL671" i="64" a="1"/>
  <c r="BL671" i="64" s="1"/>
  <c r="BL669" i="64" a="1"/>
  <c r="BL669" i="64" s="1"/>
  <c r="BL672" i="64" a="1"/>
  <c r="BL672" i="64" s="1"/>
  <c r="BL673" i="64" a="1"/>
  <c r="BL673" i="64" s="1"/>
  <c r="BK680" i="64"/>
  <c r="BK679" i="64"/>
  <c r="BK678" i="64"/>
  <c r="BK677" i="64"/>
  <c r="BK676" i="64"/>
  <c r="BK141" i="64"/>
  <c r="BK143" i="64" s="1"/>
  <c r="BL139" i="64" a="1"/>
  <c r="BL139" i="64" s="1"/>
  <c r="BL138" i="64" s="1"/>
  <c r="BL140" i="64" a="1"/>
  <c r="BL140" i="64" s="1"/>
  <c r="BK849" i="64"/>
  <c r="BK628" i="64"/>
  <c r="BK630" i="64" s="1"/>
  <c r="BI852" i="64"/>
  <c r="BJ851" i="64"/>
  <c r="BL262" i="64" a="1"/>
  <c r="BL262" i="64" s="1"/>
  <c r="BL848" i="64" a="1"/>
  <c r="BL848" i="64" s="1"/>
  <c r="BL243" i="64" a="1"/>
  <c r="BL243" i="64" s="1"/>
  <c r="BL629" i="64" a="1"/>
  <c r="BL629" i="64" s="1"/>
  <c r="BL595" i="64" a="1"/>
  <c r="BL595" i="64" s="1"/>
  <c r="BL230" i="64" a="1"/>
  <c r="BL230" i="64" s="1"/>
  <c r="BJ592" i="64"/>
  <c r="BK588" i="64"/>
  <c r="BK596" i="64" s="1"/>
  <c r="BL591" i="64" a="1"/>
  <c r="BL591" i="64" s="1"/>
  <c r="BL4" i="64"/>
  <c r="BL587" i="64" a="1"/>
  <c r="BL587" i="64" s="1"/>
  <c r="BM190" i="64"/>
  <c r="BM7" i="64"/>
  <c r="BF48" i="861"/>
  <c r="BF89" i="861" s="1"/>
  <c r="BN2" i="64"/>
  <c r="BM1" i="64"/>
  <c r="BM3" i="64"/>
  <c r="BM873" i="64" s="1" a="1"/>
  <c r="BM873" i="64" s="1"/>
  <c r="BL24" i="864"/>
  <c r="BL96"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4"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4" i="64"/>
  <c r="U564" i="64" s="1"/>
  <c r="T564" i="64"/>
  <c r="V558" i="64" a="1"/>
  <c r="V558" i="64" s="1"/>
  <c r="V553" i="64" a="1"/>
  <c r="V553" i="64" s="1"/>
  <c r="U367" i="64"/>
  <c r="V1776" i="64" a="1"/>
  <c r="V1776" i="64" s="1"/>
  <c r="V1777" i="64" a="1"/>
  <c r="V1777" i="64" s="1"/>
  <c r="V1778" i="64" a="1"/>
  <c r="V1778" i="64" s="1"/>
  <c r="V1779" i="64" a="1"/>
  <c r="V1779" i="64" s="1"/>
  <c r="V1780" i="64" a="1"/>
  <c r="V1780" i="64" s="1"/>
  <c r="V1782" i="64" a="1"/>
  <c r="V1782" i="64" s="1"/>
  <c r="V1783" i="64" a="1"/>
  <c r="V1783" i="64" s="1"/>
  <c r="V1784" i="64" a="1"/>
  <c r="V1784" i="64" s="1"/>
  <c r="V1781" i="64" a="1"/>
  <c r="V1781" i="64" s="1"/>
  <c r="U1785" i="64"/>
  <c r="DA1795" i="64"/>
  <c r="DB1793" i="64"/>
  <c r="V366" i="64" a="1"/>
  <c r="V366" i="64" s="1"/>
  <c r="V365" i="64" a="1"/>
  <c r="V365" i="64" s="1"/>
  <c r="V343" i="64" a="1"/>
  <c r="V343" i="64" s="1"/>
  <c r="V1930" i="64"/>
  <c r="V1964" i="64"/>
  <c r="CQ121" i="64"/>
  <c r="CQ124" i="64" s="1"/>
  <c r="CP124" i="64"/>
  <c r="U1889" i="64"/>
  <c r="U1867" i="64"/>
  <c r="V1868" i="64" a="1"/>
  <c r="V1868" i="64" s="1"/>
  <c r="V1888" i="64" a="1"/>
  <c r="V1888" i="64" s="1"/>
  <c r="BF1581" i="64"/>
  <c r="BE1583" i="64"/>
  <c r="BF1560" i="64"/>
  <c r="BF1562" i="64" s="1"/>
  <c r="V2222" i="64" a="1"/>
  <c r="V2222" i="64" s="1"/>
  <c r="BG1538" i="64"/>
  <c r="BG1540" i="64" s="1"/>
  <c r="T1482" i="64"/>
  <c r="T1491" i="64"/>
  <c r="T1483" i="64"/>
  <c r="T1492" i="64"/>
  <c r="V1488" i="64" a="1"/>
  <c r="V1488" i="64" s="1"/>
  <c r="V1487" i="64" a="1"/>
  <c r="V1487" i="64" s="1"/>
  <c r="V1470" i="64" a="1"/>
  <c r="V1470" i="64" s="1"/>
  <c r="V1478" i="64" a="1"/>
  <c r="V1478" i="64" s="1"/>
  <c r="V1479" i="64" a="1"/>
  <c r="V1479" i="64" s="1"/>
  <c r="U1475" i="64"/>
  <c r="U1474" i="64"/>
  <c r="V1909" i="64" a="1"/>
  <c r="V1909" i="64" s="1"/>
  <c r="V1469" i="64" a="1"/>
  <c r="V1469" i="64" s="1"/>
  <c r="U1910" i="64"/>
  <c r="W1679" i="64"/>
  <c r="W1680" i="64" s="1"/>
  <c r="AJ1516" i="64"/>
  <c r="AJ1518" i="64" s="1"/>
  <c r="BM874" i="64"/>
  <c r="V367" i="64" a="1"/>
  <c r="V1910" i="64" a="1"/>
  <c r="BL849" i="64" a="1"/>
  <c r="V1889" i="64" a="1"/>
  <c r="V554" i="64" a="1"/>
  <c r="BL628" i="64" a="1"/>
  <c r="BK851" i="64" a="1"/>
  <c r="V1475" i="64" a="1"/>
  <c r="V1867" i="64" a="1"/>
  <c r="BJ852" i="64" a="1"/>
  <c r="W1964" i="64" a="1"/>
  <c r="W1930" i="64" a="1"/>
  <c r="V1474" i="64" a="1"/>
  <c r="BL588" i="64" a="1"/>
  <c r="U1793" i="64" l="1"/>
  <c r="U1681" i="64"/>
  <c r="V1678" i="64" s="1"/>
  <c r="V1683" i="64" s="1"/>
  <c r="BP18" i="1161"/>
  <c r="BM49" i="1161"/>
  <c r="BM64" i="1161"/>
  <c r="BL62" i="1161"/>
  <c r="BL47" i="1161"/>
  <c r="BM46" i="1161"/>
  <c r="BM61" i="1161"/>
  <c r="BL65" i="1161"/>
  <c r="BL50" i="1161"/>
  <c r="BM48" i="1161"/>
  <c r="BM63" i="1161"/>
  <c r="BL46" i="1161"/>
  <c r="BL61" i="1161"/>
  <c r="BR26" i="1161"/>
  <c r="BR39" i="1161"/>
  <c r="BR56" i="1161"/>
  <c r="BR27" i="1161"/>
  <c r="BR54" i="1161"/>
  <c r="BR40" i="1161"/>
  <c r="BR41" i="1161"/>
  <c r="BR43" i="1161"/>
  <c r="BR42" i="1161"/>
  <c r="BR72" i="1161"/>
  <c r="BR16" i="1161"/>
  <c r="BR57" i="1161"/>
  <c r="BR4" i="1161"/>
  <c r="BR58" i="1161"/>
  <c r="BR17" i="1161"/>
  <c r="BR55" i="1161"/>
  <c r="BR24" i="1161"/>
  <c r="BR76" i="1161"/>
  <c r="BR25" i="1161"/>
  <c r="BR23" i="1161"/>
  <c r="BM47" i="1161"/>
  <c r="BM62" i="1161"/>
  <c r="BS7" i="1161"/>
  <c r="BS1" i="1161"/>
  <c r="BT2" i="1161"/>
  <c r="BS3" i="1161"/>
  <c r="BJ68" i="1161"/>
  <c r="BL48" i="1161"/>
  <c r="BL63" i="1161"/>
  <c r="BM50" i="1161"/>
  <c r="BM65" i="1161"/>
  <c r="BO20" i="1161"/>
  <c r="BK66" i="1161"/>
  <c r="BK23" i="861" s="1"/>
  <c r="BN36" i="1161"/>
  <c r="BN73" i="1161"/>
  <c r="BN24" i="861" s="1"/>
  <c r="BN77" i="1161"/>
  <c r="BN18" i="861" s="1"/>
  <c r="BK51" i="1161"/>
  <c r="BK17" i="861" s="1"/>
  <c r="BQ8" i="1161"/>
  <c r="BP20" i="1161"/>
  <c r="BL64" i="1161"/>
  <c r="BL49" i="1161"/>
  <c r="BQ15" i="1161"/>
  <c r="BJ698" i="64"/>
  <c r="BJ699" i="64" s="1"/>
  <c r="BI699" i="64"/>
  <c r="BK696" i="64"/>
  <c r="BL695" i="64"/>
  <c r="BL694" i="64"/>
  <c r="BL693" i="64"/>
  <c r="BL692" i="64"/>
  <c r="BL691" i="64"/>
  <c r="BM686" i="64" a="1"/>
  <c r="BM686" i="64" s="1"/>
  <c r="BM685" i="64" a="1"/>
  <c r="BM685" i="64" s="1"/>
  <c r="BM687" i="64" a="1"/>
  <c r="BM687" i="64" s="1"/>
  <c r="BM688" i="64" a="1"/>
  <c r="BM688" i="64" s="1"/>
  <c r="BM684" i="64" a="1"/>
  <c r="BM684" i="64" s="1"/>
  <c r="BK681" i="64"/>
  <c r="BM653" i="64" a="1"/>
  <c r="BM653" i="64" s="1"/>
  <c r="BM661" i="64" s="1"/>
  <c r="BM654" i="64" a="1"/>
  <c r="BM654" i="64" s="1"/>
  <c r="BM662" i="64" s="1"/>
  <c r="BM670" i="64" a="1"/>
  <c r="BM670" i="64" s="1"/>
  <c r="BM655" i="64" a="1"/>
  <c r="BM655" i="64" s="1"/>
  <c r="BM663" i="64" s="1"/>
  <c r="BM656" i="64" a="1"/>
  <c r="BM656" i="64" s="1"/>
  <c r="BM664" i="64" s="1"/>
  <c r="BM669" i="64" a="1"/>
  <c r="BM669" i="64" s="1"/>
  <c r="BM657" i="64" a="1"/>
  <c r="BM657" i="64" s="1"/>
  <c r="BM665" i="64" s="1"/>
  <c r="BM671" i="64" a="1"/>
  <c r="BM671" i="64" s="1"/>
  <c r="BM672" i="64" a="1"/>
  <c r="BM672" i="64" s="1"/>
  <c r="BM673" i="64" a="1"/>
  <c r="BM673" i="64" s="1"/>
  <c r="BL680" i="64"/>
  <c r="BL679" i="64"/>
  <c r="BL678" i="64"/>
  <c r="BL677" i="64"/>
  <c r="BL676" i="64"/>
  <c r="BM139" i="64" a="1"/>
  <c r="BM139" i="64" s="1"/>
  <c r="BM138" i="64" s="1"/>
  <c r="BM140" i="64" a="1"/>
  <c r="BM140" i="64" s="1"/>
  <c r="BL141" i="64"/>
  <c r="BL143" i="64" s="1"/>
  <c r="BL849" i="64"/>
  <c r="BL628" i="64"/>
  <c r="BL630" i="64" s="1"/>
  <c r="BJ852" i="64"/>
  <c r="BK851" i="64"/>
  <c r="BM262" i="64" a="1"/>
  <c r="BM262" i="64" s="1"/>
  <c r="BM848" i="64" a="1"/>
  <c r="BM848" i="64" s="1"/>
  <c r="BM243" i="64" a="1"/>
  <c r="BM243" i="64" s="1"/>
  <c r="BM629" i="64" a="1"/>
  <c r="BM629" i="64" s="1"/>
  <c r="BM595" i="64" a="1"/>
  <c r="BM595" i="64" s="1"/>
  <c r="BM230" i="64" a="1"/>
  <c r="BM230" i="64" s="1"/>
  <c r="BK592" i="64"/>
  <c r="BL588" i="64"/>
  <c r="BL596" i="64" s="1"/>
  <c r="BM591" i="64" a="1"/>
  <c r="BM591" i="64" s="1"/>
  <c r="BM4" i="64"/>
  <c r="BM587" i="64" a="1"/>
  <c r="BM587" i="64" s="1"/>
  <c r="AD45" i="861"/>
  <c r="AD97" i="861"/>
  <c r="BN190" i="64"/>
  <c r="BN7" i="64"/>
  <c r="BM8" i="64" s="1"/>
  <c r="BL8" i="64"/>
  <c r="BG48" i="861"/>
  <c r="BG89" i="861" s="1"/>
  <c r="BN1" i="64"/>
  <c r="BN3" i="64"/>
  <c r="BN873" i="64" s="1" a="1"/>
  <c r="BN873"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6" i="861" s="1"/>
  <c r="BL34" i="861"/>
  <c r="W212" i="64"/>
  <c r="X208" i="64"/>
  <c r="X209" i="64"/>
  <c r="X191" i="64"/>
  <c r="X192" i="64"/>
  <c r="X210" i="64"/>
  <c r="X193" i="64"/>
  <c r="X211" i="64"/>
  <c r="W194" i="64"/>
  <c r="BA3" i="860"/>
  <c r="BA4" i="860" s="1"/>
  <c r="BB2" i="860"/>
  <c r="BA1" i="860"/>
  <c r="BA7" i="860"/>
  <c r="V554" i="64"/>
  <c r="V564" i="64" s="1"/>
  <c r="W558" i="64" a="1"/>
  <c r="W558" i="64" s="1"/>
  <c r="W553" i="64" a="1"/>
  <c r="W553" i="64" s="1"/>
  <c r="V367" i="64"/>
  <c r="W1776" i="64" a="1"/>
  <c r="W1776" i="64" s="1"/>
  <c r="W1777" i="64" a="1"/>
  <c r="W1777" i="64" s="1"/>
  <c r="W1778" i="64" a="1"/>
  <c r="W1778" i="64" s="1"/>
  <c r="W1780" i="64" a="1"/>
  <c r="W1780" i="64" s="1"/>
  <c r="W1782" i="64" a="1"/>
  <c r="W1782" i="64" s="1"/>
  <c r="W1783" i="64" a="1"/>
  <c r="W1783" i="64" s="1"/>
  <c r="W1784" i="64" a="1"/>
  <c r="W1784" i="64" s="1"/>
  <c r="W1779" i="64" a="1"/>
  <c r="W1779" i="64" s="1"/>
  <c r="W1781" i="64" a="1"/>
  <c r="W1781" i="64" s="1"/>
  <c r="V1785" i="64"/>
  <c r="V1793" i="64" s="1"/>
  <c r="W343" i="64" a="1"/>
  <c r="W343" i="64" s="1"/>
  <c r="W366" i="64" a="1"/>
  <c r="W366" i="64" s="1"/>
  <c r="W365" i="64" a="1"/>
  <c r="W365" i="64" s="1"/>
  <c r="DB1795" i="64"/>
  <c r="DC1793" i="64"/>
  <c r="W1930" i="64"/>
  <c r="W1964" i="64"/>
  <c r="CR121" i="64"/>
  <c r="CR124" i="64" s="1"/>
  <c r="V1867" i="64"/>
  <c r="V1889" i="64"/>
  <c r="W1868" i="64" a="1"/>
  <c r="W1868" i="64" s="1"/>
  <c r="W1888" i="64" a="1"/>
  <c r="W1888" i="64" s="1"/>
  <c r="BF1583" i="64"/>
  <c r="BG1581" i="64"/>
  <c r="W2222" i="64" a="1"/>
  <c r="W2222" i="64" s="1"/>
  <c r="BG1560" i="64"/>
  <c r="BG1562" i="64" s="1"/>
  <c r="BH1538" i="64"/>
  <c r="BH1540" i="64" s="1"/>
  <c r="T1484" i="64"/>
  <c r="U1483" i="64"/>
  <c r="U1492" i="64"/>
  <c r="U1482" i="64"/>
  <c r="U1491" i="64"/>
  <c r="W1488" i="64" a="1"/>
  <c r="W1488" i="64" s="1"/>
  <c r="W1487" i="64" a="1"/>
  <c r="W1487" i="64" s="1"/>
  <c r="V1475" i="64"/>
  <c r="W1478" i="64" a="1"/>
  <c r="W1478" i="64" s="1"/>
  <c r="W1479" i="64" a="1"/>
  <c r="W1479" i="64" s="1"/>
  <c r="V1474" i="64"/>
  <c r="W1469" i="64" a="1"/>
  <c r="W1469" i="64" s="1"/>
  <c r="W1470" i="64" a="1"/>
  <c r="W1470" i="64" s="1"/>
  <c r="V1910" i="64"/>
  <c r="W1909" i="64" a="1"/>
  <c r="W1909" i="64" s="1"/>
  <c r="S476" i="64" a="1"/>
  <c r="S476" i="64" s="1"/>
  <c r="X1679" i="64"/>
  <c r="X1680" i="64" s="1"/>
  <c r="AK1516" i="64"/>
  <c r="DA2145" i="64" a="1"/>
  <c r="DA2145" i="64" s="1"/>
  <c r="BN874" i="64"/>
  <c r="BM849" i="64" a="1"/>
  <c r="X1964" i="64" a="1"/>
  <c r="S477" i="64" a="1"/>
  <c r="W554" i="64" a="1"/>
  <c r="W1910" i="64" a="1"/>
  <c r="W1889" i="64" a="1"/>
  <c r="W1867" i="64" a="1"/>
  <c r="BL851" i="64" a="1"/>
  <c r="BK852" i="64" a="1"/>
  <c r="BM628" i="64" a="1"/>
  <c r="W367" i="64" a="1"/>
  <c r="X1930" i="64" a="1"/>
  <c r="W1475" i="64" a="1"/>
  <c r="BM588" i="64" a="1"/>
  <c r="W1474" i="64" a="1"/>
  <c r="V1681" i="64" l="1"/>
  <c r="W1678" i="64" s="1"/>
  <c r="BP36" i="1161"/>
  <c r="BP73" i="1161"/>
  <c r="BP24" i="861" s="1"/>
  <c r="BP77" i="1161"/>
  <c r="BP18" i="861" s="1"/>
  <c r="BR8" i="1161"/>
  <c r="BR15" i="1161"/>
  <c r="BO36" i="1161"/>
  <c r="BO73" i="1161"/>
  <c r="BO24" i="861" s="1"/>
  <c r="BO77" i="1161"/>
  <c r="BO18" i="861" s="1"/>
  <c r="BT7" i="1161"/>
  <c r="BT1" i="1161"/>
  <c r="BU2" i="1161"/>
  <c r="BT3" i="1161"/>
  <c r="BK68" i="1161"/>
  <c r="BM66" i="1161"/>
  <c r="BM23" i="861" s="1"/>
  <c r="BM51" i="1161"/>
  <c r="BM17" i="861" s="1"/>
  <c r="BN31" i="1161"/>
  <c r="BN32" i="1161"/>
  <c r="BN34" i="1161"/>
  <c r="BN33" i="1161"/>
  <c r="BN35" i="1161"/>
  <c r="BJ69" i="1161"/>
  <c r="BQ18" i="1161"/>
  <c r="BR18" i="1161"/>
  <c r="BL66" i="1161"/>
  <c r="BL23" i="861" s="1"/>
  <c r="BS40" i="1161"/>
  <c r="BS26" i="1161"/>
  <c r="BS39" i="1161"/>
  <c r="BS57" i="1161"/>
  <c r="BS56" i="1161"/>
  <c r="BS43" i="1161"/>
  <c r="BS42" i="1161"/>
  <c r="BS72" i="1161"/>
  <c r="BS16" i="1161"/>
  <c r="BS54" i="1161"/>
  <c r="BS4" i="1161"/>
  <c r="BS58" i="1161"/>
  <c r="BS17" i="1161"/>
  <c r="BS55" i="1161"/>
  <c r="BS27" i="1161"/>
  <c r="BS76" i="1161"/>
  <c r="BS24" i="1161"/>
  <c r="BS25" i="1161"/>
  <c r="BS41" i="1161"/>
  <c r="BS23" i="1161"/>
  <c r="BL51" i="1161"/>
  <c r="BL17" i="861" s="1"/>
  <c r="BK698" i="64"/>
  <c r="BL696" i="64"/>
  <c r="BM694" i="64"/>
  <c r="BM693" i="64"/>
  <c r="BM691" i="64"/>
  <c r="BM695" i="64"/>
  <c r="BM692" i="64"/>
  <c r="BN686" i="64" a="1"/>
  <c r="BN686" i="64" s="1"/>
  <c r="BN687" i="64" a="1"/>
  <c r="BN687" i="64" s="1"/>
  <c r="BN688" i="64" a="1"/>
  <c r="BN688" i="64" s="1"/>
  <c r="BN684" i="64" a="1"/>
  <c r="BN684" i="64" s="1"/>
  <c r="BN685" i="64" a="1"/>
  <c r="BN685" i="64" s="1"/>
  <c r="BL681" i="64"/>
  <c r="BM680" i="64"/>
  <c r="BN653" i="64" a="1"/>
  <c r="BN653" i="64" s="1"/>
  <c r="BN661" i="64" s="1"/>
  <c r="BN654" i="64" a="1"/>
  <c r="BN654" i="64" s="1"/>
  <c r="BN662" i="64" s="1"/>
  <c r="BN670" i="64" a="1"/>
  <c r="BN670" i="64" s="1"/>
  <c r="BN669" i="64" a="1"/>
  <c r="BN669" i="64" s="1"/>
  <c r="BN655" i="64" a="1"/>
  <c r="BN655" i="64" s="1"/>
  <c r="BN663" i="64" s="1"/>
  <c r="BN656" i="64" a="1"/>
  <c r="BN656" i="64" s="1"/>
  <c r="BN664" i="64" s="1"/>
  <c r="BN657" i="64" a="1"/>
  <c r="BN657" i="64" s="1"/>
  <c r="BN665" i="64" s="1"/>
  <c r="BN671" i="64" a="1"/>
  <c r="BN671" i="64" s="1"/>
  <c r="BN672" i="64" a="1"/>
  <c r="BN672" i="64" s="1"/>
  <c r="BN673" i="64" a="1"/>
  <c r="BN673" i="64" s="1"/>
  <c r="BM679" i="64"/>
  <c r="BM678" i="64"/>
  <c r="BM677" i="64"/>
  <c r="BM676" i="64"/>
  <c r="BN139" i="64" a="1"/>
  <c r="BN139" i="64" s="1"/>
  <c r="BN138" i="64" s="1"/>
  <c r="BN140" i="64" a="1"/>
  <c r="BN140" i="64" s="1"/>
  <c r="BM141" i="64"/>
  <c r="BM143" i="64" s="1"/>
  <c r="BM849" i="64"/>
  <c r="BM628" i="64"/>
  <c r="BM630" i="64" s="1"/>
  <c r="BK852" i="64"/>
  <c r="BL851" i="64"/>
  <c r="BN262" i="64" a="1"/>
  <c r="BN262" i="64" s="1"/>
  <c r="BN848" i="64" a="1"/>
  <c r="BN848" i="64" s="1"/>
  <c r="BN243" i="64" a="1"/>
  <c r="BN243" i="64" s="1"/>
  <c r="BN629" i="64" a="1"/>
  <c r="BN629" i="64" s="1"/>
  <c r="BN595" i="64" a="1"/>
  <c r="BN595" i="64" s="1"/>
  <c r="BN230" i="64" a="1"/>
  <c r="BN230" i="64" s="1"/>
  <c r="BL592" i="64"/>
  <c r="BM588" i="64"/>
  <c r="BM596" i="64" s="1"/>
  <c r="BN591" i="64" a="1"/>
  <c r="BN591" i="64" s="1"/>
  <c r="BN4" i="64"/>
  <c r="BN587" i="64" a="1"/>
  <c r="BN587" i="64" s="1"/>
  <c r="BO190" i="64"/>
  <c r="BO7" i="64"/>
  <c r="BN8" i="64" s="1"/>
  <c r="BH48" i="861"/>
  <c r="BH89" i="861" s="1"/>
  <c r="BO3" i="64"/>
  <c r="BO873" i="64" s="1" a="1"/>
  <c r="BO873" i="64" s="1"/>
  <c r="BP2" i="64"/>
  <c r="BO1" i="64"/>
  <c r="BN24" i="864"/>
  <c r="BN96" i="861" s="1"/>
  <c r="BN57" i="863"/>
  <c r="BN68" i="863" a="1"/>
  <c r="BN68" i="863" s="1"/>
  <c r="BN66" i="863" a="1"/>
  <c r="BN66" i="863" s="1"/>
  <c r="BN70" i="863" a="1"/>
  <c r="BN70" i="863" s="1"/>
  <c r="BN4" i="863"/>
  <c r="BM34"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3" i="64" a="1"/>
  <c r="X553" i="64" s="1"/>
  <c r="W554" i="64"/>
  <c r="W564" i="64" s="1"/>
  <c r="X558" i="64" a="1"/>
  <c r="X558" i="64" s="1"/>
  <c r="W367" i="64"/>
  <c r="X1782" i="64" a="1"/>
  <c r="X1782" i="64" s="1"/>
  <c r="X1776" i="64" a="1"/>
  <c r="X1776" i="64" s="1"/>
  <c r="X1777" i="64" a="1"/>
  <c r="X1777" i="64" s="1"/>
  <c r="X1780" i="64" a="1"/>
  <c r="X1780" i="64" s="1"/>
  <c r="X1778" i="64" a="1"/>
  <c r="X1778" i="64" s="1"/>
  <c r="X1783" i="64" a="1"/>
  <c r="X1783" i="64" s="1"/>
  <c r="X1784" i="64" a="1"/>
  <c r="X1784" i="64" s="1"/>
  <c r="X1779" i="64" a="1"/>
  <c r="X1779" i="64" s="1"/>
  <c r="X1781" i="64" a="1"/>
  <c r="X1781" i="64" s="1"/>
  <c r="W1785" i="64"/>
  <c r="DC1795" i="64"/>
  <c r="DD1793" i="64"/>
  <c r="X343" i="64" a="1"/>
  <c r="X343" i="64" s="1"/>
  <c r="X366" i="64" a="1"/>
  <c r="X366" i="64" s="1"/>
  <c r="X365" i="64" a="1"/>
  <c r="X365" i="64" s="1"/>
  <c r="X1964" i="64"/>
  <c r="X1930" i="64"/>
  <c r="CS121" i="64"/>
  <c r="CS124" i="64" s="1"/>
  <c r="W1889" i="64"/>
  <c r="W1867" i="64"/>
  <c r="X1868" i="64" a="1"/>
  <c r="X1868" i="64" s="1"/>
  <c r="X1888" i="64" a="1"/>
  <c r="X1888" i="64" s="1"/>
  <c r="BG1583" i="64"/>
  <c r="BH1581" i="64"/>
  <c r="BH1560" i="64"/>
  <c r="BH1562" i="64" s="1"/>
  <c r="BI1538" i="64"/>
  <c r="BI1540" i="64" s="1"/>
  <c r="X2222" i="64" a="1"/>
  <c r="X2222" i="64" s="1"/>
  <c r="U1484" i="64"/>
  <c r="T1493" i="64"/>
  <c r="U1493" i="64"/>
  <c r="V1482" i="64"/>
  <c r="V1491" i="64"/>
  <c r="V1483" i="64"/>
  <c r="V1492" i="64"/>
  <c r="X1487" i="64" a="1"/>
  <c r="X1487" i="64" s="1"/>
  <c r="X1488" i="64" a="1"/>
  <c r="X1488" i="64" s="1"/>
  <c r="X1479" i="64" a="1"/>
  <c r="X1479" i="64" s="1"/>
  <c r="X1478" i="64" a="1"/>
  <c r="X1478" i="64" s="1"/>
  <c r="W1475" i="64"/>
  <c r="W1474" i="64"/>
  <c r="X1469" i="64" a="1"/>
  <c r="X1469" i="64" s="1"/>
  <c r="X1470" i="64" a="1"/>
  <c r="X1470" i="64" s="1"/>
  <c r="W1910" i="64"/>
  <c r="X1909" i="64" a="1"/>
  <c r="X1909" i="64" s="1"/>
  <c r="S53" i="64" a="1"/>
  <c r="S53" i="64" s="1"/>
  <c r="CR940" i="64" a="1"/>
  <c r="CR940" i="64" s="1"/>
  <c r="DF60" i="64" a="1"/>
  <c r="DF60" i="64" s="1"/>
  <c r="DE60" i="64" a="1"/>
  <c r="DE60" i="64" s="1"/>
  <c r="CY1119" i="64" a="1"/>
  <c r="CY1119" i="64" s="1"/>
  <c r="CU914" i="64" a="1"/>
  <c r="CU914" i="64" s="1"/>
  <c r="DE1084" i="64" a="1"/>
  <c r="DE1084" i="64" s="1"/>
  <c r="CZ1391" i="64" a="1"/>
  <c r="CZ1391" i="64" s="1"/>
  <c r="DH1343" i="64" a="1"/>
  <c r="DH1343" i="64" s="1"/>
  <c r="DG1231" i="64" a="1"/>
  <c r="DG1231" i="64" s="1"/>
  <c r="DG801" i="64" a="1"/>
  <c r="DG801" i="64" s="1"/>
  <c r="DF1419" i="64" a="1"/>
  <c r="DF1419" i="64" s="1"/>
  <c r="DG2246" i="64" a="1"/>
  <c r="DG2246" i="64" s="1"/>
  <c r="DE2145" i="64" a="1"/>
  <c r="DE2145" i="64" s="1"/>
  <c r="CO53" i="64" a="1"/>
  <c r="CO53" i="64" s="1"/>
  <c r="CS1391" i="64" a="1"/>
  <c r="CS1391" i="64" s="1"/>
  <c r="CP2145" i="64" a="1"/>
  <c r="CP2145" i="64" s="1"/>
  <c r="CO454" i="64" a="1"/>
  <c r="CO454" i="64" s="1"/>
  <c r="DB1154" i="64" a="1"/>
  <c r="DB1154" i="64" s="1"/>
  <c r="DF2196" i="64" a="1"/>
  <c r="DF2196" i="64" s="1"/>
  <c r="DE1366" i="64" a="1"/>
  <c r="DE1366" i="64" s="1"/>
  <c r="DG396" i="64" a="1"/>
  <c r="DG396" i="64" s="1"/>
  <c r="DG397" i="64" s="1"/>
  <c r="DH319" i="64" a="1"/>
  <c r="DH319" i="64" s="1"/>
  <c r="DH2119" i="64" a="1"/>
  <c r="DH2119" i="64" s="1"/>
  <c r="DG1419" i="64" a="1"/>
  <c r="DG1419" i="64" s="1"/>
  <c r="DH503" i="64" a="1"/>
  <c r="DH503" i="64" s="1"/>
  <c r="CV454" i="64" a="1"/>
  <c r="CV454" i="64" s="1"/>
  <c r="CV60" i="64" a="1"/>
  <c r="CV60" i="64" s="1"/>
  <c r="DC1332" i="64" a="1"/>
  <c r="DC1332" i="64" s="1"/>
  <c r="DE342" i="64" a="1"/>
  <c r="DE342" i="64" s="1"/>
  <c r="DF825" i="64" a="1"/>
  <c r="DF825" i="64" s="1"/>
  <c r="DH1056" i="64" a="1"/>
  <c r="DH1056" i="64" s="1"/>
  <c r="DF1058" i="64" a="1"/>
  <c r="DF1058" i="64" s="1"/>
  <c r="DH525" i="64" a="1"/>
  <c r="DH525" i="64" s="1"/>
  <c r="CR454" i="64" a="1"/>
  <c r="CR454" i="64" s="1"/>
  <c r="CP1332" i="64" a="1"/>
  <c r="CP1332" i="64" s="1"/>
  <c r="CR2145" i="64" a="1"/>
  <c r="CR2145" i="64" s="1"/>
  <c r="DF1343" i="64" a="1"/>
  <c r="DF1343" i="64" s="1"/>
  <c r="DE2170" i="64" a="1"/>
  <c r="DE2170" i="64" s="1"/>
  <c r="DF429" i="64" a="1"/>
  <c r="DF429" i="64" s="1"/>
  <c r="DG2196" i="64" a="1"/>
  <c r="DG2196" i="64" s="1"/>
  <c r="DF107" i="64" a="1"/>
  <c r="DF107" i="64" s="1"/>
  <c r="DF108" i="64" s="1"/>
  <c r="CT396" i="64" a="1"/>
  <c r="CT396" i="64" s="1"/>
  <c r="CT397" i="64" s="1"/>
  <c r="CX2119" i="64" a="1"/>
  <c r="CX2119" i="64" s="1"/>
  <c r="CW1389" i="64" a="1"/>
  <c r="CW1389" i="64" s="1"/>
  <c r="DC402" i="64" a="1"/>
  <c r="DC402" i="64" s="1"/>
  <c r="DE503" i="64" a="1"/>
  <c r="DE503" i="64" s="1"/>
  <c r="DG454" i="64" a="1"/>
  <c r="DG454" i="64" s="1"/>
  <c r="CS1190" i="64" a="1"/>
  <c r="CS1190" i="64" s="1"/>
  <c r="CQ914" i="64" a="1"/>
  <c r="CQ914" i="64" s="1"/>
  <c r="CR1332" i="64" a="1"/>
  <c r="CR1332" i="64" s="1"/>
  <c r="CX1056" i="64" a="1"/>
  <c r="CX1056" i="64" s="1"/>
  <c r="DH2246" i="64" a="1"/>
  <c r="DH2246" i="64" s="1"/>
  <c r="DG1154" i="64" a="1"/>
  <c r="DG1154" i="64" s="1"/>
  <c r="DH1397" i="64" a="1"/>
  <c r="DH1397" i="64" s="1"/>
  <c r="DH1337" i="64" a="1"/>
  <c r="DH1337" i="64" s="1"/>
  <c r="DH914" i="64" a="1"/>
  <c r="DH914" i="64" s="1"/>
  <c r="DE1397" i="64" a="1"/>
  <c r="DE1397" i="64" s="1"/>
  <c r="DA1084" i="64" a="1"/>
  <c r="DA1084" i="64" s="1"/>
  <c r="CT1084" i="64" a="1"/>
  <c r="CT1084" i="64" s="1"/>
  <c r="CU107" i="64" a="1"/>
  <c r="CU107" i="64" s="1"/>
  <c r="CU108" i="64" s="1"/>
  <c r="DG53" i="64" a="1"/>
  <c r="DG53" i="64" s="1"/>
  <c r="DE1311" i="64" a="1"/>
  <c r="DE1311" i="64" s="1"/>
  <c r="DE1312" i="64" s="1"/>
  <c r="DG1343" i="64" a="1"/>
  <c r="DG1343" i="64" s="1"/>
  <c r="DH454" i="64" a="1"/>
  <c r="DH454" i="64" s="1"/>
  <c r="DG525" i="64" a="1"/>
  <c r="DG525" i="64" s="1"/>
  <c r="DE1332" i="64" a="1"/>
  <c r="DE1332" i="64" s="1"/>
  <c r="CP1389" i="64" a="1"/>
  <c r="CP1389" i="64" s="1"/>
  <c r="CY55" i="64" a="1"/>
  <c r="CY55" i="64" s="1"/>
  <c r="CY60" i="64" a="1"/>
  <c r="CY60" i="64" s="1"/>
  <c r="CX55" i="64" a="1"/>
  <c r="CX55" i="64" s="1"/>
  <c r="CY1337" i="64" a="1"/>
  <c r="CY1337" i="64" s="1"/>
  <c r="DE940" i="64" a="1"/>
  <c r="DE940" i="64" s="1"/>
  <c r="DH2170" i="64" a="1"/>
  <c r="DH2170" i="64" s="1"/>
  <c r="DH2196" i="64" a="1"/>
  <c r="DH2196" i="64" s="1"/>
  <c r="DE1337" i="64" a="1"/>
  <c r="DE1337" i="64" s="1"/>
  <c r="DH1311" i="64" a="1"/>
  <c r="DH1311" i="64" s="1"/>
  <c r="DH1312" i="64" s="1"/>
  <c r="DF986" i="64" a="1"/>
  <c r="DF986" i="64" s="1"/>
  <c r="DE319" i="64" a="1"/>
  <c r="DE319" i="64" s="1"/>
  <c r="DH429" i="64" a="1"/>
  <c r="DH429" i="64" s="1"/>
  <c r="DG1056" i="64" a="1"/>
  <c r="DG1056" i="64" s="1"/>
  <c r="DH801" i="64" a="1"/>
  <c r="DH801" i="64" s="1"/>
  <c r="DG429" i="64" a="1"/>
  <c r="DG429" i="64" s="1"/>
  <c r="DF55" i="64" a="1"/>
  <c r="DF55" i="64" s="1"/>
  <c r="DE914" i="64" a="1"/>
  <c r="DE914" i="64" s="1"/>
  <c r="DF525" i="64" a="1"/>
  <c r="DF525" i="64" s="1"/>
  <c r="DG424" i="64" a="1"/>
  <c r="DG424" i="64" s="1"/>
  <c r="DH986" i="64" a="1"/>
  <c r="DH986" i="64" s="1"/>
  <c r="DF2246" i="64" a="1"/>
  <c r="DF2246" i="64" s="1"/>
  <c r="DG342" i="64" a="1"/>
  <c r="DG342" i="64" s="1"/>
  <c r="DH2145" i="64" a="1"/>
  <c r="DH2145" i="64" s="1"/>
  <c r="DF1056" i="64" a="1"/>
  <c r="DF1056" i="64" s="1"/>
  <c r="CS454" i="64" a="1"/>
  <c r="CS454" i="64" s="1"/>
  <c r="DA1332" i="64" a="1"/>
  <c r="DA1332" i="64" s="1"/>
  <c r="DD1058" i="64" a="1"/>
  <c r="DD1058" i="64" s="1"/>
  <c r="DD1311" i="64" a="1"/>
  <c r="DD1311" i="64" s="1"/>
  <c r="DD1312" i="64" s="1"/>
  <c r="DB1343" i="64" a="1"/>
  <c r="DB1343" i="64" s="1"/>
  <c r="CT1366" i="64" a="1"/>
  <c r="CT1366" i="64" s="1"/>
  <c r="CS801" i="64" a="1"/>
  <c r="CS801" i="64" s="1"/>
  <c r="CR1337" i="64" a="1"/>
  <c r="CR1337" i="64" s="1"/>
  <c r="CV1419" i="64" a="1"/>
  <c r="CV1419" i="64" s="1"/>
  <c r="CT60" i="64" a="1"/>
  <c r="CT60" i="64" s="1"/>
  <c r="CU1058" i="64" a="1"/>
  <c r="CU1058" i="64" s="1"/>
  <c r="CU1366" i="64" a="1"/>
  <c r="CU1366" i="64" s="1"/>
  <c r="CZ801" i="64" a="1"/>
  <c r="CZ801" i="64" s="1"/>
  <c r="CZ1154" i="64" a="1"/>
  <c r="CZ1154" i="64" s="1"/>
  <c r="CS1084" i="64" a="1"/>
  <c r="CS1084" i="64" s="1"/>
  <c r="CO55" i="64" a="1"/>
  <c r="CO55" i="64" s="1"/>
  <c r="CV1366" i="64" a="1"/>
  <c r="CV1366" i="64" s="1"/>
  <c r="CP501" i="64" a="1"/>
  <c r="CP501" i="64" s="1"/>
  <c r="CW940" i="64" a="1"/>
  <c r="CW940" i="64" s="1"/>
  <c r="CZ1084" i="64" a="1"/>
  <c r="CZ1084" i="64" s="1"/>
  <c r="CP914" i="64" a="1"/>
  <c r="CP914" i="64" s="1"/>
  <c r="CQ429" i="64" a="1"/>
  <c r="CQ429" i="64" s="1"/>
  <c r="CT1391" i="64" a="1"/>
  <c r="CT1391" i="64" s="1"/>
  <c r="CP2170" i="64" a="1"/>
  <c r="CP2170" i="64" s="1"/>
  <c r="CR2196" i="64" a="1"/>
  <c r="CR2196" i="64" s="1"/>
  <c r="CV1056" i="64" a="1"/>
  <c r="CV1056" i="64" s="1"/>
  <c r="DA1366" i="64" a="1"/>
  <c r="DA1366" i="64" s="1"/>
  <c r="CU2145" i="64" a="1"/>
  <c r="CU2145" i="64" s="1"/>
  <c r="CT1154" i="64" a="1"/>
  <c r="CT1154" i="64" s="1"/>
  <c r="DF1366" i="64" a="1"/>
  <c r="DF1366" i="64" s="1"/>
  <c r="DE1056" i="64" a="1"/>
  <c r="DE1056" i="64" s="1"/>
  <c r="DE2196" i="64" a="1"/>
  <c r="DE2196" i="64" s="1"/>
  <c r="DF424" i="64" a="1"/>
  <c r="DF424" i="64" s="1"/>
  <c r="DG1119" i="64" a="1"/>
  <c r="DG1119" i="64" s="1"/>
  <c r="DG1397" i="64" a="1"/>
  <c r="DG1397" i="64" s="1"/>
  <c r="DF2119" i="64" a="1"/>
  <c r="DF2119" i="64" s="1"/>
  <c r="DH1391" i="64" a="1"/>
  <c r="DH1391" i="64" s="1"/>
  <c r="CP1343" i="64" a="1"/>
  <c r="CP1343" i="64" s="1"/>
  <c r="CV1231" i="64" a="1"/>
  <c r="CV1231" i="64" s="1"/>
  <c r="CZ2145" i="64" a="1"/>
  <c r="CZ2145" i="64" s="1"/>
  <c r="DB1058" i="64" a="1"/>
  <c r="DB1058" i="64" s="1"/>
  <c r="DC1154" i="64" a="1"/>
  <c r="DC1154" i="64" s="1"/>
  <c r="DB1231" i="64" a="1"/>
  <c r="DB1231" i="64" s="1"/>
  <c r="DD1397" i="64" a="1"/>
  <c r="DD1397" i="64" s="1"/>
  <c r="CQ1154" i="64" a="1"/>
  <c r="CQ1154" i="64" s="1"/>
  <c r="CV1190" i="64" a="1"/>
  <c r="CV1190" i="64" s="1"/>
  <c r="CP1084" i="64" a="1"/>
  <c r="CP1084" i="64" s="1"/>
  <c r="CR801" i="64" a="1"/>
  <c r="CR801" i="64" s="1"/>
  <c r="CP801" i="64" a="1"/>
  <c r="CP801" i="64" s="1"/>
  <c r="CT342" i="64" a="1"/>
  <c r="CT342" i="64" s="1"/>
  <c r="CP1391" i="64" a="1"/>
  <c r="CP1391" i="64" s="1"/>
  <c r="CZ1190" i="64" a="1"/>
  <c r="CZ1190" i="64" s="1"/>
  <c r="CU1154" i="64" a="1"/>
  <c r="CU1154" i="64" s="1"/>
  <c r="CQ2119" i="64" a="1"/>
  <c r="CQ2119" i="64" s="1"/>
  <c r="CY914" i="64" a="1"/>
  <c r="CY914" i="64" s="1"/>
  <c r="CW402" i="64" a="1"/>
  <c r="CW402" i="64" s="1"/>
  <c r="CQ1366" i="64" a="1"/>
  <c r="CQ1366" i="64" s="1"/>
  <c r="CV1389" i="64" a="1"/>
  <c r="CV1389" i="64" s="1"/>
  <c r="CP1056" i="64" a="1"/>
  <c r="CP1056" i="64" s="1"/>
  <c r="CP107" i="64" a="1"/>
  <c r="CP107" i="64" s="1"/>
  <c r="CP108" i="64" s="1"/>
  <c r="CU1389" i="64" a="1"/>
  <c r="CU1389" i="64" s="1"/>
  <c r="CP1154" i="64" a="1"/>
  <c r="CP1154" i="64" s="1"/>
  <c r="CS396" i="64" a="1"/>
  <c r="CS396" i="64" s="1"/>
  <c r="CS397" i="64" s="1"/>
  <c r="CW1231" i="64" a="1"/>
  <c r="CW1231" i="64" s="1"/>
  <c r="CY940" i="64" a="1"/>
  <c r="CY940" i="64" s="1"/>
  <c r="CS2170" i="64" a="1"/>
  <c r="CS2170" i="64" s="1"/>
  <c r="CP503" i="64" a="1"/>
  <c r="CP503" i="64" s="1"/>
  <c r="CQ55" i="64" a="1"/>
  <c r="CQ55" i="64" s="1"/>
  <c r="CT1311" i="64" a="1"/>
  <c r="CT1311" i="64" s="1"/>
  <c r="CT1312" i="64" s="1"/>
  <c r="CR402" i="64" a="1"/>
  <c r="CR402" i="64" s="1"/>
  <c r="DE429" i="64" a="1"/>
  <c r="DE429" i="64" s="1"/>
  <c r="DG319" i="64" a="1"/>
  <c r="DG319" i="64" s="1"/>
  <c r="DH1190" i="64" a="1"/>
  <c r="DH1190" i="64" s="1"/>
  <c r="DE402" i="64" a="1"/>
  <c r="DE402" i="64" s="1"/>
  <c r="DG2119" i="64" a="1"/>
  <c r="DG2119" i="64" s="1"/>
  <c r="DE1231" i="64" a="1"/>
  <c r="DE1231" i="64" s="1"/>
  <c r="DF1391" i="64" a="1"/>
  <c r="DF1391" i="64" s="1"/>
  <c r="DG1337" i="64" a="1"/>
  <c r="DG1337" i="64" s="1"/>
  <c r="DE107" i="64" a="1"/>
  <c r="DE107" i="64" s="1"/>
  <c r="DE108" i="64" s="1"/>
  <c r="DE55" i="64" a="1"/>
  <c r="DE55" i="64" s="1"/>
  <c r="DE1058" i="64" a="1"/>
  <c r="DE1058" i="64" s="1"/>
  <c r="DF801" i="64" a="1"/>
  <c r="DF801" i="64" s="1"/>
  <c r="DG2145" i="64" a="1"/>
  <c r="DG2145" i="64" s="1"/>
  <c r="DH940" i="64" a="1"/>
  <c r="DH940" i="64" s="1"/>
  <c r="DF501" i="64" a="1"/>
  <c r="DF501" i="64" s="1"/>
  <c r="CS2196" i="64" a="1"/>
  <c r="CS2196" i="64" s="1"/>
  <c r="CU319" i="64" a="1"/>
  <c r="CU319" i="64" s="1"/>
  <c r="CO1231" i="64" a="1"/>
  <c r="CO1231" i="64" s="1"/>
  <c r="CY525" i="64" a="1"/>
  <c r="CY525" i="64" s="1"/>
  <c r="DC1190" i="64" a="1"/>
  <c r="DC1190" i="64" s="1"/>
  <c r="DC60" i="64" a="1"/>
  <c r="DC60" i="64" s="1"/>
  <c r="DA1343" i="64" a="1"/>
  <c r="DA1343" i="64" s="1"/>
  <c r="CT2196" i="64" a="1"/>
  <c r="CT2196" i="64" s="1"/>
  <c r="CR1366" i="64" a="1"/>
  <c r="CR1366" i="64" s="1"/>
  <c r="CR60" i="64" a="1"/>
  <c r="CR60" i="64" s="1"/>
  <c r="CQ1119" i="64" a="1"/>
  <c r="CQ1119" i="64" s="1"/>
  <c r="CP1397" i="64" a="1"/>
  <c r="CP1397" i="64" s="1"/>
  <c r="CZ55" i="64" a="1"/>
  <c r="CZ55" i="64" s="1"/>
  <c r="CY1332" i="64" a="1"/>
  <c r="CY1332" i="64" s="1"/>
  <c r="CQ1397" i="64" a="1"/>
  <c r="CQ1397" i="64" s="1"/>
  <c r="CR1231" i="64" a="1"/>
  <c r="CR1231" i="64" s="1"/>
  <c r="CS1311" i="64" a="1"/>
  <c r="CS1311" i="64" s="1"/>
  <c r="CS1312" i="64" s="1"/>
  <c r="CQ1389" i="64" a="1"/>
  <c r="CQ1389" i="64" s="1"/>
  <c r="CQ402" i="64" a="1"/>
  <c r="CQ402" i="64" s="1"/>
  <c r="CT1190" i="64" a="1"/>
  <c r="CT1190" i="64" s="1"/>
  <c r="CY2145" i="64" a="1"/>
  <c r="CY2145" i="64" s="1"/>
  <c r="CS1419" i="64" a="1"/>
  <c r="CS1419" i="64" s="1"/>
  <c r="CS429" i="64" a="1"/>
  <c r="CS429" i="64" s="1"/>
  <c r="CW1419" i="64" a="1"/>
  <c r="CW1419" i="64" s="1"/>
  <c r="CY1391" i="64" a="1"/>
  <c r="CY1391" i="64" s="1"/>
  <c r="CU525" i="64" a="1"/>
  <c r="CU525" i="64" s="1"/>
  <c r="CR1190" i="64" a="1"/>
  <c r="CR1190" i="64" s="1"/>
  <c r="CU1311" i="64" a="1"/>
  <c r="CU1311" i="64" s="1"/>
  <c r="CU1312" i="64" s="1"/>
  <c r="CP429" i="64" a="1"/>
  <c r="CP429" i="64" s="1"/>
  <c r="CU938" i="64" a="1"/>
  <c r="CU938" i="64" s="1"/>
  <c r="CQ319" i="64" a="1"/>
  <c r="CQ319" i="64" s="1"/>
  <c r="CO986" i="64" a="1"/>
  <c r="CO986" i="64" s="1"/>
  <c r="DE2246" i="64" a="1"/>
  <c r="DE2246" i="64" s="1"/>
  <c r="DF1332" i="64" a="1"/>
  <c r="DF1332" i="64" s="1"/>
  <c r="DG940" i="64" a="1"/>
  <c r="DG940" i="64" s="1"/>
  <c r="DH1389" i="64" a="1"/>
  <c r="DH1389" i="64" s="1"/>
  <c r="DF2170" i="64" a="1"/>
  <c r="DF2170" i="64" s="1"/>
  <c r="DF53" i="64" a="1"/>
  <c r="DF53" i="64" s="1"/>
  <c r="DF914" i="64" a="1"/>
  <c r="DF914" i="64" s="1"/>
  <c r="DH938" i="64" a="1"/>
  <c r="DH938" i="64" s="1"/>
  <c r="DG1058" i="64" a="1"/>
  <c r="DG1058" i="64" s="1"/>
  <c r="DH1154" i="64" a="1"/>
  <c r="DH1154" i="64" s="1"/>
  <c r="DH1058" i="64" a="1"/>
  <c r="DH1058" i="64" s="1"/>
  <c r="DH1366" i="64" a="1"/>
  <c r="DH1366" i="64" s="1"/>
  <c r="DH55" i="64" a="1"/>
  <c r="DH55" i="64" s="1"/>
  <c r="DF396" i="64" a="1"/>
  <c r="DF396" i="64" s="1"/>
  <c r="DF397" i="64" s="1"/>
  <c r="DE1190" i="64" a="1"/>
  <c r="DE1190" i="64" s="1"/>
  <c r="DG60" i="64" a="1"/>
  <c r="DG60" i="64" s="1"/>
  <c r="DG2170" i="64" a="1"/>
  <c r="DG2170" i="64" s="1"/>
  <c r="DF1190" i="64" a="1"/>
  <c r="DF1190" i="64" s="1"/>
  <c r="DE825" i="64" a="1"/>
  <c r="DE825" i="64" s="1"/>
  <c r="DF342" i="64" a="1"/>
  <c r="DF342" i="64" s="1"/>
  <c r="DF1231" i="64" a="1"/>
  <c r="DF1231" i="64" s="1"/>
  <c r="DF1084" i="64" a="1"/>
  <c r="DF1084" i="64" s="1"/>
  <c r="DF319" i="64" a="1"/>
  <c r="DF319" i="64" s="1"/>
  <c r="DH402" i="64" a="1"/>
  <c r="DH402" i="64" s="1"/>
  <c r="CZ938" i="64" a="1"/>
  <c r="CZ938" i="64" s="1"/>
  <c r="CY501" i="64" a="1"/>
  <c r="CY501" i="64" s="1"/>
  <c r="CX938" i="64" a="1"/>
  <c r="CX938" i="64" s="1"/>
  <c r="DB986" i="64" a="1"/>
  <c r="DB986" i="64" s="1"/>
  <c r="DD501" i="64" a="1"/>
  <c r="DD501" i="64" s="1"/>
  <c r="DA825" i="64" a="1"/>
  <c r="DA825" i="64" s="1"/>
  <c r="CQ424" i="64" a="1"/>
  <c r="CQ424" i="64" s="1"/>
  <c r="CQ1332" i="64" a="1"/>
  <c r="CQ1332" i="64" s="1"/>
  <c r="CP1058" i="64" a="1"/>
  <c r="CP1058" i="64" s="1"/>
  <c r="CO60" i="64" a="1"/>
  <c r="CO60" i="64" s="1"/>
  <c r="CO342" i="64" a="1"/>
  <c r="CO342" i="64" s="1"/>
  <c r="CY454" i="64" a="1"/>
  <c r="CY454" i="64" s="1"/>
  <c r="CS503" i="64" a="1"/>
  <c r="CS503" i="64" s="1"/>
  <c r="CU801" i="64" a="1"/>
  <c r="CU801" i="64" s="1"/>
  <c r="CR986" i="64" a="1"/>
  <c r="CR986" i="64" s="1"/>
  <c r="CW1311" i="64" a="1"/>
  <c r="CW1311" i="64" s="1"/>
  <c r="CW1312" i="64" s="1"/>
  <c r="CW107" i="64" a="1"/>
  <c r="CW107" i="64" s="1"/>
  <c r="CW108" i="64" s="1"/>
  <c r="CW1154" i="64" a="1"/>
  <c r="CW1154" i="64" s="1"/>
  <c r="CV55" i="64" a="1"/>
  <c r="CV55" i="64" s="1"/>
  <c r="CU1343" i="64" a="1"/>
  <c r="CU1343" i="64" s="1"/>
  <c r="CZ1332" i="64" a="1"/>
  <c r="CZ1332" i="64" s="1"/>
  <c r="CP319" i="64" a="1"/>
  <c r="CP319" i="64" s="1"/>
  <c r="CT503" i="64" a="1"/>
  <c r="CT503" i="64" s="1"/>
  <c r="CP396" i="64" a="1"/>
  <c r="CP396" i="64" s="1"/>
  <c r="CP397" i="64" s="1"/>
  <c r="CU1231" i="64" a="1"/>
  <c r="CU1231" i="64" s="1"/>
  <c r="CS986" i="64" a="1"/>
  <c r="CS986" i="64" s="1"/>
  <c r="CT801" i="64" a="1"/>
  <c r="CT801" i="64" s="1"/>
  <c r="CP525" i="64" a="1"/>
  <c r="CP525" i="64" s="1"/>
  <c r="CZ986" i="64" a="1"/>
  <c r="CZ986" i="64" s="1"/>
  <c r="DG914" i="64" a="1"/>
  <c r="DG914" i="64" s="1"/>
  <c r="DF938" i="64" a="1"/>
  <c r="DF938" i="64" s="1"/>
  <c r="DE396" i="64" a="1"/>
  <c r="DE396" i="64" s="1"/>
  <c r="DE397" i="64" s="1"/>
  <c r="DF1311" i="64" a="1"/>
  <c r="DF1311" i="64" s="1"/>
  <c r="DF1312" i="64" s="1"/>
  <c r="DE501" i="64" a="1"/>
  <c r="DE501" i="64" s="1"/>
  <c r="DE938" i="64" a="1"/>
  <c r="DE938" i="64" s="1"/>
  <c r="DH501" i="64" a="1"/>
  <c r="DH501" i="64" s="1"/>
  <c r="DE1391" i="64" a="1"/>
  <c r="DE1391" i="64" s="1"/>
  <c r="DE1154" i="64" a="1"/>
  <c r="DE1154" i="64" s="1"/>
  <c r="DH1231" i="64" a="1"/>
  <c r="DH1231" i="64" s="1"/>
  <c r="DH53" i="64" a="1"/>
  <c r="DH53" i="64" s="1"/>
  <c r="DF402" i="64" a="1"/>
  <c r="DF402" i="64" s="1"/>
  <c r="DG107" i="64" a="1"/>
  <c r="DG107" i="64" s="1"/>
  <c r="DG108" i="64" s="1"/>
  <c r="DG938" i="64" a="1"/>
  <c r="DG938" i="64" s="1"/>
  <c r="DG1366" i="64" a="1"/>
  <c r="DG1366" i="64" s="1"/>
  <c r="DH60" i="64" a="1"/>
  <c r="DH60" i="64" s="1"/>
  <c r="DH396" i="64" a="1"/>
  <c r="DH396" i="64" s="1"/>
  <c r="DH397" i="64" s="1"/>
  <c r="DH1084" i="64" a="1"/>
  <c r="DH1084" i="64" s="1"/>
  <c r="DF1154" i="64" a="1"/>
  <c r="DF1154" i="64" s="1"/>
  <c r="DE1389" i="64" a="1"/>
  <c r="DE1389" i="64" s="1"/>
  <c r="DG1332" i="64" a="1"/>
  <c r="DG1332" i="64" s="1"/>
  <c r="DD1366" i="64" a="1"/>
  <c r="DD1366" i="64" s="1"/>
  <c r="DD914" i="64" a="1"/>
  <c r="DD914" i="64" s="1"/>
  <c r="DB396" i="64" a="1"/>
  <c r="DB396" i="64" s="1"/>
  <c r="DB397" i="64" s="1"/>
  <c r="CR53" i="64" a="1"/>
  <c r="CR53" i="64" s="1"/>
  <c r="CR503" i="64" a="1"/>
  <c r="CR503" i="64" s="1"/>
  <c r="CO1119" i="64" a="1"/>
  <c r="CO1119" i="64" s="1"/>
  <c r="CT1397" i="64" a="1"/>
  <c r="CT1397" i="64" s="1"/>
  <c r="CX1058" i="64" a="1"/>
  <c r="CX1058" i="64" s="1"/>
  <c r="CU2119" i="64" a="1"/>
  <c r="CU2119" i="64" s="1"/>
  <c r="CU1190" i="64" a="1"/>
  <c r="CU1190" i="64" s="1"/>
  <c r="CU396" i="64" a="1"/>
  <c r="CU396" i="64" s="1"/>
  <c r="CU397" i="64" s="1"/>
  <c r="CT2246" i="64" a="1"/>
  <c r="CT2246" i="64" s="1"/>
  <c r="CY2119" i="64" a="1"/>
  <c r="CY2119" i="64" s="1"/>
  <c r="CZ53" i="64" a="1"/>
  <c r="CZ53" i="64" s="1"/>
  <c r="CR1391" i="64" a="1"/>
  <c r="CR1391" i="64" s="1"/>
  <c r="CV107" i="64" a="1"/>
  <c r="CV107" i="64" s="1"/>
  <c r="CV108" i="64" s="1"/>
  <c r="CU501" i="64" a="1"/>
  <c r="CU501" i="64" s="1"/>
  <c r="CT940" i="64" a="1"/>
  <c r="CT940" i="64" s="1"/>
  <c r="CO402" i="64" a="1"/>
  <c r="CO402" i="64" s="1"/>
  <c r="CX53" i="64" a="1"/>
  <c r="CX53" i="64" s="1"/>
  <c r="CZ107" i="64" a="1"/>
  <c r="CZ107" i="64" s="1"/>
  <c r="CZ108" i="64" s="1"/>
  <c r="DA986" i="64" a="1"/>
  <c r="DA986" i="64" s="1"/>
  <c r="DC1058" i="64" a="1"/>
  <c r="DC1058" i="64" s="1"/>
  <c r="CQ1419" i="64" a="1"/>
  <c r="CQ1419" i="64" s="1"/>
  <c r="V1397" i="64" a="1"/>
  <c r="V1397" i="64" s="1"/>
  <c r="DB503" i="64" a="1"/>
  <c r="DB503" i="64" s="1"/>
  <c r="DA503" i="64" a="1"/>
  <c r="DA503" i="64" s="1"/>
  <c r="CW938" i="64" a="1"/>
  <c r="CW938" i="64" s="1"/>
  <c r="CS1337" i="64" a="1"/>
  <c r="CS1337" i="64" s="1"/>
  <c r="CW1119" i="64" a="1"/>
  <c r="CW1119" i="64" s="1"/>
  <c r="CU2246" i="64" a="1"/>
  <c r="CU2246" i="64" s="1"/>
  <c r="CX1119" i="64" a="1"/>
  <c r="CX1119" i="64" s="1"/>
  <c r="CY1084" i="64" a="1"/>
  <c r="CY1084" i="64" s="1"/>
  <c r="CU454" i="64" a="1"/>
  <c r="CU454" i="64" s="1"/>
  <c r="CQ1084" i="64" a="1"/>
  <c r="CQ1084" i="64" s="1"/>
  <c r="CR1084" i="64" a="1"/>
  <c r="CR1084" i="64" s="1"/>
  <c r="DB1332" i="64" a="1"/>
  <c r="DB1332" i="64" s="1"/>
  <c r="DD2246" i="64" a="1"/>
  <c r="DD2246" i="64" s="1"/>
  <c r="DA60" i="64" a="1"/>
  <c r="DA60" i="64" s="1"/>
  <c r="DD1419" i="64" a="1"/>
  <c r="DD1419" i="64" s="1"/>
  <c r="CW342" i="64" a="1"/>
  <c r="CW342" i="64" s="1"/>
  <c r="DC107" i="64" a="1"/>
  <c r="DC107" i="64" s="1"/>
  <c r="DC108" i="64" s="1"/>
  <c r="DD454" i="64" a="1"/>
  <c r="DD454" i="64" s="1"/>
  <c r="DC454" i="64" a="1"/>
  <c r="DC454" i="64" s="1"/>
  <c r="DC914" i="64" a="1"/>
  <c r="DC914" i="64" s="1"/>
  <c r="DB402" i="64" a="1"/>
  <c r="DB402" i="64" s="1"/>
  <c r="CO1332" i="64" a="1"/>
  <c r="CO1332" i="64" s="1"/>
  <c r="DB55" i="64" a="1"/>
  <c r="DB55" i="64" s="1"/>
  <c r="DC1337" i="64" a="1"/>
  <c r="DC1337" i="64" s="1"/>
  <c r="CQ1058" i="64" a="1"/>
  <c r="CQ1058" i="64" s="1"/>
  <c r="CY1419" i="64" a="1"/>
  <c r="CY1419" i="64" s="1"/>
  <c r="DC2119" i="64" a="1"/>
  <c r="DC2119" i="64" s="1"/>
  <c r="CW55" i="64" a="1"/>
  <c r="CW55" i="64" s="1"/>
  <c r="CT319" i="64" a="1"/>
  <c r="CT319" i="64" s="1"/>
  <c r="CW1332" i="64" a="1"/>
  <c r="CW1332" i="64" s="1"/>
  <c r="DC1397" i="64" a="1"/>
  <c r="DC1397" i="64" s="1"/>
  <c r="DC986" i="64" a="1"/>
  <c r="DC986" i="64" s="1"/>
  <c r="DA402" i="64" a="1"/>
  <c r="DA402" i="64" s="1"/>
  <c r="DD60" i="64" a="1"/>
  <c r="DD60" i="64" s="1"/>
  <c r="CQ2246" i="64" a="1"/>
  <c r="CQ2246" i="64" s="1"/>
  <c r="CZ525" i="64" a="1"/>
  <c r="CZ525" i="64" s="1"/>
  <c r="DD1391" i="64" a="1"/>
  <c r="DD1391" i="64" s="1"/>
  <c r="DD429" i="64" a="1"/>
  <c r="DD429" i="64" s="1"/>
  <c r="DC55" i="64" a="1"/>
  <c r="DC55" i="64" s="1"/>
  <c r="DA1391" i="64" a="1"/>
  <c r="DA1391" i="64" s="1"/>
  <c r="DB319" i="64" a="1"/>
  <c r="DB319" i="64" s="1"/>
  <c r="CU1119" i="64" a="1"/>
  <c r="CU1119" i="64" s="1"/>
  <c r="CO2196" i="64" a="1"/>
  <c r="CO2196" i="64" s="1"/>
  <c r="CO424" i="64" a="1"/>
  <c r="CO424" i="64" s="1"/>
  <c r="CV1084" i="64" a="1"/>
  <c r="CV1084" i="64" s="1"/>
  <c r="DD53" i="64" a="1"/>
  <c r="DD53" i="64" s="1"/>
  <c r="DA53" i="64" a="1"/>
  <c r="DA53" i="64" s="1"/>
  <c r="DA1311" i="64" a="1"/>
  <c r="DA1311" i="64" s="1"/>
  <c r="DA1312" i="64" s="1"/>
  <c r="DA938" i="64" a="1"/>
  <c r="DA938" i="64" s="1"/>
  <c r="CU342" i="64" a="1"/>
  <c r="CU342" i="64" s="1"/>
  <c r="CS402" i="64" a="1"/>
  <c r="CS402" i="64" s="1"/>
  <c r="DB1190" i="64" a="1"/>
  <c r="DB1190" i="64" s="1"/>
  <c r="DB940" i="64" a="1"/>
  <c r="DB940" i="64" s="1"/>
  <c r="DD342" i="64" a="1"/>
  <c r="DD342" i="64" s="1"/>
  <c r="CR342" i="64" a="1"/>
  <c r="CR342" i="64" s="1"/>
  <c r="CQ986" i="64" a="1"/>
  <c r="CQ986" i="64" s="1"/>
  <c r="CV1343" i="64" a="1"/>
  <c r="CV1343" i="64" s="1"/>
  <c r="CW1056" i="64" a="1"/>
  <c r="CW1056" i="64" s="1"/>
  <c r="DD2170" i="64" a="1"/>
  <c r="DD2170" i="64" s="1"/>
  <c r="DC53" i="64" a="1"/>
  <c r="DC53" i="64" s="1"/>
  <c r="DB914" i="64" a="1"/>
  <c r="DB914" i="64" s="1"/>
  <c r="CQ1190" i="64" a="1"/>
  <c r="CQ1190" i="64" s="1"/>
  <c r="CR2246" i="64" a="1"/>
  <c r="CR2246" i="64" s="1"/>
  <c r="DB938" i="64" a="1"/>
  <c r="DB938" i="64" s="1"/>
  <c r="DB429" i="64" a="1"/>
  <c r="DB429" i="64" s="1"/>
  <c r="DB107" i="64" a="1"/>
  <c r="DB107" i="64" s="1"/>
  <c r="DB108" i="64" s="1"/>
  <c r="CV1391" i="64" a="1"/>
  <c r="CV1391" i="64" s="1"/>
  <c r="CO1389" i="64" a="1"/>
  <c r="CO1389" i="64" s="1"/>
  <c r="DC1366" i="64" a="1"/>
  <c r="DC1366" i="64" s="1"/>
  <c r="DB1389" i="64" a="1"/>
  <c r="DB1389" i="64" s="1"/>
  <c r="CX1190" i="64" a="1"/>
  <c r="CX1190" i="64" s="1"/>
  <c r="CQ1337" i="64" a="1"/>
  <c r="CQ1337" i="64" s="1"/>
  <c r="CX801" i="64" a="1"/>
  <c r="CX801" i="64" s="1"/>
  <c r="CX1419" i="64" a="1"/>
  <c r="CX1419" i="64" s="1"/>
  <c r="CX1154" i="64" a="1"/>
  <c r="CX1154" i="64" s="1"/>
  <c r="CR525" i="64" a="1"/>
  <c r="CR525" i="64" s="1"/>
  <c r="CO1058" i="64" a="1"/>
  <c r="CO1058" i="64" s="1"/>
  <c r="CZ1119" i="64" a="1"/>
  <c r="CZ1119" i="64" s="1"/>
  <c r="CZ2246" i="64" a="1"/>
  <c r="CZ2246" i="64" s="1"/>
  <c r="CT402" i="64" a="1"/>
  <c r="CT402" i="64" s="1"/>
  <c r="CY402" i="64" a="1"/>
  <c r="CY402" i="64" s="1"/>
  <c r="CY1311" i="64" a="1"/>
  <c r="CY1311" i="64" s="1"/>
  <c r="CY1312" i="64" s="1"/>
  <c r="CY986" i="64" a="1"/>
  <c r="CY986" i="64" s="1"/>
  <c r="CW1343" i="64" a="1"/>
  <c r="CW1343" i="64" s="1"/>
  <c r="DA342" i="64" a="1"/>
  <c r="DA342" i="64" s="1"/>
  <c r="DA1154" i="64" a="1"/>
  <c r="DA1154" i="64" s="1"/>
  <c r="DB801" i="64" a="1"/>
  <c r="DB801" i="64" s="1"/>
  <c r="CZ1056" i="64" a="1"/>
  <c r="CZ1056" i="64" s="1"/>
  <c r="CT1231" i="64" a="1"/>
  <c r="CT1231" i="64" s="1"/>
  <c r="DD1056" i="64" a="1"/>
  <c r="DD1056" i="64" s="1"/>
  <c r="DB2145" i="64" a="1"/>
  <c r="DB2145" i="64" s="1"/>
  <c r="CW1337" i="64" a="1"/>
  <c r="CW1337" i="64" s="1"/>
  <c r="CV525" i="64" a="1"/>
  <c r="CV525" i="64" s="1"/>
  <c r="CU940" i="64" a="1"/>
  <c r="CU940" i="64" s="1"/>
  <c r="CZ319" i="64" a="1"/>
  <c r="CZ319" i="64" s="1"/>
  <c r="DD2145" i="64" a="1"/>
  <c r="DD2145" i="64" s="1"/>
  <c r="DB1119" i="64" a="1"/>
  <c r="DB1119" i="64" s="1"/>
  <c r="CX429" i="64" a="1"/>
  <c r="CX429" i="64" s="1"/>
  <c r="CR1058" i="64" a="1"/>
  <c r="CR1058" i="64" s="1"/>
  <c r="CP342" i="64" a="1"/>
  <c r="CP342" i="64" s="1"/>
  <c r="DC503" i="64" a="1"/>
  <c r="DC503" i="64" s="1"/>
  <c r="DC342" i="64" a="1"/>
  <c r="DC342" i="64" s="1"/>
  <c r="DA1397" i="64" a="1"/>
  <c r="DA1397" i="64" s="1"/>
  <c r="CX1391" i="64" a="1"/>
  <c r="CX1391" i="64" s="1"/>
  <c r="CR429" i="64" a="1"/>
  <c r="CR429" i="64" s="1"/>
  <c r="CR1389" i="64" a="1"/>
  <c r="CR1389" i="64" s="1"/>
  <c r="DA55" i="64" a="1"/>
  <c r="DA55" i="64" s="1"/>
  <c r="DC2246" i="64" a="1"/>
  <c r="DC2246" i="64" s="1"/>
  <c r="DD525" i="64" a="1"/>
  <c r="DD525" i="64" s="1"/>
  <c r="CR1119" i="64" a="1"/>
  <c r="CR1119" i="64" s="1"/>
  <c r="CO503" i="64" a="1"/>
  <c r="CO503" i="64" s="1"/>
  <c r="CU986" i="64" a="1"/>
  <c r="CU986" i="64" s="1"/>
  <c r="CQ525" i="64" a="1"/>
  <c r="CQ525" i="64" s="1"/>
  <c r="DC1419" i="64" a="1"/>
  <c r="DC1419" i="64" s="1"/>
  <c r="CW2170" i="64" a="1"/>
  <c r="CW2170" i="64" s="1"/>
  <c r="CT1389" i="64" a="1"/>
  <c r="CT1389" i="64" s="1"/>
  <c r="CV1058" i="64" a="1"/>
  <c r="CV1058" i="64" s="1"/>
  <c r="CY1058" i="64" a="1"/>
  <c r="CY1058" i="64" s="1"/>
  <c r="CZ396" i="64" a="1"/>
  <c r="CZ396" i="64" s="1"/>
  <c r="CZ397" i="64" s="1"/>
  <c r="CY2196" i="64" a="1"/>
  <c r="CY2196" i="64" s="1"/>
  <c r="CP938" i="64" a="1"/>
  <c r="CP938" i="64" s="1"/>
  <c r="CY424" i="64" a="1"/>
  <c r="CY424" i="64" s="1"/>
  <c r="CV396" i="64" a="1"/>
  <c r="CV396" i="64" s="1"/>
  <c r="CV397" i="64" s="1"/>
  <c r="CZ1058" i="64" a="1"/>
  <c r="CZ1058" i="64" s="1"/>
  <c r="CS1332" i="64" a="1"/>
  <c r="CS1332" i="64" s="1"/>
  <c r="CW2119" i="64" a="1"/>
  <c r="CW2119" i="64" s="1"/>
  <c r="CV1119" i="64" a="1"/>
  <c r="CV1119" i="64" s="1"/>
  <c r="CS60" i="64" a="1"/>
  <c r="CS60" i="64" s="1"/>
  <c r="CU825" i="64" a="1"/>
  <c r="CU825" i="64" s="1"/>
  <c r="CV1332" i="64" a="1"/>
  <c r="CV1332" i="64" s="1"/>
  <c r="CT107" i="64" a="1"/>
  <c r="CT107" i="64" s="1"/>
  <c r="CT108" i="64" s="1"/>
  <c r="CY1389" i="64" a="1"/>
  <c r="CY1389" i="64" s="1"/>
  <c r="CT1419" i="64" a="1"/>
  <c r="CT1419" i="64" s="1"/>
  <c r="CZ1366" i="64" a="1"/>
  <c r="CZ1366" i="64" s="1"/>
  <c r="CR1419" i="64" a="1"/>
  <c r="CR1419" i="64" s="1"/>
  <c r="CO1084" i="64" a="1"/>
  <c r="CO1084" i="64" s="1"/>
  <c r="CS825" i="64" a="1"/>
  <c r="CS825" i="64" s="1"/>
  <c r="CW454" i="64" a="1"/>
  <c r="CW454" i="64" s="1"/>
  <c r="CQ342" i="64" a="1"/>
  <c r="CQ342" i="64" s="1"/>
  <c r="CO1190" i="64" a="1"/>
  <c r="CO1190" i="64" s="1"/>
  <c r="CP940" i="64" a="1"/>
  <c r="CP940" i="64" s="1"/>
  <c r="CQ107" i="64" a="1"/>
  <c r="CQ107" i="64" s="1"/>
  <c r="CQ108" i="64" s="1"/>
  <c r="CX1332" i="64" a="1"/>
  <c r="CX1332" i="64" s="1"/>
  <c r="CY107" i="64" a="1"/>
  <c r="CY107" i="64" s="1"/>
  <c r="CY108" i="64" s="1"/>
  <c r="DD801" i="64" a="1"/>
  <c r="DD801" i="64" s="1"/>
  <c r="DD2196" i="64" a="1"/>
  <c r="DD2196" i="64" s="1"/>
  <c r="CW1391" i="64" a="1"/>
  <c r="CW1391" i="64" s="1"/>
  <c r="CO525" i="64" a="1"/>
  <c r="CO525" i="64" s="1"/>
  <c r="CU402" i="64" a="1"/>
  <c r="CU402" i="64" s="1"/>
  <c r="DA2196" i="64" a="1"/>
  <c r="DA2196" i="64" s="1"/>
  <c r="DB1084" i="64" a="1"/>
  <c r="DB1084" i="64" s="1"/>
  <c r="DC429" i="64" a="1"/>
  <c r="DC429" i="64" s="1"/>
  <c r="DC424" i="64" a="1"/>
  <c r="DC424" i="64" s="1"/>
  <c r="CO107" i="64" a="1"/>
  <c r="CO107" i="64" s="1"/>
  <c r="CO108" i="64" s="1"/>
  <c r="CW2246" i="64" a="1"/>
  <c r="CW2246" i="64" s="1"/>
  <c r="DD1084" i="64" a="1"/>
  <c r="DD1084" i="64" s="1"/>
  <c r="CW1397" i="64" a="1"/>
  <c r="CW1397" i="64" s="1"/>
  <c r="CP1190" i="64" a="1"/>
  <c r="CP1190" i="64" s="1"/>
  <c r="CO801" i="64" a="1"/>
  <c r="CO801" i="64" s="1"/>
  <c r="CV2145" i="64" a="1"/>
  <c r="CV2145" i="64" s="1"/>
  <c r="DC319" i="64" a="1"/>
  <c r="DC319" i="64" s="1"/>
  <c r="DD503" i="64" a="1"/>
  <c r="DD503" i="64" s="1"/>
  <c r="CV2246" i="64" a="1"/>
  <c r="CV2246" i="64" s="1"/>
  <c r="DB1366" i="64" a="1"/>
  <c r="DB1366" i="64" s="1"/>
  <c r="DB342" i="64" a="1"/>
  <c r="DB342" i="64" s="1"/>
  <c r="DD1119" i="64" a="1"/>
  <c r="DD1119" i="64" s="1"/>
  <c r="CZ2196" i="64" a="1"/>
  <c r="CZ2196" i="64" s="1"/>
  <c r="CP60" i="64" a="1"/>
  <c r="CP60" i="64" s="1"/>
  <c r="DC2170" i="64" a="1"/>
  <c r="DC2170" i="64" s="1"/>
  <c r="DD424" i="64" a="1"/>
  <c r="DD424" i="64" s="1"/>
  <c r="CS2145" i="64" a="1"/>
  <c r="CS2145" i="64" s="1"/>
  <c r="CW1084" i="64" a="1"/>
  <c r="CW1084" i="64" s="1"/>
  <c r="CW2145" i="64" a="1"/>
  <c r="CW2145" i="64" s="1"/>
  <c r="CW1190" i="64" a="1"/>
  <c r="CW1190" i="64" s="1"/>
  <c r="CU1397" i="64" a="1"/>
  <c r="CU1397" i="64" s="1"/>
  <c r="CS53" i="64" a="1"/>
  <c r="CS53" i="64" s="1"/>
  <c r="CU1056" i="64" a="1"/>
  <c r="CU1056" i="64" s="1"/>
  <c r="CO1337" i="64" a="1"/>
  <c r="CO1337" i="64" s="1"/>
  <c r="CW1366" i="64" a="1"/>
  <c r="CW1366" i="64" s="1"/>
  <c r="CO940" i="64" a="1"/>
  <c r="CO940" i="64" s="1"/>
  <c r="CO1154" i="64" a="1"/>
  <c r="CO1154" i="64" s="1"/>
  <c r="CY2170" i="64" a="1"/>
  <c r="CY2170" i="64" s="1"/>
  <c r="CU1391" i="64" a="1"/>
  <c r="CU1391" i="64" s="1"/>
  <c r="CW825" i="64" a="1"/>
  <c r="CW825" i="64" s="1"/>
  <c r="CW503" i="64" a="1"/>
  <c r="CW503" i="64" s="1"/>
  <c r="CT1343" i="64" a="1"/>
  <c r="CT1343" i="64" s="1"/>
  <c r="CP986" i="64" a="1"/>
  <c r="CP986" i="64" s="1"/>
  <c r="CP1366" i="64" a="1"/>
  <c r="CP1366" i="64" s="1"/>
  <c r="CS107" i="64" a="1"/>
  <c r="CS107" i="64" s="1"/>
  <c r="CS108" i="64" s="1"/>
  <c r="CO1366" i="64" a="1"/>
  <c r="CO1366" i="64" s="1"/>
  <c r="CZ1343" i="64" a="1"/>
  <c r="CZ1343" i="64" s="1"/>
  <c r="CQ60" i="64" a="1"/>
  <c r="CQ60" i="64" s="1"/>
  <c r="CO2170" i="64" a="1"/>
  <c r="CO2170" i="64" s="1"/>
  <c r="CT2170" i="64" a="1"/>
  <c r="CT2170" i="64" s="1"/>
  <c r="CV501" i="64" a="1"/>
  <c r="CV501" i="64" s="1"/>
  <c r="CZ2119" i="64" a="1"/>
  <c r="CZ2119" i="64" s="1"/>
  <c r="CT938" i="64" a="1"/>
  <c r="CT938" i="64" s="1"/>
  <c r="CX1337" i="64" a="1"/>
  <c r="CX1337" i="64" s="1"/>
  <c r="CS1397" i="64" a="1"/>
  <c r="CS1397" i="64" s="1"/>
  <c r="DC801" i="64" a="1"/>
  <c r="DC801" i="64" s="1"/>
  <c r="CX914" i="64" a="1"/>
  <c r="CX914" i="64" s="1"/>
  <c r="DD1231" i="64" a="1"/>
  <c r="DD1231" i="64" s="1"/>
  <c r="DC1231" i="64" a="1"/>
  <c r="DC1231" i="64" s="1"/>
  <c r="DA2170" i="64" a="1"/>
  <c r="DA2170" i="64" s="1"/>
  <c r="CX1311" i="64" a="1"/>
  <c r="CX1311" i="64" s="1"/>
  <c r="CX1312" i="64" s="1"/>
  <c r="CQ501" i="64" a="1"/>
  <c r="CQ501" i="64" s="1"/>
  <c r="DC1084" i="64" a="1"/>
  <c r="DC1084" i="64" s="1"/>
  <c r="DB2196" i="64" a="1"/>
  <c r="DB2196" i="64" s="1"/>
  <c r="CU2170" i="64" a="1"/>
  <c r="CU2170" i="64" s="1"/>
  <c r="CX1397" i="64" a="1"/>
  <c r="CX1397" i="64" s="1"/>
  <c r="DA1056" i="64" a="1"/>
  <c r="DA1056" i="64" s="1"/>
  <c r="DB454" i="64" a="1"/>
  <c r="DB454" i="64" s="1"/>
  <c r="CT429" i="64" a="1"/>
  <c r="CT429" i="64" s="1"/>
  <c r="DA2119" i="64" a="1"/>
  <c r="DA2119" i="64" s="1"/>
  <c r="DB501" i="64" a="1"/>
  <c r="DB501" i="64" s="1"/>
  <c r="CR55" i="64" a="1"/>
  <c r="CR55" i="64" s="1"/>
  <c r="CQ454" i="64" a="1"/>
  <c r="CQ454" i="64" s="1"/>
  <c r="CO914" i="64" a="1"/>
  <c r="CO914" i="64" s="1"/>
  <c r="DD1190" i="64" a="1"/>
  <c r="DD1190" i="64" s="1"/>
  <c r="DD1332" i="64" a="1"/>
  <c r="DD1332" i="64" s="1"/>
  <c r="CW801" i="64" a="1"/>
  <c r="CW801" i="64" s="1"/>
  <c r="CP825" i="64" a="1"/>
  <c r="CP825" i="64" s="1"/>
  <c r="CU424" i="64" a="1"/>
  <c r="CU424" i="64" s="1"/>
  <c r="CY53" i="64" a="1"/>
  <c r="CY53" i="64" s="1"/>
  <c r="CZ1419" i="64" a="1"/>
  <c r="CZ1419" i="64" s="1"/>
  <c r="CX396" i="64" a="1"/>
  <c r="CX396" i="64" s="1"/>
  <c r="CX397" i="64" s="1"/>
  <c r="CW914" i="64" a="1"/>
  <c r="CW914" i="64" s="1"/>
  <c r="CU53" i="64" a="1"/>
  <c r="CU53" i="64" s="1"/>
  <c r="CP1231" i="64" a="1"/>
  <c r="CP1231" i="64" s="1"/>
  <c r="CZ429" i="64" a="1"/>
  <c r="CZ429" i="64" s="1"/>
  <c r="CW501" i="64" a="1"/>
  <c r="CW501" i="64" s="1"/>
  <c r="CX402" i="64" a="1"/>
  <c r="CX402" i="64" s="1"/>
  <c r="CT1119" i="64" a="1"/>
  <c r="CT1119" i="64" s="1"/>
  <c r="CO1311" i="64" a="1"/>
  <c r="CO1311" i="64" s="1"/>
  <c r="CO1312" i="64" s="1"/>
  <c r="CR396" i="64" a="1"/>
  <c r="CR396" i="64" s="1"/>
  <c r="CR397" i="64" s="1"/>
  <c r="CQ53" i="64" a="1"/>
  <c r="CQ53" i="64" s="1"/>
  <c r="CO825" i="64" a="1"/>
  <c r="CO825" i="64" s="1"/>
  <c r="CX2196" i="64" a="1"/>
  <c r="CX2196" i="64" s="1"/>
  <c r="CS1343" i="64" a="1"/>
  <c r="CS1343" i="64" s="1"/>
  <c r="CP2246" i="64" a="1"/>
  <c r="CP2246" i="64" s="1"/>
  <c r="CT454" i="64" a="1"/>
  <c r="CT454" i="64" s="1"/>
  <c r="CZ454" i="64" a="1"/>
  <c r="CZ454" i="64" s="1"/>
  <c r="CZ342" i="64" a="1"/>
  <c r="CZ342" i="64" s="1"/>
  <c r="CP2119" i="64" a="1"/>
  <c r="CP2119" i="64" s="1"/>
  <c r="CV1397" i="64" a="1"/>
  <c r="CV1397" i="64" s="1"/>
  <c r="CX1343" i="64" a="1"/>
  <c r="CX1343" i="64" s="1"/>
  <c r="CT1056" i="64" a="1"/>
  <c r="CT1056" i="64" s="1"/>
  <c r="CV1154" i="64" a="1"/>
  <c r="CV1154" i="64" s="1"/>
  <c r="CX424" i="64" a="1"/>
  <c r="CX424" i="64" s="1"/>
  <c r="CV801" i="64" a="1"/>
  <c r="CV801" i="64" s="1"/>
  <c r="CU503" i="64" a="1"/>
  <c r="CU503" i="64" s="1"/>
  <c r="CU1419" i="64" a="1"/>
  <c r="CU1419" i="64" s="1"/>
  <c r="CT1058" i="64" a="1"/>
  <c r="CT1058" i="64" s="1"/>
  <c r="CO1397" i="64" a="1"/>
  <c r="CO1397" i="64" s="1"/>
  <c r="CX501" i="64" a="1"/>
  <c r="CX501" i="64" s="1"/>
  <c r="DB60" i="64" a="1"/>
  <c r="DB60" i="64" s="1"/>
  <c r="DD396" i="64" a="1"/>
  <c r="DD396" i="64" s="1"/>
  <c r="DD397" i="64" s="1"/>
  <c r="CY396" i="64" a="1"/>
  <c r="CY396" i="64" s="1"/>
  <c r="CY397" i="64" s="1"/>
  <c r="CP53" i="64" a="1"/>
  <c r="CP53" i="64" s="1"/>
  <c r="CZ501" i="64" a="1"/>
  <c r="CZ501" i="64" s="1"/>
  <c r="DC938" i="64" a="1"/>
  <c r="DC938" i="64" s="1"/>
  <c r="DA940" i="64" a="1"/>
  <c r="DA940" i="64" s="1"/>
  <c r="DD940" i="64" a="1"/>
  <c r="DD940" i="64" s="1"/>
  <c r="CV1337" i="64" a="1"/>
  <c r="CV1337" i="64" s="1"/>
  <c r="CT986" i="64" a="1"/>
  <c r="CT986" i="64" s="1"/>
  <c r="CU2196" i="64" a="1"/>
  <c r="CU2196" i="64" s="1"/>
  <c r="DB2170" i="64" a="1"/>
  <c r="DB2170" i="64" s="1"/>
  <c r="DC1389" i="64" a="1"/>
  <c r="DC1389" i="64" s="1"/>
  <c r="CT825" i="64" a="1"/>
  <c r="CT825" i="64" s="1"/>
  <c r="CS2119" i="64" a="1"/>
  <c r="CS2119" i="64" s="1"/>
  <c r="DC1391" i="64" a="1"/>
  <c r="DC1391" i="64" s="1"/>
  <c r="DA501" i="64" a="1"/>
  <c r="DA501" i="64" s="1"/>
  <c r="DB2246" i="64" a="1"/>
  <c r="DB2246" i="64" s="1"/>
  <c r="DC1056" i="64" a="1"/>
  <c r="DC1056" i="64" s="1"/>
  <c r="CY1154" i="64" a="1"/>
  <c r="CY1154" i="64" s="1"/>
  <c r="CP1311" i="64" a="1"/>
  <c r="CP1311" i="64" s="1"/>
  <c r="CP1312" i="64" s="1"/>
  <c r="CY1366" i="64" a="1"/>
  <c r="CY1366" i="64" s="1"/>
  <c r="CZ402" i="64" a="1"/>
  <c r="CZ402" i="64" s="1"/>
  <c r="DD1343" i="64" a="1"/>
  <c r="DD1343" i="64" s="1"/>
  <c r="DA1419" i="64" a="1"/>
  <c r="DA1419" i="64" s="1"/>
  <c r="DB53" i="64" a="1"/>
  <c r="DB53" i="64" s="1"/>
  <c r="DA914" i="64" a="1"/>
  <c r="DA914" i="64" s="1"/>
  <c r="CX1231" i="64" a="1"/>
  <c r="CX1231" i="64" s="1"/>
  <c r="CV319" i="64" a="1"/>
  <c r="CV319" i="64" s="1"/>
  <c r="CX454" i="64" a="1"/>
  <c r="CX454" i="64" s="1"/>
  <c r="DA107" i="64" a="1"/>
  <c r="DA107" i="64" s="1"/>
  <c r="DA108" i="64" s="1"/>
  <c r="DA396" i="64" a="1"/>
  <c r="DA396" i="64" s="1"/>
  <c r="DA397" i="64" s="1"/>
  <c r="CZ914" i="64" a="1"/>
  <c r="CZ914" i="64" s="1"/>
  <c r="CO1391" i="64" a="1"/>
  <c r="CO1391" i="64" s="1"/>
  <c r="CQ503" i="64" a="1"/>
  <c r="CQ503" i="64" s="1"/>
  <c r="CV342" i="64" a="1"/>
  <c r="CV342" i="64" s="1"/>
  <c r="CR107" i="64" a="1"/>
  <c r="CR107" i="64" s="1"/>
  <c r="CR108" i="64" s="1"/>
  <c r="CY1190" i="64" a="1"/>
  <c r="CY1190" i="64" s="1"/>
  <c r="CS2246" i="64" a="1"/>
  <c r="CS2246" i="64" s="1"/>
  <c r="CO396" i="64" a="1"/>
  <c r="CO396" i="64" s="1"/>
  <c r="CO397" i="64" s="1"/>
  <c r="CQ1311" i="64" a="1"/>
  <c r="CQ1311" i="64" s="1"/>
  <c r="CQ1312" i="64" s="1"/>
  <c r="CX1389" i="64" a="1"/>
  <c r="CX1389" i="64" s="1"/>
  <c r="CQ825" i="64" a="1"/>
  <c r="CQ825" i="64" s="1"/>
  <c r="CS1056" i="64" a="1"/>
  <c r="CS1056" i="64" s="1"/>
  <c r="CP402" i="64" a="1"/>
  <c r="CP402" i="64" s="1"/>
  <c r="CO1343" i="64" a="1"/>
  <c r="CO1343" i="64" s="1"/>
  <c r="CR424" i="64" a="1"/>
  <c r="CR424" i="64" s="1"/>
  <c r="CQ2170" i="64" a="1"/>
  <c r="CQ2170" i="64" s="1"/>
  <c r="CR1056" i="64" a="1"/>
  <c r="CR1056" i="64" s="1"/>
  <c r="DC940" i="64" a="1"/>
  <c r="DC940" i="64" s="1"/>
  <c r="DD938" i="64" a="1"/>
  <c r="DD938" i="64" s="1"/>
  <c r="CW396" i="64" a="1"/>
  <c r="CW396" i="64" s="1"/>
  <c r="CW397" i="64" s="1"/>
  <c r="CS1154" i="64" a="1"/>
  <c r="CS1154" i="64" s="1"/>
  <c r="DD319" i="64" a="1"/>
  <c r="DD319" i="64" s="1"/>
  <c r="DA1231" i="64" a="1"/>
  <c r="DA1231" i="64" s="1"/>
  <c r="DD107" i="64" a="1"/>
  <c r="DD107" i="64" s="1"/>
  <c r="DD108" i="64" s="1"/>
  <c r="CS1119" i="64" a="1"/>
  <c r="CS1119" i="64" s="1"/>
  <c r="CR2119" i="64" a="1"/>
  <c r="CR2119" i="64" s="1"/>
  <c r="DC2196" i="64" a="1"/>
  <c r="DC2196" i="64" s="1"/>
  <c r="DD402" i="64" a="1"/>
  <c r="DD402" i="64" s="1"/>
  <c r="DD1389" i="64" a="1"/>
  <c r="DD1389" i="64" s="1"/>
  <c r="CW424" i="64" a="1"/>
  <c r="CW424" i="64" s="1"/>
  <c r="CX940" i="64" a="1"/>
  <c r="CX940" i="64" s="1"/>
  <c r="CZ424" i="64" a="1"/>
  <c r="CZ424" i="64" s="1"/>
  <c r="DA1058" i="64" a="1"/>
  <c r="DA1058" i="64" s="1"/>
  <c r="DA525" i="64" a="1"/>
  <c r="DA525" i="64" s="1"/>
  <c r="DD1154" i="64" a="1"/>
  <c r="DD1154" i="64" s="1"/>
  <c r="CP1119" i="64" a="1"/>
  <c r="CP1119" i="64" s="1"/>
  <c r="CP55" i="64" a="1"/>
  <c r="CP55" i="64" s="1"/>
  <c r="DB825" i="64" a="1"/>
  <c r="DB825" i="64" s="1"/>
  <c r="DB1419" i="64" a="1"/>
  <c r="DB1419" i="64" s="1"/>
  <c r="CT53" i="64" a="1"/>
  <c r="CT53" i="64" s="1"/>
  <c r="CX2246" i="64" a="1"/>
  <c r="CX2246" i="64" s="1"/>
  <c r="DA801" i="64" a="1"/>
  <c r="DA801" i="64" s="1"/>
  <c r="DB1311" i="64" a="1"/>
  <c r="DB1311" i="64" s="1"/>
  <c r="DB1312" i="64" s="1"/>
  <c r="DD55" i="64" a="1"/>
  <c r="DD55" i="64" s="1"/>
  <c r="DC501" i="64" a="1"/>
  <c r="DC501" i="64" s="1"/>
  <c r="CS525" i="64" a="1"/>
  <c r="CS525" i="64" s="1"/>
  <c r="CS1389" i="64" a="1"/>
  <c r="CS1389" i="64" s="1"/>
  <c r="CP1419" i="64" a="1"/>
  <c r="CP1419" i="64" s="1"/>
  <c r="CZ503" i="64" a="1"/>
  <c r="CZ503" i="64" s="1"/>
  <c r="CP424" i="64" a="1"/>
  <c r="CP424" i="64" s="1"/>
  <c r="CV2170" i="64" a="1"/>
  <c r="CV2170" i="64" s="1"/>
  <c r="CX60" i="64" a="1"/>
  <c r="CX60" i="64" s="1"/>
  <c r="CW1058" i="64" a="1"/>
  <c r="CW1058" i="64" s="1"/>
  <c r="CU1332" i="64" a="1"/>
  <c r="CU1332" i="64" s="1"/>
  <c r="CQ1231" i="64" a="1"/>
  <c r="CQ1231" i="64" s="1"/>
  <c r="CZ1311" i="64" a="1"/>
  <c r="CZ1311" i="64" s="1"/>
  <c r="CZ1312" i="64" s="1"/>
  <c r="CX1366" i="64" a="1"/>
  <c r="CX1366" i="64" s="1"/>
  <c r="CS501" i="64" a="1"/>
  <c r="CS501" i="64" s="1"/>
  <c r="CQ940" i="64" a="1"/>
  <c r="CQ940" i="64" s="1"/>
  <c r="CQ396" i="64" a="1"/>
  <c r="CQ396" i="64" s="1"/>
  <c r="CQ397" i="64" s="1"/>
  <c r="CY938" i="64" a="1"/>
  <c r="CY938" i="64" s="1"/>
  <c r="CU1337" i="64" a="1"/>
  <c r="CU1337" i="64" s="1"/>
  <c r="CX986" i="64" a="1"/>
  <c r="CX986" i="64" s="1"/>
  <c r="CX525" i="64" a="1"/>
  <c r="CX525" i="64" s="1"/>
  <c r="DD2119" i="64" a="1"/>
  <c r="DD2119" i="64" s="1"/>
  <c r="DC2145" i="64" a="1"/>
  <c r="DC2145" i="64" s="1"/>
  <c r="DA319" i="64" a="1"/>
  <c r="DA319" i="64" s="1"/>
  <c r="CV938" i="64" a="1"/>
  <c r="CV938" i="64" s="1"/>
  <c r="CS938" i="64" a="1"/>
  <c r="CS938" i="64" s="1"/>
  <c r="CU55" i="64" a="1"/>
  <c r="CU55" i="64" s="1"/>
  <c r="DB1391" i="64" a="1"/>
  <c r="DB1391" i="64" s="1"/>
  <c r="DB2119" i="64" a="1"/>
  <c r="DB2119" i="64" s="1"/>
  <c r="DD825" i="64" a="1"/>
  <c r="DD825" i="64" s="1"/>
  <c r="CQ1391" i="64" a="1"/>
  <c r="CQ1391" i="64" s="1"/>
  <c r="CR501" i="64" a="1"/>
  <c r="CR501" i="64" s="1"/>
  <c r="CV53" i="64" a="1"/>
  <c r="CV53" i="64" s="1"/>
  <c r="DA429" i="64" a="1"/>
  <c r="DA429" i="64" s="1"/>
  <c r="DA1119" i="64" a="1"/>
  <c r="DA1119" i="64" s="1"/>
  <c r="DA2246" i="64" a="1"/>
  <c r="DA2246" i="64" s="1"/>
  <c r="DA424" i="64" a="1"/>
  <c r="DA424" i="64" s="1"/>
  <c r="DA1389" i="64" a="1"/>
  <c r="DA1389" i="64" s="1"/>
  <c r="DB525" i="64" a="1"/>
  <c r="DB525" i="64" s="1"/>
  <c r="CV940" i="64" a="1"/>
  <c r="CV940" i="64" s="1"/>
  <c r="DB1397" i="64" a="1"/>
  <c r="DB1397" i="64" s="1"/>
  <c r="DB1337" i="64" a="1"/>
  <c r="DB1337" i="64" s="1"/>
  <c r="DD1337" i="64" a="1"/>
  <c r="DD1337" i="64" s="1"/>
  <c r="CX342" i="64" a="1"/>
  <c r="CX342" i="64" s="1"/>
  <c r="CQ801" i="64" a="1"/>
  <c r="CQ801" i="64" s="1"/>
  <c r="CW53" i="64" a="1"/>
  <c r="CW53" i="64" s="1"/>
  <c r="CX319" i="64" a="1"/>
  <c r="CX319" i="64" s="1"/>
  <c r="DC1311" i="64" a="1"/>
  <c r="DC1311" i="64" s="1"/>
  <c r="DC1312" i="64" s="1"/>
  <c r="CP454" i="64" a="1"/>
  <c r="CP454" i="64" s="1"/>
  <c r="CY1343" i="64" a="1"/>
  <c r="CY1343" i="64" s="1"/>
  <c r="CY825" i="64" a="1"/>
  <c r="CY825" i="64" s="1"/>
  <c r="CW525" i="64" a="1"/>
  <c r="CW525" i="64" s="1"/>
  <c r="CX825" i="64" a="1"/>
  <c r="CX825" i="64" s="1"/>
  <c r="CT55" i="64" a="1"/>
  <c r="CT55" i="64" s="1"/>
  <c r="CR1154" i="64" a="1"/>
  <c r="CR1154" i="64" s="1"/>
  <c r="CY1056" i="64" a="1"/>
  <c r="CY1056" i="64" s="1"/>
  <c r="CX2170" i="64" a="1"/>
  <c r="CX2170" i="64" s="1"/>
  <c r="CW429" i="64" a="1"/>
  <c r="CW429" i="64" s="1"/>
  <c r="CY1231" i="64" a="1"/>
  <c r="CY1231" i="64" s="1"/>
  <c r="CO2246" i="64" a="1"/>
  <c r="CO2246" i="64" s="1"/>
  <c r="CS424" i="64" a="1"/>
  <c r="CS424" i="64" s="1"/>
  <c r="CS940" i="64" a="1"/>
  <c r="CS940" i="64" s="1"/>
  <c r="CW986" i="64" a="1"/>
  <c r="CW986" i="64" s="1"/>
  <c r="CY429" i="64" a="1"/>
  <c r="CY429" i="64" s="1"/>
  <c r="CV914" i="64" a="1"/>
  <c r="CV914" i="64" s="1"/>
  <c r="CR825" i="64" a="1"/>
  <c r="CR825" i="64" s="1"/>
  <c r="CS1058" i="64" a="1"/>
  <c r="CS1058" i="64" s="1"/>
  <c r="CV1311" i="64" a="1"/>
  <c r="CV1311" i="64" s="1"/>
  <c r="CV1312" i="64" s="1"/>
  <c r="CV429" i="64" a="1"/>
  <c r="CV429" i="64" s="1"/>
  <c r="CS319" i="64" a="1"/>
  <c r="CS319" i="64" s="1"/>
  <c r="CW60" i="64" a="1"/>
  <c r="CW60" i="64" s="1"/>
  <c r="CW2196" i="64" a="1"/>
  <c r="CW2196" i="64" s="1"/>
  <c r="CO429" i="64" a="1"/>
  <c r="CO429" i="64" s="1"/>
  <c r="CV986" i="64" a="1"/>
  <c r="CV986" i="64" s="1"/>
  <c r="CQ938" i="64" a="1"/>
  <c r="CQ938" i="64" s="1"/>
  <c r="CQ2145" i="64" a="1"/>
  <c r="CQ2145" i="64" s="1"/>
  <c r="CO1419" i="64" a="1"/>
  <c r="CO1419" i="64" s="1"/>
  <c r="CV503" i="64" a="1"/>
  <c r="CV503" i="64" s="1"/>
  <c r="CY801" i="64" a="1"/>
  <c r="CY801" i="64" s="1"/>
  <c r="CV2119" i="64" a="1"/>
  <c r="CV2119" i="64" s="1"/>
  <c r="CR1343" i="64" a="1"/>
  <c r="CR1343" i="64" s="1"/>
  <c r="CR1311" i="64" a="1"/>
  <c r="CR1311" i="64" s="1"/>
  <c r="CR1312" i="64" s="1"/>
  <c r="CO1056" i="64" a="1"/>
  <c r="CO1056" i="64" s="1"/>
  <c r="CU60" i="64" a="1"/>
  <c r="CU60" i="64" s="1"/>
  <c r="CO938" i="64" a="1"/>
  <c r="CO938" i="64" s="1"/>
  <c r="CQ1056" i="64" a="1"/>
  <c r="CQ1056" i="64" s="1"/>
  <c r="CY1397" i="64" a="1"/>
  <c r="CY1397" i="64" s="1"/>
  <c r="CZ1231" i="64" a="1"/>
  <c r="CZ1231" i="64" s="1"/>
  <c r="CU1084" i="64" a="1"/>
  <c r="CU1084" i="64" s="1"/>
  <c r="DG402" i="64" a="1"/>
  <c r="DG402" i="64" s="1"/>
  <c r="DG1084" i="64" a="1"/>
  <c r="DG1084" i="64" s="1"/>
  <c r="DG1391" i="64" a="1"/>
  <c r="DG1391" i="64" s="1"/>
  <c r="DG1190" i="64" a="1"/>
  <c r="DG1190" i="64" s="1"/>
  <c r="DE986" i="64" a="1"/>
  <c r="DE986" i="64" s="1"/>
  <c r="DE1343" i="64" a="1"/>
  <c r="DE1343" i="64" s="1"/>
  <c r="DE424" i="64" a="1"/>
  <c r="DE424" i="64" s="1"/>
  <c r="DE2119" i="64" a="1"/>
  <c r="DE2119" i="64" s="1"/>
  <c r="DF1397" i="64" a="1"/>
  <c r="DF1397" i="64" s="1"/>
  <c r="DF1337" i="64" a="1"/>
  <c r="DF1337" i="64" s="1"/>
  <c r="DE53" i="64" a="1"/>
  <c r="DE53" i="64" s="1"/>
  <c r="DE1419" i="64" a="1"/>
  <c r="DE1419" i="64" s="1"/>
  <c r="DH1419" i="64" a="1"/>
  <c r="DH1419" i="64" s="1"/>
  <c r="DH107" i="64" a="1"/>
  <c r="DH107" i="64" s="1"/>
  <c r="DH108" i="64" s="1"/>
  <c r="DE454" i="64" a="1"/>
  <c r="DE454" i="64" s="1"/>
  <c r="DE525" i="64" a="1"/>
  <c r="DE525" i="64" s="1"/>
  <c r="DF1119" i="64" a="1"/>
  <c r="DF1119" i="64" s="1"/>
  <c r="DG986" i="64" a="1"/>
  <c r="DG986" i="64" s="1"/>
  <c r="DH424" i="64" a="1"/>
  <c r="DH424" i="64" s="1"/>
  <c r="DF940" i="64" a="1"/>
  <c r="DF940" i="64" s="1"/>
  <c r="DG55" i="64" a="1"/>
  <c r="DG55" i="64" s="1"/>
  <c r="CO2145" i="64" a="1"/>
  <c r="CO2145" i="64" s="1"/>
  <c r="CO2146" i="64" s="1"/>
  <c r="CX2145" i="64" a="1"/>
  <c r="CX2145" i="64" s="1"/>
  <c r="DC396" i="64" a="1"/>
  <c r="DC396" i="64" s="1"/>
  <c r="DC397" i="64" s="1"/>
  <c r="CO319" i="64" a="1"/>
  <c r="CO319" i="64" s="1"/>
  <c r="CT501" i="64" a="1"/>
  <c r="CT501" i="64" s="1"/>
  <c r="CP2196" i="64" a="1"/>
  <c r="CP2196" i="64" s="1"/>
  <c r="CT424" i="64" a="1"/>
  <c r="CT424" i="64" s="1"/>
  <c r="CR1397" i="64" a="1"/>
  <c r="CR1397" i="64" s="1"/>
  <c r="CT2145" i="64" a="1"/>
  <c r="CT2145" i="64" s="1"/>
  <c r="CS342" i="64" a="1"/>
  <c r="CS342" i="64" s="1"/>
  <c r="CR938" i="64" a="1"/>
  <c r="CR938" i="64" s="1"/>
  <c r="CT2119" i="64" a="1"/>
  <c r="CT2119" i="64" s="1"/>
  <c r="CZ1397" i="64" a="1"/>
  <c r="CZ1397" i="64" s="1"/>
  <c r="CQ1343" i="64" a="1"/>
  <c r="CQ1343" i="64" s="1"/>
  <c r="CT525" i="64" a="1"/>
  <c r="CT525" i="64" s="1"/>
  <c r="CR914" i="64" a="1"/>
  <c r="CR914" i="64" s="1"/>
  <c r="CZ60" i="64" a="1"/>
  <c r="CZ60" i="64" s="1"/>
  <c r="CX107" i="64" a="1"/>
  <c r="CX107" i="64" s="1"/>
  <c r="CX108" i="64" s="1"/>
  <c r="CT1332" i="64" a="1"/>
  <c r="CT1332" i="64" s="1"/>
  <c r="CZ940" i="64" a="1"/>
  <c r="CZ940" i="64" s="1"/>
  <c r="CY342" i="64" a="1"/>
  <c r="CY342" i="64" s="1"/>
  <c r="CO501" i="64" a="1"/>
  <c r="CO501" i="64" s="1"/>
  <c r="CX503" i="64" a="1"/>
  <c r="CX503" i="64" s="1"/>
  <c r="DB424" i="64" a="1"/>
  <c r="DB424" i="64" s="1"/>
  <c r="DA454" i="64" a="1"/>
  <c r="DA454" i="64" s="1"/>
  <c r="DC1119" i="64" a="1"/>
  <c r="DC1119" i="64" s="1"/>
  <c r="DG1389" i="64" a="1"/>
  <c r="DG1389" i="64" s="1"/>
  <c r="DG825" i="64" a="1"/>
  <c r="DG825" i="64" s="1"/>
  <c r="DH1332" i="64" a="1"/>
  <c r="DH1332" i="64" s="1"/>
  <c r="DH825" i="64" a="1"/>
  <c r="DH825" i="64" s="1"/>
  <c r="DH1119" i="64" a="1"/>
  <c r="DH1119" i="64" s="1"/>
  <c r="DF454" i="64" a="1"/>
  <c r="DF454" i="64" s="1"/>
  <c r="DE801" i="64" a="1"/>
  <c r="DE801" i="64" s="1"/>
  <c r="DF2145" i="64" a="1"/>
  <c r="DF2145" i="64" s="1"/>
  <c r="DF503" i="64" a="1"/>
  <c r="DF503" i="64" s="1"/>
  <c r="DG1311" i="64" a="1"/>
  <c r="DG1311" i="64" s="1"/>
  <c r="DG1312" i="64" s="1"/>
  <c r="DG501" i="64" a="1"/>
  <c r="DG501" i="64" s="1"/>
  <c r="DF1389" i="64" a="1"/>
  <c r="DF1389" i="64" s="1"/>
  <c r="DG503" i="64" a="1"/>
  <c r="DG503" i="64" s="1"/>
  <c r="DE1119" i="64" a="1"/>
  <c r="DE1119" i="64" s="1"/>
  <c r="DH342" i="64" a="1"/>
  <c r="DH342" i="64" s="1"/>
  <c r="CU429" i="64" a="1"/>
  <c r="CU429" i="64" s="1"/>
  <c r="CO2119" i="64" a="1"/>
  <c r="CO2119" i="64" s="1"/>
  <c r="CP1337" i="64" a="1"/>
  <c r="CP1337" i="64" s="1"/>
  <c r="DC1343" i="64" a="1"/>
  <c r="DC1343" i="64" s="1"/>
  <c r="DC825" i="64" a="1"/>
  <c r="DC825" i="64" s="1"/>
  <c r="DA1337" i="64" a="1"/>
  <c r="DA1337" i="64" s="1"/>
  <c r="DC525" i="64" a="1"/>
  <c r="DC525" i="64" s="1"/>
  <c r="CT1337" i="64" a="1"/>
  <c r="CT1337" i="64" s="1"/>
  <c r="CS1231" i="64" a="1"/>
  <c r="CS1231" i="64" s="1"/>
  <c r="CV424" i="64" a="1"/>
  <c r="CV424" i="64" s="1"/>
  <c r="CY503" i="64" a="1"/>
  <c r="CY503" i="64" s="1"/>
  <c r="CZ2170" i="64" a="1"/>
  <c r="CZ2170" i="64" s="1"/>
  <c r="CR319" i="64" a="1"/>
  <c r="CR319" i="64" s="1"/>
  <c r="CY319" i="64" a="1"/>
  <c r="CY319" i="64" s="1"/>
  <c r="CR2170" i="64" a="1"/>
  <c r="CR2170" i="64" s="1"/>
  <c r="CT914" i="64" a="1"/>
  <c r="CT914" i="64" s="1"/>
  <c r="CS1366" i="64" a="1"/>
  <c r="CS1366" i="64" s="1"/>
  <c r="CV402" i="64" a="1"/>
  <c r="CV402" i="64" s="1"/>
  <c r="CW319" i="64" a="1"/>
  <c r="CW319" i="64" s="1"/>
  <c r="CZ1389" i="64" a="1"/>
  <c r="CZ1389" i="64" s="1"/>
  <c r="CQ2196" i="64" a="1"/>
  <c r="CQ2196" i="64" s="1"/>
  <c r="CS55" i="64" a="1"/>
  <c r="CS55" i="64" s="1"/>
  <c r="CV2196" i="64" a="1"/>
  <c r="CV2196" i="64" s="1"/>
  <c r="CY2246" i="64" a="1"/>
  <c r="CY2246" i="64" s="1"/>
  <c r="CS914" i="64" a="1"/>
  <c r="CS914" i="64" s="1"/>
  <c r="CV825" i="64" a="1"/>
  <c r="CV825" i="64" s="1"/>
  <c r="CZ1337" i="64" a="1"/>
  <c r="CZ1337" i="64" s="1"/>
  <c r="CZ825" i="64" a="1"/>
  <c r="CZ825" i="64" s="1"/>
  <c r="CX1084" i="64" a="1"/>
  <c r="CX1084" i="64" s="1"/>
  <c r="DB1056" i="64" a="1"/>
  <c r="DB1056" i="64" s="1"/>
  <c r="DA1190" i="64" a="1"/>
  <c r="DA1190" i="64" s="1"/>
  <c r="DD986" i="64" a="1"/>
  <c r="DD986" i="64" s="1"/>
  <c r="W342" i="64" a="1"/>
  <c r="W342" i="64" s="1"/>
  <c r="U342" i="64" a="1"/>
  <c r="U342" i="64" s="1"/>
  <c r="DK1419" i="64" a="1"/>
  <c r="DK1419" i="64" s="1"/>
  <c r="W454" i="64" a="1"/>
  <c r="W454" i="64" s="1"/>
  <c r="W825" i="64" a="1"/>
  <c r="W825" i="64" s="1"/>
  <c r="U59" i="64" a="1"/>
  <c r="U59" i="64" s="1"/>
  <c r="W55" i="64" a="1"/>
  <c r="W55" i="64" s="1"/>
  <c r="DJ914" i="64" a="1"/>
  <c r="DJ914" i="64" s="1"/>
  <c r="W319" i="64" a="1"/>
  <c r="W319" i="64" s="1"/>
  <c r="X429" i="64" a="1"/>
  <c r="X429" i="64" s="1"/>
  <c r="T2170" i="64" a="1"/>
  <c r="T2170" i="64" s="1"/>
  <c r="S477" i="64"/>
  <c r="W938" i="64" a="1"/>
  <c r="W938" i="64" s="1"/>
  <c r="W1311" i="64" a="1"/>
  <c r="W1311" i="64" s="1"/>
  <c r="W1312" i="64" s="1"/>
  <c r="U1647" i="64" a="1"/>
  <c r="U1647" i="64" s="1"/>
  <c r="T2196" i="64" a="1"/>
  <c r="T2196" i="64" s="1"/>
  <c r="W1389" i="64" a="1"/>
  <c r="W1389" i="64" s="1"/>
  <c r="W1366" i="64" a="1"/>
  <c r="W1366" i="64" s="1"/>
  <c r="W75" i="64" a="1"/>
  <c r="W75" i="64" s="1"/>
  <c r="DI2119" i="64" a="1"/>
  <c r="DI2119" i="64" s="1"/>
  <c r="DI1337" i="64" a="1"/>
  <c r="DI1337" i="64" s="1"/>
  <c r="DI53" i="64" a="1"/>
  <c r="DI53" i="64" s="1"/>
  <c r="U1366" i="64" a="1"/>
  <c r="U1366" i="64" s="1"/>
  <c r="DI1154" i="64" a="1"/>
  <c r="DI1154" i="64" s="1"/>
  <c r="DK2145" i="64" a="1"/>
  <c r="DK2145" i="64" s="1"/>
  <c r="DJ2196" i="64" a="1"/>
  <c r="DJ2196" i="64" s="1"/>
  <c r="DJ319" i="64" a="1"/>
  <c r="DJ319" i="64" s="1"/>
  <c r="U825" i="64" a="1"/>
  <c r="U825" i="64" s="1"/>
  <c r="DJ1343" i="64" a="1"/>
  <c r="DJ1343" i="64" s="1"/>
  <c r="W429" i="64" a="1"/>
  <c r="W429" i="64" s="1"/>
  <c r="DK429" i="64" a="1"/>
  <c r="DK429" i="64" s="1"/>
  <c r="DJ402" i="64" a="1"/>
  <c r="DJ402" i="64" s="1"/>
  <c r="DJ2246" i="64" a="1"/>
  <c r="DJ2246" i="64" s="1"/>
  <c r="S1610" i="64" a="1"/>
  <c r="S1610" i="64" s="1"/>
  <c r="DI107" i="64" a="1"/>
  <c r="DI107" i="64" s="1"/>
  <c r="DI108" i="64" s="1"/>
  <c r="T825" i="64" a="1"/>
  <c r="T825" i="64" s="1"/>
  <c r="U75" i="64" a="1"/>
  <c r="U75" i="64" s="1"/>
  <c r="DK825" i="64" a="1"/>
  <c r="DK825" i="64" s="1"/>
  <c r="U90" i="64" a="1"/>
  <c r="U90" i="64" s="1"/>
  <c r="T2119" i="64" a="1"/>
  <c r="T2119" i="64" s="1"/>
  <c r="DK938" i="64" a="1"/>
  <c r="DK938" i="64" s="1"/>
  <c r="DI1397" i="64" a="1"/>
  <c r="DI1397" i="64" s="1"/>
  <c r="V825" i="64" a="1"/>
  <c r="V825" i="64" s="1"/>
  <c r="DJ986" i="64" a="1"/>
  <c r="DJ986" i="64" s="1"/>
  <c r="S1391" i="64" a="1"/>
  <c r="S1391" i="64" s="1"/>
  <c r="DK1343" i="64" a="1"/>
  <c r="DK1343" i="64" s="1"/>
  <c r="T54" i="64" a="1"/>
  <c r="T54" i="64" s="1"/>
  <c r="T1647" i="64" a="1"/>
  <c r="T1647" i="64" s="1"/>
  <c r="DK1119" i="64" a="1"/>
  <c r="DK1119" i="64" s="1"/>
  <c r="DK986" i="64" a="1"/>
  <c r="DK986" i="64" s="1"/>
  <c r="DI1056" i="64" a="1"/>
  <c r="DI1056" i="64" s="1"/>
  <c r="V1366" i="64" a="1"/>
  <c r="V1366" i="64" s="1"/>
  <c r="W54" i="64" a="1"/>
  <c r="W54" i="64" s="1"/>
  <c r="W1391" i="64" a="1"/>
  <c r="W1391" i="64" s="1"/>
  <c r="W1231" i="64" a="1"/>
  <c r="W1231" i="64" s="1"/>
  <c r="W90" i="64" a="1"/>
  <c r="W90" i="64" s="1"/>
  <c r="W2145" i="64" a="1"/>
  <c r="W2145" i="64" s="1"/>
  <c r="W53" i="64" a="1"/>
  <c r="W53" i="64" s="1"/>
  <c r="W424" i="64" a="1"/>
  <c r="W424" i="64" s="1"/>
  <c r="S59" i="64" a="1"/>
  <c r="S59" i="64" s="1"/>
  <c r="U1397" i="64" a="1"/>
  <c r="U1397" i="64" s="1"/>
  <c r="DJ107" i="64" a="1"/>
  <c r="DJ107" i="64" s="1"/>
  <c r="DJ108" i="64" s="1"/>
  <c r="DJ501" i="64" a="1"/>
  <c r="DJ501" i="64" s="1"/>
  <c r="DI1084" i="64" a="1"/>
  <c r="DI1084" i="64" s="1"/>
  <c r="DJ53" i="64" a="1"/>
  <c r="DJ53" i="64" s="1"/>
  <c r="T55" i="64" a="1"/>
  <c r="T55" i="64" s="1"/>
  <c r="DK1154" i="64" a="1"/>
  <c r="DK1154" i="64" s="1"/>
  <c r="T1610" i="64" a="1"/>
  <c r="T1610" i="64" s="1"/>
  <c r="T1618" i="64" s="1"/>
  <c r="DK801" i="64" a="1"/>
  <c r="DK801" i="64" s="1"/>
  <c r="DI1058" i="64" a="1"/>
  <c r="DI1058" i="64" s="1"/>
  <c r="DJ342" i="64" a="1"/>
  <c r="DJ342" i="64" s="1"/>
  <c r="T429" i="64" a="1"/>
  <c r="T429" i="64" s="1"/>
  <c r="U2246" i="64" a="1"/>
  <c r="U2246" i="64" s="1"/>
  <c r="DK2119" i="64" a="1"/>
  <c r="DK2119" i="64" s="1"/>
  <c r="DK1056" i="64" a="1"/>
  <c r="DK1056" i="64" s="1"/>
  <c r="DK319" i="64" a="1"/>
  <c r="DK319" i="64" s="1"/>
  <c r="V60" i="64" a="1"/>
  <c r="V60" i="64" s="1"/>
  <c r="T90" i="64" a="1"/>
  <c r="T90" i="64" s="1"/>
  <c r="DJ1389" i="64" a="1"/>
  <c r="DJ1389" i="64" s="1"/>
  <c r="V2119" i="64" a="1"/>
  <c r="V2119" i="64" s="1"/>
  <c r="U1610" i="64" a="1"/>
  <c r="U1610" i="64" s="1"/>
  <c r="U1618" i="64" s="1"/>
  <c r="S91" i="64" a="1"/>
  <c r="S91" i="64" s="1"/>
  <c r="DK424" i="64" a="1"/>
  <c r="DK424" i="64" s="1"/>
  <c r="DK501" i="64" a="1"/>
  <c r="DK501" i="64" s="1"/>
  <c r="V424" i="64" a="1"/>
  <c r="V424" i="64" s="1"/>
  <c r="DJ1190" i="64" a="1"/>
  <c r="DJ1190" i="64" s="1"/>
  <c r="DI1311" i="64" a="1"/>
  <c r="DI1311" i="64" s="1"/>
  <c r="DI1312" i="64" s="1"/>
  <c r="V1231" i="64" a="1"/>
  <c r="V1231" i="64" s="1"/>
  <c r="U319" i="64" a="1"/>
  <c r="U319" i="64" s="1"/>
  <c r="DK1231" i="64" a="1"/>
  <c r="DK1231" i="64" s="1"/>
  <c r="W1397" i="64" a="1"/>
  <c r="W1397" i="64" s="1"/>
  <c r="W89" i="64" a="1"/>
  <c r="W89" i="64" s="1"/>
  <c r="W2170" i="64" a="1"/>
  <c r="W2170" i="64" s="1"/>
  <c r="DJ1231" i="64" a="1"/>
  <c r="DJ1231" i="64" s="1"/>
  <c r="U1231" i="64" a="1"/>
  <c r="U1231" i="64" s="1"/>
  <c r="DK342" i="64" a="1"/>
  <c r="DK342" i="64" s="1"/>
  <c r="T2145" i="64" a="1"/>
  <c r="T2145" i="64" s="1"/>
  <c r="S1231" i="64" a="1"/>
  <c r="S1231" i="64" s="1"/>
  <c r="DK60" i="64" a="1"/>
  <c r="DK60" i="64" s="1"/>
  <c r="DJ2145" i="64" a="1"/>
  <c r="DJ2145" i="64" s="1"/>
  <c r="V2170" i="64" a="1"/>
  <c r="V2170" i="64" s="1"/>
  <c r="DJ60" i="64" a="1"/>
  <c r="DJ60" i="64" s="1"/>
  <c r="DJ1119" i="64" a="1"/>
  <c r="DJ1119" i="64" s="1"/>
  <c r="T53" i="64" a="1"/>
  <c r="T53" i="64" s="1"/>
  <c r="S2196" i="64" a="1"/>
  <c r="S2196" i="64" s="1"/>
  <c r="V2196" i="64" a="1"/>
  <c r="V2196" i="64" s="1"/>
  <c r="U429" i="64" a="1"/>
  <c r="U429" i="64" s="1"/>
  <c r="U938" i="64" a="1"/>
  <c r="U938" i="64" s="1"/>
  <c r="DI2246" i="64" a="1"/>
  <c r="DI2246" i="64" s="1"/>
  <c r="DK2196" i="64" a="1"/>
  <c r="DK2196" i="64" s="1"/>
  <c r="S75" i="64" a="1"/>
  <c r="S75" i="64" s="1"/>
  <c r="DK914" i="64" a="1"/>
  <c r="DK914" i="64" s="1"/>
  <c r="DK1058" i="64" a="1"/>
  <c r="DK1058" i="64" s="1"/>
  <c r="S2246" i="64" a="1"/>
  <c r="S2246" i="64" s="1"/>
  <c r="T1391" i="64" a="1"/>
  <c r="T1391" i="64" s="1"/>
  <c r="DI55" i="64" a="1"/>
  <c r="DI55" i="64" s="1"/>
  <c r="DJ454" i="64" a="1"/>
  <c r="DJ454" i="64" s="1"/>
  <c r="DK525" i="64" a="1"/>
  <c r="DK525" i="64" s="1"/>
  <c r="DI454" i="64" a="1"/>
  <c r="DI454" i="64" s="1"/>
  <c r="V53" i="64" a="1"/>
  <c r="V53" i="64" s="1"/>
  <c r="S1397" i="64" a="1"/>
  <c r="S1397" i="64" s="1"/>
  <c r="DI342" i="64" a="1"/>
  <c r="DI342" i="64" s="1"/>
  <c r="V342" i="64" a="1"/>
  <c r="V342" i="64" s="1"/>
  <c r="S2170" i="64" a="1"/>
  <c r="S2170" i="64" s="1"/>
  <c r="V1391" i="64" a="1"/>
  <c r="V1391" i="64" s="1"/>
  <c r="DK1391" i="64" a="1"/>
  <c r="DK1391" i="64" s="1"/>
  <c r="V1311" i="64" a="1"/>
  <c r="V1311" i="64" s="1"/>
  <c r="V1312" i="64" s="1"/>
  <c r="W92" i="64" a="1"/>
  <c r="W92" i="64" s="1"/>
  <c r="U2119" i="64" a="1"/>
  <c r="U2119" i="64" s="1"/>
  <c r="DI1190" i="64" a="1"/>
  <c r="DI1190" i="64" s="1"/>
  <c r="DJ1332" i="64" a="1"/>
  <c r="DJ1332" i="64" s="1"/>
  <c r="T59" i="64" a="1"/>
  <c r="T59" i="64" s="1"/>
  <c r="DJ2119" i="64" a="1"/>
  <c r="DJ2119" i="64" s="1"/>
  <c r="V454" i="64" a="1"/>
  <c r="V454" i="64" s="1"/>
  <c r="U91" i="64" a="1"/>
  <c r="U91" i="64" s="1"/>
  <c r="DI402" i="64" a="1"/>
  <c r="DI402" i="64" s="1"/>
  <c r="T454" i="64" a="1"/>
  <c r="T454" i="64" s="1"/>
  <c r="S2145" i="64" a="1"/>
  <c r="S2145" i="64" s="1"/>
  <c r="V89" i="64" a="1"/>
  <c r="V89" i="64" s="1"/>
  <c r="V429" i="64" a="1"/>
  <c r="V429" i="64" s="1"/>
  <c r="DK2170" i="64" a="1"/>
  <c r="DK2170" i="64" s="1"/>
  <c r="T476" i="64" a="1"/>
  <c r="T476" i="64" s="1"/>
  <c r="T91" i="64" a="1"/>
  <c r="T91" i="64" s="1"/>
  <c r="DK1366" i="64" a="1"/>
  <c r="DK1366" i="64" s="1"/>
  <c r="U2196" i="64" a="1"/>
  <c r="U2196" i="64" s="1"/>
  <c r="S89" i="64" a="1"/>
  <c r="S89" i="64" s="1"/>
  <c r="DK1311" i="64" a="1"/>
  <c r="DK1311" i="64" s="1"/>
  <c r="DK1312" i="64" s="1"/>
  <c r="V90" i="64" a="1"/>
  <c r="V90" i="64" s="1"/>
  <c r="DJ1154" i="64" a="1"/>
  <c r="DJ1154" i="64" s="1"/>
  <c r="W1610" i="64" a="1"/>
  <c r="W1610" i="64" s="1"/>
  <c r="W1618" i="64" s="1"/>
  <c r="W2196" i="64" a="1"/>
  <c r="W2196" i="64" s="1"/>
  <c r="W59" i="64" a="1"/>
  <c r="W59" i="64" s="1"/>
  <c r="DI424" i="64" a="1"/>
  <c r="DI424" i="64" s="1"/>
  <c r="T424" i="64" a="1"/>
  <c r="T424" i="64" s="1"/>
  <c r="T2246" i="64" a="1"/>
  <c r="T2246" i="64" s="1"/>
  <c r="Y1679" i="64"/>
  <c r="Y1680" i="64" s="1"/>
  <c r="W1647" i="64" a="1"/>
  <c r="W1647" i="64" s="1"/>
  <c r="W2246" i="64" a="1"/>
  <c r="W2246" i="64" s="1"/>
  <c r="W91" i="64" a="1"/>
  <c r="W91" i="64" s="1"/>
  <c r="W2119" i="64" a="1"/>
  <c r="W2119" i="64" s="1"/>
  <c r="W60" i="64" a="1"/>
  <c r="W60" i="64" s="1"/>
  <c r="DK396" i="64" a="1"/>
  <c r="DK396" i="64" s="1"/>
  <c r="DK397" i="64" s="1"/>
  <c r="DI60" i="64" a="1"/>
  <c r="DI60" i="64" s="1"/>
  <c r="T319" i="64" a="1"/>
  <c r="T319" i="64" s="1"/>
  <c r="U1311" i="64" a="1"/>
  <c r="U1311" i="64" s="1"/>
  <c r="U1312" i="64" s="1"/>
  <c r="T89" i="64" a="1"/>
  <c r="T89" i="64" s="1"/>
  <c r="DI1391" i="64" a="1"/>
  <c r="DI1391" i="64" s="1"/>
  <c r="V319" i="64" a="1"/>
  <c r="V319" i="64" s="1"/>
  <c r="U92" i="64" a="1"/>
  <c r="U92" i="64" s="1"/>
  <c r="DJ503" i="64" a="1"/>
  <c r="DJ503" i="64" s="1"/>
  <c r="S342" i="64" a="1"/>
  <c r="S342" i="64" s="1"/>
  <c r="DK1397" i="64" a="1"/>
  <c r="DK1397" i="64" s="1"/>
  <c r="DI986" i="64" a="1"/>
  <c r="DI986" i="64" s="1"/>
  <c r="U53" i="64" a="1"/>
  <c r="U53" i="64" s="1"/>
  <c r="V1647" i="64" a="1"/>
  <c r="V1647" i="64" s="1"/>
  <c r="U54" i="64" a="1"/>
  <c r="U54" i="64" s="1"/>
  <c r="DK503" i="64" a="1"/>
  <c r="DK503" i="64" s="1"/>
  <c r="S1311" i="64" a="1"/>
  <c r="S1311" i="64" s="1"/>
  <c r="S1312" i="64" s="1"/>
  <c r="DI1366" i="64" a="1"/>
  <c r="DI1366" i="64" s="1"/>
  <c r="DI1419" i="64" a="1"/>
  <c r="DI1419" i="64" s="1"/>
  <c r="DI938" i="64" a="1"/>
  <c r="DI938" i="64" s="1"/>
  <c r="DJ825" i="64" a="1"/>
  <c r="DJ825" i="64" s="1"/>
  <c r="S54" i="64" a="1"/>
  <c r="S54" i="64" s="1"/>
  <c r="DJ525" i="64" a="1"/>
  <c r="DJ525" i="64" s="1"/>
  <c r="DJ429" i="64" a="1"/>
  <c r="DJ429" i="64" s="1"/>
  <c r="DI396" i="64" a="1"/>
  <c r="DI396" i="64" s="1"/>
  <c r="DI397" i="64" s="1"/>
  <c r="U1389" i="64" a="1"/>
  <c r="U1389" i="64" s="1"/>
  <c r="T1231" i="64" a="1"/>
  <c r="T1231" i="64" s="1"/>
  <c r="DK1332" i="64" a="1"/>
  <c r="DK1332" i="64" s="1"/>
  <c r="DI1343" i="64" a="1"/>
  <c r="DI1343" i="64" s="1"/>
  <c r="S1647" i="64" a="1"/>
  <c r="S1647" i="64" s="1"/>
  <c r="S429" i="64" a="1"/>
  <c r="S429" i="64" s="1"/>
  <c r="DK55" i="64" a="1"/>
  <c r="DK55" i="64" s="1"/>
  <c r="DJ1084" i="64" a="1"/>
  <c r="DJ1084" i="64" s="1"/>
  <c r="DJ2170" i="64" a="1"/>
  <c r="DJ2170" i="64" s="1"/>
  <c r="V1389" i="64" a="1"/>
  <c r="V1389" i="64" s="1"/>
  <c r="DJ1311" i="64" a="1"/>
  <c r="DJ1311" i="64" s="1"/>
  <c r="DJ1312" i="64" s="1"/>
  <c r="DI503" i="64" a="1"/>
  <c r="DI503" i="64" s="1"/>
  <c r="V55" i="64" a="1"/>
  <c r="V55" i="64" s="1"/>
  <c r="DI525" i="64" a="1"/>
  <c r="DI525" i="64" s="1"/>
  <c r="DK53" i="64" a="1"/>
  <c r="DK53" i="64" s="1"/>
  <c r="DJ1366" i="64" a="1"/>
  <c r="DJ1366" i="64" s="1"/>
  <c r="S1389" i="64" a="1"/>
  <c r="S1389" i="64" s="1"/>
  <c r="S319" i="64" a="1"/>
  <c r="S319" i="64" s="1"/>
  <c r="S90" i="64" a="1"/>
  <c r="S90" i="64" s="1"/>
  <c r="DK1389" i="64" a="1"/>
  <c r="DK1389" i="64" s="1"/>
  <c r="DJ1397" i="64" a="1"/>
  <c r="DJ1397" i="64" s="1"/>
  <c r="U89" i="64" a="1"/>
  <c r="U89" i="64" s="1"/>
  <c r="DK454" i="64" a="1"/>
  <c r="DK454" i="64" s="1"/>
  <c r="U424" i="64" a="1"/>
  <c r="U424" i="64" s="1"/>
  <c r="DI801" i="64" a="1"/>
  <c r="DI801" i="64" s="1"/>
  <c r="T938" i="64" a="1"/>
  <c r="T938" i="64" s="1"/>
  <c r="DJ1391" i="64" a="1"/>
  <c r="DJ1391" i="64" s="1"/>
  <c r="DI429" i="64" a="1"/>
  <c r="DI429" i="64" s="1"/>
  <c r="U454" i="64" a="1"/>
  <c r="U454" i="64" s="1"/>
  <c r="DI501" i="64" a="1"/>
  <c r="DI501" i="64" s="1"/>
  <c r="S60" i="64" a="1"/>
  <c r="S60" i="64" s="1"/>
  <c r="DK402" i="64" a="1"/>
  <c r="DK402" i="64" s="1"/>
  <c r="S825" i="64" a="1"/>
  <c r="S825" i="64" s="1"/>
  <c r="DI825" i="64" a="1"/>
  <c r="DI825" i="64" s="1"/>
  <c r="DJ940" i="64" a="1"/>
  <c r="DJ940" i="64" s="1"/>
  <c r="V91" i="64" a="1"/>
  <c r="V91" i="64" s="1"/>
  <c r="DJ1419" i="64" a="1"/>
  <c r="DJ1419" i="64" s="1"/>
  <c r="DI319" i="64" a="1"/>
  <c r="DI319" i="64" s="1"/>
  <c r="DI2196" i="64" a="1"/>
  <c r="DI2196" i="64" s="1"/>
  <c r="DJ424" i="64" a="1"/>
  <c r="DJ424" i="64" s="1"/>
  <c r="T92" i="64" a="1"/>
  <c r="T92" i="64" s="1"/>
  <c r="S938" i="64" a="1"/>
  <c r="S938" i="64" s="1"/>
  <c r="T1366" i="64" a="1"/>
  <c r="T1366" i="64" s="1"/>
  <c r="DJ1337" i="64" a="1"/>
  <c r="DJ1337" i="64" s="1"/>
  <c r="DJ938" i="64" a="1"/>
  <c r="DJ938" i="64" s="1"/>
  <c r="V59" i="64" a="1"/>
  <c r="V59" i="64" s="1"/>
  <c r="DJ801" i="64" a="1"/>
  <c r="DJ801" i="64" s="1"/>
  <c r="DK1190" i="64" a="1"/>
  <c r="DK1190" i="64" s="1"/>
  <c r="T1397" i="64" a="1"/>
  <c r="T1397" i="64" s="1"/>
  <c r="V2145" i="64" a="1"/>
  <c r="V2145" i="64" s="1"/>
  <c r="DI2145" i="64" a="1"/>
  <c r="DI2145" i="64" s="1"/>
  <c r="S55" i="64" a="1"/>
  <c r="S55" i="64" s="1"/>
  <c r="U60" i="64" a="1"/>
  <c r="U60" i="64" s="1"/>
  <c r="S92" i="64" a="1"/>
  <c r="S92" i="64" s="1"/>
  <c r="DK1084" i="64" a="1"/>
  <c r="DK1084" i="64" s="1"/>
  <c r="T75" i="64" a="1"/>
  <c r="T75" i="64" s="1"/>
  <c r="DK107" i="64" a="1"/>
  <c r="DK107" i="64" s="1"/>
  <c r="DK108" i="64" s="1"/>
  <c r="V75" i="64" a="1"/>
  <c r="V75" i="64" s="1"/>
  <c r="DI1332" i="64" a="1"/>
  <c r="DI1332" i="64" s="1"/>
  <c r="DI914" i="64" a="1"/>
  <c r="DI914" i="64" s="1"/>
  <c r="DI2170" i="64" a="1"/>
  <c r="DI2170" i="64" s="1"/>
  <c r="V1610" i="64" a="1"/>
  <c r="V1610" i="64" s="1"/>
  <c r="V1618" i="64" s="1"/>
  <c r="DI940" i="64" a="1"/>
  <c r="DI940" i="64" s="1"/>
  <c r="DJ396" i="64" a="1"/>
  <c r="DJ396" i="64" s="1"/>
  <c r="DJ397" i="64" s="1"/>
  <c r="T1311" i="64" a="1"/>
  <c r="T1311" i="64" s="1"/>
  <c r="T1312" i="64" s="1"/>
  <c r="V938" i="64" a="1"/>
  <c r="V938" i="64" s="1"/>
  <c r="DJ1058" i="64" a="1"/>
  <c r="DJ1058" i="64" s="1"/>
  <c r="U2145" i="64" a="1"/>
  <c r="U2145" i="64" s="1"/>
  <c r="DK2246" i="64" a="1"/>
  <c r="DK2246" i="64" s="1"/>
  <c r="DJ1056" i="64" a="1"/>
  <c r="DJ1056" i="64" s="1"/>
  <c r="DI1231" i="64" a="1"/>
  <c r="DI1231" i="64" s="1"/>
  <c r="S2119" i="64" a="1"/>
  <c r="S2119" i="64" s="1"/>
  <c r="DI1119" i="64" a="1"/>
  <c r="DI1119" i="64" s="1"/>
  <c r="U2170" i="64" a="1"/>
  <c r="U2170" i="64" s="1"/>
  <c r="T342" i="64" a="1"/>
  <c r="T342" i="64" s="1"/>
  <c r="DK1337" i="64" a="1"/>
  <c r="DK1337" i="64" s="1"/>
  <c r="V2246" i="64" a="1"/>
  <c r="V2246" i="64" s="1"/>
  <c r="DI1389" i="64" a="1"/>
  <c r="DI1389" i="64" s="1"/>
  <c r="U55" i="64" a="1"/>
  <c r="U55" i="64" s="1"/>
  <c r="T1389" i="64" a="1"/>
  <c r="T1389" i="64" s="1"/>
  <c r="S454" i="64" a="1"/>
  <c r="S454" i="64" s="1"/>
  <c r="DJ55" i="64" a="1"/>
  <c r="DJ55" i="64" s="1"/>
  <c r="V92" i="64" a="1"/>
  <c r="V92" i="64" s="1"/>
  <c r="DK940" i="64" a="1"/>
  <c r="DK940" i="64" s="1"/>
  <c r="U1391" i="64" a="1"/>
  <c r="U1391" i="64" s="1"/>
  <c r="S424" i="64" a="1"/>
  <c r="S424" i="64" s="1"/>
  <c r="S1366" i="64" a="1"/>
  <c r="S1366" i="64" s="1"/>
  <c r="T60" i="64" a="1"/>
  <c r="T60" i="64" s="1"/>
  <c r="V54" i="64" a="1"/>
  <c r="V54" i="64" s="1"/>
  <c r="W1683" i="64"/>
  <c r="X424" i="64" a="1"/>
  <c r="X424" i="64" s="1"/>
  <c r="X75" i="64" a="1"/>
  <c r="X75" i="64" s="1"/>
  <c r="X342" i="64" a="1"/>
  <c r="X342" i="64" s="1"/>
  <c r="X55" i="64" a="1"/>
  <c r="X55" i="64" s="1"/>
  <c r="X60" i="64" a="1"/>
  <c r="X60" i="64" s="1"/>
  <c r="X59" i="64" a="1"/>
  <c r="X59" i="64" s="1"/>
  <c r="X54" i="64" a="1"/>
  <c r="X54" i="64" s="1"/>
  <c r="X53" i="64" a="1"/>
  <c r="X53" i="64" s="1"/>
  <c r="X454" i="64" a="1"/>
  <c r="X454" i="64" s="1"/>
  <c r="X2196" i="64" a="1"/>
  <c r="X2196" i="64" s="1"/>
  <c r="X2170" i="64" a="1"/>
  <c r="X2170" i="64" s="1"/>
  <c r="X2145" i="64" a="1"/>
  <c r="X2145" i="64" s="1"/>
  <c r="X2119" i="64" a="1"/>
  <c r="X2119" i="64" s="1"/>
  <c r="X1366" i="64" a="1"/>
  <c r="X1366" i="64" s="1"/>
  <c r="X90" i="64" a="1"/>
  <c r="X90" i="64" s="1"/>
  <c r="X89" i="64" a="1"/>
  <c r="X89" i="64" s="1"/>
  <c r="X91" i="64" a="1"/>
  <c r="X91" i="64" s="1"/>
  <c r="X92" i="64" a="1"/>
  <c r="X92" i="64" s="1"/>
  <c r="X1311" i="64" a="1"/>
  <c r="X1311" i="64" s="1"/>
  <c r="X1312" i="64" s="1"/>
  <c r="X319" i="64" a="1"/>
  <c r="X319" i="64" s="1"/>
  <c r="AL1516" i="64"/>
  <c r="AL1518" i="64" s="1"/>
  <c r="AK1518" i="64"/>
  <c r="X2246" i="64" a="1"/>
  <c r="X2246" i="64" s="1"/>
  <c r="X1231" i="64" a="1"/>
  <c r="X1231" i="64" s="1"/>
  <c r="W1681" i="64"/>
  <c r="X1678" i="64" s="1"/>
  <c r="X1647" i="64" a="1"/>
  <c r="X1647" i="64" s="1"/>
  <c r="X1610" i="64" a="1"/>
  <c r="X1610" i="64" s="1"/>
  <c r="X1618" i="64" s="1"/>
  <c r="X1397" i="64" a="1"/>
  <c r="X1397" i="64" s="1"/>
  <c r="X1391" i="64" a="1"/>
  <c r="X1391" i="64" s="1"/>
  <c r="X1389" i="64" a="1"/>
  <c r="X1389" i="64" s="1"/>
  <c r="X938" i="64" a="1"/>
  <c r="X938" i="64" s="1"/>
  <c r="X825" i="64" a="1"/>
  <c r="X825" i="64" s="1"/>
  <c r="BO874" i="64"/>
  <c r="CW1230" i="64" a="1"/>
  <c r="X1474" i="64" a="1"/>
  <c r="DJ826" i="64" a="1"/>
  <c r="CW344" i="64" a="1"/>
  <c r="DH502" i="64" a="1"/>
  <c r="U455" i="64" a="1"/>
  <c r="CU1191" i="64" a="1"/>
  <c r="CS1155" i="64" a="1"/>
  <c r="DI1230" i="64" a="1"/>
  <c r="DE1230" i="64" a="1"/>
  <c r="DF431" i="64" a="1"/>
  <c r="CX1155" i="64" a="1"/>
  <c r="S344" i="64" a="1"/>
  <c r="DD987" i="64" a="1"/>
  <c r="DB1085" i="64" a="1"/>
  <c r="CT826" i="64" a="1"/>
  <c r="DB987" i="64" a="1"/>
  <c r="DG1230" i="64" a="1"/>
  <c r="DC1230" i="64" a="1"/>
  <c r="DB431" i="64" a="1"/>
  <c r="DH344" i="64" a="1"/>
  <c r="CR963" i="64" a="1"/>
  <c r="CP320" i="64" a="1"/>
  <c r="CR826" i="64" a="1"/>
  <c r="DH987" i="64" a="1"/>
  <c r="V455" i="64" a="1"/>
  <c r="U344" i="64" a="1"/>
  <c r="CV502" i="64" a="1"/>
  <c r="CT1336" i="64" a="1"/>
  <c r="U1230" i="64" a="1"/>
  <c r="W1390" i="64" a="1"/>
  <c r="CW1155" i="64" a="1"/>
  <c r="DJ987" i="64" a="1"/>
  <c r="CZ502" i="64" a="1"/>
  <c r="DB939" i="64" a="1"/>
  <c r="S939" i="64" a="1"/>
  <c r="DB1120" i="64" a="1"/>
  <c r="CY963" i="64" a="1"/>
  <c r="DF526" i="64" a="1"/>
  <c r="CR1230" i="64" a="1"/>
  <c r="DB1057" i="64" a="1"/>
  <c r="DC320" i="64" a="1"/>
  <c r="X1230" i="64" a="1"/>
  <c r="DG502" i="64" a="1"/>
  <c r="DC1390" i="64" a="1"/>
  <c r="DA344" i="64" a="1"/>
  <c r="DI1085" i="64" a="1"/>
  <c r="CT1057" i="64" a="1"/>
  <c r="S1367" i="64" a="1"/>
  <c r="CS1191" i="64" a="1"/>
  <c r="DG939" i="64" a="1"/>
  <c r="V1230" i="64" a="1"/>
  <c r="DC1191" i="64" a="1"/>
  <c r="CV1057" i="64" a="1"/>
  <c r="DA320" i="64" a="1"/>
  <c r="CP1191" i="64" a="1"/>
  <c r="CQ963" i="64" a="1"/>
  <c r="DH431" i="64" a="1"/>
  <c r="CP1230" i="64" a="1"/>
  <c r="S1390" i="64" a="1"/>
  <c r="CT320" i="64" a="1"/>
  <c r="CQ987" i="64" a="1"/>
  <c r="CR455" i="64" a="1"/>
  <c r="X554" i="64" a="1"/>
  <c r="CY431" i="64" a="1"/>
  <c r="CX344" i="64" a="1"/>
  <c r="CU1155" i="64" a="1"/>
  <c r="CV526" i="64" a="1"/>
  <c r="DC1367" i="64" a="1"/>
  <c r="CZ1191" i="64" a="1"/>
  <c r="CU963" i="64" a="1"/>
  <c r="T344" i="64" a="1"/>
  <c r="S455" i="64" a="1"/>
  <c r="DH963" i="64" a="1"/>
  <c r="DH526" i="64" a="1"/>
  <c r="DJ1230" i="64" a="1"/>
  <c r="CS987" i="64" a="1"/>
  <c r="DH1120" i="64" a="1"/>
  <c r="BL852" i="64" a="1"/>
  <c r="DC455" i="64" a="1"/>
  <c r="DK1057" i="64" a="1"/>
  <c r="CQ320" i="64" a="1"/>
  <c r="DG320" i="64" a="1"/>
  <c r="DD1057" i="64" a="1"/>
  <c r="CX455" i="64" a="1"/>
  <c r="CP455" i="64" a="1"/>
  <c r="DC963" i="64" a="1"/>
  <c r="DB344" i="64" a="1"/>
  <c r="U320" i="64" a="1"/>
  <c r="CU320" i="64" a="1"/>
  <c r="DK431" i="64" a="1"/>
  <c r="DB1230" i="64" a="1"/>
  <c r="DD320" i="64" a="1"/>
  <c r="CX939" i="64" a="1"/>
  <c r="CZ1120" i="64" a="1"/>
  <c r="CV963" i="64" a="1"/>
  <c r="DG1155" i="64" a="1"/>
  <c r="DA987" i="64" a="1"/>
  <c r="U431" i="64" a="1"/>
  <c r="W455" i="64" a="1"/>
  <c r="CS1057" i="64" a="1"/>
  <c r="CQ502" i="64" a="1"/>
  <c r="BM851" i="64" a="1"/>
  <c r="CW526" i="64" a="1"/>
  <c r="X1475" i="64" a="1"/>
  <c r="DC1336" i="64" a="1"/>
  <c r="DC987" i="64" a="1"/>
  <c r="DE1120" i="64" a="1"/>
  <c r="DG1367" i="64" a="1"/>
  <c r="CY1057" i="64" a="1"/>
  <c r="DE431" i="64" a="1"/>
  <c r="DB1191" i="64" a="1"/>
  <c r="CO1155" i="64" a="1"/>
  <c r="CS1367" i="64" a="1"/>
  <c r="DI1390" i="64" a="1"/>
  <c r="DF344" i="64" a="1"/>
  <c r="CW987" i="64" a="1"/>
  <c r="CP502" i="64" a="1"/>
  <c r="CS1390" i="64" a="1"/>
  <c r="CY1367" i="64" a="1"/>
  <c r="DH1336" i="64" a="1"/>
  <c r="DJ1336" i="64" a="1"/>
  <c r="CT431" i="64" a="1"/>
  <c r="DE1367" i="64" a="1"/>
  <c r="CU526" i="64" a="1"/>
  <c r="CT502" i="64" a="1"/>
  <c r="DF826" i="64" a="1"/>
  <c r="CU1367" i="64" a="1"/>
  <c r="CX431" i="64" a="1"/>
  <c r="DC939" i="64" a="1"/>
  <c r="DK320" i="64" a="1"/>
  <c r="DD1336" i="64" a="1"/>
  <c r="CQ1155" i="64" a="1"/>
  <c r="CX1336" i="64" a="1"/>
  <c r="DE1155" i="64" a="1"/>
  <c r="CP826" i="64" a="1"/>
  <c r="DG1191" i="64" a="1"/>
  <c r="DF1191" i="64" a="1"/>
  <c r="DK502" i="64" a="1"/>
  <c r="DJ1390" i="64" a="1"/>
  <c r="DA1120" i="64" a="1"/>
  <c r="DB1367" i="64" a="1"/>
  <c r="DJ455" i="64" a="1"/>
  <c r="CO526" i="64" a="1"/>
  <c r="CW939" i="64" a="1"/>
  <c r="DC1120" i="64" a="1"/>
  <c r="CY987" i="64" a="1"/>
  <c r="DK1120" i="64" a="1"/>
  <c r="CT455" i="64" a="1"/>
  <c r="DI1367" i="64" a="1"/>
  <c r="DK1390" i="64" a="1"/>
  <c r="CR939" i="64" a="1"/>
  <c r="DB1155" i="64" a="1"/>
  <c r="DC431" i="64" a="1"/>
  <c r="DK1367" i="64" a="1"/>
  <c r="CR502" i="64" a="1"/>
  <c r="CV1336" i="64" a="1"/>
  <c r="CO1336" i="64" a="1"/>
  <c r="DE1390" i="64" a="1"/>
  <c r="DE502" i="64" a="1"/>
  <c r="DG826" i="64" a="1"/>
  <c r="CW431" i="64" a="1"/>
  <c r="CW1336" i="64" a="1"/>
  <c r="DC1057" i="64" a="1"/>
  <c r="CO1367" i="64" a="1"/>
  <c r="DH455" i="64" a="1"/>
  <c r="CT344" i="64" a="1"/>
  <c r="DG455" i="64" a="1"/>
  <c r="DF1367" i="64" a="1"/>
  <c r="DF939" i="64" a="1"/>
  <c r="X1390" i="64" a="1"/>
  <c r="CS939" i="64" a="1"/>
  <c r="CP1120" i="64" a="1"/>
  <c r="CO1057" i="64" a="1"/>
  <c r="DK1085" i="64" a="1"/>
  <c r="CV455" i="64" a="1"/>
  <c r="CR1367" i="64" a="1"/>
  <c r="DA1336" i="64" a="1"/>
  <c r="DD1085" i="64" a="1"/>
  <c r="DG1390" i="64" a="1"/>
  <c r="CR1057" i="64" a="1"/>
  <c r="DB455" i="64" a="1"/>
  <c r="DF1230" i="64" a="1"/>
  <c r="DC1155" i="64" a="1"/>
  <c r="CW320" i="64" a="1"/>
  <c r="DG1085" i="64" a="1"/>
  <c r="DE1057" i="64" a="1"/>
  <c r="CY526" i="64" a="1"/>
  <c r="DD1367" i="64" a="1"/>
  <c r="CO1390" i="64" a="1"/>
  <c r="CZ963" i="64" a="1"/>
  <c r="CV1120" i="64" a="1"/>
  <c r="CR1085" i="64" a="1"/>
  <c r="DF1057" i="64" a="1"/>
  <c r="CQ526" i="64" a="1"/>
  <c r="CX1230" i="64" a="1"/>
  <c r="CQ1336" i="64" a="1"/>
  <c r="CS526" i="64" a="1"/>
  <c r="DC344" i="64" a="1"/>
  <c r="CS344" i="64" a="1"/>
  <c r="CW963" i="64" a="1"/>
  <c r="DJ502" i="64" a="1"/>
  <c r="CW1390" i="64" a="1"/>
  <c r="DF1155" i="64" a="1"/>
  <c r="T431" i="64" a="1"/>
  <c r="CU1336" i="64" a="1"/>
  <c r="CT1085" i="64" a="1"/>
  <c r="DH1155" i="64" a="1"/>
  <c r="V826" i="64" a="1"/>
  <c r="CV1155" i="64" a="1"/>
  <c r="DA963" i="64" a="1"/>
  <c r="CO502" i="64" a="1"/>
  <c r="CX320" i="64" a="1"/>
  <c r="DE455" i="64" a="1"/>
  <c r="X939" i="64" a="1"/>
  <c r="CW455" i="64" a="1"/>
  <c r="X1867" i="64" a="1"/>
  <c r="CY1155" i="64" a="1"/>
  <c r="CU431" i="64" a="1"/>
  <c r="CX502" i="64" a="1"/>
  <c r="CT1367" i="64" a="1"/>
  <c r="X1910" i="64" a="1"/>
  <c r="BN628" i="64" a="1"/>
  <c r="CP987" i="64" a="1"/>
  <c r="DJ344" i="64" a="1"/>
  <c r="DJ431" i="64" a="1"/>
  <c r="DG963" i="64" a="1"/>
  <c r="CZ1057" i="64" a="1"/>
  <c r="DI502" i="64" a="1"/>
  <c r="CP1057" i="64" a="1"/>
  <c r="CY1191" i="64" a="1"/>
  <c r="CT1230" i="64" a="1"/>
  <c r="Y1930" i="64" a="1"/>
  <c r="DK1191" i="64" a="1"/>
  <c r="DK526" i="64" a="1"/>
  <c r="DE344" i="64" a="1"/>
  <c r="CY502" i="64" a="1"/>
  <c r="DD1155" i="64" a="1"/>
  <c r="CX1390" i="64" a="1"/>
  <c r="DG431" i="64" a="1"/>
  <c r="CR344" i="64" a="1"/>
  <c r="DD939" i="64" a="1"/>
  <c r="DI939" i="64" a="1"/>
  <c r="CY1085" i="64" a="1"/>
  <c r="CY939" i="64" a="1"/>
  <c r="CQ1120" i="64" a="1"/>
  <c r="CX963" i="64" a="1"/>
  <c r="DF1085" i="64" a="1"/>
  <c r="T477" i="64" a="1"/>
  <c r="CY1230" i="64" a="1"/>
  <c r="U939" i="64" a="1"/>
  <c r="DI987" i="64" a="1"/>
  <c r="DH1367" i="64" a="1"/>
  <c r="CZ987" i="64" a="1"/>
  <c r="CV320" i="64" a="1"/>
  <c r="CQ826" i="64" a="1"/>
  <c r="V344" i="64" a="1"/>
  <c r="CW502" i="64" a="1"/>
  <c r="DK344" i="64" a="1"/>
  <c r="CU1085" i="64" a="1"/>
  <c r="BN588" i="64" a="1"/>
  <c r="DI455" i="64" a="1"/>
  <c r="U826" i="64" a="1"/>
  <c r="CP1336" i="64" a="1"/>
  <c r="CZ344" i="64" a="1"/>
  <c r="DD502" i="64" a="1"/>
  <c r="DD455" i="64" a="1"/>
  <c r="CX987" i="64" a="1"/>
  <c r="DH320" i="64" a="1"/>
  <c r="DD1390" i="64" a="1"/>
  <c r="CW1085" i="64" a="1"/>
  <c r="CT1390" i="64" a="1"/>
  <c r="CT987" i="64" a="1"/>
  <c r="DA1390" i="64" a="1"/>
  <c r="DE963" i="64" a="1"/>
  <c r="CU502" i="64" a="1"/>
  <c r="CP526" i="64" a="1"/>
  <c r="CR1120" i="64" a="1"/>
  <c r="CY826" i="64" a="1"/>
  <c r="CU939" i="64" a="1"/>
  <c r="DI1191" i="64" a="1"/>
  <c r="X826" i="64" a="1"/>
  <c r="CO963" i="64" a="1"/>
  <c r="CR1191" i="64" a="1"/>
  <c r="DA1367" i="64" a="1"/>
  <c r="CZ526" i="64" a="1"/>
  <c r="Y1964" i="64" a="1"/>
  <c r="CZ1336" i="64" a="1"/>
  <c r="CW1367" i="64" a="1"/>
  <c r="CY320" i="64" a="1"/>
  <c r="DI963" i="64" a="1"/>
  <c r="CP1085" i="64" a="1"/>
  <c r="W344" i="64" a="1"/>
  <c r="DD431" i="64" a="1"/>
  <c r="CS1336" i="64" a="1"/>
  <c r="CV344" i="64" a="1"/>
  <c r="CZ1230" i="64" a="1"/>
  <c r="CR987" i="64" a="1"/>
  <c r="CS431" i="64" a="1"/>
  <c r="DA826" i="64" a="1"/>
  <c r="DK1230" i="64" a="1"/>
  <c r="DH1057" i="64" a="1"/>
  <c r="CQ1057" i="64" a="1"/>
  <c r="DD1230" i="64" a="1"/>
  <c r="DF987" i="64" a="1"/>
  <c r="CZ431" i="64" a="1"/>
  <c r="CR526" i="64" a="1"/>
  <c r="DA526" i="64" a="1"/>
  <c r="CT1120" i="64" a="1"/>
  <c r="CY344" i="64" a="1"/>
  <c r="CQ1085" i="64" a="1"/>
  <c r="DH1191" i="64" a="1"/>
  <c r="DD1191" i="64" a="1"/>
  <c r="CU1057" i="64" a="1"/>
  <c r="DI431" i="64" a="1"/>
  <c r="W431" i="64" a="1"/>
  <c r="CQ939" i="64" a="1"/>
  <c r="DI526" i="64" a="1"/>
  <c r="DJ963" i="64" a="1"/>
  <c r="BN849" i="64" a="1"/>
  <c r="DI1120" i="64" a="1"/>
  <c r="CP1367" i="64" a="1"/>
  <c r="DG526" i="64" a="1"/>
  <c r="CX826" i="64" a="1"/>
  <c r="DE1336" i="64" a="1"/>
  <c r="CZ320" i="64" a="1"/>
  <c r="CX1120" i="64" a="1"/>
  <c r="DI1155" i="64" a="1"/>
  <c r="CS320" i="64" a="1"/>
  <c r="CV1085" i="64" a="1"/>
  <c r="T939" i="64" a="1"/>
  <c r="DF1120" i="64" a="1"/>
  <c r="DC502" i="64" a="1"/>
  <c r="CR431" i="64" a="1"/>
  <c r="CU1120" i="64" a="1"/>
  <c r="DA1191" i="64" a="1"/>
  <c r="CO1191" i="64" a="1"/>
  <c r="DA1057" i="64" a="1"/>
  <c r="CO455" i="64" a="1"/>
  <c r="CW1191" i="64" a="1"/>
  <c r="DK939" i="64" a="1"/>
  <c r="DB502" i="64" a="1"/>
  <c r="CR1155" i="64" a="1"/>
  <c r="DE320" i="64" a="1"/>
  <c r="CY455" i="64" a="1"/>
  <c r="DC1085" i="64" a="1"/>
  <c r="CV826" i="64" a="1"/>
  <c r="DH939" i="64" a="1"/>
  <c r="CO1230" i="64" a="1"/>
  <c r="CV987" i="64" a="1"/>
  <c r="DI320" i="64" a="1"/>
  <c r="CR1336" i="64" a="1"/>
  <c r="CV1230" i="64" a="1"/>
  <c r="CU987" i="64" a="1"/>
  <c r="DK963" i="64" a="1"/>
  <c r="DF320" i="64" a="1"/>
  <c r="CO939" i="64" a="1"/>
  <c r="DB320" i="64" a="1"/>
  <c r="V431" i="64" a="1"/>
  <c r="CO826" i="64" a="1"/>
  <c r="DE939" i="64" a="1"/>
  <c r="DD526" i="64" a="1"/>
  <c r="DJ1057" i="64" a="1"/>
  <c r="CT1155" i="64" a="1"/>
  <c r="DJ1191" i="64" a="1"/>
  <c r="S320" i="64" a="1"/>
  <c r="W939" i="64" a="1"/>
  <c r="CS1230" i="64" a="1"/>
  <c r="DE1191" i="64" a="1"/>
  <c r="X320" i="64" a="1"/>
  <c r="CX1085" i="64" a="1"/>
  <c r="CO344" i="64" a="1"/>
  <c r="T320" i="64" a="1"/>
  <c r="DB963" i="64" a="1"/>
  <c r="DB1390" i="64" a="1"/>
  <c r="CS455" i="64" a="1"/>
  <c r="DK1155" i="64" a="1"/>
  <c r="DH1390" i="64" a="1"/>
  <c r="CX1057" i="64" a="1"/>
  <c r="DF502" i="64" a="1"/>
  <c r="DD963" i="64" a="1"/>
  <c r="DA502" i="64" a="1"/>
  <c r="CY1390" i="64" a="1"/>
  <c r="CZ1155" i="64" a="1"/>
  <c r="DA1155" i="64" a="1"/>
  <c r="CS502" i="64" a="1"/>
  <c r="CQ1367" i="64" a="1"/>
  <c r="CW826" i="64" a="1"/>
  <c r="DE1085" i="64" a="1"/>
  <c r="DA1085" i="64" a="1"/>
  <c r="DD1120" i="64" a="1"/>
  <c r="CT963" i="64" a="1"/>
  <c r="T1367" i="64" a="1"/>
  <c r="CV1191" i="64" a="1"/>
  <c r="DH826" i="64" a="1"/>
  <c r="X1889" i="64" a="1"/>
  <c r="W826" i="64" a="1"/>
  <c r="DG344" i="64" a="1"/>
  <c r="CQ1230" i="64" a="1"/>
  <c r="CU344" i="64" a="1"/>
  <c r="DC826" i="64" a="1"/>
  <c r="CZ826" i="64" a="1"/>
  <c r="DA1230" i="64" a="1"/>
  <c r="X367" i="64" a="1"/>
  <c r="DJ1155" i="64" a="1"/>
  <c r="DJ320" i="64" a="1"/>
  <c r="DB526" i="64" a="1"/>
  <c r="DB1336" i="64" a="1"/>
  <c r="DG987" i="64" a="1"/>
  <c r="CU455" i="64" a="1"/>
  <c r="DK1336" i="64" a="1"/>
  <c r="CS826" i="64" a="1"/>
  <c r="CX1191" i="64" a="1"/>
  <c r="T455" i="64" a="1"/>
  <c r="CP431" i="64" a="1"/>
  <c r="X455" i="64" a="1"/>
  <c r="CP344" i="64" a="1"/>
  <c r="DK826" i="64" a="1"/>
  <c r="CQ344" i="64" a="1"/>
  <c r="CO1120" i="64" a="1"/>
  <c r="CQ1390" i="64" a="1"/>
  <c r="DA939" i="64" a="1"/>
  <c r="DF963" i="64" a="1"/>
  <c r="DF1336" i="64" a="1"/>
  <c r="T1230" i="64" a="1"/>
  <c r="CX526" i="64" a="1"/>
  <c r="CT939" i="64" a="1"/>
  <c r="U1390" i="64" a="1"/>
  <c r="S826" i="64" a="1"/>
  <c r="CU1390" i="64" a="1"/>
  <c r="CQ431" i="64" a="1"/>
  <c r="DE826" i="64" a="1"/>
  <c r="CV939" i="64" a="1"/>
  <c r="CP1390" i="64" a="1"/>
  <c r="CW1057" i="64" a="1"/>
  <c r="V320" i="64" a="1"/>
  <c r="CZ939" i="64" a="1"/>
  <c r="CP939" i="64" a="1"/>
  <c r="X344" i="64" a="1"/>
  <c r="T1390" i="64" a="1"/>
  <c r="DG1120" i="64" a="1"/>
  <c r="DJ526" i="64" a="1"/>
  <c r="DI344" i="64" a="1"/>
  <c r="CW1120" i="64" a="1"/>
  <c r="CS963" i="64" a="1"/>
  <c r="DH1230" i="64" a="1"/>
  <c r="CQ1191" i="64" a="1"/>
  <c r="T826" i="64" a="1"/>
  <c r="DI826" i="64" a="1"/>
  <c r="DF1390" i="64" a="1"/>
  <c r="CR320" i="64" a="1"/>
  <c r="CO431" i="64" a="1"/>
  <c r="V1367" i="64" a="1"/>
  <c r="DK455" i="64" a="1"/>
  <c r="CU826" i="64" a="1"/>
  <c r="X431" i="64" a="1"/>
  <c r="CV1367" i="64" a="1"/>
  <c r="CO320" i="64" a="1"/>
  <c r="CU1230" i="64" a="1"/>
  <c r="CZ1085" i="64" a="1"/>
  <c r="V1390" i="64" a="1"/>
  <c r="W320" i="64" a="1"/>
  <c r="DA455" i="64" a="1"/>
  <c r="DG1057" i="64" a="1"/>
  <c r="DJ1367" i="64" a="1"/>
  <c r="CZ1390" i="64" a="1"/>
  <c r="DD344" i="64" a="1"/>
  <c r="DH1085" i="64" a="1"/>
  <c r="CV431" i="64" a="1"/>
  <c r="CV1390" i="64" a="1"/>
  <c r="V939" i="64" a="1"/>
  <c r="CT526" i="64" a="1"/>
  <c r="S431" i="64" a="1"/>
  <c r="CZ1367" i="64" a="1"/>
  <c r="DE526" i="64" a="1"/>
  <c r="CT1191" i="64" a="1"/>
  <c r="DG1336" i="64" a="1"/>
  <c r="CQ455" i="64" a="1"/>
  <c r="CY1120" i="64" a="1"/>
  <c r="CS1085" i="64" a="1"/>
  <c r="DA431" i="64" a="1"/>
  <c r="DI1336" i="64" a="1"/>
  <c r="CZ455" i="64" a="1"/>
  <c r="CP1155" i="64" a="1"/>
  <c r="DF455" i="64" a="1"/>
  <c r="DI1057" i="64" a="1"/>
  <c r="CP963" i="64" a="1"/>
  <c r="CR1390" i="64" a="1"/>
  <c r="CO987" i="64" a="1"/>
  <c r="DB826" i="64" a="1"/>
  <c r="CY1336" i="64" a="1"/>
  <c r="DD826" i="64" a="1"/>
  <c r="DJ939" i="64" a="1"/>
  <c r="CO1085" i="64" a="1"/>
  <c r="DE987" i="64" a="1"/>
  <c r="W1230" i="64" a="1"/>
  <c r="DC526" i="64" a="1"/>
  <c r="W1367" i="64" a="1"/>
  <c r="CS1120" i="64" a="1"/>
  <c r="S1230" i="64" a="1"/>
  <c r="X1367" i="64" a="1"/>
  <c r="U1367" i="64" a="1"/>
  <c r="DJ1085" i="64" a="1"/>
  <c r="DJ1120" i="64" a="1"/>
  <c r="DK987" i="64" a="1"/>
  <c r="CX1367" i="64" a="1"/>
  <c r="T1495" i="64" l="1"/>
  <c r="T1496" i="64" s="1"/>
  <c r="BN48" i="1161"/>
  <c r="BN63" i="1161"/>
  <c r="BS8" i="1161"/>
  <c r="BN49" i="1161"/>
  <c r="BN64" i="1161"/>
  <c r="BR20" i="1161"/>
  <c r="BN47" i="1161"/>
  <c r="BN62" i="1161"/>
  <c r="BQ20" i="1161"/>
  <c r="BN61" i="1161"/>
  <c r="BN46" i="1161"/>
  <c r="BM68" i="1161"/>
  <c r="BO33" i="1161"/>
  <c r="BO35" i="1161"/>
  <c r="BO32" i="1161"/>
  <c r="BO34" i="1161"/>
  <c r="BO31" i="1161"/>
  <c r="BS15" i="1161"/>
  <c r="BL68" i="1161"/>
  <c r="BK69" i="1161"/>
  <c r="BT17" i="1161"/>
  <c r="BT56" i="1161"/>
  <c r="BT25" i="1161"/>
  <c r="BT76" i="1161"/>
  <c r="BT27" i="1161"/>
  <c r="BT24" i="1161"/>
  <c r="BT23" i="1161"/>
  <c r="BT26" i="1161"/>
  <c r="BT39" i="1161"/>
  <c r="BT42" i="1161"/>
  <c r="BT54" i="1161"/>
  <c r="BT57" i="1161"/>
  <c r="BT40" i="1161"/>
  <c r="BT41" i="1161"/>
  <c r="BT55" i="1161"/>
  <c r="BT43" i="1161"/>
  <c r="BT4" i="1161"/>
  <c r="BT58" i="1161"/>
  <c r="BT16" i="1161"/>
  <c r="BT72" i="1161"/>
  <c r="BV2" i="1161"/>
  <c r="BU3" i="1161"/>
  <c r="BU7" i="1161"/>
  <c r="BU1" i="1161"/>
  <c r="BN50" i="1161"/>
  <c r="BN65" i="1161"/>
  <c r="BP33" i="1161"/>
  <c r="BP32" i="1161"/>
  <c r="BP34" i="1161"/>
  <c r="BP35" i="1161"/>
  <c r="BP31" i="1161"/>
  <c r="BK699" i="64"/>
  <c r="BL698" i="64"/>
  <c r="BL699" i="64" s="1"/>
  <c r="BN694" i="64"/>
  <c r="BN693" i="64"/>
  <c r="BN692" i="64"/>
  <c r="BN691" i="64"/>
  <c r="BM696" i="64"/>
  <c r="BN695" i="64"/>
  <c r="BO686" i="64" a="1"/>
  <c r="BO686" i="64" s="1"/>
  <c r="BO687" i="64" a="1"/>
  <c r="BO687" i="64" s="1"/>
  <c r="BO688" i="64" a="1"/>
  <c r="BO688" i="64" s="1"/>
  <c r="BO684" i="64" a="1"/>
  <c r="BO684" i="64" s="1"/>
  <c r="BO685" i="64" a="1"/>
  <c r="BO685" i="64" s="1"/>
  <c r="BM681" i="64"/>
  <c r="BN680" i="64"/>
  <c r="BO673" i="64" a="1"/>
  <c r="BO673" i="64" s="1"/>
  <c r="BO669" i="64" a="1"/>
  <c r="BO669" i="64" s="1"/>
  <c r="BO653" i="64" a="1"/>
  <c r="BO653" i="64" s="1"/>
  <c r="BO661" i="64" s="1"/>
  <c r="BO654" i="64" a="1"/>
  <c r="BO654" i="64" s="1"/>
  <c r="BO662" i="64" s="1"/>
  <c r="BO670" i="64" a="1"/>
  <c r="BO670" i="64" s="1"/>
  <c r="BO655" i="64" a="1"/>
  <c r="BO655" i="64" s="1"/>
  <c r="BO663" i="64" s="1"/>
  <c r="BO656" i="64" a="1"/>
  <c r="BO656" i="64" s="1"/>
  <c r="BO664" i="64" s="1"/>
  <c r="BO657" i="64" a="1"/>
  <c r="BO657" i="64" s="1"/>
  <c r="BO665" i="64" s="1"/>
  <c r="BO671" i="64" a="1"/>
  <c r="BO671" i="64" s="1"/>
  <c r="BO672" i="64" a="1"/>
  <c r="BO672" i="64" s="1"/>
  <c r="BN679" i="64"/>
  <c r="BN678" i="64"/>
  <c r="BN677" i="64"/>
  <c r="BN676" i="64"/>
  <c r="BO139" i="64" a="1"/>
  <c r="BO139" i="64" s="1"/>
  <c r="BO138" i="64" s="1"/>
  <c r="BO140" i="64" a="1"/>
  <c r="BO140" i="64" s="1"/>
  <c r="BN141" i="64"/>
  <c r="BN143" i="64" s="1"/>
  <c r="BN849" i="64"/>
  <c r="BN628" i="64"/>
  <c r="BN630" i="64" s="1"/>
  <c r="BL852" i="64"/>
  <c r="BM851" i="64"/>
  <c r="BO262" i="64" a="1"/>
  <c r="BO262" i="64" s="1"/>
  <c r="BO848" i="64" a="1"/>
  <c r="BO848" i="64" s="1"/>
  <c r="BO243" i="64" a="1"/>
  <c r="BO243" i="64" s="1"/>
  <c r="BO629" i="64" a="1"/>
  <c r="BO629" i="64" s="1"/>
  <c r="BO595" i="64" a="1"/>
  <c r="BO595" i="64" s="1"/>
  <c r="BO230" i="64" a="1"/>
  <c r="BO230" i="64" s="1"/>
  <c r="BM592" i="64"/>
  <c r="BN588" i="64"/>
  <c r="BN596" i="64" s="1"/>
  <c r="BO591" i="64" a="1"/>
  <c r="BO591" i="64" s="1"/>
  <c r="BO4" i="64"/>
  <c r="BO587" i="64" a="1"/>
  <c r="BO587" i="64" s="1"/>
  <c r="AD72" i="861"/>
  <c r="BP190" i="64"/>
  <c r="BP7" i="64"/>
  <c r="BO8" i="64" s="1"/>
  <c r="BI48" i="861"/>
  <c r="BI89" i="861" s="1"/>
  <c r="BP3" i="64"/>
  <c r="BP873" i="64" s="1" a="1"/>
  <c r="BP873" i="64" s="1"/>
  <c r="BP1" i="64"/>
  <c r="BQ2" i="64"/>
  <c r="BO43" i="863"/>
  <c r="BO42" i="863"/>
  <c r="BO21" i="863" s="1"/>
  <c r="BP22" i="864"/>
  <c r="BP20" i="864"/>
  <c r="BP3" i="864"/>
  <c r="BP4" i="864" s="1"/>
  <c r="BQ2" i="864"/>
  <c r="BQ23" i="864" s="1"/>
  <c r="BP21" i="864"/>
  <c r="BP1" i="864"/>
  <c r="BN34"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6"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4" i="64"/>
  <c r="X564" i="64" s="1"/>
  <c r="Y558" i="64" a="1"/>
  <c r="Y558" i="64" s="1"/>
  <c r="Y553" i="64" a="1"/>
  <c r="Y553" i="64" s="1"/>
  <c r="X367" i="64"/>
  <c r="W1793" i="64"/>
  <c r="Y1778" i="64" a="1"/>
  <c r="Y1778" i="64" s="1"/>
  <c r="Y1779" i="64" a="1"/>
  <c r="Y1779" i="64" s="1"/>
  <c r="Y1780" i="64" a="1"/>
  <c r="Y1780" i="64" s="1"/>
  <c r="Y1781" i="64" a="1"/>
  <c r="Y1781" i="64" s="1"/>
  <c r="Y1777" i="64" a="1"/>
  <c r="Y1777" i="64" s="1"/>
  <c r="Y1782" i="64" a="1"/>
  <c r="Y1782" i="64" s="1"/>
  <c r="Y1776" i="64" a="1"/>
  <c r="Y1776" i="64" s="1"/>
  <c r="Y1783" i="64" a="1"/>
  <c r="Y1783" i="64" s="1"/>
  <c r="Y1784" i="64" a="1"/>
  <c r="Y1784" i="64" s="1"/>
  <c r="X1785" i="64"/>
  <c r="DD1795" i="64"/>
  <c r="DE1793" i="64"/>
  <c r="Y343" i="64" a="1"/>
  <c r="Y343" i="64" s="1"/>
  <c r="Y366" i="64" a="1"/>
  <c r="Y366" i="64" s="1"/>
  <c r="Y365" i="64" a="1"/>
  <c r="Y365" i="64" s="1"/>
  <c r="V344" i="64"/>
  <c r="U344" i="64"/>
  <c r="X344" i="64"/>
  <c r="W344" i="64"/>
  <c r="T344" i="64"/>
  <c r="Y1964" i="64"/>
  <c r="Y1930" i="64"/>
  <c r="CT121" i="64"/>
  <c r="CT124" i="64" s="1"/>
  <c r="CO2148" i="64"/>
  <c r="CP2146" i="64"/>
  <c r="DF1230" i="64"/>
  <c r="DF1244" i="64" s="1"/>
  <c r="CR1230" i="64"/>
  <c r="CR1244" i="64" s="1"/>
  <c r="DI1230" i="64"/>
  <c r="DI1244" i="64" s="1"/>
  <c r="CQ1230" i="64"/>
  <c r="CQ1244" i="64" s="1"/>
  <c r="CV1230" i="64"/>
  <c r="CV1244" i="64" s="1"/>
  <c r="DJ1230" i="64"/>
  <c r="DJ1244" i="64" s="1"/>
  <c r="DA1230" i="64"/>
  <c r="DA1244" i="64" s="1"/>
  <c r="DH1230" i="64"/>
  <c r="DH1244" i="64" s="1"/>
  <c r="DE1230" i="64"/>
  <c r="DE1244" i="64" s="1"/>
  <c r="CP1230" i="64"/>
  <c r="CP1244" i="64" s="1"/>
  <c r="CT1230" i="64"/>
  <c r="CT1244" i="64" s="1"/>
  <c r="CU1230" i="64"/>
  <c r="CU1244" i="64" s="1"/>
  <c r="DG1230" i="64"/>
  <c r="DG1244" i="64" s="1"/>
  <c r="CZ1230" i="64"/>
  <c r="CZ1244" i="64" s="1"/>
  <c r="CY1230" i="64"/>
  <c r="CY1244" i="64" s="1"/>
  <c r="CX1230" i="64"/>
  <c r="CX1244" i="64" s="1"/>
  <c r="CW1230" i="64"/>
  <c r="CW1244" i="64" s="1"/>
  <c r="DB1230" i="64"/>
  <c r="DB1244" i="64" s="1"/>
  <c r="DC1230" i="64"/>
  <c r="DC1244" i="64" s="1"/>
  <c r="DK1230" i="64"/>
  <c r="DK1244" i="64" s="1"/>
  <c r="CS1230" i="64"/>
  <c r="CS1244" i="64" s="1"/>
  <c r="DD1230" i="64"/>
  <c r="DD1244" i="64" s="1"/>
  <c r="CW1191" i="64"/>
  <c r="CX1191" i="64"/>
  <c r="DI1191" i="64"/>
  <c r="CR1191" i="64"/>
  <c r="CZ1191" i="64"/>
  <c r="CS1191" i="64"/>
  <c r="DD1191" i="64"/>
  <c r="DA1191" i="64"/>
  <c r="DB1191" i="64"/>
  <c r="CT1191" i="64"/>
  <c r="DJ1191" i="64"/>
  <c r="DF1191" i="64"/>
  <c r="CY1191" i="64"/>
  <c r="CP1191" i="64"/>
  <c r="CU1191" i="64"/>
  <c r="DE1191" i="64"/>
  <c r="CV1191" i="64"/>
  <c r="DK1191" i="64"/>
  <c r="DG1191" i="64"/>
  <c r="DC1191" i="64"/>
  <c r="CQ1191" i="64"/>
  <c r="DH1191" i="64"/>
  <c r="DF1155" i="64"/>
  <c r="DJ1155" i="64"/>
  <c r="DI1155" i="64"/>
  <c r="DA1155" i="64"/>
  <c r="CU1155" i="64"/>
  <c r="CR1155" i="64"/>
  <c r="DD1155" i="64"/>
  <c r="CX1155" i="64"/>
  <c r="CQ1155" i="64"/>
  <c r="CZ1155" i="64"/>
  <c r="DK1155" i="64"/>
  <c r="CS1155" i="64"/>
  <c r="CY1155" i="64"/>
  <c r="CV1155" i="64"/>
  <c r="DE1155" i="64"/>
  <c r="CW1155" i="64"/>
  <c r="DH1155" i="64"/>
  <c r="DG1155" i="64"/>
  <c r="DC1155" i="64"/>
  <c r="CT1155" i="64"/>
  <c r="CP1155" i="64"/>
  <c r="DB1155" i="64"/>
  <c r="DG1085" i="64"/>
  <c r="CY1085" i="64"/>
  <c r="DH1085" i="64"/>
  <c r="CS1085" i="64"/>
  <c r="CU1085" i="64"/>
  <c r="CW1085" i="64"/>
  <c r="CV1085" i="64"/>
  <c r="CR1085" i="64"/>
  <c r="DK1085" i="64"/>
  <c r="CQ1085" i="64"/>
  <c r="CZ1085" i="64"/>
  <c r="DI1085" i="64"/>
  <c r="CT1085" i="64"/>
  <c r="DJ1085" i="64"/>
  <c r="DA1085" i="64"/>
  <c r="DE1085" i="64"/>
  <c r="DC1085" i="64"/>
  <c r="CX1085" i="64"/>
  <c r="DD1085" i="64"/>
  <c r="DB1085" i="64"/>
  <c r="DF1085" i="64"/>
  <c r="CP1085" i="64"/>
  <c r="X1889" i="64"/>
  <c r="X1867" i="64"/>
  <c r="Y2222" i="64" a="1"/>
  <c r="Y2222" i="64" s="1"/>
  <c r="Y1868" i="64" a="1"/>
  <c r="Y1868" i="64" s="1"/>
  <c r="Y1888" i="64" a="1"/>
  <c r="Y1888" i="64" s="1"/>
  <c r="BI1581" i="64"/>
  <c r="BH1583" i="64"/>
  <c r="BI1560" i="64"/>
  <c r="BI1562" i="64" s="1"/>
  <c r="BJ1538" i="64"/>
  <c r="BJ1540" i="64" s="1"/>
  <c r="U1495" i="64"/>
  <c r="U1496" i="64" s="1"/>
  <c r="V1484" i="64"/>
  <c r="W1482" i="64"/>
  <c r="W1491" i="64"/>
  <c r="W1483" i="64"/>
  <c r="W1492" i="64"/>
  <c r="Y1488" i="64" a="1"/>
  <c r="Y1488" i="64" s="1"/>
  <c r="Y1487" i="64" a="1"/>
  <c r="Y1487" i="64" s="1"/>
  <c r="V1493" i="64"/>
  <c r="Y1478" i="64" a="1"/>
  <c r="Y1478" i="64" s="1"/>
  <c r="Y1479" i="64" a="1"/>
  <c r="Y1479" i="64" s="1"/>
  <c r="X1475" i="64"/>
  <c r="X1474" i="64"/>
  <c r="Y1469" i="64" a="1"/>
  <c r="Y1469" i="64" s="1"/>
  <c r="Y1470" i="64" a="1"/>
  <c r="Y1470" i="64" s="1"/>
  <c r="X1910" i="64"/>
  <c r="Y1909" i="64" a="1"/>
  <c r="Y1909" i="64" s="1"/>
  <c r="Y429" i="64" a="1"/>
  <c r="Y42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0" i="64"/>
  <c r="DG1446" i="64"/>
  <c r="DE56" i="64"/>
  <c r="DE62" i="64" s="1"/>
  <c r="CZ56" i="64"/>
  <c r="CZ62" i="64" s="1"/>
  <c r="DA56" i="64"/>
  <c r="DA62" i="64" s="1"/>
  <c r="DG526" i="64"/>
  <c r="CR1336" i="64"/>
  <c r="CR1338" i="64" s="1"/>
  <c r="DE1446" i="64"/>
  <c r="DH320" i="64"/>
  <c r="DH455" i="64"/>
  <c r="DH1057" i="64"/>
  <c r="DH1059" i="64" s="1"/>
  <c r="CV455" i="64"/>
  <c r="DF826" i="64"/>
  <c r="DE1367" i="64"/>
  <c r="CO455" i="64"/>
  <c r="CP1336" i="64"/>
  <c r="CP1338" i="64" s="1"/>
  <c r="DH963" i="64"/>
  <c r="DH965" i="64" s="1"/>
  <c r="CR1446" i="64"/>
  <c r="DF1446" i="64"/>
  <c r="CP1390" i="64"/>
  <c r="DF963" i="64"/>
  <c r="DF965" i="64" s="1"/>
  <c r="CW1390" i="64"/>
  <c r="DE1336" i="64"/>
  <c r="DE1338" i="64" s="1"/>
  <c r="DG455" i="64"/>
  <c r="CR455" i="64"/>
  <c r="CS1446" i="64"/>
  <c r="CX1057" i="64"/>
  <c r="CX1059" i="64" s="1"/>
  <c r="DH526" i="64"/>
  <c r="DC1336" i="64"/>
  <c r="DC1338" i="64" s="1"/>
  <c r="CS56" i="64"/>
  <c r="CS62" i="64" s="1"/>
  <c r="CR320" i="64"/>
  <c r="DF1390" i="64"/>
  <c r="DC1120" i="64"/>
  <c r="CR939" i="64"/>
  <c r="CR941" i="64" s="1"/>
  <c r="CR2203" i="64" s="1"/>
  <c r="DE455" i="64"/>
  <c r="CO1057" i="64"/>
  <c r="CO1059" i="64" s="1"/>
  <c r="CX826" i="64"/>
  <c r="DA1390" i="64"/>
  <c r="DA1120" i="64"/>
  <c r="CU1336" i="64"/>
  <c r="CU1338" i="64" s="1"/>
  <c r="CS526" i="64"/>
  <c r="DA1446" i="64"/>
  <c r="DD1390" i="64"/>
  <c r="DD939" i="64"/>
  <c r="DD941" i="64" s="1"/>
  <c r="DD2203" i="64" s="1"/>
  <c r="CS1057" i="64"/>
  <c r="CS1059" i="64" s="1"/>
  <c r="DC963" i="64"/>
  <c r="DC965" i="64" s="1"/>
  <c r="CX431" i="64"/>
  <c r="DB502" i="64"/>
  <c r="DB504" i="64" s="1"/>
  <c r="CV502" i="64"/>
  <c r="CV504" i="64" s="1"/>
  <c r="CO1367" i="64"/>
  <c r="CV1336" i="64"/>
  <c r="CV1338" i="64" s="1"/>
  <c r="CY431" i="64"/>
  <c r="CU987" i="64"/>
  <c r="CR1390" i="64"/>
  <c r="CP344" i="64"/>
  <c r="CV526" i="64"/>
  <c r="CT963" i="64"/>
  <c r="CT965" i="64" s="1"/>
  <c r="CW1120" i="64"/>
  <c r="DE502" i="64"/>
  <c r="DE504" i="64" s="1"/>
  <c r="CZ1336" i="64"/>
  <c r="CZ1338" i="64" s="1"/>
  <c r="DD502" i="64"/>
  <c r="DD504" i="64" s="1"/>
  <c r="CU939" i="64"/>
  <c r="CU941" i="64" s="1"/>
  <c r="CU2203" i="64" s="1"/>
  <c r="CU526" i="64"/>
  <c r="CO1230" i="64"/>
  <c r="CT344" i="64"/>
  <c r="DE344" i="64"/>
  <c r="DH987" i="64"/>
  <c r="CZ1390" i="64"/>
  <c r="DG502" i="64"/>
  <c r="DG504" i="64" s="1"/>
  <c r="DH1120" i="64"/>
  <c r="CO502" i="64"/>
  <c r="CO504" i="64" s="1"/>
  <c r="CS344" i="64"/>
  <c r="CY963" i="64"/>
  <c r="CY965" i="64" s="1"/>
  <c r="DA431" i="64"/>
  <c r="CS502" i="64"/>
  <c r="CS504" i="64" s="1"/>
  <c r="DC502" i="64"/>
  <c r="DC504" i="64" s="1"/>
  <c r="CW1446" i="64"/>
  <c r="CV344" i="64"/>
  <c r="DC1057" i="64"/>
  <c r="DC1059" i="64" s="1"/>
  <c r="DC1446" i="64"/>
  <c r="CT455" i="64"/>
  <c r="CW502" i="64"/>
  <c r="CW504" i="64" s="1"/>
  <c r="DD1336" i="64"/>
  <c r="DD1338" i="64" s="1"/>
  <c r="DB455" i="64"/>
  <c r="DB1367" i="64"/>
  <c r="DC320" i="64"/>
  <c r="CQ344" i="64"/>
  <c r="CU826" i="64"/>
  <c r="CP939" i="64"/>
  <c r="CP941" i="64" s="1"/>
  <c r="CP2203" i="64" s="1"/>
  <c r="CT1390" i="64"/>
  <c r="CZ1057" i="64"/>
  <c r="CZ1059" i="64" s="1"/>
  <c r="CZ1120" i="64"/>
  <c r="DC1367" i="64"/>
  <c r="DB939" i="64"/>
  <c r="DB941" i="64" s="1"/>
  <c r="DB2203" i="64" s="1"/>
  <c r="CO1336" i="64"/>
  <c r="CO1338" i="64" s="1"/>
  <c r="DB1336" i="64"/>
  <c r="DB1338" i="64" s="1"/>
  <c r="CU455" i="64"/>
  <c r="DG1367" i="64"/>
  <c r="CR987" i="64"/>
  <c r="CO344" i="64"/>
  <c r="DB987" i="64"/>
  <c r="DH1390" i="64"/>
  <c r="CR1367" i="64"/>
  <c r="CU320" i="64"/>
  <c r="DG320" i="64"/>
  <c r="CV1057" i="64"/>
  <c r="CV1059" i="64" s="1"/>
  <c r="DG431" i="64"/>
  <c r="DG430" i="64" s="1"/>
  <c r="DB1057" i="64"/>
  <c r="DB1059" i="64" s="1"/>
  <c r="CV826" i="64"/>
  <c r="CW320" i="64"/>
  <c r="DC526" i="64"/>
  <c r="DH344" i="64"/>
  <c r="DH826" i="64"/>
  <c r="CV1446" i="64"/>
  <c r="CQ1057" i="64"/>
  <c r="CQ1059" i="64" s="1"/>
  <c r="CP1446" i="64"/>
  <c r="CS320" i="64"/>
  <c r="CW526" i="64"/>
  <c r="DB1446" i="64"/>
  <c r="CX526" i="64"/>
  <c r="CX1367" i="64"/>
  <c r="DA526" i="64"/>
  <c r="CQ826" i="64"/>
  <c r="DC1390" i="64"/>
  <c r="CU1057" i="64"/>
  <c r="CU1059" i="64" s="1"/>
  <c r="CW455" i="64"/>
  <c r="CR1120" i="64"/>
  <c r="CO1390" i="64"/>
  <c r="CW1057" i="64"/>
  <c r="CW1059" i="64" s="1"/>
  <c r="CO431" i="64"/>
  <c r="DC987" i="64"/>
  <c r="DD963" i="64"/>
  <c r="DD965" i="64" s="1"/>
  <c r="CW939" i="64"/>
  <c r="CW941" i="64" s="1"/>
  <c r="CW2203" i="64" s="1"/>
  <c r="DA987" i="64"/>
  <c r="DG1336" i="64"/>
  <c r="DG1338" i="64" s="1"/>
  <c r="DG939" i="64"/>
  <c r="DG941" i="64" s="1"/>
  <c r="DG2203" i="64" s="1"/>
  <c r="CZ987" i="64"/>
  <c r="CS987" i="64"/>
  <c r="CX939" i="64"/>
  <c r="CX941" i="64" s="1"/>
  <c r="CX2203" i="64" s="1"/>
  <c r="CY1336" i="64"/>
  <c r="CY1338" i="64" s="1"/>
  <c r="CU1390" i="64"/>
  <c r="CU1367" i="64"/>
  <c r="DA1336" i="64"/>
  <c r="DA1338" i="64" s="1"/>
  <c r="DF526" i="64"/>
  <c r="DG1057" i="64"/>
  <c r="DG1059" i="64" s="1"/>
  <c r="DH1336" i="64"/>
  <c r="DH1338" i="64" s="1"/>
  <c r="CY344" i="64"/>
  <c r="CT526" i="64"/>
  <c r="CT502" i="64"/>
  <c r="CT504" i="64" s="1"/>
  <c r="DH431" i="64"/>
  <c r="DI427" i="64" s="1"/>
  <c r="DE431" i="64"/>
  <c r="DF427" i="64" s="1"/>
  <c r="CQ963" i="64"/>
  <c r="CQ965" i="64" s="1"/>
  <c r="CY826" i="64"/>
  <c r="CX987" i="64"/>
  <c r="CX1446" i="64"/>
  <c r="DB826" i="64"/>
  <c r="DD320" i="64"/>
  <c r="CR1057" i="64"/>
  <c r="CR1059" i="64" s="1"/>
  <c r="DA502" i="64"/>
  <c r="DA504" i="64" s="1"/>
  <c r="DC939" i="64"/>
  <c r="DC941" i="64" s="1"/>
  <c r="DC2203" i="64" s="1"/>
  <c r="CO826" i="64"/>
  <c r="DA1057" i="64"/>
  <c r="DA1059" i="64" s="1"/>
  <c r="CP1367" i="64"/>
  <c r="CO1155" i="64"/>
  <c r="CO526" i="64"/>
  <c r="CV1120" i="64"/>
  <c r="DD526" i="64"/>
  <c r="DB1120" i="64"/>
  <c r="CU344" i="64"/>
  <c r="CX1120" i="64"/>
  <c r="DE1390" i="64"/>
  <c r="DF1336" i="64"/>
  <c r="DF1338" i="64" s="1"/>
  <c r="DF502" i="64"/>
  <c r="DF504" i="64" s="1"/>
  <c r="DF431" i="64"/>
  <c r="DF430" i="64" s="1"/>
  <c r="CP502" i="64"/>
  <c r="CP504" i="64" s="1"/>
  <c r="CT1367" i="64"/>
  <c r="DF1057" i="64"/>
  <c r="DF1059" i="64" s="1"/>
  <c r="CS1367" i="64"/>
  <c r="CV431" i="64"/>
  <c r="DC826" i="64"/>
  <c r="DG826" i="64"/>
  <c r="DA455" i="64"/>
  <c r="CT431" i="64"/>
  <c r="CO320" i="64"/>
  <c r="DG987" i="64"/>
  <c r="CO939" i="64"/>
  <c r="CO941" i="64" s="1"/>
  <c r="CO2203" i="64" s="1"/>
  <c r="CQ939" i="64"/>
  <c r="CQ941" i="64" s="1"/>
  <c r="CQ2203" i="64" s="1"/>
  <c r="CW987" i="64"/>
  <c r="CY1057" i="64"/>
  <c r="CY1059" i="64" s="1"/>
  <c r="CX320" i="64"/>
  <c r="CR502" i="64"/>
  <c r="CR504" i="64" s="1"/>
  <c r="CS939" i="64"/>
  <c r="CS941" i="64" s="1"/>
  <c r="CS2203" i="64" s="1"/>
  <c r="CP431" i="64"/>
  <c r="CZ431" i="64"/>
  <c r="CX1390" i="64"/>
  <c r="CT1057" i="64"/>
  <c r="CT1059" i="64" s="1"/>
  <c r="CQ502" i="64"/>
  <c r="CQ504" i="64" s="1"/>
  <c r="CU963" i="64"/>
  <c r="CU965" i="64" s="1"/>
  <c r="CP987" i="64"/>
  <c r="CS963" i="64"/>
  <c r="CS965" i="64" s="1"/>
  <c r="CX1336" i="64"/>
  <c r="CX1338" i="64" s="1"/>
  <c r="CZ1367" i="64"/>
  <c r="DB963" i="64"/>
  <c r="DB965" i="64" s="1"/>
  <c r="CQ987" i="64"/>
  <c r="CW963" i="64"/>
  <c r="CW965" i="64" s="1"/>
  <c r="CU1120" i="64"/>
  <c r="CW1336" i="64"/>
  <c r="CW1338" i="64" s="1"/>
  <c r="DC455" i="64"/>
  <c r="DD1367" i="64"/>
  <c r="CP526" i="64"/>
  <c r="CQ1336" i="64"/>
  <c r="CQ1338" i="64" s="1"/>
  <c r="CY502" i="64"/>
  <c r="CY504" i="64" s="1"/>
  <c r="DF344" i="64"/>
  <c r="DH939" i="64"/>
  <c r="DH941" i="64" s="1"/>
  <c r="DH2203" i="64" s="1"/>
  <c r="CZ1446" i="64"/>
  <c r="CP1057" i="64"/>
  <c r="CP1059" i="64" s="1"/>
  <c r="CV1367" i="64"/>
  <c r="CS455" i="64"/>
  <c r="DE320" i="64"/>
  <c r="DG963" i="64"/>
  <c r="DG965" i="64" s="1"/>
  <c r="DG1390" i="64"/>
  <c r="DB431" i="64"/>
  <c r="CT1336" i="64"/>
  <c r="CT1338" i="64" s="1"/>
  <c r="CT1446" i="64"/>
  <c r="DF1120" i="64"/>
  <c r="CV987" i="64"/>
  <c r="CP455" i="64"/>
  <c r="CV939" i="64"/>
  <c r="CV941" i="64" s="1"/>
  <c r="CV2203" i="64" s="1"/>
  <c r="CY939" i="64"/>
  <c r="CY941" i="64" s="1"/>
  <c r="CY2203" i="64" s="1"/>
  <c r="CR431" i="64"/>
  <c r="CX455" i="64"/>
  <c r="CZ502" i="64"/>
  <c r="CZ504" i="64" s="1"/>
  <c r="CX502" i="64"/>
  <c r="CX504" i="64" s="1"/>
  <c r="CU431" i="64"/>
  <c r="CQ455" i="64"/>
  <c r="CT939" i="64"/>
  <c r="CT941" i="64" s="1"/>
  <c r="CT2203" i="64" s="1"/>
  <c r="DC431" i="64"/>
  <c r="CO963" i="64"/>
  <c r="CO965" i="64" s="1"/>
  <c r="CS1336" i="64"/>
  <c r="CS1338" i="64" s="1"/>
  <c r="DC344" i="64"/>
  <c r="DD1057" i="64"/>
  <c r="DD1059" i="64" s="1"/>
  <c r="DA344" i="64"/>
  <c r="CR526" i="64"/>
  <c r="CX963" i="64"/>
  <c r="CX965" i="64" s="1"/>
  <c r="CR344" i="64"/>
  <c r="DA939" i="64"/>
  <c r="DA941" i="64" s="1"/>
  <c r="DA2203" i="64" s="1"/>
  <c r="CT320" i="64"/>
  <c r="DD455" i="64"/>
  <c r="CP963" i="64"/>
  <c r="CP965" i="64" s="1"/>
  <c r="CU502" i="64"/>
  <c r="CU504" i="64" s="1"/>
  <c r="DH502" i="64"/>
  <c r="DH504" i="64" s="1"/>
  <c r="DF939" i="64"/>
  <c r="DF941" i="64" s="1"/>
  <c r="DF2203" i="64" s="1"/>
  <c r="CQ431" i="64"/>
  <c r="CZ939" i="64"/>
  <c r="CZ941" i="64" s="1"/>
  <c r="CZ2203" i="64" s="1"/>
  <c r="DE826" i="64"/>
  <c r="CQ1446" i="64"/>
  <c r="CQ1390" i="64"/>
  <c r="CV1390" i="64"/>
  <c r="DG1120" i="64"/>
  <c r="DE1057" i="64"/>
  <c r="DE1059" i="64" s="1"/>
  <c r="DA1367" i="64"/>
  <c r="CV963" i="64"/>
  <c r="CV965" i="64" s="1"/>
  <c r="DE963" i="64"/>
  <c r="DE965" i="64" s="1"/>
  <c r="DF987" i="64"/>
  <c r="DE1120" i="64"/>
  <c r="DE526" i="64"/>
  <c r="DE987" i="64"/>
  <c r="CS431" i="64"/>
  <c r="DA320" i="64"/>
  <c r="CP1120" i="64"/>
  <c r="CV320" i="64"/>
  <c r="CY1367" i="64"/>
  <c r="CT987" i="64"/>
  <c r="CZ344" i="64"/>
  <c r="CP826" i="64"/>
  <c r="DD431" i="64"/>
  <c r="DD1120" i="64"/>
  <c r="CS826" i="64"/>
  <c r="CY1390" i="64"/>
  <c r="CZ320" i="64"/>
  <c r="CY1446" i="64"/>
  <c r="DB1390" i="64"/>
  <c r="DD344" i="64"/>
  <c r="DB320" i="64"/>
  <c r="CZ526" i="64"/>
  <c r="DA963" i="64"/>
  <c r="DA965" i="64" s="1"/>
  <c r="CR963" i="64"/>
  <c r="CR965" i="64" s="1"/>
  <c r="CO1120" i="64"/>
  <c r="CO1128" i="64" s="1"/>
  <c r="CY455" i="64"/>
  <c r="DH1367" i="64"/>
  <c r="CO987" i="64"/>
  <c r="CQ1367" i="64"/>
  <c r="DH1446" i="64"/>
  <c r="CZ963" i="64"/>
  <c r="CZ965" i="64" s="1"/>
  <c r="DG344" i="64"/>
  <c r="DD987" i="64"/>
  <c r="CZ826" i="64"/>
  <c r="CY320" i="64"/>
  <c r="DF455" i="64"/>
  <c r="CR826" i="64"/>
  <c r="CX344" i="64"/>
  <c r="DB526" i="64"/>
  <c r="DD826" i="64"/>
  <c r="CS1390" i="64"/>
  <c r="CW431" i="64"/>
  <c r="CS1120" i="64"/>
  <c r="CO1446" i="64"/>
  <c r="CT826" i="64"/>
  <c r="CZ455" i="64"/>
  <c r="CT1120" i="64"/>
  <c r="CU1446" i="64"/>
  <c r="CW826" i="64"/>
  <c r="CW1367" i="64"/>
  <c r="DB344" i="64"/>
  <c r="CO1191" i="64"/>
  <c r="CO1085" i="64"/>
  <c r="CQ526" i="64"/>
  <c r="CY987" i="64"/>
  <c r="CW344" i="64"/>
  <c r="DD1446" i="64"/>
  <c r="DE939" i="64"/>
  <c r="DE941" i="64" s="1"/>
  <c r="DE2203" i="64" s="1"/>
  <c r="CP320" i="64"/>
  <c r="DA826" i="64"/>
  <c r="DF320" i="64"/>
  <c r="CQ320" i="64"/>
  <c r="CQ1120" i="64"/>
  <c r="CY526" i="64"/>
  <c r="DF1367"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48" i="64"/>
  <c r="W826" i="64"/>
  <c r="W455" i="64"/>
  <c r="W320" i="64"/>
  <c r="V56" i="64"/>
  <c r="V62" i="64" s="1"/>
  <c r="DI344" i="64"/>
  <c r="DJ455" i="64"/>
  <c r="V431" i="64"/>
  <c r="DK1120" i="64"/>
  <c r="T939" i="64"/>
  <c r="U1390" i="64"/>
  <c r="DI987" i="64"/>
  <c r="T320" i="64"/>
  <c r="DJ963" i="64"/>
  <c r="DJ965" i="64" s="1"/>
  <c r="DJ1120" i="64"/>
  <c r="DK502" i="64"/>
  <c r="DK504" i="64" s="1"/>
  <c r="DK431" i="64"/>
  <c r="DL427" i="64" s="1"/>
  <c r="DK320" i="64"/>
  <c r="DJ502" i="64"/>
  <c r="DJ504" i="64" s="1"/>
  <c r="S1367" i="64"/>
  <c r="S455" i="64"/>
  <c r="U455" i="64"/>
  <c r="DK1390" i="64"/>
  <c r="S344" i="64"/>
  <c r="DJ1446" i="64"/>
  <c r="S1230" i="64"/>
  <c r="DK1446" i="64"/>
  <c r="DK987" i="64"/>
  <c r="DK1336" i="64"/>
  <c r="DK1338" i="64" s="1"/>
  <c r="DJ526" i="64"/>
  <c r="T477" i="64"/>
  <c r="DK963" i="64"/>
  <c r="DK965" i="64" s="1"/>
  <c r="U939" i="64"/>
  <c r="U1230" i="64"/>
  <c r="DK1057" i="64"/>
  <c r="DK1059" i="64" s="1"/>
  <c r="DJ344" i="64"/>
  <c r="W1230" i="64"/>
  <c r="W939" i="64"/>
  <c r="DI431" i="64"/>
  <c r="DI1336" i="64"/>
  <c r="DI1338" i="64" s="1"/>
  <c r="DI320" i="64"/>
  <c r="DI826" i="64"/>
  <c r="DI526" i="64"/>
  <c r="T455" i="64"/>
  <c r="DJ1336" i="64"/>
  <c r="DJ1338" i="64" s="1"/>
  <c r="V1367" i="64"/>
  <c r="DJ987" i="64"/>
  <c r="DK826" i="64"/>
  <c r="DI1120" i="64"/>
  <c r="DJ1057" i="64"/>
  <c r="DJ1059" i="64" s="1"/>
  <c r="DJ939" i="64"/>
  <c r="DJ941" i="64" s="1"/>
  <c r="DJ2203" i="64" s="1"/>
  <c r="T1390" i="64"/>
  <c r="DI963" i="64"/>
  <c r="DI965" i="64" s="1"/>
  <c r="S826" i="64"/>
  <c r="S320" i="64"/>
  <c r="DI1367" i="64"/>
  <c r="V320" i="64"/>
  <c r="U320" i="64"/>
  <c r="V826" i="64"/>
  <c r="U826" i="64"/>
  <c r="U1367" i="64"/>
  <c r="W1367" i="64"/>
  <c r="S939" i="64"/>
  <c r="U431" i="64"/>
  <c r="V1390" i="64"/>
  <c r="T1230" i="64"/>
  <c r="V455" i="64"/>
  <c r="DI455" i="64"/>
  <c r="V1230" i="64"/>
  <c r="DI1057" i="64"/>
  <c r="DI1059" i="64" s="1"/>
  <c r="DJ320" i="64"/>
  <c r="W1390" i="64"/>
  <c r="V939" i="64"/>
  <c r="DJ1367" i="64"/>
  <c r="DI939" i="64"/>
  <c r="DI941" i="64" s="1"/>
  <c r="DI2203" i="64" s="1"/>
  <c r="DK1367" i="64"/>
  <c r="S431" i="64"/>
  <c r="DI1390" i="64"/>
  <c r="T1367" i="64"/>
  <c r="DJ431" i="64"/>
  <c r="DI502" i="64"/>
  <c r="DI504" i="64" s="1"/>
  <c r="DK455" i="64"/>
  <c r="S1390" i="64"/>
  <c r="DJ826" i="64"/>
  <c r="T431" i="64"/>
  <c r="DK526" i="64"/>
  <c r="DK344" i="64"/>
  <c r="DJ1390" i="64"/>
  <c r="W431" i="64"/>
  <c r="DK939" i="64"/>
  <c r="DK941" i="64" s="1"/>
  <c r="DK2203" i="64" s="1"/>
  <c r="T826" i="64"/>
  <c r="DI1446" i="64"/>
  <c r="S1618" i="64"/>
  <c r="S1615" i="64"/>
  <c r="DJ93" i="64"/>
  <c r="U476" i="64" a="1"/>
  <c r="U476" i="64" s="1"/>
  <c r="DI93" i="64"/>
  <c r="S1651" i="64"/>
  <c r="S1648" i="64"/>
  <c r="T1648" i="64"/>
  <c r="U1648" i="64"/>
  <c r="V1648" i="64"/>
  <c r="U56" i="64"/>
  <c r="U62" i="64" s="1"/>
  <c r="S56" i="64"/>
  <c r="S62" i="64" s="1"/>
  <c r="DK93" i="64"/>
  <c r="Z1679" i="64"/>
  <c r="Z1680" i="64" s="1"/>
  <c r="DJ56" i="64"/>
  <c r="DJ62" i="64" s="1"/>
  <c r="DI56" i="64"/>
  <c r="DI62" i="64" s="1"/>
  <c r="T56" i="64"/>
  <c r="T62" i="64" s="1"/>
  <c r="X939" i="64"/>
  <c r="X1390" i="64"/>
  <c r="X1230" i="64"/>
  <c r="X1367" i="64"/>
  <c r="X826" i="64"/>
  <c r="X455" i="64"/>
  <c r="X320" i="64"/>
  <c r="X431" i="64"/>
  <c r="X1683" i="64"/>
  <c r="X1648" i="64"/>
  <c r="Y424" i="64" a="1"/>
  <c r="Y424" i="64" s="1"/>
  <c r="Y75" i="64" a="1"/>
  <c r="Y75" i="64" s="1"/>
  <c r="Y342" i="64" a="1"/>
  <c r="Y342" i="64" s="1"/>
  <c r="Y55" i="64" a="1"/>
  <c r="Y55" i="64" s="1"/>
  <c r="Y59" i="64" a="1"/>
  <c r="Y59" i="64" s="1"/>
  <c r="Y60" i="64" a="1"/>
  <c r="Y60" i="64" s="1"/>
  <c r="X56" i="64"/>
  <c r="Y54" i="64" a="1"/>
  <c r="Y54" i="64" s="1"/>
  <c r="Y53" i="64" a="1"/>
  <c r="Y53" i="64" s="1"/>
  <c r="Y454" i="64" a="1"/>
  <c r="Y454" i="64" s="1"/>
  <c r="Y2119" i="64" a="1"/>
  <c r="Y2119" i="64" s="1"/>
  <c r="Y2196" i="64" a="1"/>
  <c r="Y2196" i="64" s="1"/>
  <c r="Y2170" i="64" a="1"/>
  <c r="Y2170" i="64" s="1"/>
  <c r="Y2145" i="64" a="1"/>
  <c r="Y2145" i="64" s="1"/>
  <c r="Y1366" i="64" a="1"/>
  <c r="Y1366" i="64" s="1"/>
  <c r="X93" i="64"/>
  <c r="Y90" i="64" a="1"/>
  <c r="Y90" i="64" s="1"/>
  <c r="Y91" i="64" a="1"/>
  <c r="Y91" i="64" s="1"/>
  <c r="Y92" i="64" a="1"/>
  <c r="Y92" i="64" s="1"/>
  <c r="Y89" i="64" a="1"/>
  <c r="Y89" i="64" s="1"/>
  <c r="Y1311" i="64" a="1"/>
  <c r="Y1311" i="64" s="1"/>
  <c r="Y1312" i="64" s="1"/>
  <c r="Y319" i="64" a="1"/>
  <c r="Y319" i="64" s="1"/>
  <c r="AM1516" i="64"/>
  <c r="AM1518" i="64" s="1"/>
  <c r="Y2246" i="64" a="1"/>
  <c r="Y2246" i="64" s="1"/>
  <c r="Y1231" i="64" a="1"/>
  <c r="Y1231" i="64" s="1"/>
  <c r="X1681" i="64"/>
  <c r="Y1678" i="64" s="1"/>
  <c r="Y1610" i="64" a="1"/>
  <c r="Y1610" i="64" s="1"/>
  <c r="Y1618" i="64" s="1"/>
  <c r="Y1647" i="64" a="1"/>
  <c r="Y1647" i="64" s="1"/>
  <c r="Y1391" i="64" a="1"/>
  <c r="Y1391" i="64" s="1"/>
  <c r="Y1389" i="64" a="1"/>
  <c r="Y1389" i="64" s="1"/>
  <c r="Y1397" i="64" a="1"/>
  <c r="Y1397" i="64" s="1"/>
  <c r="Y938" i="64" a="1"/>
  <c r="Y938" i="64" s="1"/>
  <c r="Y825" i="64" a="1"/>
  <c r="Y825" i="64" s="1"/>
  <c r="BP874" i="64"/>
  <c r="Y1367" i="64" a="1"/>
  <c r="BO628" i="64" a="1"/>
  <c r="BO588" i="64" a="1"/>
  <c r="Y554" i="64" a="1"/>
  <c r="Y1475" i="64" a="1"/>
  <c r="Y1889" i="64" a="1"/>
  <c r="Y1230" i="64" a="1"/>
  <c r="BO849" i="64" a="1"/>
  <c r="Y939" i="64" a="1"/>
  <c r="Y1867" i="64" a="1"/>
  <c r="Y1390" i="64" a="1"/>
  <c r="Y431" i="64" a="1"/>
  <c r="Y344" i="64" a="1"/>
  <c r="Y367" i="64" a="1"/>
  <c r="Y1910" i="64" a="1"/>
  <c r="Z1964" i="64" a="1"/>
  <c r="BM852" i="64" a="1"/>
  <c r="Z1930" i="64" a="1"/>
  <c r="BN851" i="64" a="1"/>
  <c r="Y455" i="64" a="1"/>
  <c r="U477" i="64" a="1"/>
  <c r="Y320" i="64" a="1"/>
  <c r="Y826" i="64" a="1"/>
  <c r="Y1474" i="64" a="1"/>
  <c r="S1649" i="64" l="1"/>
  <c r="T1646" i="64" s="1"/>
  <c r="T1651" i="64" s="1"/>
  <c r="BP62" i="1161"/>
  <c r="BP47" i="1161"/>
  <c r="BT15" i="1161"/>
  <c r="BO46" i="1161"/>
  <c r="BO61" i="1161"/>
  <c r="BO49" i="1161"/>
  <c r="BO64" i="1161"/>
  <c r="BR36" i="1161"/>
  <c r="BR77" i="1161"/>
  <c r="BR18" i="861" s="1"/>
  <c r="BR73" i="1161"/>
  <c r="BR24" i="861" s="1"/>
  <c r="BP48" i="1161"/>
  <c r="BP63" i="1161"/>
  <c r="BO47" i="1161"/>
  <c r="BO62" i="1161"/>
  <c r="BS18" i="1161"/>
  <c r="BP49" i="1161"/>
  <c r="BP64" i="1161"/>
  <c r="BO50" i="1161"/>
  <c r="BO65" i="1161"/>
  <c r="BO48" i="1161"/>
  <c r="BO63" i="1161"/>
  <c r="BM69" i="1161"/>
  <c r="BT8" i="1161"/>
  <c r="BN51" i="1161"/>
  <c r="BN17" i="861" s="1"/>
  <c r="BN66" i="1161"/>
  <c r="BN23" i="861" s="1"/>
  <c r="BU25" i="1161"/>
  <c r="BU41" i="1161"/>
  <c r="BU27" i="1161"/>
  <c r="BU40" i="1161"/>
  <c r="BU55" i="1161"/>
  <c r="BU26" i="1161"/>
  <c r="BU58" i="1161"/>
  <c r="BU42" i="1161"/>
  <c r="BU54" i="1161"/>
  <c r="BU39" i="1161"/>
  <c r="BU43" i="1161"/>
  <c r="BU4" i="1161"/>
  <c r="BU57" i="1161"/>
  <c r="BU16" i="1161"/>
  <c r="BU72" i="1161"/>
  <c r="BU17" i="1161"/>
  <c r="BU56" i="1161"/>
  <c r="BU23" i="1161"/>
  <c r="BU76" i="1161"/>
  <c r="BU24" i="1161"/>
  <c r="BL69" i="1161"/>
  <c r="BV1" i="1161"/>
  <c r="BW2" i="1161"/>
  <c r="BV3" i="1161"/>
  <c r="BV7" i="1161"/>
  <c r="BQ36" i="1161"/>
  <c r="BQ73" i="1161"/>
  <c r="BQ24" i="861" s="1"/>
  <c r="BQ77" i="1161"/>
  <c r="BQ18" i="861" s="1"/>
  <c r="BP46" i="1161"/>
  <c r="BP61" i="1161"/>
  <c r="BP50" i="1161"/>
  <c r="BP65" i="1161"/>
  <c r="BM698" i="64"/>
  <c r="BM699" i="64" s="1"/>
  <c r="BO692" i="64"/>
  <c r="BN696" i="64"/>
  <c r="BO695" i="64"/>
  <c r="BO694" i="64"/>
  <c r="BO691" i="64"/>
  <c r="BO693" i="64"/>
  <c r="BP687" i="64" a="1"/>
  <c r="BP687" i="64" s="1"/>
  <c r="BP686" i="64" a="1"/>
  <c r="BP686" i="64" s="1"/>
  <c r="BP688" i="64" a="1"/>
  <c r="BP688" i="64" s="1"/>
  <c r="BP684" i="64" a="1"/>
  <c r="BP684" i="64" s="1"/>
  <c r="BP685" i="64" a="1"/>
  <c r="BP685" i="64" s="1"/>
  <c r="BO680" i="64"/>
  <c r="BO677" i="64"/>
  <c r="BN681" i="64"/>
  <c r="BO679" i="64"/>
  <c r="BO678" i="64"/>
  <c r="BP673" i="64" a="1"/>
  <c r="BP673" i="64" s="1"/>
  <c r="BP669" i="64" a="1"/>
  <c r="BP669" i="64" s="1"/>
  <c r="BP653" i="64" a="1"/>
  <c r="BP653" i="64" s="1"/>
  <c r="BP661" i="64" s="1"/>
  <c r="BP654" i="64" a="1"/>
  <c r="BP654" i="64" s="1"/>
  <c r="BP662" i="64" s="1"/>
  <c r="BP670" i="64" a="1"/>
  <c r="BP670" i="64" s="1"/>
  <c r="BP655" i="64" a="1"/>
  <c r="BP655" i="64" s="1"/>
  <c r="BP663" i="64" s="1"/>
  <c r="BP656" i="64" a="1"/>
  <c r="BP656" i="64" s="1"/>
  <c r="BP664" i="64" s="1"/>
  <c r="BP657" i="64" a="1"/>
  <c r="BP657" i="64" s="1"/>
  <c r="BP665" i="64" s="1"/>
  <c r="BP671" i="64" a="1"/>
  <c r="BP671" i="64" s="1"/>
  <c r="BP672" i="64" a="1"/>
  <c r="BP672" i="64" s="1"/>
  <c r="BO676" i="64"/>
  <c r="BP139" i="64" a="1"/>
  <c r="BP139" i="64" s="1"/>
  <c r="BP138" i="64" s="1"/>
  <c r="BP140" i="64" a="1"/>
  <c r="BP140" i="64" s="1"/>
  <c r="BO141" i="64"/>
  <c r="BO143" i="64" s="1"/>
  <c r="BO849" i="64"/>
  <c r="BO628" i="64"/>
  <c r="BO630" i="64" s="1"/>
  <c r="BM852" i="64"/>
  <c r="BN851" i="64"/>
  <c r="BP262" i="64" a="1"/>
  <c r="BP262" i="64" s="1"/>
  <c r="BP848" i="64" a="1"/>
  <c r="BP848" i="64" s="1"/>
  <c r="BP243" i="64" a="1"/>
  <c r="BP243" i="64" s="1"/>
  <c r="BP629" i="64" a="1"/>
  <c r="BP629" i="64" s="1"/>
  <c r="BP595" i="64" a="1"/>
  <c r="BP595" i="64" s="1"/>
  <c r="BP230" i="64" a="1"/>
  <c r="BP230" i="64" s="1"/>
  <c r="BN592" i="64"/>
  <c r="BO588" i="64"/>
  <c r="BO596" i="64" s="1"/>
  <c r="BP591" i="64" a="1"/>
  <c r="BP591" i="64" s="1"/>
  <c r="BP4" i="64"/>
  <c r="BP587" i="64" a="1"/>
  <c r="BP587" i="64" s="1"/>
  <c r="BQ190" i="64"/>
  <c r="BQ7" i="64"/>
  <c r="BP8" i="64" s="1"/>
  <c r="BJ48" i="861"/>
  <c r="BJ89" i="861" s="1"/>
  <c r="BQ3" i="64"/>
  <c r="BQ873" i="64" s="1" a="1"/>
  <c r="BQ873" i="64" s="1"/>
  <c r="BR2" i="64"/>
  <c r="BQ1" i="64"/>
  <c r="BP68" i="863" a="1"/>
  <c r="BP68" i="863" s="1"/>
  <c r="BP70" i="863" a="1"/>
  <c r="BP70" i="863" s="1"/>
  <c r="BP66" i="863" a="1"/>
  <c r="BP66" i="863" s="1"/>
  <c r="BP4" i="863"/>
  <c r="BS4" i="861"/>
  <c r="BS5" i="861" s="1"/>
  <c r="BS1" i="861"/>
  <c r="BS8" i="861"/>
  <c r="BT3" i="861"/>
  <c r="BP24" i="864"/>
  <c r="BP96" i="861" s="1"/>
  <c r="BQ22" i="864"/>
  <c r="BQ21" i="864"/>
  <c r="BQ20" i="864"/>
  <c r="BR2" i="864"/>
  <c r="BR23" i="864" s="1"/>
  <c r="BQ1" i="864"/>
  <c r="BQ3" i="864"/>
  <c r="BO34"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4" i="64"/>
  <c r="Y564" i="64" s="1"/>
  <c r="Z558" i="64" a="1"/>
  <c r="Z558" i="64" s="1"/>
  <c r="Z553" i="64" a="1"/>
  <c r="Z553" i="64" s="1"/>
  <c r="Y367" i="64"/>
  <c r="X1793" i="64"/>
  <c r="Y1785" i="64"/>
  <c r="Z1776" i="64" a="1"/>
  <c r="Z1776" i="64" s="1"/>
  <c r="Z1777" i="64" a="1"/>
  <c r="Z1777" i="64" s="1"/>
  <c r="Z1778" i="64" a="1"/>
  <c r="Z1778" i="64" s="1"/>
  <c r="Z1779" i="64" a="1"/>
  <c r="Z1779" i="64" s="1"/>
  <c r="Z1780" i="64" a="1"/>
  <c r="Z1780" i="64" s="1"/>
  <c r="Z1782" i="64" a="1"/>
  <c r="Z1782" i="64" s="1"/>
  <c r="Z1781" i="64" a="1"/>
  <c r="Z1781" i="64" s="1"/>
  <c r="Z1783" i="64" a="1"/>
  <c r="Z1783" i="64" s="1"/>
  <c r="Z1784" i="64" a="1"/>
  <c r="Z1784" i="64" s="1"/>
  <c r="DE1795" i="64"/>
  <c r="DF1793" i="64"/>
  <c r="Z365" i="64" a="1"/>
  <c r="Z365" i="64" s="1"/>
  <c r="Z343" i="64" a="1"/>
  <c r="Z343" i="64" s="1"/>
  <c r="Z366" i="64" a="1"/>
  <c r="Z366" i="64" s="1"/>
  <c r="Y344" i="64"/>
  <c r="Z1930" i="64"/>
  <c r="Z1964" i="64"/>
  <c r="CU121" i="64"/>
  <c r="CU124" i="64" s="1"/>
  <c r="CP1128" i="64"/>
  <c r="CQ2146" i="64"/>
  <c r="CQ2148" i="64" s="1"/>
  <c r="CP2148" i="64"/>
  <c r="DL428" i="64"/>
  <c r="DL432" i="64" s="1"/>
  <c r="DL1123" i="64" a="1"/>
  <c r="DL1123" i="64" s="1"/>
  <c r="CO1244" i="64"/>
  <c r="DG1239" i="64"/>
  <c r="CO1199" i="64"/>
  <c r="CO1163" i="64"/>
  <c r="DJ1123" i="64" a="1"/>
  <c r="DJ1123" i="64" s="1"/>
  <c r="CP1123" i="64" a="1"/>
  <c r="CP1123" i="64" s="1"/>
  <c r="CT1123" i="64" a="1"/>
  <c r="CT1123" i="64" s="1"/>
  <c r="CX1123" i="64" a="1"/>
  <c r="CX1123" i="64" s="1"/>
  <c r="DB1123" i="64" a="1"/>
  <c r="DB1123" i="64" s="1"/>
  <c r="DF1123" i="64" a="1"/>
  <c r="DF1123" i="64" s="1"/>
  <c r="CQ1123" i="64" a="1"/>
  <c r="CQ1123" i="64" s="1"/>
  <c r="CU1123" i="64" a="1"/>
  <c r="CU1123" i="64" s="1"/>
  <c r="CY1123" i="64" a="1"/>
  <c r="CY1123" i="64" s="1"/>
  <c r="DC1123" i="64" a="1"/>
  <c r="DC1123" i="64" s="1"/>
  <c r="DG1123" i="64" a="1"/>
  <c r="DG1123" i="64" s="1"/>
  <c r="CR1123" i="64" a="1"/>
  <c r="CR1123" i="64" s="1"/>
  <c r="CV1123" i="64" a="1"/>
  <c r="CV1123" i="64" s="1"/>
  <c r="CZ1123" i="64" a="1"/>
  <c r="CZ1123" i="64" s="1"/>
  <c r="DD1123" i="64" a="1"/>
  <c r="DD1123" i="64" s="1"/>
  <c r="DH1123" i="64" a="1"/>
  <c r="DH1123" i="64" s="1"/>
  <c r="CS1123" i="64" a="1"/>
  <c r="CS1123" i="64" s="1"/>
  <c r="CW1123" i="64" a="1"/>
  <c r="CW1123" i="64" s="1"/>
  <c r="DA1123" i="64" a="1"/>
  <c r="DA1123" i="64" s="1"/>
  <c r="DE1123" i="64" a="1"/>
  <c r="DE1123" i="64" s="1"/>
  <c r="DK1123" i="64" a="1"/>
  <c r="DK1123" i="64" s="1"/>
  <c r="DI1123" i="64" a="1"/>
  <c r="DI1123" i="64" s="1"/>
  <c r="CO1123" i="64" a="1"/>
  <c r="CO1123" i="64" s="1"/>
  <c r="CO1129" i="64" s="1"/>
  <c r="CO1093" i="64"/>
  <c r="Y1889" i="64"/>
  <c r="Y1867" i="64"/>
  <c r="Z2222" i="64" a="1"/>
  <c r="Z2222" i="64" s="1"/>
  <c r="Z1868" i="64" a="1"/>
  <c r="Z1868" i="64" s="1"/>
  <c r="Z1888" i="64" a="1"/>
  <c r="Z1888" i="64" s="1"/>
  <c r="BJ1581" i="64"/>
  <c r="BI1583" i="64"/>
  <c r="BJ1560" i="64"/>
  <c r="BJ1562" i="64" s="1"/>
  <c r="BK1538" i="64"/>
  <c r="BK1540" i="64" s="1"/>
  <c r="W1484" i="64"/>
  <c r="V1495" i="64"/>
  <c r="W1493" i="64"/>
  <c r="X1482" i="64"/>
  <c r="X1491" i="64"/>
  <c r="X1483" i="64"/>
  <c r="X1492" i="64"/>
  <c r="Z1488" i="64" a="1"/>
  <c r="Z1488" i="64" s="1"/>
  <c r="Z1487" i="64" a="1"/>
  <c r="Z1487" i="64" s="1"/>
  <c r="Z1479" i="64" a="1"/>
  <c r="Z1479" i="64" s="1"/>
  <c r="Z1478" i="64" a="1"/>
  <c r="Z1478" i="64" s="1"/>
  <c r="Y1475" i="64"/>
  <c r="Y1474" i="64"/>
  <c r="Z1469" i="64" a="1"/>
  <c r="Z1469" i="64" s="1"/>
  <c r="Z1470" i="64" a="1"/>
  <c r="Z1470" i="64" s="1"/>
  <c r="Y1910" i="64"/>
  <c r="Z1909" i="64" a="1"/>
  <c r="Z1909" i="64" s="1"/>
  <c r="Z429" i="64" a="1"/>
  <c r="Z429" i="64" s="1"/>
  <c r="DH427" i="64"/>
  <c r="DG427" i="64"/>
  <c r="DG428" i="64" s="1"/>
  <c r="DG432" i="64" s="1"/>
  <c r="DH1239" i="64"/>
  <c r="DF1239" i="64"/>
  <c r="DE430" i="64"/>
  <c r="DH430" i="64"/>
  <c r="CQ1239" i="64"/>
  <c r="CT1239" i="64"/>
  <c r="CS430" i="64"/>
  <c r="CT427" i="64"/>
  <c r="CV427" i="64"/>
  <c r="CU430" i="64"/>
  <c r="CO430" i="64"/>
  <c r="CP427" i="64"/>
  <c r="DB1239" i="64"/>
  <c r="CW1239" i="64"/>
  <c r="CQ430" i="64"/>
  <c r="CR427" i="64"/>
  <c r="CU427" i="64"/>
  <c r="CT430" i="64"/>
  <c r="DA430" i="64"/>
  <c r="DB427" i="64"/>
  <c r="CZ1239" i="64"/>
  <c r="CP1239" i="64"/>
  <c r="CY1239" i="64"/>
  <c r="DC1239" i="64"/>
  <c r="CV1239" i="64"/>
  <c r="DE1239" i="64"/>
  <c r="CR1239" i="64"/>
  <c r="CS1239" i="64"/>
  <c r="DD1239" i="64"/>
  <c r="CY427" i="64"/>
  <c r="CX430" i="64"/>
  <c r="DC430" i="64"/>
  <c r="DD427" i="64"/>
  <c r="CR430" i="64"/>
  <c r="CS427" i="64"/>
  <c r="DA427" i="64"/>
  <c r="CZ430" i="64"/>
  <c r="CW427" i="64"/>
  <c r="CV430" i="64"/>
  <c r="CU1239" i="64"/>
  <c r="DA1239" i="64"/>
  <c r="CW430" i="64"/>
  <c r="CX427" i="64"/>
  <c r="DE427" i="64"/>
  <c r="DD430" i="64"/>
  <c r="DC427" i="64"/>
  <c r="DB430" i="64"/>
  <c r="CP430" i="64"/>
  <c r="CQ427" i="64"/>
  <c r="CO1239" i="64"/>
  <c r="CZ427" i="64"/>
  <c r="CY430" i="64"/>
  <c r="CX1239" i="64"/>
  <c r="DF428" i="64"/>
  <c r="DF432" i="64" s="1"/>
  <c r="U477" i="64"/>
  <c r="DK1239" i="64"/>
  <c r="V476" i="64" a="1"/>
  <c r="V476" i="64" s="1"/>
  <c r="DK430" i="64"/>
  <c r="S1619" i="64" a="1"/>
  <c r="S1619" i="64" s="1"/>
  <c r="S1612" i="64" s="1"/>
  <c r="DI430" i="64"/>
  <c r="DI428" i="64" s="1"/>
  <c r="DI432" i="64" s="1"/>
  <c r="DJ427" i="64"/>
  <c r="DJ430" i="64"/>
  <c r="DK427" i="64"/>
  <c r="AA1679" i="64"/>
  <c r="AA1680" i="64" s="1"/>
  <c r="CO427" i="64"/>
  <c r="DJ1239" i="64"/>
  <c r="DI1239" i="64"/>
  <c r="Y1390" i="64"/>
  <c r="Y939" i="64"/>
  <c r="Y1230" i="64"/>
  <c r="Y1367" i="64"/>
  <c r="Y826" i="64"/>
  <c r="Y455" i="64"/>
  <c r="Y320" i="64"/>
  <c r="Y431" i="64"/>
  <c r="Y1683" i="64"/>
  <c r="X62" i="64"/>
  <c r="Z424" i="64" a="1"/>
  <c r="Z424" i="64" s="1"/>
  <c r="Z75" i="64" a="1"/>
  <c r="Z75" i="64" s="1"/>
  <c r="Z342" i="64" a="1"/>
  <c r="Z342" i="64" s="1"/>
  <c r="Z55" i="64" a="1"/>
  <c r="Z55" i="64" s="1"/>
  <c r="Z59" i="64" a="1"/>
  <c r="Z59" i="64" s="1"/>
  <c r="Z60" i="64" a="1"/>
  <c r="Z60" i="64" s="1"/>
  <c r="Y56" i="64"/>
  <c r="Z53" i="64" a="1"/>
  <c r="Z53" i="64" s="1"/>
  <c r="Z54" i="64" a="1"/>
  <c r="Z54" i="64" s="1"/>
  <c r="Z454" i="64" a="1"/>
  <c r="Z454" i="64" s="1"/>
  <c r="Z2119" i="64" a="1"/>
  <c r="Z2119" i="64" s="1"/>
  <c r="Z2145" i="64" a="1"/>
  <c r="Z2145" i="64" s="1"/>
  <c r="Z2196" i="64" a="1"/>
  <c r="Z2196" i="64" s="1"/>
  <c r="Z2170" i="64" a="1"/>
  <c r="Z2170" i="64" s="1"/>
  <c r="Z1366" i="64" a="1"/>
  <c r="Z1366" i="64" s="1"/>
  <c r="Y93" i="64"/>
  <c r="Z90" i="64" a="1"/>
  <c r="Z90" i="64" s="1"/>
  <c r="Z91" i="64" a="1"/>
  <c r="Z91" i="64" s="1"/>
  <c r="Z92" i="64" a="1"/>
  <c r="Z92" i="64" s="1"/>
  <c r="Z89" i="64" a="1"/>
  <c r="Z89" i="64" s="1"/>
  <c r="Z1311" i="64" a="1"/>
  <c r="Z1311" i="64" s="1"/>
  <c r="Z1312" i="64" s="1"/>
  <c r="Z319" i="64" a="1"/>
  <c r="Z319" i="64" s="1"/>
  <c r="AN1516" i="64"/>
  <c r="AN1518" i="64" s="1"/>
  <c r="Z2246" i="64" a="1"/>
  <c r="Z2246" i="64" s="1"/>
  <c r="Z1231" i="64" a="1"/>
  <c r="Z1231" i="64" s="1"/>
  <c r="Y1681" i="64"/>
  <c r="Z1678" i="64" s="1"/>
  <c r="Z1610" i="64" a="1"/>
  <c r="Z1610" i="64" s="1"/>
  <c r="Z1618" i="64" s="1"/>
  <c r="Z1647" i="64" a="1"/>
  <c r="Z1647" i="64" s="1"/>
  <c r="Y1648" i="64"/>
  <c r="Z1389" i="64" a="1"/>
  <c r="Z1389" i="64" s="1"/>
  <c r="Z1391" i="64" a="1"/>
  <c r="Z1391" i="64" s="1"/>
  <c r="Z1397" i="64" a="1"/>
  <c r="Z1397" i="64" s="1"/>
  <c r="Z938" i="64" a="1"/>
  <c r="Z938" i="64" s="1"/>
  <c r="Z825" i="64" a="1"/>
  <c r="Z825" i="64" s="1"/>
  <c r="BQ874" i="64"/>
  <c r="Z1390" i="64" a="1"/>
  <c r="BP628" i="64" a="1"/>
  <c r="Z1867" i="64" a="1"/>
  <c r="Z1474" i="64" a="1"/>
  <c r="Z367" i="64" a="1"/>
  <c r="Z554" i="64" a="1"/>
  <c r="Z431" i="64" a="1"/>
  <c r="Z1367" i="64" a="1"/>
  <c r="Z320" i="64" a="1"/>
  <c r="Z1910" i="64" a="1"/>
  <c r="BO851" i="64" a="1"/>
  <c r="V477" i="64" a="1"/>
  <c r="AA1964" i="64" a="1"/>
  <c r="Z1475" i="64" a="1"/>
  <c r="BN852" i="64" a="1"/>
  <c r="Z455" i="64" a="1"/>
  <c r="Z344" i="64" a="1"/>
  <c r="BP849" i="64" a="1"/>
  <c r="BP588" i="64" a="1"/>
  <c r="Z1889" i="64" a="1"/>
  <c r="AA1930" i="64" a="1"/>
  <c r="Z1230" i="64" a="1"/>
  <c r="Z826" i="64" a="1"/>
  <c r="Z939" i="64" a="1"/>
  <c r="S1613" i="64" l="1"/>
  <c r="T1609" i="64" s="1"/>
  <c r="T1615" i="64" s="1"/>
  <c r="T1649" i="64"/>
  <c r="U1646" i="64" s="1"/>
  <c r="U1651" i="64" s="1"/>
  <c r="BT18" i="1161"/>
  <c r="BP51" i="1161"/>
  <c r="BP17" i="861" s="1"/>
  <c r="BR31" i="1161"/>
  <c r="BR33" i="1161"/>
  <c r="BR35" i="1161"/>
  <c r="BR32" i="1161"/>
  <c r="BR34" i="1161"/>
  <c r="BQ34" i="1161"/>
  <c r="BQ33" i="1161"/>
  <c r="BQ31" i="1161"/>
  <c r="BQ32" i="1161"/>
  <c r="BQ35" i="1161"/>
  <c r="BU15" i="1161"/>
  <c r="BU18" i="1161" s="1"/>
  <c r="BN68" i="1161"/>
  <c r="BS20" i="1161"/>
  <c r="BO66" i="1161"/>
  <c r="BO23" i="861" s="1"/>
  <c r="BO51" i="1161"/>
  <c r="BO17" i="861" s="1"/>
  <c r="BU8" i="1161"/>
  <c r="BV56" i="1161"/>
  <c r="BV42" i="1161"/>
  <c r="BV41" i="1161"/>
  <c r="BV55" i="1161"/>
  <c r="BV39" i="1161"/>
  <c r="BV54" i="1161"/>
  <c r="BV4" i="1161"/>
  <c r="BV57" i="1161"/>
  <c r="BV17" i="1161"/>
  <c r="BV72" i="1161"/>
  <c r="BV26" i="1161"/>
  <c r="BV58" i="1161"/>
  <c r="BV16" i="1161"/>
  <c r="BV76" i="1161"/>
  <c r="BV27" i="1161"/>
  <c r="BV23" i="1161"/>
  <c r="BV24" i="1161"/>
  <c r="BV25" i="1161"/>
  <c r="BV40" i="1161"/>
  <c r="BV43" i="1161"/>
  <c r="BW7" i="1161"/>
  <c r="BW1" i="1161"/>
  <c r="BX2" i="1161"/>
  <c r="BW3" i="1161"/>
  <c r="BT20" i="1161"/>
  <c r="BP66" i="1161"/>
  <c r="BP23" i="861" s="1"/>
  <c r="T1619" i="64" a="1"/>
  <c r="T1619" i="64" s="1"/>
  <c r="BN698" i="64"/>
  <c r="BN699" i="64" s="1"/>
  <c r="BP695" i="64"/>
  <c r="BP693" i="64"/>
  <c r="BO696" i="64"/>
  <c r="BP692" i="64"/>
  <c r="BP691" i="64"/>
  <c r="BP694" i="64"/>
  <c r="BQ687" i="64" a="1"/>
  <c r="BQ687" i="64" s="1"/>
  <c r="BQ688" i="64" a="1"/>
  <c r="BQ688" i="64" s="1"/>
  <c r="BQ684" i="64" a="1"/>
  <c r="BQ684" i="64" s="1"/>
  <c r="BQ685" i="64" a="1"/>
  <c r="BQ685" i="64" s="1"/>
  <c r="BQ686" i="64" a="1"/>
  <c r="BQ686" i="64" s="1"/>
  <c r="BP676" i="64"/>
  <c r="BP680" i="64"/>
  <c r="BO681" i="64"/>
  <c r="BP679" i="64"/>
  <c r="BP678" i="64"/>
  <c r="BP677" i="64"/>
  <c r="BQ673" i="64" a="1"/>
  <c r="BQ673" i="64" s="1"/>
  <c r="BQ669" i="64" a="1"/>
  <c r="BQ669" i="64" s="1"/>
  <c r="BQ653" i="64" a="1"/>
  <c r="BQ653" i="64" s="1"/>
  <c r="BQ661" i="64" s="1"/>
  <c r="BQ654" i="64" a="1"/>
  <c r="BQ654" i="64" s="1"/>
  <c r="BQ662" i="64" s="1"/>
  <c r="BQ670" i="64" a="1"/>
  <c r="BQ670" i="64" s="1"/>
  <c r="BQ655" i="64" a="1"/>
  <c r="BQ655" i="64" s="1"/>
  <c r="BQ663" i="64" s="1"/>
  <c r="BQ656" i="64" a="1"/>
  <c r="BQ656" i="64" s="1"/>
  <c r="BQ664" i="64" s="1"/>
  <c r="BQ657" i="64" a="1"/>
  <c r="BQ657" i="64" s="1"/>
  <c r="BQ665" i="64" s="1"/>
  <c r="BQ671" i="64" a="1"/>
  <c r="BQ671" i="64" s="1"/>
  <c r="BQ672" i="64" a="1"/>
  <c r="BQ672" i="64" s="1"/>
  <c r="BQ139" i="64" a="1"/>
  <c r="BQ139" i="64" s="1"/>
  <c r="BQ138" i="64" s="1"/>
  <c r="BQ140" i="64" a="1"/>
  <c r="BQ140" i="64" s="1"/>
  <c r="BP141" i="64"/>
  <c r="BP143" i="64" s="1"/>
  <c r="BP849" i="64"/>
  <c r="BP628" i="64"/>
  <c r="BP630" i="64" s="1"/>
  <c r="BN852" i="64"/>
  <c r="BO851" i="64"/>
  <c r="BQ262" i="64" a="1"/>
  <c r="BQ262" i="64" s="1"/>
  <c r="BQ848" i="64" a="1"/>
  <c r="BQ848" i="64" s="1"/>
  <c r="BQ243" i="64" a="1"/>
  <c r="BQ243" i="64" s="1"/>
  <c r="BQ629" i="64" a="1"/>
  <c r="BQ629" i="64" s="1"/>
  <c r="BQ595" i="64" a="1"/>
  <c r="BQ595" i="64" s="1"/>
  <c r="BQ230" i="64" a="1"/>
  <c r="BQ230" i="64" s="1"/>
  <c r="BO592" i="64"/>
  <c r="BP588" i="64"/>
  <c r="BP596" i="64" s="1"/>
  <c r="BQ591" i="64" a="1"/>
  <c r="BQ591" i="64" s="1"/>
  <c r="BQ4" i="64"/>
  <c r="BQ587" i="64" a="1"/>
  <c r="BQ587" i="64" s="1"/>
  <c r="BQ4" i="864"/>
  <c r="BR190" i="64"/>
  <c r="BR7" i="64"/>
  <c r="BQ8" i="64" s="1"/>
  <c r="BK48" i="861"/>
  <c r="BK89" i="861" s="1"/>
  <c r="BR3" i="64"/>
  <c r="BR873" i="64" s="1" a="1"/>
  <c r="BR873"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6" i="861" s="1"/>
  <c r="BQ42" i="863"/>
  <c r="BQ21" i="863" s="1"/>
  <c r="BQ43" i="863"/>
  <c r="BP34"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4" i="64"/>
  <c r="Z564" i="64" s="1"/>
  <c r="AA558" i="64" a="1"/>
  <c r="AA558" i="64" s="1"/>
  <c r="AA553" i="64" a="1"/>
  <c r="AA553" i="64" s="1"/>
  <c r="Z367" i="64"/>
  <c r="Y1793" i="64"/>
  <c r="AA1776" i="64" a="1"/>
  <c r="AA1776" i="64" s="1"/>
  <c r="AA1777" i="64" a="1"/>
  <c r="AA1777" i="64" s="1"/>
  <c r="AA1778" i="64" a="1"/>
  <c r="AA1778" i="64" s="1"/>
  <c r="AA1779" i="64" a="1"/>
  <c r="AA1779" i="64" s="1"/>
  <c r="AA1780" i="64" a="1"/>
  <c r="AA1780" i="64" s="1"/>
  <c r="AA1781" i="64" a="1"/>
  <c r="AA1781" i="64" s="1"/>
  <c r="AA1783" i="64" a="1"/>
  <c r="AA1783" i="64" s="1"/>
  <c r="AA1784" i="64" a="1"/>
  <c r="AA1784" i="64" s="1"/>
  <c r="AA1782" i="64" a="1"/>
  <c r="AA1782" i="64" s="1"/>
  <c r="Z1785" i="64"/>
  <c r="DF1795" i="64"/>
  <c r="DG1793" i="64"/>
  <c r="AA365" i="64" a="1"/>
  <c r="AA365" i="64" s="1"/>
  <c r="AA343" i="64" a="1"/>
  <c r="AA343" i="64" s="1"/>
  <c r="AA366" i="64" a="1"/>
  <c r="AA366" i="64" s="1"/>
  <c r="Z344" i="64"/>
  <c r="AA1964" i="64"/>
  <c r="AA1930" i="64"/>
  <c r="CV121" i="64"/>
  <c r="CV124" i="64" s="1"/>
  <c r="CP1129" i="64"/>
  <c r="CQ1129" i="64" s="1"/>
  <c r="CR1129" i="64" s="1"/>
  <c r="CO1130" i="64"/>
  <c r="CQ1128" i="64"/>
  <c r="CR2146" i="64"/>
  <c r="CR2148" i="64" s="1"/>
  <c r="CO1201" i="64"/>
  <c r="CO1165" i="64"/>
  <c r="CO1095" i="64"/>
  <c r="Z1889" i="64"/>
  <c r="Z1867" i="64"/>
  <c r="AA2222" i="64" a="1"/>
  <c r="AA2222" i="64" s="1"/>
  <c r="AA1868" i="64" a="1"/>
  <c r="AA1868" i="64" s="1"/>
  <c r="AA1888" i="64" a="1"/>
  <c r="AA1888" i="64" s="1"/>
  <c r="BJ1583" i="64"/>
  <c r="BK1581" i="64"/>
  <c r="BK1560" i="64"/>
  <c r="BK1562" i="64" s="1"/>
  <c r="BL1538" i="64"/>
  <c r="BL1540" i="64" s="1"/>
  <c r="W1495" i="64"/>
  <c r="W1496" i="64" s="1"/>
  <c r="V1496" i="64"/>
  <c r="X1484" i="64"/>
  <c r="Y1482" i="64"/>
  <c r="Y1491" i="64"/>
  <c r="Y1483" i="64"/>
  <c r="Y1492" i="64"/>
  <c r="AA1488" i="64" a="1"/>
  <c r="AA1488" i="64" s="1"/>
  <c r="AA1487" i="64" a="1"/>
  <c r="AA1487" i="64" s="1"/>
  <c r="AA1479" i="64" a="1"/>
  <c r="AA1479" i="64" s="1"/>
  <c r="AA1478" i="64" a="1"/>
  <c r="AA1478" i="64" s="1"/>
  <c r="Z1475" i="64"/>
  <c r="Z1474" i="64"/>
  <c r="AA1469" i="64" a="1"/>
  <c r="AA1469" i="64" s="1"/>
  <c r="AA1470" i="64" a="1"/>
  <c r="AA1470" i="64" s="1"/>
  <c r="Z1910" i="64"/>
  <c r="AA1909" i="64" a="1"/>
  <c r="AA1909" i="64" s="1"/>
  <c r="AA429" i="64" a="1"/>
  <c r="AA429" i="64" s="1"/>
  <c r="DB428" i="64"/>
  <c r="DB432" i="64" s="1"/>
  <c r="DH428" i="64"/>
  <c r="DH432" i="64" s="1"/>
  <c r="CT428" i="64"/>
  <c r="CT432" i="64" s="1"/>
  <c r="CV428" i="64"/>
  <c r="CV432" i="64" s="1"/>
  <c r="DE428" i="64"/>
  <c r="DE432" i="64" s="1"/>
  <c r="CP428" i="64"/>
  <c r="CP432" i="64" s="1"/>
  <c r="CU428" i="64"/>
  <c r="CU432" i="64" s="1"/>
  <c r="CQ428" i="64"/>
  <c r="CQ432" i="64" s="1"/>
  <c r="CZ428" i="64"/>
  <c r="CZ432" i="64" s="1"/>
  <c r="CR428" i="64"/>
  <c r="CR432" i="64" s="1"/>
  <c r="CS428" i="64"/>
  <c r="CS432" i="64" s="1"/>
  <c r="DD428" i="64"/>
  <c r="DD432" i="64" s="1"/>
  <c r="DC428" i="64"/>
  <c r="DC432" i="64" s="1"/>
  <c r="CW428" i="64"/>
  <c r="CW432" i="64" s="1"/>
  <c r="DA428" i="64"/>
  <c r="DA432" i="64" s="1"/>
  <c r="CY428" i="64"/>
  <c r="CY432" i="64" s="1"/>
  <c r="CX428" i="64"/>
  <c r="CX432" i="64" s="1"/>
  <c r="DJ428" i="64"/>
  <c r="DJ432" i="64" s="1"/>
  <c r="DK428" i="64"/>
  <c r="DK432" i="64" s="1"/>
  <c r="V477" i="64"/>
  <c r="AB1679" i="64"/>
  <c r="AB1680" i="64" s="1"/>
  <c r="CO428" i="64"/>
  <c r="CO432" i="64" s="1"/>
  <c r="W476" i="64" a="1"/>
  <c r="W476" i="64" s="1"/>
  <c r="Z939" i="64"/>
  <c r="Z1390" i="64"/>
  <c r="Z1230" i="64"/>
  <c r="Z1367" i="64"/>
  <c r="Z826" i="64"/>
  <c r="Z320" i="64"/>
  <c r="Z455" i="64"/>
  <c r="Z431" i="64"/>
  <c r="Z1648" i="64"/>
  <c r="Z1683" i="64"/>
  <c r="Y62" i="64"/>
  <c r="AA424" i="64" a="1"/>
  <c r="AA424" i="64" s="1"/>
  <c r="AA75" i="64" a="1"/>
  <c r="AA75" i="64" s="1"/>
  <c r="AA342" i="64" a="1"/>
  <c r="AA342" i="64" s="1"/>
  <c r="AA55" i="64" a="1"/>
  <c r="AA55" i="64" s="1"/>
  <c r="AA59" i="64" a="1"/>
  <c r="AA59" i="64" s="1"/>
  <c r="AA60" i="64" a="1"/>
  <c r="AA60" i="64" s="1"/>
  <c r="Z56" i="64"/>
  <c r="AA53" i="64" a="1"/>
  <c r="AA53" i="64" s="1"/>
  <c r="AA54" i="64" a="1"/>
  <c r="AA54" i="64" s="1"/>
  <c r="AA454" i="64" a="1"/>
  <c r="AA454" i="64" s="1"/>
  <c r="AA2119" i="64" a="1"/>
  <c r="AA2119" i="64" s="1"/>
  <c r="AA2145" i="64" a="1"/>
  <c r="AA2145" i="64" s="1"/>
  <c r="AA2196" i="64" a="1"/>
  <c r="AA2196" i="64" s="1"/>
  <c r="AA2170" i="64" a="1"/>
  <c r="AA2170" i="64" s="1"/>
  <c r="AA1366" i="64" a="1"/>
  <c r="AA1366" i="64" s="1"/>
  <c r="Z93" i="64"/>
  <c r="AA90" i="64" a="1"/>
  <c r="AA90" i="64" s="1"/>
  <c r="AA91" i="64" a="1"/>
  <c r="AA91" i="64" s="1"/>
  <c r="AA92" i="64" a="1"/>
  <c r="AA92" i="64" s="1"/>
  <c r="AA89" i="64" a="1"/>
  <c r="AA89" i="64" s="1"/>
  <c r="AA1311" i="64" a="1"/>
  <c r="AA1311" i="64" s="1"/>
  <c r="AA1312" i="64" s="1"/>
  <c r="AA319" i="64" a="1"/>
  <c r="AA319" i="64" s="1"/>
  <c r="AO1516" i="64"/>
  <c r="AO1518" i="64" s="1"/>
  <c r="AA2246" i="64" a="1"/>
  <c r="AA2246" i="64" s="1"/>
  <c r="AA1231" i="64" a="1"/>
  <c r="AA1231" i="64" s="1"/>
  <c r="Z1681" i="64"/>
  <c r="AA1678" i="64" s="1"/>
  <c r="AA1610" i="64" a="1"/>
  <c r="AA1610" i="64" s="1"/>
  <c r="AA1618" i="64" s="1"/>
  <c r="AA1647" i="64" a="1"/>
  <c r="AA1647" i="64" s="1"/>
  <c r="AA1389" i="64" a="1"/>
  <c r="AA1389" i="64" s="1"/>
  <c r="AA1397" i="64" a="1"/>
  <c r="AA1397" i="64" s="1"/>
  <c r="AA1391" i="64" a="1"/>
  <c r="AA1391" i="64" s="1"/>
  <c r="AA938" i="64" a="1"/>
  <c r="AA938" i="64" s="1"/>
  <c r="AA825" i="64" a="1"/>
  <c r="AA825" i="64" s="1"/>
  <c r="BR874" i="64"/>
  <c r="AA1867" i="64" a="1"/>
  <c r="BQ628" i="64" a="1"/>
  <c r="AA1390" i="64" a="1"/>
  <c r="BO852" i="64" a="1"/>
  <c r="AA1475" i="64" a="1"/>
  <c r="AA455" i="64" a="1"/>
  <c r="AA344" i="64" a="1"/>
  <c r="AA431" i="64" a="1"/>
  <c r="AA1910" i="64" a="1"/>
  <c r="BQ588" i="64" a="1"/>
  <c r="BQ849" i="64" a="1"/>
  <c r="AA554" i="64" a="1"/>
  <c r="AB1930" i="64" a="1"/>
  <c r="AB1964" i="64" a="1"/>
  <c r="AA1889" i="64" a="1"/>
  <c r="AA367" i="64" a="1"/>
  <c r="W477" i="64" a="1"/>
  <c r="BP851" i="64" a="1"/>
  <c r="AA939" i="64" a="1"/>
  <c r="AA826" i="64" a="1"/>
  <c r="AA320" i="64" a="1"/>
  <c r="AA1230" i="64" a="1"/>
  <c r="AA1367" i="64" a="1"/>
  <c r="AA1474" i="64" a="1"/>
  <c r="U1649" i="64" l="1"/>
  <c r="V1646" i="64" s="1"/>
  <c r="V1649" i="64" s="1"/>
  <c r="W1646" i="64" s="1"/>
  <c r="T1612" i="64"/>
  <c r="BT36" i="1161"/>
  <c r="BT77" i="1161"/>
  <c r="BT18" i="861" s="1"/>
  <c r="BT73" i="1161"/>
  <c r="BT24" i="861" s="1"/>
  <c r="BU20" i="1161"/>
  <c r="BW39" i="1161"/>
  <c r="BW25" i="1161"/>
  <c r="BW27" i="1161"/>
  <c r="BW24" i="1161"/>
  <c r="BW43" i="1161"/>
  <c r="BW42" i="1161"/>
  <c r="BW54" i="1161"/>
  <c r="BW57" i="1161"/>
  <c r="BW40" i="1161"/>
  <c r="BW41" i="1161"/>
  <c r="BW55" i="1161"/>
  <c r="BW16" i="1161"/>
  <c r="BW72" i="1161"/>
  <c r="BW17" i="1161"/>
  <c r="BW58" i="1161"/>
  <c r="BW4" i="1161"/>
  <c r="BW56" i="1161"/>
  <c r="BW23" i="1161"/>
  <c r="BW76" i="1161"/>
  <c r="BW26" i="1161"/>
  <c r="BX1" i="1161"/>
  <c r="BY2" i="1161"/>
  <c r="BX3" i="1161"/>
  <c r="BX7" i="1161"/>
  <c r="BW8" i="1161" s="1"/>
  <c r="BR49" i="1161"/>
  <c r="BR64" i="1161"/>
  <c r="BS36" i="1161"/>
  <c r="BS73" i="1161"/>
  <c r="BS24" i="861" s="1"/>
  <c r="BS77" i="1161"/>
  <c r="BS18" i="861" s="1"/>
  <c r="BR47" i="1161"/>
  <c r="BR62" i="1161"/>
  <c r="BN69" i="1161"/>
  <c r="BR50" i="1161"/>
  <c r="BR65" i="1161"/>
  <c r="BR48" i="1161"/>
  <c r="BR63" i="1161"/>
  <c r="BR46" i="1161"/>
  <c r="BR61" i="1161"/>
  <c r="BQ50" i="1161"/>
  <c r="BQ65" i="1161"/>
  <c r="BQ47" i="1161"/>
  <c r="BQ62" i="1161"/>
  <c r="BQ61" i="1161"/>
  <c r="BQ46" i="1161"/>
  <c r="BV8" i="1161"/>
  <c r="BQ63" i="1161"/>
  <c r="BQ48" i="1161"/>
  <c r="BP68" i="1161"/>
  <c r="BV15" i="1161"/>
  <c r="BQ49" i="1161"/>
  <c r="BQ64" i="1161"/>
  <c r="BO68" i="1161"/>
  <c r="U1619" i="64" a="1"/>
  <c r="U1619" i="64" s="1"/>
  <c r="BO698" i="64"/>
  <c r="BQ695" i="64"/>
  <c r="BQ691" i="64"/>
  <c r="BP696" i="64"/>
  <c r="BQ692" i="64"/>
  <c r="BQ694" i="64"/>
  <c r="BR687" i="64" a="1"/>
  <c r="BR687" i="64" s="1"/>
  <c r="BR688" i="64" a="1"/>
  <c r="BR688" i="64" s="1"/>
  <c r="BR684" i="64" a="1"/>
  <c r="BR684" i="64" s="1"/>
  <c r="BR685" i="64" a="1"/>
  <c r="BR685" i="64" s="1"/>
  <c r="BR686" i="64" a="1"/>
  <c r="BR686" i="64" s="1"/>
  <c r="BQ693" i="64"/>
  <c r="BQ676" i="64"/>
  <c r="BP681" i="64"/>
  <c r="BQ680" i="64"/>
  <c r="BQ679" i="64"/>
  <c r="BQ678" i="64"/>
  <c r="BQ677" i="64"/>
  <c r="BR669" i="64" a="1"/>
  <c r="BR669" i="64" s="1"/>
  <c r="BR673" i="64" a="1"/>
  <c r="BR673" i="64" s="1"/>
  <c r="BR653" i="64" a="1"/>
  <c r="BR653" i="64" s="1"/>
  <c r="BR661" i="64" s="1"/>
  <c r="BR654" i="64" a="1"/>
  <c r="BR654" i="64" s="1"/>
  <c r="BR662" i="64" s="1"/>
  <c r="BR670" i="64" a="1"/>
  <c r="BR670" i="64" s="1"/>
  <c r="BR655" i="64" a="1"/>
  <c r="BR655" i="64" s="1"/>
  <c r="BR663" i="64" s="1"/>
  <c r="BR656" i="64" a="1"/>
  <c r="BR656" i="64" s="1"/>
  <c r="BR664" i="64" s="1"/>
  <c r="BR657" i="64" a="1"/>
  <c r="BR657" i="64" s="1"/>
  <c r="BR665" i="64" s="1"/>
  <c r="BR671" i="64" a="1"/>
  <c r="BR671" i="64" s="1"/>
  <c r="BR672" i="64" a="1"/>
  <c r="BR672" i="64" s="1"/>
  <c r="BR139" i="64" a="1"/>
  <c r="BR139" i="64" s="1"/>
  <c r="BR138" i="64" s="1"/>
  <c r="BR140" i="64" a="1"/>
  <c r="BR140" i="64" s="1"/>
  <c r="BQ141" i="64"/>
  <c r="BQ143" i="64" s="1"/>
  <c r="BP851" i="64"/>
  <c r="BQ849" i="64"/>
  <c r="BQ628" i="64"/>
  <c r="BQ630" i="64" s="1"/>
  <c r="BO852" i="64"/>
  <c r="BR262" i="64" a="1"/>
  <c r="BR262" i="64" s="1"/>
  <c r="BR848" i="64" a="1"/>
  <c r="BR848" i="64" s="1"/>
  <c r="BR243" i="64" a="1"/>
  <c r="BR243" i="64" s="1"/>
  <c r="BR629" i="64" a="1"/>
  <c r="BR629" i="64" s="1"/>
  <c r="BR595" i="64" a="1"/>
  <c r="BR595" i="64" s="1"/>
  <c r="BR230" i="64" a="1"/>
  <c r="BR230" i="64" s="1"/>
  <c r="BP592" i="64"/>
  <c r="BQ588" i="64"/>
  <c r="BQ596" i="64" s="1"/>
  <c r="BR591" i="64" a="1"/>
  <c r="BR591" i="64" s="1"/>
  <c r="BR4" i="64"/>
  <c r="BR587" i="64" a="1"/>
  <c r="BR587" i="64" s="1"/>
  <c r="BS190" i="64"/>
  <c r="BS7" i="64"/>
  <c r="BR8" i="64" s="1"/>
  <c r="BM48" i="861"/>
  <c r="BM89" i="861" s="1"/>
  <c r="BL48" i="861"/>
  <c r="BL89" i="861" s="1"/>
  <c r="BS1" i="64"/>
  <c r="BT2" i="64"/>
  <c r="BS3" i="64"/>
  <c r="BS873" i="64" s="1" a="1"/>
  <c r="BS873" i="64" s="1"/>
  <c r="BR24" i="864"/>
  <c r="BR96" i="861" s="1"/>
  <c r="BV3" i="861"/>
  <c r="BU4" i="861"/>
  <c r="BU5" i="861" s="1"/>
  <c r="BU1" i="861"/>
  <c r="BU8" i="861"/>
  <c r="BR70" i="863" a="1"/>
  <c r="BR70" i="863" s="1"/>
  <c r="BR68" i="863" a="1"/>
  <c r="BR68" i="863" s="1"/>
  <c r="BR66" i="863" a="1"/>
  <c r="BR66" i="863" s="1"/>
  <c r="BR4" i="863"/>
  <c r="BR57" i="863"/>
  <c r="BQ34"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4" i="64"/>
  <c r="AA564" i="64" s="1"/>
  <c r="AB558" i="64" a="1"/>
  <c r="AB558" i="64" s="1"/>
  <c r="AB553" i="64" a="1"/>
  <c r="AB553" i="64" s="1"/>
  <c r="Z1793" i="64"/>
  <c r="AA367" i="64"/>
  <c r="AB1776" i="64" a="1"/>
  <c r="AB1776" i="64" s="1"/>
  <c r="AB1777" i="64" a="1"/>
  <c r="AB1777" i="64" s="1"/>
  <c r="AB1778" i="64" a="1"/>
  <c r="AB1778" i="64" s="1"/>
  <c r="AB1782" i="64" a="1"/>
  <c r="AB1782" i="64" s="1"/>
  <c r="AB1781" i="64" a="1"/>
  <c r="AB1781" i="64" s="1"/>
  <c r="AB1783" i="64" a="1"/>
  <c r="AB1783" i="64" s="1"/>
  <c r="AB1784" i="64" a="1"/>
  <c r="AB1784" i="64" s="1"/>
  <c r="AB1780" i="64" a="1"/>
  <c r="AB1780" i="64" s="1"/>
  <c r="AB1779" i="64" a="1"/>
  <c r="AB1779" i="64" s="1"/>
  <c r="AA1785" i="64"/>
  <c r="AB365" i="64" a="1"/>
  <c r="AB365" i="64" s="1"/>
  <c r="AB343" i="64" a="1"/>
  <c r="AB343" i="64" s="1"/>
  <c r="AB366" i="64" a="1"/>
  <c r="AB366" i="64" s="1"/>
  <c r="DG1795" i="64"/>
  <c r="DH1793" i="64"/>
  <c r="AA344" i="64"/>
  <c r="AB1930" i="64"/>
  <c r="AB1964" i="64"/>
  <c r="CW121" i="64"/>
  <c r="CW124" i="64" s="1"/>
  <c r="CP1130" i="64"/>
  <c r="CQ1130" i="64"/>
  <c r="CR1128" i="64"/>
  <c r="CS1129" i="64"/>
  <c r="CT1129" i="64" s="1"/>
  <c r="CU1129" i="64" s="1"/>
  <c r="CV1129" i="64" s="1"/>
  <c r="CS2146" i="64"/>
  <c r="CS2148" i="64" s="1"/>
  <c r="AA1889" i="64"/>
  <c r="AA1867" i="64"/>
  <c r="AB2222" i="64" a="1"/>
  <c r="AB2222" i="64" s="1"/>
  <c r="AB1868" i="64" a="1"/>
  <c r="AB1868" i="64" s="1"/>
  <c r="AB1888" i="64" a="1"/>
  <c r="AB1888" i="64" s="1"/>
  <c r="BL1581" i="64"/>
  <c r="BK1583" i="64"/>
  <c r="BL1560" i="64"/>
  <c r="BL1562" i="64" s="1"/>
  <c r="BM1538" i="64"/>
  <c r="BM1540" i="64" s="1"/>
  <c r="X1493" i="64"/>
  <c r="X1495" i="64" s="1"/>
  <c r="Y1484" i="64"/>
  <c r="Z1483" i="64"/>
  <c r="Z1492" i="64"/>
  <c r="Z1482" i="64"/>
  <c r="Z1491" i="64"/>
  <c r="AB1487" i="64" a="1"/>
  <c r="AB1487" i="64" s="1"/>
  <c r="AB1488" i="64" a="1"/>
  <c r="AB1488" i="64" s="1"/>
  <c r="AB1478" i="64" a="1"/>
  <c r="AB1478" i="64" s="1"/>
  <c r="AB1479" i="64" a="1"/>
  <c r="AB1479" i="64" s="1"/>
  <c r="AA1475" i="64"/>
  <c r="AA1474" i="64"/>
  <c r="AB1469" i="64" a="1"/>
  <c r="AB1469" i="64" s="1"/>
  <c r="AB1470" i="64" a="1"/>
  <c r="AB1470" i="64" s="1"/>
  <c r="AA1910" i="64"/>
  <c r="AB1909" i="64" a="1"/>
  <c r="AB1909" i="64" s="1"/>
  <c r="AB429" i="64" a="1"/>
  <c r="AB429" i="64" s="1"/>
  <c r="W477" i="64"/>
  <c r="AC1679" i="64"/>
  <c r="AC1680" i="64" s="1"/>
  <c r="X476" i="64" a="1"/>
  <c r="X476" i="64" s="1"/>
  <c r="AA939" i="64"/>
  <c r="AA1230" i="64"/>
  <c r="AA1390" i="64"/>
  <c r="AA1367" i="64"/>
  <c r="AA826" i="64"/>
  <c r="AA320" i="64"/>
  <c r="AA455" i="64"/>
  <c r="AA431" i="64"/>
  <c r="AA1648" i="64"/>
  <c r="AA1683" i="64"/>
  <c r="Z62" i="64"/>
  <c r="AB424" i="64" a="1"/>
  <c r="AB424" i="64" s="1"/>
  <c r="AB75" i="64" a="1"/>
  <c r="AB75" i="64" s="1"/>
  <c r="AB342" i="64" a="1"/>
  <c r="AB342" i="64" s="1"/>
  <c r="AB55" i="64" a="1"/>
  <c r="AB55" i="64" s="1"/>
  <c r="AB60" i="64" a="1"/>
  <c r="AB60" i="64" s="1"/>
  <c r="AB59" i="64" a="1"/>
  <c r="AB59" i="64" s="1"/>
  <c r="AA56" i="64"/>
  <c r="AB53" i="64" a="1"/>
  <c r="AB53" i="64" s="1"/>
  <c r="AB54" i="64" a="1"/>
  <c r="AB54" i="64" s="1"/>
  <c r="AB454" i="64" a="1"/>
  <c r="AB454" i="64" s="1"/>
  <c r="AB2196" i="64" a="1"/>
  <c r="AB2196" i="64" s="1"/>
  <c r="AB2170" i="64" a="1"/>
  <c r="AB2170" i="64" s="1"/>
  <c r="AB2145" i="64" a="1"/>
  <c r="AB2145" i="64" s="1"/>
  <c r="AB2119" i="64" a="1"/>
  <c r="AB2119" i="64" s="1"/>
  <c r="AB1366" i="64" a="1"/>
  <c r="AB1366" i="64" s="1"/>
  <c r="AB90" i="64" a="1"/>
  <c r="AB90" i="64" s="1"/>
  <c r="AB89" i="64" a="1"/>
  <c r="AB89" i="64" s="1"/>
  <c r="AB91" i="64" a="1"/>
  <c r="AB91" i="64" s="1"/>
  <c r="AB92" i="64" a="1"/>
  <c r="AB92" i="64" s="1"/>
  <c r="AA93" i="64"/>
  <c r="AB1311" i="64" a="1"/>
  <c r="AB1311" i="64" s="1"/>
  <c r="AB1312" i="64" s="1"/>
  <c r="AB319" i="64" a="1"/>
  <c r="AB319" i="64" s="1"/>
  <c r="AP1516" i="64"/>
  <c r="AP1518" i="64" s="1"/>
  <c r="AB2246" i="64" a="1"/>
  <c r="AB2246" i="64" s="1"/>
  <c r="AB1231" i="64" a="1"/>
  <c r="AB1231" i="64" s="1"/>
  <c r="AA1681" i="64"/>
  <c r="AB1678" i="64" s="1"/>
  <c r="AB1610" i="64" a="1"/>
  <c r="AB1610" i="64" s="1"/>
  <c r="AB1618" i="64" s="1"/>
  <c r="AB1647" i="64" a="1"/>
  <c r="AB1647" i="64" s="1"/>
  <c r="AB1397" i="64" a="1"/>
  <c r="AB1397" i="64" s="1"/>
  <c r="AB1391" i="64" a="1"/>
  <c r="AB1391" i="64" s="1"/>
  <c r="AB1389" i="64" a="1"/>
  <c r="AB1389" i="64" s="1"/>
  <c r="AB938" i="64" a="1"/>
  <c r="AB938" i="64" s="1"/>
  <c r="AB825" i="64" a="1"/>
  <c r="AB825" i="64" s="1"/>
  <c r="BS874" i="64"/>
  <c r="AB554" i="64" a="1"/>
  <c r="AB431" i="64" a="1"/>
  <c r="AB1889" i="64" a="1"/>
  <c r="AB367" i="64" a="1"/>
  <c r="AB1867" i="64" a="1"/>
  <c r="BP852" i="64" a="1"/>
  <c r="AB344" i="64" a="1"/>
  <c r="AB320" i="64" a="1"/>
  <c r="BR628" i="64" a="1"/>
  <c r="AB1910" i="64" a="1"/>
  <c r="AB1474" i="64" a="1"/>
  <c r="AC1964" i="64" a="1"/>
  <c r="AC1930" i="64" a="1"/>
  <c r="AB1230" i="64" a="1"/>
  <c r="AB1475" i="64" a="1"/>
  <c r="AB455" i="64" a="1"/>
  <c r="AB1390" i="64" a="1"/>
  <c r="BR849" i="64" a="1"/>
  <c r="BQ851" i="64" a="1"/>
  <c r="AB826" i="64" a="1"/>
  <c r="AB1367" i="64" a="1"/>
  <c r="AB939" i="64" a="1"/>
  <c r="BR588" i="64" a="1"/>
  <c r="X477" i="64" a="1"/>
  <c r="V1651" i="64" l="1"/>
  <c r="T1613" i="64"/>
  <c r="U1609" i="64" s="1"/>
  <c r="U1615" i="64" s="1"/>
  <c r="U1612" i="64" s="1"/>
  <c r="U1613" i="64" s="1"/>
  <c r="BV18" i="1161"/>
  <c r="BV20" i="1161"/>
  <c r="BQ51" i="1161"/>
  <c r="BQ17" i="861" s="1"/>
  <c r="BO69" i="1161"/>
  <c r="BR66" i="1161"/>
  <c r="BR23" i="861" s="1"/>
  <c r="BR51" i="1161"/>
  <c r="BR17" i="861" s="1"/>
  <c r="BS33" i="1161"/>
  <c r="BS35" i="1161"/>
  <c r="BS32" i="1161"/>
  <c r="BS31" i="1161"/>
  <c r="BS34" i="1161"/>
  <c r="BU36" i="1161"/>
  <c r="BU77" i="1161"/>
  <c r="BU18" i="861" s="1"/>
  <c r="BU73" i="1161"/>
  <c r="BU24" i="861" s="1"/>
  <c r="BQ66" i="1161"/>
  <c r="BQ23" i="861" s="1"/>
  <c r="BW15" i="1161"/>
  <c r="BP69" i="1161"/>
  <c r="BX56" i="1161"/>
  <c r="BX41" i="1161"/>
  <c r="BX43" i="1161"/>
  <c r="BX57" i="1161"/>
  <c r="BX16" i="1161"/>
  <c r="BX72" i="1161"/>
  <c r="BX17" i="1161"/>
  <c r="BX58" i="1161"/>
  <c r="BX4" i="1161"/>
  <c r="BX55" i="1161"/>
  <c r="BX27" i="1161"/>
  <c r="BX76" i="1161"/>
  <c r="BX23" i="1161"/>
  <c r="BX24" i="1161"/>
  <c r="BX25" i="1161"/>
  <c r="BX42" i="1161"/>
  <c r="BX40" i="1161"/>
  <c r="BX54" i="1161"/>
  <c r="BX26" i="1161"/>
  <c r="BX39" i="1161"/>
  <c r="BY7" i="1161"/>
  <c r="BX8" i="1161" s="1"/>
  <c r="BY1" i="1161"/>
  <c r="BZ2" i="1161"/>
  <c r="BY3" i="1161"/>
  <c r="BT31" i="1161"/>
  <c r="BT32" i="1161"/>
  <c r="BT33" i="1161"/>
  <c r="BT34" i="1161"/>
  <c r="BT35" i="1161"/>
  <c r="BO699" i="64"/>
  <c r="BP698" i="64"/>
  <c r="BP699" i="64" s="1"/>
  <c r="BR695" i="64"/>
  <c r="BQ696" i="64"/>
  <c r="BR691" i="64"/>
  <c r="BR694" i="64"/>
  <c r="BR693" i="64"/>
  <c r="BS687" i="64" a="1"/>
  <c r="BS687" i="64" s="1"/>
  <c r="BS688" i="64" a="1"/>
  <c r="BS688" i="64" s="1"/>
  <c r="BS684" i="64" a="1"/>
  <c r="BS684" i="64" s="1"/>
  <c r="BS685" i="64" a="1"/>
  <c r="BS685" i="64" s="1"/>
  <c r="BS686" i="64" a="1"/>
  <c r="BS686" i="64" s="1"/>
  <c r="BR692" i="64"/>
  <c r="BR676" i="64"/>
  <c r="BR680" i="64"/>
  <c r="BQ681" i="64"/>
  <c r="BR679" i="64"/>
  <c r="BR678" i="64"/>
  <c r="BS672" i="64" a="1"/>
  <c r="BS672" i="64" s="1"/>
  <c r="BS669" i="64" a="1"/>
  <c r="BS669" i="64" s="1"/>
  <c r="BS673" i="64" a="1"/>
  <c r="BS673" i="64" s="1"/>
  <c r="BS653" i="64" a="1"/>
  <c r="BS653" i="64" s="1"/>
  <c r="BS661" i="64" s="1"/>
  <c r="BS654" i="64" a="1"/>
  <c r="BS654" i="64" s="1"/>
  <c r="BS662" i="64" s="1"/>
  <c r="BS670" i="64" a="1"/>
  <c r="BS670" i="64" s="1"/>
  <c r="BS655" i="64" a="1"/>
  <c r="BS655" i="64" s="1"/>
  <c r="BS663" i="64" s="1"/>
  <c r="BS656" i="64" a="1"/>
  <c r="BS656" i="64" s="1"/>
  <c r="BS664" i="64" s="1"/>
  <c r="BS657" i="64" a="1"/>
  <c r="BS657" i="64" s="1"/>
  <c r="BS665" i="64" s="1"/>
  <c r="BS671" i="64" a="1"/>
  <c r="BS671" i="64" s="1"/>
  <c r="BR677" i="64"/>
  <c r="BR141" i="64"/>
  <c r="BR143" i="64" s="1"/>
  <c r="BS139" i="64" a="1"/>
  <c r="BS139" i="64" s="1"/>
  <c r="BS138" i="64" s="1"/>
  <c r="BS140" i="64" a="1"/>
  <c r="BS140" i="64" s="1"/>
  <c r="BP852" i="64"/>
  <c r="BR849" i="64"/>
  <c r="BR628" i="64"/>
  <c r="BR630" i="64" s="1"/>
  <c r="BQ851" i="64"/>
  <c r="BS262" i="64" a="1"/>
  <c r="BS262" i="64" s="1"/>
  <c r="BS848" i="64" a="1"/>
  <c r="BS848" i="64" s="1"/>
  <c r="BS243" i="64" a="1"/>
  <c r="BS243" i="64" s="1"/>
  <c r="BS629" i="64" a="1"/>
  <c r="BS629" i="64" s="1"/>
  <c r="BS595" i="64" a="1"/>
  <c r="BS595" i="64" s="1"/>
  <c r="BS230" i="64" a="1"/>
  <c r="BS230" i="64" s="1"/>
  <c r="BQ592" i="64"/>
  <c r="BR588" i="64"/>
  <c r="BR596" i="64" s="1"/>
  <c r="BS591" i="64" a="1"/>
  <c r="BS591" i="64" s="1"/>
  <c r="BS4" i="64"/>
  <c r="BS587" i="64" a="1"/>
  <c r="BS587" i="64" s="1"/>
  <c r="BS4" i="864"/>
  <c r="BT190" i="64"/>
  <c r="BT7" i="64"/>
  <c r="BS8" i="64" s="1"/>
  <c r="BT1" i="64"/>
  <c r="BU2" i="64"/>
  <c r="BT3" i="64"/>
  <c r="BT873" i="64" s="1" a="1"/>
  <c r="BT873"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4" i="861"/>
  <c r="BS43" i="863"/>
  <c r="BS42" i="863"/>
  <c r="BS21" i="863" s="1"/>
  <c r="BS24" i="864"/>
  <c r="BS96"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4" i="64"/>
  <c r="AB564" i="64" s="1"/>
  <c r="AC558" i="64" a="1"/>
  <c r="AC558" i="64" s="1"/>
  <c r="AC553" i="64" a="1"/>
  <c r="AC553" i="64" s="1"/>
  <c r="AB367" i="64"/>
  <c r="AA1793" i="64"/>
  <c r="AC1776" i="64" a="1"/>
  <c r="AC1776" i="64" s="1"/>
  <c r="AC1777" i="64" a="1"/>
  <c r="AC1777" i="64" s="1"/>
  <c r="AC1778" i="64" a="1"/>
  <c r="AC1778" i="64" s="1"/>
  <c r="AC1779" i="64" a="1"/>
  <c r="AC1779" i="64" s="1"/>
  <c r="AC1780" i="64" a="1"/>
  <c r="AC1780" i="64" s="1"/>
  <c r="AC1781" i="64" a="1"/>
  <c r="AC1781" i="64" s="1"/>
  <c r="AC1783" i="64" a="1"/>
  <c r="AC1783" i="64" s="1"/>
  <c r="AC1784" i="64" a="1"/>
  <c r="AC1784" i="64" s="1"/>
  <c r="AC1782" i="64" a="1"/>
  <c r="AC1782" i="64" s="1"/>
  <c r="AB1785" i="64"/>
  <c r="DH1795" i="64"/>
  <c r="DI1793" i="64"/>
  <c r="AC343" i="64" a="1"/>
  <c r="AC343" i="64" s="1"/>
  <c r="AC366" i="64" a="1"/>
  <c r="AC366" i="64" s="1"/>
  <c r="AC365" i="64" a="1"/>
  <c r="AC365" i="64" s="1"/>
  <c r="AB344" i="64"/>
  <c r="AC1964" i="64"/>
  <c r="AC1930" i="64"/>
  <c r="CX121" i="64"/>
  <c r="CX124" i="64" s="1"/>
  <c r="CW1129" i="64"/>
  <c r="CX1129" i="64" s="1"/>
  <c r="CY1129" i="64" s="1"/>
  <c r="CZ1129" i="64" s="1"/>
  <c r="CR1130" i="64"/>
  <c r="CS1128" i="64"/>
  <c r="CT2146" i="64"/>
  <c r="CT2148" i="64" s="1"/>
  <c r="AB1889" i="64"/>
  <c r="AB1867" i="64"/>
  <c r="AC2222" i="64" a="1"/>
  <c r="AC2222" i="64" s="1"/>
  <c r="AC1868" i="64" a="1"/>
  <c r="AC1868" i="64" s="1"/>
  <c r="AC1888" i="64" a="1"/>
  <c r="AC1888" i="64" s="1"/>
  <c r="BL1583" i="64"/>
  <c r="BM1581" i="64"/>
  <c r="BM1560" i="64"/>
  <c r="BM1562" i="64" s="1"/>
  <c r="BN1538" i="64"/>
  <c r="BN1540" i="64" s="1"/>
  <c r="Z1484" i="64"/>
  <c r="X1496" i="64"/>
  <c r="Y1493" i="64"/>
  <c r="Y1495" i="64" s="1"/>
  <c r="Y1496" i="64" s="1"/>
  <c r="Z1493" i="64"/>
  <c r="AA1482" i="64"/>
  <c r="AA1491" i="64"/>
  <c r="AA1483" i="64"/>
  <c r="AA1492" i="64"/>
  <c r="AC1488" i="64" a="1"/>
  <c r="AC1488" i="64" s="1"/>
  <c r="AC1487" i="64" a="1"/>
  <c r="AC1487" i="64" s="1"/>
  <c r="AC1478" i="64" a="1"/>
  <c r="AC1478" i="64" s="1"/>
  <c r="AC1479" i="64" a="1"/>
  <c r="AC1479" i="64" s="1"/>
  <c r="AB1475" i="64"/>
  <c r="AB1474" i="64"/>
  <c r="AC1469" i="64" a="1"/>
  <c r="AC1469" i="64" s="1"/>
  <c r="AC1470" i="64" a="1"/>
  <c r="AC1470" i="64" s="1"/>
  <c r="AB1910" i="64"/>
  <c r="AC1909" i="64" a="1"/>
  <c r="AC1909" i="64" s="1"/>
  <c r="AC429" i="64" a="1"/>
  <c r="AC429" i="64" s="1"/>
  <c r="X477" i="64"/>
  <c r="AD1679" i="64"/>
  <c r="AD1680" i="64" s="1"/>
  <c r="Y476" i="64" a="1"/>
  <c r="Y476" i="64" s="1"/>
  <c r="W1649" i="64"/>
  <c r="X1646" i="64" s="1"/>
  <c r="W1651" i="64"/>
  <c r="AB939" i="64"/>
  <c r="AB1230" i="64"/>
  <c r="AB1390" i="64"/>
  <c r="AB1367" i="64"/>
  <c r="AB826" i="64"/>
  <c r="AB320" i="64"/>
  <c r="AB455" i="64"/>
  <c r="AB431" i="64"/>
  <c r="AB1683" i="64"/>
  <c r="AB1648" i="64"/>
  <c r="AA62" i="64"/>
  <c r="AC424" i="64" a="1"/>
  <c r="AC424" i="64" s="1"/>
  <c r="AC75" i="64" a="1"/>
  <c r="AC75" i="64" s="1"/>
  <c r="AC342" i="64" a="1"/>
  <c r="AC342" i="64" s="1"/>
  <c r="AC55" i="64" a="1"/>
  <c r="AC55" i="64" s="1"/>
  <c r="AC60" i="64" a="1"/>
  <c r="AC60" i="64" s="1"/>
  <c r="AC59" i="64" a="1"/>
  <c r="AC59" i="64" s="1"/>
  <c r="AB56" i="64"/>
  <c r="AC53" i="64" a="1"/>
  <c r="AC53" i="64" s="1"/>
  <c r="AC54" i="64" a="1"/>
  <c r="AC54" i="64" s="1"/>
  <c r="AC454" i="64" a="1"/>
  <c r="AC454" i="64" s="1"/>
  <c r="AC2119" i="64" a="1"/>
  <c r="AC2119" i="64" s="1"/>
  <c r="AC2196" i="64" a="1"/>
  <c r="AC2196" i="64" s="1"/>
  <c r="AC2170" i="64" a="1"/>
  <c r="AC2170" i="64" s="1"/>
  <c r="AC2145" i="64" a="1"/>
  <c r="AC2145" i="64" s="1"/>
  <c r="AC1366" i="64" a="1"/>
  <c r="AC1366" i="64" s="1"/>
  <c r="AB93" i="64"/>
  <c r="AC89" i="64" a="1"/>
  <c r="AC89" i="64" s="1"/>
  <c r="AC90" i="64" a="1"/>
  <c r="AC90" i="64" s="1"/>
  <c r="AC91" i="64" a="1"/>
  <c r="AC91" i="64" s="1"/>
  <c r="AC92" i="64" a="1"/>
  <c r="AC92" i="64" s="1"/>
  <c r="AC1311" i="64" a="1"/>
  <c r="AC1311" i="64" s="1"/>
  <c r="AC1312" i="64" s="1"/>
  <c r="AC319" i="64" a="1"/>
  <c r="AC319" i="64" s="1"/>
  <c r="AQ1516" i="64"/>
  <c r="AQ1518" i="64" s="1"/>
  <c r="AC2246" i="64" a="1"/>
  <c r="AC2246" i="64" s="1"/>
  <c r="AC1231" i="64" a="1"/>
  <c r="AC1231" i="64" s="1"/>
  <c r="AB1681" i="64"/>
  <c r="AC1678" i="64" s="1"/>
  <c r="AC1610" i="64" a="1"/>
  <c r="AC1610" i="64" s="1"/>
  <c r="AC1618" i="64" s="1"/>
  <c r="AC1647" i="64" a="1"/>
  <c r="AC1647" i="64" s="1"/>
  <c r="AC1397" i="64" a="1"/>
  <c r="AC1397" i="64" s="1"/>
  <c r="AC1391" i="64" a="1"/>
  <c r="AC1391" i="64" s="1"/>
  <c r="AC1389" i="64" a="1"/>
  <c r="AC1389" i="64" s="1"/>
  <c r="AC938" i="64" a="1"/>
  <c r="AC938" i="64" s="1"/>
  <c r="AC825" i="64" a="1"/>
  <c r="AC825" i="64" s="1"/>
  <c r="BT874" i="64"/>
  <c r="AC455" i="64" a="1"/>
  <c r="AC367" i="64" a="1"/>
  <c r="BS628" i="64" a="1"/>
  <c r="AC1230" i="64" a="1"/>
  <c r="AC1889" i="64" a="1"/>
  <c r="AC939" i="64" a="1"/>
  <c r="AD1930" i="64" a="1"/>
  <c r="AC431" i="64" a="1"/>
  <c r="AC1910" i="64" a="1"/>
  <c r="AC1390" i="64" a="1"/>
  <c r="BQ852" i="64" a="1"/>
  <c r="AC1867" i="64" a="1"/>
  <c r="BS588" i="64" a="1"/>
  <c r="BS849" i="64" a="1"/>
  <c r="AC554" i="64" a="1"/>
  <c r="AD1964" i="64" a="1"/>
  <c r="AC344" i="64" a="1"/>
  <c r="AC1475" i="64" a="1"/>
  <c r="AC826" i="64" a="1"/>
  <c r="AC1474" i="64" a="1"/>
  <c r="BR851" i="64" a="1"/>
  <c r="AC320" i="64" a="1"/>
  <c r="AC1367" i="64" a="1"/>
  <c r="Y477" i="64" a="1"/>
  <c r="V1609" i="64" l="1"/>
  <c r="V1615" i="64" s="1"/>
  <c r="BW18" i="1161"/>
  <c r="BX15" i="1161"/>
  <c r="BU35" i="1161"/>
  <c r="BU34" i="1161"/>
  <c r="BU31" i="1161"/>
  <c r="BU32" i="1161"/>
  <c r="BU33" i="1161"/>
  <c r="BW20" i="1161"/>
  <c r="BT50" i="1161"/>
  <c r="BT65" i="1161"/>
  <c r="BS64" i="1161"/>
  <c r="BS49" i="1161"/>
  <c r="BT49" i="1161"/>
  <c r="BT64" i="1161"/>
  <c r="BS46" i="1161"/>
  <c r="BS61" i="1161"/>
  <c r="BT48" i="1161"/>
  <c r="BT63" i="1161"/>
  <c r="BS47" i="1161"/>
  <c r="BS62" i="1161"/>
  <c r="BT47" i="1161"/>
  <c r="BT62" i="1161"/>
  <c r="BS50" i="1161"/>
  <c r="BS65" i="1161"/>
  <c r="BQ68" i="1161"/>
  <c r="BT46" i="1161"/>
  <c r="BT61" i="1161"/>
  <c r="BS48" i="1161"/>
  <c r="BS63" i="1161"/>
  <c r="BY55" i="1161"/>
  <c r="BY54" i="1161"/>
  <c r="BY43" i="1161"/>
  <c r="BY26" i="1161"/>
  <c r="BY57" i="1161"/>
  <c r="BY4" i="1161"/>
  <c r="BY72" i="1161"/>
  <c r="BY16" i="1161"/>
  <c r="BY58" i="1161"/>
  <c r="BY23" i="1161"/>
  <c r="BY56" i="1161"/>
  <c r="BY17" i="1161"/>
  <c r="BY76" i="1161"/>
  <c r="BY27" i="1161"/>
  <c r="BY24" i="1161"/>
  <c r="BY39" i="1161"/>
  <c r="BY25" i="1161"/>
  <c r="BY41" i="1161"/>
  <c r="BY40" i="1161"/>
  <c r="BY42" i="1161"/>
  <c r="BR68" i="1161"/>
  <c r="BZ7" i="1161"/>
  <c r="BZ1" i="1161"/>
  <c r="CA2" i="1161"/>
  <c r="BZ3" i="1161"/>
  <c r="BX18" i="1161"/>
  <c r="BV36" i="1161"/>
  <c r="BV77" i="1161"/>
  <c r="BV18" i="861" s="1"/>
  <c r="BV73" i="1161"/>
  <c r="BV24" i="861" s="1"/>
  <c r="V1619" i="64" a="1"/>
  <c r="V1619" i="64" s="1"/>
  <c r="BQ698" i="64"/>
  <c r="BS694" i="64"/>
  <c r="BS695" i="64"/>
  <c r="BS691" i="64"/>
  <c r="BR696" i="64"/>
  <c r="BS693" i="64"/>
  <c r="BT687" i="64" a="1"/>
  <c r="BT687" i="64" s="1"/>
  <c r="BT688" i="64" a="1"/>
  <c r="BT688" i="64" s="1"/>
  <c r="BT684" i="64" a="1"/>
  <c r="BT684" i="64" s="1"/>
  <c r="BT685" i="64" a="1"/>
  <c r="BT685" i="64" s="1"/>
  <c r="BT686" i="64" a="1"/>
  <c r="BT686" i="64" s="1"/>
  <c r="BS692" i="64"/>
  <c r="BS676" i="64"/>
  <c r="BR681" i="64"/>
  <c r="BS680" i="64"/>
  <c r="BS679" i="64"/>
  <c r="BS677" i="64"/>
  <c r="BS678" i="64"/>
  <c r="BT672" i="64" a="1"/>
  <c r="BT672" i="64" s="1"/>
  <c r="BT673" i="64" a="1"/>
  <c r="BT673" i="64" s="1"/>
  <c r="BT653" i="64" a="1"/>
  <c r="BT653" i="64" s="1"/>
  <c r="BT661" i="64" s="1"/>
  <c r="BT654" i="64" a="1"/>
  <c r="BT654" i="64" s="1"/>
  <c r="BT662" i="64" s="1"/>
  <c r="BT669" i="64" a="1"/>
  <c r="BT669" i="64" s="1"/>
  <c r="BT670" i="64" a="1"/>
  <c r="BT670" i="64" s="1"/>
  <c r="BT655" i="64" a="1"/>
  <c r="BT655" i="64" s="1"/>
  <c r="BT663" i="64" s="1"/>
  <c r="BT656" i="64" a="1"/>
  <c r="BT656" i="64" s="1"/>
  <c r="BT657" i="64" a="1"/>
  <c r="BT657" i="64" s="1"/>
  <c r="BT665" i="64" s="1"/>
  <c r="BT671" i="64" a="1"/>
  <c r="BT671" i="64" s="1"/>
  <c r="BT139" i="64" a="1"/>
  <c r="BT139" i="64" s="1"/>
  <c r="BT138" i="64" s="1"/>
  <c r="BT140" i="64" a="1"/>
  <c r="BT140" i="64" s="1"/>
  <c r="BS141" i="64"/>
  <c r="BS143" i="64" s="1"/>
  <c r="BS849" i="64"/>
  <c r="BQ852" i="64"/>
  <c r="BS628" i="64"/>
  <c r="BS630" i="64" s="1"/>
  <c r="BR851" i="64"/>
  <c r="BT262" i="64" a="1"/>
  <c r="BT262" i="64" s="1"/>
  <c r="BT848" i="64" a="1"/>
  <c r="BT848" i="64" s="1"/>
  <c r="BT243" i="64" a="1"/>
  <c r="BT243" i="64" s="1"/>
  <c r="BT629" i="64" a="1"/>
  <c r="BT629" i="64" s="1"/>
  <c r="BT595" i="64" a="1"/>
  <c r="BT595" i="64" s="1"/>
  <c r="BT230" i="64" a="1"/>
  <c r="BT230" i="64" s="1"/>
  <c r="BR592" i="64"/>
  <c r="BS588" i="64"/>
  <c r="BS596" i="64" s="1"/>
  <c r="BT591" i="64" a="1"/>
  <c r="BT591" i="64" s="1"/>
  <c r="BT4" i="64"/>
  <c r="BT587" i="64" a="1"/>
  <c r="BT587" i="64" s="1"/>
  <c r="BU190" i="64"/>
  <c r="BU7" i="64"/>
  <c r="BT8" i="64" s="1"/>
  <c r="BN48" i="861"/>
  <c r="BN89" i="861" s="1"/>
  <c r="BV2" i="64"/>
  <c r="BU1" i="64"/>
  <c r="BU3" i="64"/>
  <c r="BU873" i="64" s="1" a="1"/>
  <c r="BU873" i="64" s="1"/>
  <c r="BT24" i="864"/>
  <c r="BT96" i="861" s="1"/>
  <c r="BW8" i="861"/>
  <c r="BX3" i="861"/>
  <c r="BW4" i="861"/>
  <c r="BW5" i="861" s="1"/>
  <c r="BW1" i="861"/>
  <c r="BU22" i="864"/>
  <c r="BU21" i="864"/>
  <c r="BU20" i="864"/>
  <c r="BU1" i="864"/>
  <c r="BU3" i="864"/>
  <c r="BU4" i="864" s="1"/>
  <c r="BV2" i="864"/>
  <c r="BV23" i="864" s="1"/>
  <c r="BS34"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4" i="64"/>
  <c r="AC564" i="64" s="1"/>
  <c r="AD558" i="64" a="1"/>
  <c r="AD558" i="64" s="1"/>
  <c r="AD553" i="64" a="1"/>
  <c r="AD553" i="64" s="1"/>
  <c r="AB1793" i="64"/>
  <c r="AC367" i="64"/>
  <c r="AD1776" i="64" a="1"/>
  <c r="AD1776" i="64" s="1"/>
  <c r="AD1777" i="64" a="1"/>
  <c r="AD1777" i="64" s="1"/>
  <c r="AD1778" i="64" a="1"/>
  <c r="AD1778" i="64" s="1"/>
  <c r="AD1779" i="64" a="1"/>
  <c r="AD1779" i="64" s="1"/>
  <c r="AD1780" i="64" a="1"/>
  <c r="AD1780" i="64" s="1"/>
  <c r="AD1781" i="64" a="1"/>
  <c r="AD1781" i="64" s="1"/>
  <c r="AD1783" i="64" a="1"/>
  <c r="AD1783" i="64" s="1"/>
  <c r="AD1784" i="64" a="1"/>
  <c r="AD1784" i="64" s="1"/>
  <c r="AD1782" i="64" a="1"/>
  <c r="AD1782" i="64" s="1"/>
  <c r="AC1785" i="64"/>
  <c r="AD343" i="64" a="1"/>
  <c r="AD343" i="64" s="1"/>
  <c r="AD365" i="64" a="1"/>
  <c r="AD365" i="64" s="1"/>
  <c r="AD366" i="64" a="1"/>
  <c r="AD366" i="64" s="1"/>
  <c r="DI1795" i="64"/>
  <c r="DJ1793" i="64"/>
  <c r="AC344" i="64"/>
  <c r="AD1964" i="64"/>
  <c r="AD1930" i="64"/>
  <c r="CY121" i="64"/>
  <c r="CY124" i="64" s="1"/>
  <c r="DA1129" i="64"/>
  <c r="DB1129" i="64" s="1"/>
  <c r="DC1129" i="64" s="1"/>
  <c r="DD1129" i="64" s="1"/>
  <c r="CS1130" i="64"/>
  <c r="CT1128" i="64"/>
  <c r="CU2146" i="64"/>
  <c r="CU2148" i="64" s="1"/>
  <c r="AC1889" i="64"/>
  <c r="AC1867" i="64"/>
  <c r="AD2222" i="64" a="1"/>
  <c r="AD2222" i="64" s="1"/>
  <c r="AD1868" i="64" a="1"/>
  <c r="AD1868" i="64" s="1"/>
  <c r="AD1888" i="64" a="1"/>
  <c r="AD1888" i="64" s="1"/>
  <c r="BN1581" i="64"/>
  <c r="BM1583" i="64"/>
  <c r="BN1560" i="64"/>
  <c r="BN1562" i="64" s="1"/>
  <c r="BO1538" i="64"/>
  <c r="BO1540" i="64" s="1"/>
  <c r="AA1484" i="64"/>
  <c r="Z1495" i="64"/>
  <c r="Z1496" i="64" s="1"/>
  <c r="AB1482" i="64"/>
  <c r="AB1491" i="64"/>
  <c r="AB1483" i="64"/>
  <c r="AB1492" i="64"/>
  <c r="AA1493" i="64"/>
  <c r="AD1488" i="64" a="1"/>
  <c r="AD1488" i="64" s="1"/>
  <c r="AD1487" i="64" a="1"/>
  <c r="AD1487" i="64" s="1"/>
  <c r="AD1478" i="64" a="1"/>
  <c r="AD1478" i="64" s="1"/>
  <c r="AD1479" i="64" a="1"/>
  <c r="AD1479" i="64" s="1"/>
  <c r="AC1475" i="64"/>
  <c r="AC1474" i="64"/>
  <c r="AD1469" i="64" a="1"/>
  <c r="AD1469" i="64" s="1"/>
  <c r="AD1470" i="64" a="1"/>
  <c r="AD1470" i="64" s="1"/>
  <c r="AC1910" i="64"/>
  <c r="AD1909" i="64" a="1"/>
  <c r="AD1909" i="64" s="1"/>
  <c r="AD429" i="64" a="1"/>
  <c r="AD429" i="64" s="1"/>
  <c r="Y477" i="64"/>
  <c r="Z476" i="64" a="1"/>
  <c r="Z476" i="64" s="1"/>
  <c r="AE1679" i="64"/>
  <c r="AE1680" i="64" s="1"/>
  <c r="X1649" i="64"/>
  <c r="Y1646" i="64" s="1"/>
  <c r="X1651" i="64"/>
  <c r="AC939" i="64"/>
  <c r="AC1390" i="64"/>
  <c r="AC1230" i="64"/>
  <c r="AC1367" i="64"/>
  <c r="AC826" i="64"/>
  <c r="AC320" i="64"/>
  <c r="AC431" i="64"/>
  <c r="AC455" i="64"/>
  <c r="AC1648" i="64"/>
  <c r="AC1683" i="64"/>
  <c r="AB62" i="64"/>
  <c r="AD424" i="64" a="1"/>
  <c r="AD424" i="64" s="1"/>
  <c r="AD75" i="64" a="1"/>
  <c r="AD75" i="64" s="1"/>
  <c r="AD342" i="64" a="1"/>
  <c r="AD342" i="64" s="1"/>
  <c r="AD55" i="64" a="1"/>
  <c r="AD55" i="64" s="1"/>
  <c r="AD60" i="64" a="1"/>
  <c r="AD60" i="64" s="1"/>
  <c r="AD59" i="64" a="1"/>
  <c r="AD59" i="64" s="1"/>
  <c r="AC56" i="64"/>
  <c r="AD54" i="64" a="1"/>
  <c r="AD54" i="64" s="1"/>
  <c r="AD53" i="64" a="1"/>
  <c r="AD53" i="64" s="1"/>
  <c r="AD454" i="64" a="1"/>
  <c r="AD454" i="64" s="1"/>
  <c r="AD2119" i="64" a="1"/>
  <c r="AD2119" i="64" s="1"/>
  <c r="AD2196" i="64" a="1"/>
  <c r="AD2196" i="64" s="1"/>
  <c r="AD2170" i="64" a="1"/>
  <c r="AD2170" i="64" s="1"/>
  <c r="AD2145" i="64" a="1"/>
  <c r="AD2145" i="64" s="1"/>
  <c r="AD1366" i="64" a="1"/>
  <c r="AD1366" i="64" s="1"/>
  <c r="AD91" i="64" a="1"/>
  <c r="AD91" i="64" s="1"/>
  <c r="AD92" i="64" a="1"/>
  <c r="AD92" i="64" s="1"/>
  <c r="AD89" i="64" a="1"/>
  <c r="AD89" i="64" s="1"/>
  <c r="AD90" i="64" a="1"/>
  <c r="AD90" i="64" s="1"/>
  <c r="AC93" i="64"/>
  <c r="AD1311" i="64" a="1"/>
  <c r="AD1311" i="64" s="1"/>
  <c r="AD1312" i="64" s="1"/>
  <c r="AD319" i="64" a="1"/>
  <c r="AD319" i="64" s="1"/>
  <c r="AR1516" i="64"/>
  <c r="AR1518" i="64" s="1"/>
  <c r="AD2246" i="64" a="1"/>
  <c r="AD2246" i="64" s="1"/>
  <c r="AD1231" i="64" a="1"/>
  <c r="AD1231" i="64" s="1"/>
  <c r="AC1681" i="64"/>
  <c r="AD1678" i="64" s="1"/>
  <c r="AD1610" i="64" a="1"/>
  <c r="AD1610" i="64" s="1"/>
  <c r="AD1618" i="64" s="1"/>
  <c r="AD1647" i="64" a="1"/>
  <c r="AD1647" i="64" s="1"/>
  <c r="AD1397" i="64" a="1"/>
  <c r="AD1397" i="64" s="1"/>
  <c r="AD1391" i="64" a="1"/>
  <c r="AD1391" i="64" s="1"/>
  <c r="AD1389" i="64" a="1"/>
  <c r="AD1389" i="64" s="1"/>
  <c r="AD938" i="64" a="1"/>
  <c r="AD938" i="64" s="1"/>
  <c r="AD825" i="64" a="1"/>
  <c r="AD825" i="64" s="1"/>
  <c r="BU874" i="64"/>
  <c r="BR852" i="64" a="1"/>
  <c r="AD1230" i="64" a="1"/>
  <c r="AD455" i="64" a="1"/>
  <c r="BT628" i="64" a="1"/>
  <c r="BT849" i="64" a="1"/>
  <c r="AD1474" i="64" a="1"/>
  <c r="AD1910" i="64" a="1"/>
  <c r="AD1475" i="64" a="1"/>
  <c r="Z477" i="64" a="1"/>
  <c r="AE1930" i="64" a="1"/>
  <c r="AD1889" i="64" a="1"/>
  <c r="AD431" i="64" a="1"/>
  <c r="AD1867" i="64" a="1"/>
  <c r="AE1964" i="64" a="1"/>
  <c r="AD554" i="64" a="1"/>
  <c r="AD344" i="64" a="1"/>
  <c r="AD1390" i="64" a="1"/>
  <c r="BS851" i="64" a="1"/>
  <c r="BT588" i="64" a="1"/>
  <c r="AD367" i="64" a="1"/>
  <c r="AD939" i="64" a="1"/>
  <c r="AD1367" i="64" a="1"/>
  <c r="AD826" i="64" a="1"/>
  <c r="AD320" i="64" a="1"/>
  <c r="V1612" i="64" l="1"/>
  <c r="BZ27" i="1161"/>
  <c r="BZ24" i="1161"/>
  <c r="BZ25" i="1161"/>
  <c r="BZ23" i="1161"/>
  <c r="BZ40" i="1161"/>
  <c r="BZ42" i="1161"/>
  <c r="BZ26" i="1161"/>
  <c r="BZ43" i="1161"/>
  <c r="BZ41" i="1161"/>
  <c r="BZ55" i="1161"/>
  <c r="BZ54" i="1161"/>
  <c r="BZ57" i="1161"/>
  <c r="BZ4" i="1161"/>
  <c r="BZ72" i="1161"/>
  <c r="BZ16" i="1161"/>
  <c r="BZ58" i="1161"/>
  <c r="BZ17" i="1161"/>
  <c r="BZ56" i="1161"/>
  <c r="BZ39" i="1161"/>
  <c r="BZ76" i="1161"/>
  <c r="BT51" i="1161"/>
  <c r="BT17" i="861" s="1"/>
  <c r="CA1" i="1161"/>
  <c r="CB2" i="1161"/>
  <c r="CA3" i="1161"/>
  <c r="CA7" i="1161"/>
  <c r="BZ8" i="1161" s="1"/>
  <c r="BY15" i="1161"/>
  <c r="BQ69" i="1161"/>
  <c r="BR69" i="1161"/>
  <c r="BS66" i="1161"/>
  <c r="BS23" i="861" s="1"/>
  <c r="BW36" i="1161"/>
  <c r="BW73" i="1161"/>
  <c r="BW24" i="861" s="1"/>
  <c r="BW77" i="1161"/>
  <c r="BW18" i="861" s="1"/>
  <c r="BU48" i="1161"/>
  <c r="BU63" i="1161"/>
  <c r="BV34" i="1161"/>
  <c r="BV32" i="1161"/>
  <c r="BV31" i="1161"/>
  <c r="BV35" i="1161"/>
  <c r="BV33" i="1161"/>
  <c r="BU47" i="1161"/>
  <c r="BU62" i="1161"/>
  <c r="BU46" i="1161"/>
  <c r="BU61" i="1161"/>
  <c r="BU49" i="1161"/>
  <c r="BU64" i="1161"/>
  <c r="BY8" i="1161"/>
  <c r="BU50" i="1161"/>
  <c r="BU65" i="1161"/>
  <c r="BX20" i="1161"/>
  <c r="BT66" i="1161"/>
  <c r="BT23" i="861" s="1"/>
  <c r="BS51" i="1161"/>
  <c r="BS17" i="861" s="1"/>
  <c r="BR698" i="64"/>
  <c r="BR699" i="64" s="1"/>
  <c r="BT664" i="64"/>
  <c r="BT694" i="64" s="1"/>
  <c r="BQ699" i="64"/>
  <c r="BT695" i="64"/>
  <c r="BS696" i="64"/>
  <c r="BT692" i="64"/>
  <c r="BT691" i="64"/>
  <c r="BT693" i="64"/>
  <c r="BU688" i="64" a="1"/>
  <c r="BU688" i="64" s="1"/>
  <c r="BU684" i="64" a="1"/>
  <c r="BU684" i="64" s="1"/>
  <c r="BU685" i="64" a="1"/>
  <c r="BU685" i="64" s="1"/>
  <c r="BU686" i="64" a="1"/>
  <c r="BU686" i="64" s="1"/>
  <c r="BU687" i="64" a="1"/>
  <c r="BU687" i="64" s="1"/>
  <c r="BS681" i="64"/>
  <c r="BT680" i="64"/>
  <c r="BT677" i="64"/>
  <c r="BT678" i="64"/>
  <c r="BU672" i="64" a="1"/>
  <c r="BU672" i="64" s="1"/>
  <c r="BU671" i="64" a="1"/>
  <c r="BU671" i="64" s="1"/>
  <c r="BU673" i="64" a="1"/>
  <c r="BU673" i="64" s="1"/>
  <c r="BU653" i="64" a="1"/>
  <c r="BU653" i="64" s="1"/>
  <c r="BU661" i="64" s="1"/>
  <c r="BU654" i="64" a="1"/>
  <c r="BU654" i="64" s="1"/>
  <c r="BU662" i="64" s="1"/>
  <c r="BU670" i="64" a="1"/>
  <c r="BU670" i="64" s="1"/>
  <c r="BU655" i="64" a="1"/>
  <c r="BU655" i="64" s="1"/>
  <c r="BU663" i="64" s="1"/>
  <c r="BU656" i="64" a="1"/>
  <c r="BU656" i="64" s="1"/>
  <c r="BU664" i="64" s="1"/>
  <c r="BU669" i="64" a="1"/>
  <c r="BU669" i="64" s="1"/>
  <c r="BU657" i="64" a="1"/>
  <c r="BU657" i="64" s="1"/>
  <c r="BU665" i="64" s="1"/>
  <c r="BT676" i="64"/>
  <c r="BT141" i="64"/>
  <c r="BT143" i="64" s="1"/>
  <c r="BU139" i="64" a="1"/>
  <c r="BU139" i="64" s="1"/>
  <c r="BU138" i="64" s="1"/>
  <c r="BU140" i="64" a="1"/>
  <c r="BU140" i="64" s="1"/>
  <c r="BT849" i="64"/>
  <c r="BT628" i="64"/>
  <c r="BT630" i="64" s="1"/>
  <c r="BR852" i="64"/>
  <c r="BS851" i="64"/>
  <c r="BU262" i="64" a="1"/>
  <c r="BU262" i="64" s="1"/>
  <c r="BU848" i="64" a="1"/>
  <c r="BU848" i="64" s="1"/>
  <c r="BU243" i="64" a="1"/>
  <c r="BU243" i="64" s="1"/>
  <c r="BU629" i="64" a="1"/>
  <c r="BU629" i="64" s="1"/>
  <c r="BU595" i="64" a="1"/>
  <c r="BU595" i="64" s="1"/>
  <c r="BU230" i="64" a="1"/>
  <c r="BU230" i="64" s="1"/>
  <c r="BS592" i="64"/>
  <c r="BT588" i="64"/>
  <c r="BT596" i="64" s="1"/>
  <c r="BU591" i="64" a="1"/>
  <c r="BU591" i="64" s="1"/>
  <c r="BU4" i="64"/>
  <c r="BU587" i="64" a="1"/>
  <c r="BU587" i="64" s="1"/>
  <c r="BV190" i="64"/>
  <c r="BV7" i="64"/>
  <c r="BU8" i="64" s="1"/>
  <c r="BO48" i="861"/>
  <c r="BO89" i="861" s="1"/>
  <c r="BV1" i="64"/>
  <c r="BW2" i="64"/>
  <c r="BV3" i="64"/>
  <c r="BV873" i="64" s="1" a="1"/>
  <c r="BV873" i="64" s="1"/>
  <c r="BU24" i="864"/>
  <c r="BU96"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4"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4" i="64"/>
  <c r="AD564" i="64" s="1"/>
  <c r="AC1793" i="64"/>
  <c r="AE558" i="64" a="1"/>
  <c r="AE558" i="64" s="1"/>
  <c r="AE553" i="64" a="1"/>
  <c r="AE553" i="64" s="1"/>
  <c r="AD367" i="64"/>
  <c r="AE1776" i="64" a="1"/>
  <c r="AE1776" i="64" s="1"/>
  <c r="AE1777" i="64" a="1"/>
  <c r="AE1777" i="64" s="1"/>
  <c r="AE1778" i="64" a="1"/>
  <c r="AE1778" i="64" s="1"/>
  <c r="AE1779" i="64" a="1"/>
  <c r="AE1779" i="64" s="1"/>
  <c r="AE1782" i="64" a="1"/>
  <c r="AE1782" i="64" s="1"/>
  <c r="AE1781" i="64" a="1"/>
  <c r="AE1781" i="64" s="1"/>
  <c r="AE1780" i="64" a="1"/>
  <c r="AE1780" i="64" s="1"/>
  <c r="AE1783" i="64" a="1"/>
  <c r="AE1783" i="64" s="1"/>
  <c r="AE1784" i="64" a="1"/>
  <c r="AE1784" i="64" s="1"/>
  <c r="AD1785" i="64"/>
  <c r="AE343" i="64" a="1"/>
  <c r="AE343" i="64" s="1"/>
  <c r="AE366" i="64" a="1"/>
  <c r="AE366" i="64" s="1"/>
  <c r="AE365" i="64" a="1"/>
  <c r="AE365" i="64" s="1"/>
  <c r="DJ1795" i="64"/>
  <c r="DK1793" i="64"/>
  <c r="AD344" i="64"/>
  <c r="AE1930" i="64"/>
  <c r="AE1964" i="64"/>
  <c r="CZ121" i="64"/>
  <c r="CZ124" i="64" s="1"/>
  <c r="DE1129" i="64"/>
  <c r="DF1129" i="64" s="1"/>
  <c r="DG1129" i="64" s="1"/>
  <c r="DH1129" i="64" s="1"/>
  <c r="CT1130" i="64"/>
  <c r="CU1128" i="64"/>
  <c r="CV2146" i="64"/>
  <c r="CV2148" i="64" s="1"/>
  <c r="AD1889" i="64"/>
  <c r="AD1867" i="64"/>
  <c r="AE2222" i="64" a="1"/>
  <c r="AE2222" i="64" s="1"/>
  <c r="AE1868" i="64" a="1"/>
  <c r="AE1868" i="64" s="1"/>
  <c r="AE1888" i="64" a="1"/>
  <c r="AE1888" i="64" s="1"/>
  <c r="BN1583" i="64"/>
  <c r="BO1581" i="64"/>
  <c r="BO1560" i="64"/>
  <c r="BO1562" i="64" s="1"/>
  <c r="BP1538" i="64"/>
  <c r="BP1540" i="64" s="1"/>
  <c r="AA1495" i="64"/>
  <c r="AA1496" i="64" s="1"/>
  <c r="AB1484" i="64"/>
  <c r="AC1483" i="64"/>
  <c r="AC1492" i="64"/>
  <c r="AB1493" i="64"/>
  <c r="AC1482" i="64"/>
  <c r="AC1491" i="64"/>
  <c r="AE1488" i="64" a="1"/>
  <c r="AE1488" i="64" s="1"/>
  <c r="AE1487" i="64" a="1"/>
  <c r="AE1487" i="64" s="1"/>
  <c r="AE1479" i="64" a="1"/>
  <c r="AE1479" i="64" s="1"/>
  <c r="AE1478" i="64" a="1"/>
  <c r="AE1478" i="64" s="1"/>
  <c r="AD1475" i="64"/>
  <c r="AD1474" i="64"/>
  <c r="AE1469" i="64" a="1"/>
  <c r="AE1469" i="64" s="1"/>
  <c r="AE1470" i="64" a="1"/>
  <c r="AE1470" i="64" s="1"/>
  <c r="AD1910" i="64"/>
  <c r="AE1909" i="64" a="1"/>
  <c r="AE1909" i="64" s="1"/>
  <c r="AE429" i="64" a="1"/>
  <c r="AE429" i="64" s="1"/>
  <c r="Z477" i="64"/>
  <c r="AF1679" i="64"/>
  <c r="AF1680" i="64" s="1"/>
  <c r="Y1651" i="64"/>
  <c r="Y1649" i="64"/>
  <c r="Z1646" i="64" s="1"/>
  <c r="AA476" i="64" a="1"/>
  <c r="AA476" i="64" s="1"/>
  <c r="AD1390" i="64"/>
  <c r="AD1230" i="64"/>
  <c r="K1230" i="64" s="1"/>
  <c r="AD939" i="64"/>
  <c r="AD1367" i="64"/>
  <c r="AD826" i="64"/>
  <c r="AD320" i="64"/>
  <c r="AD455" i="64"/>
  <c r="AD431" i="64"/>
  <c r="AD1683" i="64"/>
  <c r="AD1648" i="64"/>
  <c r="AC62" i="64"/>
  <c r="AE424" i="64" a="1"/>
  <c r="AE424" i="64" s="1"/>
  <c r="AE75" i="64" a="1"/>
  <c r="AE75" i="64" s="1"/>
  <c r="AE342" i="64" a="1"/>
  <c r="AE342" i="64" s="1"/>
  <c r="AE55" i="64" a="1"/>
  <c r="AE55" i="64" s="1"/>
  <c r="AE60" i="64" a="1"/>
  <c r="AE60" i="64" s="1"/>
  <c r="AE59" i="64" a="1"/>
  <c r="AE59" i="64" s="1"/>
  <c r="AD56" i="64"/>
  <c r="AE54" i="64" a="1"/>
  <c r="AE54" i="64" s="1"/>
  <c r="AE53" i="64" a="1"/>
  <c r="AE53" i="64" s="1"/>
  <c r="AE454" i="64" a="1"/>
  <c r="AE454" i="64" s="1"/>
  <c r="AE2119" i="64" a="1"/>
  <c r="AE2119" i="64" s="1"/>
  <c r="AE2196" i="64" a="1"/>
  <c r="AE2196" i="64" s="1"/>
  <c r="AE2170" i="64" a="1"/>
  <c r="AE2170" i="64" s="1"/>
  <c r="AE2145" i="64" a="1"/>
  <c r="AE2145" i="64" s="1"/>
  <c r="AE1366" i="64" a="1"/>
  <c r="AE1366" i="64" s="1"/>
  <c r="AD93" i="64"/>
  <c r="AE91" i="64" a="1"/>
  <c r="AE91" i="64" s="1"/>
  <c r="AE92" i="64" a="1"/>
  <c r="AE92" i="64" s="1"/>
  <c r="AE89" i="64" a="1"/>
  <c r="AE89" i="64" s="1"/>
  <c r="AE90" i="64" a="1"/>
  <c r="AE90" i="64" s="1"/>
  <c r="AE1311" i="64" a="1"/>
  <c r="AE1311" i="64" s="1"/>
  <c r="AE1312" i="64" s="1"/>
  <c r="AE319" i="64" a="1"/>
  <c r="AE319" i="64" s="1"/>
  <c r="AS1516" i="64"/>
  <c r="AS1518" i="64" s="1"/>
  <c r="AE2246" i="64" a="1"/>
  <c r="AE2246" i="64" s="1"/>
  <c r="AE1231" i="64" a="1"/>
  <c r="AE1231" i="64" s="1"/>
  <c r="AE1610" i="64" a="1"/>
  <c r="AE1610" i="64" s="1"/>
  <c r="AE1618" i="64" s="1"/>
  <c r="AD1681" i="64"/>
  <c r="K1681" i="64" s="1"/>
  <c r="AE1391" i="64" a="1"/>
  <c r="AE1391" i="64" s="1"/>
  <c r="AE1389" i="64" a="1"/>
  <c r="AE1389" i="64" s="1"/>
  <c r="AE1397" i="64" a="1"/>
  <c r="AE1397" i="64" s="1"/>
  <c r="AE938" i="64" a="1"/>
  <c r="AE938" i="64" s="1"/>
  <c r="AE825" i="64" a="1"/>
  <c r="AE825" i="64" s="1"/>
  <c r="BV874" i="64"/>
  <c r="AE367" i="64" a="1"/>
  <c r="AE1867" i="64" a="1"/>
  <c r="BU849" i="64" a="1"/>
  <c r="AE344" i="64" a="1"/>
  <c r="AE1390" i="64" a="1"/>
  <c r="AE1230" i="64" a="1"/>
  <c r="AE1475" i="64" a="1"/>
  <c r="BS852" i="64" a="1"/>
  <c r="AE455" i="64" a="1"/>
  <c r="AF1964" i="64" a="1"/>
  <c r="AF1930" i="64" a="1"/>
  <c r="BU628" i="64" a="1"/>
  <c r="BU588" i="64" a="1"/>
  <c r="AE554" i="64" a="1"/>
  <c r="AE431" i="64" a="1"/>
  <c r="AE1910" i="64" a="1"/>
  <c r="AE1889" i="64" a="1"/>
  <c r="BT851" i="64" a="1"/>
  <c r="AE1474" i="64" a="1"/>
  <c r="AE320" i="64" a="1"/>
  <c r="AA477" i="64" a="1"/>
  <c r="AE1367" i="64" a="1"/>
  <c r="AE826" i="64" a="1"/>
  <c r="AE939" i="64" a="1"/>
  <c r="V1613" i="64" l="1"/>
  <c r="W1609" i="64" s="1"/>
  <c r="W1615" i="64" s="1"/>
  <c r="BY18" i="1161"/>
  <c r="BY20" i="1161"/>
  <c r="BZ15" i="1161"/>
  <c r="BU66" i="1161"/>
  <c r="BU23" i="861" s="1"/>
  <c r="BU51" i="1161"/>
  <c r="BU17" i="861" s="1"/>
  <c r="BX36" i="1161"/>
  <c r="BX73" i="1161"/>
  <c r="BX24" i="861" s="1"/>
  <c r="BX77" i="1161"/>
  <c r="BX18" i="861" s="1"/>
  <c r="BW31" i="1161"/>
  <c r="BW33" i="1161"/>
  <c r="BW34" i="1161"/>
  <c r="BW32" i="1161"/>
  <c r="BW35" i="1161"/>
  <c r="CA26" i="1161"/>
  <c r="CA76" i="1161"/>
  <c r="CA17" i="1161"/>
  <c r="CA23" i="1161"/>
  <c r="CA39" i="1161"/>
  <c r="CA27" i="1161"/>
  <c r="CA25" i="1161"/>
  <c r="CA41" i="1161"/>
  <c r="CA56" i="1161"/>
  <c r="CA43" i="1161"/>
  <c r="CA55" i="1161"/>
  <c r="CA42" i="1161"/>
  <c r="CA54" i="1161"/>
  <c r="CA40" i="1161"/>
  <c r="CA57" i="1161"/>
  <c r="CA4" i="1161"/>
  <c r="CA72" i="1161"/>
  <c r="CA16" i="1161"/>
  <c r="CA58" i="1161"/>
  <c r="CA24" i="1161"/>
  <c r="BS68" i="1161"/>
  <c r="CC2" i="1161"/>
  <c r="CB3" i="1161"/>
  <c r="CB7" i="1161"/>
  <c r="CA8" i="1161" s="1"/>
  <c r="CB1" i="1161"/>
  <c r="BV48" i="1161"/>
  <c r="BV63" i="1161"/>
  <c r="BT68" i="1161"/>
  <c r="BV50" i="1161"/>
  <c r="BV65" i="1161"/>
  <c r="BV61" i="1161"/>
  <c r="BV46" i="1161"/>
  <c r="BV47" i="1161"/>
  <c r="BV62" i="1161"/>
  <c r="BV49" i="1161"/>
  <c r="BV64" i="1161"/>
  <c r="W1619" i="64" a="1"/>
  <c r="W1619" i="64" s="1"/>
  <c r="BT679" i="64"/>
  <c r="BT681" i="64" s="1"/>
  <c r="BS698" i="64"/>
  <c r="BT696" i="64"/>
  <c r="BU694" i="64"/>
  <c r="BU692" i="64"/>
  <c r="BU691" i="64"/>
  <c r="BU695" i="64"/>
  <c r="BU693" i="64"/>
  <c r="BV688" i="64" a="1"/>
  <c r="BV688" i="64" s="1"/>
  <c r="BV684" i="64" a="1"/>
  <c r="BV684" i="64" s="1"/>
  <c r="BV685" i="64" a="1"/>
  <c r="BV685" i="64" s="1"/>
  <c r="BV686" i="64" a="1"/>
  <c r="BV686" i="64" s="1"/>
  <c r="BV687" i="64" a="1"/>
  <c r="BV687" i="64" s="1"/>
  <c r="BU678" i="64"/>
  <c r="BU680" i="64"/>
  <c r="BU679" i="64"/>
  <c r="BU677" i="64"/>
  <c r="BU676" i="64"/>
  <c r="BV671" i="64" a="1"/>
  <c r="BV671" i="64" s="1"/>
  <c r="BV672" i="64" a="1"/>
  <c r="BV672" i="64" s="1"/>
  <c r="BV673" i="64" a="1"/>
  <c r="BV673" i="64" s="1"/>
  <c r="BV653" i="64" a="1"/>
  <c r="BV653" i="64" s="1"/>
  <c r="BV661" i="64" s="1"/>
  <c r="BV654" i="64" a="1"/>
  <c r="BV654" i="64" s="1"/>
  <c r="BV662" i="64" s="1"/>
  <c r="BV670" i="64" a="1"/>
  <c r="BV670" i="64" s="1"/>
  <c r="BV669" i="64" a="1"/>
  <c r="BV669" i="64" s="1"/>
  <c r="BV655" i="64" a="1"/>
  <c r="BV655" i="64" s="1"/>
  <c r="BV663" i="64" s="1"/>
  <c r="BV656" i="64" a="1"/>
  <c r="BV656" i="64" s="1"/>
  <c r="BV664" i="64" s="1"/>
  <c r="BV657" i="64" a="1"/>
  <c r="BV657" i="64" s="1"/>
  <c r="BV665" i="64" s="1"/>
  <c r="BV139" i="64" a="1"/>
  <c r="BV139" i="64" s="1"/>
  <c r="BV138" i="64" s="1"/>
  <c r="BV140" i="64" a="1"/>
  <c r="BV140" i="64" s="1"/>
  <c r="BU141" i="64"/>
  <c r="BU143" i="64" s="1"/>
  <c r="BU849" i="64"/>
  <c r="BU628" i="64"/>
  <c r="BU630" i="64" s="1"/>
  <c r="BS852" i="64"/>
  <c r="BT851" i="64"/>
  <c r="BV262" i="64" a="1"/>
  <c r="BV262" i="64" s="1"/>
  <c r="BV848" i="64" a="1"/>
  <c r="BV848" i="64" s="1"/>
  <c r="BV243" i="64" a="1"/>
  <c r="BV243" i="64" s="1"/>
  <c r="BV629" i="64" a="1"/>
  <c r="BV629" i="64" s="1"/>
  <c r="BV595" i="64" a="1"/>
  <c r="BV595" i="64" s="1"/>
  <c r="BV230" i="64" a="1"/>
  <c r="BV230" i="64" s="1"/>
  <c r="BT592" i="64"/>
  <c r="BU588" i="64"/>
  <c r="BU596" i="64" s="1"/>
  <c r="BV591" i="64" a="1"/>
  <c r="BV591" i="64" s="1"/>
  <c r="BV4" i="64"/>
  <c r="BV587" i="64" a="1"/>
  <c r="BV587" i="64" s="1"/>
  <c r="BW190" i="64"/>
  <c r="BW7" i="64"/>
  <c r="BV8" i="64" s="1"/>
  <c r="BP48" i="861"/>
  <c r="BP89" i="861" s="1"/>
  <c r="BW1" i="64"/>
  <c r="BX2" i="64"/>
  <c r="BW3" i="64"/>
  <c r="BW873" i="64" s="1" a="1"/>
  <c r="BW873" i="64" s="1"/>
  <c r="BV57" i="863"/>
  <c r="BU34"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6" i="861" s="1"/>
  <c r="AG208" i="64"/>
  <c r="AG191" i="64"/>
  <c r="AG209" i="64"/>
  <c r="AG192" i="64"/>
  <c r="AG210" i="64"/>
  <c r="AG211" i="64"/>
  <c r="AG193" i="64"/>
  <c r="AF194" i="64"/>
  <c r="AF212" i="64"/>
  <c r="BJ7" i="860"/>
  <c r="BJ3" i="860"/>
  <c r="BJ4" i="860" s="1"/>
  <c r="BK2" i="860"/>
  <c r="BJ1" i="860"/>
  <c r="AE554" i="64"/>
  <c r="AD1793" i="64"/>
  <c r="K1793" i="64" s="1"/>
  <c r="AF558" i="64" a="1"/>
  <c r="AF558" i="64" s="1"/>
  <c r="AF553" i="64" a="1"/>
  <c r="AF553" i="64" s="1"/>
  <c r="AE367" i="64"/>
  <c r="AF1782" i="64" a="1"/>
  <c r="AF1782" i="64" s="1"/>
  <c r="AF1776" i="64" a="1"/>
  <c r="AF1776" i="64" s="1"/>
  <c r="AF1777" i="64" a="1"/>
  <c r="AF1777" i="64" s="1"/>
  <c r="AF1779" i="64" a="1"/>
  <c r="AF1779" i="64" s="1"/>
  <c r="AF1781" i="64" a="1"/>
  <c r="AF1781" i="64" s="1"/>
  <c r="AF1780" i="64" a="1"/>
  <c r="AF1780" i="64" s="1"/>
  <c r="AF1783" i="64" a="1"/>
  <c r="AF1783" i="64" s="1"/>
  <c r="AF1784" i="64" a="1"/>
  <c r="AF1784" i="64" s="1"/>
  <c r="AF1778" i="64" a="1"/>
  <c r="AF1778" i="64" s="1"/>
  <c r="AE1785" i="64"/>
  <c r="DK1795" i="64"/>
  <c r="DL1793" i="64"/>
  <c r="DL1795" i="64" s="1"/>
  <c r="AF343" i="64" a="1"/>
  <c r="AF343" i="64" s="1"/>
  <c r="AF366" i="64" a="1"/>
  <c r="AF366" i="64" s="1"/>
  <c r="AF365" i="64" a="1"/>
  <c r="AF365" i="64" s="1"/>
  <c r="AE344" i="64"/>
  <c r="AF1930" i="64"/>
  <c r="AF1964" i="64"/>
  <c r="DA121" i="64"/>
  <c r="DA124" i="64" s="1"/>
  <c r="CU1130" i="64"/>
  <c r="CV1128" i="64"/>
  <c r="DI1129" i="64"/>
  <c r="DJ1129" i="64" s="1"/>
  <c r="DK1129" i="64" s="1"/>
  <c r="DL1129" i="64" s="1"/>
  <c r="CW2146" i="64"/>
  <c r="CW2148" i="64" s="1"/>
  <c r="AE1889" i="64"/>
  <c r="AE1867" i="64"/>
  <c r="AF2222" i="64" a="1"/>
  <c r="AF2222" i="64" s="1"/>
  <c r="AF1868" i="64" a="1"/>
  <c r="AF1868" i="64" s="1"/>
  <c r="AF1888" i="64" a="1"/>
  <c r="AF1888" i="64" s="1"/>
  <c r="BO1583" i="64"/>
  <c r="BP1581" i="64"/>
  <c r="BP1560" i="64"/>
  <c r="BP1562" i="64" s="1"/>
  <c r="BQ1538" i="64"/>
  <c r="BQ1540" i="64" s="1"/>
  <c r="AB1495" i="64"/>
  <c r="AB1496" i="64" s="1"/>
  <c r="AC1484" i="64"/>
  <c r="AD1482" i="64"/>
  <c r="AD1491" i="64"/>
  <c r="AD1483" i="64"/>
  <c r="AD1492" i="64"/>
  <c r="AF1487" i="64" a="1"/>
  <c r="AF1487" i="64" s="1"/>
  <c r="AF1488" i="64" a="1"/>
  <c r="AF1488" i="64" s="1"/>
  <c r="AF1479" i="64" a="1"/>
  <c r="AF1479" i="64" s="1"/>
  <c r="AF1478" i="64" a="1"/>
  <c r="AF1478" i="64" s="1"/>
  <c r="AE1475" i="64"/>
  <c r="AE1474" i="64"/>
  <c r="AF1469" i="64" a="1"/>
  <c r="AF1469" i="64" s="1"/>
  <c r="AF1470" i="64" a="1"/>
  <c r="AF1470" i="64" s="1"/>
  <c r="AE1910" i="64"/>
  <c r="AF1909" i="64" a="1"/>
  <c r="AF1909" i="64" s="1"/>
  <c r="AF429" i="64" a="1"/>
  <c r="AF429" i="64" s="1"/>
  <c r="AA477" i="64"/>
  <c r="Z1649" i="64"/>
  <c r="AA1646" i="64" s="1"/>
  <c r="Z1651" i="64"/>
  <c r="AB476" i="64" a="1"/>
  <c r="AB476" i="64" s="1"/>
  <c r="AG1679" i="64"/>
  <c r="AG1680" i="64" s="1"/>
  <c r="AE1678" i="64"/>
  <c r="AE1683" i="64" s="1"/>
  <c r="AE1390" i="64"/>
  <c r="AE1230" i="64"/>
  <c r="AE939" i="64"/>
  <c r="AE1367" i="64"/>
  <c r="AE826" i="64"/>
  <c r="AE320" i="64"/>
  <c r="AE455" i="64"/>
  <c r="AE431" i="64"/>
  <c r="AD62" i="64"/>
  <c r="AF424" i="64" a="1"/>
  <c r="AF424" i="64" s="1"/>
  <c r="AF75" i="64" a="1"/>
  <c r="AF75" i="64" s="1"/>
  <c r="AF342" i="64" a="1"/>
  <c r="AF342" i="64" s="1"/>
  <c r="AF55" i="64" a="1"/>
  <c r="AF55" i="64" s="1"/>
  <c r="AF60" i="64" a="1"/>
  <c r="AF60" i="64" s="1"/>
  <c r="AF59" i="64" a="1"/>
  <c r="AF59" i="64" s="1"/>
  <c r="AE56" i="64"/>
  <c r="AF54" i="64" a="1"/>
  <c r="AF54" i="64" s="1"/>
  <c r="AF53" i="64" a="1"/>
  <c r="AF53" i="64" s="1"/>
  <c r="AF454" i="64" a="1"/>
  <c r="AF454" i="64" s="1"/>
  <c r="AF2119" i="64" a="1"/>
  <c r="AF2119" i="64" s="1"/>
  <c r="AF2196" i="64" a="1"/>
  <c r="AF2196" i="64" s="1"/>
  <c r="AF2170" i="64" a="1"/>
  <c r="AF2170" i="64" s="1"/>
  <c r="AF2145" i="64" a="1"/>
  <c r="AF2145" i="64" s="1"/>
  <c r="AF1366" i="64" a="1"/>
  <c r="AF1366" i="64" s="1"/>
  <c r="AE93" i="64"/>
  <c r="AF90" i="64" a="1"/>
  <c r="AF90" i="64" s="1"/>
  <c r="AF89" i="64" a="1"/>
  <c r="AF89" i="64" s="1"/>
  <c r="AF91" i="64" a="1"/>
  <c r="AF91" i="64" s="1"/>
  <c r="AF92" i="64" a="1"/>
  <c r="AF92" i="64" s="1"/>
  <c r="AF1311" i="64" a="1"/>
  <c r="AF1311" i="64" s="1"/>
  <c r="AF1312" i="64" s="1"/>
  <c r="AF319" i="64" a="1"/>
  <c r="AF319" i="64" s="1"/>
  <c r="AT1516" i="64"/>
  <c r="AT1518" i="64" s="1"/>
  <c r="AF2246" i="64" a="1"/>
  <c r="AF2246" i="64" s="1"/>
  <c r="AF1231" i="64" a="1"/>
  <c r="AF1231" i="64" s="1"/>
  <c r="AF1610" i="64" a="1"/>
  <c r="AF1610" i="64" s="1"/>
  <c r="AF1618" i="64" s="1"/>
  <c r="AF1391" i="64" a="1"/>
  <c r="AF1391" i="64" s="1"/>
  <c r="AF1389" i="64" a="1"/>
  <c r="AF1389" i="64" s="1"/>
  <c r="AF1397" i="64" a="1"/>
  <c r="AF1397" i="64" s="1"/>
  <c r="AF938" i="64" a="1"/>
  <c r="AF938" i="64" s="1"/>
  <c r="AF825" i="64" a="1"/>
  <c r="AF825" i="64" s="1"/>
  <c r="BW874" i="64"/>
  <c r="AG1964" i="64" a="1"/>
  <c r="AF344" i="64" a="1"/>
  <c r="AF431" i="64" a="1"/>
  <c r="AF320" i="64" a="1"/>
  <c r="AF367" i="64" a="1"/>
  <c r="BV849" i="64" a="1"/>
  <c r="AF1367" i="64" a="1"/>
  <c r="AF554" i="64" a="1"/>
  <c r="AG1930" i="64" a="1"/>
  <c r="BV588" i="64" a="1"/>
  <c r="BU851" i="64" a="1"/>
  <c r="BV628" i="64" a="1"/>
  <c r="AF1889" i="64" a="1"/>
  <c r="AF1475" i="64" a="1"/>
  <c r="AF455" i="64" a="1"/>
  <c r="AF1390" i="64" a="1"/>
  <c r="BT852" i="64" a="1"/>
  <c r="AF1910" i="64" a="1"/>
  <c r="AF1867" i="64" a="1"/>
  <c r="AF1230" i="64" a="1"/>
  <c r="AB477" i="64" a="1"/>
  <c r="AF939" i="64" a="1"/>
  <c r="AF1474" i="64" a="1"/>
  <c r="AF826" i="64" a="1"/>
  <c r="W1612" i="64" l="1"/>
  <c r="W1613" i="64" s="1"/>
  <c r="X1609" i="64" s="1"/>
  <c r="X1615" i="64" s="1"/>
  <c r="BZ18" i="1161"/>
  <c r="CB4" i="1161"/>
  <c r="CB40" i="1161"/>
  <c r="CB16" i="1161"/>
  <c r="CB39" i="1161"/>
  <c r="CB24" i="1161"/>
  <c r="CB72" i="1161"/>
  <c r="CB26" i="1161"/>
  <c r="CB76" i="1161"/>
  <c r="CB25" i="1161"/>
  <c r="CB17" i="1161"/>
  <c r="CB23" i="1161"/>
  <c r="CB27" i="1161"/>
  <c r="CB41" i="1161"/>
  <c r="CB58" i="1161"/>
  <c r="CB54" i="1161"/>
  <c r="CB57" i="1161"/>
  <c r="CB43" i="1161"/>
  <c r="CB55" i="1161"/>
  <c r="CB42" i="1161"/>
  <c r="CB56" i="1161"/>
  <c r="BV51" i="1161"/>
  <c r="BV17" i="861" s="1"/>
  <c r="CD2" i="1161"/>
  <c r="CC3" i="1161"/>
  <c r="CC7" i="1161"/>
  <c r="CC1" i="1161"/>
  <c r="BZ20" i="1161"/>
  <c r="BX34" i="1161"/>
  <c r="BX32" i="1161"/>
  <c r="BX35" i="1161"/>
  <c r="BX33" i="1161"/>
  <c r="BX31" i="1161"/>
  <c r="BS69" i="1161"/>
  <c r="BU68" i="1161"/>
  <c r="BT69" i="1161"/>
  <c r="CA15" i="1161"/>
  <c r="BV66" i="1161"/>
  <c r="BV23" i="861" s="1"/>
  <c r="BW50" i="1161"/>
  <c r="BW65" i="1161"/>
  <c r="BW47" i="1161"/>
  <c r="BW62" i="1161"/>
  <c r="BW49" i="1161"/>
  <c r="BW64" i="1161"/>
  <c r="BW48" i="1161"/>
  <c r="BW63" i="1161"/>
  <c r="BW46" i="1161"/>
  <c r="BW61" i="1161"/>
  <c r="BY36" i="1161"/>
  <c r="BY73" i="1161"/>
  <c r="BY24" i="861" s="1"/>
  <c r="BY77" i="1161"/>
  <c r="BY18" i="861" s="1"/>
  <c r="BS699" i="64"/>
  <c r="BT698" i="64"/>
  <c r="BT699" i="64" s="1"/>
  <c r="BV693" i="64"/>
  <c r="BV694" i="64"/>
  <c r="BV695" i="64"/>
  <c r="BU696" i="64"/>
  <c r="BV691" i="64"/>
  <c r="BW688" i="64" a="1"/>
  <c r="BW688" i="64" s="1"/>
  <c r="BW684" i="64" a="1"/>
  <c r="BW684" i="64" s="1"/>
  <c r="BW685" i="64" a="1"/>
  <c r="BW685" i="64" s="1"/>
  <c r="BW686" i="64" a="1"/>
  <c r="BW686" i="64" s="1"/>
  <c r="BW687" i="64" a="1"/>
  <c r="BW687" i="64" s="1"/>
  <c r="BV692" i="64"/>
  <c r="BU681" i="64"/>
  <c r="BV680" i="64"/>
  <c r="BV679" i="64"/>
  <c r="BV678" i="64"/>
  <c r="BV677" i="64"/>
  <c r="BW657" i="64" a="1"/>
  <c r="BW657" i="64" s="1"/>
  <c r="BW665" i="64" s="1"/>
  <c r="BW671" i="64" a="1"/>
  <c r="BW671" i="64" s="1"/>
  <c r="BW672" i="64" a="1"/>
  <c r="BW672" i="64" s="1"/>
  <c r="BW673" i="64" a="1"/>
  <c r="BW673" i="64" s="1"/>
  <c r="BW669" i="64" a="1"/>
  <c r="BW669" i="64" s="1"/>
  <c r="BW653" i="64" a="1"/>
  <c r="BW653" i="64" s="1"/>
  <c r="BW661" i="64" s="1"/>
  <c r="BW654" i="64" a="1"/>
  <c r="BW654" i="64" s="1"/>
  <c r="BW662" i="64" s="1"/>
  <c r="BW670" i="64" a="1"/>
  <c r="BW670" i="64" s="1"/>
  <c r="BW655" i="64" a="1"/>
  <c r="BW655" i="64" s="1"/>
  <c r="BW656" i="64" a="1"/>
  <c r="BW656" i="64" s="1"/>
  <c r="BW664" i="64" s="1"/>
  <c r="BV676" i="64"/>
  <c r="BV141" i="64"/>
  <c r="BV143" i="64" s="1"/>
  <c r="BW139" i="64" a="1"/>
  <c r="BW139" i="64" s="1"/>
  <c r="BW138" i="64" s="1"/>
  <c r="BW140" i="64" a="1"/>
  <c r="BW140" i="64" s="1"/>
  <c r="BV849" i="64"/>
  <c r="BV628" i="64"/>
  <c r="BV630" i="64" s="1"/>
  <c r="BT852" i="64"/>
  <c r="BU851" i="64"/>
  <c r="BW262" i="64" a="1"/>
  <c r="BW262" i="64" s="1"/>
  <c r="BW848" i="64" a="1"/>
  <c r="BW848" i="64" s="1"/>
  <c r="BW243" i="64" a="1"/>
  <c r="BW243" i="64" s="1"/>
  <c r="BW629" i="64" a="1"/>
  <c r="BW629" i="64" s="1"/>
  <c r="BW595" i="64" a="1"/>
  <c r="BW595" i="64" s="1"/>
  <c r="BW230" i="64" a="1"/>
  <c r="BW230" i="64" s="1"/>
  <c r="BU592" i="64"/>
  <c r="BV588" i="64"/>
  <c r="BV596" i="64" s="1"/>
  <c r="BW591" i="64" a="1"/>
  <c r="BW591" i="64" s="1"/>
  <c r="BW4" i="64"/>
  <c r="BW587" i="64" a="1"/>
  <c r="BW587" i="64" s="1"/>
  <c r="BX190" i="64"/>
  <c r="BX7" i="64"/>
  <c r="BW8" i="64" s="1"/>
  <c r="BQ48" i="861"/>
  <c r="BQ89" i="861" s="1"/>
  <c r="BX1" i="64"/>
  <c r="BY2" i="64"/>
  <c r="BX3" i="64"/>
  <c r="BX873" i="64" s="1" a="1"/>
  <c r="BX873" i="64" s="1"/>
  <c r="CA3" i="861"/>
  <c r="BZ4" i="861"/>
  <c r="BZ5" i="861" s="1"/>
  <c r="BZ1" i="861"/>
  <c r="BZ8" i="861"/>
  <c r="BW43" i="863"/>
  <c r="BW42" i="863"/>
  <c r="BW21" i="863" s="1"/>
  <c r="BW24" i="864"/>
  <c r="BW96" i="861" s="1"/>
  <c r="BW57" i="863"/>
  <c r="BV34"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4" i="64"/>
  <c r="AF564" i="64" s="1"/>
  <c r="AE564" i="64"/>
  <c r="AE1793" i="64"/>
  <c r="AG558" i="64" a="1"/>
  <c r="AG558" i="64" s="1"/>
  <c r="AG553" i="64" a="1"/>
  <c r="AG553" i="64" s="1"/>
  <c r="AF367" i="64"/>
  <c r="AF1785" i="64"/>
  <c r="AG1778" i="64" a="1"/>
  <c r="AG1778" i="64" s="1"/>
  <c r="AG1779" i="64" a="1"/>
  <c r="AG1779" i="64" s="1"/>
  <c r="AG1780" i="64" a="1"/>
  <c r="AG1780" i="64" s="1"/>
  <c r="AG1781" i="64" a="1"/>
  <c r="AG1781" i="64" s="1"/>
  <c r="AG1782" i="64" a="1"/>
  <c r="AG1782" i="64" s="1"/>
  <c r="AG1777" i="64" a="1"/>
  <c r="AG1777" i="64" s="1"/>
  <c r="AG1776" i="64" a="1"/>
  <c r="AG1776" i="64" s="1"/>
  <c r="AG1783" i="64" a="1"/>
  <c r="AG1783" i="64" s="1"/>
  <c r="AG1784" i="64" a="1"/>
  <c r="AG1784" i="64" s="1"/>
  <c r="AG343" i="64" a="1"/>
  <c r="AG343" i="64" s="1"/>
  <c r="AG366" i="64" a="1"/>
  <c r="AG366" i="64" s="1"/>
  <c r="AG365" i="64" a="1"/>
  <c r="AG365" i="64" s="1"/>
  <c r="AF344" i="64"/>
  <c r="AG1964" i="64"/>
  <c r="AG1930" i="64"/>
  <c r="DB121" i="64"/>
  <c r="DB124" i="64" s="1"/>
  <c r="CY2219" i="64"/>
  <c r="CY2193" i="64"/>
  <c r="CY2116" i="64"/>
  <c r="CV1130" i="64"/>
  <c r="CW1128" i="64"/>
  <c r="CX2146" i="64"/>
  <c r="CX2148" i="64" s="1"/>
  <c r="AF1889" i="64"/>
  <c r="AF1867" i="64"/>
  <c r="AG2222" i="64" a="1"/>
  <c r="AG2222" i="64" s="1"/>
  <c r="AG1868" i="64" a="1"/>
  <c r="AG1868" i="64" s="1"/>
  <c r="AG1888" i="64" a="1"/>
  <c r="AG1888" i="64" s="1"/>
  <c r="BQ1581" i="64"/>
  <c r="BP1583" i="64"/>
  <c r="BQ1560" i="64"/>
  <c r="BQ1562" i="64" s="1"/>
  <c r="BR1538" i="64"/>
  <c r="BR1540" i="64" s="1"/>
  <c r="AC1493" i="64"/>
  <c r="AC1495" i="64" s="1"/>
  <c r="AC1496" i="64" s="1"/>
  <c r="AD1484" i="64"/>
  <c r="AE1482" i="64"/>
  <c r="AE1491" i="64"/>
  <c r="AE1483" i="64"/>
  <c r="AE1492" i="64"/>
  <c r="AG1488" i="64" a="1"/>
  <c r="AG1488" i="64" s="1"/>
  <c r="AG1487" i="64" a="1"/>
  <c r="AG1487" i="64" s="1"/>
  <c r="AG1479" i="64" a="1"/>
  <c r="AG1479" i="64" s="1"/>
  <c r="AG1478" i="64" a="1"/>
  <c r="AG1478" i="64" s="1"/>
  <c r="AF1475" i="64"/>
  <c r="AF1474" i="64"/>
  <c r="AG1469" i="64" a="1"/>
  <c r="AG1469" i="64" s="1"/>
  <c r="AG1470" i="64" a="1"/>
  <c r="AG1470" i="64" s="1"/>
  <c r="AF1910" i="64"/>
  <c r="AG1909" i="64" a="1"/>
  <c r="AG1909" i="64" s="1"/>
  <c r="AG429" i="64" a="1"/>
  <c r="AG429" i="64" s="1"/>
  <c r="AB477" i="64"/>
  <c r="AH1679" i="64"/>
  <c r="AH1680" i="64" s="1"/>
  <c r="AC476" i="64" a="1"/>
  <c r="AC476" i="64" s="1"/>
  <c r="AA1649" i="64"/>
  <c r="AB1646" i="64" s="1"/>
  <c r="AA1651" i="64"/>
  <c r="AF1230" i="64"/>
  <c r="AF939" i="64"/>
  <c r="AF1390" i="64"/>
  <c r="AF1367" i="64"/>
  <c r="AF826" i="64"/>
  <c r="AF320" i="64"/>
  <c r="AF455" i="64"/>
  <c r="AF431" i="64"/>
  <c r="AE62" i="64"/>
  <c r="AG424" i="64" a="1"/>
  <c r="AG424" i="64" s="1"/>
  <c r="AG75" i="64" a="1"/>
  <c r="AG75" i="64" s="1"/>
  <c r="AG342" i="64" a="1"/>
  <c r="AG342" i="64" s="1"/>
  <c r="AG55" i="64" a="1"/>
  <c r="AG55" i="64" s="1"/>
  <c r="AG59" i="64" a="1"/>
  <c r="AG59" i="64" s="1"/>
  <c r="AG60" i="64" a="1"/>
  <c r="AG60" i="64" s="1"/>
  <c r="AF56" i="64"/>
  <c r="AG53" i="64" a="1"/>
  <c r="AG53" i="64" s="1"/>
  <c r="AG54" i="64" a="1"/>
  <c r="AG54" i="64" s="1"/>
  <c r="AG454" i="64" a="1"/>
  <c r="AG454" i="64" s="1"/>
  <c r="AG2119" i="64" a="1"/>
  <c r="AG2119" i="64" s="1"/>
  <c r="AG2196" i="64" a="1"/>
  <c r="AG2196" i="64" s="1"/>
  <c r="AG2170" i="64" a="1"/>
  <c r="AG2170" i="64" s="1"/>
  <c r="AG2145" i="64" a="1"/>
  <c r="AG2145" i="64" s="1"/>
  <c r="AG1366" i="64" a="1"/>
  <c r="AG1366" i="64" s="1"/>
  <c r="AF93" i="64"/>
  <c r="AG89" i="64" a="1"/>
  <c r="AG89" i="64" s="1"/>
  <c r="AG90" i="64" a="1"/>
  <c r="AG90" i="64" s="1"/>
  <c r="AG91" i="64" a="1"/>
  <c r="AG91" i="64" s="1"/>
  <c r="AG92" i="64" a="1"/>
  <c r="AG92" i="64" s="1"/>
  <c r="AG1311" i="64" a="1"/>
  <c r="AG1311" i="64" s="1"/>
  <c r="AG1312" i="64" s="1"/>
  <c r="AG319" i="64" a="1"/>
  <c r="AG319" i="64" s="1"/>
  <c r="AU1516" i="64"/>
  <c r="AU1518" i="64" s="1"/>
  <c r="AG2246" i="64" a="1"/>
  <c r="AG2246" i="64" s="1"/>
  <c r="AG1231" i="64" a="1"/>
  <c r="AG1231" i="64" s="1"/>
  <c r="AG1610" i="64" a="1"/>
  <c r="AG1610" i="64" s="1"/>
  <c r="AG1618" i="64" s="1"/>
  <c r="AG1389" i="64" a="1"/>
  <c r="AG1389" i="64" s="1"/>
  <c r="AG1391" i="64" a="1"/>
  <c r="AG1391" i="64" s="1"/>
  <c r="AG1397" i="64" a="1"/>
  <c r="AG1397" i="64" s="1"/>
  <c r="AG938" i="64" a="1"/>
  <c r="AG938" i="64" s="1"/>
  <c r="AG825" i="64" a="1"/>
  <c r="AG825" i="64" s="1"/>
  <c r="BX874" i="64"/>
  <c r="BV851" i="64" a="1"/>
  <c r="AG826" i="64" a="1"/>
  <c r="AG431" i="64" a="1"/>
  <c r="AG1867" i="64" a="1"/>
  <c r="BU852" i="64" a="1"/>
  <c r="AH1964" i="64" a="1"/>
  <c r="BW628" i="64" a="1"/>
  <c r="AG455" i="64" a="1"/>
  <c r="AG1475" i="64" a="1"/>
  <c r="AG320" i="64" a="1"/>
  <c r="AG1474" i="64" a="1"/>
  <c r="BW849" i="64" a="1"/>
  <c r="AG1367" i="64" a="1"/>
  <c r="AG344" i="64" a="1"/>
  <c r="AG1910" i="64" a="1"/>
  <c r="AG1889" i="64" a="1"/>
  <c r="AH1930" i="64" a="1"/>
  <c r="AG939" i="64" a="1"/>
  <c r="AG1390" i="64" a="1"/>
  <c r="AC477" i="64" a="1"/>
  <c r="AG554" i="64" a="1"/>
  <c r="BW588" i="64" a="1"/>
  <c r="AG367" i="64" a="1"/>
  <c r="AG1230" i="64" a="1"/>
  <c r="CA18" i="1161" l="1"/>
  <c r="CB8" i="1161"/>
  <c r="BU69" i="1161"/>
  <c r="BZ36" i="1161"/>
  <c r="BZ77" i="1161"/>
  <c r="BZ18" i="861" s="1"/>
  <c r="BZ73" i="1161"/>
  <c r="BZ24" i="861" s="1"/>
  <c r="BY34" i="1161"/>
  <c r="BY32" i="1161"/>
  <c r="BY35" i="1161"/>
  <c r="BY33" i="1161"/>
  <c r="BY31" i="1161"/>
  <c r="BW51" i="1161"/>
  <c r="BW17" i="861" s="1"/>
  <c r="CA20" i="1161"/>
  <c r="BW66" i="1161"/>
  <c r="BW23" i="861" s="1"/>
  <c r="CC40" i="1161"/>
  <c r="CC42" i="1161"/>
  <c r="CC43" i="1161"/>
  <c r="CC54" i="1161"/>
  <c r="CC57" i="1161"/>
  <c r="CC55" i="1161"/>
  <c r="CC4" i="1161"/>
  <c r="CC58" i="1161"/>
  <c r="CC25" i="1161"/>
  <c r="CC72" i="1161"/>
  <c r="CC16" i="1161"/>
  <c r="CC56" i="1161"/>
  <c r="CC17" i="1161"/>
  <c r="CC76" i="1161"/>
  <c r="CC26" i="1161"/>
  <c r="CC39" i="1161"/>
  <c r="CC24" i="1161"/>
  <c r="CC27" i="1161"/>
  <c r="CC23" i="1161"/>
  <c r="CC41" i="1161"/>
  <c r="CE2" i="1161"/>
  <c r="CD3" i="1161"/>
  <c r="CD7" i="1161"/>
  <c r="CD1" i="1161"/>
  <c r="BX61" i="1161"/>
  <c r="BX46" i="1161"/>
  <c r="BX48" i="1161"/>
  <c r="BX63" i="1161"/>
  <c r="BV68" i="1161"/>
  <c r="BX50" i="1161"/>
  <c r="BX65" i="1161"/>
  <c r="BX47" i="1161"/>
  <c r="BX62" i="1161"/>
  <c r="CB15" i="1161"/>
  <c r="BX49" i="1161"/>
  <c r="BX64" i="1161"/>
  <c r="X1619" i="64" a="1"/>
  <c r="X1619" i="64" s="1"/>
  <c r="X1612" i="64" s="1"/>
  <c r="BW663" i="64"/>
  <c r="BW693" i="64" s="1"/>
  <c r="BU698" i="64"/>
  <c r="BW692" i="64"/>
  <c r="BW694" i="64"/>
  <c r="BW691" i="64"/>
  <c r="BV696" i="64"/>
  <c r="BW695" i="64"/>
  <c r="BX688" i="64" a="1"/>
  <c r="BX688" i="64" s="1"/>
  <c r="BX684" i="64" a="1"/>
  <c r="BX684" i="64" s="1"/>
  <c r="BX685" i="64" a="1"/>
  <c r="BX685" i="64" s="1"/>
  <c r="BX686" i="64" a="1"/>
  <c r="BX686" i="64" s="1"/>
  <c r="BX687" i="64" a="1"/>
  <c r="BX687" i="64" s="1"/>
  <c r="BW676" i="64"/>
  <c r="BV681" i="64"/>
  <c r="BW679" i="64"/>
  <c r="BW677" i="64"/>
  <c r="BX656" i="64" a="1"/>
  <c r="BX656" i="64" s="1"/>
  <c r="BX664" i="64" s="1"/>
  <c r="BX657" i="64" a="1"/>
  <c r="BX657" i="64" s="1"/>
  <c r="BX665" i="64" s="1"/>
  <c r="BX671" i="64" a="1"/>
  <c r="BX671" i="64" s="1"/>
  <c r="BX672" i="64" a="1"/>
  <c r="BX672" i="64" s="1"/>
  <c r="BX673" i="64" a="1"/>
  <c r="BX673" i="64" s="1"/>
  <c r="BX655" i="64" a="1"/>
  <c r="BX655" i="64" s="1"/>
  <c r="BX663" i="64" s="1"/>
  <c r="BX669" i="64" a="1"/>
  <c r="BX669" i="64" s="1"/>
  <c r="BX653" i="64" a="1"/>
  <c r="BX653" i="64" s="1"/>
  <c r="BX654" i="64" a="1"/>
  <c r="BX654" i="64" s="1"/>
  <c r="BX670" i="64" a="1"/>
  <c r="BX670" i="64" s="1"/>
  <c r="BW680" i="64"/>
  <c r="BX139" i="64" a="1"/>
  <c r="BX139" i="64" s="1"/>
  <c r="BX138" i="64" s="1"/>
  <c r="BX140" i="64" a="1"/>
  <c r="BX140" i="64" s="1"/>
  <c r="BW141" i="64"/>
  <c r="BW143" i="64" s="1"/>
  <c r="BW849" i="64"/>
  <c r="BW628" i="64"/>
  <c r="BW630" i="64" s="1"/>
  <c r="BU852" i="64"/>
  <c r="BV851" i="64"/>
  <c r="BX262" i="64" a="1"/>
  <c r="BX262" i="64" s="1"/>
  <c r="BX848" i="64" a="1"/>
  <c r="BX848" i="64" s="1"/>
  <c r="BX243" i="64" a="1"/>
  <c r="BX243" i="64" s="1"/>
  <c r="BX629" i="64" a="1"/>
  <c r="BX629" i="64" s="1"/>
  <c r="BX595" i="64" a="1"/>
  <c r="BX595" i="64" s="1"/>
  <c r="BX230" i="64" a="1"/>
  <c r="BX230" i="64" s="1"/>
  <c r="BV592" i="64"/>
  <c r="BW588" i="64"/>
  <c r="BW596" i="64" s="1"/>
  <c r="BX591" i="64" a="1"/>
  <c r="BX591" i="64" s="1"/>
  <c r="BX4" i="64"/>
  <c r="BX587" i="64" a="1"/>
  <c r="BX587" i="64" s="1"/>
  <c r="BY190" i="64"/>
  <c r="BY7" i="64"/>
  <c r="BX8" i="64" s="1"/>
  <c r="BR48" i="861"/>
  <c r="BR89" i="861" s="1"/>
  <c r="BY3" i="64"/>
  <c r="BY873" i="64" s="1" a="1"/>
  <c r="BY873"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4" i="861"/>
  <c r="BX68" i="863" a="1"/>
  <c r="BX68" i="863" s="1"/>
  <c r="BX70" i="863" a="1"/>
  <c r="BX70" i="863" s="1"/>
  <c r="BX66" i="863" a="1"/>
  <c r="BX66" i="863" s="1"/>
  <c r="BX4" i="863"/>
  <c r="BX24" i="864"/>
  <c r="BX96"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4" i="64"/>
  <c r="AG564" i="64" s="1"/>
  <c r="AF1793" i="64"/>
  <c r="AH558" i="64" a="1"/>
  <c r="AH558" i="64" s="1"/>
  <c r="AH553" i="64" a="1"/>
  <c r="AH553" i="64" s="1"/>
  <c r="AG367" i="64"/>
  <c r="AG1785" i="64"/>
  <c r="AH1776" i="64" a="1"/>
  <c r="AH1776" i="64" s="1"/>
  <c r="AH1777" i="64" a="1"/>
  <c r="AH1777" i="64" s="1"/>
  <c r="AH1778" i="64" a="1"/>
  <c r="AH1778" i="64" s="1"/>
  <c r="AH1779" i="64" a="1"/>
  <c r="AH1779" i="64" s="1"/>
  <c r="AH1780" i="64" a="1"/>
  <c r="AH1780" i="64" s="1"/>
  <c r="AH1782" i="64" a="1"/>
  <c r="AH1782" i="64" s="1"/>
  <c r="AH1781" i="64" a="1"/>
  <c r="AH1781" i="64" s="1"/>
  <c r="AH1783" i="64" a="1"/>
  <c r="AH1783" i="64" s="1"/>
  <c r="AH1784" i="64" a="1"/>
  <c r="AH1784" i="64" s="1"/>
  <c r="AH365" i="64" a="1"/>
  <c r="AH365" i="64" s="1"/>
  <c r="AH343" i="64" a="1"/>
  <c r="AH343" i="64" s="1"/>
  <c r="AH366" i="64" a="1"/>
  <c r="AH366" i="64" s="1"/>
  <c r="AG344" i="64"/>
  <c r="AH1930" i="64"/>
  <c r="AH1964" i="64"/>
  <c r="DC121" i="64"/>
  <c r="DC124" i="64" s="1"/>
  <c r="CW1130" i="64"/>
  <c r="CX1128" i="64"/>
  <c r="CY2146" i="64"/>
  <c r="CY2148" i="64" s="1"/>
  <c r="AG1889" i="64"/>
  <c r="AG1867" i="64"/>
  <c r="AH2222" i="64" a="1"/>
  <c r="AH2222" i="64" s="1"/>
  <c r="AH1868" i="64" a="1"/>
  <c r="AH1868" i="64" s="1"/>
  <c r="AH1888" i="64" a="1"/>
  <c r="AH1888" i="64" s="1"/>
  <c r="BQ1583" i="64"/>
  <c r="BR1581" i="64"/>
  <c r="BR1560" i="64"/>
  <c r="BR1562" i="64" s="1"/>
  <c r="BS1538" i="64"/>
  <c r="BS1540" i="64" s="1"/>
  <c r="AD1493" i="64"/>
  <c r="AD1495" i="64" s="1"/>
  <c r="AD1496" i="64" s="1"/>
  <c r="AE1484" i="64"/>
  <c r="AE1493" i="64"/>
  <c r="AF1483" i="64"/>
  <c r="AF1492" i="64"/>
  <c r="AF1482" i="64"/>
  <c r="AF1491" i="64"/>
  <c r="AH1488" i="64" a="1"/>
  <c r="AH1488" i="64" s="1"/>
  <c r="AH1487" i="64" a="1"/>
  <c r="AH1487" i="64" s="1"/>
  <c r="AH1479" i="64" a="1"/>
  <c r="AH1479" i="64" s="1"/>
  <c r="AH1478" i="64" a="1"/>
  <c r="AH1478" i="64" s="1"/>
  <c r="AG1475" i="64"/>
  <c r="AG1474" i="64"/>
  <c r="AH1469" i="64" a="1"/>
  <c r="AH1469" i="64" s="1"/>
  <c r="AH1470" i="64" a="1"/>
  <c r="AH1470" i="64" s="1"/>
  <c r="AG1910" i="64"/>
  <c r="AH1909" i="64" a="1"/>
  <c r="AH1909" i="64" s="1"/>
  <c r="AH429" i="64" a="1"/>
  <c r="AH429" i="64" s="1"/>
  <c r="AC477" i="64"/>
  <c r="AB1651" i="64"/>
  <c r="AB1649" i="64"/>
  <c r="AC1646" i="64" s="1"/>
  <c r="AD476" i="64" a="1"/>
  <c r="AD476" i="64" s="1"/>
  <c r="AI1679" i="64"/>
  <c r="AI1680" i="64" s="1"/>
  <c r="AG939" i="64"/>
  <c r="AG1230" i="64"/>
  <c r="AG1390" i="64"/>
  <c r="AG1367" i="64"/>
  <c r="AG826" i="64"/>
  <c r="AG455" i="64"/>
  <c r="AG320" i="64"/>
  <c r="AG431" i="64"/>
  <c r="AF62" i="64"/>
  <c r="AH424" i="64" a="1"/>
  <c r="AH424" i="64" s="1"/>
  <c r="AH75" i="64" a="1"/>
  <c r="AH75" i="64" s="1"/>
  <c r="AH342" i="64" a="1"/>
  <c r="AH342" i="64" s="1"/>
  <c r="AH55" i="64" a="1"/>
  <c r="AH55" i="64" s="1"/>
  <c r="AH59" i="64" a="1"/>
  <c r="AH59" i="64" s="1"/>
  <c r="AH60" i="64" a="1"/>
  <c r="AH60" i="64" s="1"/>
  <c r="AG56" i="64"/>
  <c r="AH53" i="64" a="1"/>
  <c r="AH53" i="64" s="1"/>
  <c r="AH54" i="64" a="1"/>
  <c r="AH54" i="64" s="1"/>
  <c r="AH454" i="64" a="1"/>
  <c r="AH454" i="64" s="1"/>
  <c r="AH2119" i="64" a="1"/>
  <c r="AH2119" i="64" s="1"/>
  <c r="AH2145" i="64" a="1"/>
  <c r="AH2145" i="64" s="1"/>
  <c r="AH2196" i="64" a="1"/>
  <c r="AH2196" i="64" s="1"/>
  <c r="AH2170" i="64" a="1"/>
  <c r="AH2170" i="64" s="1"/>
  <c r="AH1366" i="64" a="1"/>
  <c r="AH1366" i="64" s="1"/>
  <c r="AH90" i="64" a="1"/>
  <c r="AH90" i="64" s="1"/>
  <c r="AH91" i="64" a="1"/>
  <c r="AH91" i="64" s="1"/>
  <c r="AH92" i="64" a="1"/>
  <c r="AH92" i="64" s="1"/>
  <c r="AH89" i="64" a="1"/>
  <c r="AH89" i="64" s="1"/>
  <c r="AG93" i="64"/>
  <c r="AH1311" i="64" a="1"/>
  <c r="AH1311" i="64" s="1"/>
  <c r="AH1312" i="64" s="1"/>
  <c r="AH319" i="64" a="1"/>
  <c r="AH319" i="64" s="1"/>
  <c r="AV1516" i="64"/>
  <c r="AV1518" i="64" s="1"/>
  <c r="AH2246" i="64" a="1"/>
  <c r="AH2246" i="64" s="1"/>
  <c r="AH1231" i="64" a="1"/>
  <c r="AH1231" i="64" s="1"/>
  <c r="AH1610" i="64" a="1"/>
  <c r="AH1610" i="64" s="1"/>
  <c r="AH1618" i="64" s="1"/>
  <c r="AH1389" i="64" a="1"/>
  <c r="AH1389" i="64" s="1"/>
  <c r="AH1397" i="64" a="1"/>
  <c r="AH1397" i="64" s="1"/>
  <c r="AH1391" i="64" a="1"/>
  <c r="AH1391" i="64" s="1"/>
  <c r="AH938" i="64" a="1"/>
  <c r="AH938" i="64" s="1"/>
  <c r="AH825" i="64" a="1"/>
  <c r="AH825" i="64" s="1"/>
  <c r="BY874" i="64"/>
  <c r="AH554" i="64" a="1"/>
  <c r="BX849" i="64" a="1"/>
  <c r="BX588" i="64" a="1"/>
  <c r="AH344" i="64" a="1"/>
  <c r="AH1910" i="64" a="1"/>
  <c r="AH455" i="64" a="1"/>
  <c r="AH1475" i="64" a="1"/>
  <c r="AH1390" i="64" a="1"/>
  <c r="AH1889" i="64" a="1"/>
  <c r="AI1930" i="64" a="1"/>
  <c r="BV852" i="64" a="1"/>
  <c r="AH431" i="64" a="1"/>
  <c r="BX628" i="64" a="1"/>
  <c r="AH367" i="64" a="1"/>
  <c r="AH826" i="64" a="1"/>
  <c r="BW851" i="64" a="1"/>
  <c r="AH1867" i="64" a="1"/>
  <c r="AH939" i="64" a="1"/>
  <c r="AI1964" i="64" a="1"/>
  <c r="AD477" i="64" a="1"/>
  <c r="AH1367" i="64" a="1"/>
  <c r="AH1230" i="64" a="1"/>
  <c r="AH320" i="64" a="1"/>
  <c r="AH1474" i="64" a="1"/>
  <c r="X1613" i="64" l="1"/>
  <c r="Y1609" i="64" s="1"/>
  <c r="Y1615" i="64" s="1"/>
  <c r="CD41" i="1161"/>
  <c r="CD43" i="1161"/>
  <c r="CD42" i="1161"/>
  <c r="CD58" i="1161"/>
  <c r="CD54" i="1161"/>
  <c r="CD57" i="1161"/>
  <c r="CD4" i="1161"/>
  <c r="CD55" i="1161"/>
  <c r="CD24" i="1161"/>
  <c r="CD72" i="1161"/>
  <c r="CD25" i="1161"/>
  <c r="CD56" i="1161"/>
  <c r="CD16" i="1161"/>
  <c r="CD76" i="1161"/>
  <c r="CD17" i="1161"/>
  <c r="CD40" i="1161"/>
  <c r="CD26" i="1161"/>
  <c r="CD39" i="1161"/>
  <c r="CD27" i="1161"/>
  <c r="CD23" i="1161"/>
  <c r="CF2" i="1161"/>
  <c r="CE3" i="1161"/>
  <c r="CE7" i="1161"/>
  <c r="CE1" i="1161"/>
  <c r="CA36" i="1161"/>
  <c r="CA77" i="1161"/>
  <c r="CA18" i="861" s="1"/>
  <c r="CA73" i="1161"/>
  <c r="CA24" i="861" s="1"/>
  <c r="BV69" i="1161"/>
  <c r="BW68" i="1161"/>
  <c r="BY46" i="1161"/>
  <c r="BY61" i="1161"/>
  <c r="BY48" i="1161"/>
  <c r="BY63" i="1161"/>
  <c r="BY50" i="1161"/>
  <c r="BY65" i="1161"/>
  <c r="BY47" i="1161"/>
  <c r="BY62" i="1161"/>
  <c r="CB18" i="1161"/>
  <c r="BX51" i="1161"/>
  <c r="BX17" i="861" s="1"/>
  <c r="BY64" i="1161"/>
  <c r="BY49" i="1161"/>
  <c r="BX66" i="1161"/>
  <c r="BX23" i="861" s="1"/>
  <c r="CC15" i="1161"/>
  <c r="BZ31" i="1161"/>
  <c r="BZ34" i="1161"/>
  <c r="BZ33" i="1161"/>
  <c r="BZ32" i="1161"/>
  <c r="BZ35" i="1161"/>
  <c r="CC8" i="1161"/>
  <c r="BW678" i="64"/>
  <c r="BW681" i="64" s="1"/>
  <c r="BX662" i="64"/>
  <c r="BX692" i="64" s="1"/>
  <c r="BX661" i="64"/>
  <c r="BX691" i="64" s="1"/>
  <c r="BV698" i="64"/>
  <c r="BV699" i="64" s="1"/>
  <c r="BU699" i="64"/>
  <c r="BW696" i="64"/>
  <c r="BX693" i="64"/>
  <c r="BX694" i="64"/>
  <c r="BX695" i="64"/>
  <c r="BY685" i="64" a="1"/>
  <c r="BY685" i="64" s="1"/>
  <c r="BY684" i="64" a="1"/>
  <c r="BY684" i="64" s="1"/>
  <c r="BY686" i="64" a="1"/>
  <c r="BY686" i="64" s="1"/>
  <c r="BY687" i="64" a="1"/>
  <c r="BY687" i="64" s="1"/>
  <c r="BY688" i="64" a="1"/>
  <c r="BY688" i="64" s="1"/>
  <c r="BX678" i="64"/>
  <c r="BY670" i="64" a="1"/>
  <c r="BY670" i="64" s="1"/>
  <c r="BY655" i="64" a="1"/>
  <c r="BY655" i="64" s="1"/>
  <c r="BY663" i="64" s="1"/>
  <c r="BY656" i="64" a="1"/>
  <c r="BY656" i="64" s="1"/>
  <c r="BY664" i="64" s="1"/>
  <c r="BY657" i="64" a="1"/>
  <c r="BY657" i="64" s="1"/>
  <c r="BY665" i="64" s="1"/>
  <c r="BY671" i="64" a="1"/>
  <c r="BY671" i="64" s="1"/>
  <c r="BY672" i="64" a="1"/>
  <c r="BY672" i="64" s="1"/>
  <c r="BY669" i="64" a="1"/>
  <c r="BY669" i="64" s="1"/>
  <c r="BY673" i="64" a="1"/>
  <c r="BY673" i="64" s="1"/>
  <c r="BY654" i="64" a="1"/>
  <c r="BY654" i="64" s="1"/>
  <c r="BY662" i="64" s="1"/>
  <c r="BY653" i="64" a="1"/>
  <c r="BY653" i="64" s="1"/>
  <c r="BY661" i="64" s="1"/>
  <c r="BX680" i="64"/>
  <c r="BX679" i="64"/>
  <c r="BY139" i="64" a="1"/>
  <c r="BY139" i="64" s="1"/>
  <c r="BY138" i="64" s="1"/>
  <c r="BY140" i="64" a="1"/>
  <c r="BY140" i="64" s="1"/>
  <c r="BX141" i="64"/>
  <c r="BX143" i="64" s="1"/>
  <c r="BX849" i="64"/>
  <c r="BX628" i="64"/>
  <c r="BX630" i="64" s="1"/>
  <c r="BV852" i="64"/>
  <c r="BW851" i="64"/>
  <c r="BY262" i="64" a="1"/>
  <c r="BY262" i="64" s="1"/>
  <c r="BY848" i="64" a="1"/>
  <c r="BY848" i="64" s="1"/>
  <c r="BY243" i="64" a="1"/>
  <c r="BY243" i="64" s="1"/>
  <c r="BY629" i="64" a="1"/>
  <c r="BY629" i="64" s="1"/>
  <c r="BY595" i="64" a="1"/>
  <c r="BY595" i="64" s="1"/>
  <c r="BY230" i="64" a="1"/>
  <c r="BY230" i="64" s="1"/>
  <c r="BW592" i="64"/>
  <c r="BX588" i="64"/>
  <c r="BX596" i="64" s="1"/>
  <c r="BY591" i="64" a="1"/>
  <c r="BY591" i="64" s="1"/>
  <c r="BY4" i="64"/>
  <c r="BY587" i="64" a="1"/>
  <c r="BY587" i="64" s="1"/>
  <c r="BZ190" i="64"/>
  <c r="BZ7" i="64"/>
  <c r="BY8" i="64" s="1"/>
  <c r="BS48" i="861"/>
  <c r="BS89" i="861" s="1"/>
  <c r="CA2" i="64"/>
  <c r="BZ1" i="64"/>
  <c r="BZ3" i="64"/>
  <c r="BZ873" i="64" s="1" a="1"/>
  <c r="BZ873" i="64" s="1"/>
  <c r="BY57" i="863"/>
  <c r="BY24" i="864"/>
  <c r="BY96" i="861" s="1"/>
  <c r="BY70" i="863" a="1"/>
  <c r="BY70" i="863" s="1"/>
  <c r="BY68" i="863" a="1"/>
  <c r="BY68" i="863" s="1"/>
  <c r="BY66" i="863" a="1"/>
  <c r="BY66" i="863" s="1"/>
  <c r="BY4" i="863"/>
  <c r="CC3" i="861"/>
  <c r="CB4" i="861"/>
  <c r="CB5" i="861" s="1"/>
  <c r="CB1" i="861"/>
  <c r="CB8" i="861"/>
  <c r="BX34"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4" i="64"/>
  <c r="AH564" i="64" s="1"/>
  <c r="AI558" i="64" a="1"/>
  <c r="AI558" i="64" s="1"/>
  <c r="AI553" i="64" a="1"/>
  <c r="AI553" i="64" s="1"/>
  <c r="AH367" i="64"/>
  <c r="AG1793" i="64"/>
  <c r="AI1776" i="64" a="1"/>
  <c r="AI1776" i="64" s="1"/>
  <c r="AI1777" i="64" a="1"/>
  <c r="AI1777" i="64" s="1"/>
  <c r="AI1778" i="64" a="1"/>
  <c r="AI1778" i="64" s="1"/>
  <c r="AI1779" i="64" a="1"/>
  <c r="AI1779" i="64" s="1"/>
  <c r="AI1780" i="64" a="1"/>
  <c r="AI1780" i="64" s="1"/>
  <c r="AI1781" i="64" a="1"/>
  <c r="AI1781" i="64" s="1"/>
  <c r="AI1783" i="64" a="1"/>
  <c r="AI1783" i="64" s="1"/>
  <c r="AI1784" i="64" a="1"/>
  <c r="AI1784" i="64" s="1"/>
  <c r="AI1782" i="64" a="1"/>
  <c r="AI1782" i="64" s="1"/>
  <c r="AH1785" i="64"/>
  <c r="AI365" i="64" a="1"/>
  <c r="AI365" i="64" s="1"/>
  <c r="AI343" i="64" a="1"/>
  <c r="AI343" i="64" s="1"/>
  <c r="AI366" i="64" a="1"/>
  <c r="AI366" i="64" s="1"/>
  <c r="AH344" i="64"/>
  <c r="AI1930" i="64"/>
  <c r="AI1964" i="64"/>
  <c r="DD121" i="64"/>
  <c r="DD124" i="64" s="1"/>
  <c r="CZ2193" i="64"/>
  <c r="CZ2116" i="64"/>
  <c r="CZ2219" i="64"/>
  <c r="CX1130" i="64"/>
  <c r="CY1128" i="64"/>
  <c r="CZ2146" i="64"/>
  <c r="CZ2148" i="64" s="1"/>
  <c r="AH1889" i="64"/>
  <c r="AH1867" i="64"/>
  <c r="AI2222" i="64" a="1"/>
  <c r="AI2222" i="64" s="1"/>
  <c r="AI1868" i="64" a="1"/>
  <c r="AI1868" i="64" s="1"/>
  <c r="AI1888" i="64" a="1"/>
  <c r="AI1888" i="64" s="1"/>
  <c r="BR1583" i="64"/>
  <c r="BS1581" i="64"/>
  <c r="BS1560" i="64"/>
  <c r="BS1562" i="64" s="1"/>
  <c r="BT1538" i="64"/>
  <c r="BT1540" i="64" s="1"/>
  <c r="AE1495" i="64"/>
  <c r="AF1484" i="64"/>
  <c r="AG1482" i="64"/>
  <c r="AG1491" i="64"/>
  <c r="AG1483" i="64"/>
  <c r="AG1492" i="64"/>
  <c r="AI1488" i="64" a="1"/>
  <c r="AI1488" i="64" s="1"/>
  <c r="AI1487" i="64" a="1"/>
  <c r="AI1487" i="64" s="1"/>
  <c r="AI1478" i="64" a="1"/>
  <c r="AI1478" i="64" s="1"/>
  <c r="AI1479" i="64" a="1"/>
  <c r="AI1479" i="64" s="1"/>
  <c r="AH1475" i="64"/>
  <c r="AH1474" i="64"/>
  <c r="AI1469" i="64" a="1"/>
  <c r="AI1469" i="64" s="1"/>
  <c r="AI1470" i="64" a="1"/>
  <c r="AI1470" i="64" s="1"/>
  <c r="AH1910" i="64"/>
  <c r="AI1909" i="64" a="1"/>
  <c r="AI1909" i="64" s="1"/>
  <c r="AI429" i="64" a="1"/>
  <c r="AI429" i="64" s="1"/>
  <c r="AD477" i="64"/>
  <c r="AE476" i="64" a="1"/>
  <c r="AE476" i="64" s="1"/>
  <c r="AC1651" i="64"/>
  <c r="AC1649" i="64"/>
  <c r="AD1646" i="64" s="1"/>
  <c r="AJ1679" i="64"/>
  <c r="AJ1680" i="64" s="1"/>
  <c r="AH1390" i="64"/>
  <c r="AH939" i="64"/>
  <c r="AH1230" i="64"/>
  <c r="AH1367" i="64"/>
  <c r="AH826" i="64"/>
  <c r="AH455" i="64"/>
  <c r="AH320" i="64"/>
  <c r="AH431" i="64"/>
  <c r="AG62" i="64"/>
  <c r="AI424" i="64" a="1"/>
  <c r="AI424" i="64" s="1"/>
  <c r="AI75" i="64" a="1"/>
  <c r="AI75" i="64" s="1"/>
  <c r="AI342" i="64" a="1"/>
  <c r="AI342" i="64" s="1"/>
  <c r="AI55" i="64" a="1"/>
  <c r="AI55" i="64" s="1"/>
  <c r="AI59" i="64" a="1"/>
  <c r="AI59" i="64" s="1"/>
  <c r="AI60" i="64" a="1"/>
  <c r="AI60" i="64" s="1"/>
  <c r="AH56" i="64"/>
  <c r="AI54" i="64" a="1"/>
  <c r="AI54" i="64" s="1"/>
  <c r="AI53" i="64" a="1"/>
  <c r="AI53" i="64" s="1"/>
  <c r="AI454" i="64" a="1"/>
  <c r="AI454" i="64" s="1"/>
  <c r="AI2119" i="64" a="1"/>
  <c r="AI2119" i="64" s="1"/>
  <c r="AI2145" i="64" a="1"/>
  <c r="AI2145" i="64" s="1"/>
  <c r="AI2196" i="64" a="1"/>
  <c r="AI2196" i="64" s="1"/>
  <c r="AI2170" i="64" a="1"/>
  <c r="AI2170" i="64" s="1"/>
  <c r="AI1366" i="64" a="1"/>
  <c r="AI1366" i="64" s="1"/>
  <c r="AH93" i="64"/>
  <c r="AI90" i="64" a="1"/>
  <c r="AI90" i="64" s="1"/>
  <c r="AI91" i="64" a="1"/>
  <c r="AI91" i="64" s="1"/>
  <c r="AI92" i="64" a="1"/>
  <c r="AI92" i="64" s="1"/>
  <c r="AI89" i="64" a="1"/>
  <c r="AI89" i="64" s="1"/>
  <c r="AI1311" i="64" a="1"/>
  <c r="AI1311" i="64" s="1"/>
  <c r="AI1312" i="64" s="1"/>
  <c r="AI319" i="64" a="1"/>
  <c r="AI319" i="64" s="1"/>
  <c r="AW1516" i="64"/>
  <c r="AW1518" i="64" s="1"/>
  <c r="AI2246" i="64" a="1"/>
  <c r="AI2246" i="64" s="1"/>
  <c r="AI1231" i="64" a="1"/>
  <c r="AI1231" i="64" s="1"/>
  <c r="AI1610" i="64" a="1"/>
  <c r="AI1610" i="64" s="1"/>
  <c r="AI1618" i="64" s="1"/>
  <c r="AI1389" i="64" a="1"/>
  <c r="AI1389" i="64" s="1"/>
  <c r="AI1397" i="64" a="1"/>
  <c r="AI1397" i="64" s="1"/>
  <c r="AI1391" i="64" a="1"/>
  <c r="AI1391" i="64" s="1"/>
  <c r="AI938" i="64" a="1"/>
  <c r="AI938" i="64" s="1"/>
  <c r="AI825" i="64" a="1"/>
  <c r="AI825" i="64" s="1"/>
  <c r="BZ874" i="64"/>
  <c r="AI1475" i="64" a="1"/>
  <c r="BX851" i="64" a="1"/>
  <c r="AI431" i="64" a="1"/>
  <c r="AI1390" i="64" a="1"/>
  <c r="BY849" i="64" a="1"/>
  <c r="AI455" i="64" a="1"/>
  <c r="AI1867" i="64" a="1"/>
  <c r="AI1230" i="64" a="1"/>
  <c r="BW852" i="64" a="1"/>
  <c r="AI1910" i="64" a="1"/>
  <c r="AI1367" i="64" a="1"/>
  <c r="AI1889" i="64" a="1"/>
  <c r="AI367" i="64" a="1"/>
  <c r="BY628" i="64" a="1"/>
  <c r="AJ1964" i="64" a="1"/>
  <c r="AI344" i="64" a="1"/>
  <c r="AI554" i="64" a="1"/>
  <c r="AI826" i="64" a="1"/>
  <c r="AJ1930" i="64" a="1"/>
  <c r="AI939" i="64" a="1"/>
  <c r="AE477" i="64" a="1"/>
  <c r="AI320" i="64" a="1"/>
  <c r="AI1474" i="64" a="1"/>
  <c r="BY588" i="64" a="1"/>
  <c r="CC18" i="1161" l="1"/>
  <c r="CC20" i="1161"/>
  <c r="CD15" i="1161"/>
  <c r="CA31" i="1161"/>
  <c r="CA35" i="1161"/>
  <c r="CA34" i="1161"/>
  <c r="CA32" i="1161"/>
  <c r="CA33" i="1161"/>
  <c r="BZ65" i="1161"/>
  <c r="BZ50" i="1161"/>
  <c r="BZ47" i="1161"/>
  <c r="BZ62" i="1161"/>
  <c r="CD8" i="1161"/>
  <c r="BZ48" i="1161"/>
  <c r="BZ63" i="1161"/>
  <c r="CE43" i="1161"/>
  <c r="CE55" i="1161"/>
  <c r="CE42" i="1161"/>
  <c r="CE56" i="1161"/>
  <c r="CE4" i="1161"/>
  <c r="CE72" i="1161"/>
  <c r="CE17" i="1161"/>
  <c r="CE54" i="1161"/>
  <c r="CE25" i="1161"/>
  <c r="CE58" i="1161"/>
  <c r="CE16" i="1161"/>
  <c r="CE76" i="1161"/>
  <c r="CE26" i="1161"/>
  <c r="CE40" i="1161"/>
  <c r="CE24" i="1161"/>
  <c r="CE27" i="1161"/>
  <c r="CE23" i="1161"/>
  <c r="CE57" i="1161"/>
  <c r="CE39" i="1161"/>
  <c r="CE41" i="1161"/>
  <c r="BZ49" i="1161"/>
  <c r="BZ64" i="1161"/>
  <c r="BX68" i="1161"/>
  <c r="CG2" i="1161"/>
  <c r="CF3" i="1161"/>
  <c r="CF7" i="1161"/>
  <c r="CF1" i="1161"/>
  <c r="BZ46" i="1161"/>
  <c r="BZ61" i="1161"/>
  <c r="CB20" i="1161"/>
  <c r="BY66" i="1161"/>
  <c r="BY23" i="861" s="1"/>
  <c r="BW69" i="1161"/>
  <c r="BY51" i="1161"/>
  <c r="BY17" i="861" s="1"/>
  <c r="Y1619" i="64" a="1"/>
  <c r="Y1619" i="64" s="1"/>
  <c r="Y1612" i="64" s="1"/>
  <c r="Y1613" i="64" s="1"/>
  <c r="BX677" i="64"/>
  <c r="BX676" i="64"/>
  <c r="BW698" i="64"/>
  <c r="BW699" i="64" s="1"/>
  <c r="BY691" i="64"/>
  <c r="BY694" i="64"/>
  <c r="BX696" i="64"/>
  <c r="BY695" i="64"/>
  <c r="BY693" i="64"/>
  <c r="BY692" i="64"/>
  <c r="BZ686" i="64" a="1"/>
  <c r="BZ686" i="64" s="1"/>
  <c r="BZ685" i="64" a="1"/>
  <c r="BZ685" i="64" s="1"/>
  <c r="BZ687" i="64" a="1"/>
  <c r="BZ687" i="64" s="1"/>
  <c r="BZ688" i="64" a="1"/>
  <c r="BZ688" i="64" s="1"/>
  <c r="BZ684" i="64" a="1"/>
  <c r="BZ684" i="64" s="1"/>
  <c r="BY676" i="64"/>
  <c r="BY677" i="64"/>
  <c r="BY680" i="64"/>
  <c r="BZ654" i="64" a="1"/>
  <c r="BZ654" i="64" s="1"/>
  <c r="BZ662" i="64" s="1"/>
  <c r="BZ670" i="64" a="1"/>
  <c r="BZ670" i="64" s="1"/>
  <c r="BZ655" i="64" a="1"/>
  <c r="BZ655" i="64" s="1"/>
  <c r="BZ663" i="64" s="1"/>
  <c r="BZ656" i="64" a="1"/>
  <c r="BZ656" i="64" s="1"/>
  <c r="BZ664" i="64" s="1"/>
  <c r="BZ657" i="64" a="1"/>
  <c r="BZ657" i="64" s="1"/>
  <c r="BZ665" i="64" s="1"/>
  <c r="BZ653" i="64" a="1"/>
  <c r="BZ653" i="64" s="1"/>
  <c r="BZ661" i="64" s="1"/>
  <c r="BZ671" i="64" a="1"/>
  <c r="BZ671" i="64" s="1"/>
  <c r="BZ672" i="64" a="1"/>
  <c r="BZ672" i="64" s="1"/>
  <c r="BZ669" i="64" a="1"/>
  <c r="BZ669" i="64" s="1"/>
  <c r="BZ673" i="64" a="1"/>
  <c r="BZ673" i="64" s="1"/>
  <c r="BY679" i="64"/>
  <c r="BY678" i="64"/>
  <c r="BY141" i="64"/>
  <c r="BY143" i="64" s="1"/>
  <c r="BZ139" i="64" a="1"/>
  <c r="BZ139" i="64" s="1"/>
  <c r="BZ138" i="64" s="1"/>
  <c r="BZ140" i="64" a="1"/>
  <c r="BZ140" i="64" s="1"/>
  <c r="BY849" i="64"/>
  <c r="BY628" i="64"/>
  <c r="BY630" i="64" s="1"/>
  <c r="BW852" i="64"/>
  <c r="BX851" i="64"/>
  <c r="BZ262" i="64" a="1"/>
  <c r="BZ262" i="64" s="1"/>
  <c r="BZ848" i="64" a="1"/>
  <c r="BZ848" i="64" s="1"/>
  <c r="BZ243" i="64" a="1"/>
  <c r="BZ243" i="64" s="1"/>
  <c r="BZ629" i="64" a="1"/>
  <c r="BZ629" i="64" s="1"/>
  <c r="BZ595" i="64" a="1"/>
  <c r="BZ595" i="64" s="1"/>
  <c r="BZ230" i="64" a="1"/>
  <c r="BZ230" i="64" s="1"/>
  <c r="BX592" i="64"/>
  <c r="BY588" i="64"/>
  <c r="BY596" i="64" s="1"/>
  <c r="BZ591" i="64" a="1"/>
  <c r="BZ591" i="64" s="1"/>
  <c r="BZ4" i="64"/>
  <c r="BZ587" i="64" a="1"/>
  <c r="BZ587" i="64" s="1"/>
  <c r="CA190" i="64"/>
  <c r="CA7" i="64"/>
  <c r="BZ8" i="64" s="1"/>
  <c r="BT48" i="861"/>
  <c r="BT89" i="861" s="1"/>
  <c r="CA1" i="64"/>
  <c r="CB2" i="64"/>
  <c r="CA3" i="64"/>
  <c r="CA873" i="64" s="1" a="1"/>
  <c r="CA873" i="64" s="1"/>
  <c r="BZ24" i="864"/>
  <c r="BZ96" i="861" s="1"/>
  <c r="BY34"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4" i="64"/>
  <c r="AJ558" i="64" a="1"/>
  <c r="AJ558" i="64" s="1"/>
  <c r="AJ553" i="64" a="1"/>
  <c r="AJ553" i="64" s="1"/>
  <c r="AI367" i="64"/>
  <c r="AH1793" i="64"/>
  <c r="AJ1776" i="64" a="1"/>
  <c r="AJ1776" i="64" s="1"/>
  <c r="AJ1777" i="64" a="1"/>
  <c r="AJ1777" i="64" s="1"/>
  <c r="AJ1778" i="64" a="1"/>
  <c r="AJ1778" i="64" s="1"/>
  <c r="AJ1782" i="64" a="1"/>
  <c r="AJ1782" i="64" s="1"/>
  <c r="AJ1783" i="64" a="1"/>
  <c r="AJ1783" i="64" s="1"/>
  <c r="AJ1784" i="64" a="1"/>
  <c r="AJ1784" i="64" s="1"/>
  <c r="AJ1779" i="64" a="1"/>
  <c r="AJ1779" i="64" s="1"/>
  <c r="AJ1780" i="64" a="1"/>
  <c r="AJ1780" i="64" s="1"/>
  <c r="AJ1781" i="64" a="1"/>
  <c r="AJ1781" i="64" s="1"/>
  <c r="AI1785" i="64"/>
  <c r="AJ365" i="64" a="1"/>
  <c r="AJ365" i="64" s="1"/>
  <c r="AJ343" i="64" a="1"/>
  <c r="AJ343" i="64" s="1"/>
  <c r="AJ366" i="64" a="1"/>
  <c r="AJ366" i="64" s="1"/>
  <c r="AI344" i="64"/>
  <c r="AJ1930" i="64"/>
  <c r="AJ1964" i="64"/>
  <c r="DE121" i="64"/>
  <c r="DE124" i="64" s="1"/>
  <c r="CY2167" i="64"/>
  <c r="CY1130" i="64"/>
  <c r="CZ1128" i="64"/>
  <c r="DA2146" i="64"/>
  <c r="DA2148" i="64" s="1"/>
  <c r="AI1889" i="64"/>
  <c r="AI1867" i="64"/>
  <c r="AJ2222" i="64" a="1"/>
  <c r="AJ2222" i="64" s="1"/>
  <c r="AJ1868" i="64" a="1"/>
  <c r="AJ1868" i="64" s="1"/>
  <c r="AJ1888" i="64" a="1"/>
  <c r="AJ1888" i="64" s="1"/>
  <c r="BS1583" i="64"/>
  <c r="BT1581" i="64"/>
  <c r="BT1560" i="64"/>
  <c r="BT1562" i="64" s="1"/>
  <c r="BU1538" i="64"/>
  <c r="BU1540" i="64" s="1"/>
  <c r="AE1496" i="64"/>
  <c r="AF1493" i="64"/>
  <c r="AG1484" i="64"/>
  <c r="AH1482" i="64"/>
  <c r="AH1491" i="64"/>
  <c r="AH1483" i="64"/>
  <c r="AH1492" i="64"/>
  <c r="AJ1487" i="64" a="1"/>
  <c r="AJ1487" i="64" s="1"/>
  <c r="AJ1488" i="64" a="1"/>
  <c r="AJ1488" i="64" s="1"/>
  <c r="AJ1478" i="64" a="1"/>
  <c r="AJ1478" i="64" s="1"/>
  <c r="AJ1479" i="64" a="1"/>
  <c r="AJ1479" i="64" s="1"/>
  <c r="AI1475" i="64"/>
  <c r="AI1474" i="64"/>
  <c r="AJ1469" i="64" a="1"/>
  <c r="AJ1469" i="64" s="1"/>
  <c r="AJ1470" i="64" a="1"/>
  <c r="AJ1470" i="64" s="1"/>
  <c r="AI1910" i="64"/>
  <c r="AJ1909" i="64" a="1"/>
  <c r="AJ1909" i="64" s="1"/>
  <c r="AJ429" i="64" a="1"/>
  <c r="AJ429" i="64" s="1"/>
  <c r="AE477" i="64"/>
  <c r="AD1649" i="64"/>
  <c r="AD1651" i="64"/>
  <c r="AF476" i="64" a="1"/>
  <c r="AF476" i="64" s="1"/>
  <c r="AK1679" i="64"/>
  <c r="AK1680" i="64" s="1"/>
  <c r="AI1230" i="64"/>
  <c r="AI1390" i="64"/>
  <c r="AI939" i="64"/>
  <c r="AI1367" i="64"/>
  <c r="AI826" i="64"/>
  <c r="AI431" i="64"/>
  <c r="AI320" i="64"/>
  <c r="AI455" i="64"/>
  <c r="AH62" i="64"/>
  <c r="AJ424" i="64" a="1"/>
  <c r="AJ424" i="64" s="1"/>
  <c r="AJ75" i="64" a="1"/>
  <c r="AJ75" i="64" s="1"/>
  <c r="AJ342" i="64" a="1"/>
  <c r="AJ342" i="64" s="1"/>
  <c r="AJ55" i="64" a="1"/>
  <c r="AJ55" i="64" s="1"/>
  <c r="AJ60" i="64" a="1"/>
  <c r="AJ60" i="64" s="1"/>
  <c r="AJ59" i="64" a="1"/>
  <c r="AJ59" i="64" s="1"/>
  <c r="AI56" i="64"/>
  <c r="AJ54" i="64" a="1"/>
  <c r="AJ54" i="64" s="1"/>
  <c r="AJ53" i="64" a="1"/>
  <c r="AJ53" i="64" s="1"/>
  <c r="AJ454" i="64" a="1"/>
  <c r="AJ454" i="64" s="1"/>
  <c r="AJ2119" i="64" a="1"/>
  <c r="AJ2119" i="64" s="1"/>
  <c r="AJ2196" i="64" a="1"/>
  <c r="AJ2196" i="64" s="1"/>
  <c r="AJ2170" i="64" a="1"/>
  <c r="AJ2170" i="64" s="1"/>
  <c r="AJ2145" i="64" a="1"/>
  <c r="AJ2145" i="64" s="1"/>
  <c r="AJ1366" i="64" a="1"/>
  <c r="AJ1366" i="64" s="1"/>
  <c r="AJ90" i="64" a="1"/>
  <c r="AJ90" i="64" s="1"/>
  <c r="AJ89" i="64" a="1"/>
  <c r="AJ89" i="64" s="1"/>
  <c r="AJ91" i="64" a="1"/>
  <c r="AJ91" i="64" s="1"/>
  <c r="AJ92" i="64" a="1"/>
  <c r="AJ92" i="64" s="1"/>
  <c r="AI93" i="64"/>
  <c r="AJ1311" i="64" a="1"/>
  <c r="AJ1311" i="64" s="1"/>
  <c r="AJ1312" i="64" s="1"/>
  <c r="AJ319" i="64" a="1"/>
  <c r="AJ319" i="64" s="1"/>
  <c r="AX1516" i="64"/>
  <c r="AX1518" i="64" s="1"/>
  <c r="AJ2246" i="64" a="1"/>
  <c r="AJ2246" i="64" s="1"/>
  <c r="AJ1231" i="64" a="1"/>
  <c r="AJ1231" i="64" s="1"/>
  <c r="AJ1610" i="64" a="1"/>
  <c r="AJ1610" i="64" s="1"/>
  <c r="AJ1618" i="64" s="1"/>
  <c r="AJ1397" i="64" a="1"/>
  <c r="AJ1397" i="64" s="1"/>
  <c r="AJ1391" i="64" a="1"/>
  <c r="AJ1391" i="64" s="1"/>
  <c r="AJ1389" i="64" a="1"/>
  <c r="AJ1389" i="64" s="1"/>
  <c r="AJ938" i="64" a="1"/>
  <c r="AJ938" i="64" s="1"/>
  <c r="AJ825" i="64" a="1"/>
  <c r="AJ825" i="64" s="1"/>
  <c r="CA874" i="64"/>
  <c r="AK1930" i="64" a="1"/>
  <c r="AJ431" i="64" a="1"/>
  <c r="BY851" i="64" a="1"/>
  <c r="AJ1910" i="64" a="1"/>
  <c r="AJ367" i="64" a="1"/>
  <c r="AJ455" i="64" a="1"/>
  <c r="BZ588" i="64" a="1"/>
  <c r="AK1964" i="64" a="1"/>
  <c r="BZ849" i="64" a="1"/>
  <c r="AJ1889" i="64" a="1"/>
  <c r="AJ554" i="64" a="1"/>
  <c r="AJ1474" i="64" a="1"/>
  <c r="BZ628" i="64" a="1"/>
  <c r="AJ1867" i="64" a="1"/>
  <c r="BX852" i="64" a="1"/>
  <c r="AJ1390" i="64" a="1"/>
  <c r="AF477" i="64" a="1"/>
  <c r="AJ344" i="64" a="1"/>
  <c r="AJ320" i="64" a="1"/>
  <c r="AJ1475" i="64" a="1"/>
  <c r="AJ939" i="64" a="1"/>
  <c r="AJ1230" i="64" a="1"/>
  <c r="AJ826" i="64" a="1"/>
  <c r="AJ1367" i="64" a="1"/>
  <c r="AF1495" i="64" l="1"/>
  <c r="AE1646" i="64"/>
  <c r="K1649" i="64"/>
  <c r="CA48" i="1161"/>
  <c r="CA63" i="1161"/>
  <c r="CA47" i="1161"/>
  <c r="CA62" i="1161"/>
  <c r="CA49" i="1161"/>
  <c r="CA64" i="1161"/>
  <c r="BY68" i="1161"/>
  <c r="CF27" i="1161"/>
  <c r="CF41" i="1161"/>
  <c r="CF58" i="1161"/>
  <c r="CF43" i="1161"/>
  <c r="CF42" i="1161"/>
  <c r="CF40" i="1161"/>
  <c r="CF56" i="1161"/>
  <c r="CF54" i="1161"/>
  <c r="CF17" i="1161"/>
  <c r="CF57" i="1161"/>
  <c r="CF4" i="1161"/>
  <c r="CF55" i="1161"/>
  <c r="CF23" i="1161"/>
  <c r="CF72" i="1161"/>
  <c r="CF24" i="1161"/>
  <c r="CF76" i="1161"/>
  <c r="CF25" i="1161"/>
  <c r="CF16" i="1161"/>
  <c r="CF26" i="1161"/>
  <c r="CF39" i="1161"/>
  <c r="CE8" i="1161"/>
  <c r="CA50" i="1161"/>
  <c r="CA65" i="1161"/>
  <c r="CG7" i="1161"/>
  <c r="CG1" i="1161"/>
  <c r="CH2" i="1161"/>
  <c r="CG3" i="1161"/>
  <c r="CE15" i="1161"/>
  <c r="CA46" i="1161"/>
  <c r="CA61" i="1161"/>
  <c r="BX69" i="1161"/>
  <c r="BZ66" i="1161"/>
  <c r="BZ23" i="861" s="1"/>
  <c r="BZ51" i="1161"/>
  <c r="BZ17" i="861" s="1"/>
  <c r="CD18" i="1161"/>
  <c r="CB36" i="1161"/>
  <c r="CB77" i="1161"/>
  <c r="CB18" i="861" s="1"/>
  <c r="CB73" i="1161"/>
  <c r="CB24" i="861" s="1"/>
  <c r="CC36" i="1161"/>
  <c r="CC73" i="1161"/>
  <c r="CC24" i="861" s="1"/>
  <c r="CC77" i="1161"/>
  <c r="CC18" i="861" s="1"/>
  <c r="BX681" i="64"/>
  <c r="BX698" i="64" s="1"/>
  <c r="BX699" i="64" s="1"/>
  <c r="BY696" i="64"/>
  <c r="BZ691" i="64"/>
  <c r="BZ695" i="64"/>
  <c r="BZ694" i="64"/>
  <c r="BZ692" i="64"/>
  <c r="BZ693" i="64"/>
  <c r="CA686" i="64" a="1"/>
  <c r="CA686" i="64" s="1"/>
  <c r="CA687" i="64" a="1"/>
  <c r="CA687" i="64" s="1"/>
  <c r="CA688" i="64" a="1"/>
  <c r="CA688" i="64" s="1"/>
  <c r="CA684" i="64" a="1"/>
  <c r="CA684" i="64" s="1"/>
  <c r="CA685" i="64" a="1"/>
  <c r="CA685" i="64" s="1"/>
  <c r="BY681" i="64"/>
  <c r="BZ676" i="64"/>
  <c r="CA653" i="64" a="1"/>
  <c r="CA653" i="64" s="1"/>
  <c r="CA661" i="64" s="1"/>
  <c r="CA654" i="64" a="1"/>
  <c r="CA654" i="64" s="1"/>
  <c r="CA662" i="64" s="1"/>
  <c r="CA670" i="64" a="1"/>
  <c r="CA670" i="64" s="1"/>
  <c r="CA655" i="64" a="1"/>
  <c r="CA655" i="64" s="1"/>
  <c r="CA663" i="64" s="1"/>
  <c r="CA656" i="64" a="1"/>
  <c r="CA656" i="64" s="1"/>
  <c r="CA664" i="64" s="1"/>
  <c r="CA657" i="64" a="1"/>
  <c r="CA657" i="64" s="1"/>
  <c r="CA665" i="64" s="1"/>
  <c r="CA671" i="64" a="1"/>
  <c r="CA671" i="64" s="1"/>
  <c r="CA672" i="64" a="1"/>
  <c r="CA672" i="64" s="1"/>
  <c r="CA669" i="64" a="1"/>
  <c r="CA669" i="64" s="1"/>
  <c r="CA673" i="64" a="1"/>
  <c r="CA673" i="64" s="1"/>
  <c r="BZ680" i="64"/>
  <c r="BZ679" i="64"/>
  <c r="BZ678" i="64"/>
  <c r="BZ677" i="64"/>
  <c r="BZ141" i="64"/>
  <c r="BZ143" i="64" s="1"/>
  <c r="CA139" i="64" a="1"/>
  <c r="CA139" i="64" s="1"/>
  <c r="CA138" i="64" s="1"/>
  <c r="CA140" i="64" a="1"/>
  <c r="CA140" i="64" s="1"/>
  <c r="BZ849" i="64"/>
  <c r="BZ628" i="64"/>
  <c r="BZ630" i="64" s="1"/>
  <c r="BX852" i="64"/>
  <c r="BY851" i="64"/>
  <c r="CA262" i="64" a="1"/>
  <c r="CA262" i="64" s="1"/>
  <c r="CA848" i="64" a="1"/>
  <c r="CA848" i="64" s="1"/>
  <c r="CA243" i="64" a="1"/>
  <c r="CA243" i="64" s="1"/>
  <c r="CA629" i="64" a="1"/>
  <c r="CA629" i="64" s="1"/>
  <c r="CA595" i="64" a="1"/>
  <c r="CA595" i="64" s="1"/>
  <c r="CA230" i="64" a="1"/>
  <c r="CA230" i="64" s="1"/>
  <c r="BY592" i="64"/>
  <c r="BZ588" i="64"/>
  <c r="BZ596" i="64" s="1"/>
  <c r="CA591" i="64" a="1"/>
  <c r="CA591" i="64" s="1"/>
  <c r="CA4" i="64"/>
  <c r="CA587" i="64" a="1"/>
  <c r="CA587" i="64" s="1"/>
  <c r="CB190" i="64"/>
  <c r="CB7" i="64"/>
  <c r="CA8" i="64" s="1"/>
  <c r="BU48" i="861"/>
  <c r="BU89" i="861" s="1"/>
  <c r="CB1" i="64"/>
  <c r="CB3" i="64"/>
  <c r="CB873" i="64" s="1" a="1"/>
  <c r="CB873"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4" i="861"/>
  <c r="CA24" i="864"/>
  <c r="CA96"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4" i="64"/>
  <c r="AJ564" i="64" s="1"/>
  <c r="AI564" i="64"/>
  <c r="AK558" i="64" a="1"/>
  <c r="AK558" i="64" s="1"/>
  <c r="AK553" i="64" a="1"/>
  <c r="AK553" i="64" s="1"/>
  <c r="AJ367" i="64"/>
  <c r="AI1793" i="64"/>
  <c r="AK1776" i="64" a="1"/>
  <c r="AK1776" i="64" s="1"/>
  <c r="AK1777" i="64" a="1"/>
  <c r="AK1777" i="64" s="1"/>
  <c r="AK1778" i="64" a="1"/>
  <c r="AK1778" i="64" s="1"/>
  <c r="AK1779" i="64" a="1"/>
  <c r="AK1779" i="64" s="1"/>
  <c r="AK1780" i="64" a="1"/>
  <c r="AK1780" i="64" s="1"/>
  <c r="AK1781" i="64" a="1"/>
  <c r="AK1781" i="64" s="1"/>
  <c r="AK1783" i="64" a="1"/>
  <c r="AK1783" i="64" s="1"/>
  <c r="AK1784" i="64" a="1"/>
  <c r="AK1784" i="64" s="1"/>
  <c r="AK1782" i="64" a="1"/>
  <c r="AK1782" i="64" s="1"/>
  <c r="AJ1785" i="64"/>
  <c r="AK365" i="64" a="1"/>
  <c r="AK365" i="64" s="1"/>
  <c r="AK343" i="64" a="1"/>
  <c r="AK343" i="64" s="1"/>
  <c r="AK366" i="64" a="1"/>
  <c r="AK366" i="64" s="1"/>
  <c r="AJ344" i="64"/>
  <c r="AK1964" i="64"/>
  <c r="AK1930" i="64"/>
  <c r="DF121" i="64"/>
  <c r="DF124" i="64" s="1"/>
  <c r="DA2219" i="64"/>
  <c r="DA2193" i="64"/>
  <c r="DA2116" i="64"/>
  <c r="CZ1130" i="64"/>
  <c r="DA1128" i="64"/>
  <c r="DB2146" i="64"/>
  <c r="DB2148" i="64" s="1"/>
  <c r="AJ1889" i="64"/>
  <c r="AJ1867" i="64"/>
  <c r="AK2222" i="64" a="1"/>
  <c r="AK2222" i="64" s="1"/>
  <c r="AK1868" i="64" a="1"/>
  <c r="AK1868" i="64" s="1"/>
  <c r="AK1888" i="64" a="1"/>
  <c r="AK1888" i="64" s="1"/>
  <c r="BT1583" i="64"/>
  <c r="BU1581" i="64"/>
  <c r="BU1560" i="64"/>
  <c r="BU1562" i="64" s="1"/>
  <c r="BV1538" i="64"/>
  <c r="BV1540" i="64" s="1"/>
  <c r="AG1493" i="64"/>
  <c r="AG1495" i="64" s="1"/>
  <c r="AH1484" i="64"/>
  <c r="AH1493" i="64"/>
  <c r="AI1483" i="64"/>
  <c r="AI1492" i="64"/>
  <c r="AI1482" i="64"/>
  <c r="AI1491" i="64"/>
  <c r="AK1488" i="64" a="1"/>
  <c r="AK1488" i="64" s="1"/>
  <c r="AK1487" i="64" a="1"/>
  <c r="AK1487" i="64" s="1"/>
  <c r="AK1478" i="64" a="1"/>
  <c r="AK1478" i="64" s="1"/>
  <c r="AK1479" i="64" a="1"/>
  <c r="AK1479" i="64" s="1"/>
  <c r="AJ1475" i="64"/>
  <c r="AJ1474" i="64"/>
  <c r="AK1469" i="64" a="1"/>
  <c r="AK1469" i="64" s="1"/>
  <c r="AK1470" i="64" a="1"/>
  <c r="AK1470" i="64" s="1"/>
  <c r="AJ1910" i="64"/>
  <c r="AK1909" i="64" a="1"/>
  <c r="AK1909" i="64" s="1"/>
  <c r="AK429" i="64" a="1"/>
  <c r="AK429" i="64" s="1"/>
  <c r="AF477" i="64"/>
  <c r="AG476" i="64" a="1"/>
  <c r="AG476" i="64" s="1"/>
  <c r="AL1679" i="64"/>
  <c r="AL1680" i="64" s="1"/>
  <c r="AJ939" i="64"/>
  <c r="AJ1390" i="64"/>
  <c r="AJ1230" i="64"/>
  <c r="AJ1367" i="64"/>
  <c r="AJ826" i="64"/>
  <c r="AJ431" i="64"/>
  <c r="AJ320" i="64"/>
  <c r="AJ455" i="64"/>
  <c r="Z1609" i="64"/>
  <c r="Z1615" i="64" s="1"/>
  <c r="AI62" i="64"/>
  <c r="AK424" i="64" a="1"/>
  <c r="AK424" i="64" s="1"/>
  <c r="AK75" i="64" a="1"/>
  <c r="AK75" i="64" s="1"/>
  <c r="AK342" i="64" a="1"/>
  <c r="AK342" i="64" s="1"/>
  <c r="AK55" i="64" a="1"/>
  <c r="AK55" i="64" s="1"/>
  <c r="AK60" i="64" a="1"/>
  <c r="AK60" i="64" s="1"/>
  <c r="AK59" i="64" a="1"/>
  <c r="AK59" i="64" s="1"/>
  <c r="AJ56" i="64"/>
  <c r="AK54" i="64" a="1"/>
  <c r="AK54" i="64" s="1"/>
  <c r="AK53" i="64" a="1"/>
  <c r="AK53" i="64" s="1"/>
  <c r="AK454" i="64" a="1"/>
  <c r="AK454" i="64" s="1"/>
  <c r="AK2119" i="64" a="1"/>
  <c r="AK2119" i="64" s="1"/>
  <c r="AK2196" i="64" a="1"/>
  <c r="AK2196" i="64" s="1"/>
  <c r="AK2170" i="64" a="1"/>
  <c r="AK2170" i="64" s="1"/>
  <c r="AK2145" i="64" a="1"/>
  <c r="AK2145" i="64" s="1"/>
  <c r="AK1366" i="64" a="1"/>
  <c r="AK1366" i="64" s="1"/>
  <c r="AK89" i="64" a="1"/>
  <c r="AK89" i="64" s="1"/>
  <c r="AK90" i="64" a="1"/>
  <c r="AK90" i="64" s="1"/>
  <c r="AK91" i="64" a="1"/>
  <c r="AK91" i="64" s="1"/>
  <c r="AK92" i="64" a="1"/>
  <c r="AK92" i="64" s="1"/>
  <c r="AJ93" i="64"/>
  <c r="AK1311" i="64" a="1"/>
  <c r="AK1311" i="64" s="1"/>
  <c r="AK1312" i="64" s="1"/>
  <c r="AK319" i="64" a="1"/>
  <c r="AK319" i="64" s="1"/>
  <c r="AY1516" i="64"/>
  <c r="AY1518" i="64" s="1"/>
  <c r="AK2246" i="64" a="1"/>
  <c r="AK2246" i="64" s="1"/>
  <c r="AK1231" i="64" a="1"/>
  <c r="AK1231" i="64" s="1"/>
  <c r="AK1610" i="64" a="1"/>
  <c r="AK1610" i="64" s="1"/>
  <c r="AK1618" i="64" s="1"/>
  <c r="AK1397" i="64" a="1"/>
  <c r="AK1397" i="64" s="1"/>
  <c r="AK1391" i="64" a="1"/>
  <c r="AK1391" i="64" s="1"/>
  <c r="AK1389" i="64" a="1"/>
  <c r="AK1389" i="64" s="1"/>
  <c r="AK938" i="64" a="1"/>
  <c r="AK938" i="64" s="1"/>
  <c r="AK825" i="64" a="1"/>
  <c r="AK825" i="64" s="1"/>
  <c r="CB874" i="64"/>
  <c r="AK455" i="64" a="1"/>
  <c r="AK1474" i="64" a="1"/>
  <c r="AK1867" i="64" a="1"/>
  <c r="AK431" i="64" a="1"/>
  <c r="CA849" i="64" a="1"/>
  <c r="AK554" i="64" a="1"/>
  <c r="BZ851" i="64" a="1"/>
  <c r="AK1475" i="64" a="1"/>
  <c r="AL1930" i="64" a="1"/>
  <c r="AL1964" i="64" a="1"/>
  <c r="AK1230" i="64" a="1"/>
  <c r="AK1889" i="64" a="1"/>
  <c r="AK1390" i="64" a="1"/>
  <c r="BY852" i="64" a="1"/>
  <c r="AK344" i="64" a="1"/>
  <c r="AK1910" i="64" a="1"/>
  <c r="CA628" i="64" a="1"/>
  <c r="CA588" i="64" a="1"/>
  <c r="AK367" i="64" a="1"/>
  <c r="AK320" i="64" a="1"/>
  <c r="AK1367" i="64" a="1"/>
  <c r="AK939" i="64" a="1"/>
  <c r="AK826" i="64" a="1"/>
  <c r="AG477" i="64" a="1"/>
  <c r="AF1496" i="64" l="1"/>
  <c r="CB33" i="1161"/>
  <c r="CB35" i="1161"/>
  <c r="CB32" i="1161"/>
  <c r="CB31" i="1161"/>
  <c r="CB34" i="1161"/>
  <c r="CF15" i="1161"/>
  <c r="CD20" i="1161"/>
  <c r="CG26" i="1161"/>
  <c r="CG40" i="1161"/>
  <c r="CG42" i="1161"/>
  <c r="CG25" i="1161"/>
  <c r="CG39" i="1161"/>
  <c r="CG27" i="1161"/>
  <c r="CG41" i="1161"/>
  <c r="CG43" i="1161"/>
  <c r="CG56" i="1161"/>
  <c r="CG54" i="1161"/>
  <c r="CG57" i="1161"/>
  <c r="CG23" i="1161"/>
  <c r="CG55" i="1161"/>
  <c r="CG4" i="1161"/>
  <c r="CG58" i="1161"/>
  <c r="CG16" i="1161"/>
  <c r="CG72" i="1161"/>
  <c r="CG24" i="1161"/>
  <c r="CG76" i="1161"/>
  <c r="CG17" i="1161"/>
  <c r="BY69" i="1161"/>
  <c r="CE18" i="1161"/>
  <c r="CH3" i="1161"/>
  <c r="CH7" i="1161"/>
  <c r="CH1" i="1161"/>
  <c r="CI2" i="1161"/>
  <c r="CF8" i="1161"/>
  <c r="BZ68" i="1161"/>
  <c r="CC31" i="1161"/>
  <c r="CC34" i="1161"/>
  <c r="CC35" i="1161"/>
  <c r="CC32" i="1161"/>
  <c r="CC33" i="1161"/>
  <c r="CF18" i="1161"/>
  <c r="CA66" i="1161"/>
  <c r="CA23" i="861" s="1"/>
  <c r="CA51" i="1161"/>
  <c r="CA17" i="861" s="1"/>
  <c r="Z1619" i="64" a="1"/>
  <c r="Z1619" i="64" s="1"/>
  <c r="Z1612" i="64" s="1"/>
  <c r="Z1613" i="64" s="1"/>
  <c r="BY698" i="64"/>
  <c r="BY699" i="64" s="1"/>
  <c r="CA692" i="64"/>
  <c r="BZ696" i="64"/>
  <c r="CA695" i="64"/>
  <c r="CA694" i="64"/>
  <c r="CA691" i="64"/>
  <c r="CA693" i="64"/>
  <c r="CB686" i="64" a="1"/>
  <c r="CB686" i="64" s="1"/>
  <c r="CB687" i="64" a="1"/>
  <c r="CB687" i="64" s="1"/>
  <c r="CB688" i="64" a="1"/>
  <c r="CB688" i="64" s="1"/>
  <c r="CB684" i="64" a="1"/>
  <c r="CB684" i="64" s="1"/>
  <c r="CB685" i="64" a="1"/>
  <c r="CB685" i="64" s="1"/>
  <c r="CA677" i="64"/>
  <c r="CA678" i="64"/>
  <c r="CA680" i="64"/>
  <c r="CB653" i="64" a="1"/>
  <c r="CB653" i="64" s="1"/>
  <c r="CB661" i="64" s="1"/>
  <c r="CB654" i="64" a="1"/>
  <c r="CB654" i="64" s="1"/>
  <c r="CB662" i="64" s="1"/>
  <c r="CB670" i="64" a="1"/>
  <c r="CB670" i="64" s="1"/>
  <c r="CB655" i="64" a="1"/>
  <c r="CB655" i="64" s="1"/>
  <c r="CB663" i="64" s="1"/>
  <c r="CB656" i="64" a="1"/>
  <c r="CB656" i="64" s="1"/>
  <c r="CB664" i="64" s="1"/>
  <c r="CB657" i="64" a="1"/>
  <c r="CB657" i="64" s="1"/>
  <c r="CB665" i="64" s="1"/>
  <c r="CB671" i="64" a="1"/>
  <c r="CB671" i="64" s="1"/>
  <c r="CB669" i="64" a="1"/>
  <c r="CB669" i="64" s="1"/>
  <c r="CB672" i="64" a="1"/>
  <c r="CB672" i="64" s="1"/>
  <c r="CB673" i="64" a="1"/>
  <c r="CB673" i="64" s="1"/>
  <c r="CA679" i="64"/>
  <c r="CA676" i="64"/>
  <c r="BZ681" i="64"/>
  <c r="CB139" i="64" a="1"/>
  <c r="CB139" i="64" s="1"/>
  <c r="CB138" i="64" s="1"/>
  <c r="CB140" i="64" a="1"/>
  <c r="CB140" i="64" s="1"/>
  <c r="CA141" i="64"/>
  <c r="CA143" i="64" s="1"/>
  <c r="CA849" i="64"/>
  <c r="CA628" i="64"/>
  <c r="CA630" i="64" s="1"/>
  <c r="BY852" i="64"/>
  <c r="BZ851" i="64"/>
  <c r="CB262" i="64" a="1"/>
  <c r="CB262" i="64" s="1"/>
  <c r="CB848" i="64" a="1"/>
  <c r="CB848" i="64" s="1"/>
  <c r="CB243" i="64" a="1"/>
  <c r="CB243" i="64" s="1"/>
  <c r="CB629" i="64" a="1"/>
  <c r="CB629" i="64" s="1"/>
  <c r="CB595" i="64" a="1"/>
  <c r="CB595" i="64" s="1"/>
  <c r="CB230" i="64" a="1"/>
  <c r="CB230" i="64" s="1"/>
  <c r="BZ592" i="64"/>
  <c r="CA588" i="64"/>
  <c r="CA596" i="64" s="1"/>
  <c r="CB591" i="64" a="1"/>
  <c r="CB591" i="64" s="1"/>
  <c r="CB4" i="64"/>
  <c r="CB587" i="64" a="1"/>
  <c r="CB587" i="64" s="1"/>
  <c r="CC190" i="64"/>
  <c r="CC7" i="64"/>
  <c r="CB8" i="64" s="1"/>
  <c r="BV48" i="861"/>
  <c r="BV89" i="861" s="1"/>
  <c r="CC1" i="64"/>
  <c r="CD2" i="64"/>
  <c r="CC3" i="64"/>
  <c r="CC873" i="64" s="1" a="1"/>
  <c r="CC873" i="64" s="1"/>
  <c r="CB24" i="864"/>
  <c r="CB96" i="861" s="1"/>
  <c r="CC55" i="863" a="1"/>
  <c r="CC55" i="863" s="1"/>
  <c r="CC53" i="863" a="1"/>
  <c r="CC53" i="863" s="1"/>
  <c r="CC52" i="863" a="1"/>
  <c r="CC52" i="863" s="1"/>
  <c r="CC56" i="863" a="1"/>
  <c r="CC56" i="863" s="1"/>
  <c r="CC54" i="863" a="1"/>
  <c r="CC54" i="863" s="1"/>
  <c r="CC41" i="863"/>
  <c r="CC38" i="863"/>
  <c r="CC39" i="863"/>
  <c r="CD2" i="863"/>
  <c r="CD40" i="863" s="1"/>
  <c r="CC1" i="863"/>
  <c r="CC3" i="863"/>
  <c r="CA34"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4" i="64"/>
  <c r="AL558" i="64" a="1"/>
  <c r="AL558" i="64" s="1"/>
  <c r="AL553" i="64" a="1"/>
  <c r="AL553" i="64" s="1"/>
  <c r="AK367" i="64"/>
  <c r="AJ1793" i="64"/>
  <c r="AL1776" i="64" a="1"/>
  <c r="AL1776" i="64" s="1"/>
  <c r="AL1777" i="64" a="1"/>
  <c r="AL1777" i="64" s="1"/>
  <c r="AL1778" i="64" a="1"/>
  <c r="AL1778" i="64" s="1"/>
  <c r="AL1779" i="64" a="1"/>
  <c r="AL1779" i="64" s="1"/>
  <c r="AL1783" i="64" a="1"/>
  <c r="AL1783" i="64" s="1"/>
  <c r="AL1784" i="64" a="1"/>
  <c r="AL1784" i="64" s="1"/>
  <c r="AL1782" i="64" a="1"/>
  <c r="AL1782" i="64" s="1"/>
  <c r="AL1780" i="64" a="1"/>
  <c r="AL1780" i="64" s="1"/>
  <c r="AL1781" i="64" a="1"/>
  <c r="AL1781" i="64" s="1"/>
  <c r="AK1785" i="64"/>
  <c r="AL365" i="64" a="1"/>
  <c r="AL365" i="64" s="1"/>
  <c r="AL343" i="64" a="1"/>
  <c r="AL343" i="64" s="1"/>
  <c r="AL366" i="64" a="1"/>
  <c r="AL366" i="64" s="1"/>
  <c r="AK344" i="64"/>
  <c r="AL1930" i="64"/>
  <c r="AL1964" i="64"/>
  <c r="DG121" i="64"/>
  <c r="DG124" i="64" s="1"/>
  <c r="CZ2167" i="64"/>
  <c r="DA1130" i="64"/>
  <c r="DB1128" i="64"/>
  <c r="DC2146" i="64"/>
  <c r="DC2148" i="64" s="1"/>
  <c r="AK1889" i="64"/>
  <c r="AK1867" i="64"/>
  <c r="AL2222" i="64" a="1"/>
  <c r="AL2222" i="64" s="1"/>
  <c r="AL1868" i="64" a="1"/>
  <c r="AL1868" i="64" s="1"/>
  <c r="AL1888" i="64" a="1"/>
  <c r="AL1888" i="64" s="1"/>
  <c r="BV1581" i="64"/>
  <c r="BU1583" i="64"/>
  <c r="BV1560" i="64"/>
  <c r="BV1562" i="64" s="1"/>
  <c r="BW1538" i="64"/>
  <c r="BW1540" i="64" s="1"/>
  <c r="AG1496" i="64"/>
  <c r="AI1484" i="64"/>
  <c r="AH1495" i="64"/>
  <c r="AH1496" i="64" s="1"/>
  <c r="AI1493" i="64"/>
  <c r="AJ1482" i="64"/>
  <c r="AJ1491" i="64"/>
  <c r="AJ1483" i="64"/>
  <c r="AJ1492" i="64"/>
  <c r="AL1488" i="64" a="1"/>
  <c r="AL1488" i="64" s="1"/>
  <c r="AL1487" i="64" a="1"/>
  <c r="AL1487" i="64" s="1"/>
  <c r="AL1478" i="64" a="1"/>
  <c r="AL1478" i="64" s="1"/>
  <c r="AL1479" i="64" a="1"/>
  <c r="AL1479" i="64" s="1"/>
  <c r="AK1475" i="64"/>
  <c r="AK1474" i="64"/>
  <c r="AL1469" i="64" a="1"/>
  <c r="AL1469" i="64" s="1"/>
  <c r="AL1470" i="64" a="1"/>
  <c r="AL1470" i="64" s="1"/>
  <c r="AK1910" i="64"/>
  <c r="AL1909" i="64" a="1"/>
  <c r="AL1909" i="64" s="1"/>
  <c r="AL429" i="64" a="1"/>
  <c r="AL429" i="64" s="1"/>
  <c r="AG477" i="64"/>
  <c r="AM1679" i="64"/>
  <c r="AM1680" i="64" s="1"/>
  <c r="AH476" i="64" a="1"/>
  <c r="AH476" i="64" s="1"/>
  <c r="AK939" i="64"/>
  <c r="AK1230" i="64"/>
  <c r="AK1390" i="64"/>
  <c r="AK1367" i="64"/>
  <c r="AK826" i="64"/>
  <c r="AK320" i="64"/>
  <c r="AK455" i="64"/>
  <c r="AK431" i="64"/>
  <c r="AJ62" i="64"/>
  <c r="AL424" i="64" a="1"/>
  <c r="AL424" i="64" s="1"/>
  <c r="AL75" i="64" a="1"/>
  <c r="AL75" i="64" s="1"/>
  <c r="AL342" i="64" a="1"/>
  <c r="AL342" i="64" s="1"/>
  <c r="AL55" i="64" a="1"/>
  <c r="AL55" i="64" s="1"/>
  <c r="AL60" i="64" a="1"/>
  <c r="AL60" i="64" s="1"/>
  <c r="AL59" i="64" a="1"/>
  <c r="AL59" i="64" s="1"/>
  <c r="AK56" i="64"/>
  <c r="AL54" i="64" a="1"/>
  <c r="AL54" i="64" s="1"/>
  <c r="AL53" i="64" a="1"/>
  <c r="AL53" i="64" s="1"/>
  <c r="AL454" i="64" a="1"/>
  <c r="AL454" i="64" s="1"/>
  <c r="AL2119" i="64" a="1"/>
  <c r="AL2119" i="64" s="1"/>
  <c r="AL2196" i="64" a="1"/>
  <c r="AL2196" i="64" s="1"/>
  <c r="AL2170" i="64" a="1"/>
  <c r="AL2170" i="64" s="1"/>
  <c r="AL2145" i="64" a="1"/>
  <c r="AL2145" i="64" s="1"/>
  <c r="AL1366" i="64" a="1"/>
  <c r="AL1366" i="64" s="1"/>
  <c r="AL89" i="64" a="1"/>
  <c r="AL89" i="64" s="1"/>
  <c r="AL91" i="64" a="1"/>
  <c r="AL91" i="64" s="1"/>
  <c r="AL90" i="64" a="1"/>
  <c r="AL90" i="64" s="1"/>
  <c r="AL92" i="64" a="1"/>
  <c r="AL92" i="64" s="1"/>
  <c r="AK93" i="64"/>
  <c r="AL1311" i="64" a="1"/>
  <c r="AL1311" i="64" s="1"/>
  <c r="AL1312" i="64" s="1"/>
  <c r="AL319" i="64" a="1"/>
  <c r="AL319" i="64" s="1"/>
  <c r="AZ1516" i="64"/>
  <c r="AZ1518" i="64" s="1"/>
  <c r="AL2246" i="64" a="1"/>
  <c r="AL2246" i="64" s="1"/>
  <c r="AL1231" i="64" a="1"/>
  <c r="AL1231" i="64" s="1"/>
  <c r="AL1610" i="64" a="1"/>
  <c r="AL1610" i="64" s="1"/>
  <c r="AL1618" i="64" s="1"/>
  <c r="AL1391" i="64" a="1"/>
  <c r="AL1391" i="64" s="1"/>
  <c r="AL1389" i="64" a="1"/>
  <c r="AL1389" i="64" s="1"/>
  <c r="AL1397" i="64" a="1"/>
  <c r="AL1397" i="64" s="1"/>
  <c r="AL938" i="64" a="1"/>
  <c r="AL938" i="64" s="1"/>
  <c r="AL825" i="64" a="1"/>
  <c r="AL825" i="64" s="1"/>
  <c r="CC874" i="64"/>
  <c r="AL1889" i="64" a="1"/>
  <c r="AL367" i="64" a="1"/>
  <c r="CB588" i="64" a="1"/>
  <c r="AL455" i="64" a="1"/>
  <c r="BZ852" i="64" a="1"/>
  <c r="CB628" i="64" a="1"/>
  <c r="AH477" i="64" a="1"/>
  <c r="AL1867" i="64" a="1"/>
  <c r="AM1964" i="64" a="1"/>
  <c r="AL344" i="64" a="1"/>
  <c r="AL1475" i="64" a="1"/>
  <c r="AL320" i="64" a="1"/>
  <c r="AM1930" i="64" a="1"/>
  <c r="AL554" i="64" a="1"/>
  <c r="AL1390" i="64" a="1"/>
  <c r="AL1367" i="64" a="1"/>
  <c r="AL431" i="64" a="1"/>
  <c r="AL1910" i="64" a="1"/>
  <c r="CA851" i="64" a="1"/>
  <c r="AL1474" i="64" a="1"/>
  <c r="AL826" i="64" a="1"/>
  <c r="AL1230" i="64" a="1"/>
  <c r="AL939" i="64" a="1"/>
  <c r="CB849" i="64" a="1"/>
  <c r="CG15" i="1161" l="1"/>
  <c r="CF20" i="1161"/>
  <c r="CJ2" i="1161"/>
  <c r="CI3" i="1161"/>
  <c r="CI7" i="1161"/>
  <c r="CI1" i="1161"/>
  <c r="CC48" i="1161"/>
  <c r="CC63" i="1161"/>
  <c r="CC47" i="1161"/>
  <c r="CC62" i="1161"/>
  <c r="CC50" i="1161"/>
  <c r="CC65" i="1161"/>
  <c r="CH26" i="1161"/>
  <c r="CH40" i="1161"/>
  <c r="CH25" i="1161"/>
  <c r="CH39" i="1161"/>
  <c r="CH27" i="1161"/>
  <c r="CH56" i="1161"/>
  <c r="CH54" i="1161"/>
  <c r="CH41" i="1161"/>
  <c r="CH43" i="1161"/>
  <c r="CH42" i="1161"/>
  <c r="CH58" i="1161"/>
  <c r="CH16" i="1161"/>
  <c r="CH72" i="1161"/>
  <c r="CH4" i="1161"/>
  <c r="CH57" i="1161"/>
  <c r="CH17" i="1161"/>
  <c r="CH55" i="1161"/>
  <c r="CH23" i="1161"/>
  <c r="CH76" i="1161"/>
  <c r="CH24" i="1161"/>
  <c r="CC49" i="1161"/>
  <c r="CC64" i="1161"/>
  <c r="CD36" i="1161"/>
  <c r="CD73" i="1161"/>
  <c r="CD24" i="861" s="1"/>
  <c r="CD77" i="1161"/>
  <c r="CD18" i="861" s="1"/>
  <c r="CE20" i="1161"/>
  <c r="CC46" i="1161"/>
  <c r="CC61" i="1161"/>
  <c r="BZ69" i="1161"/>
  <c r="CB49" i="1161"/>
  <c r="CB64" i="1161"/>
  <c r="CB46" i="1161"/>
  <c r="CB61" i="1161"/>
  <c r="CG8" i="1161"/>
  <c r="CB62" i="1161"/>
  <c r="CB47" i="1161"/>
  <c r="CB50" i="1161"/>
  <c r="CB65" i="1161"/>
  <c r="CA68" i="1161"/>
  <c r="CB48" i="1161"/>
  <c r="CB63" i="1161"/>
  <c r="BZ698" i="64"/>
  <c r="BZ699" i="64" s="1"/>
  <c r="CA696" i="64"/>
  <c r="CB695" i="64"/>
  <c r="CB694" i="64"/>
  <c r="CB692" i="64"/>
  <c r="CB691" i="64"/>
  <c r="CB693" i="64"/>
  <c r="CC686" i="64" a="1"/>
  <c r="CC686" i="64" s="1"/>
  <c r="CC687" i="64" a="1"/>
  <c r="CC687" i="64" s="1"/>
  <c r="CC688" i="64" a="1"/>
  <c r="CC688" i="64" s="1"/>
  <c r="CC685" i="64" a="1"/>
  <c r="CC685" i="64" s="1"/>
  <c r="CC684" i="64" a="1"/>
  <c r="CC684" i="64" s="1"/>
  <c r="CB678" i="64"/>
  <c r="CA681" i="64"/>
  <c r="CC653" i="64" a="1"/>
  <c r="CC653" i="64" s="1"/>
  <c r="CC661" i="64" s="1"/>
  <c r="CC654" i="64" a="1"/>
  <c r="CC654" i="64" s="1"/>
  <c r="CC662" i="64" s="1"/>
  <c r="CC670" i="64" a="1"/>
  <c r="CC670" i="64" s="1"/>
  <c r="CC655" i="64" a="1"/>
  <c r="CC655" i="64" s="1"/>
  <c r="CC663" i="64" s="1"/>
  <c r="CC656" i="64" a="1"/>
  <c r="CC656" i="64" s="1"/>
  <c r="CC664" i="64" s="1"/>
  <c r="CC669" i="64" a="1"/>
  <c r="CC669" i="64" s="1"/>
  <c r="CC657" i="64" a="1"/>
  <c r="CC657" i="64" s="1"/>
  <c r="CC665" i="64" s="1"/>
  <c r="CC671" i="64" a="1"/>
  <c r="CC671" i="64" s="1"/>
  <c r="CC672" i="64" a="1"/>
  <c r="CC672" i="64" s="1"/>
  <c r="CC673" i="64" a="1"/>
  <c r="CC673" i="64" s="1"/>
  <c r="CB680" i="64"/>
  <c r="CB679" i="64"/>
  <c r="CB677" i="64"/>
  <c r="CB676" i="64"/>
  <c r="CB141" i="64"/>
  <c r="CB143" i="64" s="1"/>
  <c r="CC139" i="64" a="1"/>
  <c r="CC139" i="64" s="1"/>
  <c r="CC138" i="64" s="1"/>
  <c r="CC140" i="64" a="1"/>
  <c r="CC140" i="64" s="1"/>
  <c r="CB849" i="64"/>
  <c r="CB628" i="64"/>
  <c r="CB630" i="64" s="1"/>
  <c r="BZ852" i="64"/>
  <c r="CA851" i="64"/>
  <c r="CC262" i="64" a="1"/>
  <c r="CC262" i="64" s="1"/>
  <c r="CC848" i="64" a="1"/>
  <c r="CC848" i="64" s="1"/>
  <c r="CC243" i="64" a="1"/>
  <c r="CC243" i="64" s="1"/>
  <c r="CC629" i="64" a="1"/>
  <c r="CC629" i="64" s="1"/>
  <c r="CC595" i="64" a="1"/>
  <c r="CC595" i="64" s="1"/>
  <c r="CC230" i="64" a="1"/>
  <c r="CC230" i="64" s="1"/>
  <c r="CA592" i="64"/>
  <c r="CB588" i="64"/>
  <c r="CB596" i="64" s="1"/>
  <c r="CC591" i="64" a="1"/>
  <c r="CC591" i="64" s="1"/>
  <c r="CC4" i="64"/>
  <c r="CC587" i="64" a="1"/>
  <c r="CC587" i="64" s="1"/>
  <c r="CD190" i="64"/>
  <c r="CD7" i="64"/>
  <c r="CC8" i="64" s="1"/>
  <c r="BW48" i="861"/>
  <c r="BW89" i="861" s="1"/>
  <c r="CD1" i="64"/>
  <c r="CE2" i="64"/>
  <c r="CD3" i="64"/>
  <c r="CD873" i="64" s="1" a="1"/>
  <c r="CD873" i="64" s="1"/>
  <c r="CC24" i="864"/>
  <c r="CC96"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4"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4" i="64"/>
  <c r="AL564" i="64" s="1"/>
  <c r="AK564" i="64"/>
  <c r="AM558" i="64" a="1"/>
  <c r="AM558" i="64" s="1"/>
  <c r="AM553" i="64" a="1"/>
  <c r="AM553" i="64" s="1"/>
  <c r="AL367" i="64"/>
  <c r="AK1793" i="64"/>
  <c r="AM1776" i="64" a="1"/>
  <c r="AM1776" i="64" s="1"/>
  <c r="AM1777" i="64" a="1"/>
  <c r="AM1777" i="64" s="1"/>
  <c r="AM1780" i="64" a="1"/>
  <c r="AM1780" i="64" s="1"/>
  <c r="AM1781" i="64" a="1"/>
  <c r="AM1781" i="64" s="1"/>
  <c r="AM1779" i="64" a="1"/>
  <c r="AM1779" i="64" s="1"/>
  <c r="AM1783" i="64" a="1"/>
  <c r="AM1783" i="64" s="1"/>
  <c r="AM1784" i="64" a="1"/>
  <c r="AM1784" i="64" s="1"/>
  <c r="AM1782" i="64" a="1"/>
  <c r="AM1782" i="64" s="1"/>
  <c r="AM1778" i="64" a="1"/>
  <c r="AM1778" i="64" s="1"/>
  <c r="AL1785" i="64"/>
  <c r="AM343" i="64" a="1"/>
  <c r="AM343" i="64" s="1"/>
  <c r="AM366" i="64" a="1"/>
  <c r="AM366" i="64" s="1"/>
  <c r="AM365" i="64" a="1"/>
  <c r="AM365" i="64" s="1"/>
  <c r="AL344" i="64"/>
  <c r="AM1964" i="64"/>
  <c r="AM1930" i="64"/>
  <c r="DH121" i="64"/>
  <c r="DH124" i="64" s="1"/>
  <c r="DB2116" i="64"/>
  <c r="DB2193" i="64"/>
  <c r="DB2219" i="64"/>
  <c r="DB1130" i="64"/>
  <c r="DC1128" i="64"/>
  <c r="DD2146" i="64"/>
  <c r="DD2148" i="64" s="1"/>
  <c r="AL1889" i="64"/>
  <c r="AL1867" i="64"/>
  <c r="AM2222" i="64" a="1"/>
  <c r="AM2222" i="64" s="1"/>
  <c r="AM1868" i="64" a="1"/>
  <c r="AM1868" i="64" s="1"/>
  <c r="AM1888" i="64" a="1"/>
  <c r="AM1888" i="64" s="1"/>
  <c r="BV1583" i="64"/>
  <c r="BW1581" i="64"/>
  <c r="BW1560" i="64"/>
  <c r="BW1562" i="64" s="1"/>
  <c r="BX1538" i="64"/>
  <c r="BX1540" i="64" s="1"/>
  <c r="AI1495" i="64"/>
  <c r="AJ1484" i="64"/>
  <c r="AK1483" i="64"/>
  <c r="AK1492" i="64"/>
  <c r="AK1482" i="64"/>
  <c r="AK1491" i="64"/>
  <c r="AM1488" i="64" a="1"/>
  <c r="AM1488" i="64" s="1"/>
  <c r="AM1487" i="64" a="1"/>
  <c r="AM1487" i="64" s="1"/>
  <c r="AM1479" i="64" a="1"/>
  <c r="AM1479" i="64" s="1"/>
  <c r="AM1478" i="64" a="1"/>
  <c r="AM1478" i="64" s="1"/>
  <c r="AL1475" i="64"/>
  <c r="AL1474" i="64"/>
  <c r="AM1469" i="64" a="1"/>
  <c r="AM1469" i="64" s="1"/>
  <c r="AM1470" i="64" a="1"/>
  <c r="AM1470" i="64" s="1"/>
  <c r="AL1910" i="64"/>
  <c r="AM1909" i="64" a="1"/>
  <c r="AM1909" i="64" s="1"/>
  <c r="AM429" i="64" a="1"/>
  <c r="AM429" i="64" s="1"/>
  <c r="AH477" i="64"/>
  <c r="AN1679" i="64"/>
  <c r="AN1680" i="64" s="1"/>
  <c r="AI476" i="64" a="1"/>
  <c r="AI476" i="64" s="1"/>
  <c r="AL1390" i="64"/>
  <c r="AL939" i="64"/>
  <c r="AL1230" i="64"/>
  <c r="AL1367" i="64"/>
  <c r="AL826" i="64"/>
  <c r="AL431" i="64"/>
  <c r="AL455" i="64"/>
  <c r="AL320" i="64"/>
  <c r="AA1609" i="64"/>
  <c r="AA1615" i="64" s="1"/>
  <c r="AK62" i="64"/>
  <c r="AM424" i="64" a="1"/>
  <c r="AM424" i="64" s="1"/>
  <c r="AM75" i="64" a="1"/>
  <c r="AM75" i="64" s="1"/>
  <c r="AM342" i="64" a="1"/>
  <c r="AM342" i="64" s="1"/>
  <c r="AM55" i="64" a="1"/>
  <c r="AM55" i="64" s="1"/>
  <c r="AM60" i="64" a="1"/>
  <c r="AM60" i="64" s="1"/>
  <c r="AM59" i="64" a="1"/>
  <c r="AM59" i="64" s="1"/>
  <c r="AL56" i="64"/>
  <c r="AM53" i="64" a="1"/>
  <c r="AM53" i="64" s="1"/>
  <c r="AM54" i="64" a="1"/>
  <c r="AM54" i="64" s="1"/>
  <c r="AM454" i="64" a="1"/>
  <c r="AM454" i="64" s="1"/>
  <c r="AM2119" i="64" a="1"/>
  <c r="AM2119" i="64" s="1"/>
  <c r="AM2196" i="64" a="1"/>
  <c r="AM2196" i="64" s="1"/>
  <c r="AM2170" i="64" a="1"/>
  <c r="AM2170" i="64" s="1"/>
  <c r="AM2145" i="64" a="1"/>
  <c r="AM2145" i="64" s="1"/>
  <c r="AM1366" i="64" a="1"/>
  <c r="AM1366" i="64" s="1"/>
  <c r="AM91" i="64" a="1"/>
  <c r="AM91" i="64" s="1"/>
  <c r="AM92" i="64" a="1"/>
  <c r="AM92" i="64" s="1"/>
  <c r="AM89" i="64" a="1"/>
  <c r="AM89" i="64" s="1"/>
  <c r="AM90" i="64" a="1"/>
  <c r="AM90" i="64" s="1"/>
  <c r="AL93" i="64"/>
  <c r="AM1311" i="64" a="1"/>
  <c r="AM1311" i="64" s="1"/>
  <c r="AM1312" i="64" s="1"/>
  <c r="AM319" i="64" a="1"/>
  <c r="AM319" i="64" s="1"/>
  <c r="BA1516" i="64"/>
  <c r="BA1518" i="64" s="1"/>
  <c r="AM2246" i="64" a="1"/>
  <c r="AM2246" i="64" s="1"/>
  <c r="AM1231" i="64" a="1"/>
  <c r="AM1231" i="64" s="1"/>
  <c r="AM1610" i="64" a="1"/>
  <c r="AM1610" i="64" s="1"/>
  <c r="AM1618" i="64" s="1"/>
  <c r="AM1391" i="64" a="1"/>
  <c r="AM1391" i="64" s="1"/>
  <c r="AM1389" i="64" a="1"/>
  <c r="AM1389" i="64" s="1"/>
  <c r="AM1397" i="64" a="1"/>
  <c r="AM1397" i="64" s="1"/>
  <c r="AM938" i="64" a="1"/>
  <c r="AM938" i="64" s="1"/>
  <c r="AM825" i="64" a="1"/>
  <c r="AM825" i="64" s="1"/>
  <c r="CD874" i="64"/>
  <c r="AM1367" i="64" a="1"/>
  <c r="AM431" i="64" a="1"/>
  <c r="AM455" i="64" a="1"/>
  <c r="AN1930" i="64" a="1"/>
  <c r="AM554" i="64" a="1"/>
  <c r="AM939" i="64" a="1"/>
  <c r="AN1964" i="64" a="1"/>
  <c r="AM1475" i="64" a="1"/>
  <c r="CB851" i="64" a="1"/>
  <c r="AM1889" i="64" a="1"/>
  <c r="AM344" i="64" a="1"/>
  <c r="AM320" i="64" a="1"/>
  <c r="AM1867" i="64" a="1"/>
  <c r="CA852" i="64" a="1"/>
  <c r="CC588" i="64" a="1"/>
  <c r="AM1910" i="64" a="1"/>
  <c r="AM1390" i="64" a="1"/>
  <c r="CC849" i="64" a="1"/>
  <c r="CC628" i="64" a="1"/>
  <c r="AM1474" i="64" a="1"/>
  <c r="AM367" i="64" a="1"/>
  <c r="AM1230" i="64" a="1"/>
  <c r="AM826" i="64" a="1"/>
  <c r="AI477" i="64" a="1"/>
  <c r="CG18" i="1161" l="1"/>
  <c r="CI54" i="1161"/>
  <c r="CI41" i="1161"/>
  <c r="CI43" i="1161"/>
  <c r="CI55" i="1161"/>
  <c r="CI42" i="1161"/>
  <c r="CI16" i="1161"/>
  <c r="CI72" i="1161"/>
  <c r="CI4" i="1161"/>
  <c r="CI56" i="1161"/>
  <c r="CI17" i="1161"/>
  <c r="CI58" i="1161"/>
  <c r="CI23" i="1161"/>
  <c r="CI76" i="1161"/>
  <c r="CI26" i="1161"/>
  <c r="CI24" i="1161"/>
  <c r="CI25" i="1161"/>
  <c r="CI39" i="1161"/>
  <c r="CI27" i="1161"/>
  <c r="CI57" i="1161"/>
  <c r="CI40" i="1161"/>
  <c r="CK2" i="1161"/>
  <c r="CJ3" i="1161"/>
  <c r="CJ7" i="1161"/>
  <c r="CJ1" i="1161"/>
  <c r="CG20" i="1161"/>
  <c r="CC66" i="1161"/>
  <c r="CC23" i="861" s="1"/>
  <c r="CC51" i="1161"/>
  <c r="CC17" i="861" s="1"/>
  <c r="CF36" i="1161"/>
  <c r="CF77" i="1161"/>
  <c r="CF18" i="861" s="1"/>
  <c r="CF73" i="1161"/>
  <c r="CF24" i="861" s="1"/>
  <c r="CE36" i="1161"/>
  <c r="CE77" i="1161"/>
  <c r="CE18" i="861" s="1"/>
  <c r="CE73" i="1161"/>
  <c r="CE24" i="861" s="1"/>
  <c r="CH15" i="1161"/>
  <c r="CH8" i="1161"/>
  <c r="CB66" i="1161"/>
  <c r="CB23" i="861" s="1"/>
  <c r="CA69" i="1161"/>
  <c r="CB51" i="1161"/>
  <c r="CB17" i="861" s="1"/>
  <c r="CD34" i="1161"/>
  <c r="CD31" i="1161"/>
  <c r="CD32" i="1161"/>
  <c r="CD35" i="1161"/>
  <c r="CD33" i="1161"/>
  <c r="AA1619" i="64" a="1"/>
  <c r="AA1619" i="64" s="1"/>
  <c r="AA1612" i="64" s="1"/>
  <c r="AA1613" i="64" s="1"/>
  <c r="CA698" i="64"/>
  <c r="CC691" i="64"/>
  <c r="CB696" i="64"/>
  <c r="CC695" i="64"/>
  <c r="CC694" i="64"/>
  <c r="CC692" i="64"/>
  <c r="CC693" i="64"/>
  <c r="CD686" i="64" a="1"/>
  <c r="CD686" i="64" s="1"/>
  <c r="CD687" i="64" a="1"/>
  <c r="CD687" i="64" s="1"/>
  <c r="CD688" i="64" a="1"/>
  <c r="CD688" i="64" s="1"/>
  <c r="CD685" i="64" a="1"/>
  <c r="CD685" i="64" s="1"/>
  <c r="CD684" i="64" a="1"/>
  <c r="CD684" i="64" s="1"/>
  <c r="CB681" i="64"/>
  <c r="CC680" i="64"/>
  <c r="CD673" i="64" a="1"/>
  <c r="CD673" i="64" s="1"/>
  <c r="CD653" i="64" a="1"/>
  <c r="CD653" i="64" s="1"/>
  <c r="CD661" i="64" s="1"/>
  <c r="CD654" i="64" a="1"/>
  <c r="CD654" i="64" s="1"/>
  <c r="CD662" i="64" s="1"/>
  <c r="CD670" i="64" a="1"/>
  <c r="CD670" i="64" s="1"/>
  <c r="CD669" i="64" a="1"/>
  <c r="CD669" i="64" s="1"/>
  <c r="CD655" i="64" a="1"/>
  <c r="CD655" i="64" s="1"/>
  <c r="CD663" i="64" s="1"/>
  <c r="CD656" i="64" a="1"/>
  <c r="CD656" i="64" s="1"/>
  <c r="CD664" i="64" s="1"/>
  <c r="CD657" i="64" a="1"/>
  <c r="CD657" i="64" s="1"/>
  <c r="CD665" i="64" s="1"/>
  <c r="CD671" i="64" a="1"/>
  <c r="CD671" i="64" s="1"/>
  <c r="CD672" i="64" a="1"/>
  <c r="CD672" i="64" s="1"/>
  <c r="CC679" i="64"/>
  <c r="CC678" i="64"/>
  <c r="CC677" i="64"/>
  <c r="CC676" i="64"/>
  <c r="CD139" i="64" a="1"/>
  <c r="CD139" i="64" s="1"/>
  <c r="CD138" i="64" s="1"/>
  <c r="CD140" i="64" a="1"/>
  <c r="CD140" i="64" s="1"/>
  <c r="CC141" i="64"/>
  <c r="CC143" i="64" s="1"/>
  <c r="CC849" i="64"/>
  <c r="CC628" i="64"/>
  <c r="CC630" i="64" s="1"/>
  <c r="CA852" i="64"/>
  <c r="CB851" i="64"/>
  <c r="CD262" i="64" a="1"/>
  <c r="CD262" i="64" s="1"/>
  <c r="CD848" i="64" a="1"/>
  <c r="CD848" i="64" s="1"/>
  <c r="CD243" i="64" a="1"/>
  <c r="CD243" i="64" s="1"/>
  <c r="CD629" i="64" a="1"/>
  <c r="CD629" i="64" s="1"/>
  <c r="CD595" i="64" a="1"/>
  <c r="CD595" i="64" s="1"/>
  <c r="CD230" i="64" a="1"/>
  <c r="CD230" i="64" s="1"/>
  <c r="CB592" i="64"/>
  <c r="CC588" i="64"/>
  <c r="CC596" i="64" s="1"/>
  <c r="CD591" i="64" a="1"/>
  <c r="CD591" i="64" s="1"/>
  <c r="CD4" i="64"/>
  <c r="CD587" i="64" a="1"/>
  <c r="CD587" i="64" s="1"/>
  <c r="CE190" i="64"/>
  <c r="CE7" i="64"/>
  <c r="CD8" i="64" s="1"/>
  <c r="BX48" i="861"/>
  <c r="BX89" i="861" s="1"/>
  <c r="CF2" i="64"/>
  <c r="CE3" i="64"/>
  <c r="CE873" i="64" s="1" a="1"/>
  <c r="CE873"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6" i="861" s="1"/>
  <c r="CD70" i="863" a="1"/>
  <c r="CD70" i="863" s="1"/>
  <c r="CD68" i="863" a="1"/>
  <c r="CD68" i="863" s="1"/>
  <c r="CD66" i="863" a="1"/>
  <c r="CD66" i="863" s="1"/>
  <c r="CD4" i="863"/>
  <c r="CC34" i="861"/>
  <c r="AN212" i="64"/>
  <c r="AN194" i="64"/>
  <c r="AO208" i="64"/>
  <c r="AO191" i="64"/>
  <c r="AO209" i="64"/>
  <c r="AO210" i="64"/>
  <c r="AO192" i="64"/>
  <c r="AO211" i="64"/>
  <c r="AO193" i="64"/>
  <c r="BR7" i="860"/>
  <c r="BR3" i="860"/>
  <c r="BR4" i="860" s="1"/>
  <c r="BS2" i="860"/>
  <c r="BR1" i="860"/>
  <c r="AM554" i="64"/>
  <c r="AM564" i="64" s="1"/>
  <c r="AN558" i="64" a="1"/>
  <c r="AN558" i="64" s="1"/>
  <c r="AN553" i="64" a="1"/>
  <c r="AN553" i="64" s="1"/>
  <c r="AM367" i="64"/>
  <c r="AL1793" i="64"/>
  <c r="AN1782" i="64" a="1"/>
  <c r="AN1782" i="64" s="1"/>
  <c r="AN1776" i="64" a="1"/>
  <c r="AN1776" i="64" s="1"/>
  <c r="AN1778" i="64" a="1"/>
  <c r="AN1778" i="64" s="1"/>
  <c r="AN1780" i="64" a="1"/>
  <c r="AN1780" i="64" s="1"/>
  <c r="AN1781" i="64" a="1"/>
  <c r="AN1781" i="64" s="1"/>
  <c r="AN1777" i="64" a="1"/>
  <c r="AN1777" i="64" s="1"/>
  <c r="AN1779" i="64" a="1"/>
  <c r="AN1779" i="64" s="1"/>
  <c r="AN1783" i="64" a="1"/>
  <c r="AN1783" i="64" s="1"/>
  <c r="AN1784" i="64" a="1"/>
  <c r="AN1784" i="64" s="1"/>
  <c r="AM1785" i="64"/>
  <c r="AN343" i="64" a="1"/>
  <c r="AN343" i="64" s="1"/>
  <c r="AN366" i="64" a="1"/>
  <c r="AN366" i="64" s="1"/>
  <c r="AN365" i="64" a="1"/>
  <c r="AN365" i="64" s="1"/>
  <c r="AM344" i="64"/>
  <c r="AN1964" i="64"/>
  <c r="AN1930" i="64"/>
  <c r="DI121" i="64"/>
  <c r="DI124" i="64" s="1"/>
  <c r="DA2167" i="64"/>
  <c r="DC1130" i="64"/>
  <c r="DD1128" i="64"/>
  <c r="DE2146" i="64"/>
  <c r="DE2148" i="64" s="1"/>
  <c r="AM1889" i="64"/>
  <c r="AM1867" i="64"/>
  <c r="AN2222" i="64" a="1"/>
  <c r="AN2222" i="64" s="1"/>
  <c r="AN1868" i="64" a="1"/>
  <c r="AN1868" i="64" s="1"/>
  <c r="AN1888" i="64" a="1"/>
  <c r="AN1888" i="64" s="1"/>
  <c r="BW1583" i="64"/>
  <c r="BX1581" i="64"/>
  <c r="BX1560" i="64"/>
  <c r="BX1562" i="64" s="1"/>
  <c r="BY1538" i="64"/>
  <c r="BY1540" i="64" s="1"/>
  <c r="AI1496" i="64"/>
  <c r="AK1484" i="64"/>
  <c r="AJ1493" i="64"/>
  <c r="AJ1495" i="64" s="1"/>
  <c r="AK1493" i="64"/>
  <c r="AL1482" i="64"/>
  <c r="AL1491" i="64"/>
  <c r="AL1483" i="64"/>
  <c r="AL1492" i="64"/>
  <c r="AN1487" i="64" a="1"/>
  <c r="AN1487" i="64" s="1"/>
  <c r="AN1488" i="64" a="1"/>
  <c r="AN1488" i="64" s="1"/>
  <c r="AN1479" i="64" a="1"/>
  <c r="AN1479" i="64" s="1"/>
  <c r="AN1478" i="64" a="1"/>
  <c r="AN1478" i="64" s="1"/>
  <c r="AM1475" i="64"/>
  <c r="AM1474" i="64"/>
  <c r="AN1469" i="64" a="1"/>
  <c r="AN1469" i="64" s="1"/>
  <c r="AN1470" i="64" a="1"/>
  <c r="AN1470" i="64" s="1"/>
  <c r="AM1910" i="64"/>
  <c r="AN1909" i="64" a="1"/>
  <c r="AN1909" i="64" s="1"/>
  <c r="AN429" i="64" a="1"/>
  <c r="AN429" i="64" s="1"/>
  <c r="AI477" i="64"/>
  <c r="AO1679" i="64"/>
  <c r="AO1680" i="64" s="1"/>
  <c r="AJ476" i="64" a="1"/>
  <c r="AJ476" i="64" s="1"/>
  <c r="AM939" i="64"/>
  <c r="AM1390" i="64"/>
  <c r="AM1230" i="64"/>
  <c r="AM1367" i="64"/>
  <c r="AM826" i="64"/>
  <c r="AM320" i="64"/>
  <c r="AM455" i="64"/>
  <c r="AM431" i="64"/>
  <c r="AL62" i="64"/>
  <c r="AN424" i="64" a="1"/>
  <c r="AN424" i="64" s="1"/>
  <c r="AN75" i="64" a="1"/>
  <c r="AN75" i="64" s="1"/>
  <c r="AN342" i="64" a="1"/>
  <c r="AN342" i="64" s="1"/>
  <c r="AN55" i="64" a="1"/>
  <c r="AN55" i="64" s="1"/>
  <c r="AN59" i="64" a="1"/>
  <c r="AN59" i="64" s="1"/>
  <c r="AN60" i="64" a="1"/>
  <c r="AN60" i="64" s="1"/>
  <c r="AM56" i="64"/>
  <c r="AN54" i="64" a="1"/>
  <c r="AN54" i="64" s="1"/>
  <c r="AN53" i="64" a="1"/>
  <c r="AN53" i="64" s="1"/>
  <c r="AN454" i="64" a="1"/>
  <c r="AN454" i="64" s="1"/>
  <c r="AN2119" i="64" a="1"/>
  <c r="AN2119" i="64" s="1"/>
  <c r="AN2196" i="64" a="1"/>
  <c r="AN2196" i="64" s="1"/>
  <c r="AN2170" i="64" a="1"/>
  <c r="AN2170" i="64" s="1"/>
  <c r="AN2145" i="64" a="1"/>
  <c r="AN2145" i="64" s="1"/>
  <c r="AN1366" i="64" a="1"/>
  <c r="AN1366" i="64" s="1"/>
  <c r="AN90" i="64" a="1"/>
  <c r="AN90" i="64" s="1"/>
  <c r="AN89" i="64" a="1"/>
  <c r="AN89" i="64" s="1"/>
  <c r="AN91" i="64" a="1"/>
  <c r="AN91" i="64" s="1"/>
  <c r="AN92" i="64" a="1"/>
  <c r="AN92" i="64" s="1"/>
  <c r="AM93" i="64"/>
  <c r="AN1311" i="64" a="1"/>
  <c r="AN1311" i="64" s="1"/>
  <c r="AN1312" i="64" s="1"/>
  <c r="AN319" i="64" a="1"/>
  <c r="AN319" i="64" s="1"/>
  <c r="BB1516" i="64"/>
  <c r="BB1518" i="64" s="1"/>
  <c r="AN2246" i="64" a="1"/>
  <c r="AN2246" i="64" s="1"/>
  <c r="AN1231" i="64" a="1"/>
  <c r="AN1231" i="64" s="1"/>
  <c r="AN1610" i="64" a="1"/>
  <c r="AN1610" i="64" s="1"/>
  <c r="AN1618" i="64" s="1"/>
  <c r="AN1389" i="64" a="1"/>
  <c r="AN1389" i="64" s="1"/>
  <c r="AN1397" i="64" a="1"/>
  <c r="AN1397" i="64" s="1"/>
  <c r="AN1391" i="64" a="1"/>
  <c r="AN1391" i="64" s="1"/>
  <c r="AN938" i="64" a="1"/>
  <c r="AN938" i="64" s="1"/>
  <c r="AN825" i="64" a="1"/>
  <c r="AN825" i="64" s="1"/>
  <c r="CE874" i="64"/>
  <c r="AN1867" i="64" a="1"/>
  <c r="CD849" i="64" a="1"/>
  <c r="AN1910" i="64" a="1"/>
  <c r="AN344" i="64" a="1"/>
  <c r="CB852" i="64" a="1"/>
  <c r="CC851" i="64" a="1"/>
  <c r="AN554" i="64" a="1"/>
  <c r="AN826" i="64" a="1"/>
  <c r="AJ477" i="64" a="1"/>
  <c r="AN1367" i="64" a="1"/>
  <c r="AN939" i="64" a="1"/>
  <c r="AO1930" i="64" a="1"/>
  <c r="AN367" i="64" a="1"/>
  <c r="CD628" i="64" a="1"/>
  <c r="AN1390" i="64" a="1"/>
  <c r="AN320" i="64" a="1"/>
  <c r="AN455" i="64" a="1"/>
  <c r="CD588" i="64" a="1"/>
  <c r="AN1474" i="64" a="1"/>
  <c r="AN431" i="64" a="1"/>
  <c r="AN1889" i="64" a="1"/>
  <c r="AN1475" i="64" a="1"/>
  <c r="AO1964" i="64" a="1"/>
  <c r="AN1230" i="64" a="1"/>
  <c r="CH18" i="1161" l="1"/>
  <c r="CD49" i="1161"/>
  <c r="CD64" i="1161"/>
  <c r="CB68" i="1161"/>
  <c r="CF35" i="1161"/>
  <c r="CF31" i="1161"/>
  <c r="CF34" i="1161"/>
  <c r="CF32" i="1161"/>
  <c r="CF33" i="1161"/>
  <c r="CC68" i="1161"/>
  <c r="CH20" i="1161"/>
  <c r="CD48" i="1161"/>
  <c r="CD63" i="1161"/>
  <c r="CG36" i="1161"/>
  <c r="CG73" i="1161"/>
  <c r="CG24" i="861" s="1"/>
  <c r="CG77" i="1161"/>
  <c r="CG18" i="861" s="1"/>
  <c r="CD50" i="1161"/>
  <c r="CD65" i="1161"/>
  <c r="CD47" i="1161"/>
  <c r="CD62" i="1161"/>
  <c r="CE34" i="1161"/>
  <c r="CE32" i="1161"/>
  <c r="CE31" i="1161"/>
  <c r="CE33" i="1161"/>
  <c r="CE35" i="1161"/>
  <c r="CI8" i="1161"/>
  <c r="CD46" i="1161"/>
  <c r="CD61" i="1161"/>
  <c r="CJ58" i="1161"/>
  <c r="CJ4" i="1161"/>
  <c r="CJ72" i="1161"/>
  <c r="CJ17" i="1161"/>
  <c r="CJ57" i="1161"/>
  <c r="CJ16" i="1161"/>
  <c r="CJ55" i="1161"/>
  <c r="CJ41" i="1161"/>
  <c r="CJ76" i="1161"/>
  <c r="CJ26" i="1161"/>
  <c r="CJ40" i="1161"/>
  <c r="CJ24" i="1161"/>
  <c r="CJ23" i="1161"/>
  <c r="CJ25" i="1161"/>
  <c r="CJ27" i="1161"/>
  <c r="CJ39" i="1161"/>
  <c r="CJ54" i="1161"/>
  <c r="CJ43" i="1161"/>
  <c r="CJ42" i="1161"/>
  <c r="CJ56" i="1161"/>
  <c r="CK1" i="1161"/>
  <c r="CL2" i="1161"/>
  <c r="CK3" i="1161"/>
  <c r="CK7" i="1161"/>
  <c r="CI15" i="1161"/>
  <c r="CA699" i="64"/>
  <c r="CB698" i="64"/>
  <c r="CB699" i="64" s="1"/>
  <c r="CC696" i="64"/>
  <c r="CD694" i="64"/>
  <c r="CD692" i="64"/>
  <c r="CD691" i="64"/>
  <c r="CD693" i="64"/>
  <c r="CD695" i="64"/>
  <c r="CE686" i="64" a="1"/>
  <c r="CE686" i="64" s="1"/>
  <c r="CE687" i="64" a="1"/>
  <c r="CE687" i="64" s="1"/>
  <c r="CE688" i="64" a="1"/>
  <c r="CE688" i="64" s="1"/>
  <c r="CE685" i="64" a="1"/>
  <c r="CE685" i="64" s="1"/>
  <c r="CE684" i="64" a="1"/>
  <c r="CE684" i="64" s="1"/>
  <c r="CD680" i="64"/>
  <c r="CC681" i="64"/>
  <c r="CE673" i="64" a="1"/>
  <c r="CE673" i="64" s="1"/>
  <c r="CE669" i="64" a="1"/>
  <c r="CE669" i="64" s="1"/>
  <c r="CE653" i="64" a="1"/>
  <c r="CE653" i="64" s="1"/>
  <c r="CE661" i="64" s="1"/>
  <c r="CE654" i="64" a="1"/>
  <c r="CE654" i="64" s="1"/>
  <c r="CE662" i="64" s="1"/>
  <c r="CE670" i="64" a="1"/>
  <c r="CE670" i="64" s="1"/>
  <c r="CE655" i="64" a="1"/>
  <c r="CE655" i="64" s="1"/>
  <c r="CE663" i="64" s="1"/>
  <c r="CE656" i="64" a="1"/>
  <c r="CE656" i="64" s="1"/>
  <c r="CE664" i="64" s="1"/>
  <c r="CE657" i="64" a="1"/>
  <c r="CE657" i="64" s="1"/>
  <c r="CE665" i="64" s="1"/>
  <c r="CE671" i="64" a="1"/>
  <c r="CE671" i="64" s="1"/>
  <c r="CE672" i="64" a="1"/>
  <c r="CE672" i="64" s="1"/>
  <c r="CD679" i="64"/>
  <c r="CD678" i="64"/>
  <c r="CD677" i="64"/>
  <c r="CD676" i="64"/>
  <c r="CE139" i="64" a="1"/>
  <c r="CE139" i="64" s="1"/>
  <c r="CE138" i="64" s="1"/>
  <c r="CE140" i="64" a="1"/>
  <c r="CE140" i="64" s="1"/>
  <c r="CD141" i="64"/>
  <c r="CD143" i="64" s="1"/>
  <c r="CD849" i="64"/>
  <c r="CD628" i="64"/>
  <c r="CD630" i="64" s="1"/>
  <c r="CB852" i="64"/>
  <c r="CC851" i="64"/>
  <c r="CE262" i="64" a="1"/>
  <c r="CE262" i="64" s="1"/>
  <c r="CE848" i="64" a="1"/>
  <c r="CE848" i="64" s="1"/>
  <c r="CE243" i="64" a="1"/>
  <c r="CE243" i="64" s="1"/>
  <c r="CE629" i="64" a="1"/>
  <c r="CE629" i="64" s="1"/>
  <c r="CE595" i="64" a="1"/>
  <c r="CE595" i="64" s="1"/>
  <c r="CE230" i="64" a="1"/>
  <c r="CE230" i="64" s="1"/>
  <c r="CC592" i="64"/>
  <c r="CD588" i="64"/>
  <c r="CD596" i="64" s="1"/>
  <c r="CE591" i="64" a="1"/>
  <c r="CE591" i="64" s="1"/>
  <c r="CE4" i="64"/>
  <c r="CE587" i="64" a="1"/>
  <c r="CE587" i="64" s="1"/>
  <c r="CF190" i="64"/>
  <c r="CF7" i="64"/>
  <c r="CE8" i="64" s="1"/>
  <c r="BY48" i="861"/>
  <c r="BY89" i="861" s="1"/>
  <c r="CF1" i="64"/>
  <c r="CF3" i="64"/>
  <c r="CF873" i="64" s="1" a="1"/>
  <c r="CF873" i="64" s="1"/>
  <c r="CG2" i="64"/>
  <c r="CO19" i="861"/>
  <c r="CO12" i="863" s="1"/>
  <c r="CO71" i="863" s="1"/>
  <c r="CE43" i="863"/>
  <c r="CE42" i="863"/>
  <c r="CE21" i="863" s="1"/>
  <c r="CE24" i="864"/>
  <c r="CE96" i="861" s="1"/>
  <c r="CD34"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4" i="64"/>
  <c r="AN564" i="64" s="1"/>
  <c r="AO558" i="64" a="1"/>
  <c r="AO558" i="64" s="1"/>
  <c r="AO553" i="64" a="1"/>
  <c r="AO553" i="64" s="1"/>
  <c r="AN367" i="64"/>
  <c r="AM1793" i="64"/>
  <c r="AO1777" i="64" a="1"/>
  <c r="AO1777" i="64" s="1"/>
  <c r="AO1778" i="64" a="1"/>
  <c r="AO1778" i="64" s="1"/>
  <c r="AO1779" i="64" a="1"/>
  <c r="AO1779" i="64" s="1"/>
  <c r="AO1780" i="64" a="1"/>
  <c r="AO1780" i="64" s="1"/>
  <c r="AO1781" i="64" a="1"/>
  <c r="AO1781" i="64" s="1"/>
  <c r="AO1782" i="64" a="1"/>
  <c r="AO1782" i="64" s="1"/>
  <c r="AO1783" i="64" a="1"/>
  <c r="AO1783" i="64" s="1"/>
  <c r="AO1784" i="64" a="1"/>
  <c r="AO1784" i="64" s="1"/>
  <c r="AO1776" i="64" a="1"/>
  <c r="AO1776" i="64" s="1"/>
  <c r="AN1785" i="64"/>
  <c r="AO343" i="64" a="1"/>
  <c r="AO343" i="64" s="1"/>
  <c r="AO366" i="64" a="1"/>
  <c r="AO366" i="64" s="1"/>
  <c r="AO365" i="64" a="1"/>
  <c r="AO365" i="64" s="1"/>
  <c r="AN344" i="64"/>
  <c r="AO1964" i="64"/>
  <c r="AO1930" i="64"/>
  <c r="DJ121" i="64"/>
  <c r="DJ124" i="64" s="1"/>
  <c r="DC2193" i="64"/>
  <c r="DC2116" i="64"/>
  <c r="DC2219" i="64"/>
  <c r="DD1130" i="64"/>
  <c r="DE1128" i="64"/>
  <c r="DF2146" i="64"/>
  <c r="DF2148" i="64" s="1"/>
  <c r="AN1889" i="64"/>
  <c r="AN1867" i="64"/>
  <c r="AO2222" i="64" a="1"/>
  <c r="AO2222" i="64" s="1"/>
  <c r="AO1868" i="64" a="1"/>
  <c r="AO1868" i="64" s="1"/>
  <c r="AO1888" i="64" a="1"/>
  <c r="AO1888" i="64" s="1"/>
  <c r="BX1583" i="64"/>
  <c r="BY1581" i="64"/>
  <c r="BY1560" i="64"/>
  <c r="BY1562" i="64" s="1"/>
  <c r="BZ1538" i="64"/>
  <c r="BZ1540" i="64" s="1"/>
  <c r="AJ1496" i="64"/>
  <c r="AK1495" i="64"/>
  <c r="AK1496" i="64" s="1"/>
  <c r="AL1484" i="64"/>
  <c r="AM1482" i="64"/>
  <c r="AM1491" i="64"/>
  <c r="AM1483" i="64"/>
  <c r="AM1492" i="64"/>
  <c r="AO1488" i="64" a="1"/>
  <c r="AO1488" i="64" s="1"/>
  <c r="AO1487" i="64" a="1"/>
  <c r="AO1487" i="64" s="1"/>
  <c r="AO1479" i="64" a="1"/>
  <c r="AO1479" i="64" s="1"/>
  <c r="AO1478" i="64" a="1"/>
  <c r="AO1478" i="64" s="1"/>
  <c r="AN1475" i="64"/>
  <c r="AN1474" i="64"/>
  <c r="AO1469" i="64" a="1"/>
  <c r="AO1469" i="64" s="1"/>
  <c r="AO1470" i="64" a="1"/>
  <c r="AO1470" i="64" s="1"/>
  <c r="AN1910" i="64"/>
  <c r="AO1909" i="64" a="1"/>
  <c r="AO1909" i="64" s="1"/>
  <c r="AO429" i="64" a="1"/>
  <c r="AO429" i="64" s="1"/>
  <c r="AJ477" i="64"/>
  <c r="AP1679" i="64"/>
  <c r="AP1680" i="64" s="1"/>
  <c r="AK476" i="64" a="1"/>
  <c r="AK476" i="64" s="1"/>
  <c r="AN1390" i="64"/>
  <c r="AN1230" i="64"/>
  <c r="AN939" i="64"/>
  <c r="AN1367" i="64"/>
  <c r="AN826" i="64"/>
  <c r="AN320" i="64"/>
  <c r="AN455" i="64"/>
  <c r="AN431" i="64"/>
  <c r="AB1609" i="64"/>
  <c r="AB1615" i="64" s="1"/>
  <c r="AM62" i="64"/>
  <c r="AO424" i="64" a="1"/>
  <c r="AO424" i="64" s="1"/>
  <c r="AO75" i="64" a="1"/>
  <c r="AO75" i="64" s="1"/>
  <c r="AO342" i="64" a="1"/>
  <c r="AO342" i="64" s="1"/>
  <c r="AO55" i="64" a="1"/>
  <c r="AO55" i="64" s="1"/>
  <c r="AO59" i="64" a="1"/>
  <c r="AO59" i="64" s="1"/>
  <c r="AO60" i="64" a="1"/>
  <c r="AO60" i="64" s="1"/>
  <c r="AN56" i="64"/>
  <c r="AO54" i="64" a="1"/>
  <c r="AO54" i="64" s="1"/>
  <c r="AO53" i="64" a="1"/>
  <c r="AO53" i="64" s="1"/>
  <c r="AO454" i="64" a="1"/>
  <c r="AO454" i="64" s="1"/>
  <c r="AO2119" i="64" a="1"/>
  <c r="AO2119" i="64" s="1"/>
  <c r="AO2196" i="64" a="1"/>
  <c r="AO2196" i="64" s="1"/>
  <c r="AO2170" i="64" a="1"/>
  <c r="AO2170" i="64" s="1"/>
  <c r="AO2145" i="64" a="1"/>
  <c r="AO2145" i="64" s="1"/>
  <c r="AO1366" i="64" a="1"/>
  <c r="AO1366" i="64" s="1"/>
  <c r="AO90" i="64" a="1"/>
  <c r="AO90" i="64" s="1"/>
  <c r="AO91" i="64" a="1"/>
  <c r="AO91" i="64" s="1"/>
  <c r="AO92" i="64" a="1"/>
  <c r="AO92" i="64" s="1"/>
  <c r="AO89" i="64" a="1"/>
  <c r="AO89" i="64" s="1"/>
  <c r="AN93" i="64"/>
  <c r="AO1311" i="64" a="1"/>
  <c r="AO1311" i="64" s="1"/>
  <c r="AO1312" i="64" s="1"/>
  <c r="AO319" i="64" a="1"/>
  <c r="AO319" i="64" s="1"/>
  <c r="BC1516" i="64"/>
  <c r="BC1518" i="64" s="1"/>
  <c r="AO2246" i="64" a="1"/>
  <c r="AO2246" i="64" s="1"/>
  <c r="AO1231" i="64" a="1"/>
  <c r="AO1231" i="64" s="1"/>
  <c r="AO1610" i="64" a="1"/>
  <c r="AO1610" i="64" s="1"/>
  <c r="AO1618" i="64" s="1"/>
  <c r="AO1389" i="64" a="1"/>
  <c r="AO1389" i="64" s="1"/>
  <c r="AO1397" i="64" a="1"/>
  <c r="AO1397" i="64" s="1"/>
  <c r="AO1391" i="64" a="1"/>
  <c r="AO1391" i="64" s="1"/>
  <c r="AO938" i="64" a="1"/>
  <c r="AO938" i="64" s="1"/>
  <c r="AO825" i="64" a="1"/>
  <c r="AO825" i="64" s="1"/>
  <c r="CF874" i="64"/>
  <c r="CE588" i="64" a="1"/>
  <c r="CE849" i="64" a="1"/>
  <c r="AO367" i="64" a="1"/>
  <c r="AO554" i="64" a="1"/>
  <c r="AO344" i="64" a="1"/>
  <c r="AO1889" i="64" a="1"/>
  <c r="AK477" i="64" a="1"/>
  <c r="AO1867" i="64" a="1"/>
  <c r="AO1910" i="64" a="1"/>
  <c r="AO431" i="64" a="1"/>
  <c r="AP1930" i="64" a="1"/>
  <c r="CC852" i="64" a="1"/>
  <c r="AO455" i="64" a="1"/>
  <c r="CE628" i="64" a="1"/>
  <c r="CD851" i="64" a="1"/>
  <c r="AO320" i="64" a="1"/>
  <c r="AP1964" i="64" a="1"/>
  <c r="AO1230" i="64" a="1"/>
  <c r="AO1390" i="64" a="1"/>
  <c r="AO939" i="64" a="1"/>
  <c r="AO1474" i="64" a="1"/>
  <c r="AO1475" i="64" a="1"/>
  <c r="AO826" i="64" a="1"/>
  <c r="AO1367" i="64" a="1"/>
  <c r="CL1" i="1161" l="1"/>
  <c r="CL3" i="1161"/>
  <c r="N46" i="1161" s="1"/>
  <c r="CL7" i="1161"/>
  <c r="K18" i="1161"/>
  <c r="N47" i="1161"/>
  <c r="CH36" i="1161"/>
  <c r="CH73" i="1161"/>
  <c r="CH24" i="861" s="1"/>
  <c r="CH77" i="1161"/>
  <c r="CH18" i="861" s="1"/>
  <c r="L64" i="1161"/>
  <c r="M77" i="1161"/>
  <c r="M18" i="861" s="1"/>
  <c r="K46" i="1161"/>
  <c r="L33" i="1161"/>
  <c r="CE50" i="1161"/>
  <c r="CE65" i="1161"/>
  <c r="CC69" i="1161"/>
  <c r="O35" i="1161"/>
  <c r="K50" i="1161"/>
  <c r="O48" i="1161"/>
  <c r="N18" i="1161"/>
  <c r="CE48" i="1161"/>
  <c r="CE63" i="1161"/>
  <c r="CG31" i="1161"/>
  <c r="CG34" i="1161"/>
  <c r="CG32" i="1161"/>
  <c r="CG33" i="1161"/>
  <c r="CG35" i="1161"/>
  <c r="L49" i="1161"/>
  <c r="O65" i="1161"/>
  <c r="O51" i="1161"/>
  <c r="O17" i="861" s="1"/>
  <c r="O33" i="1161"/>
  <c r="CE46" i="1161"/>
  <c r="CE61" i="1161"/>
  <c r="K49" i="1161"/>
  <c r="O77" i="1161"/>
  <c r="O18" i="861" s="1"/>
  <c r="K66" i="1161"/>
  <c r="K23" i="861" s="1"/>
  <c r="N48" i="1161"/>
  <c r="CJ15" i="1161"/>
  <c r="CE47" i="1161"/>
  <c r="CE62" i="1161"/>
  <c r="CF48" i="1161"/>
  <c r="CF63" i="1161"/>
  <c r="L34" i="1161"/>
  <c r="L51" i="1161"/>
  <c r="L17" i="861" s="1"/>
  <c r="K62" i="1161"/>
  <c r="N64" i="1161"/>
  <c r="CF47" i="1161"/>
  <c r="CF62" i="1161"/>
  <c r="N32" i="1161"/>
  <c r="N77" i="1161"/>
  <c r="N18" i="861" s="1"/>
  <c r="L73" i="1161"/>
  <c r="L24" i="861" s="1"/>
  <c r="N34" i="1161"/>
  <c r="CE49" i="1161"/>
  <c r="CE64" i="1161"/>
  <c r="CF49" i="1161"/>
  <c r="CF64" i="1161"/>
  <c r="L62" i="1161"/>
  <c r="N35" i="1161"/>
  <c r="K73" i="1161"/>
  <c r="K24" i="861" s="1"/>
  <c r="O20" i="1161"/>
  <c r="CF61" i="1161"/>
  <c r="CF46" i="1161"/>
  <c r="K36" i="1161"/>
  <c r="K68" i="1161"/>
  <c r="M46" i="1161"/>
  <c r="O73" i="1161"/>
  <c r="O24" i="861" s="1"/>
  <c r="L77" i="1161"/>
  <c r="L18" i="861" s="1"/>
  <c r="O32" i="1161"/>
  <c r="L47" i="1161"/>
  <c r="K20" i="1161"/>
  <c r="O47" i="1161"/>
  <c r="CF50" i="1161"/>
  <c r="CF65" i="1161"/>
  <c r="O18" i="1161"/>
  <c r="O34" i="1161"/>
  <c r="K61" i="1161"/>
  <c r="N66" i="1161"/>
  <c r="N23" i="861" s="1"/>
  <c r="K35" i="1161"/>
  <c r="CB69" i="1161"/>
  <c r="K31" i="1161"/>
  <c r="O63" i="1161"/>
  <c r="K47" i="1161"/>
  <c r="O61" i="1161"/>
  <c r="L31" i="1161"/>
  <c r="CD66" i="1161"/>
  <c r="CD23" i="861" s="1"/>
  <c r="K65" i="1161"/>
  <c r="N68" i="1161"/>
  <c r="N62" i="1161"/>
  <c r="K32" i="1161"/>
  <c r="O62" i="1161"/>
  <c r="CD51" i="1161"/>
  <c r="CD17" i="861" s="1"/>
  <c r="CK8" i="1161"/>
  <c r="N36" i="1161"/>
  <c r="L36" i="1161"/>
  <c r="L35" i="1161"/>
  <c r="L63" i="1161"/>
  <c r="CI18" i="1161"/>
  <c r="CK58" i="1161"/>
  <c r="CK4" i="1161"/>
  <c r="CK72" i="1161"/>
  <c r="CK17" i="1161"/>
  <c r="CK54" i="1161"/>
  <c r="CK16" i="1161"/>
  <c r="CK57" i="1161"/>
  <c r="CK26" i="1161"/>
  <c r="CK76" i="1161"/>
  <c r="CK24" i="1161"/>
  <c r="CK23" i="1161"/>
  <c r="CK25" i="1161"/>
  <c r="CK39" i="1161"/>
  <c r="CK55" i="1161"/>
  <c r="CK27" i="1161"/>
  <c r="CK56" i="1161"/>
  <c r="CK40" i="1161"/>
  <c r="CK41" i="1161"/>
  <c r="CK43" i="1161"/>
  <c r="CK42" i="1161"/>
  <c r="P77" i="1161"/>
  <c r="P18" i="861" s="1"/>
  <c r="L46" i="1161"/>
  <c r="K64" i="1161"/>
  <c r="L32" i="1161"/>
  <c r="K33" i="1161"/>
  <c r="K77" i="1161"/>
  <c r="K18" i="861" s="1"/>
  <c r="CJ8" i="1161"/>
  <c r="M20" i="1161"/>
  <c r="AB1619" i="64" a="1"/>
  <c r="AB1619" i="64" s="1"/>
  <c r="AB1612" i="64" s="1"/>
  <c r="AB1613" i="64" s="1"/>
  <c r="CC698" i="64"/>
  <c r="CD696" i="64"/>
  <c r="CE693" i="64"/>
  <c r="CE692" i="64"/>
  <c r="CE691" i="64"/>
  <c r="CE695" i="64"/>
  <c r="CE694" i="64"/>
  <c r="CF687" i="64" a="1"/>
  <c r="CF687" i="64" s="1"/>
  <c r="CF688" i="64" a="1"/>
  <c r="CF688" i="64" s="1"/>
  <c r="CF685" i="64" a="1"/>
  <c r="CF685" i="64" s="1"/>
  <c r="CF684" i="64" a="1"/>
  <c r="CF684" i="64" s="1"/>
  <c r="CF686" i="64" a="1"/>
  <c r="CF686" i="64" s="1"/>
  <c r="CE680" i="64"/>
  <c r="CE676" i="64"/>
  <c r="CD681" i="64"/>
  <c r="CE679" i="64"/>
  <c r="CE678" i="64"/>
  <c r="CF673" i="64" a="1"/>
  <c r="CF673" i="64" s="1"/>
  <c r="CF669" i="64" a="1"/>
  <c r="CF669" i="64" s="1"/>
  <c r="CF653" i="64" a="1"/>
  <c r="CF653" i="64" s="1"/>
  <c r="CF661" i="64" s="1"/>
  <c r="CF654" i="64" a="1"/>
  <c r="CF654" i="64" s="1"/>
  <c r="CF662" i="64" s="1"/>
  <c r="CF670" i="64" a="1"/>
  <c r="CF670" i="64" s="1"/>
  <c r="CF655" i="64" a="1"/>
  <c r="CF655" i="64" s="1"/>
  <c r="CF663" i="64" s="1"/>
  <c r="CF656" i="64" a="1"/>
  <c r="CF656" i="64" s="1"/>
  <c r="CF657" i="64" a="1"/>
  <c r="CF657" i="64" s="1"/>
  <c r="CF671" i="64" a="1"/>
  <c r="CF671" i="64" s="1"/>
  <c r="CF672" i="64" a="1"/>
  <c r="CF672" i="64" s="1"/>
  <c r="CE677" i="64"/>
  <c r="CE141" i="64"/>
  <c r="CE143" i="64" s="1"/>
  <c r="CF139" i="64" a="1"/>
  <c r="CF139" i="64" s="1"/>
  <c r="CF138" i="64" s="1"/>
  <c r="CF140" i="64" a="1"/>
  <c r="CF140" i="64" s="1"/>
  <c r="CE849" i="64"/>
  <c r="CE628" i="64"/>
  <c r="CE630" i="64" s="1"/>
  <c r="CC852" i="64"/>
  <c r="CD851" i="64"/>
  <c r="CF262" i="64" a="1"/>
  <c r="CF262" i="64" s="1"/>
  <c r="CF848" i="64" a="1"/>
  <c r="CF848" i="64" s="1"/>
  <c r="CF243" i="64" a="1"/>
  <c r="CF243" i="64" s="1"/>
  <c r="CF629" i="64" a="1"/>
  <c r="CF629" i="64" s="1"/>
  <c r="CF595" i="64" a="1"/>
  <c r="CF595" i="64" s="1"/>
  <c r="CF230" i="64" a="1"/>
  <c r="CF230" i="64" s="1"/>
  <c r="CD592" i="64"/>
  <c r="CE588" i="64"/>
  <c r="CE596" i="64" s="1"/>
  <c r="CF591" i="64" a="1"/>
  <c r="CF591" i="64" s="1"/>
  <c r="CF4" i="64"/>
  <c r="CF587" i="64" a="1"/>
  <c r="CF587" i="64" s="1"/>
  <c r="CO25" i="863"/>
  <c r="CO38" i="861" s="1"/>
  <c r="CG190" i="64"/>
  <c r="CG7" i="64"/>
  <c r="CF8" i="64" s="1"/>
  <c r="BZ48" i="861"/>
  <c r="BZ89" i="861" s="1"/>
  <c r="CG1" i="64"/>
  <c r="CH2" i="64"/>
  <c r="CG3" i="64"/>
  <c r="CG873" i="64" s="1" a="1"/>
  <c r="CG873" i="64" s="1"/>
  <c r="CO69" i="863"/>
  <c r="CO23" i="863" s="1"/>
  <c r="CO36" i="861" s="1"/>
  <c r="CO67" i="863"/>
  <c r="CO22" i="863" s="1"/>
  <c r="CO30" i="861"/>
  <c r="CO31" i="861"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4" i="861"/>
  <c r="CF43" i="863"/>
  <c r="CF42" i="863"/>
  <c r="CF21" i="863" s="1"/>
  <c r="CF57" i="863"/>
  <c r="CF24" i="864"/>
  <c r="CF96"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4" i="64"/>
  <c r="AO564" i="64" s="1"/>
  <c r="AP558" i="64" a="1"/>
  <c r="AP558" i="64" s="1"/>
  <c r="AP553" i="64" a="1"/>
  <c r="AP553" i="64" s="1"/>
  <c r="AO367" i="64"/>
  <c r="AN1793" i="64"/>
  <c r="AP1776" i="64" a="1"/>
  <c r="AP1776" i="64" s="1"/>
  <c r="AP1777" i="64" a="1"/>
  <c r="AP1777" i="64" s="1"/>
  <c r="AP1778" i="64" a="1"/>
  <c r="AP1778" i="64" s="1"/>
  <c r="AP1779" i="64" a="1"/>
  <c r="AP1779" i="64" s="1"/>
  <c r="AP1780" i="64" a="1"/>
  <c r="AP1780" i="64" s="1"/>
  <c r="AP1782" i="64" a="1"/>
  <c r="AP1782" i="64" s="1"/>
  <c r="AP1781" i="64" a="1"/>
  <c r="AP1781" i="64" s="1"/>
  <c r="AP1783" i="64" a="1"/>
  <c r="AP1783" i="64" s="1"/>
  <c r="AP1784" i="64" a="1"/>
  <c r="AP1784" i="64" s="1"/>
  <c r="AO1785" i="64"/>
  <c r="AP365" i="64" a="1"/>
  <c r="AP365" i="64" s="1"/>
  <c r="AP343" i="64" a="1"/>
  <c r="AP343" i="64" s="1"/>
  <c r="AP366" i="64" a="1"/>
  <c r="AP366" i="64" s="1"/>
  <c r="AO344" i="64"/>
  <c r="AP1964" i="64"/>
  <c r="AP1930" i="64"/>
  <c r="DK121" i="64"/>
  <c r="DK124" i="64" s="1"/>
  <c r="DB2167" i="64"/>
  <c r="DE1130" i="64"/>
  <c r="DF1128" i="64"/>
  <c r="DG2146" i="64"/>
  <c r="DG2148" i="64" s="1"/>
  <c r="AO1889" i="64"/>
  <c r="AO1867" i="64"/>
  <c r="AP2222" i="64" a="1"/>
  <c r="AP2222" i="64" s="1"/>
  <c r="AP1868" i="64" a="1"/>
  <c r="AP1868" i="64" s="1"/>
  <c r="AP1888" i="64" a="1"/>
  <c r="AP1888" i="64" s="1"/>
  <c r="BY1583" i="64"/>
  <c r="BZ1581" i="64"/>
  <c r="BZ1560" i="64"/>
  <c r="BZ1562" i="64" s="1"/>
  <c r="CA1538" i="64"/>
  <c r="CA1540" i="64" s="1"/>
  <c r="AL1493" i="64"/>
  <c r="AL1495" i="64" s="1"/>
  <c r="AL1496" i="64" s="1"/>
  <c r="AM1484" i="64"/>
  <c r="AN1482" i="64"/>
  <c r="AN1491" i="64"/>
  <c r="AN1483" i="64"/>
  <c r="AN1492" i="64"/>
  <c r="AP1488" i="64" a="1"/>
  <c r="AP1488" i="64" s="1"/>
  <c r="AP1487" i="64" a="1"/>
  <c r="AP1487" i="64" s="1"/>
  <c r="AP1479" i="64" a="1"/>
  <c r="AP1479" i="64" s="1"/>
  <c r="AP1478" i="64" a="1"/>
  <c r="AP1478" i="64" s="1"/>
  <c r="AO1475" i="64"/>
  <c r="AO1474" i="64"/>
  <c r="AP1469" i="64" a="1"/>
  <c r="AP1469" i="64" s="1"/>
  <c r="AP1470" i="64" a="1"/>
  <c r="AP1470" i="64" s="1"/>
  <c r="AO1910" i="64"/>
  <c r="AP1909" i="64" a="1"/>
  <c r="AP1909" i="64" s="1"/>
  <c r="AP429" i="64" a="1"/>
  <c r="AP429" i="64" s="1"/>
  <c r="AK477" i="64"/>
  <c r="AL476" i="64" a="1"/>
  <c r="AL476" i="64" s="1"/>
  <c r="AQ1679" i="64"/>
  <c r="AQ1680" i="64" s="1"/>
  <c r="AO1230" i="64"/>
  <c r="AO939" i="64"/>
  <c r="AO1390" i="64"/>
  <c r="AO1367" i="64"/>
  <c r="AO826" i="64"/>
  <c r="AO320" i="64"/>
  <c r="AO455" i="64"/>
  <c r="AO431" i="64"/>
  <c r="AN62" i="64"/>
  <c r="AP424" i="64" a="1"/>
  <c r="AP424" i="64" s="1"/>
  <c r="AP75" i="64" a="1"/>
  <c r="AP75" i="64" s="1"/>
  <c r="AP342" i="64" a="1"/>
  <c r="AP342" i="64" s="1"/>
  <c r="AP55" i="64" a="1"/>
  <c r="AP55" i="64" s="1"/>
  <c r="AP59" i="64" a="1"/>
  <c r="AP59" i="64" s="1"/>
  <c r="AP60" i="64" a="1"/>
  <c r="AP60" i="64" s="1"/>
  <c r="AO56" i="64"/>
  <c r="AP54" i="64" a="1"/>
  <c r="AP54" i="64" s="1"/>
  <c r="AP53" i="64" a="1"/>
  <c r="AP53" i="64" s="1"/>
  <c r="AP454" i="64" a="1"/>
  <c r="AP454" i="64" s="1"/>
  <c r="AP2119" i="64" a="1"/>
  <c r="AP2119" i="64" s="1"/>
  <c r="AP2145" i="64" a="1"/>
  <c r="AP2145" i="64" s="1"/>
  <c r="AP2196" i="64" a="1"/>
  <c r="AP2196" i="64" s="1"/>
  <c r="AP2170" i="64" a="1"/>
  <c r="AP2170" i="64" s="1"/>
  <c r="AP1366" i="64" a="1"/>
  <c r="AP1366" i="64" s="1"/>
  <c r="AO93" i="64"/>
  <c r="AP90" i="64" a="1"/>
  <c r="AP90" i="64" s="1"/>
  <c r="AP91" i="64" a="1"/>
  <c r="AP91" i="64" s="1"/>
  <c r="AP92" i="64" a="1"/>
  <c r="AP92" i="64" s="1"/>
  <c r="AP89" i="64" a="1"/>
  <c r="AP89" i="64" s="1"/>
  <c r="AP1311" i="64" a="1"/>
  <c r="AP1311" i="64" s="1"/>
  <c r="AP1312" i="64" s="1"/>
  <c r="AP319" i="64" a="1"/>
  <c r="AP319" i="64" s="1"/>
  <c r="BD1516" i="64"/>
  <c r="BD1518" i="64" s="1"/>
  <c r="AP2246" i="64" a="1"/>
  <c r="AP2246" i="64" s="1"/>
  <c r="AP1231" i="64" a="1"/>
  <c r="AP1231" i="64" s="1"/>
  <c r="AP1610" i="64" a="1"/>
  <c r="AP1610" i="64" s="1"/>
  <c r="AP1618" i="64" s="1"/>
  <c r="AP1389" i="64" a="1"/>
  <c r="AP1389" i="64" s="1"/>
  <c r="AP1397" i="64" a="1"/>
  <c r="AP1397" i="64" s="1"/>
  <c r="AP1391" i="64" a="1"/>
  <c r="AP1391" i="64" s="1"/>
  <c r="AP938" i="64" a="1"/>
  <c r="AP938" i="64" s="1"/>
  <c r="AP825" i="64" a="1"/>
  <c r="AP825" i="64" s="1"/>
  <c r="CG874" i="64"/>
  <c r="AP1889" i="64" a="1"/>
  <c r="AP344" i="64" a="1"/>
  <c r="AL477" i="64" a="1"/>
  <c r="CD852" i="64" a="1"/>
  <c r="AP455" i="64" a="1"/>
  <c r="AP554" i="64" a="1"/>
  <c r="CF849" i="64" a="1"/>
  <c r="CF628" i="64" a="1"/>
  <c r="CE851" i="64" a="1"/>
  <c r="AP367" i="64" a="1"/>
  <c r="AP1475" i="64" a="1"/>
  <c r="AP939" i="64" a="1"/>
  <c r="AP431" i="64" a="1"/>
  <c r="AP1910" i="64" a="1"/>
  <c r="AQ1964" i="64" a="1"/>
  <c r="AP1867" i="64" a="1"/>
  <c r="AP1474" i="64" a="1"/>
  <c r="AP1230" i="64" a="1"/>
  <c r="AP1390" i="64" a="1"/>
  <c r="AP1367" i="64" a="1"/>
  <c r="AQ1930" i="64" a="1"/>
  <c r="AP320" i="64" a="1"/>
  <c r="CF588" i="64" a="1"/>
  <c r="AP826" i="64" a="1"/>
  <c r="N33" i="1161" l="1"/>
  <c r="P73" i="1161"/>
  <c r="P24" i="861" s="1"/>
  <c r="N31" i="1161"/>
  <c r="K51" i="1161"/>
  <c r="K17" i="861" s="1"/>
  <c r="L18" i="1161"/>
  <c r="CE51" i="1161"/>
  <c r="CE17" i="861" s="1"/>
  <c r="CI20" i="1161"/>
  <c r="CJ18" i="1161"/>
  <c r="CG50" i="1161"/>
  <c r="CG65" i="1161"/>
  <c r="CH34" i="1161"/>
  <c r="CH35" i="1161"/>
  <c r="CH32" i="1161"/>
  <c r="CH33" i="1161"/>
  <c r="CH31" i="1161"/>
  <c r="CF51" i="1161"/>
  <c r="CF17" i="861" s="1"/>
  <c r="CG48" i="1161"/>
  <c r="CG63" i="1161"/>
  <c r="CF66" i="1161"/>
  <c r="CF23" i="861" s="1"/>
  <c r="CG47" i="1161"/>
  <c r="CG62" i="1161"/>
  <c r="CG49" i="1161"/>
  <c r="CG64" i="1161"/>
  <c r="CD68" i="1161"/>
  <c r="CG61" i="1161"/>
  <c r="CG46" i="1161"/>
  <c r="CL8" i="1161"/>
  <c r="CL42" i="1161"/>
  <c r="CL4" i="1161"/>
  <c r="CL58" i="1161"/>
  <c r="CL17" i="1161"/>
  <c r="CL55" i="1161"/>
  <c r="CL25" i="1161"/>
  <c r="CL72" i="1161"/>
  <c r="CL16" i="1161"/>
  <c r="CL76" i="1161"/>
  <c r="CL26" i="1161"/>
  <c r="CL40" i="1161"/>
  <c r="CL24" i="1161"/>
  <c r="CL43" i="1161"/>
  <c r="CL23" i="1161"/>
  <c r="CL39" i="1161"/>
  <c r="CL27" i="1161"/>
  <c r="CL56" i="1161"/>
  <c r="CL54" i="1161"/>
  <c r="CL41" i="1161"/>
  <c r="CL57" i="1161"/>
  <c r="N63" i="1161"/>
  <c r="M73" i="1161"/>
  <c r="M24" i="861" s="1"/>
  <c r="N65" i="1161"/>
  <c r="K34" i="1161"/>
  <c r="L50" i="1161"/>
  <c r="O46" i="1161"/>
  <c r="O64" i="1161"/>
  <c r="O31" i="1161"/>
  <c r="N73" i="1161"/>
  <c r="N24" i="861" s="1"/>
  <c r="K63" i="1161"/>
  <c r="L20" i="1161"/>
  <c r="O49" i="1161"/>
  <c r="O68" i="1161"/>
  <c r="N61" i="1161"/>
  <c r="M18" i="1161"/>
  <c r="L68" i="1161"/>
  <c r="L61" i="1161"/>
  <c r="M64" i="1161"/>
  <c r="O66" i="1161"/>
  <c r="O23" i="861" s="1"/>
  <c r="N51" i="1161"/>
  <c r="N17" i="861" s="1"/>
  <c r="L48" i="1161"/>
  <c r="N49" i="1161"/>
  <c r="L65" i="1161"/>
  <c r="N20" i="1161"/>
  <c r="O50" i="1161"/>
  <c r="O36" i="1161"/>
  <c r="K48" i="1161"/>
  <c r="N50" i="1161"/>
  <c r="L66" i="1161"/>
  <c r="L23" i="861" s="1"/>
  <c r="CK15" i="1161"/>
  <c r="M15" i="1161"/>
  <c r="L15" i="1161"/>
  <c r="N15" i="1161"/>
  <c r="CE66" i="1161"/>
  <c r="CE23" i="861" s="1"/>
  <c r="M36" i="1161"/>
  <c r="CF665" i="64"/>
  <c r="CF695" i="64" s="1"/>
  <c r="CF664" i="64"/>
  <c r="CF694" i="64" s="1"/>
  <c r="CC699" i="64"/>
  <c r="CD698" i="64"/>
  <c r="CD699" i="64" s="1"/>
  <c r="CF691" i="64"/>
  <c r="CE696" i="64"/>
  <c r="CF692" i="64"/>
  <c r="CG687" i="64" a="1"/>
  <c r="CG687" i="64" s="1"/>
  <c r="CG688" i="64" a="1"/>
  <c r="CG688" i="64" s="1"/>
  <c r="CG685" i="64" a="1"/>
  <c r="CG685" i="64" s="1"/>
  <c r="CG684" i="64" a="1"/>
  <c r="CG684" i="64" s="1"/>
  <c r="CG686" i="64" a="1"/>
  <c r="CG686" i="64" s="1"/>
  <c r="CF693" i="64"/>
  <c r="CF676" i="64"/>
  <c r="CE681" i="64"/>
  <c r="CF677" i="64"/>
  <c r="CG669" i="64" a="1"/>
  <c r="CG669" i="64" s="1"/>
  <c r="CG673" i="64" a="1"/>
  <c r="CG673" i="64" s="1"/>
  <c r="CG653" i="64" a="1"/>
  <c r="CG653" i="64" s="1"/>
  <c r="CG661" i="64" s="1"/>
  <c r="CG654" i="64" a="1"/>
  <c r="CG654" i="64" s="1"/>
  <c r="CG662" i="64" s="1"/>
  <c r="CG670" i="64" a="1"/>
  <c r="CG670" i="64" s="1"/>
  <c r="CG655" i="64" a="1"/>
  <c r="CG655" i="64" s="1"/>
  <c r="CG663" i="64" s="1"/>
  <c r="CG656" i="64" a="1"/>
  <c r="CG656" i="64" s="1"/>
  <c r="CG664" i="64" s="1"/>
  <c r="CG657" i="64" a="1"/>
  <c r="CG657" i="64" s="1"/>
  <c r="CG665" i="64" s="1"/>
  <c r="CG671" i="64" a="1"/>
  <c r="CG671" i="64" s="1"/>
  <c r="CG672" i="64" a="1"/>
  <c r="CG672" i="64" s="1"/>
  <c r="CF678" i="64"/>
  <c r="CG139" i="64" a="1"/>
  <c r="CG139" i="64" s="1"/>
  <c r="CG138" i="64" s="1"/>
  <c r="CG140" i="64" a="1"/>
  <c r="CG140" i="64" s="1"/>
  <c r="CF141" i="64"/>
  <c r="CF143" i="64" s="1"/>
  <c r="CF849" i="64"/>
  <c r="CF628" i="64"/>
  <c r="CF630" i="64" s="1"/>
  <c r="CD852" i="64"/>
  <c r="CE851" i="64"/>
  <c r="CG262" i="64" a="1"/>
  <c r="CG262" i="64" s="1"/>
  <c r="CG848" i="64" a="1"/>
  <c r="CG848" i="64" s="1"/>
  <c r="CG243" i="64" a="1"/>
  <c r="CG243" i="64" s="1"/>
  <c r="CG629" i="64" a="1"/>
  <c r="CG629" i="64" s="1"/>
  <c r="CG595" i="64" a="1"/>
  <c r="CG595" i="64" s="1"/>
  <c r="CG230" i="64" a="1"/>
  <c r="CG230" i="64" s="1"/>
  <c r="CE592" i="64"/>
  <c r="CF588" i="64"/>
  <c r="CF596" i="64" s="1"/>
  <c r="CG591" i="64" a="1"/>
  <c r="CG591" i="64" s="1"/>
  <c r="CG4" i="64"/>
  <c r="CG587" i="64" a="1"/>
  <c r="CG587" i="64" s="1"/>
  <c r="CH190" i="64"/>
  <c r="CH7" i="64"/>
  <c r="CG8" i="64" s="1"/>
  <c r="CA48" i="861"/>
  <c r="CA89" i="861" s="1"/>
  <c r="CH3" i="64"/>
  <c r="CH873" i="64" s="1" a="1"/>
  <c r="CH873" i="64" s="1"/>
  <c r="CH1" i="64"/>
  <c r="CI2" i="64"/>
  <c r="CO72" i="863"/>
  <c r="CO35" i="861"/>
  <c r="CO39" i="861" s="1"/>
  <c r="CO41" i="861" s="1"/>
  <c r="CO26" i="863"/>
  <c r="CG24" i="864"/>
  <c r="CG96" i="861" s="1"/>
  <c r="CF34"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4" i="64"/>
  <c r="AP564" i="64" s="1"/>
  <c r="AQ558" i="64" a="1"/>
  <c r="AQ558" i="64" s="1"/>
  <c r="AQ553" i="64" a="1"/>
  <c r="AQ553" i="64" s="1"/>
  <c r="AP367" i="64"/>
  <c r="AO1793" i="64"/>
  <c r="AQ1776" i="64" a="1"/>
  <c r="AQ1776" i="64" s="1"/>
  <c r="AQ1777" i="64" a="1"/>
  <c r="AQ1777" i="64" s="1"/>
  <c r="AQ1778" i="64" a="1"/>
  <c r="AQ1778" i="64" s="1"/>
  <c r="AQ1779" i="64" a="1"/>
  <c r="AQ1779" i="64" s="1"/>
  <c r="AQ1780" i="64" a="1"/>
  <c r="AQ1780" i="64" s="1"/>
  <c r="AQ1781" i="64" a="1"/>
  <c r="AQ1781" i="64" s="1"/>
  <c r="AQ1783" i="64" a="1"/>
  <c r="AQ1783" i="64" s="1"/>
  <c r="AQ1784" i="64" a="1"/>
  <c r="AQ1784" i="64" s="1"/>
  <c r="AQ1782" i="64" a="1"/>
  <c r="AQ1782" i="64" s="1"/>
  <c r="AP1785" i="64"/>
  <c r="AQ365" i="64" a="1"/>
  <c r="AQ365" i="64" s="1"/>
  <c r="AQ343" i="64" a="1"/>
  <c r="AQ343" i="64" s="1"/>
  <c r="AQ366" i="64" a="1"/>
  <c r="AQ366" i="64" s="1"/>
  <c r="AP344" i="64"/>
  <c r="AQ1930" i="64"/>
  <c r="AQ1964" i="64"/>
  <c r="DL121" i="64"/>
  <c r="DL124" i="64" s="1"/>
  <c r="DD2193" i="64"/>
  <c r="DD2116" i="64"/>
  <c r="DD2219" i="64"/>
  <c r="DF1130" i="64"/>
  <c r="DG1128" i="64"/>
  <c r="DH2146" i="64"/>
  <c r="DH2148" i="64" s="1"/>
  <c r="AP1889" i="64"/>
  <c r="AP1867" i="64"/>
  <c r="AQ2222" i="64" a="1"/>
  <c r="AQ2222" i="64" s="1"/>
  <c r="AQ1868" i="64" a="1"/>
  <c r="AQ1868" i="64" s="1"/>
  <c r="AQ1888" i="64" a="1"/>
  <c r="AQ1888" i="64" s="1"/>
  <c r="BZ1583" i="64"/>
  <c r="CA1581" i="64"/>
  <c r="CA1560" i="64"/>
  <c r="CA1562" i="64" s="1"/>
  <c r="CB1538" i="64"/>
  <c r="CB1540" i="64" s="1"/>
  <c r="AM1493" i="64"/>
  <c r="AM1495" i="64" s="1"/>
  <c r="AM1496" i="64" s="1"/>
  <c r="AN1484" i="64"/>
  <c r="AO1482" i="64"/>
  <c r="AO1491" i="64"/>
  <c r="AO1483" i="64"/>
  <c r="AO1492" i="64"/>
  <c r="AQ1488" i="64" a="1"/>
  <c r="AQ1488" i="64" s="1"/>
  <c r="AQ1487" i="64" a="1"/>
  <c r="AQ1487" i="64" s="1"/>
  <c r="AQ1478" i="64" a="1"/>
  <c r="AQ1478" i="64" s="1"/>
  <c r="AQ1479" i="64" a="1"/>
  <c r="AQ1479" i="64" s="1"/>
  <c r="AP1475" i="64"/>
  <c r="AP1474" i="64"/>
  <c r="AQ1469" i="64" a="1"/>
  <c r="AQ1469" i="64" s="1"/>
  <c r="AQ1470" i="64" a="1"/>
  <c r="AQ1470" i="64" s="1"/>
  <c r="AP1910" i="64"/>
  <c r="AQ1909" i="64" a="1"/>
  <c r="AQ1909" i="64" s="1"/>
  <c r="AQ429" i="64" a="1"/>
  <c r="AQ429" i="64" s="1"/>
  <c r="AL477" i="64"/>
  <c r="AM476" i="64" a="1"/>
  <c r="AM476" i="64" s="1"/>
  <c r="AR1679" i="64"/>
  <c r="AR1680" i="64" s="1"/>
  <c r="AP1230" i="64"/>
  <c r="L1230" i="64" s="1"/>
  <c r="AP939" i="64"/>
  <c r="AP1390" i="64"/>
  <c r="AP1367" i="64"/>
  <c r="AP826" i="64"/>
  <c r="AP320" i="64"/>
  <c r="AP455" i="64"/>
  <c r="AP431" i="64"/>
  <c r="AC1609" i="64"/>
  <c r="AC1615" i="64" s="1"/>
  <c r="AO62" i="64"/>
  <c r="AQ424" i="64" a="1"/>
  <c r="AQ424" i="64" s="1"/>
  <c r="AQ75" i="64" a="1"/>
  <c r="AQ75" i="64" s="1"/>
  <c r="AQ342" i="64" a="1"/>
  <c r="AQ342" i="64" s="1"/>
  <c r="AQ55" i="64" a="1"/>
  <c r="AQ55" i="64" s="1"/>
  <c r="AQ59" i="64" a="1"/>
  <c r="AQ59" i="64" s="1"/>
  <c r="AQ60" i="64" a="1"/>
  <c r="AQ60" i="64" s="1"/>
  <c r="AP56" i="64"/>
  <c r="AQ54" i="64" a="1"/>
  <c r="AQ54" i="64" s="1"/>
  <c r="AQ53" i="64" a="1"/>
  <c r="AQ53" i="64" s="1"/>
  <c r="AQ454" i="64" a="1"/>
  <c r="AQ454" i="64" s="1"/>
  <c r="AQ2119" i="64" a="1"/>
  <c r="AQ2119" i="64" s="1"/>
  <c r="AQ2145" i="64" a="1"/>
  <c r="AQ2145" i="64" s="1"/>
  <c r="AQ2196" i="64" a="1"/>
  <c r="AQ2196" i="64" s="1"/>
  <c r="AQ2170" i="64" a="1"/>
  <c r="AQ2170" i="64" s="1"/>
  <c r="AQ1366" i="64" a="1"/>
  <c r="AQ1366" i="64" s="1"/>
  <c r="AP93" i="64"/>
  <c r="AQ90" i="64" a="1"/>
  <c r="AQ90" i="64" s="1"/>
  <c r="AQ91" i="64" a="1"/>
  <c r="AQ91" i="64" s="1"/>
  <c r="AQ92" i="64" a="1"/>
  <c r="AQ92" i="64" s="1"/>
  <c r="AQ89" i="64" a="1"/>
  <c r="AQ89" i="64" s="1"/>
  <c r="AQ1311" i="64" a="1"/>
  <c r="AQ1311" i="64" s="1"/>
  <c r="AQ1312" i="64" s="1"/>
  <c r="AQ319" i="64" a="1"/>
  <c r="AQ319" i="64" s="1"/>
  <c r="BE1516" i="64"/>
  <c r="BE1518" i="64" s="1"/>
  <c r="AQ2246" i="64" a="1"/>
  <c r="AQ2246" i="64" s="1"/>
  <c r="AQ1231" i="64" a="1"/>
  <c r="AQ1231" i="64" s="1"/>
  <c r="AQ1610" i="64" a="1"/>
  <c r="AQ1610" i="64" s="1"/>
  <c r="AQ1618" i="64" s="1"/>
  <c r="AQ1397" i="64" a="1"/>
  <c r="AQ1397" i="64" s="1"/>
  <c r="AQ1389" i="64" a="1"/>
  <c r="AQ1389" i="64" s="1"/>
  <c r="AQ1391" i="64" a="1"/>
  <c r="AQ1391" i="64" s="1"/>
  <c r="AQ938" i="64" a="1"/>
  <c r="AQ938" i="64" s="1"/>
  <c r="AQ825" i="64" a="1"/>
  <c r="AQ825" i="64" s="1"/>
  <c r="CH874" i="64"/>
  <c r="CE852" i="64" a="1"/>
  <c r="AQ344" i="64" a="1"/>
  <c r="AQ320" i="64" a="1"/>
  <c r="AQ431" i="64" a="1"/>
  <c r="AQ455" i="64" a="1"/>
  <c r="AQ554" i="64" a="1"/>
  <c r="AQ1475" i="64" a="1"/>
  <c r="CF851" i="64" a="1"/>
  <c r="AQ1889" i="64" a="1"/>
  <c r="AQ1474" i="64" a="1"/>
  <c r="AQ367" i="64" a="1"/>
  <c r="AQ1367" i="64" a="1"/>
  <c r="CG588" i="64" a="1"/>
  <c r="CG849" i="64" a="1"/>
  <c r="AR1930" i="64" a="1"/>
  <c r="AQ1910" i="64" a="1"/>
  <c r="AQ1390" i="64" a="1"/>
  <c r="AQ939" i="64" a="1"/>
  <c r="AR1964" i="64" a="1"/>
  <c r="AQ1867" i="64" a="1"/>
  <c r="AM477" i="64" a="1"/>
  <c r="CG628" i="64" a="1"/>
  <c r="AQ826" i="64" a="1"/>
  <c r="AQ1230" i="64" a="1"/>
  <c r="K69" i="1161" l="1"/>
  <c r="CK18" i="1161"/>
  <c r="CD69" i="1161"/>
  <c r="CJ20" i="1161"/>
  <c r="CL15" i="1161"/>
  <c r="CK20" i="1161"/>
  <c r="CI36" i="1161"/>
  <c r="CI77" i="1161"/>
  <c r="CI18" i="861" s="1"/>
  <c r="CI73" i="1161"/>
  <c r="CI24" i="861" s="1"/>
  <c r="L69" i="1161"/>
  <c r="CF68" i="1161"/>
  <c r="CG66" i="1161"/>
  <c r="CG23" i="861" s="1"/>
  <c r="CH46" i="1161"/>
  <c r="CH61" i="1161"/>
  <c r="N69" i="1161"/>
  <c r="O69" i="1161"/>
  <c r="CH48" i="1161"/>
  <c r="CH63" i="1161"/>
  <c r="CH47" i="1161"/>
  <c r="CH62" i="1161"/>
  <c r="K15" i="1161"/>
  <c r="O15" i="1161"/>
  <c r="CH50" i="1161"/>
  <c r="CH65" i="1161"/>
  <c r="CE68" i="1161"/>
  <c r="CH49" i="1161"/>
  <c r="CH64" i="1161"/>
  <c r="P15" i="1161"/>
  <c r="CG51" i="1161"/>
  <c r="CG17" i="861" s="1"/>
  <c r="M33" i="1161"/>
  <c r="M32" i="1161"/>
  <c r="M34" i="1161"/>
  <c r="M31" i="1161"/>
  <c r="M35" i="1161"/>
  <c r="AC1619" i="64" a="1"/>
  <c r="AC1619" i="64" s="1"/>
  <c r="AC1612" i="64" s="1"/>
  <c r="AC1613" i="64" s="1"/>
  <c r="CF679" i="64"/>
  <c r="CF680" i="64"/>
  <c r="CE698" i="64"/>
  <c r="CE699" i="64" s="1"/>
  <c r="CG694" i="64"/>
  <c r="CG695" i="64"/>
  <c r="CG692" i="64"/>
  <c r="CF696" i="64"/>
  <c r="CG693" i="64"/>
  <c r="CG691" i="64"/>
  <c r="CH688" i="64" a="1"/>
  <c r="CH688" i="64" s="1"/>
  <c r="CH685" i="64" a="1"/>
  <c r="CH685" i="64" s="1"/>
  <c r="CH684" i="64" a="1"/>
  <c r="CH684" i="64" s="1"/>
  <c r="CH686" i="64" a="1"/>
  <c r="CH686" i="64" s="1"/>
  <c r="CH687" i="64" a="1"/>
  <c r="CH687" i="64" s="1"/>
  <c r="CG680" i="64"/>
  <c r="CG678" i="64"/>
  <c r="CG676" i="64"/>
  <c r="CG677" i="64"/>
  <c r="CG679" i="64"/>
  <c r="CH669" i="64" a="1"/>
  <c r="CH669" i="64" s="1"/>
  <c r="CH673" i="64" a="1"/>
  <c r="CH673" i="64" s="1"/>
  <c r="CH653" i="64" a="1"/>
  <c r="CH653" i="64" s="1"/>
  <c r="CH661" i="64" s="1"/>
  <c r="CH654" i="64" a="1"/>
  <c r="CH654" i="64" s="1"/>
  <c r="CH662" i="64" s="1"/>
  <c r="CH670" i="64" a="1"/>
  <c r="CH670" i="64" s="1"/>
  <c r="CH655" i="64" a="1"/>
  <c r="CH655" i="64" s="1"/>
  <c r="CH663" i="64" s="1"/>
  <c r="CH656" i="64" a="1"/>
  <c r="CH656" i="64" s="1"/>
  <c r="CH664" i="64" s="1"/>
  <c r="CH657" i="64" a="1"/>
  <c r="CH657" i="64" s="1"/>
  <c r="CH665" i="64" s="1"/>
  <c r="CH671" i="64" a="1"/>
  <c r="CH671" i="64" s="1"/>
  <c r="CH672" i="64" a="1"/>
  <c r="CH672" i="64" s="1"/>
  <c r="CG141" i="64"/>
  <c r="CG143" i="64" s="1"/>
  <c r="CH139" i="64" a="1"/>
  <c r="CH139" i="64" s="1"/>
  <c r="CH138" i="64" s="1"/>
  <c r="CH140" i="64" a="1"/>
  <c r="CH140" i="64" s="1"/>
  <c r="CG849" i="64"/>
  <c r="CG628" i="64"/>
  <c r="CG630" i="64" s="1"/>
  <c r="CE852" i="64"/>
  <c r="CF851" i="64"/>
  <c r="CH262" i="64" a="1"/>
  <c r="CH262" i="64" s="1"/>
  <c r="CH848" i="64" a="1"/>
  <c r="CH848" i="64" s="1"/>
  <c r="CH243" i="64" a="1"/>
  <c r="CH243" i="64" s="1"/>
  <c r="CH629" i="64" a="1"/>
  <c r="CH629" i="64" s="1"/>
  <c r="CH595" i="64" a="1"/>
  <c r="CH595" i="64" s="1"/>
  <c r="CH230" i="64" a="1"/>
  <c r="CH230" i="64" s="1"/>
  <c r="CF592" i="64"/>
  <c r="CG588" i="64"/>
  <c r="CG596" i="64" s="1"/>
  <c r="CH591" i="64" a="1"/>
  <c r="CH591" i="64" s="1"/>
  <c r="CH4" i="64"/>
  <c r="CH587" i="64" a="1"/>
  <c r="CH587" i="64" s="1"/>
  <c r="CI190" i="64"/>
  <c r="CI7" i="64"/>
  <c r="CB48" i="861"/>
  <c r="CB89" i="861" s="1"/>
  <c r="CI3" i="64"/>
  <c r="CI873" i="64" s="1" a="1"/>
  <c r="CI873" i="64" s="1"/>
  <c r="CI1" i="64"/>
  <c r="CJ2" i="64"/>
  <c r="CO42" i="861"/>
  <c r="CH24" i="864"/>
  <c r="CH96"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4"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4" i="64"/>
  <c r="AR558" i="64" a="1"/>
  <c r="AR558" i="64" s="1"/>
  <c r="AR553" i="64" a="1"/>
  <c r="AR553" i="64" s="1"/>
  <c r="AP1793" i="64"/>
  <c r="L1793" i="64" s="1"/>
  <c r="AQ367" i="64"/>
  <c r="AR1776" i="64" a="1"/>
  <c r="AR1776" i="64" s="1"/>
  <c r="AR1777" i="64" a="1"/>
  <c r="AR1777" i="64" s="1"/>
  <c r="AR1782" i="64" a="1"/>
  <c r="AR1782" i="64" s="1"/>
  <c r="AR1778" i="64" a="1"/>
  <c r="AR1778" i="64" s="1"/>
  <c r="AR1783" i="64" a="1"/>
  <c r="AR1783" i="64" s="1"/>
  <c r="AR1784" i="64" a="1"/>
  <c r="AR1784" i="64" s="1"/>
  <c r="AR1780" i="64" a="1"/>
  <c r="AR1780" i="64" s="1"/>
  <c r="AR1781" i="64" a="1"/>
  <c r="AR1781" i="64" s="1"/>
  <c r="AR1779" i="64" a="1"/>
  <c r="AR1779" i="64" s="1"/>
  <c r="AQ1785" i="64"/>
  <c r="AR365" i="64" a="1"/>
  <c r="AR365" i="64" s="1"/>
  <c r="AR343" i="64" a="1"/>
  <c r="AR343" i="64" s="1"/>
  <c r="AR366" i="64" a="1"/>
  <c r="AR366" i="64" s="1"/>
  <c r="AQ344" i="64"/>
  <c r="AR1964" i="64"/>
  <c r="AR1930" i="64"/>
  <c r="DC2167" i="64"/>
  <c r="DG1130" i="64"/>
  <c r="DH1128" i="64"/>
  <c r="DI2146" i="64"/>
  <c r="DI2148" i="64" s="1"/>
  <c r="AQ1889" i="64"/>
  <c r="AQ1867" i="64"/>
  <c r="AR2222" i="64" a="1"/>
  <c r="AR2222" i="64" s="1"/>
  <c r="AR1868" i="64" a="1"/>
  <c r="AR1868" i="64" s="1"/>
  <c r="AR1888" i="64" a="1"/>
  <c r="AR1888" i="64" s="1"/>
  <c r="CA1583" i="64"/>
  <c r="CB1581" i="64"/>
  <c r="CB1560" i="64"/>
  <c r="CB1562" i="64" s="1"/>
  <c r="CC1538" i="64"/>
  <c r="CC1540" i="64" s="1"/>
  <c r="AN1493" i="64"/>
  <c r="AN1495" i="64" s="1"/>
  <c r="AN1496" i="64" s="1"/>
  <c r="AO1484" i="64"/>
  <c r="AP1482" i="64"/>
  <c r="AP1491" i="64"/>
  <c r="AP1483" i="64"/>
  <c r="AP1492" i="64"/>
  <c r="AR1487" i="64" a="1"/>
  <c r="AR1487" i="64" s="1"/>
  <c r="AR1488" i="64" a="1"/>
  <c r="AR1488" i="64" s="1"/>
  <c r="AR1478" i="64" a="1"/>
  <c r="AR1478" i="64" s="1"/>
  <c r="AR1479" i="64" a="1"/>
  <c r="AR1479" i="64" s="1"/>
  <c r="AQ1475" i="64"/>
  <c r="AQ1474" i="64"/>
  <c r="AR1469" i="64" a="1"/>
  <c r="AR1469" i="64" s="1"/>
  <c r="AR1470" i="64" a="1"/>
  <c r="AR1470" i="64" s="1"/>
  <c r="AQ1910" i="64"/>
  <c r="AR1909" i="64" a="1"/>
  <c r="AR1909" i="64" s="1"/>
  <c r="AR429" i="64" a="1"/>
  <c r="AR429" i="64" s="1"/>
  <c r="AM477" i="64"/>
  <c r="AN476" i="64" a="1"/>
  <c r="AN476" i="64" s="1"/>
  <c r="AS1679" i="64"/>
  <c r="AS1680" i="64" s="1"/>
  <c r="AQ1230" i="64"/>
  <c r="AQ939" i="64"/>
  <c r="AQ1390" i="64"/>
  <c r="AQ1367" i="64"/>
  <c r="AQ826" i="64"/>
  <c r="AQ431" i="64"/>
  <c r="AQ320" i="64"/>
  <c r="AQ455" i="64"/>
  <c r="AP62" i="64"/>
  <c r="AR424" i="64" a="1"/>
  <c r="AR424" i="64" s="1"/>
  <c r="AR75" i="64" a="1"/>
  <c r="AR75" i="64" s="1"/>
  <c r="AR342" i="64" a="1"/>
  <c r="AR342" i="64" s="1"/>
  <c r="AR55" i="64" a="1"/>
  <c r="AR55" i="64" s="1"/>
  <c r="AR60" i="64" a="1"/>
  <c r="AR60" i="64" s="1"/>
  <c r="AR59" i="64" a="1"/>
  <c r="AR59" i="64" s="1"/>
  <c r="AQ56" i="64"/>
  <c r="AR53" i="64" a="1"/>
  <c r="AR53" i="64" s="1"/>
  <c r="AR54" i="64" a="1"/>
  <c r="AR54" i="64" s="1"/>
  <c r="AR454" i="64" a="1"/>
  <c r="AR454" i="64" s="1"/>
  <c r="AR2119" i="64" a="1"/>
  <c r="AR2119" i="64" s="1"/>
  <c r="AR2196" i="64" a="1"/>
  <c r="AR2196" i="64" s="1"/>
  <c r="AR2170" i="64" a="1"/>
  <c r="AR2170" i="64" s="1"/>
  <c r="AR2145" i="64" a="1"/>
  <c r="AR2145" i="64" s="1"/>
  <c r="AR1366" i="64" a="1"/>
  <c r="AR1366" i="64" s="1"/>
  <c r="AR89" i="64" a="1"/>
  <c r="AR89" i="64" s="1"/>
  <c r="AR90" i="64" a="1"/>
  <c r="AR90" i="64" s="1"/>
  <c r="AR91" i="64" a="1"/>
  <c r="AR91" i="64" s="1"/>
  <c r="AR92" i="64" a="1"/>
  <c r="AR92" i="64" s="1"/>
  <c r="AQ93" i="64"/>
  <c r="AR1311" i="64" a="1"/>
  <c r="AR1311" i="64" s="1"/>
  <c r="AR1312" i="64" s="1"/>
  <c r="AR319" i="64" a="1"/>
  <c r="AR319" i="64" s="1"/>
  <c r="BF1516" i="64"/>
  <c r="BF1518" i="64" s="1"/>
  <c r="AR2246" i="64" a="1"/>
  <c r="AR2246" i="64" s="1"/>
  <c r="AR1231" i="64" a="1"/>
  <c r="AR1231" i="64" s="1"/>
  <c r="AR1610" i="64" a="1"/>
  <c r="AR1610" i="64" s="1"/>
  <c r="AR1618" i="64" s="1"/>
  <c r="AR1397" i="64" a="1"/>
  <c r="AR1397" i="64" s="1"/>
  <c r="AR1391" i="64" a="1"/>
  <c r="AR1391" i="64" s="1"/>
  <c r="AR1389" i="64" a="1"/>
  <c r="AR1389" i="64" s="1"/>
  <c r="AR938" i="64" a="1"/>
  <c r="AR938" i="64" s="1"/>
  <c r="AR825" i="64" a="1"/>
  <c r="AR825" i="64" s="1"/>
  <c r="CI874" i="64"/>
  <c r="CH849" i="64" a="1"/>
  <c r="CH628" i="64" a="1"/>
  <c r="CF852" i="64" a="1"/>
  <c r="AR1230" i="64" a="1"/>
  <c r="AR1475" i="64" a="1"/>
  <c r="AR1867" i="64" a="1"/>
  <c r="CG851" i="64" a="1"/>
  <c r="AR1474" i="64" a="1"/>
  <c r="AS1930" i="64" a="1"/>
  <c r="AR320" i="64" a="1"/>
  <c r="AR1910" i="64" a="1"/>
  <c r="AR344" i="64" a="1"/>
  <c r="AR1889" i="64" a="1"/>
  <c r="AR431" i="64" a="1"/>
  <c r="CH588" i="64" a="1"/>
  <c r="AR367" i="64" a="1"/>
  <c r="AR554" i="64" a="1"/>
  <c r="AS1964" i="64" a="1"/>
  <c r="AR1390" i="64" a="1"/>
  <c r="AR455" i="64" a="1"/>
  <c r="AR939" i="64" a="1"/>
  <c r="AN477" i="64" a="1"/>
  <c r="AR826" i="64" a="1"/>
  <c r="AR1367" i="64" a="1"/>
  <c r="CI33" i="1161" l="1"/>
  <c r="CI32" i="1161"/>
  <c r="CI34" i="1161"/>
  <c r="CI31" i="1161"/>
  <c r="CI35" i="1161"/>
  <c r="CH66" i="1161"/>
  <c r="CH23" i="861" s="1"/>
  <c r="CE69" i="1161"/>
  <c r="CH51" i="1161"/>
  <c r="CH17" i="861" s="1"/>
  <c r="CK36" i="1161"/>
  <c r="CK73" i="1161"/>
  <c r="CK24" i="861" s="1"/>
  <c r="CK77" i="1161"/>
  <c r="CK18" i="861" s="1"/>
  <c r="CF69" i="1161"/>
  <c r="CL18" i="1161"/>
  <c r="CJ36" i="1161"/>
  <c r="CJ73" i="1161"/>
  <c r="CJ24" i="861" s="1"/>
  <c r="CJ77" i="1161"/>
  <c r="CJ18" i="861" s="1"/>
  <c r="CG68" i="1161"/>
  <c r="M65" i="1161"/>
  <c r="M50" i="1161"/>
  <c r="M61" i="1161"/>
  <c r="M51" i="1161"/>
  <c r="M17" i="861" s="1"/>
  <c r="M49" i="1161"/>
  <c r="CF681" i="64"/>
  <c r="CF698" i="64" s="1"/>
  <c r="CH695" i="64"/>
  <c r="CG696" i="64"/>
  <c r="CH693" i="64"/>
  <c r="CH694" i="64"/>
  <c r="CH691" i="64"/>
  <c r="CH692" i="64"/>
  <c r="CI688" i="64" a="1"/>
  <c r="CI688" i="64" s="1"/>
  <c r="CI685" i="64" a="1"/>
  <c r="CI685" i="64" s="1"/>
  <c r="CI684" i="64" a="1"/>
  <c r="CI684" i="64" s="1"/>
  <c r="CI686" i="64" a="1"/>
  <c r="CI686" i="64" s="1"/>
  <c r="CI687" i="64" a="1"/>
  <c r="CI687" i="64" s="1"/>
  <c r="CH676" i="64"/>
  <c r="CG681" i="64"/>
  <c r="CH680" i="64"/>
  <c r="CH678" i="64"/>
  <c r="CH677" i="64"/>
  <c r="CH679" i="64"/>
  <c r="CI672" i="64" a="1"/>
  <c r="CI672" i="64" s="1"/>
  <c r="CI669" i="64" a="1"/>
  <c r="CI669" i="64" s="1"/>
  <c r="CI673" i="64" a="1"/>
  <c r="CI673" i="64" s="1"/>
  <c r="CI653" i="64" a="1"/>
  <c r="CI653" i="64" s="1"/>
  <c r="CI661" i="64" s="1"/>
  <c r="CI654" i="64" a="1"/>
  <c r="CI654" i="64" s="1"/>
  <c r="CI662" i="64" s="1"/>
  <c r="CI670" i="64" a="1"/>
  <c r="CI670" i="64" s="1"/>
  <c r="CI655" i="64" a="1"/>
  <c r="CI655" i="64" s="1"/>
  <c r="CI663" i="64" s="1"/>
  <c r="CI656" i="64" a="1"/>
  <c r="CI656" i="64" s="1"/>
  <c r="CI664" i="64" s="1"/>
  <c r="CI657" i="64" a="1"/>
  <c r="CI657" i="64" s="1"/>
  <c r="CI665" i="64" s="1"/>
  <c r="CI671" i="64" a="1"/>
  <c r="CI671" i="64" s="1"/>
  <c r="CH141" i="64"/>
  <c r="CH143" i="64" s="1"/>
  <c r="CI139" i="64" a="1"/>
  <c r="CI139" i="64" s="1"/>
  <c r="CI138" i="64" s="1"/>
  <c r="CI140" i="64" a="1"/>
  <c r="CI140" i="64" s="1"/>
  <c r="CH849" i="64"/>
  <c r="CH628" i="64"/>
  <c r="CH630" i="64" s="1"/>
  <c r="CF852" i="64"/>
  <c r="CG851" i="64"/>
  <c r="CI262" i="64" a="1"/>
  <c r="CI262" i="64" s="1"/>
  <c r="CI848" i="64" a="1"/>
  <c r="CI848" i="64" s="1"/>
  <c r="CI243" i="64" a="1"/>
  <c r="CI243" i="64" s="1"/>
  <c r="CI629" i="64" a="1"/>
  <c r="CI629" i="64" s="1"/>
  <c r="CI595" i="64" a="1"/>
  <c r="CI595" i="64" s="1"/>
  <c r="CI230" i="64" a="1"/>
  <c r="CI230" i="64" s="1"/>
  <c r="CG592" i="64"/>
  <c r="CH588" i="64"/>
  <c r="CH596" i="64" s="1"/>
  <c r="CI591" i="64" a="1"/>
  <c r="CI591" i="64" s="1"/>
  <c r="CI4" i="64"/>
  <c r="CI587" i="64" a="1"/>
  <c r="CI587" i="64" s="1"/>
  <c r="CJ190" i="64"/>
  <c r="CJ7" i="64"/>
  <c r="CI8" i="64" s="1"/>
  <c r="CH8" i="64"/>
  <c r="CC48" i="861"/>
  <c r="CC89" i="861" s="1"/>
  <c r="CJ1" i="64"/>
  <c r="CK2" i="64"/>
  <c r="CJ3" i="64"/>
  <c r="CJ873" i="64" s="1" a="1"/>
  <c r="CJ873" i="64" s="1"/>
  <c r="CI70" i="863" a="1"/>
  <c r="CI70" i="863" s="1"/>
  <c r="CI66" i="863" a="1"/>
  <c r="CI66" i="863" s="1"/>
  <c r="CI68" i="863" a="1"/>
  <c r="CI68" i="863" s="1"/>
  <c r="CI4" i="863"/>
  <c r="CJ22" i="864"/>
  <c r="CJ21" i="864"/>
  <c r="CJ3" i="864"/>
  <c r="CJ4" i="864" s="1"/>
  <c r="CJ1" i="864"/>
  <c r="CJ20" i="864"/>
  <c r="CK2" i="864"/>
  <c r="CK23" i="864" s="1"/>
  <c r="CI24" i="864"/>
  <c r="CI96" i="861" s="1"/>
  <c r="CL1" i="861"/>
  <c r="CL8" i="861"/>
  <c r="CL4" i="861"/>
  <c r="CI57" i="863"/>
  <c r="CH34"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4" i="64"/>
  <c r="AR564" i="64" s="1"/>
  <c r="AQ564" i="64"/>
  <c r="AS558" i="64" a="1"/>
  <c r="AS558" i="64" s="1"/>
  <c r="AS553" i="64" a="1"/>
  <c r="AS553" i="64" s="1"/>
  <c r="AQ1793" i="64"/>
  <c r="AR367" i="64"/>
  <c r="AS1776" i="64" a="1"/>
  <c r="AS1776" i="64" s="1"/>
  <c r="AS1777" i="64" a="1"/>
  <c r="AS1777" i="64" s="1"/>
  <c r="AS1778" i="64" a="1"/>
  <c r="AS1778" i="64" s="1"/>
  <c r="AS1779" i="64" a="1"/>
  <c r="AS1779" i="64" s="1"/>
  <c r="AS1780" i="64" a="1"/>
  <c r="AS1780" i="64" s="1"/>
  <c r="AS1781" i="64" a="1"/>
  <c r="AS1781" i="64" s="1"/>
  <c r="AS1782" i="64" a="1"/>
  <c r="AS1782" i="64" s="1"/>
  <c r="AS1783" i="64" a="1"/>
  <c r="AS1783" i="64" s="1"/>
  <c r="AS1784" i="64" a="1"/>
  <c r="AS1784" i="64" s="1"/>
  <c r="AR1785" i="64"/>
  <c r="AS343" i="64" a="1"/>
  <c r="AS343" i="64" s="1"/>
  <c r="AS366" i="64" a="1"/>
  <c r="AS366" i="64" s="1"/>
  <c r="AS365" i="64" a="1"/>
  <c r="AS365" i="64" s="1"/>
  <c r="AR344" i="64"/>
  <c r="AS1964" i="64"/>
  <c r="AS1930" i="64"/>
  <c r="DE2116" i="64"/>
  <c r="DE2193" i="64"/>
  <c r="DE2219" i="64"/>
  <c r="DH1130" i="64"/>
  <c r="DI1128" i="64"/>
  <c r="DJ2146" i="64"/>
  <c r="DJ2148" i="64" s="1"/>
  <c r="AR1889" i="64"/>
  <c r="AR1867" i="64"/>
  <c r="AS2222" i="64" a="1"/>
  <c r="AS2222" i="64" s="1"/>
  <c r="AS1888" i="64" a="1"/>
  <c r="AS1888" i="64" s="1"/>
  <c r="AS1868" i="64" a="1"/>
  <c r="AS1868" i="64" s="1"/>
  <c r="CB1583" i="64"/>
  <c r="CC1581" i="64"/>
  <c r="CC1560" i="64"/>
  <c r="CC1562" i="64" s="1"/>
  <c r="CD1538" i="64"/>
  <c r="CD1540" i="64" s="1"/>
  <c r="AO1493" i="64"/>
  <c r="AO1495" i="64" s="1"/>
  <c r="AO1496" i="64" s="1"/>
  <c r="AP1484" i="64"/>
  <c r="AQ1482" i="64"/>
  <c r="AQ1491" i="64"/>
  <c r="AQ1483" i="64"/>
  <c r="AQ1492" i="64"/>
  <c r="AS1488" i="64" a="1"/>
  <c r="AS1488" i="64" s="1"/>
  <c r="AS1487" i="64" a="1"/>
  <c r="AS1487" i="64" s="1"/>
  <c r="AS1479" i="64" a="1"/>
  <c r="AS1479" i="64" s="1"/>
  <c r="AS1478" i="64" a="1"/>
  <c r="AS1478" i="64" s="1"/>
  <c r="AR1475" i="64"/>
  <c r="AR1474" i="64"/>
  <c r="AS1469" i="64" a="1"/>
  <c r="AS1469" i="64" s="1"/>
  <c r="AS1470" i="64" a="1"/>
  <c r="AS1470" i="64" s="1"/>
  <c r="AR1910" i="64"/>
  <c r="AS1909" i="64" a="1"/>
  <c r="AS1909" i="64" s="1"/>
  <c r="AS429" i="64" a="1"/>
  <c r="AS429" i="64" s="1"/>
  <c r="AN477" i="64"/>
  <c r="AO476" i="64" a="1"/>
  <c r="AO476" i="64" s="1"/>
  <c r="AT1679" i="64"/>
  <c r="AT1680" i="64" s="1"/>
  <c r="AR939" i="64"/>
  <c r="AR1390" i="64"/>
  <c r="AR1230" i="64"/>
  <c r="AR1367" i="64"/>
  <c r="AR826" i="64"/>
  <c r="AR431" i="64"/>
  <c r="AR320" i="64"/>
  <c r="AR455" i="64"/>
  <c r="AD1609" i="64"/>
  <c r="AD1615" i="64" s="1"/>
  <c r="AQ62" i="64"/>
  <c r="AS424" i="64" a="1"/>
  <c r="AS424" i="64" s="1"/>
  <c r="AS75" i="64" a="1"/>
  <c r="AS75" i="64" s="1"/>
  <c r="AS342" i="64" a="1"/>
  <c r="AS342" i="64" s="1"/>
  <c r="AS55" i="64" a="1"/>
  <c r="AS55" i="64" s="1"/>
  <c r="AS60" i="64" a="1"/>
  <c r="AS60" i="64" s="1"/>
  <c r="AS59" i="64" a="1"/>
  <c r="AS59" i="64" s="1"/>
  <c r="AR56" i="64"/>
  <c r="AS54" i="64" a="1"/>
  <c r="AS54" i="64" s="1"/>
  <c r="AS53" i="64" a="1"/>
  <c r="AS53" i="64" s="1"/>
  <c r="AS454" i="64" a="1"/>
  <c r="AS454" i="64" s="1"/>
  <c r="AS2119" i="64" a="1"/>
  <c r="AS2119" i="64" s="1"/>
  <c r="AS2196" i="64" a="1"/>
  <c r="AS2196" i="64" s="1"/>
  <c r="AS2170" i="64" a="1"/>
  <c r="AS2170" i="64" s="1"/>
  <c r="AS2145" i="64" a="1"/>
  <c r="AS2145" i="64" s="1"/>
  <c r="AS1366" i="64" a="1"/>
  <c r="AS1366" i="64" s="1"/>
  <c r="AS89" i="64" a="1"/>
  <c r="AS89" i="64" s="1"/>
  <c r="AS90" i="64" a="1"/>
  <c r="AS90" i="64" s="1"/>
  <c r="AS91" i="64" a="1"/>
  <c r="AS91" i="64" s="1"/>
  <c r="AS92" i="64" a="1"/>
  <c r="AS92" i="64" s="1"/>
  <c r="AR93" i="64"/>
  <c r="AS1311" i="64" a="1"/>
  <c r="AS1311" i="64" s="1"/>
  <c r="AS1312" i="64" s="1"/>
  <c r="AS319" i="64" a="1"/>
  <c r="AS319" i="64" s="1"/>
  <c r="BG1516" i="64"/>
  <c r="BG1518" i="64" s="1"/>
  <c r="AS2246" i="64" a="1"/>
  <c r="AS2246" i="64" s="1"/>
  <c r="AS1231" i="64" a="1"/>
  <c r="AS1231" i="64" s="1"/>
  <c r="AS1610" i="64" a="1"/>
  <c r="AS1610" i="64" s="1"/>
  <c r="AS1618" i="64" s="1"/>
  <c r="AS1391" i="64" a="1"/>
  <c r="AS1391" i="64" s="1"/>
  <c r="AS1397" i="64" a="1"/>
  <c r="AS1397" i="64" s="1"/>
  <c r="AS1389" i="64" a="1"/>
  <c r="AS1389" i="64" s="1"/>
  <c r="AS938" i="64" a="1"/>
  <c r="AS938" i="64" s="1"/>
  <c r="AS825" i="64" a="1"/>
  <c r="AS825" i="64" s="1"/>
  <c r="CJ874" i="64"/>
  <c r="AT1964" i="64" a="1"/>
  <c r="AS367" i="64" a="1"/>
  <c r="AS1367" i="64" a="1"/>
  <c r="AS455" i="64" a="1"/>
  <c r="AS1889" i="64" a="1"/>
  <c r="CI849" i="64" a="1"/>
  <c r="AS1230" i="64" a="1"/>
  <c r="AS554" i="64" a="1"/>
  <c r="CI588" i="64" a="1"/>
  <c r="AS1910" i="64" a="1"/>
  <c r="AT1930" i="64" a="1"/>
  <c r="AS1390" i="64" a="1"/>
  <c r="AS1867" i="64" a="1"/>
  <c r="AS1474" i="64" a="1"/>
  <c r="AS344" i="64" a="1"/>
  <c r="CG852" i="64" a="1"/>
  <c r="AS939" i="64" a="1"/>
  <c r="CH851" i="64" a="1"/>
  <c r="AS826" i="64" a="1"/>
  <c r="AS431" i="64" a="1"/>
  <c r="CI628" i="64" a="1"/>
  <c r="AO477" i="64" a="1"/>
  <c r="AS1475" i="64" a="1"/>
  <c r="AS320" i="64" a="1"/>
  <c r="CK33" i="1161" l="1"/>
  <c r="CK32" i="1161"/>
  <c r="CK35" i="1161"/>
  <c r="CK34" i="1161"/>
  <c r="CK31" i="1161"/>
  <c r="CH68" i="1161"/>
  <c r="CG69" i="1161"/>
  <c r="CI50" i="1161"/>
  <c r="CI65" i="1161"/>
  <c r="CJ31" i="1161"/>
  <c r="CJ34" i="1161"/>
  <c r="CJ33" i="1161"/>
  <c r="CJ32" i="1161"/>
  <c r="CJ35" i="1161"/>
  <c r="CI61" i="1161"/>
  <c r="CI46" i="1161"/>
  <c r="P18" i="1161"/>
  <c r="CL20" i="1161"/>
  <c r="CM20" i="1161"/>
  <c r="CM36" i="1161" s="1"/>
  <c r="CI49" i="1161"/>
  <c r="CI64" i="1161"/>
  <c r="CI47" i="1161"/>
  <c r="CI62" i="1161"/>
  <c r="CI48" i="1161"/>
  <c r="CI63" i="1161"/>
  <c r="M68" i="1161"/>
  <c r="M66" i="1161"/>
  <c r="M23" i="861" s="1"/>
  <c r="AD1619" i="64" a="1"/>
  <c r="AD1619" i="64" s="1"/>
  <c r="AD1612" i="64" s="1"/>
  <c r="AD1613" i="64" s="1"/>
  <c r="K1613" i="64" s="1"/>
  <c r="CF699" i="64"/>
  <c r="CG698" i="64"/>
  <c r="CG699" i="64" s="1"/>
  <c r="CI695" i="64"/>
  <c r="CI694" i="64"/>
  <c r="CH696" i="64"/>
  <c r="CI693" i="64"/>
  <c r="CI692" i="64"/>
  <c r="CI691" i="64"/>
  <c r="CJ688" i="64" a="1"/>
  <c r="CJ688" i="64" s="1"/>
  <c r="CJ685" i="64" a="1"/>
  <c r="CJ685" i="64" s="1"/>
  <c r="CJ684" i="64" a="1"/>
  <c r="CJ684" i="64" s="1"/>
  <c r="CJ686" i="64" a="1"/>
  <c r="CJ686" i="64" s="1"/>
  <c r="CJ687" i="64" a="1"/>
  <c r="CJ687" i="64" s="1"/>
  <c r="CH681" i="64"/>
  <c r="CI679" i="64"/>
  <c r="CI680" i="64"/>
  <c r="CI677" i="64"/>
  <c r="CI676" i="64"/>
  <c r="CI678" i="64"/>
  <c r="CJ672" i="64" a="1"/>
  <c r="CJ672" i="64" s="1"/>
  <c r="CJ673" i="64" a="1"/>
  <c r="CJ673" i="64" s="1"/>
  <c r="CJ653" i="64" a="1"/>
  <c r="CJ653" i="64" s="1"/>
  <c r="CJ661" i="64" s="1"/>
  <c r="CJ654" i="64" a="1"/>
  <c r="CJ654" i="64" s="1"/>
  <c r="CJ662" i="64" s="1"/>
  <c r="CJ670" i="64" a="1"/>
  <c r="CJ670" i="64" s="1"/>
  <c r="CJ655" i="64" a="1"/>
  <c r="CJ655" i="64" s="1"/>
  <c r="CJ663" i="64" s="1"/>
  <c r="CJ656" i="64" a="1"/>
  <c r="CJ656" i="64" s="1"/>
  <c r="CJ664" i="64" s="1"/>
  <c r="CJ669" i="64" a="1"/>
  <c r="CJ669" i="64" s="1"/>
  <c r="CJ657" i="64" a="1"/>
  <c r="CJ657" i="64" s="1"/>
  <c r="CJ665" i="64" s="1"/>
  <c r="CJ671" i="64" a="1"/>
  <c r="CJ671" i="64" s="1"/>
  <c r="CJ139" i="64" a="1"/>
  <c r="CJ139" i="64" s="1"/>
  <c r="CJ138" i="64" s="1"/>
  <c r="CJ140" i="64" a="1"/>
  <c r="CJ140" i="64" s="1"/>
  <c r="CI141" i="64"/>
  <c r="CI143" i="64" s="1"/>
  <c r="CI849" i="64"/>
  <c r="CI628" i="64"/>
  <c r="CI630" i="64" s="1"/>
  <c r="CG852" i="64"/>
  <c r="CH851" i="64"/>
  <c r="CJ262" i="64" a="1"/>
  <c r="CJ262" i="64" s="1"/>
  <c r="CJ848" i="64" a="1"/>
  <c r="CJ848" i="64" s="1"/>
  <c r="CJ243" i="64" a="1"/>
  <c r="CJ243" i="64" s="1"/>
  <c r="CJ629" i="64" a="1"/>
  <c r="CJ629" i="64" s="1"/>
  <c r="CJ595" i="64" a="1"/>
  <c r="CJ595" i="64" s="1"/>
  <c r="CJ230" i="64" a="1"/>
  <c r="CJ230" i="64" s="1"/>
  <c r="CH592" i="64"/>
  <c r="CI588" i="64"/>
  <c r="CI596" i="64" s="1"/>
  <c r="CJ591" i="64" a="1"/>
  <c r="CJ591" i="64" s="1"/>
  <c r="CJ4" i="64"/>
  <c r="CJ587" i="64" a="1"/>
  <c r="CJ587" i="64" s="1"/>
  <c r="K37" i="861"/>
  <c r="N37" i="861"/>
  <c r="O37" i="861"/>
  <c r="M37" i="861"/>
  <c r="L37" i="861"/>
  <c r="P37" i="861"/>
  <c r="CK190" i="64"/>
  <c r="CK7" i="64"/>
  <c r="CJ8" i="64" s="1"/>
  <c r="CD48" i="861"/>
  <c r="CD89" i="861" s="1"/>
  <c r="CK1" i="64"/>
  <c r="CL2" i="64"/>
  <c r="CK3" i="64"/>
  <c r="CK873" i="64" s="1" a="1"/>
  <c r="CK873" i="64" s="1"/>
  <c r="CI34" i="861"/>
  <c r="CL5" i="861"/>
  <c r="M51" i="861"/>
  <c r="M48" i="861"/>
  <c r="M89" i="861" s="1"/>
  <c r="K51" i="861"/>
  <c r="K28" i="861"/>
  <c r="P28" i="861"/>
  <c r="O48" i="861"/>
  <c r="O89" i="861" s="1"/>
  <c r="M28" i="861"/>
  <c r="N51" i="861"/>
  <c r="L48" i="861"/>
  <c r="L89" i="861" s="1"/>
  <c r="L34" i="861"/>
  <c r="L28" i="861"/>
  <c r="K48" i="861"/>
  <c r="K89" i="861" s="1"/>
  <c r="N34" i="861"/>
  <c r="P51" i="861"/>
  <c r="N48" i="861"/>
  <c r="N89" i="861" s="1"/>
  <c r="O34" i="861"/>
  <c r="K45" i="861"/>
  <c r="N28" i="861"/>
  <c r="K34" i="861"/>
  <c r="O51" i="861"/>
  <c r="K97" i="861"/>
  <c r="L51" i="861"/>
  <c r="O28"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6"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4" i="64"/>
  <c r="AS564" i="64" s="1"/>
  <c r="AT558" i="64" a="1"/>
  <c r="AT558" i="64" s="1"/>
  <c r="AT553" i="64" a="1"/>
  <c r="AT553" i="64" s="1"/>
  <c r="AR1793" i="64"/>
  <c r="AS367" i="64"/>
  <c r="AT1776" i="64" a="1"/>
  <c r="AT1776" i="64" s="1"/>
  <c r="AT1777" i="64" a="1"/>
  <c r="AT1777" i="64" s="1"/>
  <c r="AT1778" i="64" a="1"/>
  <c r="AT1778" i="64" s="1"/>
  <c r="AT1779" i="64" a="1"/>
  <c r="AT1779" i="64" s="1"/>
  <c r="AT1782" i="64" a="1"/>
  <c r="AT1782" i="64" s="1"/>
  <c r="AT1780" i="64" a="1"/>
  <c r="AT1780" i="64" s="1"/>
  <c r="AT1783" i="64" a="1"/>
  <c r="AT1783" i="64" s="1"/>
  <c r="AT1784" i="64" a="1"/>
  <c r="AT1784" i="64" s="1"/>
  <c r="AT1781" i="64" a="1"/>
  <c r="AT1781" i="64" s="1"/>
  <c r="AS1785" i="64"/>
  <c r="AT366" i="64" a="1"/>
  <c r="AT366" i="64" s="1"/>
  <c r="AT343" i="64" a="1"/>
  <c r="AT343" i="64" s="1"/>
  <c r="AT365" i="64" a="1"/>
  <c r="AT365" i="64" s="1"/>
  <c r="AS344" i="64"/>
  <c r="AT1964" i="64"/>
  <c r="AT1930" i="64"/>
  <c r="DD2167" i="64"/>
  <c r="DI1130" i="64"/>
  <c r="DJ1128" i="64"/>
  <c r="DK2146" i="64"/>
  <c r="DK2148" i="64" s="1"/>
  <c r="AS1867" i="64"/>
  <c r="AS1889" i="64"/>
  <c r="AT2222" i="64" a="1"/>
  <c r="AT2222" i="64" s="1"/>
  <c r="AT1868" i="64" a="1"/>
  <c r="AT1868" i="64" s="1"/>
  <c r="AT1888" i="64" a="1"/>
  <c r="AT1888" i="64" s="1"/>
  <c r="CC1583" i="64"/>
  <c r="CD1581" i="64"/>
  <c r="CD1560" i="64"/>
  <c r="CD1562" i="64" s="1"/>
  <c r="CE1538" i="64"/>
  <c r="CE1540" i="64" s="1"/>
  <c r="AP1493" i="64"/>
  <c r="AP1495" i="64" s="1"/>
  <c r="AP1496" i="64" s="1"/>
  <c r="AQ1484" i="64"/>
  <c r="AR1482" i="64"/>
  <c r="AR1491" i="64"/>
  <c r="AR1483" i="64"/>
  <c r="AR1492" i="64"/>
  <c r="AT1488" i="64" a="1"/>
  <c r="AT1488" i="64" s="1"/>
  <c r="AT1487" i="64" a="1"/>
  <c r="AT1487" i="64" s="1"/>
  <c r="AT1478" i="64" a="1"/>
  <c r="AT1478" i="64" s="1"/>
  <c r="AT1479" i="64" a="1"/>
  <c r="AT1479" i="64" s="1"/>
  <c r="AS1475" i="64"/>
  <c r="AS1474" i="64"/>
  <c r="AT1469" i="64" a="1"/>
  <c r="AT1469" i="64" s="1"/>
  <c r="AT1470" i="64" a="1"/>
  <c r="AT1470" i="64" s="1"/>
  <c r="AS1910" i="64"/>
  <c r="AT1909" i="64" a="1"/>
  <c r="AT1909" i="64" s="1"/>
  <c r="AT429" i="64" a="1"/>
  <c r="AT429" i="64" s="1"/>
  <c r="AO477" i="64"/>
  <c r="AU1679" i="64"/>
  <c r="AU1680" i="64" s="1"/>
  <c r="AP476" i="64" a="1"/>
  <c r="AP476" i="64" s="1"/>
  <c r="AS1390" i="64"/>
  <c r="AS1230" i="64"/>
  <c r="AS939" i="64"/>
  <c r="AS1367" i="64"/>
  <c r="AS826" i="64"/>
  <c r="AS320" i="64"/>
  <c r="AS455" i="64"/>
  <c r="AS431" i="64"/>
  <c r="AR62" i="64"/>
  <c r="AT424" i="64" a="1"/>
  <c r="AT424" i="64" s="1"/>
  <c r="AT75" i="64" a="1"/>
  <c r="AT75" i="64" s="1"/>
  <c r="AT342" i="64" a="1"/>
  <c r="AT342" i="64" s="1"/>
  <c r="AT55" i="64" a="1"/>
  <c r="AT55" i="64" s="1"/>
  <c r="AT60" i="64" a="1"/>
  <c r="AT60" i="64" s="1"/>
  <c r="AT59" i="64" a="1"/>
  <c r="AT59" i="64" s="1"/>
  <c r="AS56" i="64"/>
  <c r="AT54" i="64" a="1"/>
  <c r="AT54" i="64" s="1"/>
  <c r="AT53" i="64" a="1"/>
  <c r="AT53" i="64" s="1"/>
  <c r="AT454" i="64" a="1"/>
  <c r="AT454" i="64" s="1"/>
  <c r="AT2119" i="64" a="1"/>
  <c r="AT2119" i="64" s="1"/>
  <c r="AT2196" i="64" a="1"/>
  <c r="AT2196" i="64" s="1"/>
  <c r="AT2170" i="64" a="1"/>
  <c r="AT2170" i="64" s="1"/>
  <c r="AT2145" i="64" a="1"/>
  <c r="AT2145" i="64" s="1"/>
  <c r="AT1366" i="64" a="1"/>
  <c r="AT1366" i="64" s="1"/>
  <c r="AT91" i="64" a="1"/>
  <c r="AT91" i="64" s="1"/>
  <c r="AT89" i="64" a="1"/>
  <c r="AT89" i="64" s="1"/>
  <c r="AT90" i="64" a="1"/>
  <c r="AT90" i="64" s="1"/>
  <c r="AT92" i="64" a="1"/>
  <c r="AT92" i="64" s="1"/>
  <c r="AS93" i="64"/>
  <c r="AT1311" i="64" a="1"/>
  <c r="AT1311" i="64" s="1"/>
  <c r="AT1312" i="64" s="1"/>
  <c r="AT319" i="64" a="1"/>
  <c r="AT319" i="64" s="1"/>
  <c r="BH1516" i="64"/>
  <c r="BH1518" i="64" s="1"/>
  <c r="AT2246" i="64" a="1"/>
  <c r="AT2246" i="64" s="1"/>
  <c r="AT1231" i="64" a="1"/>
  <c r="AT1231" i="64" s="1"/>
  <c r="AT1610" i="64" a="1"/>
  <c r="AT1610" i="64" s="1"/>
  <c r="AT1618" i="64" s="1"/>
  <c r="AT1391" i="64" a="1"/>
  <c r="AT1391" i="64" s="1"/>
  <c r="AT1397" i="64" a="1"/>
  <c r="AT1397" i="64" s="1"/>
  <c r="AT1389" i="64" a="1"/>
  <c r="AT1389" i="64" s="1"/>
  <c r="AT938" i="64" a="1"/>
  <c r="AT938" i="64" s="1"/>
  <c r="AT825" i="64" a="1"/>
  <c r="AT825" i="64" s="1"/>
  <c r="CK874" i="64"/>
  <c r="AT1889" i="64" a="1"/>
  <c r="AU1964" i="64" a="1"/>
  <c r="AT1867" i="64" a="1"/>
  <c r="AT367" i="64" a="1"/>
  <c r="AT826" i="64" a="1"/>
  <c r="AT1474" i="64" a="1"/>
  <c r="CI851" i="64" a="1"/>
  <c r="CJ849" i="64" a="1"/>
  <c r="CH852" i="64" a="1"/>
  <c r="AT939" i="64" a="1"/>
  <c r="CJ588" i="64" a="1"/>
  <c r="AT1367" i="64" a="1"/>
  <c r="AT455" i="64" a="1"/>
  <c r="AT554" i="64" a="1"/>
  <c r="CJ628" i="64" a="1"/>
  <c r="AT1390" i="64" a="1"/>
  <c r="AU1930" i="64" a="1"/>
  <c r="AT344" i="64" a="1"/>
  <c r="AT1910" i="64" a="1"/>
  <c r="AT431" i="64" a="1"/>
  <c r="AT1475" i="64" a="1"/>
  <c r="AT1230" i="64" a="1"/>
  <c r="AT320" i="64" a="1"/>
  <c r="AP477" i="64" a="1"/>
  <c r="CJ61" i="1161" l="1"/>
  <c r="CJ46" i="1161"/>
  <c r="M69" i="1161"/>
  <c r="CM35" i="1161"/>
  <c r="CM31" i="1161"/>
  <c r="CM34" i="1161"/>
  <c r="CM32" i="1161"/>
  <c r="CM33" i="1161"/>
  <c r="CL36" i="1161"/>
  <c r="CL77" i="1161"/>
  <c r="CL18" i="861" s="1"/>
  <c r="CL73" i="1161"/>
  <c r="CL24" i="861" s="1"/>
  <c r="P20" i="1161"/>
  <c r="CI51" i="1161"/>
  <c r="CI17" i="861" s="1"/>
  <c r="CH69" i="1161"/>
  <c r="CI66" i="1161"/>
  <c r="CI23" i="861" s="1"/>
  <c r="CK61" i="1161"/>
  <c r="CK46" i="1161"/>
  <c r="CJ50" i="1161"/>
  <c r="CJ65" i="1161"/>
  <c r="CK64" i="1161"/>
  <c r="CK49" i="1161"/>
  <c r="CJ47" i="1161"/>
  <c r="CJ62" i="1161"/>
  <c r="CK50" i="1161"/>
  <c r="CK65" i="1161"/>
  <c r="CJ63" i="1161"/>
  <c r="CJ48" i="1161"/>
  <c r="CK47" i="1161"/>
  <c r="CK62" i="1161"/>
  <c r="CJ49" i="1161"/>
  <c r="CJ64" i="1161"/>
  <c r="CK48" i="1161"/>
  <c r="CK63" i="1161"/>
  <c r="CH698" i="64"/>
  <c r="CH699" i="64" s="1"/>
  <c r="CJ695" i="64"/>
  <c r="CI696" i="64"/>
  <c r="CJ693" i="64"/>
  <c r="CJ692" i="64"/>
  <c r="CJ691" i="64"/>
  <c r="CK685" i="64" a="1"/>
  <c r="CK685" i="64" s="1"/>
  <c r="CK688" i="64" a="1"/>
  <c r="CK688" i="64" s="1"/>
  <c r="CK684" i="64" a="1"/>
  <c r="CK684" i="64" s="1"/>
  <c r="CK687" i="64" a="1"/>
  <c r="CK687" i="64" s="1"/>
  <c r="CK686" i="64" a="1"/>
  <c r="CK686" i="64" s="1"/>
  <c r="CJ694" i="64"/>
  <c r="CI681" i="64"/>
  <c r="CJ680" i="64"/>
  <c r="CJ679" i="64"/>
  <c r="CJ678" i="64"/>
  <c r="CJ677" i="64"/>
  <c r="CJ676" i="64"/>
  <c r="CK672" i="64" a="1"/>
  <c r="CK672" i="64" s="1"/>
  <c r="CK673" i="64" a="1"/>
  <c r="CK673" i="64" s="1"/>
  <c r="CK671" i="64" a="1"/>
  <c r="CK671" i="64" s="1"/>
  <c r="CK653" i="64" a="1"/>
  <c r="CK653" i="64" s="1"/>
  <c r="CK661" i="64" s="1"/>
  <c r="CK654" i="64" a="1"/>
  <c r="CK654" i="64" s="1"/>
  <c r="CK670" i="64" a="1"/>
  <c r="CK670" i="64" s="1"/>
  <c r="CK655" i="64" a="1"/>
  <c r="CK655" i="64" s="1"/>
  <c r="CK663" i="64" s="1"/>
  <c r="CK656" i="64" a="1"/>
  <c r="CK656" i="64" s="1"/>
  <c r="CK669" i="64" a="1"/>
  <c r="CK669" i="64" s="1"/>
  <c r="CK657" i="64" a="1"/>
  <c r="CK657" i="64" s="1"/>
  <c r="CK665" i="64" s="1"/>
  <c r="CJ141" i="64"/>
  <c r="CJ143" i="64" s="1"/>
  <c r="CK139" i="64" a="1"/>
  <c r="CK139" i="64" s="1"/>
  <c r="CK138" i="64" s="1"/>
  <c r="CK140" i="64" a="1"/>
  <c r="CK140" i="64" s="1"/>
  <c r="CJ849" i="64"/>
  <c r="CJ628" i="64"/>
  <c r="CJ630" i="64" s="1"/>
  <c r="CH852" i="64"/>
  <c r="CI851" i="64"/>
  <c r="CK262" i="64" a="1"/>
  <c r="CK262" i="64" s="1"/>
  <c r="CK848" i="64" a="1"/>
  <c r="CK848" i="64" s="1"/>
  <c r="CK243" i="64" a="1"/>
  <c r="CK243" i="64" s="1"/>
  <c r="CK629" i="64" a="1"/>
  <c r="CK629" i="64" s="1"/>
  <c r="CK595" i="64" a="1"/>
  <c r="CK595" i="64" s="1"/>
  <c r="CK230" i="64" a="1"/>
  <c r="CK230" i="64" s="1"/>
  <c r="CI592" i="64"/>
  <c r="CJ588" i="64"/>
  <c r="CJ596" i="64" s="1"/>
  <c r="CK591" i="64" a="1"/>
  <c r="CK591" i="64" s="1"/>
  <c r="CK4" i="64"/>
  <c r="CK587" i="64" a="1"/>
  <c r="CK587" i="64" s="1"/>
  <c r="CL190" i="64"/>
  <c r="CL7" i="64"/>
  <c r="CL8" i="64" s="1"/>
  <c r="CE48" i="861"/>
  <c r="CE89" i="861" s="1"/>
  <c r="CL1" i="64"/>
  <c r="CL3" i="64"/>
  <c r="CK24" i="864"/>
  <c r="CK96" i="861" s="1"/>
  <c r="CL56" i="863" a="1"/>
  <c r="CL56" i="863" s="1"/>
  <c r="CL54" i="863" a="1"/>
  <c r="CL54" i="863" s="1"/>
  <c r="CL55" i="863" a="1"/>
  <c r="CL55" i="863" s="1"/>
  <c r="CL38" i="863"/>
  <c r="CL53" i="863" a="1"/>
  <c r="CL53" i="863" s="1"/>
  <c r="CL52" i="863" a="1"/>
  <c r="CL52" i="863" s="1"/>
  <c r="CL39" i="863"/>
  <c r="CL41" i="863"/>
  <c r="CL3" i="863"/>
  <c r="CL1" i="863"/>
  <c r="K72" i="861"/>
  <c r="CK42" i="863"/>
  <c r="CK21" i="863" s="1"/>
  <c r="CK43" i="863"/>
  <c r="CJ34"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4" i="64"/>
  <c r="AU558" i="64" a="1"/>
  <c r="AU558" i="64" s="1"/>
  <c r="AU553" i="64" a="1"/>
  <c r="AU553" i="64" s="1"/>
  <c r="AT367" i="64"/>
  <c r="AU1776" i="64" a="1"/>
  <c r="AU1776" i="64" s="1"/>
  <c r="AU1777" i="64" a="1"/>
  <c r="AU1777" i="64" s="1"/>
  <c r="AU1778" i="64" a="1"/>
  <c r="AU1778" i="64" s="1"/>
  <c r="AU1782" i="64" a="1"/>
  <c r="AU1782" i="64" s="1"/>
  <c r="AU1780" i="64" a="1"/>
  <c r="AU1780" i="64" s="1"/>
  <c r="AU1783" i="64" a="1"/>
  <c r="AU1783" i="64" s="1"/>
  <c r="AU1784" i="64" a="1"/>
  <c r="AU1784" i="64" s="1"/>
  <c r="AU1781" i="64" a="1"/>
  <c r="AU1781" i="64" s="1"/>
  <c r="AU1779" i="64" a="1"/>
  <c r="AU1779" i="64" s="1"/>
  <c r="AS1793" i="64"/>
  <c r="AT1785" i="64"/>
  <c r="AU343" i="64" a="1"/>
  <c r="AU343" i="64" s="1"/>
  <c r="AU366" i="64" a="1"/>
  <c r="AU366" i="64" s="1"/>
  <c r="AU365" i="64" a="1"/>
  <c r="AU365" i="64" s="1"/>
  <c r="AT344" i="64"/>
  <c r="AU1930" i="64"/>
  <c r="AU1964" i="64"/>
  <c r="DF2193" i="64"/>
  <c r="DF2219" i="64"/>
  <c r="DF2116" i="64"/>
  <c r="DJ1130" i="64"/>
  <c r="DK1128" i="64"/>
  <c r="DL2146" i="64"/>
  <c r="DL2148" i="64" s="1"/>
  <c r="AT1889" i="64"/>
  <c r="AT1867" i="64"/>
  <c r="AU2222" i="64" a="1"/>
  <c r="AU2222" i="64" s="1"/>
  <c r="AU1868" i="64" a="1"/>
  <c r="AU1868" i="64" s="1"/>
  <c r="AU1888" i="64" a="1"/>
  <c r="AU1888" i="64" s="1"/>
  <c r="CE1581" i="64"/>
  <c r="CD1583" i="64"/>
  <c r="CE1560" i="64"/>
  <c r="CE1562" i="64" s="1"/>
  <c r="CF1538" i="64"/>
  <c r="CF1540" i="64" s="1"/>
  <c r="AR1484" i="64"/>
  <c r="AQ1493" i="64"/>
  <c r="AR1493" i="64"/>
  <c r="AS1483" i="64"/>
  <c r="AS1492" i="64"/>
  <c r="AS1482" i="64"/>
  <c r="AS1491" i="64"/>
  <c r="AU1488" i="64" a="1"/>
  <c r="AU1488" i="64" s="1"/>
  <c r="AU1487" i="64" a="1"/>
  <c r="AU1487" i="64" s="1"/>
  <c r="AU1479" i="64" a="1"/>
  <c r="AU1479" i="64" s="1"/>
  <c r="AU1478" i="64" a="1"/>
  <c r="AU1478" i="64" s="1"/>
  <c r="AT1475" i="64"/>
  <c r="AT1474" i="64"/>
  <c r="AU1469" i="64" a="1"/>
  <c r="AU1469" i="64" s="1"/>
  <c r="AU1470" i="64" a="1"/>
  <c r="AU1470" i="64" s="1"/>
  <c r="AT1910" i="64"/>
  <c r="AU1909" i="64" a="1"/>
  <c r="AU1909" i="64" s="1"/>
  <c r="AU429" i="64" a="1"/>
  <c r="AU429" i="64" s="1"/>
  <c r="AP477" i="64"/>
  <c r="AQ476" i="64" a="1"/>
  <c r="AQ476" i="64" s="1"/>
  <c r="AV1679" i="64"/>
  <c r="AV1680" i="64" s="1"/>
  <c r="AT1230" i="64"/>
  <c r="AT939" i="64"/>
  <c r="AT1390" i="64"/>
  <c r="AT1367" i="64"/>
  <c r="AT826" i="64"/>
  <c r="AT320" i="64"/>
  <c r="AT455" i="64"/>
  <c r="AT431" i="64"/>
  <c r="AE1609" i="64"/>
  <c r="AE1615" i="64" s="1"/>
  <c r="AS62" i="64"/>
  <c r="AU424" i="64" a="1"/>
  <c r="AU424" i="64" s="1"/>
  <c r="AU75" i="64" a="1"/>
  <c r="AU75" i="64" s="1"/>
  <c r="AU342" i="64" a="1"/>
  <c r="AU342" i="64" s="1"/>
  <c r="AU55" i="64" a="1"/>
  <c r="AU55" i="64" s="1"/>
  <c r="AU60" i="64" a="1"/>
  <c r="AU60" i="64" s="1"/>
  <c r="AU59" i="64" a="1"/>
  <c r="AU59" i="64" s="1"/>
  <c r="AT56" i="64"/>
  <c r="AU53" i="64" a="1"/>
  <c r="AU53" i="64" s="1"/>
  <c r="AU54" i="64" a="1"/>
  <c r="AU54" i="64" s="1"/>
  <c r="AU454" i="64" a="1"/>
  <c r="AU454" i="64" s="1"/>
  <c r="AU2119" i="64" a="1"/>
  <c r="AU2119" i="64" s="1"/>
  <c r="AU2196" i="64" a="1"/>
  <c r="AU2196" i="64" s="1"/>
  <c r="AU2170" i="64" a="1"/>
  <c r="AU2170" i="64" s="1"/>
  <c r="AU2145" i="64" a="1"/>
  <c r="AU2145" i="64" s="1"/>
  <c r="AU1366" i="64" a="1"/>
  <c r="AU1366" i="64" s="1"/>
  <c r="AT93" i="64"/>
  <c r="AU90" i="64" a="1"/>
  <c r="AU90" i="64" s="1"/>
  <c r="AU91" i="64" a="1"/>
  <c r="AU91" i="64" s="1"/>
  <c r="AU92" i="64" a="1"/>
  <c r="AU92" i="64" s="1"/>
  <c r="AU89" i="64" a="1"/>
  <c r="AU89" i="64" s="1"/>
  <c r="AU1311" i="64" a="1"/>
  <c r="AU1311" i="64" s="1"/>
  <c r="AU1312" i="64" s="1"/>
  <c r="AU319" i="64" a="1"/>
  <c r="AU319" i="64" s="1"/>
  <c r="BI1516" i="64"/>
  <c r="BI1518" i="64" s="1"/>
  <c r="AU2246" i="64" a="1"/>
  <c r="AU2246" i="64" s="1"/>
  <c r="AU1231" i="64" a="1"/>
  <c r="AU1231" i="64" s="1"/>
  <c r="AU1610" i="64" a="1"/>
  <c r="AU1610" i="64" s="1"/>
  <c r="AU1618" i="64" s="1"/>
  <c r="AU1391" i="64" a="1"/>
  <c r="AU1391" i="64" s="1"/>
  <c r="AU1397" i="64" a="1"/>
  <c r="AU1397" i="64" s="1"/>
  <c r="AU1389" i="64" a="1"/>
  <c r="AU1389" i="64" s="1"/>
  <c r="AU938" i="64" a="1"/>
  <c r="AU938" i="64" s="1"/>
  <c r="AU825" i="64" a="1"/>
  <c r="AU825" i="64" s="1"/>
  <c r="AU431" i="64" a="1"/>
  <c r="AV1964" i="64" a="1"/>
  <c r="AU554" i="64" a="1"/>
  <c r="AU826" i="64" a="1"/>
  <c r="AU1475" i="64" a="1"/>
  <c r="AV1930" i="64" a="1"/>
  <c r="AU1910" i="64" a="1"/>
  <c r="AU455" i="64" a="1"/>
  <c r="AU939" i="64" a="1"/>
  <c r="AU1474" i="64" a="1"/>
  <c r="AU1867" i="64" a="1"/>
  <c r="CK588" i="64" a="1"/>
  <c r="CJ851" i="64" a="1"/>
  <c r="CK628" i="64" a="1"/>
  <c r="AU1367" i="64" a="1"/>
  <c r="CK849" i="64" a="1"/>
  <c r="AU344" i="64" a="1"/>
  <c r="AU1390" i="64" a="1"/>
  <c r="CI852" i="64" a="1"/>
  <c r="AU367" i="64" a="1"/>
  <c r="AU1889" i="64" a="1"/>
  <c r="AU320" i="64" a="1"/>
  <c r="AU1230" i="64" a="1"/>
  <c r="AQ477" i="64" a="1"/>
  <c r="AQ1495" i="64" l="1"/>
  <c r="K851" i="64"/>
  <c r="K849" i="64"/>
  <c r="K874" i="64"/>
  <c r="K852" i="64"/>
  <c r="L851" i="64"/>
  <c r="L849" i="64"/>
  <c r="L874" i="64"/>
  <c r="L852" i="64"/>
  <c r="CM48" i="1161"/>
  <c r="M48" i="1161" s="1"/>
  <c r="CM63" i="1161"/>
  <c r="M63" i="1161" s="1"/>
  <c r="CJ51" i="1161"/>
  <c r="CJ17" i="861" s="1"/>
  <c r="CM47" i="1161"/>
  <c r="M47" i="1161" s="1"/>
  <c r="CM62" i="1161"/>
  <c r="M62" i="1161" s="1"/>
  <c r="CI68" i="1161"/>
  <c r="CM49" i="1161"/>
  <c r="CM64" i="1161"/>
  <c r="CM46" i="1161"/>
  <c r="CM51" i="1161" s="1"/>
  <c r="CM61" i="1161"/>
  <c r="CM66" i="1161" s="1"/>
  <c r="CM68" i="1161" s="1"/>
  <c r="CM69" i="1161" s="1"/>
  <c r="CM50" i="1161"/>
  <c r="CM65" i="1161"/>
  <c r="CM23" i="861"/>
  <c r="CL33" i="1161"/>
  <c r="CL35" i="1161"/>
  <c r="CL32" i="1161"/>
  <c r="CL34" i="1161"/>
  <c r="CL31" i="1161"/>
  <c r="P36" i="1161"/>
  <c r="CJ66" i="1161"/>
  <c r="CJ23" i="861" s="1"/>
  <c r="CK66" i="1161"/>
  <c r="CK23" i="861" s="1"/>
  <c r="CK51" i="1161"/>
  <c r="CK17" i="861" s="1"/>
  <c r="CL873" i="64" a="1"/>
  <c r="CL873" i="64" s="1"/>
  <c r="AE1619" i="64" a="1"/>
  <c r="AE1619" i="64" s="1"/>
  <c r="AE1612" i="64" s="1"/>
  <c r="CI698" i="64"/>
  <c r="CI699" i="64" s="1"/>
  <c r="K698" i="64"/>
  <c r="L698" i="64"/>
  <c r="CK664" i="64"/>
  <c r="CK694" i="64" s="1"/>
  <c r="CK662" i="64"/>
  <c r="CK692" i="64" s="1"/>
  <c r="CK695" i="64"/>
  <c r="CK693" i="64"/>
  <c r="CJ696" i="64"/>
  <c r="CL685" i="64" a="1"/>
  <c r="CL685" i="64" s="1"/>
  <c r="CL688" i="64" a="1"/>
  <c r="CL688" i="64" s="1"/>
  <c r="CL684" i="64" a="1"/>
  <c r="CL684" i="64" s="1"/>
  <c r="CL687" i="64" a="1"/>
  <c r="CL687" i="64" s="1"/>
  <c r="CL686" i="64" a="1"/>
  <c r="CL686" i="64" s="1"/>
  <c r="K694" i="64"/>
  <c r="K695" i="64"/>
  <c r="K692" i="64"/>
  <c r="K693" i="64"/>
  <c r="K691" i="64"/>
  <c r="K696" i="64"/>
  <c r="L694" i="64"/>
  <c r="L692" i="64"/>
  <c r="L696" i="64"/>
  <c r="L691" i="64"/>
  <c r="L693" i="64"/>
  <c r="L695" i="64"/>
  <c r="CK691" i="64"/>
  <c r="CK680" i="64"/>
  <c r="CK678" i="64"/>
  <c r="CJ681" i="64"/>
  <c r="CL671" i="64" a="1"/>
  <c r="CL671" i="64" s="1"/>
  <c r="CL657" i="64" a="1"/>
  <c r="CL657" i="64" s="1"/>
  <c r="CL665" i="64" s="1"/>
  <c r="CL672" i="64" a="1"/>
  <c r="CL672" i="64" s="1"/>
  <c r="CL673" i="64" a="1"/>
  <c r="CL673" i="64" s="1"/>
  <c r="CL653" i="64" a="1"/>
  <c r="CL653" i="64" s="1"/>
  <c r="CL661" i="64" s="1"/>
  <c r="CL654" i="64" a="1"/>
  <c r="CL654" i="64" s="1"/>
  <c r="CL662" i="64" s="1"/>
  <c r="CL670" i="64" a="1"/>
  <c r="CL670" i="64" s="1"/>
  <c r="CL669" i="64" a="1"/>
  <c r="CL669" i="64" s="1"/>
  <c r="CL655" i="64" a="1"/>
  <c r="CL655" i="64" s="1"/>
  <c r="CL656" i="64" a="1"/>
  <c r="CL656" i="64" s="1"/>
  <c r="CL664" i="64" s="1"/>
  <c r="K677" i="64"/>
  <c r="L677" i="64"/>
  <c r="O678" i="64"/>
  <c r="L681" i="64"/>
  <c r="L680" i="64"/>
  <c r="L679" i="64"/>
  <c r="O681" i="64"/>
  <c r="N680" i="64"/>
  <c r="K678" i="64"/>
  <c r="K680" i="64"/>
  <c r="O677" i="64"/>
  <c r="K662" i="64"/>
  <c r="O661" i="64"/>
  <c r="L662" i="64"/>
  <c r="O679" i="64"/>
  <c r="O663" i="64"/>
  <c r="O676" i="64"/>
  <c r="O665" i="64"/>
  <c r="O680" i="64"/>
  <c r="N678" i="64"/>
  <c r="L661" i="64"/>
  <c r="K664" i="64"/>
  <c r="N681" i="64"/>
  <c r="K665" i="64"/>
  <c r="M664" i="64"/>
  <c r="L663" i="64"/>
  <c r="M662" i="64"/>
  <c r="N676" i="64"/>
  <c r="K679" i="64"/>
  <c r="K661" i="64"/>
  <c r="K663" i="64"/>
  <c r="N679" i="64"/>
  <c r="O664" i="64"/>
  <c r="L676" i="64"/>
  <c r="N665" i="64"/>
  <c r="L664" i="64"/>
  <c r="K676" i="64"/>
  <c r="N664" i="64"/>
  <c r="L665" i="64"/>
  <c r="O662" i="64"/>
  <c r="K681" i="64"/>
  <c r="N662" i="64"/>
  <c r="N661" i="64"/>
  <c r="N663" i="64"/>
  <c r="CK676" i="64"/>
  <c r="K666" i="64"/>
  <c r="L666" i="64"/>
  <c r="N141" i="64"/>
  <c r="M141" i="64"/>
  <c r="K143" i="64"/>
  <c r="L143" i="64"/>
  <c r="CK141" i="64"/>
  <c r="CK143" i="64" s="1"/>
  <c r="CL139" i="64" a="1"/>
  <c r="CL139" i="64" s="1"/>
  <c r="CL138" i="64" s="1"/>
  <c r="K141" i="64"/>
  <c r="L141" i="64"/>
  <c r="CL140" i="64" a="1"/>
  <c r="CL140" i="64" s="1"/>
  <c r="O141" i="64"/>
  <c r="CK849" i="64"/>
  <c r="CK628" i="64"/>
  <c r="CK630" i="64" s="1"/>
  <c r="CI852" i="64"/>
  <c r="CJ851" i="64"/>
  <c r="CL262" i="64" a="1"/>
  <c r="CL262" i="64" s="1"/>
  <c r="CL848" i="64" a="1"/>
  <c r="CL848" i="64" s="1"/>
  <c r="CL629" i="64" a="1"/>
  <c r="CL629" i="64" s="1"/>
  <c r="O630" i="64"/>
  <c r="L630" i="64"/>
  <c r="K630" i="64"/>
  <c r="CL230" i="64" a="1"/>
  <c r="CL230" i="64" s="1"/>
  <c r="CL243" i="64" a="1"/>
  <c r="CL243" i="64" s="1"/>
  <c r="CJ592" i="64"/>
  <c r="K586" i="64"/>
  <c r="N586" i="64"/>
  <c r="P586" i="64"/>
  <c r="O586" i="64"/>
  <c r="M586" i="64"/>
  <c r="L586" i="64"/>
  <c r="CK588" i="64"/>
  <c r="CK596" i="64" s="1"/>
  <c r="CL595" i="64" a="1"/>
  <c r="CL595" i="64" s="1"/>
  <c r="L596" i="64"/>
  <c r="K596" i="64"/>
  <c r="CL591" i="64" a="1"/>
  <c r="CL591" i="64" s="1"/>
  <c r="K588" i="64"/>
  <c r="L588" i="64"/>
  <c r="CL587" i="64" a="1"/>
  <c r="CL587" i="64" s="1"/>
  <c r="L592" i="64"/>
  <c r="K592" i="64"/>
  <c r="N592" i="64"/>
  <c r="O592" i="64"/>
  <c r="M24" i="863"/>
  <c r="K24" i="863"/>
  <c r="N24" i="863"/>
  <c r="O24" i="863"/>
  <c r="L24" i="863"/>
  <c r="P24" i="863"/>
  <c r="P40" i="863"/>
  <c r="M40" i="863"/>
  <c r="K40" i="863"/>
  <c r="L40" i="863"/>
  <c r="N40" i="863"/>
  <c r="O40" i="863"/>
  <c r="K23" i="864"/>
  <c r="P23" i="864"/>
  <c r="L23" i="864"/>
  <c r="M23" i="864"/>
  <c r="N23" i="864"/>
  <c r="O23" i="864"/>
  <c r="CK8" i="64"/>
  <c r="K190" i="64"/>
  <c r="CF48" i="861"/>
  <c r="CF89"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4" i="861"/>
  <c r="CL57" i="863"/>
  <c r="P57" i="863" s="1"/>
  <c r="CL24" i="864"/>
  <c r="CL4" i="864"/>
  <c r="O22" i="864"/>
  <c r="N24" i="864"/>
  <c r="N96" i="861" s="1"/>
  <c r="M21" i="864"/>
  <c r="L20" i="864"/>
  <c r="M20" i="864"/>
  <c r="K24" i="864"/>
  <c r="K96" i="861" s="1"/>
  <c r="L22" i="864"/>
  <c r="P22" i="864"/>
  <c r="N22" i="864"/>
  <c r="P20" i="864"/>
  <c r="L24" i="864"/>
  <c r="L96" i="861" s="1"/>
  <c r="N20" i="864"/>
  <c r="O21" i="864"/>
  <c r="M22" i="864"/>
  <c r="K22" i="864"/>
  <c r="N21" i="864"/>
  <c r="L21" i="864"/>
  <c r="K20" i="864"/>
  <c r="P21" i="864"/>
  <c r="K21" i="864"/>
  <c r="O20" i="864"/>
  <c r="O24" i="864"/>
  <c r="O96" i="861" s="1"/>
  <c r="CL42" i="863"/>
  <c r="CL43" i="863"/>
  <c r="M38" i="863"/>
  <c r="AV212" i="64"/>
  <c r="AV194" i="64"/>
  <c r="AW208" i="64"/>
  <c r="AW209" i="64"/>
  <c r="AW191" i="64"/>
  <c r="AW192" i="64"/>
  <c r="AW210" i="64"/>
  <c r="AW211" i="64"/>
  <c r="AW193" i="64"/>
  <c r="BZ7" i="860"/>
  <c r="BZ3" i="860"/>
  <c r="BZ4" i="860" s="1"/>
  <c r="CA2" i="860"/>
  <c r="BZ1" i="860"/>
  <c r="AU554" i="64"/>
  <c r="AU564" i="64" s="1"/>
  <c r="AT564" i="64"/>
  <c r="AV558" i="64" a="1"/>
  <c r="AV558" i="64" s="1"/>
  <c r="AV553" i="64" a="1"/>
  <c r="AV553" i="64" s="1"/>
  <c r="AT1793" i="64"/>
  <c r="AU367" i="64"/>
  <c r="AV1782" i="64" a="1"/>
  <c r="AV1782" i="64" s="1"/>
  <c r="AV1776" i="64" a="1"/>
  <c r="AV1776" i="64" s="1"/>
  <c r="AV1778" i="64" a="1"/>
  <c r="AV1778" i="64" s="1"/>
  <c r="AV1777" i="64" a="1"/>
  <c r="AV1777" i="64" s="1"/>
  <c r="AV1780" i="64" a="1"/>
  <c r="AV1780" i="64" s="1"/>
  <c r="AV1783" i="64" a="1"/>
  <c r="AV1783" i="64" s="1"/>
  <c r="AV1784" i="64" a="1"/>
  <c r="AV1784" i="64" s="1"/>
  <c r="AV1781" i="64" a="1"/>
  <c r="AV1781" i="64" s="1"/>
  <c r="AV1779" i="64" a="1"/>
  <c r="AV1779" i="64" s="1"/>
  <c r="AU1785" i="64"/>
  <c r="AV343" i="64" a="1"/>
  <c r="AV343" i="64" s="1"/>
  <c r="AV366" i="64" a="1"/>
  <c r="AV366" i="64" s="1"/>
  <c r="AV365" i="64" a="1"/>
  <c r="AV365" i="64" s="1"/>
  <c r="AU344" i="64"/>
  <c r="AV1930" i="64"/>
  <c r="AV1964" i="64"/>
  <c r="DE2167" i="64"/>
  <c r="DK1130" i="64"/>
  <c r="DL1128" i="64"/>
  <c r="AU1889" i="64"/>
  <c r="AU1867" i="64"/>
  <c r="AV2222" i="64" a="1"/>
  <c r="AV2222" i="64" s="1"/>
  <c r="AV1868" i="64" a="1"/>
  <c r="AV1868" i="64" s="1"/>
  <c r="AV1888" i="64" a="1"/>
  <c r="AV1888" i="64" s="1"/>
  <c r="CE1583" i="64"/>
  <c r="CF1581" i="64"/>
  <c r="CF1560" i="64"/>
  <c r="CF1562" i="64" s="1"/>
  <c r="CG1538" i="64"/>
  <c r="CG1540" i="64" s="1"/>
  <c r="AS1484" i="64"/>
  <c r="AR1495" i="64"/>
  <c r="AR1496" i="64" s="1"/>
  <c r="AQ1496" i="64"/>
  <c r="AS1493" i="64"/>
  <c r="AT1482" i="64"/>
  <c r="AT1491" i="64"/>
  <c r="AT1483" i="64"/>
  <c r="AT1492" i="64"/>
  <c r="AV1487" i="64" a="1"/>
  <c r="AV1487" i="64" s="1"/>
  <c r="AV1488" i="64" a="1"/>
  <c r="AV1488" i="64" s="1"/>
  <c r="AV1479" i="64" a="1"/>
  <c r="AV1479" i="64" s="1"/>
  <c r="AV1478" i="64" a="1"/>
  <c r="AV1478" i="64" s="1"/>
  <c r="AU1475" i="64"/>
  <c r="AU1474" i="64"/>
  <c r="AV1469" i="64" a="1"/>
  <c r="AV1469" i="64" s="1"/>
  <c r="AV1470" i="64" a="1"/>
  <c r="AV1470" i="64" s="1"/>
  <c r="AU1910" i="64"/>
  <c r="AV1909" i="64" a="1"/>
  <c r="AV1909" i="64" s="1"/>
  <c r="AV429" i="64" a="1"/>
  <c r="AV429" i="64" s="1"/>
  <c r="AQ477" i="64"/>
  <c r="AW1679" i="64"/>
  <c r="AW1680" i="64" s="1"/>
  <c r="AR476" i="64" a="1"/>
  <c r="AR476" i="64" s="1"/>
  <c r="AU939" i="64"/>
  <c r="AU1390" i="64"/>
  <c r="AU1230" i="64"/>
  <c r="AU1367" i="64"/>
  <c r="AU826" i="64"/>
  <c r="AU320" i="64"/>
  <c r="AU455" i="64"/>
  <c r="AU431" i="64"/>
  <c r="AT62" i="64"/>
  <c r="AV424" i="64" a="1"/>
  <c r="AV424" i="64" s="1"/>
  <c r="AV75" i="64" a="1"/>
  <c r="AV75" i="64" s="1"/>
  <c r="AV342" i="64" a="1"/>
  <c r="AV342" i="64" s="1"/>
  <c r="AV55" i="64" a="1"/>
  <c r="AV55" i="64" s="1"/>
  <c r="AV59" i="64" a="1"/>
  <c r="AV59" i="64" s="1"/>
  <c r="AV60" i="64" a="1"/>
  <c r="AV60" i="64" s="1"/>
  <c r="AU56" i="64"/>
  <c r="AV53" i="64" a="1"/>
  <c r="AV53" i="64" s="1"/>
  <c r="AV54" i="64" a="1"/>
  <c r="AV54" i="64" s="1"/>
  <c r="AV454" i="64" a="1"/>
  <c r="AV454" i="64" s="1"/>
  <c r="AV2119" i="64" a="1"/>
  <c r="AV2119" i="64" s="1"/>
  <c r="AV2196" i="64" a="1"/>
  <c r="AV2196" i="64" s="1"/>
  <c r="AV2170" i="64" a="1"/>
  <c r="AV2170" i="64" s="1"/>
  <c r="AV2145" i="64" a="1"/>
  <c r="AV2145" i="64" s="1"/>
  <c r="AV1366" i="64" a="1"/>
  <c r="AV1366" i="64" s="1"/>
  <c r="AU93" i="64"/>
  <c r="AV89" i="64" a="1"/>
  <c r="AV89" i="64" s="1"/>
  <c r="AV90" i="64" a="1"/>
  <c r="AV90" i="64" s="1"/>
  <c r="AV91" i="64" a="1"/>
  <c r="AV91" i="64" s="1"/>
  <c r="AV92" i="64" a="1"/>
  <c r="AV92" i="64" s="1"/>
  <c r="AV1311" i="64" a="1"/>
  <c r="AV1311" i="64" s="1"/>
  <c r="AV1312" i="64" s="1"/>
  <c r="AV319" i="64" a="1"/>
  <c r="AV319" i="64" s="1"/>
  <c r="BJ1516" i="64"/>
  <c r="BJ1518" i="64" s="1"/>
  <c r="AV2246" i="64" a="1"/>
  <c r="AV2246" i="64" s="1"/>
  <c r="AV1231" i="64" a="1"/>
  <c r="AV1231" i="64" s="1"/>
  <c r="AV1610" i="64" a="1"/>
  <c r="AV1610" i="64" s="1"/>
  <c r="AV1618" i="64" s="1"/>
  <c r="AV1397" i="64" a="1"/>
  <c r="AV1397" i="64" s="1"/>
  <c r="AV1389" i="64" a="1"/>
  <c r="AV1389" i="64" s="1"/>
  <c r="AV1391" i="64" a="1"/>
  <c r="AV1391" i="64" s="1"/>
  <c r="AV938" i="64" a="1"/>
  <c r="AV938" i="64" s="1"/>
  <c r="AV825" i="64" a="1"/>
  <c r="AV825" i="64" s="1"/>
  <c r="CL874" i="64"/>
  <c r="AV431" i="64" a="1"/>
  <c r="AV344" i="64" a="1"/>
  <c r="AV455" i="64" a="1"/>
  <c r="AV1867" i="64" a="1"/>
  <c r="AW1964" i="64" a="1"/>
  <c r="CL628" i="64" a="1"/>
  <c r="CL849" i="64" a="1"/>
  <c r="AV1367" i="64" a="1"/>
  <c r="AV1474" i="64" a="1"/>
  <c r="AV1910" i="64" a="1"/>
  <c r="AV1230" i="64" a="1"/>
  <c r="AV320" i="64" a="1"/>
  <c r="AV367" i="64" a="1"/>
  <c r="AV1390" i="64" a="1"/>
  <c r="CL588" i="64" a="1"/>
  <c r="AV1889" i="64" a="1"/>
  <c r="AR477" i="64" a="1"/>
  <c r="AV554" i="64" a="1"/>
  <c r="CK851" i="64" a="1"/>
  <c r="CJ852" i="64" a="1"/>
  <c r="AW1930" i="64" a="1"/>
  <c r="AV939" i="64" a="1"/>
  <c r="AV826" i="64" a="1"/>
  <c r="AV1475" i="64" a="1"/>
  <c r="M874" i="64" l="1"/>
  <c r="N874" i="64"/>
  <c r="O874" i="64"/>
  <c r="P874" i="64"/>
  <c r="CM17" i="861"/>
  <c r="CL46" i="1161"/>
  <c r="CL61" i="1161"/>
  <c r="P31" i="1161"/>
  <c r="CL49" i="1161"/>
  <c r="CL64" i="1161"/>
  <c r="P34" i="1161"/>
  <c r="CL47" i="1161"/>
  <c r="CL62" i="1161"/>
  <c r="P32" i="1161"/>
  <c r="CL65" i="1161"/>
  <c r="CL50" i="1161"/>
  <c r="P35" i="1161"/>
  <c r="CL48" i="1161"/>
  <c r="CL63" i="1161"/>
  <c r="P33" i="1161"/>
  <c r="CK68" i="1161"/>
  <c r="CI69" i="1161"/>
  <c r="CJ68" i="1161"/>
  <c r="K699" i="64"/>
  <c r="CK677" i="64"/>
  <c r="CJ698" i="64"/>
  <c r="CJ699" i="64" s="1"/>
  <c r="L699" i="64"/>
  <c r="CK679" i="64"/>
  <c r="CL663" i="64"/>
  <c r="CL693" i="64" s="1"/>
  <c r="CL692" i="64"/>
  <c r="CL691" i="64"/>
  <c r="CK696" i="64"/>
  <c r="CL695" i="64"/>
  <c r="CL694" i="64"/>
  <c r="P664" i="64"/>
  <c r="P662" i="64"/>
  <c r="P661" i="64"/>
  <c r="P665" i="64"/>
  <c r="CL679" i="64"/>
  <c r="M663" i="64"/>
  <c r="CL677" i="64"/>
  <c r="CL676" i="64"/>
  <c r="M661" i="64"/>
  <c r="CL680" i="64"/>
  <c r="M665" i="64"/>
  <c r="P138" i="64"/>
  <c r="CL141" i="64"/>
  <c r="L138" i="64"/>
  <c r="K138" i="64"/>
  <c r="O138" i="64"/>
  <c r="N138" i="64"/>
  <c r="M138" i="64"/>
  <c r="CL849" i="64"/>
  <c r="CL628" i="64"/>
  <c r="CL630" i="64" s="1"/>
  <c r="CJ852" i="64"/>
  <c r="CK851" i="64"/>
  <c r="CK592" i="64"/>
  <c r="CL588" i="64"/>
  <c r="CL596" i="64" s="1"/>
  <c r="M596" i="64"/>
  <c r="N596" i="64"/>
  <c r="O596" i="64"/>
  <c r="M588" i="64"/>
  <c r="N588" i="64"/>
  <c r="O588" i="64"/>
  <c r="M592" i="64"/>
  <c r="M24" i="864"/>
  <c r="M96" i="861" s="1"/>
  <c r="CL96" i="861"/>
  <c r="CG48" i="861"/>
  <c r="CG89" i="861" s="1"/>
  <c r="P24" i="864"/>
  <c r="P96" i="861" s="1"/>
  <c r="L57" i="863"/>
  <c r="M57" i="863"/>
  <c r="CL21" i="863"/>
  <c r="M42" i="863"/>
  <c r="P42" i="863"/>
  <c r="AW212" i="64"/>
  <c r="AX209" i="64"/>
  <c r="AX208" i="64"/>
  <c r="AX191" i="64"/>
  <c r="AX192" i="64"/>
  <c r="AX210" i="64"/>
  <c r="AX211" i="64"/>
  <c r="AX193" i="64"/>
  <c r="AW194" i="64"/>
  <c r="CA3" i="860"/>
  <c r="CA4" i="860" s="1"/>
  <c r="CB2" i="860"/>
  <c r="CA1" i="860"/>
  <c r="CA7" i="860"/>
  <c r="AV554" i="64"/>
  <c r="AW558" i="64" a="1"/>
  <c r="AW558" i="64" s="1"/>
  <c r="AW553" i="64" a="1"/>
  <c r="AW553" i="64" s="1"/>
  <c r="AU1793" i="64"/>
  <c r="AV367" i="64"/>
  <c r="AV1785" i="64"/>
  <c r="AW1777" i="64" a="1"/>
  <c r="AW1777" i="64" s="1"/>
  <c r="AW1778" i="64" a="1"/>
  <c r="AW1778" i="64" s="1"/>
  <c r="AW1779" i="64" a="1"/>
  <c r="AW1779" i="64" s="1"/>
  <c r="AW1780" i="64" a="1"/>
  <c r="AW1780" i="64" s="1"/>
  <c r="AW1781" i="64" a="1"/>
  <c r="AW1781" i="64" s="1"/>
  <c r="AW1776" i="64" a="1"/>
  <c r="AW1776" i="64" s="1"/>
  <c r="AW1782" i="64" a="1"/>
  <c r="AW1782" i="64" s="1"/>
  <c r="AW1783" i="64" a="1"/>
  <c r="AW1783" i="64" s="1"/>
  <c r="AW1784" i="64" a="1"/>
  <c r="AW1784" i="64" s="1"/>
  <c r="AW343" i="64" a="1"/>
  <c r="AW343" i="64" s="1"/>
  <c r="AW366" i="64" a="1"/>
  <c r="AW366" i="64" s="1"/>
  <c r="AW365" i="64" a="1"/>
  <c r="AW365" i="64" s="1"/>
  <c r="AV344" i="64"/>
  <c r="AW1964" i="64"/>
  <c r="AW1930" i="64"/>
  <c r="DG2219" i="64"/>
  <c r="DG2116" i="64"/>
  <c r="DG2193" i="64"/>
  <c r="DL1130" i="64"/>
  <c r="AV1889" i="64"/>
  <c r="AV1867" i="64"/>
  <c r="AW2222" i="64" a="1"/>
  <c r="AW2222" i="64" s="1"/>
  <c r="AW1868" i="64" a="1"/>
  <c r="AW1868" i="64" s="1"/>
  <c r="AW1888" i="64" a="1"/>
  <c r="AW1888" i="64" s="1"/>
  <c r="CF1583" i="64"/>
  <c r="CG1581" i="64"/>
  <c r="CG1560" i="64"/>
  <c r="CG1562" i="64" s="1"/>
  <c r="CH1538" i="64"/>
  <c r="CH1540" i="64" s="1"/>
  <c r="AS1495" i="64"/>
  <c r="AS1496" i="64" s="1"/>
  <c r="AT1484" i="64"/>
  <c r="AU1482" i="64"/>
  <c r="AU1491" i="64"/>
  <c r="AU1483" i="64"/>
  <c r="AU1492" i="64"/>
  <c r="AW1488" i="64" a="1"/>
  <c r="AW1488" i="64" s="1"/>
  <c r="AW1487" i="64" a="1"/>
  <c r="AW1487" i="64" s="1"/>
  <c r="AW1479" i="64" a="1"/>
  <c r="AW1479" i="64" s="1"/>
  <c r="AW1478" i="64" a="1"/>
  <c r="AW1478" i="64" s="1"/>
  <c r="AV1475" i="64"/>
  <c r="AV1474" i="64"/>
  <c r="AW1469" i="64" a="1"/>
  <c r="AW1469" i="64" s="1"/>
  <c r="AW1470" i="64" a="1"/>
  <c r="AW1470" i="64" s="1"/>
  <c r="AV1910" i="64"/>
  <c r="AW1909" i="64" a="1"/>
  <c r="AW1909" i="64" s="1"/>
  <c r="AW429" i="64" a="1"/>
  <c r="AW429" i="64" s="1"/>
  <c r="AR477" i="64"/>
  <c r="AS476" i="64" a="1"/>
  <c r="AS476" i="64" s="1"/>
  <c r="AX1679" i="64"/>
  <c r="AX1680" i="64" s="1"/>
  <c r="AE1613" i="64"/>
  <c r="AF1609" i="64" s="1"/>
  <c r="AF1615" i="64" s="1"/>
  <c r="AV939" i="64"/>
  <c r="AV1230" i="64"/>
  <c r="AV1390" i="64"/>
  <c r="AV1367" i="64"/>
  <c r="AV826" i="64"/>
  <c r="AV431" i="64"/>
  <c r="AV320" i="64"/>
  <c r="AV455" i="64"/>
  <c r="AU62" i="64"/>
  <c r="AW424" i="64" a="1"/>
  <c r="AW424" i="64" s="1"/>
  <c r="AW75" i="64" a="1"/>
  <c r="AW75" i="64" s="1"/>
  <c r="AW342" i="64" a="1"/>
  <c r="AW342" i="64" s="1"/>
  <c r="AW55" i="64" a="1"/>
  <c r="AW55" i="64" s="1"/>
  <c r="AW59" i="64" a="1"/>
  <c r="AW59" i="64" s="1"/>
  <c r="AW60" i="64" a="1"/>
  <c r="AW60" i="64" s="1"/>
  <c r="AV56" i="64"/>
  <c r="AW53" i="64" a="1"/>
  <c r="AW53" i="64" s="1"/>
  <c r="AW54" i="64" a="1"/>
  <c r="AW54" i="64" s="1"/>
  <c r="AW454" i="64" a="1"/>
  <c r="AW454" i="64" s="1"/>
  <c r="AW2119" i="64" a="1"/>
  <c r="AW2119" i="64" s="1"/>
  <c r="AW2196" i="64" a="1"/>
  <c r="AW2196" i="64" s="1"/>
  <c r="AW2170" i="64" a="1"/>
  <c r="AW2170" i="64" s="1"/>
  <c r="AW2145" i="64" a="1"/>
  <c r="AW2145" i="64" s="1"/>
  <c r="AW1366" i="64" a="1"/>
  <c r="AW1366" i="64" s="1"/>
  <c r="AW90" i="64" a="1"/>
  <c r="AW90" i="64" s="1"/>
  <c r="AW91" i="64" a="1"/>
  <c r="AW91" i="64" s="1"/>
  <c r="AW92" i="64" a="1"/>
  <c r="AW92" i="64" s="1"/>
  <c r="AW89" i="64" a="1"/>
  <c r="AW89" i="64" s="1"/>
  <c r="AV93" i="64"/>
  <c r="AW1311" i="64" a="1"/>
  <c r="AW1311" i="64" s="1"/>
  <c r="AW1312" i="64" s="1"/>
  <c r="AW319" i="64" a="1"/>
  <c r="AW319" i="64" s="1"/>
  <c r="BK1516" i="64"/>
  <c r="BK1518" i="64" s="1"/>
  <c r="AW2246" i="64" a="1"/>
  <c r="AW2246" i="64" s="1"/>
  <c r="AW1231" i="64" a="1"/>
  <c r="AW1231" i="64" s="1"/>
  <c r="AW1610" i="64" a="1"/>
  <c r="AW1610" i="64" s="1"/>
  <c r="AW1618" i="64" s="1"/>
  <c r="AW1397" i="64" a="1"/>
  <c r="AW1397" i="64" s="1"/>
  <c r="AW1389" i="64" a="1"/>
  <c r="AW1389" i="64" s="1"/>
  <c r="AW1391" i="64" a="1"/>
  <c r="AW1391" i="64" s="1"/>
  <c r="AW938" i="64" a="1"/>
  <c r="AW938" i="64" s="1"/>
  <c r="AW825" i="64" a="1"/>
  <c r="AW825" i="64" s="1"/>
  <c r="AW1390" i="64" a="1"/>
  <c r="AW1867" i="64" a="1"/>
  <c r="AX1930" i="64" a="1"/>
  <c r="AW1889" i="64" a="1"/>
  <c r="AW1367" i="64" a="1"/>
  <c r="AX1964" i="64" a="1"/>
  <c r="AW1474" i="64" a="1"/>
  <c r="AW1475" i="64" a="1"/>
  <c r="AW367" i="64" a="1"/>
  <c r="AW455" i="64" a="1"/>
  <c r="AW344" i="64" a="1"/>
  <c r="AW1910" i="64" a="1"/>
  <c r="CK852" i="64" a="1"/>
  <c r="AS477" i="64" a="1"/>
  <c r="AW939" i="64" a="1"/>
  <c r="AW431" i="64" a="1"/>
  <c r="CL851" i="64" a="1"/>
  <c r="AW554" i="64" a="1"/>
  <c r="AW826" i="64" a="1"/>
  <c r="AW320" i="64" a="1"/>
  <c r="AW1230" i="64" a="1"/>
  <c r="M849" i="64" l="1"/>
  <c r="N849" i="64"/>
  <c r="O849" i="64"/>
  <c r="P849" i="64"/>
  <c r="P50" i="1161"/>
  <c r="P65" i="1161"/>
  <c r="P62" i="1161"/>
  <c r="CJ69" i="1161"/>
  <c r="P47" i="1161"/>
  <c r="P64" i="1161"/>
  <c r="CK69" i="1161"/>
  <c r="P49" i="1161"/>
  <c r="P63" i="1161"/>
  <c r="CL66" i="1161"/>
  <c r="CL23" i="861" s="1"/>
  <c r="P61" i="1161"/>
  <c r="P48" i="1161"/>
  <c r="CL51" i="1161"/>
  <c r="CL17" i="861" s="1"/>
  <c r="P46" i="1161"/>
  <c r="AF1619" i="64" a="1"/>
  <c r="AF1619" i="64" s="1"/>
  <c r="AF1612" i="64" s="1"/>
  <c r="CK681" i="64"/>
  <c r="CK698" i="64" s="1"/>
  <c r="CK699" i="64" s="1"/>
  <c r="CL678" i="64"/>
  <c r="CL681" i="64" s="1"/>
  <c r="P663" i="64"/>
  <c r="CL696" i="64"/>
  <c r="M695" i="64"/>
  <c r="N695" i="64"/>
  <c r="O695" i="64"/>
  <c r="P695" i="64"/>
  <c r="M691" i="64"/>
  <c r="N691" i="64"/>
  <c r="O691" i="64"/>
  <c r="P691" i="64"/>
  <c r="M692" i="64"/>
  <c r="N692" i="64"/>
  <c r="O692" i="64"/>
  <c r="P692" i="64"/>
  <c r="M693" i="64"/>
  <c r="N693" i="64"/>
  <c r="O693" i="64"/>
  <c r="P693" i="64"/>
  <c r="M694" i="64"/>
  <c r="N694" i="64"/>
  <c r="O694" i="64"/>
  <c r="P694" i="64"/>
  <c r="M679" i="64"/>
  <c r="P679" i="64"/>
  <c r="M680" i="64"/>
  <c r="P680" i="64"/>
  <c r="M676" i="64"/>
  <c r="P676" i="64"/>
  <c r="M677" i="64"/>
  <c r="N677" i="64"/>
  <c r="P677" i="64"/>
  <c r="L678" i="64"/>
  <c r="M678" i="64"/>
  <c r="M666" i="64"/>
  <c r="N666" i="64"/>
  <c r="O666" i="64"/>
  <c r="P666" i="64"/>
  <c r="P141" i="64"/>
  <c r="CL143" i="64"/>
  <c r="CM143" i="64"/>
  <c r="CK852" i="64"/>
  <c r="CL851" i="64"/>
  <c r="M630" i="64"/>
  <c r="N630" i="64"/>
  <c r="P630" i="64"/>
  <c r="CL592" i="64"/>
  <c r="P592" i="64" s="1"/>
  <c r="P588" i="64"/>
  <c r="CH48" i="861"/>
  <c r="CH89" i="861" s="1"/>
  <c r="CL34" i="861"/>
  <c r="M21" i="863"/>
  <c r="P21" i="863"/>
  <c r="AX212" i="64"/>
  <c r="AY208" i="64"/>
  <c r="AY209" i="64"/>
  <c r="AY191" i="64"/>
  <c r="AY192" i="64"/>
  <c r="AY210" i="64"/>
  <c r="AY211" i="64"/>
  <c r="AY193" i="64"/>
  <c r="AX194" i="64"/>
  <c r="CB3" i="860"/>
  <c r="CB4" i="860" s="1"/>
  <c r="CC2" i="860"/>
  <c r="CB1" i="860"/>
  <c r="CB7" i="860"/>
  <c r="AW554" i="64"/>
  <c r="AW564" i="64" s="1"/>
  <c r="AV564" i="64"/>
  <c r="AX558" i="64" a="1"/>
  <c r="AX558" i="64" s="1"/>
  <c r="AX553" i="64" a="1"/>
  <c r="AX553" i="64" s="1"/>
  <c r="AV1793" i="64"/>
  <c r="AW367" i="64"/>
  <c r="AW1785" i="64"/>
  <c r="AX1776" i="64" a="1"/>
  <c r="AX1776" i="64" s="1"/>
  <c r="AX1777" i="64" a="1"/>
  <c r="AX1777" i="64" s="1"/>
  <c r="AX1778" i="64" a="1"/>
  <c r="AX1778" i="64" s="1"/>
  <c r="AX1779" i="64" a="1"/>
  <c r="AX1779" i="64" s="1"/>
  <c r="AX1780" i="64" a="1"/>
  <c r="AX1780" i="64" s="1"/>
  <c r="AX1782" i="64" a="1"/>
  <c r="AX1782" i="64" s="1"/>
  <c r="AX1781" i="64" a="1"/>
  <c r="AX1781" i="64" s="1"/>
  <c r="AX1783" i="64" a="1"/>
  <c r="AX1783" i="64" s="1"/>
  <c r="AX1784" i="64" a="1"/>
  <c r="AX1784" i="64" s="1"/>
  <c r="AX365" i="64" a="1"/>
  <c r="AX365" i="64" s="1"/>
  <c r="AX343" i="64" a="1"/>
  <c r="AX343" i="64" s="1"/>
  <c r="AX366" i="64" a="1"/>
  <c r="AX366" i="64" s="1"/>
  <c r="AW344" i="64"/>
  <c r="AX1930" i="64"/>
  <c r="AX1964" i="64"/>
  <c r="DF2167" i="64"/>
  <c r="AW1889" i="64"/>
  <c r="AW1867" i="64"/>
  <c r="AX2222" i="64" a="1"/>
  <c r="AX2222" i="64" s="1"/>
  <c r="AX1868" i="64" a="1"/>
  <c r="AX1868" i="64" s="1"/>
  <c r="AX1888" i="64" a="1"/>
  <c r="AX1888" i="64" s="1"/>
  <c r="CG1583" i="64"/>
  <c r="CH1581" i="64"/>
  <c r="CH1560" i="64"/>
  <c r="CH1562" i="64" s="1"/>
  <c r="CI1538" i="64"/>
  <c r="CI1540" i="64" s="1"/>
  <c r="AT1493" i="64"/>
  <c r="AU1484" i="64"/>
  <c r="AV1482" i="64"/>
  <c r="AV1491" i="64"/>
  <c r="AV1483" i="64"/>
  <c r="AV1492" i="64"/>
  <c r="AX1488" i="64" a="1"/>
  <c r="AX1488" i="64" s="1"/>
  <c r="AX1487" i="64" a="1"/>
  <c r="AX1487" i="64" s="1"/>
  <c r="AX1478" i="64" a="1"/>
  <c r="AX1478" i="64" s="1"/>
  <c r="AX1479" i="64" a="1"/>
  <c r="AX1479" i="64" s="1"/>
  <c r="AW1475" i="64"/>
  <c r="AW1474" i="64"/>
  <c r="AX1469" i="64" a="1"/>
  <c r="AX1469" i="64" s="1"/>
  <c r="AX1470" i="64" a="1"/>
  <c r="AX1470" i="64" s="1"/>
  <c r="AW1910" i="64"/>
  <c r="AX1909" i="64" a="1"/>
  <c r="AX1909" i="64" s="1"/>
  <c r="AX429" i="64" a="1"/>
  <c r="AX429" i="64" s="1"/>
  <c r="AS477" i="64"/>
  <c r="AY1679" i="64"/>
  <c r="AY1680" i="64" s="1"/>
  <c r="AT476" i="64" a="1"/>
  <c r="AT476" i="64" s="1"/>
  <c r="AW1230" i="64"/>
  <c r="AW939" i="64"/>
  <c r="AW1390" i="64"/>
  <c r="AW1367" i="64"/>
  <c r="AW826" i="64"/>
  <c r="AW320" i="64"/>
  <c r="AW455" i="64"/>
  <c r="AW431" i="64"/>
  <c r="AV62" i="64"/>
  <c r="AX424" i="64" a="1"/>
  <c r="AX424" i="64" s="1"/>
  <c r="AX75" i="64" a="1"/>
  <c r="AX75" i="64" s="1"/>
  <c r="AX342" i="64" a="1"/>
  <c r="AX342" i="64" s="1"/>
  <c r="AX55" i="64" a="1"/>
  <c r="AX55" i="64" s="1"/>
  <c r="AX59" i="64" a="1"/>
  <c r="AX59" i="64" s="1"/>
  <c r="AX60" i="64" a="1"/>
  <c r="AX60" i="64" s="1"/>
  <c r="AW56" i="64"/>
  <c r="AX53" i="64" a="1"/>
  <c r="AX53" i="64" s="1"/>
  <c r="AX54" i="64" a="1"/>
  <c r="AX54" i="64" s="1"/>
  <c r="AX454" i="64" a="1"/>
  <c r="AX454" i="64" s="1"/>
  <c r="AX2119" i="64" a="1"/>
  <c r="AX2119" i="64" s="1"/>
  <c r="AX2145" i="64" a="1"/>
  <c r="AX2145" i="64" s="1"/>
  <c r="AX2170" i="64" a="1"/>
  <c r="AX2170" i="64" s="1"/>
  <c r="AX2196" i="64" a="1"/>
  <c r="AX2196" i="64" s="1"/>
  <c r="AX1366" i="64" a="1"/>
  <c r="AX1366" i="64" s="1"/>
  <c r="AW93" i="64"/>
  <c r="AX90" i="64" a="1"/>
  <c r="AX90" i="64" s="1"/>
  <c r="AX91" i="64" a="1"/>
  <c r="AX91" i="64" s="1"/>
  <c r="AX92" i="64" a="1"/>
  <c r="AX92" i="64" s="1"/>
  <c r="AX89" i="64" a="1"/>
  <c r="AX89" i="64" s="1"/>
  <c r="AX1311" i="64" a="1"/>
  <c r="AX1311" i="64" s="1"/>
  <c r="AX1312" i="64" s="1"/>
  <c r="AX319" i="64" a="1"/>
  <c r="AX319" i="64" s="1"/>
  <c r="BL1516" i="64"/>
  <c r="BL1518" i="64" s="1"/>
  <c r="AX2246" i="64" a="1"/>
  <c r="AX2246" i="64" s="1"/>
  <c r="AX1231" i="64" a="1"/>
  <c r="AX1231" i="64" s="1"/>
  <c r="AX1610" i="64" a="1"/>
  <c r="AX1610" i="64" s="1"/>
  <c r="AX1618" i="64" s="1"/>
  <c r="AX1389" i="64" a="1"/>
  <c r="AX1389" i="64" s="1"/>
  <c r="AX1397" i="64" a="1"/>
  <c r="AX1397" i="64" s="1"/>
  <c r="AX1391" i="64" a="1"/>
  <c r="AX1391" i="64" s="1"/>
  <c r="AX938" i="64" a="1"/>
  <c r="AX938" i="64" s="1"/>
  <c r="AX825" i="64" a="1"/>
  <c r="AX825" i="64" s="1"/>
  <c r="AX1867" i="64" a="1"/>
  <c r="AX431" i="64" a="1"/>
  <c r="AX455" i="64" a="1"/>
  <c r="AX826" i="64" a="1"/>
  <c r="AX939" i="64" a="1"/>
  <c r="AX1910" i="64" a="1"/>
  <c r="AY1930" i="64" a="1"/>
  <c r="AY1964" i="64" a="1"/>
  <c r="AX554" i="64" a="1"/>
  <c r="AX320" i="64" a="1"/>
  <c r="AX367" i="64" a="1"/>
  <c r="AX1889" i="64" a="1"/>
  <c r="CL852" i="64" a="1"/>
  <c r="AX1367" i="64" a="1"/>
  <c r="AX344" i="64" a="1"/>
  <c r="AX1390" i="64" a="1"/>
  <c r="AT477" i="64" a="1"/>
  <c r="AX1230" i="64" a="1"/>
  <c r="AX1474" i="64" a="1"/>
  <c r="AX1475" i="64" a="1"/>
  <c r="AT1495" i="64" l="1"/>
  <c r="AT1496" i="64" s="1"/>
  <c r="M851" i="64"/>
  <c r="N851" i="64"/>
  <c r="O851" i="64"/>
  <c r="P851" i="64"/>
  <c r="CL68" i="1161"/>
  <c r="P51" i="1161"/>
  <c r="P17" i="861" s="1"/>
  <c r="P66" i="1161"/>
  <c r="P23" i="861" s="1"/>
  <c r="P678" i="64"/>
  <c r="CL698" i="64"/>
  <c r="CL699" i="64" s="1"/>
  <c r="M698" i="64"/>
  <c r="N698" i="64"/>
  <c r="N699" i="64" s="1"/>
  <c r="O698" i="64"/>
  <c r="O699" i="64" s="1"/>
  <c r="M696" i="64"/>
  <c r="N696" i="64"/>
  <c r="O696" i="64"/>
  <c r="P696" i="64"/>
  <c r="M681" i="64"/>
  <c r="P681" i="64"/>
  <c r="M143" i="64"/>
  <c r="N143" i="64"/>
  <c r="O143" i="64"/>
  <c r="P143" i="64"/>
  <c r="CL852" i="64"/>
  <c r="P596" i="64"/>
  <c r="CI48" i="861"/>
  <c r="CI89" i="861" s="1"/>
  <c r="M34" i="861"/>
  <c r="P34" i="861"/>
  <c r="AY194" i="64"/>
  <c r="AY212" i="64"/>
  <c r="AZ208" i="64"/>
  <c r="AZ191" i="64"/>
  <c r="AZ209" i="64"/>
  <c r="AZ192" i="64"/>
  <c r="AZ210" i="64"/>
  <c r="AZ193" i="64"/>
  <c r="AZ211" i="64"/>
  <c r="CC1" i="860"/>
  <c r="CC7" i="860"/>
  <c r="CC3" i="860"/>
  <c r="CC4" i="860" s="1"/>
  <c r="CD2" i="860"/>
  <c r="AX554" i="64"/>
  <c r="AY558" i="64" a="1"/>
  <c r="AY558" i="64" s="1"/>
  <c r="AY553" i="64" a="1"/>
  <c r="AY553" i="64" s="1"/>
  <c r="AX367" i="64"/>
  <c r="AW1793" i="64"/>
  <c r="AX1785" i="64"/>
  <c r="AY1776" i="64" a="1"/>
  <c r="AY1776" i="64" s="1"/>
  <c r="AY1777" i="64" a="1"/>
  <c r="AY1777" i="64" s="1"/>
  <c r="AY1778" i="64" a="1"/>
  <c r="AY1778" i="64" s="1"/>
  <c r="AY1779" i="64" a="1"/>
  <c r="AY1779" i="64" s="1"/>
  <c r="AY1780" i="64" a="1"/>
  <c r="AY1780" i="64" s="1"/>
  <c r="AY1781" i="64" a="1"/>
  <c r="AY1781" i="64" s="1"/>
  <c r="AY1783" i="64" a="1"/>
  <c r="AY1783" i="64" s="1"/>
  <c r="AY1784" i="64" a="1"/>
  <c r="AY1784" i="64" s="1"/>
  <c r="AY1782" i="64" a="1"/>
  <c r="AY1782" i="64" s="1"/>
  <c r="AY365" i="64" a="1"/>
  <c r="AY365" i="64" s="1"/>
  <c r="AY343" i="64" a="1"/>
  <c r="AY343" i="64" s="1"/>
  <c r="AY366" i="64" a="1"/>
  <c r="AY366" i="64" s="1"/>
  <c r="AX344" i="64"/>
  <c r="AY1964" i="64"/>
  <c r="AY1930" i="64"/>
  <c r="DH2219" i="64"/>
  <c r="DH2116" i="64"/>
  <c r="DH2193" i="64"/>
  <c r="AX1889" i="64"/>
  <c r="AX1867" i="64"/>
  <c r="AY2222" i="64" a="1"/>
  <c r="AY2222" i="64" s="1"/>
  <c r="AY1868" i="64" a="1"/>
  <c r="AY1868" i="64" s="1"/>
  <c r="AY1888" i="64" a="1"/>
  <c r="AY1888" i="64" s="1"/>
  <c r="CI1581" i="64"/>
  <c r="CH1583" i="64"/>
  <c r="CI1560" i="64"/>
  <c r="CI1562" i="64" s="1"/>
  <c r="CJ1538" i="64"/>
  <c r="CJ1540" i="64" s="1"/>
  <c r="AU1493" i="64"/>
  <c r="AU1495" i="64" s="1"/>
  <c r="AU1496" i="64" s="1"/>
  <c r="AV1484" i="64"/>
  <c r="AW1482" i="64"/>
  <c r="AW1491" i="64"/>
  <c r="AW1483" i="64"/>
  <c r="AW1492" i="64"/>
  <c r="AY1488" i="64" a="1"/>
  <c r="AY1488" i="64" s="1"/>
  <c r="AY1487" i="64" a="1"/>
  <c r="AY1487" i="64" s="1"/>
  <c r="AY1479" i="64" a="1"/>
  <c r="AY1479" i="64" s="1"/>
  <c r="AY1478" i="64" a="1"/>
  <c r="AY1478" i="64" s="1"/>
  <c r="AX1475" i="64"/>
  <c r="AX1474" i="64"/>
  <c r="AY1469" i="64" a="1"/>
  <c r="AY1469" i="64" s="1"/>
  <c r="AY1470" i="64" a="1"/>
  <c r="AY1470" i="64" s="1"/>
  <c r="AX1910" i="64"/>
  <c r="AY1909" i="64" a="1"/>
  <c r="AY1909" i="64" s="1"/>
  <c r="AY429" i="64" a="1"/>
  <c r="AY429" i="64" s="1"/>
  <c r="AT477" i="64"/>
  <c r="AU476" i="64" a="1"/>
  <c r="AU476" i="64" s="1"/>
  <c r="AZ1679" i="64"/>
  <c r="AZ1680" i="64" s="1"/>
  <c r="AF1613" i="64"/>
  <c r="AG1609" i="64" s="1"/>
  <c r="AG1615" i="64" s="1"/>
  <c r="AX1230" i="64"/>
  <c r="AX939" i="64"/>
  <c r="AX1390" i="64"/>
  <c r="AX1367" i="64"/>
  <c r="AX826" i="64"/>
  <c r="AX320" i="64"/>
  <c r="AX455" i="64"/>
  <c r="AX431" i="64"/>
  <c r="AW62" i="64"/>
  <c r="AY424" i="64" a="1"/>
  <c r="AY424" i="64" s="1"/>
  <c r="AY75" i="64" a="1"/>
  <c r="AY75" i="64" s="1"/>
  <c r="AY342" i="64" a="1"/>
  <c r="AY342" i="64" s="1"/>
  <c r="AY55" i="64" a="1"/>
  <c r="AY55" i="64" s="1"/>
  <c r="AY59" i="64" a="1"/>
  <c r="AY59" i="64" s="1"/>
  <c r="AY60" i="64" a="1"/>
  <c r="AY60" i="64" s="1"/>
  <c r="AX56" i="64"/>
  <c r="AY54" i="64" a="1"/>
  <c r="AY54" i="64" s="1"/>
  <c r="AY53" i="64" a="1"/>
  <c r="AY53" i="64" s="1"/>
  <c r="AY454" i="64" a="1"/>
  <c r="AY454" i="64" s="1"/>
  <c r="AY2119" i="64" a="1"/>
  <c r="AY2119" i="64" s="1"/>
  <c r="AY2145" i="64" a="1"/>
  <c r="AY2145" i="64" s="1"/>
  <c r="AY2196" i="64" a="1"/>
  <c r="AY2196" i="64" s="1"/>
  <c r="AY2170" i="64" a="1"/>
  <c r="AY2170" i="64" s="1"/>
  <c r="AY1366" i="64" a="1"/>
  <c r="AY1366" i="64" s="1"/>
  <c r="AX93" i="64"/>
  <c r="AY90" i="64" a="1"/>
  <c r="AY90" i="64" s="1"/>
  <c r="AY91" i="64" a="1"/>
  <c r="AY91" i="64" s="1"/>
  <c r="AY92" i="64" a="1"/>
  <c r="AY92" i="64" s="1"/>
  <c r="AY89" i="64" a="1"/>
  <c r="AY89" i="64" s="1"/>
  <c r="AY1311" i="64" a="1"/>
  <c r="AY1311" i="64" s="1"/>
  <c r="AY1312" i="64" s="1"/>
  <c r="AY319" i="64" a="1"/>
  <c r="AY319" i="64" s="1"/>
  <c r="BM1516" i="64"/>
  <c r="BM1518" i="64" s="1"/>
  <c r="AY2246" i="64" a="1"/>
  <c r="AY2246" i="64" s="1"/>
  <c r="AY1231" i="64" a="1"/>
  <c r="AY1231" i="64" s="1"/>
  <c r="AY1610" i="64" a="1"/>
  <c r="AY1610" i="64" s="1"/>
  <c r="AY1618" i="64" s="1"/>
  <c r="AY1391" i="64" a="1"/>
  <c r="AY1391" i="64" s="1"/>
  <c r="AY1389" i="64" a="1"/>
  <c r="AY1389" i="64" s="1"/>
  <c r="AY1397" i="64" a="1"/>
  <c r="AY1397" i="64" s="1"/>
  <c r="AY938" i="64" a="1"/>
  <c r="AY938" i="64" s="1"/>
  <c r="AY825" i="64" a="1"/>
  <c r="AY825" i="64" s="1"/>
  <c r="AY344" i="64" a="1"/>
  <c r="AY1475" i="64" a="1"/>
  <c r="AY1230" i="64" a="1"/>
  <c r="AY554" i="64" a="1"/>
  <c r="AY1390" i="64" a="1"/>
  <c r="AY1474" i="64" a="1"/>
  <c r="AZ1930" i="64" a="1"/>
  <c r="AY455" i="64" a="1"/>
  <c r="AZ1964" i="64" a="1"/>
  <c r="AY1867" i="64" a="1"/>
  <c r="AY367" i="64" a="1"/>
  <c r="AY431" i="64" a="1"/>
  <c r="AY1889" i="64" a="1"/>
  <c r="AY1910" i="64" a="1"/>
  <c r="AU477" i="64" a="1"/>
  <c r="AY826" i="64" a="1"/>
  <c r="AY320" i="64" a="1"/>
  <c r="AY939" i="64" a="1"/>
  <c r="AY1367" i="64" a="1"/>
  <c r="M852" i="64" l="1"/>
  <c r="N852" i="64"/>
  <c r="O852" i="64"/>
  <c r="P852" i="64"/>
  <c r="CL69" i="1161"/>
  <c r="P68" i="1161"/>
  <c r="AG1619" i="64" a="1"/>
  <c r="AG1619" i="64" s="1"/>
  <c r="AG1612" i="64" s="1"/>
  <c r="P698" i="64"/>
  <c r="P699" i="64" s="1"/>
  <c r="M699" i="64"/>
  <c r="CP93" i="861"/>
  <c r="CO64" i="861"/>
  <c r="CJ48" i="861"/>
  <c r="CJ89" i="861" s="1"/>
  <c r="CO88" i="861"/>
  <c r="CP19" i="861"/>
  <c r="CP30" i="861" s="1"/>
  <c r="CP31" i="861" s="1"/>
  <c r="AZ212" i="64"/>
  <c r="BA208" i="64"/>
  <c r="BA209" i="64"/>
  <c r="BA191" i="64"/>
  <c r="BA192" i="64"/>
  <c r="BA210" i="64"/>
  <c r="BA211" i="64"/>
  <c r="BA193" i="64"/>
  <c r="AZ194" i="64"/>
  <c r="CD1" i="860"/>
  <c r="CD7" i="860"/>
  <c r="CD3" i="860"/>
  <c r="CD4" i="860" s="1"/>
  <c r="CE2" i="860"/>
  <c r="AY554" i="64"/>
  <c r="AY564" i="64" s="1"/>
  <c r="AX564" i="64"/>
  <c r="AZ558" i="64" a="1"/>
  <c r="AZ558" i="64" s="1"/>
  <c r="AZ553" i="64" a="1"/>
  <c r="AZ553" i="64" s="1"/>
  <c r="AX1793" i="64"/>
  <c r="AY367" i="64"/>
  <c r="AY1785" i="64"/>
  <c r="AZ1776" i="64" a="1"/>
  <c r="AZ1776" i="64" s="1"/>
  <c r="AZ1777" i="64" a="1"/>
  <c r="AZ1777" i="64" s="1"/>
  <c r="AZ1782" i="64" a="1"/>
  <c r="AZ1782" i="64" s="1"/>
  <c r="AZ1779" i="64" a="1"/>
  <c r="AZ1779" i="64" s="1"/>
  <c r="AZ1781" i="64" a="1"/>
  <c r="AZ1781" i="64" s="1"/>
  <c r="AZ1783" i="64" a="1"/>
  <c r="AZ1783" i="64" s="1"/>
  <c r="AZ1784" i="64" a="1"/>
  <c r="AZ1784" i="64" s="1"/>
  <c r="AZ1778" i="64" a="1"/>
  <c r="AZ1778" i="64" s="1"/>
  <c r="AZ1780" i="64" a="1"/>
  <c r="AZ1780" i="64" s="1"/>
  <c r="AZ365" i="64" a="1"/>
  <c r="AZ365" i="64" s="1"/>
  <c r="AZ343" i="64" a="1"/>
  <c r="AZ343" i="64" s="1"/>
  <c r="AZ366" i="64" a="1"/>
  <c r="AZ366" i="64" s="1"/>
  <c r="AY344" i="64"/>
  <c r="AZ1930" i="64"/>
  <c r="AZ1964" i="64"/>
  <c r="DG2167" i="64"/>
  <c r="AY1889" i="64"/>
  <c r="AY1867" i="64"/>
  <c r="AZ2222" i="64" a="1"/>
  <c r="AZ2222" i="64" s="1"/>
  <c r="AZ1868" i="64" a="1"/>
  <c r="AZ1868" i="64" s="1"/>
  <c r="AZ1888" i="64" a="1"/>
  <c r="AZ1888" i="64" s="1"/>
  <c r="CI1583" i="64"/>
  <c r="CJ1581" i="64"/>
  <c r="CJ1560" i="64"/>
  <c r="CJ1562" i="64" s="1"/>
  <c r="CK1538" i="64"/>
  <c r="CK1540" i="64" s="1"/>
  <c r="AV1493" i="64"/>
  <c r="AV1495" i="64" s="1"/>
  <c r="AW1484" i="64"/>
  <c r="AX1483" i="64"/>
  <c r="AX1492" i="64"/>
  <c r="AX1482" i="64"/>
  <c r="AX1491" i="64"/>
  <c r="AZ1487" i="64" a="1"/>
  <c r="AZ1487" i="64" s="1"/>
  <c r="AZ1488" i="64" a="1"/>
  <c r="AZ1488" i="64" s="1"/>
  <c r="AZ1479" i="64" a="1"/>
  <c r="AZ1479" i="64" s="1"/>
  <c r="AZ1478" i="64" a="1"/>
  <c r="AZ1478" i="64" s="1"/>
  <c r="AY1475" i="64"/>
  <c r="AY1474" i="64"/>
  <c r="AZ1469" i="64" a="1"/>
  <c r="AZ1469" i="64" s="1"/>
  <c r="AZ1470" i="64" a="1"/>
  <c r="AZ1470" i="64" s="1"/>
  <c r="AY1910" i="64"/>
  <c r="AZ1909" i="64" a="1"/>
  <c r="AZ1909" i="64" s="1"/>
  <c r="AZ429" i="64" a="1"/>
  <c r="AZ429" i="64" s="1"/>
  <c r="AU477" i="64"/>
  <c r="BA1679" i="64"/>
  <c r="BA1680" i="64" s="1"/>
  <c r="AV476" i="64" a="1"/>
  <c r="AV476" i="64" s="1"/>
  <c r="AY1390" i="64"/>
  <c r="AY1230" i="64"/>
  <c r="AY939" i="64"/>
  <c r="AY1367" i="64"/>
  <c r="AY826" i="64"/>
  <c r="AY431" i="64"/>
  <c r="AY320" i="64"/>
  <c r="AY455" i="64"/>
  <c r="AX62" i="64"/>
  <c r="AZ424" i="64" a="1"/>
  <c r="AZ424" i="64" s="1"/>
  <c r="AZ75" i="64" a="1"/>
  <c r="AZ75" i="64" s="1"/>
  <c r="AZ342" i="64" a="1"/>
  <c r="AZ342" i="64" s="1"/>
  <c r="AZ55" i="64" a="1"/>
  <c r="AZ55" i="64" s="1"/>
  <c r="AZ60" i="64" a="1"/>
  <c r="AZ60" i="64" s="1"/>
  <c r="AZ59" i="64" a="1"/>
  <c r="AZ59" i="64" s="1"/>
  <c r="AY56" i="64"/>
  <c r="AZ53" i="64" a="1"/>
  <c r="AZ53" i="64" s="1"/>
  <c r="AZ54" i="64" a="1"/>
  <c r="AZ54" i="64" s="1"/>
  <c r="AZ454" i="64" a="1"/>
  <c r="AZ454" i="64" s="1"/>
  <c r="AZ2119" i="64" a="1"/>
  <c r="AZ2119" i="64" s="1"/>
  <c r="AZ2196" i="64" a="1"/>
  <c r="AZ2196" i="64" s="1"/>
  <c r="AZ2170" i="64" a="1"/>
  <c r="AZ2170" i="64" s="1"/>
  <c r="AZ2145" i="64" a="1"/>
  <c r="AZ2145" i="64" s="1"/>
  <c r="AZ1366" i="64" a="1"/>
  <c r="AZ1366" i="64" s="1"/>
  <c r="AY93" i="64"/>
  <c r="AZ89" i="64" a="1"/>
  <c r="AZ89" i="64" s="1"/>
  <c r="AZ90" i="64" a="1"/>
  <c r="AZ90" i="64" s="1"/>
  <c r="AZ91" i="64" a="1"/>
  <c r="AZ91" i="64" s="1"/>
  <c r="AZ92" i="64" a="1"/>
  <c r="AZ92" i="64" s="1"/>
  <c r="AZ1311" i="64" a="1"/>
  <c r="AZ1311" i="64" s="1"/>
  <c r="AZ1312" i="64" s="1"/>
  <c r="AZ319" i="64" a="1"/>
  <c r="AZ319" i="64" s="1"/>
  <c r="BN1516" i="64"/>
  <c r="BN1518" i="64" s="1"/>
  <c r="AZ2246" i="64" a="1"/>
  <c r="AZ2246" i="64" s="1"/>
  <c r="AZ1231" i="64" a="1"/>
  <c r="AZ1231" i="64" s="1"/>
  <c r="AZ1610" i="64" a="1"/>
  <c r="AZ1610" i="64" s="1"/>
  <c r="AZ1618" i="64" s="1"/>
  <c r="AZ1391" i="64" a="1"/>
  <c r="AZ1391" i="64" s="1"/>
  <c r="AZ1397" i="64" a="1"/>
  <c r="AZ1397" i="64" s="1"/>
  <c r="AZ1389" i="64" a="1"/>
  <c r="AZ1389" i="64" s="1"/>
  <c r="AZ938" i="64" a="1"/>
  <c r="AZ938" i="64" s="1"/>
  <c r="AZ825" i="64" a="1"/>
  <c r="AZ825" i="64" s="1"/>
  <c r="BA1964" i="64" a="1"/>
  <c r="AZ554" i="64" a="1"/>
  <c r="AZ367" i="64" a="1"/>
  <c r="AZ1390" i="64" a="1"/>
  <c r="AZ826" i="64" a="1"/>
  <c r="AZ344" i="64" a="1"/>
  <c r="AZ1867" i="64" a="1"/>
  <c r="AZ1474" i="64" a="1"/>
  <c r="BA1930" i="64" a="1"/>
  <c r="AZ1230" i="64" a="1"/>
  <c r="AZ1475" i="64" a="1"/>
  <c r="AZ455" i="64" a="1"/>
  <c r="AZ1889" i="64" a="1"/>
  <c r="AZ939" i="64" a="1"/>
  <c r="AZ1910" i="64" a="1"/>
  <c r="AV477" i="64" a="1"/>
  <c r="AZ431" i="64" a="1"/>
  <c r="AZ1367" i="64" a="1"/>
  <c r="AZ320" i="64" a="1"/>
  <c r="P69" i="1161" l="1"/>
  <c r="CO93" i="861"/>
  <c r="CP88" i="861"/>
  <c r="CK48" i="861"/>
  <c r="CP12" i="863"/>
  <c r="CP67" i="863" s="1"/>
  <c r="BA212" i="64"/>
  <c r="BB208" i="64"/>
  <c r="BB191" i="64"/>
  <c r="BB209" i="64"/>
  <c r="BB192" i="64"/>
  <c r="BB210" i="64"/>
  <c r="BB193" i="64"/>
  <c r="BB211" i="64"/>
  <c r="BA194" i="64"/>
  <c r="CE1" i="860"/>
  <c r="CE7" i="860"/>
  <c r="CE3" i="860"/>
  <c r="CE4" i="860" s="1"/>
  <c r="CF2" i="860"/>
  <c r="AZ554" i="64"/>
  <c r="AZ564" i="64" s="1"/>
  <c r="BA558" i="64" a="1"/>
  <c r="BA558" i="64" s="1"/>
  <c r="BA553" i="64" a="1"/>
  <c r="BA553" i="64" s="1"/>
  <c r="AZ367" i="64"/>
  <c r="AY1793" i="64"/>
  <c r="BA1776" i="64" a="1"/>
  <c r="BA1776" i="64" s="1"/>
  <c r="BA1777" i="64" a="1"/>
  <c r="BA1777" i="64" s="1"/>
  <c r="BA1778" i="64" a="1"/>
  <c r="BA1778" i="64" s="1"/>
  <c r="BA1779" i="64" a="1"/>
  <c r="BA1779" i="64" s="1"/>
  <c r="BA1780" i="64" a="1"/>
  <c r="BA1780" i="64" s="1"/>
  <c r="BA1781" i="64" a="1"/>
  <c r="BA1781" i="64" s="1"/>
  <c r="BA1783" i="64" a="1"/>
  <c r="BA1783" i="64" s="1"/>
  <c r="BA1784" i="64" a="1"/>
  <c r="BA1784" i="64" s="1"/>
  <c r="BA1782" i="64" a="1"/>
  <c r="BA1782" i="64" s="1"/>
  <c r="AZ1785" i="64"/>
  <c r="BA366" i="64" a="1"/>
  <c r="BA366" i="64" s="1"/>
  <c r="BA365" i="64" a="1"/>
  <c r="BA365" i="64" s="1"/>
  <c r="BA343" i="64" a="1"/>
  <c r="BA343" i="64" s="1"/>
  <c r="AZ344" i="64"/>
  <c r="BA1964" i="64"/>
  <c r="BA1930" i="64"/>
  <c r="DI2219" i="64"/>
  <c r="DI2193" i="64"/>
  <c r="DI2116" i="64"/>
  <c r="AZ1889" i="64"/>
  <c r="AZ1867" i="64"/>
  <c r="BA2222" i="64" a="1"/>
  <c r="BA2222" i="64" s="1"/>
  <c r="BA1868" i="64" a="1"/>
  <c r="BA1868" i="64" s="1"/>
  <c r="BA1888" i="64" a="1"/>
  <c r="BA1888" i="64" s="1"/>
  <c r="CJ1583" i="64"/>
  <c r="CK1581" i="64"/>
  <c r="CK1560" i="64"/>
  <c r="CK1562" i="64" s="1"/>
  <c r="CL1538" i="64"/>
  <c r="CL1540" i="64" s="1"/>
  <c r="AV1496" i="64"/>
  <c r="AW1493" i="64"/>
  <c r="AW1495" i="64" s="1"/>
  <c r="AX1484" i="64"/>
  <c r="AY1482" i="64"/>
  <c r="AY1491" i="64"/>
  <c r="AY1483" i="64"/>
  <c r="AY1492" i="64"/>
  <c r="BA1488" i="64" a="1"/>
  <c r="BA1488" i="64" s="1"/>
  <c r="BA1487" i="64" a="1"/>
  <c r="BA1487" i="64" s="1"/>
  <c r="BA1478" i="64" a="1"/>
  <c r="BA1478" i="64" s="1"/>
  <c r="BA1479" i="64" a="1"/>
  <c r="BA1479" i="64" s="1"/>
  <c r="AZ1475" i="64"/>
  <c r="AZ1474" i="64"/>
  <c r="BA1469" i="64" a="1"/>
  <c r="BA1469" i="64" s="1"/>
  <c r="BA1470" i="64" a="1"/>
  <c r="BA1470" i="64" s="1"/>
  <c r="AZ1910" i="64"/>
  <c r="BA1909" i="64" a="1"/>
  <c r="BA1909" i="64" s="1"/>
  <c r="BA429" i="64" a="1"/>
  <c r="BA429" i="64" s="1"/>
  <c r="AV477" i="64"/>
  <c r="AW476" i="64" a="1"/>
  <c r="AW476" i="64" s="1"/>
  <c r="BB1679" i="64"/>
  <c r="BB1680" i="64" s="1"/>
  <c r="AG1613" i="64"/>
  <c r="AH1609" i="64" s="1"/>
  <c r="AH1615" i="64" s="1"/>
  <c r="AZ1230" i="64"/>
  <c r="AZ939" i="64"/>
  <c r="AZ1390" i="64"/>
  <c r="AZ1367" i="64"/>
  <c r="AZ826" i="64"/>
  <c r="AZ431" i="64"/>
  <c r="AZ320" i="64"/>
  <c r="AZ455" i="64"/>
  <c r="AY62" i="64"/>
  <c r="BA424" i="64" a="1"/>
  <c r="BA424" i="64" s="1"/>
  <c r="BA75" i="64" a="1"/>
  <c r="BA75" i="64" s="1"/>
  <c r="BA342" i="64" a="1"/>
  <c r="BA342" i="64" s="1"/>
  <c r="BA55" i="64" a="1"/>
  <c r="BA55" i="64" s="1"/>
  <c r="BA60" i="64" a="1"/>
  <c r="BA60" i="64" s="1"/>
  <c r="BA59" i="64" a="1"/>
  <c r="BA59" i="64" s="1"/>
  <c r="AZ56" i="64"/>
  <c r="BA53" i="64" a="1"/>
  <c r="BA53" i="64" s="1"/>
  <c r="BA54" i="64" a="1"/>
  <c r="BA54" i="64" s="1"/>
  <c r="BA454" i="64" a="1"/>
  <c r="BA454" i="64" s="1"/>
  <c r="BA2119" i="64" a="1"/>
  <c r="BA2119" i="64" s="1"/>
  <c r="BA2196" i="64" a="1"/>
  <c r="BA2196" i="64" s="1"/>
  <c r="BA2170" i="64" a="1"/>
  <c r="BA2170" i="64" s="1"/>
  <c r="BA2145" i="64" a="1"/>
  <c r="BA2145" i="64" s="1"/>
  <c r="BA1366" i="64" a="1"/>
  <c r="BA1366" i="64" s="1"/>
  <c r="BA89" i="64" a="1"/>
  <c r="BA89" i="64" s="1"/>
  <c r="BA90" i="64" a="1"/>
  <c r="BA90" i="64" s="1"/>
  <c r="BA91" i="64" a="1"/>
  <c r="BA91" i="64" s="1"/>
  <c r="BA92" i="64" a="1"/>
  <c r="BA92" i="64" s="1"/>
  <c r="AZ93" i="64"/>
  <c r="BA1311" i="64" a="1"/>
  <c r="BA1311" i="64" s="1"/>
  <c r="BA1312" i="64" s="1"/>
  <c r="BA319" i="64" a="1"/>
  <c r="BA319" i="64" s="1"/>
  <c r="BO1516" i="64"/>
  <c r="BO1518" i="64" s="1"/>
  <c r="BA2246" i="64" a="1"/>
  <c r="BA2246" i="64" s="1"/>
  <c r="BA1231" i="64" a="1"/>
  <c r="BA1231" i="64" s="1"/>
  <c r="BA1610" i="64" a="1"/>
  <c r="BA1610" i="64" s="1"/>
  <c r="BA1618" i="64" s="1"/>
  <c r="BA1391" i="64" a="1"/>
  <c r="BA1391" i="64" s="1"/>
  <c r="BA1397" i="64" a="1"/>
  <c r="BA1397" i="64" s="1"/>
  <c r="BA1389" i="64" a="1"/>
  <c r="BA1389" i="64" s="1"/>
  <c r="BA938" i="64" a="1"/>
  <c r="BA938" i="64" s="1"/>
  <c r="BA825" i="64" a="1"/>
  <c r="BA825" i="64" s="1"/>
  <c r="BA344" i="64" a="1"/>
  <c r="BA1867" i="64" a="1"/>
  <c r="BA1390" i="64" a="1"/>
  <c r="BB1964" i="64" a="1"/>
  <c r="BA1475" i="64" a="1"/>
  <c r="BA1910" i="64" a="1"/>
  <c r="BA1889" i="64" a="1"/>
  <c r="BA1474" i="64" a="1"/>
  <c r="AW477" i="64" a="1"/>
  <c r="BB1930" i="64" a="1"/>
  <c r="BA554" i="64" a="1"/>
  <c r="BA1367" i="64" a="1"/>
  <c r="BA455" i="64" a="1"/>
  <c r="BA431" i="64" a="1"/>
  <c r="BA367" i="64" a="1"/>
  <c r="BA939" i="64" a="1"/>
  <c r="BA826" i="64" a="1"/>
  <c r="BA1230" i="64" a="1"/>
  <c r="BA320" i="64" a="1"/>
  <c r="AH1619" i="64" l="1" a="1"/>
  <c r="AH1619" i="64" s="1"/>
  <c r="AH1612" i="64" s="1"/>
  <c r="CL48" i="861"/>
  <c r="CL89" i="861" s="1"/>
  <c r="CK89" i="861"/>
  <c r="CQ93" i="861"/>
  <c r="CP71" i="863"/>
  <c r="CP69" i="863"/>
  <c r="CP23" i="863" s="1"/>
  <c r="CP36" i="861" s="1"/>
  <c r="CQ19" i="861"/>
  <c r="CQ30" i="861" s="1"/>
  <c r="CQ31" i="861" s="1"/>
  <c r="CP22" i="863"/>
  <c r="BC208" i="64"/>
  <c r="BC191" i="64"/>
  <c r="BC209" i="64"/>
  <c r="BC192" i="64"/>
  <c r="BC210" i="64"/>
  <c r="BC193" i="64"/>
  <c r="BC211" i="64"/>
  <c r="BB194" i="64"/>
  <c r="BB212" i="64"/>
  <c r="CF7" i="860"/>
  <c r="CF3" i="860"/>
  <c r="CF4" i="860" s="1"/>
  <c r="CG2" i="860"/>
  <c r="CF1" i="860"/>
  <c r="BA554" i="64"/>
  <c r="BA564" i="64" s="1"/>
  <c r="BB558" i="64" a="1"/>
  <c r="BB558" i="64" s="1"/>
  <c r="BB553" i="64" a="1"/>
  <c r="BB553" i="64" s="1"/>
  <c r="BA367" i="64"/>
  <c r="AZ1793" i="64"/>
  <c r="BA1785" i="64"/>
  <c r="BB1776" i="64" a="1"/>
  <c r="BB1776" i="64" s="1"/>
  <c r="BB1777" i="64" a="1"/>
  <c r="BB1777" i="64" s="1"/>
  <c r="BB1778" i="64" a="1"/>
  <c r="BB1778" i="64" s="1"/>
  <c r="BB1779" i="64" a="1"/>
  <c r="BB1779" i="64" s="1"/>
  <c r="BB1781" i="64" a="1"/>
  <c r="BB1781" i="64" s="1"/>
  <c r="BB1783" i="64" a="1"/>
  <c r="BB1783" i="64" s="1"/>
  <c r="BB1784" i="64" a="1"/>
  <c r="BB1784" i="64" s="1"/>
  <c r="BB1782" i="64" a="1"/>
  <c r="BB1782" i="64" s="1"/>
  <c r="BB1780" i="64" a="1"/>
  <c r="BB1780" i="64" s="1"/>
  <c r="BB366" i="64" a="1"/>
  <c r="BB366" i="64" s="1"/>
  <c r="BB365" i="64" a="1"/>
  <c r="BB365" i="64" s="1"/>
  <c r="BB343" i="64" a="1"/>
  <c r="BB343" i="64" s="1"/>
  <c r="BA344" i="64"/>
  <c r="BB1964" i="64"/>
  <c r="BB1930" i="64"/>
  <c r="DH2167" i="64"/>
  <c r="BA1889" i="64"/>
  <c r="BA1867" i="64"/>
  <c r="BB2222" i="64" a="1"/>
  <c r="BB2222" i="64" s="1"/>
  <c r="BB1868" i="64" a="1"/>
  <c r="BB1868" i="64" s="1"/>
  <c r="BB1888" i="64" a="1"/>
  <c r="BB1888" i="64" s="1"/>
  <c r="CK1583" i="64"/>
  <c r="CL1581" i="64"/>
  <c r="CL1583" i="64" s="1"/>
  <c r="CL1560" i="64"/>
  <c r="AW1496" i="64"/>
  <c r="AX1493" i="64"/>
  <c r="AX1495" i="64" s="1"/>
  <c r="AX1496" i="64" s="1"/>
  <c r="AY1484" i="64"/>
  <c r="AZ1482" i="64"/>
  <c r="AZ1491" i="64"/>
  <c r="AZ1483" i="64"/>
  <c r="AZ1492" i="64"/>
  <c r="BB1488" i="64" a="1"/>
  <c r="BB1488" i="64" s="1"/>
  <c r="BB1487" i="64" a="1"/>
  <c r="BB1487" i="64" s="1"/>
  <c r="BB1478" i="64" a="1"/>
  <c r="BB1478" i="64" s="1"/>
  <c r="BB1479" i="64" a="1"/>
  <c r="BB1479" i="64" s="1"/>
  <c r="BA1475" i="64"/>
  <c r="BA1474" i="64"/>
  <c r="BB1469" i="64" a="1"/>
  <c r="BB1469" i="64" s="1"/>
  <c r="BB1470" i="64" a="1"/>
  <c r="BB1470" i="64" s="1"/>
  <c r="BA1910" i="64"/>
  <c r="BB1909" i="64" a="1"/>
  <c r="BB1909" i="64" s="1"/>
  <c r="BB429" i="64" a="1"/>
  <c r="BB429" i="64" s="1"/>
  <c r="AW477" i="64"/>
  <c r="BC1679" i="64"/>
  <c r="BC1680" i="64" s="1"/>
  <c r="AX476" i="64" a="1"/>
  <c r="AX476" i="64" s="1"/>
  <c r="BA1230" i="64"/>
  <c r="BA939" i="64"/>
  <c r="BA1390" i="64"/>
  <c r="BA1367" i="64"/>
  <c r="BA826" i="64"/>
  <c r="BA320" i="64"/>
  <c r="BA455" i="64"/>
  <c r="BA431" i="64"/>
  <c r="AZ62" i="64"/>
  <c r="BB424" i="64" a="1"/>
  <c r="BB424" i="64" s="1"/>
  <c r="BB75" i="64" a="1"/>
  <c r="BB75" i="64" s="1"/>
  <c r="BB342" i="64" a="1"/>
  <c r="BB342" i="64" s="1"/>
  <c r="BB55" i="64" a="1"/>
  <c r="BB55" i="64" s="1"/>
  <c r="BB60" i="64" a="1"/>
  <c r="BB60" i="64" s="1"/>
  <c r="BB59" i="64" a="1"/>
  <c r="BB59" i="64" s="1"/>
  <c r="BA56" i="64"/>
  <c r="BB53" i="64" a="1"/>
  <c r="BB53" i="64" s="1"/>
  <c r="BB54" i="64" a="1"/>
  <c r="BB54" i="64" s="1"/>
  <c r="BB454" i="64" a="1"/>
  <c r="BB454" i="64" s="1"/>
  <c r="BB2119" i="64" a="1"/>
  <c r="BB2119" i="64" s="1"/>
  <c r="BB2196" i="64" a="1"/>
  <c r="BB2196" i="64" s="1"/>
  <c r="BB2170" i="64" a="1"/>
  <c r="BB2170" i="64" s="1"/>
  <c r="BB2145" i="64" a="1"/>
  <c r="BB2145" i="64" s="1"/>
  <c r="BB1366" i="64" a="1"/>
  <c r="BB1366" i="64" s="1"/>
  <c r="BB90" i="64" a="1"/>
  <c r="BB90" i="64" s="1"/>
  <c r="BB89" i="64" a="1"/>
  <c r="BB89" i="64" s="1"/>
  <c r="BB91" i="64" a="1"/>
  <c r="BB91" i="64" s="1"/>
  <c r="BB92" i="64" a="1"/>
  <c r="BB92" i="64" s="1"/>
  <c r="BA93" i="64"/>
  <c r="BB1311" i="64" a="1"/>
  <c r="BB1311" i="64" s="1"/>
  <c r="BB1312" i="64" s="1"/>
  <c r="BB319" i="64" a="1"/>
  <c r="BB319" i="64" s="1"/>
  <c r="BP1516" i="64"/>
  <c r="BP1518" i="64" s="1"/>
  <c r="BB2246" i="64" a="1"/>
  <c r="BB2246" i="64" s="1"/>
  <c r="BB1231" i="64" a="1"/>
  <c r="BB1231" i="64" s="1"/>
  <c r="BB1610" i="64" a="1"/>
  <c r="BB1610" i="64" s="1"/>
  <c r="BB1618" i="64" s="1"/>
  <c r="BB1397" i="64" a="1"/>
  <c r="BB1397" i="64" s="1"/>
  <c r="BB1389" i="64" a="1"/>
  <c r="BB1389" i="64" s="1"/>
  <c r="BB1391" i="64" a="1"/>
  <c r="BB1391" i="64" s="1"/>
  <c r="BB938" i="64" a="1"/>
  <c r="BB938" i="64" s="1"/>
  <c r="BB825" i="64" a="1"/>
  <c r="BB825" i="64" s="1"/>
  <c r="BB1390" i="64" a="1"/>
  <c r="BB1867" i="64" a="1"/>
  <c r="BB431" i="64" a="1"/>
  <c r="BB826" i="64" a="1"/>
  <c r="BB367" i="64" a="1"/>
  <c r="BB939" i="64" a="1"/>
  <c r="BC1964" i="64" a="1"/>
  <c r="BB1475" i="64" a="1"/>
  <c r="BB455" i="64" a="1"/>
  <c r="BC1930" i="64" a="1"/>
  <c r="BB1910" i="64" a="1"/>
  <c r="BB1367" i="64" a="1"/>
  <c r="BB1889" i="64" a="1"/>
  <c r="BB554" i="64" a="1"/>
  <c r="BB344" i="64" a="1"/>
  <c r="AX477" i="64" a="1"/>
  <c r="BB1230" i="64" a="1"/>
  <c r="BB320" i="64" a="1"/>
  <c r="BB1474" i="64" a="1"/>
  <c r="CP25" i="863" l="1"/>
  <c r="CP38" i="861" s="1"/>
  <c r="CP64" i="861"/>
  <c r="CR93" i="861"/>
  <c r="P48" i="861"/>
  <c r="P89" i="861" s="1"/>
  <c r="CP72" i="863"/>
  <c r="CQ12" i="863"/>
  <c r="CQ71" i="863" s="1"/>
  <c r="CP35" i="861"/>
  <c r="CP39" i="861" s="1"/>
  <c r="CP41" i="861" s="1"/>
  <c r="CP26" i="863"/>
  <c r="BC194" i="64"/>
  <c r="BD208" i="64"/>
  <c r="BD191" i="64"/>
  <c r="BD209" i="64"/>
  <c r="BD192" i="64"/>
  <c r="BD210" i="64"/>
  <c r="BD193" i="64"/>
  <c r="BD211" i="64"/>
  <c r="BC212" i="64"/>
  <c r="CG7" i="860"/>
  <c r="CG3" i="860"/>
  <c r="CG4" i="860" s="1"/>
  <c r="CH2" i="860"/>
  <c r="CG1" i="860"/>
  <c r="CO2219" i="64"/>
  <c r="CO2116" i="64"/>
  <c r="CO2120" i="64" s="1"/>
  <c r="CO2193" i="64"/>
  <c r="BB554" i="64"/>
  <c r="BB564" i="64" s="1"/>
  <c r="BC558" i="64" a="1"/>
  <c r="BC558" i="64" s="1"/>
  <c r="BC553" i="64" a="1"/>
  <c r="BC553" i="64" s="1"/>
  <c r="BB367" i="64"/>
  <c r="BA1793" i="64"/>
  <c r="BC1776" i="64" a="1"/>
  <c r="BC1776" i="64" s="1"/>
  <c r="BC1777" i="64" a="1"/>
  <c r="BC1777" i="64" s="1"/>
  <c r="BC1780" i="64" a="1"/>
  <c r="BC1780" i="64" s="1"/>
  <c r="BC1779" i="64" a="1"/>
  <c r="BC1779" i="64" s="1"/>
  <c r="BC1781" i="64" a="1"/>
  <c r="BC1781" i="64" s="1"/>
  <c r="BC1783" i="64" a="1"/>
  <c r="BC1783" i="64" s="1"/>
  <c r="BC1784" i="64" a="1"/>
  <c r="BC1784" i="64" s="1"/>
  <c r="BC1778" i="64" a="1"/>
  <c r="BC1778" i="64" s="1"/>
  <c r="BC1782" i="64" a="1"/>
  <c r="BC1782" i="64" s="1"/>
  <c r="BB1785" i="64"/>
  <c r="BC343" i="64" a="1"/>
  <c r="BC343" i="64" s="1"/>
  <c r="BC366" i="64" a="1"/>
  <c r="BC366" i="64" s="1"/>
  <c r="BC365" i="64" a="1"/>
  <c r="BC365" i="64" s="1"/>
  <c r="BB344" i="64"/>
  <c r="BC1964" i="64"/>
  <c r="BC1930" i="64"/>
  <c r="DJ2219" i="64"/>
  <c r="DJ2193" i="64"/>
  <c r="DJ2116" i="64"/>
  <c r="BB1867" i="64"/>
  <c r="BB1889" i="64"/>
  <c r="BC1868" i="64" a="1"/>
  <c r="BC1868" i="64" s="1"/>
  <c r="BC1888" i="64" a="1"/>
  <c r="BC1888" i="64" s="1"/>
  <c r="CL1562" i="64"/>
  <c r="BC2222" i="64" a="1"/>
  <c r="BC2222" i="64" s="1"/>
  <c r="AZ1484" i="64"/>
  <c r="AY1493" i="64"/>
  <c r="AY1495" i="64" s="1"/>
  <c r="AZ1493" i="64"/>
  <c r="BA1482" i="64"/>
  <c r="BA1491" i="64"/>
  <c r="BA1483" i="64"/>
  <c r="BA1492" i="64"/>
  <c r="BC1488" i="64" a="1"/>
  <c r="BC1488" i="64" s="1"/>
  <c r="BC1487" i="64" a="1"/>
  <c r="BC1487" i="64" s="1"/>
  <c r="BC1478" i="64" a="1"/>
  <c r="BC1478" i="64" s="1"/>
  <c r="BC1479" i="64" a="1"/>
  <c r="BC1479" i="64" s="1"/>
  <c r="BB1475" i="64"/>
  <c r="BB1474" i="64"/>
  <c r="BC1469" i="64" a="1"/>
  <c r="BC1469" i="64" s="1"/>
  <c r="BC1470" i="64" a="1"/>
  <c r="BC1470" i="64" s="1"/>
  <c r="BB1910" i="64"/>
  <c r="BC1909" i="64" a="1"/>
  <c r="BC1909" i="64" s="1"/>
  <c r="BC429" i="64" a="1"/>
  <c r="BC429" i="64" s="1"/>
  <c r="AX477" i="64"/>
  <c r="AY476" i="64" a="1"/>
  <c r="AY476" i="64" s="1"/>
  <c r="BD1679" i="64"/>
  <c r="BD1680" i="64" s="1"/>
  <c r="AH1613" i="64"/>
  <c r="AI1609" i="64" s="1"/>
  <c r="AI1615" i="64" s="1"/>
  <c r="BB939" i="64"/>
  <c r="BB1390" i="64"/>
  <c r="BB1230" i="64"/>
  <c r="M1230" i="64" s="1"/>
  <c r="BB1367" i="64"/>
  <c r="BB826" i="64"/>
  <c r="BB431" i="64"/>
  <c r="BB320" i="64"/>
  <c r="BB455" i="64"/>
  <c r="BA62" i="64"/>
  <c r="BC424" i="64" a="1"/>
  <c r="BC424" i="64" s="1"/>
  <c r="BC75" i="64" a="1"/>
  <c r="BC75" i="64" s="1"/>
  <c r="BC342" i="64" a="1"/>
  <c r="BC342" i="64" s="1"/>
  <c r="BC55" i="64" a="1"/>
  <c r="BC55" i="64" s="1"/>
  <c r="BC60" i="64" a="1"/>
  <c r="BC60" i="64" s="1"/>
  <c r="BC59" i="64" a="1"/>
  <c r="BC59" i="64" s="1"/>
  <c r="BB56" i="64"/>
  <c r="BC53" i="64" a="1"/>
  <c r="BC53" i="64" s="1"/>
  <c r="BC54" i="64" a="1"/>
  <c r="BC54" i="64" s="1"/>
  <c r="BC454" i="64" a="1"/>
  <c r="BC454" i="64" s="1"/>
  <c r="BC2119" i="64" a="1"/>
  <c r="BC2119" i="64" s="1"/>
  <c r="BC2196" i="64" a="1"/>
  <c r="BC2196" i="64" s="1"/>
  <c r="BC2170" i="64" a="1"/>
  <c r="BC2170" i="64" s="1"/>
  <c r="BC2145" i="64" a="1"/>
  <c r="BC2145" i="64" s="1"/>
  <c r="BC1366" i="64" a="1"/>
  <c r="BC1366" i="64" s="1"/>
  <c r="BC90" i="64" a="1"/>
  <c r="BC90" i="64" s="1"/>
  <c r="BC91" i="64" a="1"/>
  <c r="BC91" i="64" s="1"/>
  <c r="BC92" i="64" a="1"/>
  <c r="BC92" i="64" s="1"/>
  <c r="BC89" i="64" a="1"/>
  <c r="BC89" i="64" s="1"/>
  <c r="BB93" i="64"/>
  <c r="BC1311" i="64" a="1"/>
  <c r="BC1311" i="64" s="1"/>
  <c r="BC1312" i="64" s="1"/>
  <c r="BC319" i="64" a="1"/>
  <c r="BC319" i="64" s="1"/>
  <c r="BQ1516" i="64"/>
  <c r="BQ1518" i="64" s="1"/>
  <c r="BC2246" i="64" a="1"/>
  <c r="BC2246" i="64" s="1"/>
  <c r="BC1231" i="64" a="1"/>
  <c r="BC1231" i="64" s="1"/>
  <c r="BC1610" i="64" a="1"/>
  <c r="BC1610" i="64" s="1"/>
  <c r="BC1618" i="64" s="1"/>
  <c r="BC1397" i="64" a="1"/>
  <c r="BC1397" i="64" s="1"/>
  <c r="BC1389" i="64" a="1"/>
  <c r="BC1389" i="64" s="1"/>
  <c r="BC1391" i="64" a="1"/>
  <c r="BC1391" i="64" s="1"/>
  <c r="BC938" i="64" a="1"/>
  <c r="BC938" i="64" s="1"/>
  <c r="BC825" i="64" a="1"/>
  <c r="BC825" i="64" s="1"/>
  <c r="BC367" i="64" a="1"/>
  <c r="BC554" i="64" a="1"/>
  <c r="BC1867" i="64" a="1"/>
  <c r="BC431" i="64" a="1"/>
  <c r="BC1367" i="64" a="1"/>
  <c r="AY477" i="64" a="1"/>
  <c r="BC1889" i="64" a="1"/>
  <c r="BD1964" i="64" a="1"/>
  <c r="BC320" i="64" a="1"/>
  <c r="BC455" i="64" a="1"/>
  <c r="BC1910" i="64" a="1"/>
  <c r="BC1230" i="64" a="1"/>
  <c r="BC939" i="64" a="1"/>
  <c r="BC1474" i="64" a="1"/>
  <c r="BC1475" i="64" a="1"/>
  <c r="BD1930" i="64" a="1"/>
  <c r="BC344" i="64" a="1"/>
  <c r="BC1390" i="64" a="1"/>
  <c r="BC826" i="64" a="1"/>
  <c r="AI1619" i="64" l="1" a="1"/>
  <c r="AI1619" i="64" s="1"/>
  <c r="AI1612" i="64" s="1"/>
  <c r="CQ25" i="863"/>
  <c r="CQ38" i="861" s="1"/>
  <c r="CQ64" i="861"/>
  <c r="CQ88" i="861"/>
  <c r="CQ67" i="863"/>
  <c r="CQ22" i="863" s="1"/>
  <c r="CQ69" i="863"/>
  <c r="CQ23" i="863" s="1"/>
  <c r="CQ36" i="861" s="1"/>
  <c r="CR19" i="861"/>
  <c r="CR12" i="863" s="1"/>
  <c r="CP42" i="861"/>
  <c r="BD194" i="64"/>
  <c r="BD212" i="64"/>
  <c r="BE208" i="64"/>
  <c r="BE191" i="64"/>
  <c r="BE209" i="64"/>
  <c r="BE210" i="64"/>
  <c r="BE192" i="64"/>
  <c r="BE211" i="64"/>
  <c r="BE193" i="64"/>
  <c r="CH7" i="860"/>
  <c r="CH3" i="860"/>
  <c r="CH4" i="860" s="1"/>
  <c r="CI2" i="860"/>
  <c r="CH1" i="860"/>
  <c r="CO2122" i="64"/>
  <c r="CP2193" i="64"/>
  <c r="CP2116" i="64"/>
  <c r="CP2120" i="64" s="1"/>
  <c r="CP2122" i="64" s="1"/>
  <c r="CP2219" i="64"/>
  <c r="BC554" i="64"/>
  <c r="BD558" i="64" a="1"/>
  <c r="BD558" i="64" s="1"/>
  <c r="BD553" i="64" a="1"/>
  <c r="BD553" i="64" s="1"/>
  <c r="BB1793" i="64"/>
  <c r="M1793" i="64" s="1"/>
  <c r="BC367" i="64"/>
  <c r="BD1782" i="64" a="1"/>
  <c r="BD1782" i="64" s="1"/>
  <c r="BD1776" i="64" a="1"/>
  <c r="BD1776" i="64" s="1"/>
  <c r="BD1780" i="64" a="1"/>
  <c r="BD1780" i="64" s="1"/>
  <c r="BD1779" i="64" a="1"/>
  <c r="BD1779" i="64" s="1"/>
  <c r="BD1781" i="64" a="1"/>
  <c r="BD1781" i="64" s="1"/>
  <c r="BD1777" i="64" a="1"/>
  <c r="BD1777" i="64" s="1"/>
  <c r="BD1783" i="64" a="1"/>
  <c r="BD1783" i="64" s="1"/>
  <c r="BD1784" i="64" a="1"/>
  <c r="BD1784" i="64" s="1"/>
  <c r="BD1778" i="64" a="1"/>
  <c r="BD1778" i="64" s="1"/>
  <c r="BC1785" i="64"/>
  <c r="BD343" i="64" a="1"/>
  <c r="BD343" i="64" s="1"/>
  <c r="BD366" i="64" a="1"/>
  <c r="BD366" i="64" s="1"/>
  <c r="BD365" i="64" a="1"/>
  <c r="BD365" i="64" s="1"/>
  <c r="BC344" i="64"/>
  <c r="BD1930" i="64"/>
  <c r="BD1964" i="64"/>
  <c r="DI2167" i="64"/>
  <c r="BC1889" i="64"/>
  <c r="BC1867" i="64"/>
  <c r="BD1868" i="64" a="1"/>
  <c r="BD1868" i="64" s="1"/>
  <c r="BD1888" i="64" a="1"/>
  <c r="BD1888" i="64" s="1"/>
  <c r="BD2222" i="64" a="1"/>
  <c r="BD2222" i="64" s="1"/>
  <c r="AZ1495" i="64"/>
  <c r="AZ1496" i="64" s="1"/>
  <c r="AY1496" i="64"/>
  <c r="BA1484" i="64"/>
  <c r="BB1482" i="64"/>
  <c r="BB1491" i="64"/>
  <c r="BB1483" i="64"/>
  <c r="BB1492" i="64"/>
  <c r="BD1487" i="64" a="1"/>
  <c r="BD1487" i="64" s="1"/>
  <c r="BD1488" i="64" a="1"/>
  <c r="BD1488" i="64" s="1"/>
  <c r="BD1479" i="64" a="1"/>
  <c r="BD1479" i="64" s="1"/>
  <c r="BD1478" i="64" a="1"/>
  <c r="BD1478" i="64" s="1"/>
  <c r="BC1475" i="64"/>
  <c r="BC1474" i="64"/>
  <c r="BD1469" i="64" a="1"/>
  <c r="BD1469" i="64" s="1"/>
  <c r="BD1470" i="64" a="1"/>
  <c r="BD1470" i="64" s="1"/>
  <c r="BC1910" i="64"/>
  <c r="BD1909" i="64" a="1"/>
  <c r="BD1909" i="64" s="1"/>
  <c r="BD429" i="64" a="1"/>
  <c r="BD429" i="64" s="1"/>
  <c r="AY477" i="64"/>
  <c r="BE1679" i="64"/>
  <c r="BE1680" i="64" s="1"/>
  <c r="AZ476" i="64" a="1"/>
  <c r="AZ476" i="64" s="1"/>
  <c r="BC1390" i="64"/>
  <c r="BC1230" i="64"/>
  <c r="BC939" i="64"/>
  <c r="BC1367" i="64"/>
  <c r="BC826" i="64"/>
  <c r="BC320" i="64"/>
  <c r="BC455" i="64"/>
  <c r="BC431" i="64"/>
  <c r="BB62" i="64"/>
  <c r="BD424" i="64" a="1"/>
  <c r="BD424" i="64" s="1"/>
  <c r="BD75" i="64" a="1"/>
  <c r="BD75" i="64" s="1"/>
  <c r="BD342" i="64" a="1"/>
  <c r="BD342" i="64" s="1"/>
  <c r="BD55" i="64" a="1"/>
  <c r="BD55" i="64" s="1"/>
  <c r="BD59" i="64" a="1"/>
  <c r="BD59" i="64" s="1"/>
  <c r="BD60" i="64" a="1"/>
  <c r="BD60" i="64" s="1"/>
  <c r="BC56" i="64"/>
  <c r="BD54" i="64" a="1"/>
  <c r="BD54" i="64" s="1"/>
  <c r="BD53" i="64" a="1"/>
  <c r="BD53" i="64" s="1"/>
  <c r="BD454" i="64" a="1"/>
  <c r="BD454" i="64" s="1"/>
  <c r="BD2119" i="64" a="1"/>
  <c r="BD2119" i="64" s="1"/>
  <c r="BD2196" i="64" a="1"/>
  <c r="BD2196" i="64" s="1"/>
  <c r="BD2170" i="64" a="1"/>
  <c r="BD2170" i="64" s="1"/>
  <c r="BD2145" i="64" a="1"/>
  <c r="BD2145" i="64" s="1"/>
  <c r="BD1366" i="64" a="1"/>
  <c r="BD1366" i="64" s="1"/>
  <c r="BC93" i="64"/>
  <c r="BD89" i="64" a="1"/>
  <c r="BD89" i="64" s="1"/>
  <c r="BD90" i="64" a="1"/>
  <c r="BD90" i="64" s="1"/>
  <c r="BD91" i="64" a="1"/>
  <c r="BD91" i="64" s="1"/>
  <c r="BD92" i="64" a="1"/>
  <c r="BD92" i="64" s="1"/>
  <c r="BD1311" i="64" a="1"/>
  <c r="BD1311" i="64" s="1"/>
  <c r="BD1312" i="64" s="1"/>
  <c r="BD319" i="64" a="1"/>
  <c r="BD319" i="64" s="1"/>
  <c r="BR1516" i="64"/>
  <c r="BR1518" i="64" s="1"/>
  <c r="BD2246" i="64" a="1"/>
  <c r="BD2246" i="64" s="1"/>
  <c r="BD1231" i="64" a="1"/>
  <c r="BD1231" i="64" s="1"/>
  <c r="BD1610" i="64" a="1"/>
  <c r="BD1610" i="64" s="1"/>
  <c r="BD1618" i="64" s="1"/>
  <c r="BD1397" i="64" a="1"/>
  <c r="BD1397" i="64" s="1"/>
  <c r="BD1389" i="64" a="1"/>
  <c r="BD1389" i="64" s="1"/>
  <c r="BD1391" i="64" a="1"/>
  <c r="BD1391" i="64" s="1"/>
  <c r="BD938" i="64" a="1"/>
  <c r="BD938" i="64" s="1"/>
  <c r="BD825" i="64" a="1"/>
  <c r="BD825" i="64" s="1"/>
  <c r="BD320" i="64" a="1"/>
  <c r="BD1475" i="64" a="1"/>
  <c r="BD455" i="64" a="1"/>
  <c r="BD1474" i="64" a="1"/>
  <c r="AZ477" i="64" a="1"/>
  <c r="BD554" i="64" a="1"/>
  <c r="BD1910" i="64" a="1"/>
  <c r="BD1367" i="64" a="1"/>
  <c r="BD344" i="64" a="1"/>
  <c r="BD939" i="64" a="1"/>
  <c r="BE1964" i="64" a="1"/>
  <c r="BD1390" i="64" a="1"/>
  <c r="BD367" i="64" a="1"/>
  <c r="BE1930" i="64" a="1"/>
  <c r="BD431" i="64" a="1"/>
  <c r="BD1889" i="64" a="1"/>
  <c r="BD1867" i="64" a="1"/>
  <c r="BD826" i="64" a="1"/>
  <c r="BD1230" i="64" a="1"/>
  <c r="CR88" i="861" l="1"/>
  <c r="CQ72" i="863"/>
  <c r="CR30" i="861"/>
  <c r="CR31" i="861" s="1"/>
  <c r="CQ35" i="861"/>
  <c r="CQ39" i="861" s="1"/>
  <c r="CQ41" i="861" s="1"/>
  <c r="CQ26" i="863"/>
  <c r="CR71" i="863"/>
  <c r="CR69" i="863"/>
  <c r="CR23" i="863" s="1"/>
  <c r="CR36" i="861" s="1"/>
  <c r="CR67" i="863"/>
  <c r="BE194" i="64"/>
  <c r="BE212" i="64"/>
  <c r="BF209" i="64"/>
  <c r="BF208" i="64"/>
  <c r="BF191" i="64"/>
  <c r="BF210" i="64"/>
  <c r="BF192" i="64"/>
  <c r="BF211" i="64"/>
  <c r="BF193" i="64"/>
  <c r="CI3" i="860"/>
  <c r="CI4" i="860" s="1"/>
  <c r="CJ2" i="860"/>
  <c r="CI1" i="860"/>
  <c r="CI7" i="860"/>
  <c r="CQ2219" i="64"/>
  <c r="CQ2193" i="64"/>
  <c r="CQ2116" i="64"/>
  <c r="CQ2120" i="64" s="1"/>
  <c r="CQ2122" i="64" s="1"/>
  <c r="BD554" i="64"/>
  <c r="BD564" i="64" s="1"/>
  <c r="BC564" i="64"/>
  <c r="BE558" i="64" a="1"/>
  <c r="BE558" i="64" s="1"/>
  <c r="BE553" i="64" a="1"/>
  <c r="BE553" i="64" s="1"/>
  <c r="BD367" i="64"/>
  <c r="BC1793" i="64"/>
  <c r="BE1777" i="64" a="1"/>
  <c r="BE1777" i="64" s="1"/>
  <c r="BE1778" i="64" a="1"/>
  <c r="BE1778" i="64" s="1"/>
  <c r="BE1779" i="64" a="1"/>
  <c r="BE1779" i="64" s="1"/>
  <c r="BE1780" i="64" a="1"/>
  <c r="BE1780" i="64" s="1"/>
  <c r="BE1781" i="64" a="1"/>
  <c r="BE1781" i="64" s="1"/>
  <c r="BE1782" i="64" a="1"/>
  <c r="BE1782" i="64" s="1"/>
  <c r="BE1776" i="64" a="1"/>
  <c r="BE1776" i="64" s="1"/>
  <c r="BE1783" i="64" a="1"/>
  <c r="BE1783" i="64" s="1"/>
  <c r="BE1784" i="64" a="1"/>
  <c r="BE1784" i="64" s="1"/>
  <c r="BD1785" i="64"/>
  <c r="BE343" i="64" a="1"/>
  <c r="BE343" i="64" s="1"/>
  <c r="BE366" i="64" a="1"/>
  <c r="BE366" i="64" s="1"/>
  <c r="BE365" i="64" a="1"/>
  <c r="BE365" i="64" s="1"/>
  <c r="BD344" i="64"/>
  <c r="BE1964" i="64"/>
  <c r="BE1930" i="64"/>
  <c r="DK2219" i="64"/>
  <c r="DK2193" i="64"/>
  <c r="DK2116" i="64"/>
  <c r="BD1889" i="64"/>
  <c r="BD1867" i="64"/>
  <c r="BE1868" i="64" a="1"/>
  <c r="BE1868" i="64" s="1"/>
  <c r="BE1888" i="64" a="1"/>
  <c r="BE1888" i="64" s="1"/>
  <c r="BE2222" i="64" a="1"/>
  <c r="BE2222" i="64" s="1"/>
  <c r="BB1484" i="64"/>
  <c r="BA1493" i="64"/>
  <c r="BA1495" i="64" s="1"/>
  <c r="BA1496" i="64" s="1"/>
  <c r="BC1483" i="64"/>
  <c r="BC1492" i="64"/>
  <c r="BB1493" i="64"/>
  <c r="BC1482" i="64"/>
  <c r="BC1491" i="64"/>
  <c r="BE1488" i="64" a="1"/>
  <c r="BE1488" i="64" s="1"/>
  <c r="BE1487" i="64" a="1"/>
  <c r="BE1487" i="64" s="1"/>
  <c r="BE1478" i="64" a="1"/>
  <c r="BE1478" i="64" s="1"/>
  <c r="BE1479" i="64" a="1"/>
  <c r="BE1479" i="64" s="1"/>
  <c r="BD1475" i="64"/>
  <c r="BD1474" i="64"/>
  <c r="BE1469" i="64" a="1"/>
  <c r="BE1469" i="64" s="1"/>
  <c r="BE1470" i="64" a="1"/>
  <c r="BE1470" i="64" s="1"/>
  <c r="BD1910" i="64"/>
  <c r="BE1909" i="64" a="1"/>
  <c r="BE1909" i="64" s="1"/>
  <c r="BE429" i="64" a="1"/>
  <c r="BE429" i="64" s="1"/>
  <c r="AZ477" i="64"/>
  <c r="BA476" i="64" a="1"/>
  <c r="BA476" i="64" s="1"/>
  <c r="BF1679" i="64"/>
  <c r="BF1680" i="64" s="1"/>
  <c r="AI1613" i="64"/>
  <c r="AJ1609" i="64" s="1"/>
  <c r="AJ1615" i="64" s="1"/>
  <c r="BD939" i="64"/>
  <c r="BD1390" i="64"/>
  <c r="BD1230" i="64"/>
  <c r="BD1367" i="64"/>
  <c r="BD826" i="64"/>
  <c r="BD431" i="64"/>
  <c r="BD320" i="64"/>
  <c r="BD455" i="64"/>
  <c r="BC62" i="64"/>
  <c r="BE424" i="64" a="1"/>
  <c r="BE424" i="64" s="1"/>
  <c r="BE75" i="64" a="1"/>
  <c r="BE75" i="64" s="1"/>
  <c r="BE342" i="64" a="1"/>
  <c r="BE342" i="64" s="1"/>
  <c r="BE55" i="64" a="1"/>
  <c r="BE55" i="64" s="1"/>
  <c r="BE59" i="64" a="1"/>
  <c r="BE59" i="64" s="1"/>
  <c r="BE60" i="64" a="1"/>
  <c r="BE60" i="64" s="1"/>
  <c r="BD56" i="64"/>
  <c r="BE54" i="64" a="1"/>
  <c r="BE54" i="64" s="1"/>
  <c r="BE53" i="64" a="1"/>
  <c r="BE53" i="64" s="1"/>
  <c r="BE454" i="64" a="1"/>
  <c r="BE454" i="64" s="1"/>
  <c r="BE2119" i="64" a="1"/>
  <c r="BE2119" i="64" s="1"/>
  <c r="BE2196" i="64" a="1"/>
  <c r="BE2196" i="64" s="1"/>
  <c r="BE2170" i="64" a="1"/>
  <c r="BE2170" i="64" s="1"/>
  <c r="BE2145" i="64" a="1"/>
  <c r="BE2145" i="64" s="1"/>
  <c r="BE1366" i="64" a="1"/>
  <c r="BE1366" i="64" s="1"/>
  <c r="BE89" i="64" a="1"/>
  <c r="BE89" i="64" s="1"/>
  <c r="BE90" i="64" a="1"/>
  <c r="BE90" i="64" s="1"/>
  <c r="BE91" i="64" a="1"/>
  <c r="BE91" i="64" s="1"/>
  <c r="BE92" i="64" a="1"/>
  <c r="BE92" i="64" s="1"/>
  <c r="BD93" i="64"/>
  <c r="BE1311" i="64" a="1"/>
  <c r="BE1311" i="64" s="1"/>
  <c r="BE1312" i="64" s="1"/>
  <c r="BE319" i="64" a="1"/>
  <c r="BE319" i="64" s="1"/>
  <c r="BS1516" i="64"/>
  <c r="BS1518" i="64" s="1"/>
  <c r="BE2246" i="64" a="1"/>
  <c r="BE2246" i="64" s="1"/>
  <c r="BE1231" i="64" a="1"/>
  <c r="BE1231" i="64" s="1"/>
  <c r="BE1610" i="64" a="1"/>
  <c r="BE1610" i="64" s="1"/>
  <c r="BE1618" i="64" s="1"/>
  <c r="BE1389" i="64" a="1"/>
  <c r="BE1389" i="64" s="1"/>
  <c r="BE1391" i="64" a="1"/>
  <c r="BE1391" i="64" s="1"/>
  <c r="BE1397" i="64" a="1"/>
  <c r="BE1397" i="64" s="1"/>
  <c r="BE938" i="64" a="1"/>
  <c r="BE938" i="64" s="1"/>
  <c r="BE825" i="64" a="1"/>
  <c r="BE825" i="64" s="1"/>
  <c r="BE344" i="64" a="1"/>
  <c r="BE1230" i="64" a="1"/>
  <c r="BE554" i="64" a="1"/>
  <c r="BE1910" i="64" a="1"/>
  <c r="BE1367" i="64" a="1"/>
  <c r="BF1964" i="64" a="1"/>
  <c r="BE1390" i="64" a="1"/>
  <c r="BE1867" i="64" a="1"/>
  <c r="BA477" i="64" a="1"/>
  <c r="BE367" i="64" a="1"/>
  <c r="BE1475" i="64" a="1"/>
  <c r="BE1474" i="64" a="1"/>
  <c r="BE431" i="64" a="1"/>
  <c r="BF1930" i="64" a="1"/>
  <c r="BE1889" i="64" a="1"/>
  <c r="BE455" i="64" a="1"/>
  <c r="BE826" i="64" a="1"/>
  <c r="BE320" i="64" a="1"/>
  <c r="BE939" i="64" a="1"/>
  <c r="AJ1619" i="64" l="1" a="1"/>
  <c r="AJ1619" i="64" s="1"/>
  <c r="AJ1612" i="64" s="1"/>
  <c r="AJ1613" i="64" s="1"/>
  <c r="CR25" i="863"/>
  <c r="CR38" i="861" s="1"/>
  <c r="CR64" i="861"/>
  <c r="CS93" i="861"/>
  <c r="CS19" i="861"/>
  <c r="CS12" i="863" s="1"/>
  <c r="CQ42" i="861"/>
  <c r="CR22" i="863"/>
  <c r="CR72" i="863"/>
  <c r="BF212" i="64"/>
  <c r="BG208" i="64"/>
  <c r="BG209" i="64"/>
  <c r="BG191" i="64"/>
  <c r="BG192" i="64"/>
  <c r="BG210" i="64"/>
  <c r="BG211" i="64"/>
  <c r="BG193" i="64"/>
  <c r="BF194" i="64"/>
  <c r="CJ3" i="860"/>
  <c r="CJ4" i="860" s="1"/>
  <c r="CK2" i="860"/>
  <c r="CJ1" i="860"/>
  <c r="CJ7" i="860"/>
  <c r="CR2193" i="64"/>
  <c r="CR2116" i="64"/>
  <c r="CR2120" i="64" s="1"/>
  <c r="CR2122" i="64" s="1"/>
  <c r="CR2219" i="64"/>
  <c r="BE554" i="64"/>
  <c r="BF558" i="64" a="1"/>
  <c r="BF558" i="64" s="1"/>
  <c r="BF553" i="64" a="1"/>
  <c r="BF553" i="64" s="1"/>
  <c r="BE367" i="64"/>
  <c r="BD1793" i="64"/>
  <c r="BE1785" i="64"/>
  <c r="BF1776" i="64" a="1"/>
  <c r="BF1776" i="64" s="1"/>
  <c r="BF1777" i="64" a="1"/>
  <c r="BF1777" i="64" s="1"/>
  <c r="BF1778" i="64" a="1"/>
  <c r="BF1778" i="64" s="1"/>
  <c r="BF1779" i="64" a="1"/>
  <c r="BF1779" i="64" s="1"/>
  <c r="BF1780" i="64" a="1"/>
  <c r="BF1780" i="64" s="1"/>
  <c r="BF1782" i="64" a="1"/>
  <c r="BF1782" i="64" s="1"/>
  <c r="BF1781" i="64" a="1"/>
  <c r="BF1781" i="64" s="1"/>
  <c r="BF1783" i="64" a="1"/>
  <c r="BF1783" i="64" s="1"/>
  <c r="BF1784" i="64" a="1"/>
  <c r="BF1784" i="64" s="1"/>
  <c r="BF365" i="64" a="1"/>
  <c r="BF365" i="64" s="1"/>
  <c r="BF343" i="64" a="1"/>
  <c r="BF343" i="64" s="1"/>
  <c r="BF366" i="64" a="1"/>
  <c r="BF366" i="64" s="1"/>
  <c r="BE344" i="64"/>
  <c r="BF1964" i="64"/>
  <c r="BF1930" i="64"/>
  <c r="DJ2167" i="64"/>
  <c r="BE1889" i="64"/>
  <c r="BE1867" i="64"/>
  <c r="BF1868" i="64" a="1"/>
  <c r="BF1868" i="64" s="1"/>
  <c r="BF1888" i="64" a="1"/>
  <c r="BF1888" i="64" s="1"/>
  <c r="BF2222" i="64" a="1"/>
  <c r="BF2222" i="64" s="1"/>
  <c r="BB1495" i="64"/>
  <c r="BB1496" i="64" s="1"/>
  <c r="BC1484" i="64"/>
  <c r="BD1482" i="64"/>
  <c r="BD1491" i="64"/>
  <c r="BD1483" i="64"/>
  <c r="BD1492" i="64"/>
  <c r="BF1488" i="64" a="1"/>
  <c r="BF1488" i="64" s="1"/>
  <c r="BF1487" i="64" a="1"/>
  <c r="BF1487" i="64" s="1"/>
  <c r="BF1479" i="64" a="1"/>
  <c r="BF1479" i="64" s="1"/>
  <c r="BF1478" i="64" a="1"/>
  <c r="BF1478" i="64" s="1"/>
  <c r="BE1475" i="64"/>
  <c r="BE1474" i="64"/>
  <c r="BF1469" i="64" a="1"/>
  <c r="BF1469" i="64" s="1"/>
  <c r="BF1470" i="64" a="1"/>
  <c r="BF1470" i="64" s="1"/>
  <c r="BE1910" i="64"/>
  <c r="BF1909" i="64" a="1"/>
  <c r="BF1909" i="64" s="1"/>
  <c r="BF429" i="64" a="1"/>
  <c r="BF429" i="64" s="1"/>
  <c r="BA477" i="64"/>
  <c r="BG1679" i="64"/>
  <c r="BG1680" i="64" s="1"/>
  <c r="BB476" i="64" a="1"/>
  <c r="BB476" i="64" s="1"/>
  <c r="BE939" i="64"/>
  <c r="BE1390" i="64"/>
  <c r="BE1230" i="64"/>
  <c r="BE1367" i="64"/>
  <c r="BE826" i="64"/>
  <c r="BE455" i="64"/>
  <c r="BE320" i="64"/>
  <c r="BE431" i="64"/>
  <c r="BD62" i="64"/>
  <c r="BF424" i="64" a="1"/>
  <c r="BF424" i="64" s="1"/>
  <c r="BF75" i="64" a="1"/>
  <c r="BF75" i="64" s="1"/>
  <c r="BF342" i="64" a="1"/>
  <c r="BF342" i="64" s="1"/>
  <c r="BF55" i="64" a="1"/>
  <c r="BF55" i="64" s="1"/>
  <c r="BF59" i="64" a="1"/>
  <c r="BF59" i="64" s="1"/>
  <c r="BF60" i="64" a="1"/>
  <c r="BF60" i="64" s="1"/>
  <c r="BE56" i="64"/>
  <c r="BF53" i="64" a="1"/>
  <c r="BF53" i="64" s="1"/>
  <c r="BF54" i="64" a="1"/>
  <c r="BF54" i="64" s="1"/>
  <c r="BF454" i="64" a="1"/>
  <c r="BF454" i="64" s="1"/>
  <c r="BF2119" i="64" a="1"/>
  <c r="BF2119" i="64" s="1"/>
  <c r="BF2145" i="64" a="1"/>
  <c r="BF2145" i="64" s="1"/>
  <c r="BF2196" i="64" a="1"/>
  <c r="BF2196" i="64" s="1"/>
  <c r="BF2170" i="64" a="1"/>
  <c r="BF2170" i="64" s="1"/>
  <c r="BF1366" i="64" a="1"/>
  <c r="BF1366" i="64" s="1"/>
  <c r="BF90" i="64" a="1"/>
  <c r="BF90" i="64" s="1"/>
  <c r="BF91" i="64" a="1"/>
  <c r="BF91" i="64" s="1"/>
  <c r="BF92" i="64" a="1"/>
  <c r="BF92" i="64" s="1"/>
  <c r="BF89" i="64" a="1"/>
  <c r="BF89" i="64" s="1"/>
  <c r="BE93" i="64"/>
  <c r="BF1311" i="64" a="1"/>
  <c r="BF1311" i="64" s="1"/>
  <c r="BF1312" i="64" s="1"/>
  <c r="BF319" i="64" a="1"/>
  <c r="BF319" i="64" s="1"/>
  <c r="BT1516" i="64"/>
  <c r="BT1518" i="64" s="1"/>
  <c r="BF2246" i="64" a="1"/>
  <c r="BF2246" i="64" s="1"/>
  <c r="BF1231" i="64" a="1"/>
  <c r="BF1231" i="64" s="1"/>
  <c r="BF1610" i="64" a="1"/>
  <c r="BF1610" i="64" s="1"/>
  <c r="BF1618" i="64" s="1"/>
  <c r="BF1389" i="64" a="1"/>
  <c r="BF1389" i="64" s="1"/>
  <c r="BF1391" i="64" a="1"/>
  <c r="BF1391" i="64" s="1"/>
  <c r="BF1397" i="64" a="1"/>
  <c r="BF1397" i="64" s="1"/>
  <c r="BF938" i="64" a="1"/>
  <c r="BF938" i="64" s="1"/>
  <c r="BF825" i="64" a="1"/>
  <c r="BF825" i="64" s="1"/>
  <c r="BF344" i="64" a="1"/>
  <c r="BB477" i="64" a="1"/>
  <c r="BG1964" i="64" a="1"/>
  <c r="BF1910" i="64" a="1"/>
  <c r="BF455" i="64" a="1"/>
  <c r="BF1889" i="64" a="1"/>
  <c r="BF826" i="64" a="1"/>
  <c r="BF320" i="64" a="1"/>
  <c r="BG1930" i="64" a="1"/>
  <c r="BF1367" i="64" a="1"/>
  <c r="BF431" i="64" a="1"/>
  <c r="BF1390" i="64" a="1"/>
  <c r="BF367" i="64" a="1"/>
  <c r="BF554" i="64" a="1"/>
  <c r="BF1867" i="64" a="1"/>
  <c r="BF939" i="64" a="1"/>
  <c r="BF1230" i="64" a="1"/>
  <c r="BF1475" i="64" a="1"/>
  <c r="BF1474" i="64" a="1"/>
  <c r="CS88" i="861" l="1"/>
  <c r="CS30" i="861"/>
  <c r="CS31" i="861" s="1"/>
  <c r="CR35" i="861"/>
  <c r="CR39" i="861" s="1"/>
  <c r="CR41" i="861" s="1"/>
  <c r="CR26" i="863"/>
  <c r="CS67" i="863"/>
  <c r="CS71" i="863"/>
  <c r="CS69" i="863"/>
  <c r="CS23" i="863" s="1"/>
  <c r="CS36" i="861" s="1"/>
  <c r="BG194" i="64"/>
  <c r="BG212" i="64"/>
  <c r="BH208" i="64"/>
  <c r="BH191" i="64"/>
  <c r="BH209" i="64"/>
  <c r="BH210" i="64"/>
  <c r="BH192" i="64"/>
  <c r="BH211" i="64"/>
  <c r="BH193" i="64"/>
  <c r="CK1" i="860"/>
  <c r="CK7" i="860"/>
  <c r="CK3" i="860"/>
  <c r="CK4" i="860" s="1"/>
  <c r="CS2116" i="64"/>
  <c r="CS2120" i="64" s="1"/>
  <c r="CS2122" i="64" s="1"/>
  <c r="CS2219" i="64"/>
  <c r="CS2193" i="64"/>
  <c r="CO2167" i="64"/>
  <c r="CO2171" i="64" s="1"/>
  <c r="CO2173" i="64" s="1"/>
  <c r="BF554" i="64"/>
  <c r="BF564" i="64" s="1"/>
  <c r="BE564" i="64"/>
  <c r="BG558" i="64" a="1"/>
  <c r="BG558" i="64" s="1"/>
  <c r="BG553" i="64" a="1"/>
  <c r="BG553" i="64" s="1"/>
  <c r="BF367" i="64"/>
  <c r="BE1793" i="64"/>
  <c r="BG1776" i="64" a="1"/>
  <c r="BG1776" i="64" s="1"/>
  <c r="BG1777" i="64" a="1"/>
  <c r="BG1777" i="64" s="1"/>
  <c r="BG1778" i="64" a="1"/>
  <c r="BG1778" i="64" s="1"/>
  <c r="BG1779" i="64" a="1"/>
  <c r="BG1779" i="64" s="1"/>
  <c r="BG1780" i="64" a="1"/>
  <c r="BG1780" i="64" s="1"/>
  <c r="BG1781" i="64" a="1"/>
  <c r="BG1781" i="64" s="1"/>
  <c r="BG1783" i="64" a="1"/>
  <c r="BG1783" i="64" s="1"/>
  <c r="BG1784" i="64" a="1"/>
  <c r="BG1784" i="64" s="1"/>
  <c r="BG1782" i="64" a="1"/>
  <c r="BG1782" i="64" s="1"/>
  <c r="BF1785" i="64"/>
  <c r="BG365" i="64" a="1"/>
  <c r="BG365" i="64" s="1"/>
  <c r="BG343" i="64" a="1"/>
  <c r="BG343" i="64" s="1"/>
  <c r="BG366" i="64" a="1"/>
  <c r="BG366" i="64" s="1"/>
  <c r="BF344" i="64"/>
  <c r="BG1930" i="64"/>
  <c r="BG1964" i="64"/>
  <c r="DL2193" i="64"/>
  <c r="DL2116" i="64"/>
  <c r="DL2219" i="64"/>
  <c r="BF1889" i="64"/>
  <c r="BF1867" i="64"/>
  <c r="BG1868" i="64" a="1"/>
  <c r="BG1868" i="64" s="1"/>
  <c r="BG1888" i="64" a="1"/>
  <c r="BG1888" i="64" s="1"/>
  <c r="BG2222" i="64" a="1"/>
  <c r="BG2222" i="64" s="1"/>
  <c r="BC1493" i="64"/>
  <c r="BD1484" i="64"/>
  <c r="BE1483" i="64"/>
  <c r="BE1492" i="64"/>
  <c r="BE1482" i="64"/>
  <c r="BE1491" i="64"/>
  <c r="BG1488" i="64" a="1"/>
  <c r="BG1488" i="64" s="1"/>
  <c r="BG1487" i="64" a="1"/>
  <c r="BG1487" i="64" s="1"/>
  <c r="BG1479" i="64" a="1"/>
  <c r="BG1479" i="64" s="1"/>
  <c r="BG1478" i="64" a="1"/>
  <c r="BG1478" i="64" s="1"/>
  <c r="BF1475" i="64"/>
  <c r="BF1474" i="64"/>
  <c r="BG1469" i="64" a="1"/>
  <c r="BG1469" i="64" s="1"/>
  <c r="BG1470" i="64" a="1"/>
  <c r="BG1470" i="64" s="1"/>
  <c r="BF1910" i="64"/>
  <c r="BG1909" i="64" a="1"/>
  <c r="BG1909" i="64" s="1"/>
  <c r="BG429" i="64" a="1"/>
  <c r="BG429" i="64" s="1"/>
  <c r="BB477" i="64"/>
  <c r="BC476" i="64" a="1"/>
  <c r="BC476" i="64" s="1"/>
  <c r="BH1679" i="64"/>
  <c r="BH1680" i="64" s="1"/>
  <c r="BF1390" i="64"/>
  <c r="BF1230" i="64"/>
  <c r="BF939" i="64"/>
  <c r="BF1367" i="64"/>
  <c r="BF826" i="64"/>
  <c r="BF431" i="64"/>
  <c r="BF320" i="64"/>
  <c r="BF455" i="64"/>
  <c r="AK1609" i="64"/>
  <c r="AK1615" i="64" s="1"/>
  <c r="BE62" i="64"/>
  <c r="BG424" i="64" a="1"/>
  <c r="BG424" i="64" s="1"/>
  <c r="BG75" i="64" a="1"/>
  <c r="BG75" i="64" s="1"/>
  <c r="BG342" i="64" a="1"/>
  <c r="BG342" i="64" s="1"/>
  <c r="BG55" i="64" a="1"/>
  <c r="BG55" i="64" s="1"/>
  <c r="BG59" i="64" a="1"/>
  <c r="BG59" i="64" s="1"/>
  <c r="BG60" i="64" a="1"/>
  <c r="BG60" i="64" s="1"/>
  <c r="BF56" i="64"/>
  <c r="BG53" i="64" a="1"/>
  <c r="BG53" i="64" s="1"/>
  <c r="BG54" i="64" a="1"/>
  <c r="BG54" i="64" s="1"/>
  <c r="BG454" i="64" a="1"/>
  <c r="BG454" i="64" s="1"/>
  <c r="BG2119" i="64" a="1"/>
  <c r="BG2119" i="64" s="1"/>
  <c r="BG2196" i="64" a="1"/>
  <c r="BG2196" i="64" s="1"/>
  <c r="BG2170" i="64" a="1"/>
  <c r="BG2170" i="64" s="1"/>
  <c r="BG2145" i="64" a="1"/>
  <c r="BG2145" i="64" s="1"/>
  <c r="BG1366" i="64" a="1"/>
  <c r="BG1366" i="64" s="1"/>
  <c r="BF93" i="64"/>
  <c r="BG90" i="64" a="1"/>
  <c r="BG90" i="64" s="1"/>
  <c r="BG91" i="64" a="1"/>
  <c r="BG91" i="64" s="1"/>
  <c r="BG92" i="64" a="1"/>
  <c r="BG92" i="64" s="1"/>
  <c r="BG89" i="64" a="1"/>
  <c r="BG89" i="64" s="1"/>
  <c r="BG1311" i="64" a="1"/>
  <c r="BG1311" i="64" s="1"/>
  <c r="BG1312" i="64" s="1"/>
  <c r="BG319" i="64" a="1"/>
  <c r="BG319" i="64" s="1"/>
  <c r="BU1516" i="64"/>
  <c r="BU1518" i="64" s="1"/>
  <c r="BG2246" i="64" a="1"/>
  <c r="BG2246" i="64" s="1"/>
  <c r="BG1231" i="64" a="1"/>
  <c r="BG1231" i="64" s="1"/>
  <c r="BG1610" i="64" a="1"/>
  <c r="BG1610" i="64" s="1"/>
  <c r="BG1618" i="64" s="1"/>
  <c r="BG1391" i="64" a="1"/>
  <c r="BG1391" i="64" s="1"/>
  <c r="BG1397" i="64" a="1"/>
  <c r="BG1397" i="64" s="1"/>
  <c r="BG1389" i="64" a="1"/>
  <c r="BG1389" i="64" s="1"/>
  <c r="BG938" i="64" a="1"/>
  <c r="BG938" i="64" s="1"/>
  <c r="BG825" i="64" a="1"/>
  <c r="BG825" i="64" s="1"/>
  <c r="BG431" i="64" a="1"/>
  <c r="BG1390" i="64" a="1"/>
  <c r="BG455" i="64" a="1"/>
  <c r="BG554" i="64" a="1"/>
  <c r="BG1474" i="64" a="1"/>
  <c r="BG367" i="64" a="1"/>
  <c r="BG344" i="64" a="1"/>
  <c r="BG1867" i="64" a="1"/>
  <c r="BG1889" i="64" a="1"/>
  <c r="BG1367" i="64" a="1"/>
  <c r="BG1475" i="64" a="1"/>
  <c r="BG826" i="64" a="1"/>
  <c r="BG1910" i="64" a="1"/>
  <c r="BC477" i="64" a="1"/>
  <c r="BH1930" i="64" a="1"/>
  <c r="BG939" i="64" a="1"/>
  <c r="BH1964" i="64" a="1"/>
  <c r="BG320" i="64" a="1"/>
  <c r="BG1230" i="64" a="1"/>
  <c r="BC1495" i="64" l="1"/>
  <c r="BC1496" i="64" s="1"/>
  <c r="AK1619" i="64" a="1"/>
  <c r="AK1619" i="64" s="1"/>
  <c r="AK1612" i="64" s="1"/>
  <c r="AK1613" i="64" s="1"/>
  <c r="CS25" i="863"/>
  <c r="CS38" i="861" s="1"/>
  <c r="CS64" i="861"/>
  <c r="CT93" i="861"/>
  <c r="CT19" i="861"/>
  <c r="CT30" i="861" s="1"/>
  <c r="CT31" i="861" s="1"/>
  <c r="CS22" i="863"/>
  <c r="CS72" i="863"/>
  <c r="CR42" i="861"/>
  <c r="BH194" i="64"/>
  <c r="BI208" i="64"/>
  <c r="BI209" i="64"/>
  <c r="BI191" i="64"/>
  <c r="BI210" i="64"/>
  <c r="BI192" i="64"/>
  <c r="BI193" i="64"/>
  <c r="BI211" i="64"/>
  <c r="BH212" i="64"/>
  <c r="CT2116" i="64"/>
  <c r="CT2120" i="64" s="1"/>
  <c r="CT2122" i="64" s="1"/>
  <c r="CT2193" i="64"/>
  <c r="CT2219" i="64"/>
  <c r="CP2167" i="64"/>
  <c r="CP2171" i="64" s="1"/>
  <c r="CP2173" i="64" s="1"/>
  <c r="CQ2167" i="64"/>
  <c r="BG554" i="64"/>
  <c r="BH558" i="64" a="1"/>
  <c r="BH558" i="64" s="1"/>
  <c r="BH553" i="64" a="1"/>
  <c r="BH553" i="64" s="1"/>
  <c r="BF1793" i="64"/>
  <c r="BG367" i="64"/>
  <c r="BH1776" i="64" a="1"/>
  <c r="BH1776" i="64" s="1"/>
  <c r="BH1777" i="64" a="1"/>
  <c r="BH1777" i="64" s="1"/>
  <c r="BH1782" i="64" a="1"/>
  <c r="BH1782" i="64" s="1"/>
  <c r="BH1783" i="64" a="1"/>
  <c r="BH1783" i="64" s="1"/>
  <c r="BH1784" i="64" a="1"/>
  <c r="BH1784" i="64" s="1"/>
  <c r="BH1780" i="64" a="1"/>
  <c r="BH1780" i="64" s="1"/>
  <c r="BH1779" i="64" a="1"/>
  <c r="BH1779" i="64" s="1"/>
  <c r="BH1781" i="64" a="1"/>
  <c r="BH1781" i="64" s="1"/>
  <c r="BH1778" i="64" a="1"/>
  <c r="BH1778" i="64" s="1"/>
  <c r="BG1785" i="64"/>
  <c r="BH365" i="64" a="1"/>
  <c r="BH365" i="64" s="1"/>
  <c r="BH343" i="64" a="1"/>
  <c r="BH343" i="64" s="1"/>
  <c r="BH366" i="64" a="1"/>
  <c r="BH366" i="64" s="1"/>
  <c r="BG344" i="64"/>
  <c r="BH1964" i="64"/>
  <c r="BH1930" i="64"/>
  <c r="DK2167" i="64"/>
  <c r="BG1889" i="64"/>
  <c r="BG1867" i="64"/>
  <c r="BH1868" i="64" a="1"/>
  <c r="BH1868" i="64" s="1"/>
  <c r="BH1888" i="64" a="1"/>
  <c r="BH1888" i="64" s="1"/>
  <c r="BH2222" i="64" a="1"/>
  <c r="BH2222" i="64" s="1"/>
  <c r="BE1484" i="64"/>
  <c r="BE1493" i="64"/>
  <c r="BD1493" i="64"/>
  <c r="BD1495" i="64" s="1"/>
  <c r="BD1496" i="64" s="1"/>
  <c r="BF1482" i="64"/>
  <c r="BF1491" i="64"/>
  <c r="BF1483" i="64"/>
  <c r="BF1492" i="64"/>
  <c r="BH1487" i="64" a="1"/>
  <c r="BH1487" i="64" s="1"/>
  <c r="BH1488" i="64" a="1"/>
  <c r="BH1488" i="64" s="1"/>
  <c r="BH1478" i="64" a="1"/>
  <c r="BH1478" i="64" s="1"/>
  <c r="BH1479" i="64" a="1"/>
  <c r="BH1479" i="64" s="1"/>
  <c r="BG1475" i="64"/>
  <c r="BG1474" i="64"/>
  <c r="BH1469" i="64" a="1"/>
  <c r="BH1469" i="64" s="1"/>
  <c r="BH1470" i="64" a="1"/>
  <c r="BH1470" i="64" s="1"/>
  <c r="BG1910" i="64"/>
  <c r="BH1909" i="64" a="1"/>
  <c r="BH1909" i="64" s="1"/>
  <c r="BH429" i="64" a="1"/>
  <c r="BH429" i="64" s="1"/>
  <c r="BC477" i="64"/>
  <c r="BD476" i="64" a="1"/>
  <c r="BD476" i="64" s="1"/>
  <c r="BI1679" i="64"/>
  <c r="BI1680" i="64" s="1"/>
  <c r="BG939" i="64"/>
  <c r="BG1390" i="64"/>
  <c r="BG1230" i="64"/>
  <c r="BG1367" i="64"/>
  <c r="BG826" i="64"/>
  <c r="BG431" i="64"/>
  <c r="BG320" i="64"/>
  <c r="BG455" i="64"/>
  <c r="BF62" i="64"/>
  <c r="BH424" i="64" a="1"/>
  <c r="BH424" i="64" s="1"/>
  <c r="BH75" i="64" a="1"/>
  <c r="BH75" i="64" s="1"/>
  <c r="BH342" i="64" a="1"/>
  <c r="BH342" i="64" s="1"/>
  <c r="BH55" i="64" a="1"/>
  <c r="BH55" i="64" s="1"/>
  <c r="BH60" i="64" a="1"/>
  <c r="BH60" i="64" s="1"/>
  <c r="BH59" i="64" a="1"/>
  <c r="BH59" i="64" s="1"/>
  <c r="BG56" i="64"/>
  <c r="BH53" i="64" a="1"/>
  <c r="BH53" i="64" s="1"/>
  <c r="BH54" i="64" a="1"/>
  <c r="BH54" i="64" s="1"/>
  <c r="BH454" i="64" a="1"/>
  <c r="BH454" i="64" s="1"/>
  <c r="BH2119" i="64" a="1"/>
  <c r="BH2119" i="64" s="1"/>
  <c r="BH2196" i="64" a="1"/>
  <c r="BH2196" i="64" s="1"/>
  <c r="BH2170" i="64" a="1"/>
  <c r="BH2170" i="64" s="1"/>
  <c r="BH2145" i="64" a="1"/>
  <c r="BH2145" i="64" s="1"/>
  <c r="BH1366" i="64" a="1"/>
  <c r="BH1366" i="64" s="1"/>
  <c r="BH89" i="64" a="1"/>
  <c r="BH89" i="64" s="1"/>
  <c r="BH90" i="64" a="1"/>
  <c r="BH90" i="64" s="1"/>
  <c r="BH91" i="64" a="1"/>
  <c r="BH91" i="64" s="1"/>
  <c r="BH92" i="64" a="1"/>
  <c r="BH92" i="64" s="1"/>
  <c r="BG93" i="64"/>
  <c r="BH1311" i="64" a="1"/>
  <c r="BH1311" i="64" s="1"/>
  <c r="BH1312" i="64" s="1"/>
  <c r="BH319" i="64" a="1"/>
  <c r="BH319" i="64" s="1"/>
  <c r="BV1516" i="64"/>
  <c r="BV1518" i="64" s="1"/>
  <c r="BH2246" i="64" a="1"/>
  <c r="BH2246" i="64" s="1"/>
  <c r="BH1231" i="64" a="1"/>
  <c r="BH1231" i="64" s="1"/>
  <c r="BH1610" i="64" a="1"/>
  <c r="BH1610" i="64" s="1"/>
  <c r="BH1618" i="64" s="1"/>
  <c r="BH1391" i="64" a="1"/>
  <c r="BH1391" i="64" s="1"/>
  <c r="BH1397" i="64" a="1"/>
  <c r="BH1397" i="64" s="1"/>
  <c r="BH1389" i="64" a="1"/>
  <c r="BH1389" i="64" s="1"/>
  <c r="BH938" i="64" a="1"/>
  <c r="BH938" i="64" s="1"/>
  <c r="BH825" i="64" a="1"/>
  <c r="BH825" i="64" s="1"/>
  <c r="BH1889" i="64" a="1"/>
  <c r="BI1930" i="64" a="1"/>
  <c r="BH1910" i="64" a="1"/>
  <c r="BH320" i="64" a="1"/>
  <c r="BH431" i="64" a="1"/>
  <c r="BH1367" i="64" a="1"/>
  <c r="BH1390" i="64" a="1"/>
  <c r="BH455" i="64" a="1"/>
  <c r="BH554" i="64" a="1"/>
  <c r="BI1964" i="64" a="1"/>
  <c r="BD477" i="64" a="1"/>
  <c r="BH367" i="64" a="1"/>
  <c r="BH1867" i="64" a="1"/>
  <c r="BH344" i="64" a="1"/>
  <c r="BH939" i="64" a="1"/>
  <c r="BH826" i="64" a="1"/>
  <c r="BH1474" i="64" a="1"/>
  <c r="BH1230" i="64" a="1"/>
  <c r="BH1475" i="64" a="1"/>
  <c r="CT88" i="861" l="1"/>
  <c r="CU93" i="861"/>
  <c r="CT12" i="863"/>
  <c r="CT71" i="863" s="1"/>
  <c r="CS26" i="863"/>
  <c r="CS35" i="861"/>
  <c r="CS39" i="861" s="1"/>
  <c r="CS41" i="861" s="1"/>
  <c r="BI194" i="64"/>
  <c r="BJ208" i="64"/>
  <c r="BJ191" i="64"/>
  <c r="BJ209" i="64"/>
  <c r="BJ192" i="64"/>
  <c r="BJ210" i="64"/>
  <c r="BJ193" i="64"/>
  <c r="BJ211" i="64"/>
  <c r="BI212" i="64"/>
  <c r="CU2219" i="64"/>
  <c r="CU2193" i="64"/>
  <c r="CU2116" i="64"/>
  <c r="CU2120" i="64" s="1"/>
  <c r="CU2122" i="64" s="1"/>
  <c r="CR2167" i="64"/>
  <c r="CQ2171" i="64"/>
  <c r="CQ2173" i="64" s="1"/>
  <c r="BH554" i="64"/>
  <c r="BH564" i="64" s="1"/>
  <c r="BG564" i="64"/>
  <c r="BI558" i="64" a="1"/>
  <c r="BI558" i="64" s="1"/>
  <c r="BI553" i="64" a="1"/>
  <c r="BI553" i="64" s="1"/>
  <c r="BG1793" i="64"/>
  <c r="BH367" i="64"/>
  <c r="BI1776" i="64" a="1"/>
  <c r="BI1776" i="64" s="1"/>
  <c r="BI1777" i="64" a="1"/>
  <c r="BI1777" i="64" s="1"/>
  <c r="BI1778" i="64" a="1"/>
  <c r="BI1778" i="64" s="1"/>
  <c r="BI1779" i="64" a="1"/>
  <c r="BI1779" i="64" s="1"/>
  <c r="BI1780" i="64" a="1"/>
  <c r="BI1780" i="64" s="1"/>
  <c r="BI1781" i="64" a="1"/>
  <c r="BI1781" i="64" s="1"/>
  <c r="BI1783" i="64" a="1"/>
  <c r="BI1783" i="64" s="1"/>
  <c r="BI1784" i="64" a="1"/>
  <c r="BI1784" i="64" s="1"/>
  <c r="BI1782" i="64" a="1"/>
  <c r="BI1782" i="64" s="1"/>
  <c r="BH1785" i="64"/>
  <c r="BI343" i="64" a="1"/>
  <c r="BI343" i="64" s="1"/>
  <c r="BI366" i="64" a="1"/>
  <c r="BI366" i="64" s="1"/>
  <c r="BI365" i="64" a="1"/>
  <c r="BI365" i="64" s="1"/>
  <c r="BH344" i="64"/>
  <c r="BI1964" i="64"/>
  <c r="BI1930" i="64"/>
  <c r="BH1889" i="64"/>
  <c r="BH1867" i="64"/>
  <c r="BI2222" i="64" a="1"/>
  <c r="BI2222" i="64" s="1"/>
  <c r="BI1868" i="64" a="1"/>
  <c r="BI1868" i="64" s="1"/>
  <c r="BI1888" i="64" a="1"/>
  <c r="BI1888" i="64" s="1"/>
  <c r="BE1495" i="64"/>
  <c r="BF1484" i="64"/>
  <c r="BG1482" i="64"/>
  <c r="BG1491" i="64"/>
  <c r="BG1483" i="64"/>
  <c r="BG1492" i="64"/>
  <c r="BI1488" i="64" a="1"/>
  <c r="BI1488" i="64" s="1"/>
  <c r="BI1487" i="64" a="1"/>
  <c r="BI1487" i="64" s="1"/>
  <c r="BI1478" i="64" a="1"/>
  <c r="BI1478" i="64" s="1"/>
  <c r="BI1479" i="64" a="1"/>
  <c r="BI1479" i="64" s="1"/>
  <c r="BH1475" i="64"/>
  <c r="BH1474" i="64"/>
  <c r="BI1469" i="64" a="1"/>
  <c r="BI1469" i="64" s="1"/>
  <c r="BI1470" i="64" a="1"/>
  <c r="BI1470" i="64" s="1"/>
  <c r="BH1910" i="64"/>
  <c r="BI1909" i="64" a="1"/>
  <c r="BI1909" i="64" s="1"/>
  <c r="BI429" i="64" a="1"/>
  <c r="BI429" i="64" s="1"/>
  <c r="BD477" i="64"/>
  <c r="BJ1679" i="64"/>
  <c r="BJ1680" i="64" s="1"/>
  <c r="BE476" i="64" a="1"/>
  <c r="BE476" i="64" s="1"/>
  <c r="BH1230" i="64"/>
  <c r="BH939" i="64"/>
  <c r="BH1390" i="64"/>
  <c r="BH1367" i="64"/>
  <c r="BH826" i="64"/>
  <c r="BH455" i="64"/>
  <c r="BH431" i="64"/>
  <c r="BH320" i="64"/>
  <c r="AL1609" i="64"/>
  <c r="AL1615" i="64" s="1"/>
  <c r="BG62" i="64"/>
  <c r="BI424" i="64" a="1"/>
  <c r="BI424" i="64" s="1"/>
  <c r="BI75" i="64" a="1"/>
  <c r="BI75" i="64" s="1"/>
  <c r="BI342" i="64" a="1"/>
  <c r="BI342" i="64" s="1"/>
  <c r="BI55" i="64" a="1"/>
  <c r="BI55" i="64" s="1"/>
  <c r="BI60" i="64" a="1"/>
  <c r="BI60" i="64" s="1"/>
  <c r="BI59" i="64" a="1"/>
  <c r="BI59" i="64" s="1"/>
  <c r="BH56" i="64"/>
  <c r="BI53" i="64" a="1"/>
  <c r="BI53" i="64" s="1"/>
  <c r="BI54" i="64" a="1"/>
  <c r="BI54" i="64" s="1"/>
  <c r="BI454" i="64" a="1"/>
  <c r="BI454" i="64" s="1"/>
  <c r="BI2119" i="64" a="1"/>
  <c r="BI2119" i="64" s="1"/>
  <c r="BI2196" i="64" a="1"/>
  <c r="BI2196" i="64" s="1"/>
  <c r="BI2170" i="64" a="1"/>
  <c r="BI2170" i="64" s="1"/>
  <c r="BI2145" i="64" a="1"/>
  <c r="BI2145" i="64" s="1"/>
  <c r="BI1366" i="64" a="1"/>
  <c r="BI1366" i="64" s="1"/>
  <c r="BI92" i="64" a="1"/>
  <c r="BI92" i="64" s="1"/>
  <c r="BI89" i="64" a="1"/>
  <c r="BI89" i="64" s="1"/>
  <c r="BI90" i="64" a="1"/>
  <c r="BI90" i="64" s="1"/>
  <c r="BI91" i="64" a="1"/>
  <c r="BI91" i="64" s="1"/>
  <c r="BH93" i="64"/>
  <c r="BI1311" i="64" a="1"/>
  <c r="BI1311" i="64" s="1"/>
  <c r="BI1312" i="64" s="1"/>
  <c r="BI319" i="64" a="1"/>
  <c r="BI319" i="64" s="1"/>
  <c r="BW1516" i="64"/>
  <c r="BW1518" i="64" s="1"/>
  <c r="BI2246" i="64" a="1"/>
  <c r="BI2246" i="64" s="1"/>
  <c r="BI1231" i="64" a="1"/>
  <c r="BI1231" i="64" s="1"/>
  <c r="BI1610" i="64" a="1"/>
  <c r="BI1610" i="64" s="1"/>
  <c r="BI1618" i="64" s="1"/>
  <c r="BI1391" i="64" a="1"/>
  <c r="BI1391" i="64" s="1"/>
  <c r="BI1397" i="64" a="1"/>
  <c r="BI1397" i="64" s="1"/>
  <c r="BI1389" i="64" a="1"/>
  <c r="BI1389" i="64" s="1"/>
  <c r="BI938" i="64" a="1"/>
  <c r="BI938" i="64" s="1"/>
  <c r="BI825" i="64" a="1"/>
  <c r="BI825" i="64" s="1"/>
  <c r="BI1867" i="64" a="1"/>
  <c r="BI939" i="64" a="1"/>
  <c r="BI1889" i="64" a="1"/>
  <c r="BI367" i="64" a="1"/>
  <c r="BI1910" i="64" a="1"/>
  <c r="BI431" i="64" a="1"/>
  <c r="BI344" i="64" a="1"/>
  <c r="BI455" i="64" a="1"/>
  <c r="BJ1930" i="64" a="1"/>
  <c r="BI1474" i="64" a="1"/>
  <c r="BI554" i="64" a="1"/>
  <c r="BI1390" i="64" a="1"/>
  <c r="BI1230" i="64" a="1"/>
  <c r="BJ1964" i="64" a="1"/>
  <c r="BI826" i="64" a="1"/>
  <c r="BE477" i="64" a="1"/>
  <c r="BI320" i="64" a="1"/>
  <c r="BI1367" i="64" a="1"/>
  <c r="BI1475" i="64" a="1"/>
  <c r="AL1619" i="64" l="1" a="1"/>
  <c r="AL1619" i="64" s="1"/>
  <c r="AL1612" i="64" s="1"/>
  <c r="AL1613" i="64" s="1"/>
  <c r="CT25" i="863"/>
  <c r="CT38" i="861" s="1"/>
  <c r="CT64" i="861"/>
  <c r="CT67" i="863"/>
  <c r="CT22" i="863" s="1"/>
  <c r="CT69" i="863"/>
  <c r="CT23" i="863" s="1"/>
  <c r="CT36" i="861" s="1"/>
  <c r="CU19" i="861"/>
  <c r="CU30" i="861" s="1"/>
  <c r="CU31" i="861" s="1"/>
  <c r="CS42" i="861"/>
  <c r="BK208" i="64"/>
  <c r="BK209" i="64"/>
  <c r="BK191" i="64"/>
  <c r="BK192" i="64"/>
  <c r="BK210" i="64"/>
  <c r="BK193" i="64"/>
  <c r="BK211" i="64"/>
  <c r="BJ212" i="64"/>
  <c r="BJ194" i="64"/>
  <c r="CR2171" i="64"/>
  <c r="CR2173" i="64" s="1"/>
  <c r="CS2167" i="64"/>
  <c r="CV2116" i="64"/>
  <c r="CV2120" i="64" s="1"/>
  <c r="CV2122" i="64" s="1"/>
  <c r="CV2219" i="64"/>
  <c r="CV2193" i="64"/>
  <c r="BI554" i="64"/>
  <c r="BJ558" i="64" a="1"/>
  <c r="BJ558" i="64" s="1"/>
  <c r="BJ553" i="64" a="1"/>
  <c r="BJ553" i="64" s="1"/>
  <c r="BH1793" i="64"/>
  <c r="BI367" i="64"/>
  <c r="BJ1776" i="64" a="1"/>
  <c r="BJ1776" i="64" s="1"/>
  <c r="BJ1777" i="64" a="1"/>
  <c r="BJ1777" i="64" s="1"/>
  <c r="BJ1778" i="64" a="1"/>
  <c r="BJ1778" i="64" s="1"/>
  <c r="BJ1779" i="64" a="1"/>
  <c r="BJ1779" i="64" s="1"/>
  <c r="BJ1780" i="64" a="1"/>
  <c r="BJ1780" i="64" s="1"/>
  <c r="BJ1783" i="64" a="1"/>
  <c r="BJ1783" i="64" s="1"/>
  <c r="BJ1784" i="64" a="1"/>
  <c r="BJ1784" i="64" s="1"/>
  <c r="BJ1782" i="64" a="1"/>
  <c r="BJ1782" i="64" s="1"/>
  <c r="BJ1781" i="64" a="1"/>
  <c r="BJ1781" i="64" s="1"/>
  <c r="BI1785" i="64"/>
  <c r="BJ343" i="64" a="1"/>
  <c r="BJ343" i="64" s="1"/>
  <c r="BJ365" i="64" a="1"/>
  <c r="BJ365" i="64" s="1"/>
  <c r="BJ366" i="64" a="1"/>
  <c r="BJ366" i="64" s="1"/>
  <c r="BI344" i="64"/>
  <c r="BJ1930" i="64"/>
  <c r="BJ1964" i="64"/>
  <c r="DL2167" i="64"/>
  <c r="BI1889" i="64"/>
  <c r="BI1867" i="64"/>
  <c r="BJ2222" i="64" a="1"/>
  <c r="BJ2222" i="64" s="1"/>
  <c r="BJ1868" i="64" a="1"/>
  <c r="BJ1868" i="64" s="1"/>
  <c r="BJ1888" i="64" a="1"/>
  <c r="BJ1888" i="64" s="1"/>
  <c r="BE1496" i="64"/>
  <c r="BF1493" i="64"/>
  <c r="BG1484" i="64"/>
  <c r="BH1482" i="64"/>
  <c r="BH1491" i="64"/>
  <c r="BH1483" i="64"/>
  <c r="BH1492" i="64"/>
  <c r="BJ1488" i="64" a="1"/>
  <c r="BJ1488" i="64" s="1"/>
  <c r="BJ1487" i="64" a="1"/>
  <c r="BJ1487" i="64" s="1"/>
  <c r="BJ1478" i="64" a="1"/>
  <c r="BJ1478" i="64" s="1"/>
  <c r="BJ1479" i="64" a="1"/>
  <c r="BJ1479" i="64" s="1"/>
  <c r="BI1475" i="64"/>
  <c r="BI1474" i="64"/>
  <c r="BJ1469" i="64" a="1"/>
  <c r="BJ1469" i="64" s="1"/>
  <c r="BJ1470" i="64" a="1"/>
  <c r="BJ1470" i="64" s="1"/>
  <c r="BI1910" i="64"/>
  <c r="BJ1909" i="64" a="1"/>
  <c r="BJ1909" i="64" s="1"/>
  <c r="BJ429" i="64" a="1"/>
  <c r="BJ429" i="64" s="1"/>
  <c r="BE477" i="64"/>
  <c r="BK1679" i="64"/>
  <c r="BK1680" i="64" s="1"/>
  <c r="BF476" i="64" a="1"/>
  <c r="BF476" i="64" s="1"/>
  <c r="BI939" i="64"/>
  <c r="BI1390" i="64"/>
  <c r="BI1230" i="64"/>
  <c r="BI1367" i="64"/>
  <c r="BI826" i="64"/>
  <c r="BI320" i="64"/>
  <c r="BI455" i="64"/>
  <c r="BI431" i="64"/>
  <c r="BH62" i="64"/>
  <c r="BJ424" i="64" a="1"/>
  <c r="BJ424" i="64" s="1"/>
  <c r="BJ75" i="64" a="1"/>
  <c r="BJ75" i="64" s="1"/>
  <c r="BJ342" i="64" a="1"/>
  <c r="BJ342" i="64" s="1"/>
  <c r="BJ55" i="64" a="1"/>
  <c r="BJ55" i="64" s="1"/>
  <c r="BJ60" i="64" a="1"/>
  <c r="BJ60" i="64" s="1"/>
  <c r="BJ59" i="64" a="1"/>
  <c r="BJ59" i="64" s="1"/>
  <c r="BI56" i="64"/>
  <c r="BJ54" i="64" a="1"/>
  <c r="BJ54" i="64" s="1"/>
  <c r="BJ53" i="64" a="1"/>
  <c r="BJ53" i="64" s="1"/>
  <c r="BJ454" i="64" a="1"/>
  <c r="BJ454" i="64" s="1"/>
  <c r="BJ2119" i="64" a="1"/>
  <c r="BJ2119" i="64" s="1"/>
  <c r="BJ2196" i="64" a="1"/>
  <c r="BJ2196" i="64" s="1"/>
  <c r="BJ2170" i="64" a="1"/>
  <c r="BJ2170" i="64" s="1"/>
  <c r="BJ2145" i="64" a="1"/>
  <c r="BJ2145" i="64" s="1"/>
  <c r="BJ1366" i="64" a="1"/>
  <c r="BJ1366" i="64" s="1"/>
  <c r="BI93" i="64"/>
  <c r="BJ92" i="64" a="1"/>
  <c r="BJ92" i="64" s="1"/>
  <c r="BJ91" i="64" a="1"/>
  <c r="BJ91" i="64" s="1"/>
  <c r="BJ89" i="64" a="1"/>
  <c r="BJ89" i="64" s="1"/>
  <c r="BJ90" i="64" a="1"/>
  <c r="BJ90" i="64" s="1"/>
  <c r="BJ1311" i="64" a="1"/>
  <c r="BJ1311" i="64" s="1"/>
  <c r="BJ1312" i="64" s="1"/>
  <c r="BJ319" i="64" a="1"/>
  <c r="BJ319" i="64" s="1"/>
  <c r="BX1516" i="64"/>
  <c r="BX1518" i="64" s="1"/>
  <c r="BJ2246" i="64" a="1"/>
  <c r="BJ2246" i="64" s="1"/>
  <c r="BJ1231" i="64" a="1"/>
  <c r="BJ1231" i="64" s="1"/>
  <c r="BJ1610" i="64" a="1"/>
  <c r="BJ1610" i="64" s="1"/>
  <c r="BJ1618" i="64" s="1"/>
  <c r="BJ1397" i="64" a="1"/>
  <c r="BJ1397" i="64" s="1"/>
  <c r="BJ1389" i="64" a="1"/>
  <c r="BJ1389" i="64" s="1"/>
  <c r="BJ1391" i="64" a="1"/>
  <c r="BJ1391" i="64" s="1"/>
  <c r="BJ938" i="64" a="1"/>
  <c r="BJ938" i="64" s="1"/>
  <c r="BJ825" i="64" a="1"/>
  <c r="BJ825" i="64" s="1"/>
  <c r="BJ1889" i="64" a="1"/>
  <c r="BJ1474" i="64" a="1"/>
  <c r="BJ1230" i="64" a="1"/>
  <c r="BJ455" i="64" a="1"/>
  <c r="BJ1867" i="64" a="1"/>
  <c r="BJ431" i="64" a="1"/>
  <c r="BF477" i="64" a="1"/>
  <c r="BK1930" i="64" a="1"/>
  <c r="BK1964" i="64" a="1"/>
  <c r="BJ554" i="64" a="1"/>
  <c r="BJ320" i="64" a="1"/>
  <c r="BJ367" i="64" a="1"/>
  <c r="BJ1910" i="64" a="1"/>
  <c r="BJ344" i="64" a="1"/>
  <c r="BJ1390" i="64" a="1"/>
  <c r="BJ826" i="64" a="1"/>
  <c r="BJ1367" i="64" a="1"/>
  <c r="BJ939" i="64" a="1"/>
  <c r="BJ1475" i="64" a="1"/>
  <c r="BF1495" i="64" l="1"/>
  <c r="CU88" i="861"/>
  <c r="CV93" i="861"/>
  <c r="CT72" i="863"/>
  <c r="CU12" i="863"/>
  <c r="CU71" i="863" s="1"/>
  <c r="CT35" i="861"/>
  <c r="CT39" i="861" s="1"/>
  <c r="CT41" i="861" s="1"/>
  <c r="CT26" i="863"/>
  <c r="BL208" i="64"/>
  <c r="BL191" i="64"/>
  <c r="BL209" i="64"/>
  <c r="BL210" i="64"/>
  <c r="BL192" i="64"/>
  <c r="BL211" i="64"/>
  <c r="BL193" i="64"/>
  <c r="BK212" i="64"/>
  <c r="BK194" i="64"/>
  <c r="CS2171" i="64"/>
  <c r="CS2173" i="64" s="1"/>
  <c r="CW2193" i="64"/>
  <c r="CW2116" i="64"/>
  <c r="CW2120" i="64" s="1"/>
  <c r="CW2122" i="64" s="1"/>
  <c r="CW2219" i="64"/>
  <c r="CT2167" i="64"/>
  <c r="BJ554" i="64"/>
  <c r="BJ564" i="64" s="1"/>
  <c r="BI564" i="64"/>
  <c r="BK558" i="64" a="1"/>
  <c r="BK558" i="64" s="1"/>
  <c r="BK553" i="64" a="1"/>
  <c r="BK553" i="64" s="1"/>
  <c r="BI1793" i="64"/>
  <c r="BJ367" i="64"/>
  <c r="BK1776" i="64" a="1"/>
  <c r="BK1776" i="64" s="1"/>
  <c r="BK1777" i="64" a="1"/>
  <c r="BK1777" i="64" s="1"/>
  <c r="BK1778" i="64" a="1"/>
  <c r="BK1778" i="64" s="1"/>
  <c r="BK1779" i="64" a="1"/>
  <c r="BK1779" i="64" s="1"/>
  <c r="BK1780" i="64" a="1"/>
  <c r="BK1780" i="64" s="1"/>
  <c r="BK1783" i="64" a="1"/>
  <c r="BK1783" i="64" s="1"/>
  <c r="BK1784" i="64" a="1"/>
  <c r="BK1784" i="64" s="1"/>
  <c r="BK1782" i="64" a="1"/>
  <c r="BK1782" i="64" s="1"/>
  <c r="BK1781" i="64" a="1"/>
  <c r="BK1781" i="64" s="1"/>
  <c r="BJ1785" i="64"/>
  <c r="BK343" i="64" a="1"/>
  <c r="BK343" i="64" s="1"/>
  <c r="BK366" i="64" a="1"/>
  <c r="BK366" i="64" s="1"/>
  <c r="BK365" i="64" a="1"/>
  <c r="BK365" i="64" s="1"/>
  <c r="BJ344" i="64"/>
  <c r="BK1964" i="64"/>
  <c r="BK1930" i="64"/>
  <c r="BJ1889" i="64"/>
  <c r="BJ1867" i="64"/>
  <c r="BK2222" i="64" a="1"/>
  <c r="BK2222" i="64" s="1"/>
  <c r="BK1868" i="64" a="1"/>
  <c r="BK1868" i="64" s="1"/>
  <c r="BK1888" i="64" a="1"/>
  <c r="BK1888" i="64" s="1"/>
  <c r="BH1484" i="64"/>
  <c r="BH1493" i="64"/>
  <c r="BG1493" i="64"/>
  <c r="BG1495" i="64" s="1"/>
  <c r="BI1482" i="64"/>
  <c r="BI1491" i="64"/>
  <c r="BI1483" i="64"/>
  <c r="BI1492" i="64"/>
  <c r="BK1488" i="64" a="1"/>
  <c r="BK1488" i="64" s="1"/>
  <c r="BK1487" i="64" a="1"/>
  <c r="BK1487" i="64" s="1"/>
  <c r="BK1479" i="64" a="1"/>
  <c r="BK1479" i="64" s="1"/>
  <c r="BK1478" i="64" a="1"/>
  <c r="BK1478" i="64" s="1"/>
  <c r="BJ1475" i="64"/>
  <c r="BJ1474" i="64"/>
  <c r="BK1469" i="64" a="1"/>
  <c r="BK1469" i="64" s="1"/>
  <c r="BK1470" i="64" a="1"/>
  <c r="BK1470" i="64" s="1"/>
  <c r="BJ1910" i="64"/>
  <c r="BK1909" i="64" a="1"/>
  <c r="BK1909" i="64" s="1"/>
  <c r="BK429" i="64" a="1"/>
  <c r="BK429" i="64" s="1"/>
  <c r="BF477" i="64"/>
  <c r="BG476" i="64" a="1"/>
  <c r="BG476" i="64" s="1"/>
  <c r="BL1679" i="64"/>
  <c r="BL1680" i="64" s="1"/>
  <c r="BJ1390" i="64"/>
  <c r="BJ1230" i="64"/>
  <c r="BJ939" i="64"/>
  <c r="BJ1367" i="64"/>
  <c r="BJ826" i="64"/>
  <c r="BJ320" i="64"/>
  <c r="BJ455" i="64"/>
  <c r="BJ431" i="64"/>
  <c r="AM1609" i="64"/>
  <c r="AM1615" i="64" s="1"/>
  <c r="BI62" i="64"/>
  <c r="BK424" i="64" a="1"/>
  <c r="BK424" i="64" s="1"/>
  <c r="BK75" i="64" a="1"/>
  <c r="BK75" i="64" s="1"/>
  <c r="BK342" i="64" a="1"/>
  <c r="BK342" i="64" s="1"/>
  <c r="BK55" i="64" a="1"/>
  <c r="BK55" i="64" s="1"/>
  <c r="BK60" i="64" a="1"/>
  <c r="BK60" i="64" s="1"/>
  <c r="BK59" i="64" a="1"/>
  <c r="BK59" i="64" s="1"/>
  <c r="BJ56" i="64"/>
  <c r="BK54" i="64" a="1"/>
  <c r="BK54" i="64" s="1"/>
  <c r="BK53" i="64" a="1"/>
  <c r="BK53" i="64" s="1"/>
  <c r="BK454" i="64" a="1"/>
  <c r="BK454" i="64" s="1"/>
  <c r="BK2119" i="64" a="1"/>
  <c r="BK2119" i="64" s="1"/>
  <c r="BK2196" i="64" a="1"/>
  <c r="BK2196" i="64" s="1"/>
  <c r="BK2170" i="64" a="1"/>
  <c r="BK2170" i="64" s="1"/>
  <c r="BK2145" i="64" a="1"/>
  <c r="BK2145" i="64" s="1"/>
  <c r="BK1366" i="64" a="1"/>
  <c r="BK1366" i="64" s="1"/>
  <c r="BJ93" i="64"/>
  <c r="BK90" i="64" a="1"/>
  <c r="BK90" i="64" s="1"/>
  <c r="BK91" i="64" a="1"/>
  <c r="BK91" i="64" s="1"/>
  <c r="BK92" i="64" a="1"/>
  <c r="BK92" i="64" s="1"/>
  <c r="BK89" i="64" a="1"/>
  <c r="BK89" i="64" s="1"/>
  <c r="BK1311" i="64" a="1"/>
  <c r="BK1311" i="64" s="1"/>
  <c r="BK1312" i="64" s="1"/>
  <c r="BK319" i="64" a="1"/>
  <c r="BK319" i="64" s="1"/>
  <c r="BY1516" i="64"/>
  <c r="BY1518" i="64" s="1"/>
  <c r="BK2246" i="64" a="1"/>
  <c r="BK2246" i="64" s="1"/>
  <c r="BK1231" i="64" a="1"/>
  <c r="BK1231" i="64" s="1"/>
  <c r="BK1610" i="64" a="1"/>
  <c r="BK1610" i="64" s="1"/>
  <c r="BK1618" i="64" s="1"/>
  <c r="BK1389" i="64" a="1"/>
  <c r="BK1389" i="64" s="1"/>
  <c r="BK1397" i="64" a="1"/>
  <c r="BK1397" i="64" s="1"/>
  <c r="BK1391" i="64" a="1"/>
  <c r="BK1391" i="64" s="1"/>
  <c r="BK938" i="64" a="1"/>
  <c r="BK938" i="64" s="1"/>
  <c r="BK825" i="64" a="1"/>
  <c r="BK825" i="64" s="1"/>
  <c r="BK1889" i="64" a="1"/>
  <c r="BK1910" i="64" a="1"/>
  <c r="BK1474" i="64" a="1"/>
  <c r="BG477" i="64" a="1"/>
  <c r="BK1390" i="64" a="1"/>
  <c r="BL1930" i="64" a="1"/>
  <c r="BK1867" i="64" a="1"/>
  <c r="BK367" i="64" a="1"/>
  <c r="BL1964" i="64" a="1"/>
  <c r="BK554" i="64" a="1"/>
  <c r="BK344" i="64" a="1"/>
  <c r="BK431" i="64" a="1"/>
  <c r="BK455" i="64" a="1"/>
  <c r="BK320" i="64" a="1"/>
  <c r="BK1230" i="64" a="1"/>
  <c r="BK1367" i="64" a="1"/>
  <c r="BK1475" i="64" a="1"/>
  <c r="BK939" i="64" a="1"/>
  <c r="BK826" i="64" a="1"/>
  <c r="BF1496" i="64" l="1"/>
  <c r="AM1619" i="64" a="1"/>
  <c r="AM1619" i="64" s="1"/>
  <c r="AM1612" i="64" s="1"/>
  <c r="AM1613" i="64" s="1"/>
  <c r="CU25" i="863"/>
  <c r="CU38" i="861" s="1"/>
  <c r="CU64" i="861"/>
  <c r="CV19" i="861"/>
  <c r="CV30" i="861" s="1"/>
  <c r="CV31" i="861" s="1"/>
  <c r="CU67" i="863"/>
  <c r="CU22" i="863" s="1"/>
  <c r="CU69" i="863"/>
  <c r="CU23" i="863" s="1"/>
  <c r="CU36" i="861" s="1"/>
  <c r="CT42" i="861"/>
  <c r="BL194" i="64"/>
  <c r="BL212" i="64"/>
  <c r="BM208" i="64"/>
  <c r="BM209" i="64"/>
  <c r="BM191" i="64"/>
  <c r="BM210" i="64"/>
  <c r="BM192" i="64"/>
  <c r="BM193" i="64"/>
  <c r="BM211" i="64"/>
  <c r="CX2116" i="64"/>
  <c r="CX2120" i="64" s="1"/>
  <c r="CT2171" i="64"/>
  <c r="CT2173" i="64" s="1"/>
  <c r="CX2219" i="64"/>
  <c r="CX2193" i="64"/>
  <c r="CU2167" i="64"/>
  <c r="BK554" i="64"/>
  <c r="BL558" i="64" a="1"/>
  <c r="BL558" i="64" s="1"/>
  <c r="BL553" i="64" a="1"/>
  <c r="BL553" i="64" s="1"/>
  <c r="BJ1793" i="64"/>
  <c r="BK367" i="64"/>
  <c r="BL1782" i="64" a="1"/>
  <c r="BL1782" i="64" s="1"/>
  <c r="BL1776" i="64" a="1"/>
  <c r="BL1776" i="64" s="1"/>
  <c r="BL1781" i="64" a="1"/>
  <c r="BL1781" i="64" s="1"/>
  <c r="BL1778" i="64" a="1"/>
  <c r="BL1778" i="64" s="1"/>
  <c r="BL1779" i="64" a="1"/>
  <c r="BL1779" i="64" s="1"/>
  <c r="BL1780" i="64" a="1"/>
  <c r="BL1780" i="64" s="1"/>
  <c r="BL1783" i="64" a="1"/>
  <c r="BL1783" i="64" s="1"/>
  <c r="BL1784" i="64" a="1"/>
  <c r="BL1784" i="64" s="1"/>
  <c r="BL1777" i="64" a="1"/>
  <c r="BL1777" i="64" s="1"/>
  <c r="BK1785" i="64"/>
  <c r="BL343" i="64" a="1"/>
  <c r="BL343" i="64" s="1"/>
  <c r="BL366" i="64" a="1"/>
  <c r="BL366" i="64" s="1"/>
  <c r="BL365" i="64" a="1"/>
  <c r="BL365" i="64" s="1"/>
  <c r="BK344" i="64"/>
  <c r="BL1964" i="64"/>
  <c r="BL1930" i="64"/>
  <c r="BK1889" i="64"/>
  <c r="BK1867" i="64"/>
  <c r="BL1868" i="64" a="1"/>
  <c r="BL1868" i="64" s="1"/>
  <c r="BL1888" i="64" a="1"/>
  <c r="BL1888" i="64" s="1"/>
  <c r="BL2222" i="64" a="1"/>
  <c r="BL2222" i="64" s="1"/>
  <c r="BH1495" i="64"/>
  <c r="BH1496" i="64" s="1"/>
  <c r="BG1496" i="64"/>
  <c r="BI1484" i="64"/>
  <c r="BJ1482" i="64"/>
  <c r="BJ1491" i="64"/>
  <c r="BJ1483" i="64"/>
  <c r="BJ1492" i="64"/>
  <c r="BL1487" i="64" a="1"/>
  <c r="BL1487" i="64" s="1"/>
  <c r="BL1488" i="64" a="1"/>
  <c r="BL1488" i="64" s="1"/>
  <c r="BL1479" i="64" a="1"/>
  <c r="BL1479" i="64" s="1"/>
  <c r="BL1478" i="64" a="1"/>
  <c r="BL1478" i="64" s="1"/>
  <c r="BK1475" i="64"/>
  <c r="BK1474" i="64"/>
  <c r="BL1469" i="64" a="1"/>
  <c r="BL1469" i="64" s="1"/>
  <c r="BL1470" i="64" a="1"/>
  <c r="BL1470" i="64" s="1"/>
  <c r="BK1910" i="64"/>
  <c r="BL1909" i="64" a="1"/>
  <c r="BL1909" i="64" s="1"/>
  <c r="BL429" i="64" a="1"/>
  <c r="BL429" i="64" s="1"/>
  <c r="BG477" i="64"/>
  <c r="BM1679" i="64"/>
  <c r="BM1680" i="64" s="1"/>
  <c r="BH476" i="64" a="1"/>
  <c r="BH476" i="64" s="1"/>
  <c r="BK1390" i="64"/>
  <c r="BK1230" i="64"/>
  <c r="BK939" i="64"/>
  <c r="BK1367" i="64"/>
  <c r="BK826" i="64"/>
  <c r="BK320" i="64"/>
  <c r="BK455" i="64"/>
  <c r="BK431" i="64"/>
  <c r="BJ62" i="64"/>
  <c r="BL424" i="64" a="1"/>
  <c r="BL424" i="64" s="1"/>
  <c r="BL75" i="64" a="1"/>
  <c r="BL75" i="64" s="1"/>
  <c r="BL342" i="64" a="1"/>
  <c r="BL342" i="64" s="1"/>
  <c r="BL55" i="64" a="1"/>
  <c r="BL55" i="64" s="1"/>
  <c r="BL59" i="64" a="1"/>
  <c r="BL59" i="64" s="1"/>
  <c r="BL60" i="64" a="1"/>
  <c r="BL60" i="64" s="1"/>
  <c r="BK56" i="64"/>
  <c r="BL54" i="64" a="1"/>
  <c r="BL54" i="64" s="1"/>
  <c r="BL53" i="64" a="1"/>
  <c r="BL53" i="64" s="1"/>
  <c r="BL454" i="64" a="1"/>
  <c r="BL454" i="64" s="1"/>
  <c r="BL2119" i="64" a="1"/>
  <c r="BL2119" i="64" s="1"/>
  <c r="BL2196" i="64" a="1"/>
  <c r="BL2196" i="64" s="1"/>
  <c r="BL2170" i="64" a="1"/>
  <c r="BL2170" i="64" s="1"/>
  <c r="BL2145" i="64" a="1"/>
  <c r="BL2145" i="64" s="1"/>
  <c r="BL1366" i="64" a="1"/>
  <c r="BL1366" i="64" s="1"/>
  <c r="BK93" i="64"/>
  <c r="BL89" i="64" a="1"/>
  <c r="BL89" i="64" s="1"/>
  <c r="BL90" i="64" a="1"/>
  <c r="BL90" i="64" s="1"/>
  <c r="BL91" i="64" a="1"/>
  <c r="BL91" i="64" s="1"/>
  <c r="BL92" i="64" a="1"/>
  <c r="BL92" i="64" s="1"/>
  <c r="BL1311" i="64" a="1"/>
  <c r="BL1311" i="64" s="1"/>
  <c r="BL1312" i="64" s="1"/>
  <c r="BL319" i="64" a="1"/>
  <c r="BL319" i="64" s="1"/>
  <c r="BZ1516" i="64"/>
  <c r="BZ1518" i="64" s="1"/>
  <c r="BL2246" i="64" a="1"/>
  <c r="BL2246" i="64" s="1"/>
  <c r="BL1231" i="64" a="1"/>
  <c r="BL1231" i="64" s="1"/>
  <c r="BL1610" i="64" a="1"/>
  <c r="BL1610" i="64" s="1"/>
  <c r="BL1618" i="64" s="1"/>
  <c r="BL1389" i="64" a="1"/>
  <c r="BL1389" i="64" s="1"/>
  <c r="BL1391" i="64" a="1"/>
  <c r="BL1391" i="64" s="1"/>
  <c r="BL1397" i="64" a="1"/>
  <c r="BL1397" i="64" s="1"/>
  <c r="BL938" i="64" a="1"/>
  <c r="BL938" i="64" s="1"/>
  <c r="BL825" i="64" a="1"/>
  <c r="BL825" i="64" s="1"/>
  <c r="BH477" i="64" a="1"/>
  <c r="BL1474" i="64" a="1"/>
  <c r="BL344" i="64" a="1"/>
  <c r="BL1230" i="64" a="1"/>
  <c r="BL1889" i="64" a="1"/>
  <c r="BL320" i="64" a="1"/>
  <c r="BL431" i="64" a="1"/>
  <c r="BL1910" i="64" a="1"/>
  <c r="BL367" i="64" a="1"/>
  <c r="BL1390" i="64" a="1"/>
  <c r="BM1964" i="64" a="1"/>
  <c r="BL554" i="64" a="1"/>
  <c r="BL455" i="64" a="1"/>
  <c r="BM1930" i="64" a="1"/>
  <c r="BL1867" i="64" a="1"/>
  <c r="BL826" i="64" a="1"/>
  <c r="BL1475" i="64" a="1"/>
  <c r="BL1367" i="64" a="1"/>
  <c r="BL939" i="64" a="1"/>
  <c r="CV88" i="861" l="1"/>
  <c r="CW93" i="861"/>
  <c r="CU72" i="863"/>
  <c r="CV12" i="863"/>
  <c r="CV71" i="863" s="1"/>
  <c r="CU26" i="863"/>
  <c r="CU35" i="861"/>
  <c r="CU39" i="861" s="1"/>
  <c r="CU41" i="861" s="1"/>
  <c r="BM212" i="64"/>
  <c r="BN209" i="64"/>
  <c r="BN208" i="64"/>
  <c r="BN191" i="64"/>
  <c r="BN192" i="64"/>
  <c r="BN210" i="64"/>
  <c r="BN193" i="64"/>
  <c r="BN211" i="64"/>
  <c r="BM194" i="64"/>
  <c r="CU2171" i="64"/>
  <c r="CU2173" i="64" s="1"/>
  <c r="CX2122" i="64"/>
  <c r="CY2120" i="64"/>
  <c r="BL554" i="64"/>
  <c r="BL564" i="64" s="1"/>
  <c r="BK564" i="64"/>
  <c r="BM558" i="64" a="1"/>
  <c r="BM558" i="64" s="1"/>
  <c r="BM553" i="64" a="1"/>
  <c r="BM553" i="64" s="1"/>
  <c r="BK1793" i="64"/>
  <c r="BL367" i="64"/>
  <c r="BM1777" i="64" a="1"/>
  <c r="BM1777" i="64" s="1"/>
  <c r="BM1778" i="64" a="1"/>
  <c r="BM1778" i="64" s="1"/>
  <c r="BM1779" i="64" a="1"/>
  <c r="BM1779" i="64" s="1"/>
  <c r="BM1780" i="64" a="1"/>
  <c r="BM1780" i="64" s="1"/>
  <c r="BM1781" i="64" a="1"/>
  <c r="BM1781" i="64" s="1"/>
  <c r="BM1776" i="64" a="1"/>
  <c r="BM1776" i="64" s="1"/>
  <c r="BM1782" i="64" a="1"/>
  <c r="BM1782" i="64" s="1"/>
  <c r="BM1783" i="64" a="1"/>
  <c r="BM1783" i="64" s="1"/>
  <c r="BM1784" i="64" a="1"/>
  <c r="BM1784" i="64" s="1"/>
  <c r="BL1785" i="64"/>
  <c r="BM343" i="64" a="1"/>
  <c r="BM343" i="64" s="1"/>
  <c r="BM366" i="64" a="1"/>
  <c r="BM366" i="64" s="1"/>
  <c r="BM365" i="64" a="1"/>
  <c r="BM365" i="64" s="1"/>
  <c r="BL344" i="64"/>
  <c r="BM1964" i="64"/>
  <c r="BM1930" i="64"/>
  <c r="BL1889" i="64"/>
  <c r="BL1867" i="64"/>
  <c r="BM2222" i="64" a="1"/>
  <c r="BM2222" i="64" s="1"/>
  <c r="BM1868" i="64" a="1"/>
  <c r="BM1868" i="64" s="1"/>
  <c r="BM1888" i="64" a="1"/>
  <c r="BM1888" i="64" s="1"/>
  <c r="BI1493" i="64"/>
  <c r="BJ1484" i="64"/>
  <c r="BK1482" i="64"/>
  <c r="BK1491" i="64"/>
  <c r="BK1483" i="64"/>
  <c r="BK1492" i="64"/>
  <c r="BM1488" i="64" a="1"/>
  <c r="BM1488" i="64" s="1"/>
  <c r="BM1487" i="64" a="1"/>
  <c r="BM1487" i="64" s="1"/>
  <c r="BM1479" i="64" a="1"/>
  <c r="BM1479" i="64" s="1"/>
  <c r="BM1478" i="64" a="1"/>
  <c r="BM1478" i="64" s="1"/>
  <c r="BL1475" i="64"/>
  <c r="BL1474" i="64"/>
  <c r="BM1469" i="64" a="1"/>
  <c r="BM1469" i="64" s="1"/>
  <c r="BM1470" i="64" a="1"/>
  <c r="BM1470" i="64" s="1"/>
  <c r="BL1910" i="64"/>
  <c r="BM1909" i="64" a="1"/>
  <c r="BM1909" i="64" s="1"/>
  <c r="BM429" i="64" a="1"/>
  <c r="BM429" i="64" s="1"/>
  <c r="BH477" i="64"/>
  <c r="BI476" i="64" a="1"/>
  <c r="BI476" i="64" s="1"/>
  <c r="BN1679" i="64"/>
  <c r="BN1680" i="64" s="1"/>
  <c r="BL939" i="64"/>
  <c r="BL1390" i="64"/>
  <c r="BL1230" i="64"/>
  <c r="BL1367" i="64"/>
  <c r="BL826" i="64"/>
  <c r="BL455" i="64"/>
  <c r="BL431" i="64"/>
  <c r="BL320" i="64"/>
  <c r="AN1609" i="64"/>
  <c r="AN1615" i="64" s="1"/>
  <c r="BK62" i="64"/>
  <c r="BM424" i="64" a="1"/>
  <c r="BM424" i="64" s="1"/>
  <c r="BM75" i="64" a="1"/>
  <c r="BM75" i="64" s="1"/>
  <c r="BM342" i="64" a="1"/>
  <c r="BM342" i="64" s="1"/>
  <c r="BM55" i="64" a="1"/>
  <c r="BM55" i="64" s="1"/>
  <c r="BM59" i="64" a="1"/>
  <c r="BM59" i="64" s="1"/>
  <c r="BM60" i="64" a="1"/>
  <c r="BM60" i="64" s="1"/>
  <c r="BL56" i="64"/>
  <c r="BM53" i="64" a="1"/>
  <c r="BM53" i="64" s="1"/>
  <c r="BM54" i="64" a="1"/>
  <c r="BM54" i="64" s="1"/>
  <c r="BM454" i="64" a="1"/>
  <c r="BM454" i="64" s="1"/>
  <c r="BM2119" i="64" a="1"/>
  <c r="BM2119" i="64" s="1"/>
  <c r="BM2196" i="64" a="1"/>
  <c r="BM2196" i="64" s="1"/>
  <c r="BM2170" i="64" a="1"/>
  <c r="BM2170" i="64" s="1"/>
  <c r="BM2145" i="64" a="1"/>
  <c r="BM2145" i="64" s="1"/>
  <c r="BM1366" i="64" a="1"/>
  <c r="BM1366" i="64" s="1"/>
  <c r="BL93" i="64"/>
  <c r="BM90" i="64" a="1"/>
  <c r="BM90" i="64" s="1"/>
  <c r="BM91" i="64" a="1"/>
  <c r="BM91" i="64" s="1"/>
  <c r="BM92" i="64" a="1"/>
  <c r="BM92" i="64" s="1"/>
  <c r="BM89" i="64" a="1"/>
  <c r="BM89" i="64" s="1"/>
  <c r="BM1311" i="64" a="1"/>
  <c r="BM1311" i="64" s="1"/>
  <c r="BM1312" i="64" s="1"/>
  <c r="BM319" i="64" a="1"/>
  <c r="BM319" i="64" s="1"/>
  <c r="CA1516" i="64"/>
  <c r="CA1518" i="64" s="1"/>
  <c r="BM2246" i="64" a="1"/>
  <c r="BM2246" i="64" s="1"/>
  <c r="BM1231" i="64" a="1"/>
  <c r="BM1231" i="64" s="1"/>
  <c r="BM1610" i="64" a="1"/>
  <c r="BM1610" i="64" s="1"/>
  <c r="BM1618" i="64" s="1"/>
  <c r="BM1389" i="64" a="1"/>
  <c r="BM1389" i="64" s="1"/>
  <c r="BM1391" i="64" a="1"/>
  <c r="BM1391" i="64" s="1"/>
  <c r="BM1397" i="64" a="1"/>
  <c r="BM1397" i="64" s="1"/>
  <c r="BM938" i="64" a="1"/>
  <c r="BM938" i="64" s="1"/>
  <c r="BM825" i="64" a="1"/>
  <c r="BM825" i="64" s="1"/>
  <c r="BM1230" i="64" a="1"/>
  <c r="BM320" i="64" a="1"/>
  <c r="BM939" i="64" a="1"/>
  <c r="BN1964" i="64" a="1"/>
  <c r="BM344" i="64" a="1"/>
  <c r="BM1474" i="64" a="1"/>
  <c r="BM1889" i="64" a="1"/>
  <c r="BN1930" i="64" a="1"/>
  <c r="BM1910" i="64" a="1"/>
  <c r="BM455" i="64" a="1"/>
  <c r="BM1867" i="64" a="1"/>
  <c r="BM431" i="64" a="1"/>
  <c r="BM554" i="64" a="1"/>
  <c r="BM367" i="64" a="1"/>
  <c r="BM1390" i="64" a="1"/>
  <c r="BM1367" i="64" a="1"/>
  <c r="BM1475" i="64" a="1"/>
  <c r="BM826" i="64" a="1"/>
  <c r="BI477" i="64" a="1"/>
  <c r="BI1495" i="64" l="1"/>
  <c r="BI1496" i="64" s="1"/>
  <c r="AN1619" i="64" a="1"/>
  <c r="AN1619" i="64" s="1"/>
  <c r="AN1612" i="64" s="1"/>
  <c r="AN1613" i="64" s="1"/>
  <c r="CV25" i="863"/>
  <c r="CV38" i="861" s="1"/>
  <c r="CV64" i="861"/>
  <c r="CV69" i="863"/>
  <c r="CV23" i="863" s="1"/>
  <c r="CV36" i="861" s="1"/>
  <c r="CV67" i="863"/>
  <c r="CV22" i="863" s="1"/>
  <c r="CW19" i="861"/>
  <c r="CW12" i="863" s="1"/>
  <c r="CU42" i="861"/>
  <c r="BN194" i="64"/>
  <c r="BN212" i="64"/>
  <c r="BO208" i="64"/>
  <c r="BO209" i="64"/>
  <c r="BO191" i="64"/>
  <c r="BO192" i="64"/>
  <c r="BO210" i="64"/>
  <c r="BO193" i="64"/>
  <c r="BO211" i="64"/>
  <c r="CY2122" i="64"/>
  <c r="CZ2120" i="64"/>
  <c r="CV2167" i="64"/>
  <c r="CV2171" i="64" s="1"/>
  <c r="CV2173" i="64" s="1"/>
  <c r="BM554" i="64"/>
  <c r="BM564" i="64" s="1"/>
  <c r="BN558" i="64" a="1"/>
  <c r="BN558" i="64" s="1"/>
  <c r="BN553" i="64" a="1"/>
  <c r="BN553" i="64" s="1"/>
  <c r="BM367" i="64"/>
  <c r="BL1793" i="64"/>
  <c r="BN1776" i="64" a="1"/>
  <c r="BN1776" i="64" s="1"/>
  <c r="BN1777" i="64" a="1"/>
  <c r="BN1777" i="64" s="1"/>
  <c r="BN1778" i="64" a="1"/>
  <c r="BN1778" i="64" s="1"/>
  <c r="BN1779" i="64" a="1"/>
  <c r="BN1779" i="64" s="1"/>
  <c r="BN1780" i="64" a="1"/>
  <c r="BN1780" i="64" s="1"/>
  <c r="BN1781" i="64" a="1"/>
  <c r="BN1781" i="64" s="1"/>
  <c r="BN1782" i="64" a="1"/>
  <c r="BN1782" i="64" s="1"/>
  <c r="BN1783" i="64" a="1"/>
  <c r="BN1783" i="64" s="1"/>
  <c r="BN1784" i="64" a="1"/>
  <c r="BN1784" i="64" s="1"/>
  <c r="BM1785" i="64"/>
  <c r="BN365" i="64" a="1"/>
  <c r="BN365" i="64" s="1"/>
  <c r="BN343" i="64" a="1"/>
  <c r="BN343" i="64" s="1"/>
  <c r="BN366" i="64" a="1"/>
  <c r="BN366" i="64" s="1"/>
  <c r="BM344" i="64"/>
  <c r="BN1964" i="64"/>
  <c r="BN1930" i="64"/>
  <c r="BM1889" i="64"/>
  <c r="BM1867" i="64"/>
  <c r="BN2222" i="64" a="1"/>
  <c r="BN2222" i="64" s="1"/>
  <c r="BN1868" i="64" a="1"/>
  <c r="BN1868" i="64" s="1"/>
  <c r="BN1888" i="64" a="1"/>
  <c r="BN1888" i="64" s="1"/>
  <c r="BJ1493" i="64"/>
  <c r="BJ1495" i="64" s="1"/>
  <c r="BK1484" i="64"/>
  <c r="BL1482" i="64"/>
  <c r="BL1491" i="64"/>
  <c r="BL1483" i="64"/>
  <c r="BL1492" i="64"/>
  <c r="BN1488" i="64" a="1"/>
  <c r="BN1488" i="64" s="1"/>
  <c r="BN1487" i="64" a="1"/>
  <c r="BN1487" i="64" s="1"/>
  <c r="BN1479" i="64" a="1"/>
  <c r="BN1479" i="64" s="1"/>
  <c r="BN1478" i="64" a="1"/>
  <c r="BN1478" i="64" s="1"/>
  <c r="BM1475" i="64"/>
  <c r="BM1474" i="64"/>
  <c r="BN1469" i="64" a="1"/>
  <c r="BN1469" i="64" s="1"/>
  <c r="BN1470" i="64" a="1"/>
  <c r="BN1470" i="64" s="1"/>
  <c r="BM1910" i="64"/>
  <c r="BN1909" i="64" a="1"/>
  <c r="BN1909" i="64" s="1"/>
  <c r="BN429" i="64" a="1"/>
  <c r="BN429" i="64" s="1"/>
  <c r="BI477" i="64"/>
  <c r="BO1679" i="64"/>
  <c r="BO1680" i="64" s="1"/>
  <c r="BJ476" i="64" a="1"/>
  <c r="BJ476" i="64" s="1"/>
  <c r="BM939" i="64"/>
  <c r="BM1390" i="64"/>
  <c r="BM1230" i="64"/>
  <c r="BM1367" i="64"/>
  <c r="BM826" i="64"/>
  <c r="BM455" i="64"/>
  <c r="BM431" i="64"/>
  <c r="BM320" i="64"/>
  <c r="BL62" i="64"/>
  <c r="BN424" i="64" a="1"/>
  <c r="BN424" i="64" s="1"/>
  <c r="BN75" i="64" a="1"/>
  <c r="BN75" i="64" s="1"/>
  <c r="BN342" i="64" a="1"/>
  <c r="BN342" i="64" s="1"/>
  <c r="BN55" i="64" a="1"/>
  <c r="BN55" i="64" s="1"/>
  <c r="BN59" i="64" a="1"/>
  <c r="BN59" i="64" s="1"/>
  <c r="BN60" i="64" a="1"/>
  <c r="BN60" i="64" s="1"/>
  <c r="BM56" i="64"/>
  <c r="BN53" i="64" a="1"/>
  <c r="BN53" i="64" s="1"/>
  <c r="BN54" i="64" a="1"/>
  <c r="BN54" i="64" s="1"/>
  <c r="BN454" i="64" a="1"/>
  <c r="BN454" i="64" s="1"/>
  <c r="BN2119" i="64" a="1"/>
  <c r="BN2119" i="64" s="1"/>
  <c r="BN2145" i="64" a="1"/>
  <c r="BN2145" i="64" s="1"/>
  <c r="BN2196" i="64" a="1"/>
  <c r="BN2196" i="64" s="1"/>
  <c r="BN2170" i="64" a="1"/>
  <c r="BN2170" i="64" s="1"/>
  <c r="BN1366" i="64" a="1"/>
  <c r="BN1366" i="64" s="1"/>
  <c r="BM93" i="64"/>
  <c r="BN90" i="64" a="1"/>
  <c r="BN90" i="64" s="1"/>
  <c r="BN91" i="64" a="1"/>
  <c r="BN91" i="64" s="1"/>
  <c r="BN92" i="64" a="1"/>
  <c r="BN92" i="64" s="1"/>
  <c r="BN89" i="64" a="1"/>
  <c r="BN89" i="64" s="1"/>
  <c r="BN1311" i="64" a="1"/>
  <c r="BN1311" i="64" s="1"/>
  <c r="BN1312" i="64" s="1"/>
  <c r="BN319" i="64" a="1"/>
  <c r="BN319" i="64" s="1"/>
  <c r="CB1516" i="64"/>
  <c r="CB1518" i="64" s="1"/>
  <c r="BN2246" i="64" a="1"/>
  <c r="BN2246" i="64" s="1"/>
  <c r="BN1231" i="64" a="1"/>
  <c r="BN1231" i="64" s="1"/>
  <c r="BN1610" i="64" a="1"/>
  <c r="BN1610" i="64" s="1"/>
  <c r="BN1618" i="64" s="1"/>
  <c r="BN1389" i="64" a="1"/>
  <c r="BN1389" i="64" s="1"/>
  <c r="BN1391" i="64" a="1"/>
  <c r="BN1391" i="64" s="1"/>
  <c r="BN1397" i="64" a="1"/>
  <c r="BN1397" i="64" s="1"/>
  <c r="BN938" i="64" a="1"/>
  <c r="BN938" i="64" s="1"/>
  <c r="BN825" i="64" a="1"/>
  <c r="BN825" i="64" s="1"/>
  <c r="BN1474" i="64" a="1"/>
  <c r="BN554" i="64" a="1"/>
  <c r="BN1230" i="64" a="1"/>
  <c r="BN1390" i="64" a="1"/>
  <c r="BN367" i="64" a="1"/>
  <c r="BN1910" i="64" a="1"/>
  <c r="BN455" i="64" a="1"/>
  <c r="BO1930" i="64" a="1"/>
  <c r="BN1867" i="64" a="1"/>
  <c r="BO1964" i="64" a="1"/>
  <c r="BN1475" i="64" a="1"/>
  <c r="BN1889" i="64" a="1"/>
  <c r="BN320" i="64" a="1"/>
  <c r="BJ477" i="64" a="1"/>
  <c r="BN431" i="64" a="1"/>
  <c r="BN344" i="64" a="1"/>
  <c r="BN826" i="64" a="1"/>
  <c r="BN1367" i="64" a="1"/>
  <c r="BN939" i="64" a="1"/>
  <c r="CW88" i="861" l="1"/>
  <c r="CX93" i="861"/>
  <c r="CV72" i="863"/>
  <c r="CW30" i="861"/>
  <c r="CW31" i="861" s="1"/>
  <c r="CV26" i="863"/>
  <c r="CV35" i="861"/>
  <c r="CV39" i="861" s="1"/>
  <c r="CV41" i="861" s="1"/>
  <c r="CW69" i="863"/>
  <c r="CW23" i="863" s="1"/>
  <c r="CW36" i="861" s="1"/>
  <c r="CW71" i="863"/>
  <c r="CW67" i="863"/>
  <c r="BO212" i="64"/>
  <c r="BO194" i="64"/>
  <c r="BP208" i="64"/>
  <c r="BP191" i="64"/>
  <c r="BP209" i="64"/>
  <c r="BP210" i="64"/>
  <c r="BP192" i="64"/>
  <c r="BP211" i="64"/>
  <c r="BP193" i="64"/>
  <c r="CX2167" i="64"/>
  <c r="CZ2122" i="64"/>
  <c r="DA2120" i="64"/>
  <c r="CW2167" i="64"/>
  <c r="CW2171" i="64" s="1"/>
  <c r="CW2173" i="64" s="1"/>
  <c r="BN554" i="64"/>
  <c r="BN564" i="64" s="1"/>
  <c r="BO558" i="64" a="1"/>
  <c r="BO558" i="64" s="1"/>
  <c r="BO553" i="64" a="1"/>
  <c r="BO553" i="64" s="1"/>
  <c r="BN367" i="64"/>
  <c r="BM1793" i="64"/>
  <c r="BO1776" i="64" a="1"/>
  <c r="BO1776" i="64" s="1"/>
  <c r="BO1777" i="64" a="1"/>
  <c r="BO1777" i="64" s="1"/>
  <c r="BO1778" i="64" a="1"/>
  <c r="BO1778" i="64" s="1"/>
  <c r="BO1779" i="64" a="1"/>
  <c r="BO1779" i="64" s="1"/>
  <c r="BO1780" i="64" a="1"/>
  <c r="BO1780" i="64" s="1"/>
  <c r="BO1781" i="64" a="1"/>
  <c r="BO1781" i="64" s="1"/>
  <c r="BO1782" i="64" a="1"/>
  <c r="BO1782" i="64" s="1"/>
  <c r="BO1783" i="64" a="1"/>
  <c r="BO1783" i="64" s="1"/>
  <c r="BO1784" i="64" a="1"/>
  <c r="BO1784" i="64" s="1"/>
  <c r="BN1785" i="64"/>
  <c r="BO365" i="64" a="1"/>
  <c r="BO365" i="64" s="1"/>
  <c r="BO343" i="64" a="1"/>
  <c r="BO343" i="64" s="1"/>
  <c r="BO366" i="64" a="1"/>
  <c r="BO366" i="64" s="1"/>
  <c r="BN344" i="64"/>
  <c r="BO1964" i="64"/>
  <c r="BO1930" i="64"/>
  <c r="BN1889" i="64"/>
  <c r="BN1867" i="64"/>
  <c r="BO2222" i="64" a="1"/>
  <c r="BO2222" i="64" s="1"/>
  <c r="BO1868" i="64" a="1"/>
  <c r="BO1868" i="64" s="1"/>
  <c r="BO1888" i="64" a="1"/>
  <c r="BO1888" i="64" s="1"/>
  <c r="BJ1496" i="64"/>
  <c r="BK1493" i="64"/>
  <c r="BK1495" i="64" s="1"/>
  <c r="BK1496" i="64" s="1"/>
  <c r="BL1484" i="64"/>
  <c r="BM1483" i="64"/>
  <c r="BM1492" i="64"/>
  <c r="BM1482" i="64"/>
  <c r="BM1491" i="64"/>
  <c r="BO1488" i="64" a="1"/>
  <c r="BO1488" i="64" s="1"/>
  <c r="BO1487" i="64" a="1"/>
  <c r="BO1487" i="64" s="1"/>
  <c r="BO1478" i="64" a="1"/>
  <c r="BO1478" i="64" s="1"/>
  <c r="BO1479" i="64" a="1"/>
  <c r="BO1479" i="64" s="1"/>
  <c r="BN1475" i="64"/>
  <c r="BN1474" i="64"/>
  <c r="BO1469" i="64" a="1"/>
  <c r="BO1469" i="64" s="1"/>
  <c r="BO1470" i="64" a="1"/>
  <c r="BO1470" i="64" s="1"/>
  <c r="BN1910" i="64"/>
  <c r="BO1909" i="64" a="1"/>
  <c r="BO1909" i="64" s="1"/>
  <c r="BO429" i="64" a="1"/>
  <c r="BO429" i="64" s="1"/>
  <c r="BJ477" i="64"/>
  <c r="BP1679" i="64"/>
  <c r="BP1680" i="64" s="1"/>
  <c r="BK476" i="64" a="1"/>
  <c r="BK476" i="64" s="1"/>
  <c r="BN939" i="64"/>
  <c r="BN1390" i="64"/>
  <c r="BN1230" i="64"/>
  <c r="N1230" i="64" s="1"/>
  <c r="BN1367" i="64"/>
  <c r="BN826" i="64"/>
  <c r="BN320" i="64"/>
  <c r="BN455" i="64"/>
  <c r="BN431" i="64"/>
  <c r="AO1609" i="64"/>
  <c r="AO1615" i="64" s="1"/>
  <c r="BM62" i="64"/>
  <c r="BO424" i="64" a="1"/>
  <c r="BO424" i="64" s="1"/>
  <c r="BO75" i="64" a="1"/>
  <c r="BO75" i="64" s="1"/>
  <c r="BO342" i="64" a="1"/>
  <c r="BO342" i="64" s="1"/>
  <c r="BO55" i="64" a="1"/>
  <c r="BO55" i="64" s="1"/>
  <c r="BO59" i="64" a="1"/>
  <c r="BO59" i="64" s="1"/>
  <c r="BO60" i="64" a="1"/>
  <c r="BO60" i="64" s="1"/>
  <c r="BN56" i="64"/>
  <c r="BO54" i="64" a="1"/>
  <c r="BO54" i="64" s="1"/>
  <c r="BO53" i="64" a="1"/>
  <c r="BO53" i="64" s="1"/>
  <c r="BO454" i="64" a="1"/>
  <c r="BO454" i="64" s="1"/>
  <c r="BO2119" i="64" a="1"/>
  <c r="BO2119" i="64" s="1"/>
  <c r="BO2145" i="64" a="1"/>
  <c r="BO2145" i="64" s="1"/>
  <c r="BO2196" i="64" a="1"/>
  <c r="BO2196" i="64" s="1"/>
  <c r="BO2170" i="64" a="1"/>
  <c r="BO2170" i="64" s="1"/>
  <c r="BO1366" i="64" a="1"/>
  <c r="BO1366" i="64" s="1"/>
  <c r="BN93" i="64"/>
  <c r="BO90" i="64" a="1"/>
  <c r="BO90" i="64" s="1"/>
  <c r="BO91" i="64" a="1"/>
  <c r="BO91" i="64" s="1"/>
  <c r="BO92" i="64" a="1"/>
  <c r="BO92" i="64" s="1"/>
  <c r="BO89" i="64" a="1"/>
  <c r="BO89" i="64" s="1"/>
  <c r="BO1311" i="64" a="1"/>
  <c r="BO1311" i="64" s="1"/>
  <c r="BO1312" i="64" s="1"/>
  <c r="BO319" i="64" a="1"/>
  <c r="BO319" i="64" s="1"/>
  <c r="CC1516" i="64"/>
  <c r="CC1518" i="64" s="1"/>
  <c r="BO2246" i="64" a="1"/>
  <c r="BO2246" i="64" s="1"/>
  <c r="BO1231" i="64" a="1"/>
  <c r="BO1231" i="64" s="1"/>
  <c r="BO1610" i="64" a="1"/>
  <c r="BO1610" i="64" s="1"/>
  <c r="BO1618" i="64" s="1"/>
  <c r="BO1391" i="64" a="1"/>
  <c r="BO1391" i="64" s="1"/>
  <c r="BO1389" i="64" a="1"/>
  <c r="BO1389" i="64" s="1"/>
  <c r="BO1397" i="64" a="1"/>
  <c r="BO1397" i="64" s="1"/>
  <c r="BO938" i="64" a="1"/>
  <c r="BO938" i="64" s="1"/>
  <c r="BO825" i="64" a="1"/>
  <c r="BO825" i="64" s="1"/>
  <c r="BP1964" i="64" a="1"/>
  <c r="BO554" i="64" a="1"/>
  <c r="BO455" i="64" a="1"/>
  <c r="BP1930" i="64" a="1"/>
  <c r="BK477" i="64" a="1"/>
  <c r="BO1390" i="64" a="1"/>
  <c r="BO344" i="64" a="1"/>
  <c r="BO1230" i="64" a="1"/>
  <c r="BO431" i="64" a="1"/>
  <c r="BO1889" i="64" a="1"/>
  <c r="BO320" i="64" a="1"/>
  <c r="BO1910" i="64" a="1"/>
  <c r="BO1475" i="64" a="1"/>
  <c r="BO1867" i="64" a="1"/>
  <c r="BO367" i="64" a="1"/>
  <c r="BO826" i="64" a="1"/>
  <c r="BO1474" i="64" a="1"/>
  <c r="BO939" i="64" a="1"/>
  <c r="BO1367" i="64" a="1"/>
  <c r="AO1619" i="64" l="1" a="1"/>
  <c r="AO1619" i="64" s="1"/>
  <c r="AO1612" i="64" s="1"/>
  <c r="AO1613" i="64" s="1"/>
  <c r="CW25" i="863"/>
  <c r="CW38" i="861" s="1"/>
  <c r="CW64" i="861"/>
  <c r="CX19" i="861"/>
  <c r="CX30" i="861" s="1"/>
  <c r="CX31" i="861" s="1"/>
  <c r="CW72" i="863"/>
  <c r="CW22" i="863"/>
  <c r="CV42" i="861"/>
  <c r="BP212" i="64"/>
  <c r="BP194" i="64"/>
  <c r="BQ208" i="64"/>
  <c r="BQ209" i="64"/>
  <c r="BQ191" i="64"/>
  <c r="BQ192" i="64"/>
  <c r="BQ210" i="64"/>
  <c r="BQ193" i="64"/>
  <c r="BQ211" i="64"/>
  <c r="DA2122" i="64"/>
  <c r="DB2120" i="64"/>
  <c r="CX2171" i="64"/>
  <c r="BO554" i="64"/>
  <c r="BP558" i="64" a="1"/>
  <c r="BP558" i="64" s="1"/>
  <c r="BP553" i="64" a="1"/>
  <c r="BP553" i="64" s="1"/>
  <c r="BO367" i="64"/>
  <c r="BN1793" i="64"/>
  <c r="N1793" i="64" s="1"/>
  <c r="BP1776" i="64" a="1"/>
  <c r="BP1776" i="64" s="1"/>
  <c r="BP1777" i="64" a="1"/>
  <c r="BP1777" i="64" s="1"/>
  <c r="BP1782" i="64" a="1"/>
  <c r="BP1782" i="64" s="1"/>
  <c r="BP1783" i="64" a="1"/>
  <c r="BP1783" i="64" s="1"/>
  <c r="BP1784" i="64" a="1"/>
  <c r="BP1784" i="64" s="1"/>
  <c r="BP1778" i="64" a="1"/>
  <c r="BP1778" i="64" s="1"/>
  <c r="BP1781" i="64" a="1"/>
  <c r="BP1781" i="64" s="1"/>
  <c r="BP1779" i="64" a="1"/>
  <c r="BP1779" i="64" s="1"/>
  <c r="BP1780" i="64" a="1"/>
  <c r="BP1780" i="64" s="1"/>
  <c r="BO1785" i="64"/>
  <c r="BP365" i="64" a="1"/>
  <c r="BP365" i="64" s="1"/>
  <c r="BP343" i="64" a="1"/>
  <c r="BP343" i="64" s="1"/>
  <c r="BP366" i="64" a="1"/>
  <c r="BP366" i="64" s="1"/>
  <c r="BO344" i="64"/>
  <c r="BP1964" i="64"/>
  <c r="BP1930" i="64"/>
  <c r="BO1867" i="64"/>
  <c r="BO1889" i="64"/>
  <c r="BP2222" i="64" a="1"/>
  <c r="BP2222" i="64" s="1"/>
  <c r="BP1868" i="64" a="1"/>
  <c r="BP1868" i="64" s="1"/>
  <c r="BP1888" i="64" a="1"/>
  <c r="BP1888" i="64" s="1"/>
  <c r="BL1493" i="64"/>
  <c r="BL1495" i="64" s="1"/>
  <c r="BL1496" i="64" s="1"/>
  <c r="BM1484" i="64"/>
  <c r="BN1483" i="64"/>
  <c r="BN1492" i="64"/>
  <c r="BN1482" i="64"/>
  <c r="BN1491" i="64"/>
  <c r="BP1487" i="64" a="1"/>
  <c r="BP1487" i="64" s="1"/>
  <c r="BP1488" i="64" a="1"/>
  <c r="BP1488" i="64" s="1"/>
  <c r="BP1478" i="64" a="1"/>
  <c r="BP1478" i="64" s="1"/>
  <c r="BP1479" i="64" a="1"/>
  <c r="BP1479" i="64" s="1"/>
  <c r="BO1475" i="64"/>
  <c r="BO1474" i="64"/>
  <c r="BP1469" i="64" a="1"/>
  <c r="BP1469" i="64" s="1"/>
  <c r="BP1470" i="64" a="1"/>
  <c r="BP1470" i="64" s="1"/>
  <c r="BO1910" i="64"/>
  <c r="BP1909" i="64" a="1"/>
  <c r="BP1909" i="64" s="1"/>
  <c r="BP429" i="64" a="1"/>
  <c r="BP429" i="64" s="1"/>
  <c r="BK477" i="64"/>
  <c r="BL476" i="64" a="1"/>
  <c r="BL476" i="64" s="1"/>
  <c r="BQ1679" i="64"/>
  <c r="BQ1680" i="64" s="1"/>
  <c r="BO939" i="64"/>
  <c r="BO1390" i="64"/>
  <c r="BO1230" i="64"/>
  <c r="BO1367" i="64"/>
  <c r="BO826" i="64"/>
  <c r="BO320" i="64"/>
  <c r="BO455" i="64"/>
  <c r="BO431" i="64"/>
  <c r="BN62" i="64"/>
  <c r="BP424" i="64" a="1"/>
  <c r="BP424" i="64" s="1"/>
  <c r="BP75" i="64" a="1"/>
  <c r="BP75" i="64" s="1"/>
  <c r="BP342" i="64" a="1"/>
  <c r="BP342" i="64" s="1"/>
  <c r="BP55" i="64" a="1"/>
  <c r="BP55" i="64" s="1"/>
  <c r="BP60" i="64" a="1"/>
  <c r="BP60" i="64" s="1"/>
  <c r="BP59" i="64" a="1"/>
  <c r="BP59" i="64" s="1"/>
  <c r="BO56" i="64"/>
  <c r="BP54" i="64" a="1"/>
  <c r="BP54" i="64" s="1"/>
  <c r="BP53" i="64" a="1"/>
  <c r="BP53" i="64" s="1"/>
  <c r="BP454" i="64" a="1"/>
  <c r="BP454" i="64" s="1"/>
  <c r="BP2119" i="64" a="1"/>
  <c r="BP2119" i="64" s="1"/>
  <c r="BP2196" i="64" a="1"/>
  <c r="BP2196" i="64" s="1"/>
  <c r="BP2170" i="64" a="1"/>
  <c r="BP2170" i="64" s="1"/>
  <c r="BP2145" i="64" a="1"/>
  <c r="BP2145" i="64" s="1"/>
  <c r="BP1366" i="64" a="1"/>
  <c r="BP1366" i="64" s="1"/>
  <c r="BO93" i="64"/>
  <c r="BP89" i="64" a="1"/>
  <c r="BP89" i="64" s="1"/>
  <c r="BP90" i="64" a="1"/>
  <c r="BP90" i="64" s="1"/>
  <c r="BP91" i="64" a="1"/>
  <c r="BP91" i="64" s="1"/>
  <c r="BP92" i="64" a="1"/>
  <c r="BP92" i="64" s="1"/>
  <c r="BP1311" i="64" a="1"/>
  <c r="BP1311" i="64" s="1"/>
  <c r="BP1312" i="64" s="1"/>
  <c r="BP319" i="64" a="1"/>
  <c r="BP319" i="64" s="1"/>
  <c r="CD1516" i="64"/>
  <c r="CD1518" i="64" s="1"/>
  <c r="BP2246" i="64" a="1"/>
  <c r="BP2246" i="64" s="1"/>
  <c r="BP1231" i="64" a="1"/>
  <c r="BP1231" i="64" s="1"/>
  <c r="BP1610" i="64" a="1"/>
  <c r="BP1610" i="64" s="1"/>
  <c r="BP1618" i="64" s="1"/>
  <c r="BP1391" i="64" a="1"/>
  <c r="BP1391" i="64" s="1"/>
  <c r="BP1397" i="64" a="1"/>
  <c r="BP1397" i="64" s="1"/>
  <c r="BP1389" i="64" a="1"/>
  <c r="BP1389" i="64" s="1"/>
  <c r="BP938" i="64" a="1"/>
  <c r="BP938" i="64" s="1"/>
  <c r="BP825" i="64" a="1"/>
  <c r="BP825" i="64" s="1"/>
  <c r="BQ1930" i="64" a="1"/>
  <c r="BP1474" i="64" a="1"/>
  <c r="BP1475" i="64" a="1"/>
  <c r="BP1230" i="64" a="1"/>
  <c r="BP1367" i="64" a="1"/>
  <c r="BQ1964" i="64" a="1"/>
  <c r="BP1889" i="64" a="1"/>
  <c r="BP1910" i="64" a="1"/>
  <c r="BP554" i="64" a="1"/>
  <c r="BP455" i="64" a="1"/>
  <c r="BP939" i="64" a="1"/>
  <c r="BP1867" i="64" a="1"/>
  <c r="BL477" i="64" a="1"/>
  <c r="BP367" i="64" a="1"/>
  <c r="BP344" i="64" a="1"/>
  <c r="BP1390" i="64" a="1"/>
  <c r="BP431" i="64" a="1"/>
  <c r="BP320" i="64" a="1"/>
  <c r="BP826" i="64" a="1"/>
  <c r="CX88" i="861" l="1"/>
  <c r="CY93" i="861"/>
  <c r="CX12" i="863"/>
  <c r="CX69" i="863" s="1"/>
  <c r="CX23" i="863" s="1"/>
  <c r="CX36" i="861" s="1"/>
  <c r="CW35" i="861"/>
  <c r="CW39" i="861" s="1"/>
  <c r="CW41" i="861" s="1"/>
  <c r="CW26" i="863"/>
  <c r="BQ194" i="64"/>
  <c r="BR208" i="64"/>
  <c r="BR191" i="64"/>
  <c r="BR209" i="64"/>
  <c r="BR192" i="64"/>
  <c r="BR210" i="64"/>
  <c r="BR211" i="64"/>
  <c r="BR193" i="64"/>
  <c r="BQ212" i="64"/>
  <c r="DB2122" i="64"/>
  <c r="DC2120" i="64"/>
  <c r="CX2173" i="64"/>
  <c r="CY2171" i="64"/>
  <c r="BP554" i="64"/>
  <c r="BP564" i="64" s="1"/>
  <c r="BO564" i="64"/>
  <c r="BQ558" i="64" a="1"/>
  <c r="BQ558" i="64" s="1"/>
  <c r="BQ553" i="64" a="1"/>
  <c r="BQ553" i="64" s="1"/>
  <c r="BP367" i="64"/>
  <c r="BO1793" i="64"/>
  <c r="BQ1776" i="64" a="1"/>
  <c r="BQ1776" i="64" s="1"/>
  <c r="BQ1777" i="64" a="1"/>
  <c r="BQ1777" i="64" s="1"/>
  <c r="BQ1778" i="64" a="1"/>
  <c r="BQ1778" i="64" s="1"/>
  <c r="BQ1779" i="64" a="1"/>
  <c r="BQ1779" i="64" s="1"/>
  <c r="BQ1780" i="64" a="1"/>
  <c r="BQ1780" i="64" s="1"/>
  <c r="BQ1781" i="64" a="1"/>
  <c r="BQ1781" i="64" s="1"/>
  <c r="BQ1782" i="64" a="1"/>
  <c r="BQ1782" i="64" s="1"/>
  <c r="BQ1783" i="64" a="1"/>
  <c r="BQ1783" i="64" s="1"/>
  <c r="BQ1784" i="64" a="1"/>
  <c r="BQ1784" i="64" s="1"/>
  <c r="BP1785" i="64"/>
  <c r="BQ365" i="64" a="1"/>
  <c r="BQ365" i="64" s="1"/>
  <c r="BQ343" i="64" a="1"/>
  <c r="BQ343" i="64" s="1"/>
  <c r="BQ366" i="64" a="1"/>
  <c r="BQ366" i="64" s="1"/>
  <c r="BP344" i="64"/>
  <c r="BQ1964" i="64"/>
  <c r="BQ1930" i="64"/>
  <c r="BP1889" i="64"/>
  <c r="BP1867" i="64"/>
  <c r="BQ2222" i="64" a="1"/>
  <c r="BQ2222" i="64" s="1"/>
  <c r="BQ1868" i="64" a="1"/>
  <c r="BQ1868" i="64" s="1"/>
  <c r="BQ1888" i="64" a="1"/>
  <c r="BQ1888" i="64" s="1"/>
  <c r="BN1484" i="64"/>
  <c r="BN1493" i="64"/>
  <c r="BM1493" i="64"/>
  <c r="BM1495" i="64" s="1"/>
  <c r="BM1496" i="64" s="1"/>
  <c r="BO1482" i="64"/>
  <c r="BO1491" i="64"/>
  <c r="BO1483" i="64"/>
  <c r="BO1492" i="64"/>
  <c r="BQ1488" i="64" a="1"/>
  <c r="BQ1488" i="64" s="1"/>
  <c r="BQ1487" i="64" a="1"/>
  <c r="BQ1487" i="64" s="1"/>
  <c r="BQ1478" i="64" a="1"/>
  <c r="BQ1478" i="64" s="1"/>
  <c r="BQ1479" i="64" a="1"/>
  <c r="BQ1479" i="64" s="1"/>
  <c r="BP1475" i="64"/>
  <c r="BP1474" i="64"/>
  <c r="BQ1469" i="64" a="1"/>
  <c r="BQ1469" i="64" s="1"/>
  <c r="BQ1470" i="64" a="1"/>
  <c r="BQ1470" i="64" s="1"/>
  <c r="BP1910" i="64"/>
  <c r="BQ1909" i="64" a="1"/>
  <c r="BQ1909" i="64" s="1"/>
  <c r="BQ429" i="64" a="1"/>
  <c r="BQ429" i="64" s="1"/>
  <c r="BL477" i="64"/>
  <c r="BR1679" i="64"/>
  <c r="BR1680" i="64" s="1"/>
  <c r="BM476" i="64" a="1"/>
  <c r="BM476" i="64" s="1"/>
  <c r="BP1390" i="64"/>
  <c r="BP939" i="64"/>
  <c r="BP1230" i="64"/>
  <c r="BP1367" i="64"/>
  <c r="BP826" i="64"/>
  <c r="BP320" i="64"/>
  <c r="BP455" i="64"/>
  <c r="BP431" i="64"/>
  <c r="AP1609" i="64"/>
  <c r="BO62" i="64"/>
  <c r="BQ424" i="64" a="1"/>
  <c r="BQ424" i="64" s="1"/>
  <c r="BQ75" i="64" a="1"/>
  <c r="BQ75" i="64" s="1"/>
  <c r="BQ342" i="64" a="1"/>
  <c r="BQ342" i="64" s="1"/>
  <c r="BQ55" i="64" a="1"/>
  <c r="BQ55" i="64" s="1"/>
  <c r="BQ60" i="64" a="1"/>
  <c r="BQ60" i="64" s="1"/>
  <c r="BQ59" i="64" a="1"/>
  <c r="BQ59" i="64" s="1"/>
  <c r="BP56" i="64"/>
  <c r="BQ54" i="64" a="1"/>
  <c r="BQ54" i="64" s="1"/>
  <c r="BQ53" i="64" a="1"/>
  <c r="BQ53" i="64" s="1"/>
  <c r="BQ454" i="64" a="1"/>
  <c r="BQ454" i="64" s="1"/>
  <c r="BQ2119" i="64" a="1"/>
  <c r="BQ2119" i="64" s="1"/>
  <c r="BQ2196" i="64" a="1"/>
  <c r="BQ2196" i="64" s="1"/>
  <c r="BQ2170" i="64" a="1"/>
  <c r="BQ2170" i="64" s="1"/>
  <c r="BQ2145" i="64" a="1"/>
  <c r="BQ2145" i="64" s="1"/>
  <c r="BQ1366" i="64" a="1"/>
  <c r="BQ1366" i="64" s="1"/>
  <c r="BQ89" i="64" a="1"/>
  <c r="BQ89" i="64" s="1"/>
  <c r="BQ92" i="64" a="1"/>
  <c r="BQ92" i="64" s="1"/>
  <c r="BQ90" i="64" a="1"/>
  <c r="BQ90" i="64" s="1"/>
  <c r="BQ91" i="64" a="1"/>
  <c r="BQ91" i="64" s="1"/>
  <c r="BP93" i="64"/>
  <c r="BQ1311" i="64" a="1"/>
  <c r="BQ1311" i="64" s="1"/>
  <c r="BQ1312" i="64" s="1"/>
  <c r="BQ319" i="64" a="1"/>
  <c r="BQ319" i="64" s="1"/>
  <c r="CE1516" i="64"/>
  <c r="CE1518" i="64" s="1"/>
  <c r="BQ2246" i="64" a="1"/>
  <c r="BQ2246" i="64" s="1"/>
  <c r="BQ1231" i="64" a="1"/>
  <c r="BQ1231" i="64" s="1"/>
  <c r="BQ1610" i="64" a="1"/>
  <c r="BQ1610" i="64" s="1"/>
  <c r="BQ1618" i="64" s="1"/>
  <c r="BQ1397" i="64" a="1"/>
  <c r="BQ1397" i="64" s="1"/>
  <c r="BQ1389" i="64" a="1"/>
  <c r="BQ1389" i="64" s="1"/>
  <c r="BQ1391" i="64" a="1"/>
  <c r="BQ1391" i="64" s="1"/>
  <c r="BQ938" i="64" a="1"/>
  <c r="BQ938" i="64" s="1"/>
  <c r="BQ825" i="64" a="1"/>
  <c r="BQ825" i="64" s="1"/>
  <c r="BQ367" i="64" a="1"/>
  <c r="BQ1867" i="64" a="1"/>
  <c r="BQ1475" i="64" a="1"/>
  <c r="BQ939" i="64" a="1"/>
  <c r="BM477" i="64" a="1"/>
  <c r="BQ1230" i="64" a="1"/>
  <c r="BQ1910" i="64" a="1"/>
  <c r="BR1930" i="64" a="1"/>
  <c r="BQ1889" i="64" a="1"/>
  <c r="BQ455" i="64" a="1"/>
  <c r="BR1964" i="64" a="1"/>
  <c r="BQ344" i="64" a="1"/>
  <c r="BQ431" i="64" a="1"/>
  <c r="BQ554" i="64" a="1"/>
  <c r="BQ1474" i="64" a="1"/>
  <c r="BQ1390" i="64" a="1"/>
  <c r="BQ1367" i="64" a="1"/>
  <c r="BQ320" i="64" a="1"/>
  <c r="BQ826" i="64" a="1"/>
  <c r="CX64" i="861" l="1"/>
  <c r="CX71" i="863"/>
  <c r="CX67" i="863"/>
  <c r="CX22" i="863" s="1"/>
  <c r="CY19" i="861"/>
  <c r="CY12" i="863" s="1"/>
  <c r="CW42" i="861"/>
  <c r="BR194" i="64"/>
  <c r="BR212" i="64"/>
  <c r="BS208" i="64"/>
  <c r="BS191" i="64"/>
  <c r="BS209" i="64"/>
  <c r="BS210" i="64"/>
  <c r="BS192" i="64"/>
  <c r="BS193" i="64"/>
  <c r="BS211" i="64"/>
  <c r="CY2173" i="64"/>
  <c r="CZ2171" i="64"/>
  <c r="DC2122" i="64"/>
  <c r="DD2120" i="64"/>
  <c r="BQ554" i="64"/>
  <c r="BR558" i="64" a="1"/>
  <c r="BR558" i="64" s="1"/>
  <c r="BR553" i="64" a="1"/>
  <c r="BR553" i="64" s="1"/>
  <c r="BQ367" i="64"/>
  <c r="BP1793" i="64"/>
  <c r="BR1776" i="64" a="1"/>
  <c r="BR1776" i="64" s="1"/>
  <c r="BR1777" i="64" a="1"/>
  <c r="BR1777" i="64" s="1"/>
  <c r="BR1778" i="64" a="1"/>
  <c r="BR1778" i="64" s="1"/>
  <c r="BR1779" i="64" a="1"/>
  <c r="BR1779" i="64" s="1"/>
  <c r="BR1782" i="64" a="1"/>
  <c r="BR1782" i="64" s="1"/>
  <c r="BR1781" i="64" a="1"/>
  <c r="BR1781" i="64" s="1"/>
  <c r="BR1783" i="64" a="1"/>
  <c r="BR1783" i="64" s="1"/>
  <c r="BR1784" i="64" a="1"/>
  <c r="BR1784" i="64" s="1"/>
  <c r="BR1780" i="64" a="1"/>
  <c r="BR1780" i="64" s="1"/>
  <c r="BQ1785" i="64"/>
  <c r="BR365" i="64" a="1"/>
  <c r="BR365" i="64" s="1"/>
  <c r="BR343" i="64" a="1"/>
  <c r="BR343" i="64" s="1"/>
  <c r="BR366" i="64" a="1"/>
  <c r="BR366" i="64" s="1"/>
  <c r="BQ344" i="64"/>
  <c r="BR1930" i="64"/>
  <c r="BR1964" i="64"/>
  <c r="BQ1889" i="64"/>
  <c r="BQ1867" i="64"/>
  <c r="BR2222" i="64" a="1"/>
  <c r="BR2222" i="64" s="1"/>
  <c r="BR1868" i="64" a="1"/>
  <c r="BR1868" i="64" s="1"/>
  <c r="BR1888" i="64" a="1"/>
  <c r="BR1888" i="64" s="1"/>
  <c r="BN1495" i="64"/>
  <c r="BN1496" i="64" s="1"/>
  <c r="BO1484" i="64"/>
  <c r="BP1482" i="64"/>
  <c r="BP1491" i="64"/>
  <c r="BP1483" i="64"/>
  <c r="BP1492" i="64"/>
  <c r="BR1488" i="64" a="1"/>
  <c r="BR1488" i="64" s="1"/>
  <c r="BR1487" i="64" a="1"/>
  <c r="BR1487" i="64" s="1"/>
  <c r="BR1478" i="64" a="1"/>
  <c r="BR1478" i="64" s="1"/>
  <c r="BR1479" i="64" a="1"/>
  <c r="BR1479" i="64" s="1"/>
  <c r="BQ1475" i="64"/>
  <c r="BQ1474" i="64"/>
  <c r="BR1469" i="64" a="1"/>
  <c r="BR1469" i="64" s="1"/>
  <c r="BR1470" i="64" a="1"/>
  <c r="BR1470" i="64" s="1"/>
  <c r="BQ1910" i="64"/>
  <c r="BR1909" i="64" a="1"/>
  <c r="BR1909" i="64" s="1"/>
  <c r="BR429" i="64" a="1"/>
  <c r="BR429" i="64" s="1"/>
  <c r="BM477" i="64"/>
  <c r="BS1679" i="64"/>
  <c r="BS1680" i="64" s="1"/>
  <c r="BN476" i="64" a="1"/>
  <c r="BN476" i="64" s="1"/>
  <c r="AP1615" i="64"/>
  <c r="BQ1230" i="64"/>
  <c r="BQ1390" i="64"/>
  <c r="BQ939" i="64"/>
  <c r="BQ1367" i="64"/>
  <c r="BQ826" i="64"/>
  <c r="BQ320" i="64"/>
  <c r="BQ455" i="64"/>
  <c r="BQ431" i="64"/>
  <c r="BP62" i="64"/>
  <c r="BR424" i="64" a="1"/>
  <c r="BR424" i="64" s="1"/>
  <c r="BR75" i="64" a="1"/>
  <c r="BR75" i="64" s="1"/>
  <c r="BR342" i="64" a="1"/>
  <c r="BR342" i="64" s="1"/>
  <c r="BR55" i="64" a="1"/>
  <c r="BR55" i="64" s="1"/>
  <c r="BR60" i="64" a="1"/>
  <c r="BR60" i="64" s="1"/>
  <c r="BR59" i="64" a="1"/>
  <c r="BR59" i="64" s="1"/>
  <c r="BQ56" i="64"/>
  <c r="BR54" i="64" a="1"/>
  <c r="BR54" i="64" s="1"/>
  <c r="BR53" i="64" a="1"/>
  <c r="BR53" i="64" s="1"/>
  <c r="BR454" i="64" a="1"/>
  <c r="BR454" i="64" s="1"/>
  <c r="BR2119" i="64" a="1"/>
  <c r="BR2119" i="64" s="1"/>
  <c r="BR2196" i="64" a="1"/>
  <c r="BR2196" i="64" s="1"/>
  <c r="BR2170" i="64" a="1"/>
  <c r="BR2170" i="64" s="1"/>
  <c r="BR2145" i="64" a="1"/>
  <c r="BR2145" i="64" s="1"/>
  <c r="BR1366" i="64" a="1"/>
  <c r="BR1366" i="64" s="1"/>
  <c r="BR92" i="64" a="1"/>
  <c r="BR92" i="64" s="1"/>
  <c r="BR89" i="64" a="1"/>
  <c r="BR89" i="64" s="1"/>
  <c r="BR91" i="64" a="1"/>
  <c r="BR91" i="64" s="1"/>
  <c r="BR90" i="64" a="1"/>
  <c r="BR90" i="64" s="1"/>
  <c r="BQ93" i="64"/>
  <c r="BR1311" i="64" a="1"/>
  <c r="BR1311" i="64" s="1"/>
  <c r="BR1312" i="64" s="1"/>
  <c r="BR319" i="64" a="1"/>
  <c r="BR319" i="64" s="1"/>
  <c r="CF1516" i="64"/>
  <c r="CF1518" i="64" s="1"/>
  <c r="BR2246" i="64" a="1"/>
  <c r="BR2246" i="64" s="1"/>
  <c r="BR1231" i="64" a="1"/>
  <c r="BR1231" i="64" s="1"/>
  <c r="BR1610" i="64" a="1"/>
  <c r="BR1610" i="64" s="1"/>
  <c r="BR1618" i="64" s="1"/>
  <c r="BR1389" i="64" a="1"/>
  <c r="BR1389" i="64" s="1"/>
  <c r="BR1391" i="64" a="1"/>
  <c r="BR1391" i="64" s="1"/>
  <c r="BR1397" i="64" a="1"/>
  <c r="BR1397" i="64" s="1"/>
  <c r="BR938" i="64" a="1"/>
  <c r="BR938" i="64" s="1"/>
  <c r="BR825" i="64" a="1"/>
  <c r="BR825" i="64" s="1"/>
  <c r="BS1930" i="64" a="1"/>
  <c r="BR344" i="64" a="1"/>
  <c r="BR1910" i="64" a="1"/>
  <c r="BR1474" i="64" a="1"/>
  <c r="BR554" i="64" a="1"/>
  <c r="BR1390" i="64" a="1"/>
  <c r="BS1964" i="64" a="1"/>
  <c r="BR367" i="64" a="1"/>
  <c r="BR1867" i="64" a="1"/>
  <c r="BR455" i="64" a="1"/>
  <c r="BR431" i="64" a="1"/>
  <c r="BR1230" i="64" a="1"/>
  <c r="BR1889" i="64" a="1"/>
  <c r="BR1475" i="64" a="1"/>
  <c r="BR1367" i="64" a="1"/>
  <c r="BR320" i="64" a="1"/>
  <c r="BR826" i="64" a="1"/>
  <c r="BR939" i="64" a="1"/>
  <c r="BN477" i="64" a="1"/>
  <c r="AP1619" i="64" l="1" a="1"/>
  <c r="AP1619" i="64" s="1"/>
  <c r="AP1612" i="64" s="1"/>
  <c r="AP1613" i="64" s="1"/>
  <c r="CX25" i="863"/>
  <c r="CX38" i="861" s="1"/>
  <c r="CY88" i="861"/>
  <c r="CZ93" i="861"/>
  <c r="CX72" i="863"/>
  <c r="CY30" i="861"/>
  <c r="CY31" i="861" s="1"/>
  <c r="CY71" i="863"/>
  <c r="CY67" i="863"/>
  <c r="CY69" i="863"/>
  <c r="CY23" i="863" s="1"/>
  <c r="CY36" i="861" s="1"/>
  <c r="CX26" i="863"/>
  <c r="CX35" i="861"/>
  <c r="CX39" i="861" s="1"/>
  <c r="CX41" i="861" s="1"/>
  <c r="BT208" i="64"/>
  <c r="BT209" i="64"/>
  <c r="BT191" i="64"/>
  <c r="BT192" i="64"/>
  <c r="BT210" i="64"/>
  <c r="BT211" i="64"/>
  <c r="BT193" i="64"/>
  <c r="BS212" i="64"/>
  <c r="BS194" i="64"/>
  <c r="DD2122" i="64"/>
  <c r="DE2120" i="64"/>
  <c r="CZ2173" i="64"/>
  <c r="DA2171" i="64"/>
  <c r="BR554" i="64"/>
  <c r="BR564" i="64" s="1"/>
  <c r="BQ564" i="64"/>
  <c r="BS558" i="64" a="1"/>
  <c r="BS558" i="64" s="1"/>
  <c r="BS553" i="64" a="1"/>
  <c r="BS553" i="64" s="1"/>
  <c r="BR367" i="64"/>
  <c r="BQ1793" i="64"/>
  <c r="BS1776" i="64" a="1"/>
  <c r="BS1776" i="64" s="1"/>
  <c r="BS1777" i="64" a="1"/>
  <c r="BS1777" i="64" s="1"/>
  <c r="BS1780" i="64" a="1"/>
  <c r="BS1780" i="64" s="1"/>
  <c r="BS1778" i="64" a="1"/>
  <c r="BS1778" i="64" s="1"/>
  <c r="BS1782" i="64" a="1"/>
  <c r="BS1782" i="64" s="1"/>
  <c r="BS1781" i="64" a="1"/>
  <c r="BS1781" i="64" s="1"/>
  <c r="BS1783" i="64" a="1"/>
  <c r="BS1783" i="64" s="1"/>
  <c r="BS1784" i="64" a="1"/>
  <c r="BS1784" i="64" s="1"/>
  <c r="BS1779" i="64" a="1"/>
  <c r="BS1779" i="64" s="1"/>
  <c r="BR1785" i="64"/>
  <c r="BS343" i="64" a="1"/>
  <c r="BS343" i="64" s="1"/>
  <c r="BS366" i="64" a="1"/>
  <c r="BS366" i="64" s="1"/>
  <c r="BS365" i="64" a="1"/>
  <c r="BS365" i="64" s="1"/>
  <c r="BR344" i="64"/>
  <c r="BS1964" i="64"/>
  <c r="BS1930" i="64"/>
  <c r="BR1867" i="64"/>
  <c r="BR1889" i="64"/>
  <c r="BS2222" i="64" a="1"/>
  <c r="BS2222" i="64" s="1"/>
  <c r="BS1868" i="64" a="1"/>
  <c r="BS1868" i="64" s="1"/>
  <c r="BS1888" i="64" a="1"/>
  <c r="BS1888" i="64" s="1"/>
  <c r="BP1484" i="64"/>
  <c r="BP1493" i="64"/>
  <c r="BO1493" i="64"/>
  <c r="BQ1482" i="64"/>
  <c r="BQ1491" i="64"/>
  <c r="BQ1483" i="64"/>
  <c r="BQ1492" i="64"/>
  <c r="BS1488" i="64" a="1"/>
  <c r="BS1488" i="64" s="1"/>
  <c r="BS1487" i="64" a="1"/>
  <c r="BS1487" i="64" s="1"/>
  <c r="BS1479" i="64" a="1"/>
  <c r="BS1479" i="64" s="1"/>
  <c r="BS1478" i="64" a="1"/>
  <c r="BS1478" i="64" s="1"/>
  <c r="BR1475" i="64"/>
  <c r="BR1474" i="64"/>
  <c r="BS1469" i="64" a="1"/>
  <c r="BS1469" i="64" s="1"/>
  <c r="BS1470" i="64" a="1"/>
  <c r="BS1470" i="64" s="1"/>
  <c r="BR1910" i="64"/>
  <c r="BS1909" i="64" a="1"/>
  <c r="BS1909" i="64" s="1"/>
  <c r="BS429" i="64" a="1"/>
  <c r="BS429" i="64" s="1"/>
  <c r="BN477" i="64"/>
  <c r="BT1679" i="64"/>
  <c r="BT1680" i="64" s="1"/>
  <c r="BO476" i="64" a="1"/>
  <c r="BO476" i="64" s="1"/>
  <c r="BR1390" i="64"/>
  <c r="BR939" i="64"/>
  <c r="BR1230" i="64"/>
  <c r="BR1367" i="64"/>
  <c r="BR826" i="64"/>
  <c r="BR431" i="64"/>
  <c r="BR455" i="64"/>
  <c r="BR320" i="64"/>
  <c r="BQ62" i="64"/>
  <c r="BS424" i="64" a="1"/>
  <c r="BS424" i="64" s="1"/>
  <c r="BS75" i="64" a="1"/>
  <c r="BS75" i="64" s="1"/>
  <c r="BS342" i="64" a="1"/>
  <c r="BS342" i="64" s="1"/>
  <c r="BS55" i="64" a="1"/>
  <c r="BS55" i="64" s="1"/>
  <c r="BS60" i="64" a="1"/>
  <c r="BS60" i="64" s="1"/>
  <c r="BS59" i="64" a="1"/>
  <c r="BS59" i="64" s="1"/>
  <c r="BR56" i="64"/>
  <c r="BS53" i="64" a="1"/>
  <c r="BS53" i="64" s="1"/>
  <c r="BS54" i="64" a="1"/>
  <c r="BS54" i="64" s="1"/>
  <c r="BS454" i="64" a="1"/>
  <c r="BS454" i="64" s="1"/>
  <c r="BS2119" i="64" a="1"/>
  <c r="BS2119" i="64" s="1"/>
  <c r="BS2196" i="64" a="1"/>
  <c r="BS2196" i="64" s="1"/>
  <c r="BS2170" i="64" a="1"/>
  <c r="BS2170" i="64" s="1"/>
  <c r="BS2145" i="64" a="1"/>
  <c r="BS2145" i="64" s="1"/>
  <c r="BS1366" i="64" a="1"/>
  <c r="BS1366" i="64" s="1"/>
  <c r="BR93" i="64"/>
  <c r="BS90" i="64" a="1"/>
  <c r="BS90" i="64" s="1"/>
  <c r="BS91" i="64" a="1"/>
  <c r="BS91" i="64" s="1"/>
  <c r="BS92" i="64" a="1"/>
  <c r="BS92" i="64" s="1"/>
  <c r="BS89" i="64" a="1"/>
  <c r="BS89" i="64" s="1"/>
  <c r="BS1311" i="64" a="1"/>
  <c r="BS1311" i="64" s="1"/>
  <c r="BS1312" i="64" s="1"/>
  <c r="BS319" i="64" a="1"/>
  <c r="BS319" i="64" s="1"/>
  <c r="CG1516" i="64"/>
  <c r="CG1518" i="64" s="1"/>
  <c r="BS2246" i="64" a="1"/>
  <c r="BS2246" i="64" s="1"/>
  <c r="BS1231" i="64" a="1"/>
  <c r="BS1231" i="64" s="1"/>
  <c r="BS1610" i="64" a="1"/>
  <c r="BS1610" i="64" s="1"/>
  <c r="BS1618" i="64" s="1"/>
  <c r="BS1389" i="64" a="1"/>
  <c r="BS1389" i="64" s="1"/>
  <c r="BS1391" i="64" a="1"/>
  <c r="BS1391" i="64" s="1"/>
  <c r="BS1397" i="64" a="1"/>
  <c r="BS1397" i="64" s="1"/>
  <c r="BS938" i="64" a="1"/>
  <c r="BS938" i="64" s="1"/>
  <c r="BS825" i="64" a="1"/>
  <c r="BS825" i="64" s="1"/>
  <c r="BS1889" i="64" a="1"/>
  <c r="BS1910" i="64" a="1"/>
  <c r="BT1930" i="64" a="1"/>
  <c r="BS455" i="64" a="1"/>
  <c r="BT1964" i="64" a="1"/>
  <c r="BS344" i="64" a="1"/>
  <c r="BS939" i="64" a="1"/>
  <c r="BS431" i="64" a="1"/>
  <c r="BS1367" i="64" a="1"/>
  <c r="BS1867" i="64" a="1"/>
  <c r="BS1475" i="64" a="1"/>
  <c r="BO477" i="64" a="1"/>
  <c r="BS1230" i="64" a="1"/>
  <c r="BS554" i="64" a="1"/>
  <c r="BS1390" i="64" a="1"/>
  <c r="BS367" i="64" a="1"/>
  <c r="BS826" i="64" a="1"/>
  <c r="BS320" i="64" a="1"/>
  <c r="BS1474" i="64" a="1"/>
  <c r="BO1495" i="64" l="1"/>
  <c r="BO1496" i="64" s="1"/>
  <c r="AQ1609" i="64"/>
  <c r="AQ1615" i="64" s="1"/>
  <c r="L1613" i="64"/>
  <c r="AQ1619" i="64" a="1"/>
  <c r="AQ1619" i="64" s="1"/>
  <c r="CY25" i="863"/>
  <c r="CY38" i="861" s="1"/>
  <c r="CY64" i="861"/>
  <c r="CZ19" i="861"/>
  <c r="CZ12" i="863" s="1"/>
  <c r="CX42" i="861"/>
  <c r="CY72" i="863"/>
  <c r="CY22" i="863"/>
  <c r="BT194" i="64"/>
  <c r="BU208" i="64"/>
  <c r="BU209" i="64"/>
  <c r="BU191" i="64"/>
  <c r="BU192" i="64"/>
  <c r="BU210" i="64"/>
  <c r="BU193" i="64"/>
  <c r="BU211" i="64"/>
  <c r="BT212" i="64"/>
  <c r="DA2173" i="64"/>
  <c r="DB2171" i="64"/>
  <c r="DE2122" i="64"/>
  <c r="DF2120" i="64"/>
  <c r="BS554" i="64"/>
  <c r="BT558" i="64" a="1"/>
  <c r="BT558" i="64" s="1"/>
  <c r="BT553" i="64" a="1"/>
  <c r="BT553" i="64" s="1"/>
  <c r="BS367" i="64"/>
  <c r="BR1793" i="64"/>
  <c r="BT1782" i="64" a="1"/>
  <c r="BT1782" i="64" s="1"/>
  <c r="BT1776" i="64" a="1"/>
  <c r="BT1776" i="64" s="1"/>
  <c r="BT1779" i="64" a="1"/>
  <c r="BT1779" i="64" s="1"/>
  <c r="BT1780" i="64" a="1"/>
  <c r="BT1780" i="64" s="1"/>
  <c r="BT1778" i="64" a="1"/>
  <c r="BT1778" i="64" s="1"/>
  <c r="BT1781" i="64" a="1"/>
  <c r="BT1781" i="64" s="1"/>
  <c r="BT1783" i="64" a="1"/>
  <c r="BT1783" i="64" s="1"/>
  <c r="BT1784" i="64" a="1"/>
  <c r="BT1784" i="64" s="1"/>
  <c r="BT1777" i="64" a="1"/>
  <c r="BT1777" i="64" s="1"/>
  <c r="BS1785" i="64"/>
  <c r="BT343" i="64" a="1"/>
  <c r="BT343" i="64" s="1"/>
  <c r="BT366" i="64" a="1"/>
  <c r="BT366" i="64" s="1"/>
  <c r="BT365" i="64" a="1"/>
  <c r="BT365" i="64" s="1"/>
  <c r="BS344" i="64"/>
  <c r="BT1964" i="64"/>
  <c r="BT1930" i="64"/>
  <c r="BS1889" i="64"/>
  <c r="BS1867" i="64"/>
  <c r="BT2222" i="64" a="1"/>
  <c r="BT2222" i="64" s="1"/>
  <c r="BT1868" i="64" a="1"/>
  <c r="BT1868" i="64" s="1"/>
  <c r="BT1888" i="64" a="1"/>
  <c r="BT1888" i="64" s="1"/>
  <c r="BP1495" i="64"/>
  <c r="BP1496" i="64" s="1"/>
  <c r="BQ1484" i="64"/>
  <c r="BR1483" i="64"/>
  <c r="BR1492" i="64"/>
  <c r="BR1482" i="64"/>
  <c r="BR1491" i="64"/>
  <c r="BT1487" i="64" a="1"/>
  <c r="BT1487" i="64" s="1"/>
  <c r="BT1488" i="64" a="1"/>
  <c r="BT1488" i="64" s="1"/>
  <c r="BT1479" i="64" a="1"/>
  <c r="BT1479" i="64" s="1"/>
  <c r="BT1478" i="64" a="1"/>
  <c r="BT1478" i="64" s="1"/>
  <c r="BS1475" i="64"/>
  <c r="BS1474" i="64"/>
  <c r="BT1469" i="64" a="1"/>
  <c r="BT1469" i="64" s="1"/>
  <c r="BT1470" i="64" a="1"/>
  <c r="BT1470" i="64" s="1"/>
  <c r="BS1910" i="64"/>
  <c r="BT1909" i="64" a="1"/>
  <c r="BT1909" i="64" s="1"/>
  <c r="BT429" i="64" a="1"/>
  <c r="BT429" i="64" s="1"/>
  <c r="BO477" i="64"/>
  <c r="BP476" i="64" a="1"/>
  <c r="BP476" i="64" s="1"/>
  <c r="BU1679" i="64"/>
  <c r="BU1680" i="64" s="1"/>
  <c r="BS939" i="64"/>
  <c r="BS1390" i="64"/>
  <c r="BS1230" i="64"/>
  <c r="BS1367" i="64"/>
  <c r="BS826" i="64"/>
  <c r="BS320" i="64"/>
  <c r="BS455" i="64"/>
  <c r="BS431" i="64"/>
  <c r="BR62" i="64"/>
  <c r="BT424" i="64" a="1"/>
  <c r="BT424" i="64" s="1"/>
  <c r="BT75" i="64" a="1"/>
  <c r="BT75" i="64" s="1"/>
  <c r="BT342" i="64" a="1"/>
  <c r="BT342" i="64" s="1"/>
  <c r="BT55" i="64" a="1"/>
  <c r="BT55" i="64" s="1"/>
  <c r="BT59" i="64" a="1"/>
  <c r="BT59" i="64" s="1"/>
  <c r="BT60" i="64" a="1"/>
  <c r="BT60" i="64" s="1"/>
  <c r="BS56" i="64"/>
  <c r="BT54" i="64" a="1"/>
  <c r="BT54" i="64" s="1"/>
  <c r="BT53" i="64" a="1"/>
  <c r="BT53" i="64" s="1"/>
  <c r="BT454" i="64" a="1"/>
  <c r="BT454" i="64" s="1"/>
  <c r="BT2119" i="64" a="1"/>
  <c r="BT2119" i="64" s="1"/>
  <c r="BT2196" i="64" a="1"/>
  <c r="BT2196" i="64" s="1"/>
  <c r="BT2170" i="64" a="1"/>
  <c r="BT2170" i="64" s="1"/>
  <c r="BT2145" i="64" a="1"/>
  <c r="BT2145" i="64" s="1"/>
  <c r="BT1366" i="64" a="1"/>
  <c r="BT1366" i="64" s="1"/>
  <c r="BS93" i="64"/>
  <c r="BT89" i="64" a="1"/>
  <c r="BT89" i="64" s="1"/>
  <c r="BT90" i="64" a="1"/>
  <c r="BT90" i="64" s="1"/>
  <c r="BT91" i="64" a="1"/>
  <c r="BT91" i="64" s="1"/>
  <c r="BT92" i="64" a="1"/>
  <c r="BT92" i="64" s="1"/>
  <c r="BT1311" i="64" a="1"/>
  <c r="BT1311" i="64" s="1"/>
  <c r="BT1312" i="64" s="1"/>
  <c r="BT319" i="64" a="1"/>
  <c r="BT319" i="64" s="1"/>
  <c r="CH1516" i="64"/>
  <c r="CH1518" i="64" s="1"/>
  <c r="BT2246" i="64" a="1"/>
  <c r="BT2246" i="64" s="1"/>
  <c r="BT1231" i="64" a="1"/>
  <c r="BT1231" i="64" s="1"/>
  <c r="BT1610" i="64" a="1"/>
  <c r="BT1610" i="64" s="1"/>
  <c r="BT1618" i="64" s="1"/>
  <c r="BT1389" i="64" a="1"/>
  <c r="BT1389" i="64" s="1"/>
  <c r="BT1391" i="64" a="1"/>
  <c r="BT1391" i="64" s="1"/>
  <c r="BT1397" i="64" a="1"/>
  <c r="BT1397" i="64" s="1"/>
  <c r="BT938" i="64" a="1"/>
  <c r="BT938" i="64" s="1"/>
  <c r="BT825" i="64" a="1"/>
  <c r="BT825" i="64" s="1"/>
  <c r="BT1889" i="64" a="1"/>
  <c r="BT1474" i="64" a="1"/>
  <c r="BT367" i="64" a="1"/>
  <c r="BU1930" i="64" a="1"/>
  <c r="BT1230" i="64" a="1"/>
  <c r="BT1390" i="64" a="1"/>
  <c r="BT1867" i="64" a="1"/>
  <c r="BT431" i="64" a="1"/>
  <c r="BT344" i="64" a="1"/>
  <c r="BT1910" i="64" a="1"/>
  <c r="BU1964" i="64" a="1"/>
  <c r="BT554" i="64" a="1"/>
  <c r="BT455" i="64" a="1"/>
  <c r="BT939" i="64" a="1"/>
  <c r="BP477" i="64" a="1"/>
  <c r="BT1475" i="64" a="1"/>
  <c r="BT320" i="64" a="1"/>
  <c r="BT1367" i="64" a="1"/>
  <c r="BT826" i="64" a="1"/>
  <c r="AQ1612" i="64" l="1"/>
  <c r="CZ88" i="861"/>
  <c r="DA93" i="861"/>
  <c r="CZ30" i="861"/>
  <c r="CZ31" i="861" s="1"/>
  <c r="CZ69" i="863"/>
  <c r="CZ23" i="863" s="1"/>
  <c r="CZ36" i="861" s="1"/>
  <c r="CZ67" i="863"/>
  <c r="CZ71" i="863"/>
  <c r="CY35" i="861"/>
  <c r="CY39" i="861" s="1"/>
  <c r="CY41" i="861" s="1"/>
  <c r="CY26" i="863"/>
  <c r="BV208" i="64"/>
  <c r="BV209" i="64"/>
  <c r="BV191" i="64"/>
  <c r="BV192" i="64"/>
  <c r="BV210" i="64"/>
  <c r="BV193" i="64"/>
  <c r="BV211" i="64"/>
  <c r="BU194" i="64"/>
  <c r="BU212" i="64"/>
  <c r="DF2122" i="64"/>
  <c r="DG2120" i="64"/>
  <c r="DB2173" i="64"/>
  <c r="DC2171" i="64"/>
  <c r="BT554" i="64"/>
  <c r="BT564" i="64" s="1"/>
  <c r="BS564" i="64"/>
  <c r="BU558" i="64" a="1"/>
  <c r="BU558" i="64" s="1"/>
  <c r="BU553" i="64" a="1"/>
  <c r="BU553" i="64" s="1"/>
  <c r="BS1793" i="64"/>
  <c r="BT367" i="64"/>
  <c r="BU1777" i="64" a="1"/>
  <c r="BU1777" i="64" s="1"/>
  <c r="BU1778" i="64" a="1"/>
  <c r="BU1778" i="64" s="1"/>
  <c r="BU1779" i="64" a="1"/>
  <c r="BU1779" i="64" s="1"/>
  <c r="BU1780" i="64" a="1"/>
  <c r="BU1780" i="64" s="1"/>
  <c r="BU1781" i="64" a="1"/>
  <c r="BU1781" i="64" s="1"/>
  <c r="BU1776" i="64" a="1"/>
  <c r="BU1776" i="64" s="1"/>
  <c r="BU1782" i="64" a="1"/>
  <c r="BU1782" i="64" s="1"/>
  <c r="BU1783" i="64" a="1"/>
  <c r="BU1783" i="64" s="1"/>
  <c r="BU1784" i="64" a="1"/>
  <c r="BU1784" i="64" s="1"/>
  <c r="BT1785" i="64"/>
  <c r="BU343" i="64" a="1"/>
  <c r="BU343" i="64" s="1"/>
  <c r="BU366" i="64" a="1"/>
  <c r="BU366" i="64" s="1"/>
  <c r="BU365" i="64" a="1"/>
  <c r="BU365" i="64" s="1"/>
  <c r="BT344" i="64"/>
  <c r="BU1964" i="64"/>
  <c r="BU1930" i="64"/>
  <c r="BT1889" i="64"/>
  <c r="BT1867" i="64"/>
  <c r="BU2222" i="64" a="1"/>
  <c r="BU2222" i="64" s="1"/>
  <c r="BU1868" i="64" a="1"/>
  <c r="BU1868" i="64" s="1"/>
  <c r="BU1888" i="64" a="1"/>
  <c r="BU1888" i="64" s="1"/>
  <c r="BR1484" i="64"/>
  <c r="BQ1493" i="64"/>
  <c r="BR1493" i="64"/>
  <c r="BS1482" i="64"/>
  <c r="BS1491" i="64"/>
  <c r="BS1483" i="64"/>
  <c r="BS1492" i="64"/>
  <c r="BU1488" i="64" a="1"/>
  <c r="BU1488" i="64" s="1"/>
  <c r="BU1487" i="64" a="1"/>
  <c r="BU1487" i="64" s="1"/>
  <c r="BU1479" i="64" a="1"/>
  <c r="BU1479" i="64" s="1"/>
  <c r="BU1478" i="64" a="1"/>
  <c r="BU1478" i="64" s="1"/>
  <c r="BT1475" i="64"/>
  <c r="BT1474" i="64"/>
  <c r="BU1469" i="64" a="1"/>
  <c r="BU1469" i="64" s="1"/>
  <c r="BU1470" i="64" a="1"/>
  <c r="BU1470" i="64" s="1"/>
  <c r="BT1910" i="64"/>
  <c r="BU1909" i="64" a="1"/>
  <c r="BU1909" i="64" s="1"/>
  <c r="BU429" i="64" a="1"/>
  <c r="BU429" i="64" s="1"/>
  <c r="BP477" i="64"/>
  <c r="BV1679" i="64"/>
  <c r="BV1680" i="64" s="1"/>
  <c r="BQ476" i="64" a="1"/>
  <c r="BQ476" i="64" s="1"/>
  <c r="BT939" i="64"/>
  <c r="BT1230" i="64"/>
  <c r="BT1390" i="64"/>
  <c r="BT1367" i="64"/>
  <c r="BT826" i="64"/>
  <c r="BT320" i="64"/>
  <c r="BT455" i="64"/>
  <c r="BT431" i="64"/>
  <c r="BS62" i="64"/>
  <c r="BU424" i="64" a="1"/>
  <c r="BU424" i="64" s="1"/>
  <c r="BU75" i="64" a="1"/>
  <c r="BU75" i="64" s="1"/>
  <c r="BU342" i="64" a="1"/>
  <c r="BU342" i="64" s="1"/>
  <c r="BU55" i="64" a="1"/>
  <c r="BU55" i="64" s="1"/>
  <c r="BU59" i="64" a="1"/>
  <c r="BU59" i="64" s="1"/>
  <c r="BU60" i="64" a="1"/>
  <c r="BU60" i="64" s="1"/>
  <c r="BT56" i="64"/>
  <c r="BU54" i="64" a="1"/>
  <c r="BU54" i="64" s="1"/>
  <c r="BU53" i="64" a="1"/>
  <c r="BU53" i="64" s="1"/>
  <c r="BU454" i="64" a="1"/>
  <c r="BU454" i="64" s="1"/>
  <c r="BU2119" i="64" a="1"/>
  <c r="BU2119" i="64" s="1"/>
  <c r="BU2196" i="64" a="1"/>
  <c r="BU2196" i="64" s="1"/>
  <c r="BU2170" i="64" a="1"/>
  <c r="BU2170" i="64" s="1"/>
  <c r="BU2145" i="64" a="1"/>
  <c r="BU2145" i="64" s="1"/>
  <c r="BU1366" i="64" a="1"/>
  <c r="BU1366" i="64" s="1"/>
  <c r="BU90" i="64" a="1"/>
  <c r="BU90" i="64" s="1"/>
  <c r="BU91" i="64" a="1"/>
  <c r="BU91" i="64" s="1"/>
  <c r="BU92" i="64" a="1"/>
  <c r="BU92" i="64" s="1"/>
  <c r="BU89" i="64" a="1"/>
  <c r="BU89" i="64" s="1"/>
  <c r="BT93" i="64"/>
  <c r="BU1311" i="64" a="1"/>
  <c r="BU1311" i="64" s="1"/>
  <c r="BU1312" i="64" s="1"/>
  <c r="BU319" i="64" a="1"/>
  <c r="BU319" i="64" s="1"/>
  <c r="CI1516" i="64"/>
  <c r="CI1518" i="64" s="1"/>
  <c r="BU2246" i="64" a="1"/>
  <c r="BU2246" i="64" s="1"/>
  <c r="BU1231" i="64" a="1"/>
  <c r="BU1231" i="64" s="1"/>
  <c r="BU1610" i="64" a="1"/>
  <c r="BU1610" i="64" s="1"/>
  <c r="BU1618" i="64" s="1"/>
  <c r="BU1389" i="64" a="1"/>
  <c r="BU1389" i="64" s="1"/>
  <c r="BU1397" i="64" a="1"/>
  <c r="BU1397" i="64" s="1"/>
  <c r="BU1391" i="64" a="1"/>
  <c r="BU1391" i="64" s="1"/>
  <c r="BU938" i="64" a="1"/>
  <c r="BU938" i="64" s="1"/>
  <c r="BU825" i="64" a="1"/>
  <c r="BU825" i="64" s="1"/>
  <c r="BU455" i="64" a="1"/>
  <c r="BV1964" i="64" a="1"/>
  <c r="BU431" i="64" a="1"/>
  <c r="BQ477" i="64" a="1"/>
  <c r="BU554" i="64" a="1"/>
  <c r="BU1390" i="64" a="1"/>
  <c r="BU1230" i="64" a="1"/>
  <c r="BU1867" i="64" a="1"/>
  <c r="BU826" i="64" a="1"/>
  <c r="BU1889" i="64" a="1"/>
  <c r="BU1910" i="64" a="1"/>
  <c r="BU367" i="64" a="1"/>
  <c r="BU344" i="64" a="1"/>
  <c r="BV1930" i="64" a="1"/>
  <c r="BU320" i="64" a="1"/>
  <c r="BU1474" i="64" a="1"/>
  <c r="BU939" i="64" a="1"/>
  <c r="BU1367" i="64" a="1"/>
  <c r="BU1475" i="64" a="1"/>
  <c r="AQ1613" i="64" l="1"/>
  <c r="AR1609" i="64" s="1"/>
  <c r="AR1615" i="64" s="1"/>
  <c r="BQ1495" i="64"/>
  <c r="AR1619" i="64" a="1"/>
  <c r="AR1619" i="64" s="1"/>
  <c r="CZ25" i="863"/>
  <c r="CZ38" i="861" s="1"/>
  <c r="CZ64" i="861"/>
  <c r="DA19" i="861"/>
  <c r="DA30" i="861" s="1"/>
  <c r="DA31" i="861" s="1"/>
  <c r="CY42" i="861"/>
  <c r="CZ72" i="863"/>
  <c r="CZ22" i="863"/>
  <c r="BV212" i="64"/>
  <c r="BV194" i="64"/>
  <c r="BW208" i="64"/>
  <c r="BW209" i="64"/>
  <c r="BW191" i="64"/>
  <c r="BW192" i="64"/>
  <c r="BW210" i="64"/>
  <c r="BW193" i="64"/>
  <c r="BW211" i="64"/>
  <c r="DC2173" i="64"/>
  <c r="DD2171" i="64"/>
  <c r="DG2122" i="64"/>
  <c r="DH2120" i="64"/>
  <c r="BU554" i="64"/>
  <c r="BV558" i="64" a="1"/>
  <c r="BV558" i="64" s="1"/>
  <c r="BV553" i="64" a="1"/>
  <c r="BV553" i="64" s="1"/>
  <c r="BU367" i="64"/>
  <c r="BT1793" i="64"/>
  <c r="BU1785" i="64"/>
  <c r="BV1776" i="64" a="1"/>
  <c r="BV1776" i="64" s="1"/>
  <c r="BV1777" i="64" a="1"/>
  <c r="BV1777" i="64" s="1"/>
  <c r="BV1778" i="64" a="1"/>
  <c r="BV1778" i="64" s="1"/>
  <c r="BV1779" i="64" a="1"/>
  <c r="BV1779" i="64" s="1"/>
  <c r="BV1780" i="64" a="1"/>
  <c r="BV1780" i="64" s="1"/>
  <c r="BV1782" i="64" a="1"/>
  <c r="BV1782" i="64" s="1"/>
  <c r="BV1781" i="64" a="1"/>
  <c r="BV1781" i="64" s="1"/>
  <c r="BV1783" i="64" a="1"/>
  <c r="BV1783" i="64" s="1"/>
  <c r="BV1784" i="64" a="1"/>
  <c r="BV1784" i="64" s="1"/>
  <c r="BV365" i="64" a="1"/>
  <c r="BV365" i="64" s="1"/>
  <c r="BV343" i="64" a="1"/>
  <c r="BV343" i="64" s="1"/>
  <c r="BV366" i="64" a="1"/>
  <c r="BV366" i="64" s="1"/>
  <c r="BU344" i="64"/>
  <c r="BV1930" i="64"/>
  <c r="BV1964" i="64"/>
  <c r="BU1889" i="64"/>
  <c r="BU1867" i="64"/>
  <c r="BV2222" i="64" a="1"/>
  <c r="BV2222" i="64" s="1"/>
  <c r="BV1868" i="64" a="1"/>
  <c r="BV1868" i="64" s="1"/>
  <c r="BV1888" i="64" a="1"/>
  <c r="BV1888" i="64" s="1"/>
  <c r="BR1495" i="64"/>
  <c r="BR1496" i="64" s="1"/>
  <c r="BQ1496" i="64"/>
  <c r="BS1484" i="64"/>
  <c r="BT1482" i="64"/>
  <c r="BT1491" i="64"/>
  <c r="BT1483" i="64"/>
  <c r="BT1492" i="64"/>
  <c r="BV1488" i="64" a="1"/>
  <c r="BV1488" i="64" s="1"/>
  <c r="BV1487" i="64" a="1"/>
  <c r="BV1487" i="64" s="1"/>
  <c r="BV1479" i="64" a="1"/>
  <c r="BV1479" i="64" s="1"/>
  <c r="BV1478" i="64" a="1"/>
  <c r="BV1478" i="64" s="1"/>
  <c r="BU1475" i="64"/>
  <c r="BU1474" i="64"/>
  <c r="BV1469" i="64" a="1"/>
  <c r="BV1469" i="64" s="1"/>
  <c r="BV1470" i="64" a="1"/>
  <c r="BV1470" i="64" s="1"/>
  <c r="BU1910" i="64"/>
  <c r="BV1909" i="64" a="1"/>
  <c r="BV1909" i="64" s="1"/>
  <c r="BV429" i="64" a="1"/>
  <c r="BV429" i="64" s="1"/>
  <c r="BQ477" i="64"/>
  <c r="BW1679" i="64"/>
  <c r="BW1680" i="64" s="1"/>
  <c r="BR476" i="64" a="1"/>
  <c r="BR476" i="64" s="1"/>
  <c r="BU1390" i="64"/>
  <c r="BU1230" i="64"/>
  <c r="BU939" i="64"/>
  <c r="BU1367" i="64"/>
  <c r="BU826" i="64"/>
  <c r="BU320" i="64"/>
  <c r="BU455" i="64"/>
  <c r="BU431" i="64"/>
  <c r="BT62" i="64"/>
  <c r="BV424" i="64" a="1"/>
  <c r="BV424" i="64" s="1"/>
  <c r="BV75" i="64" a="1"/>
  <c r="BV75" i="64" s="1"/>
  <c r="BV342" i="64" a="1"/>
  <c r="BV342" i="64" s="1"/>
  <c r="BV55" i="64" a="1"/>
  <c r="BV55" i="64" s="1"/>
  <c r="BV59" i="64" a="1"/>
  <c r="BV59" i="64" s="1"/>
  <c r="BV60" i="64" a="1"/>
  <c r="BV60" i="64" s="1"/>
  <c r="BU56" i="64"/>
  <c r="BV54" i="64" a="1"/>
  <c r="BV54" i="64" s="1"/>
  <c r="BV53" i="64" a="1"/>
  <c r="BV53" i="64" s="1"/>
  <c r="BV454" i="64" a="1"/>
  <c r="BV454" i="64" s="1"/>
  <c r="BV2119" i="64" a="1"/>
  <c r="BV2119" i="64" s="1"/>
  <c r="BV2145" i="64" a="1"/>
  <c r="BV2145" i="64" s="1"/>
  <c r="BV2170" i="64" a="1"/>
  <c r="BV2170" i="64" s="1"/>
  <c r="BV2196" i="64" a="1"/>
  <c r="BV2196" i="64" s="1"/>
  <c r="BV1366" i="64" a="1"/>
  <c r="BV1366" i="64" s="1"/>
  <c r="BU93" i="64"/>
  <c r="BV90" i="64" a="1"/>
  <c r="BV90" i="64" s="1"/>
  <c r="BV91" i="64" a="1"/>
  <c r="BV91" i="64" s="1"/>
  <c r="BV92" i="64" a="1"/>
  <c r="BV92" i="64" s="1"/>
  <c r="BV89" i="64" a="1"/>
  <c r="BV89" i="64" s="1"/>
  <c r="BV1311" i="64" a="1"/>
  <c r="BV1311" i="64" s="1"/>
  <c r="BV1312" i="64" s="1"/>
  <c r="BV319" i="64" a="1"/>
  <c r="BV319" i="64" s="1"/>
  <c r="CJ1516" i="64"/>
  <c r="CJ1518" i="64" s="1"/>
  <c r="BV2246" i="64" a="1"/>
  <c r="BV2246" i="64" s="1"/>
  <c r="BV1231" i="64" a="1"/>
  <c r="BV1231" i="64" s="1"/>
  <c r="BV1610" i="64" a="1"/>
  <c r="BV1610" i="64" s="1"/>
  <c r="BV1618" i="64" s="1"/>
  <c r="BV1391" i="64" a="1"/>
  <c r="BV1391" i="64" s="1"/>
  <c r="BV1389" i="64" a="1"/>
  <c r="BV1389" i="64" s="1"/>
  <c r="BV1397" i="64" a="1"/>
  <c r="BV1397" i="64" s="1"/>
  <c r="BV938" i="64" a="1"/>
  <c r="BV938" i="64" s="1"/>
  <c r="BV825" i="64" a="1"/>
  <c r="BV825" i="64" s="1"/>
  <c r="BW1930" i="64" a="1"/>
  <c r="BV1889" i="64" a="1"/>
  <c r="BV367" i="64" a="1"/>
  <c r="BV1230" i="64" a="1"/>
  <c r="BV344" i="64" a="1"/>
  <c r="BV1390" i="64" a="1"/>
  <c r="BV1867" i="64" a="1"/>
  <c r="BV554" i="64" a="1"/>
  <c r="BV1474" i="64" a="1"/>
  <c r="BV431" i="64" a="1"/>
  <c r="BV320" i="64" a="1"/>
  <c r="BV455" i="64" a="1"/>
  <c r="BV939" i="64" a="1"/>
  <c r="BW1964" i="64" a="1"/>
  <c r="BV1475" i="64" a="1"/>
  <c r="BV1910" i="64" a="1"/>
  <c r="BR477" i="64" a="1"/>
  <c r="BV1367" i="64" a="1"/>
  <c r="BV826" i="64" a="1"/>
  <c r="AR1612" i="64" l="1"/>
  <c r="AR1613" i="64" s="1"/>
  <c r="AS1609" i="64" s="1"/>
  <c r="AS1615" i="64" s="1"/>
  <c r="DB93" i="861"/>
  <c r="DA12" i="863"/>
  <c r="DA71" i="863" s="1"/>
  <c r="CZ26" i="863"/>
  <c r="CZ35" i="861"/>
  <c r="CZ39" i="861" s="1"/>
  <c r="CZ41" i="861" s="1"/>
  <c r="BX208" i="64"/>
  <c r="BX209" i="64"/>
  <c r="BX191" i="64"/>
  <c r="BX210" i="64"/>
  <c r="BX192" i="64"/>
  <c r="BX211" i="64"/>
  <c r="BX193" i="64"/>
  <c r="BW212" i="64"/>
  <c r="BW194" i="64"/>
  <c r="DH2122" i="64"/>
  <c r="DI2120" i="64"/>
  <c r="DD2173" i="64"/>
  <c r="DE2171" i="64"/>
  <c r="BV554" i="64"/>
  <c r="BV564" i="64" s="1"/>
  <c r="BU564" i="64"/>
  <c r="BW558" i="64" a="1"/>
  <c r="BW558" i="64" s="1"/>
  <c r="BW553" i="64" a="1"/>
  <c r="BW553" i="64" s="1"/>
  <c r="BV367" i="64"/>
  <c r="BU1793" i="64"/>
  <c r="BW1776" i="64" a="1"/>
  <c r="BW1776" i="64" s="1"/>
  <c r="BW1777" i="64" a="1"/>
  <c r="BW1777" i="64" s="1"/>
  <c r="BW1778" i="64" a="1"/>
  <c r="BW1778" i="64" s="1"/>
  <c r="BW1779" i="64" a="1"/>
  <c r="BW1779" i="64" s="1"/>
  <c r="BW1780" i="64" a="1"/>
  <c r="BW1780" i="64" s="1"/>
  <c r="BW1781" i="64" a="1"/>
  <c r="BW1781" i="64" s="1"/>
  <c r="BW1783" i="64" a="1"/>
  <c r="BW1783" i="64" s="1"/>
  <c r="BW1784" i="64" a="1"/>
  <c r="BW1784" i="64" s="1"/>
  <c r="BW1782" i="64" a="1"/>
  <c r="BW1782" i="64" s="1"/>
  <c r="BV1785" i="64"/>
  <c r="BW365" i="64" a="1"/>
  <c r="BW365" i="64" s="1"/>
  <c r="BW343" i="64" a="1"/>
  <c r="BW343" i="64" s="1"/>
  <c r="BW366" i="64" a="1"/>
  <c r="BW366" i="64" s="1"/>
  <c r="BV344" i="64"/>
  <c r="BW1964" i="64"/>
  <c r="BW1930" i="64"/>
  <c r="BV1889" i="64"/>
  <c r="BV1867" i="64"/>
  <c r="BW2222" i="64" a="1"/>
  <c r="BW2222" i="64" s="1"/>
  <c r="BW1868" i="64" a="1"/>
  <c r="BW1868" i="64" s="1"/>
  <c r="BW1888" i="64" a="1"/>
  <c r="BW1888" i="64" s="1"/>
  <c r="BT1484" i="64"/>
  <c r="BT1493" i="64"/>
  <c r="BS1493" i="64"/>
  <c r="BU1482" i="64"/>
  <c r="BU1491" i="64"/>
  <c r="BU1483" i="64"/>
  <c r="BU1492" i="64"/>
  <c r="BW1488" i="64" a="1"/>
  <c r="BW1488" i="64" s="1"/>
  <c r="BW1487" i="64" a="1"/>
  <c r="BW1487" i="64" s="1"/>
  <c r="BW1478" i="64" a="1"/>
  <c r="BW1478" i="64" s="1"/>
  <c r="BW1479" i="64" a="1"/>
  <c r="BW1479" i="64" s="1"/>
  <c r="BV1475" i="64"/>
  <c r="BV1474" i="64"/>
  <c r="BW1469" i="64" a="1"/>
  <c r="BW1469" i="64" s="1"/>
  <c r="BW1470" i="64" a="1"/>
  <c r="BW1470" i="64" s="1"/>
  <c r="BV1910" i="64"/>
  <c r="BW1909" i="64" a="1"/>
  <c r="BW1909" i="64" s="1"/>
  <c r="BW429" i="64" a="1"/>
  <c r="BW429" i="64" s="1"/>
  <c r="BR477" i="64"/>
  <c r="BX1679" i="64"/>
  <c r="BX1680" i="64" s="1"/>
  <c r="BS476" i="64" a="1"/>
  <c r="BS476" i="64" s="1"/>
  <c r="BV1390" i="64"/>
  <c r="BV1230" i="64"/>
  <c r="BV939" i="64"/>
  <c r="BV1367" i="64"/>
  <c r="BV826" i="64"/>
  <c r="BV455" i="64"/>
  <c r="BV320" i="64"/>
  <c r="BV431" i="64"/>
  <c r="BU62" i="64"/>
  <c r="BW424" i="64" a="1"/>
  <c r="BW424" i="64" s="1"/>
  <c r="BW75" i="64" a="1"/>
  <c r="BW75" i="64" s="1"/>
  <c r="BW342" i="64" a="1"/>
  <c r="BW342" i="64" s="1"/>
  <c r="BW55" i="64" a="1"/>
  <c r="BW55" i="64" s="1"/>
  <c r="BW60" i="64" a="1"/>
  <c r="BW60" i="64" s="1"/>
  <c r="BW59" i="64" a="1"/>
  <c r="BW59" i="64" s="1"/>
  <c r="BV56" i="64"/>
  <c r="BW54" i="64" a="1"/>
  <c r="BW54" i="64" s="1"/>
  <c r="BW53" i="64" a="1"/>
  <c r="BW53" i="64" s="1"/>
  <c r="BW454" i="64" a="1"/>
  <c r="BW454" i="64" s="1"/>
  <c r="BW2119" i="64" a="1"/>
  <c r="BW2119" i="64" s="1"/>
  <c r="BW2145" i="64" a="1"/>
  <c r="BW2145" i="64" s="1"/>
  <c r="BW2196" i="64" a="1"/>
  <c r="BW2196" i="64" s="1"/>
  <c r="BW2170" i="64" a="1"/>
  <c r="BW2170" i="64" s="1"/>
  <c r="BW1366" i="64" a="1"/>
  <c r="BW1366" i="64" s="1"/>
  <c r="BV93" i="64"/>
  <c r="BW90" i="64" a="1"/>
  <c r="BW90" i="64" s="1"/>
  <c r="BW91" i="64" a="1"/>
  <c r="BW91" i="64" s="1"/>
  <c r="BW92" i="64" a="1"/>
  <c r="BW92" i="64" s="1"/>
  <c r="BW89" i="64" a="1"/>
  <c r="BW89" i="64" s="1"/>
  <c r="BW1311" i="64" a="1"/>
  <c r="BW1311" i="64" s="1"/>
  <c r="BW1312" i="64" s="1"/>
  <c r="BW319" i="64" a="1"/>
  <c r="BW319" i="64" s="1"/>
  <c r="CK1516" i="64"/>
  <c r="CK1518" i="64" s="1"/>
  <c r="BW2246" i="64" a="1"/>
  <c r="BW2246" i="64" s="1"/>
  <c r="BW1231" i="64" a="1"/>
  <c r="BW1231" i="64" s="1"/>
  <c r="BW1610" i="64" a="1"/>
  <c r="BW1610" i="64" s="1"/>
  <c r="BW1618" i="64" s="1"/>
  <c r="BW1397" i="64" a="1"/>
  <c r="BW1397" i="64" s="1"/>
  <c r="BW1389" i="64" a="1"/>
  <c r="BW1389" i="64" s="1"/>
  <c r="BW1391" i="64" a="1"/>
  <c r="BW1391" i="64" s="1"/>
  <c r="BW938" i="64" a="1"/>
  <c r="BW938" i="64" s="1"/>
  <c r="BW825" i="64" a="1"/>
  <c r="BW825" i="64" s="1"/>
  <c r="BW320" i="64" a="1"/>
  <c r="BW1367" i="64" a="1"/>
  <c r="BW1474" i="64" a="1"/>
  <c r="BX1964" i="64" a="1"/>
  <c r="BW1867" i="64" a="1"/>
  <c r="BW1230" i="64" a="1"/>
  <c r="BW939" i="64" a="1"/>
  <c r="BW826" i="64" a="1"/>
  <c r="BW554" i="64" a="1"/>
  <c r="BW455" i="64" a="1"/>
  <c r="BW1889" i="64" a="1"/>
  <c r="BW367" i="64" a="1"/>
  <c r="BW1910" i="64" a="1"/>
  <c r="BW1390" i="64" a="1"/>
  <c r="BW431" i="64" a="1"/>
  <c r="BS477" i="64" a="1"/>
  <c r="BX1930" i="64" a="1"/>
  <c r="BW344" i="64" a="1"/>
  <c r="BW1475" i="64" a="1"/>
  <c r="BS1495" i="64" l="1"/>
  <c r="BS1496" i="64" s="1"/>
  <c r="AS1619" i="64" a="1"/>
  <c r="AS1619" i="64" s="1"/>
  <c r="AS1612" i="64" s="1"/>
  <c r="DA25" i="863"/>
  <c r="DA38" i="861" s="1"/>
  <c r="DA64" i="861"/>
  <c r="DA88" i="861"/>
  <c r="DA67" i="863"/>
  <c r="DA22" i="863" s="1"/>
  <c r="DA69" i="863"/>
  <c r="DA23" i="863" s="1"/>
  <c r="DA36" i="861" s="1"/>
  <c r="DB19" i="861"/>
  <c r="DB12" i="863" s="1"/>
  <c r="CZ42" i="861"/>
  <c r="BX212" i="64"/>
  <c r="BY208" i="64"/>
  <c r="BY209" i="64"/>
  <c r="BY191" i="64"/>
  <c r="BY192" i="64"/>
  <c r="BY210" i="64"/>
  <c r="BY193" i="64"/>
  <c r="BY211" i="64"/>
  <c r="BX194" i="64"/>
  <c r="DE2173" i="64"/>
  <c r="DF2171" i="64"/>
  <c r="DI2122" i="64"/>
  <c r="DJ2120" i="64"/>
  <c r="BW554" i="64"/>
  <c r="BX558" i="64" a="1"/>
  <c r="BX558" i="64" s="1"/>
  <c r="BX553" i="64" a="1"/>
  <c r="BX553" i="64" s="1"/>
  <c r="BW367" i="64"/>
  <c r="BV1793" i="64"/>
  <c r="BX1776" i="64" a="1"/>
  <c r="BX1776" i="64" s="1"/>
  <c r="BX1777" i="64" a="1"/>
  <c r="BX1777" i="64" s="1"/>
  <c r="BX1782" i="64" a="1"/>
  <c r="BX1782" i="64" s="1"/>
  <c r="BX1779" i="64" a="1"/>
  <c r="BX1779" i="64" s="1"/>
  <c r="BX1783" i="64" a="1"/>
  <c r="BX1783" i="64" s="1"/>
  <c r="BX1784" i="64" a="1"/>
  <c r="BX1784" i="64" s="1"/>
  <c r="BX1780" i="64" a="1"/>
  <c r="BX1780" i="64" s="1"/>
  <c r="BX1778" i="64" a="1"/>
  <c r="BX1778" i="64" s="1"/>
  <c r="BX1781" i="64" a="1"/>
  <c r="BX1781" i="64" s="1"/>
  <c r="BW1785" i="64"/>
  <c r="BX365" i="64" a="1"/>
  <c r="BX365" i="64" s="1"/>
  <c r="BX343" i="64" a="1"/>
  <c r="BX343" i="64" s="1"/>
  <c r="BX366" i="64" a="1"/>
  <c r="BX366" i="64" s="1"/>
  <c r="BW344" i="64"/>
  <c r="BX1964" i="64"/>
  <c r="BX1930" i="64"/>
  <c r="BW1889" i="64"/>
  <c r="BW1867" i="64"/>
  <c r="BX2222" i="64" a="1"/>
  <c r="BX2222" i="64" s="1"/>
  <c r="BX1868" i="64" a="1"/>
  <c r="BX1868" i="64" s="1"/>
  <c r="BX1888" i="64" a="1"/>
  <c r="BX1888" i="64" s="1"/>
  <c r="BT1495" i="64"/>
  <c r="BT1496" i="64" s="1"/>
  <c r="BU1484" i="64"/>
  <c r="BV1482" i="64"/>
  <c r="BV1491" i="64"/>
  <c r="BV1483" i="64"/>
  <c r="BV1492" i="64"/>
  <c r="BX1487" i="64" a="1"/>
  <c r="BX1487" i="64" s="1"/>
  <c r="BX1488" i="64" a="1"/>
  <c r="BX1488" i="64" s="1"/>
  <c r="BX1478" i="64" a="1"/>
  <c r="BX1478" i="64" s="1"/>
  <c r="BX1479" i="64" a="1"/>
  <c r="BX1479" i="64" s="1"/>
  <c r="BW1475" i="64"/>
  <c r="BW1474" i="64"/>
  <c r="BX1469" i="64" a="1"/>
  <c r="BX1469" i="64" s="1"/>
  <c r="BX1470" i="64" a="1"/>
  <c r="BX1470" i="64" s="1"/>
  <c r="BW1910" i="64"/>
  <c r="BX1909" i="64" a="1"/>
  <c r="BX1909" i="64" s="1"/>
  <c r="BX429" i="64" a="1"/>
  <c r="BX429" i="64" s="1"/>
  <c r="BS477" i="64"/>
  <c r="BT476" i="64" a="1"/>
  <c r="BT476" i="64" s="1"/>
  <c r="BY1679" i="64"/>
  <c r="BY1680" i="64" s="1"/>
  <c r="BW1390" i="64"/>
  <c r="BW1230" i="64"/>
  <c r="BW939" i="64"/>
  <c r="BW1367" i="64"/>
  <c r="BW826" i="64"/>
  <c r="BW320" i="64"/>
  <c r="BW455" i="64"/>
  <c r="BW431" i="64"/>
  <c r="BV62" i="64"/>
  <c r="BX424" i="64" a="1"/>
  <c r="BX424" i="64" s="1"/>
  <c r="BX75" i="64" a="1"/>
  <c r="BX75" i="64" s="1"/>
  <c r="BX342" i="64" a="1"/>
  <c r="BX342" i="64" s="1"/>
  <c r="BX55" i="64" a="1"/>
  <c r="BX55" i="64" s="1"/>
  <c r="BX60" i="64" a="1"/>
  <c r="BX60" i="64" s="1"/>
  <c r="BX59" i="64" a="1"/>
  <c r="BX59" i="64" s="1"/>
  <c r="BW56" i="64"/>
  <c r="BX53" i="64" a="1"/>
  <c r="BX53" i="64" s="1"/>
  <c r="BX54" i="64" a="1"/>
  <c r="BX54" i="64" s="1"/>
  <c r="BX454" i="64" a="1"/>
  <c r="BX454" i="64" s="1"/>
  <c r="BX2119" i="64" a="1"/>
  <c r="BX2119" i="64" s="1"/>
  <c r="BX2196" i="64" a="1"/>
  <c r="BX2196" i="64" s="1"/>
  <c r="BX2170" i="64" a="1"/>
  <c r="BX2170" i="64" s="1"/>
  <c r="BX2145" i="64" a="1"/>
  <c r="BX2145" i="64" s="1"/>
  <c r="BX1366" i="64" a="1"/>
  <c r="BX1366" i="64" s="1"/>
  <c r="BW93" i="64"/>
  <c r="BX89" i="64" a="1"/>
  <c r="BX89" i="64" s="1"/>
  <c r="BX90" i="64" a="1"/>
  <c r="BX90" i="64" s="1"/>
  <c r="BX91" i="64" a="1"/>
  <c r="BX91" i="64" s="1"/>
  <c r="BX92" i="64" a="1"/>
  <c r="BX92" i="64" s="1"/>
  <c r="BX1311" i="64" a="1"/>
  <c r="BX1311" i="64" s="1"/>
  <c r="BX1312" i="64" s="1"/>
  <c r="BX319" i="64" a="1"/>
  <c r="BX319" i="64" s="1"/>
  <c r="CL1516" i="64"/>
  <c r="CL1518" i="64" s="1"/>
  <c r="BX2246" i="64" a="1"/>
  <c r="BX2246" i="64" s="1"/>
  <c r="BX1231" i="64" a="1"/>
  <c r="BX1231" i="64" s="1"/>
  <c r="BX1610" i="64" a="1"/>
  <c r="BX1610" i="64" s="1"/>
  <c r="BX1618" i="64" s="1"/>
  <c r="BX1397" i="64" a="1"/>
  <c r="BX1397" i="64" s="1"/>
  <c r="BX1391" i="64" a="1"/>
  <c r="BX1391" i="64" s="1"/>
  <c r="BX1389" i="64" a="1"/>
  <c r="BX1389" i="64" s="1"/>
  <c r="BX938" i="64" a="1"/>
  <c r="BX938" i="64" s="1"/>
  <c r="BX825" i="64" a="1"/>
  <c r="BX825" i="64" s="1"/>
  <c r="BX344" i="64" a="1"/>
  <c r="BX1230" i="64" a="1"/>
  <c r="BX1475" i="64" a="1"/>
  <c r="BT477" i="64" a="1"/>
  <c r="BX554" i="64" a="1"/>
  <c r="BX1474" i="64" a="1"/>
  <c r="BY1964" i="64" a="1"/>
  <c r="BX431" i="64" a="1"/>
  <c r="BX1910" i="64" a="1"/>
  <c r="BX1889" i="64" a="1"/>
  <c r="BX1867" i="64" a="1"/>
  <c r="BX455" i="64" a="1"/>
  <c r="BX1390" i="64" a="1"/>
  <c r="BX320" i="64" a="1"/>
  <c r="BY1930" i="64" a="1"/>
  <c r="BX367" i="64" a="1"/>
  <c r="BX1367" i="64" a="1"/>
  <c r="BX939" i="64" a="1"/>
  <c r="BX826" i="64" a="1"/>
  <c r="DB88" i="861" l="1"/>
  <c r="DA72" i="863"/>
  <c r="DB30" i="861"/>
  <c r="DB31" i="861" s="1"/>
  <c r="DA35" i="861"/>
  <c r="DA39" i="861" s="1"/>
  <c r="DA41" i="861" s="1"/>
  <c r="DA26" i="863"/>
  <c r="DB69" i="863"/>
  <c r="DB23" i="863" s="1"/>
  <c r="DB36" i="861" s="1"/>
  <c r="DB71" i="863"/>
  <c r="DB67" i="863"/>
  <c r="DC93" i="861"/>
  <c r="BY194" i="64"/>
  <c r="BY212" i="64"/>
  <c r="BZ208" i="64"/>
  <c r="BZ191" i="64"/>
  <c r="BZ209" i="64"/>
  <c r="BZ192" i="64"/>
  <c r="BZ210" i="64"/>
  <c r="BZ211" i="64"/>
  <c r="BZ193" i="64"/>
  <c r="DJ2122" i="64"/>
  <c r="DK2120" i="64"/>
  <c r="DF2173" i="64"/>
  <c r="DG2171" i="64"/>
  <c r="BX554" i="64"/>
  <c r="BX564" i="64" s="1"/>
  <c r="BW564" i="64"/>
  <c r="BY558" i="64" a="1"/>
  <c r="BY558" i="64" s="1"/>
  <c r="BY553" i="64" a="1"/>
  <c r="BY553" i="64" s="1"/>
  <c r="BX367" i="64"/>
  <c r="BW1793" i="64"/>
  <c r="BY1776" i="64" a="1"/>
  <c r="BY1776" i="64" s="1"/>
  <c r="BY1777" i="64" a="1"/>
  <c r="BY1777" i="64" s="1"/>
  <c r="BY1778" i="64" a="1"/>
  <c r="BY1778" i="64" s="1"/>
  <c r="BY1779" i="64" a="1"/>
  <c r="BY1779" i="64" s="1"/>
  <c r="BY1780" i="64" a="1"/>
  <c r="BY1780" i="64" s="1"/>
  <c r="BY1781" i="64" a="1"/>
  <c r="BY1781" i="64" s="1"/>
  <c r="BY1783" i="64" a="1"/>
  <c r="BY1783" i="64" s="1"/>
  <c r="BY1784" i="64" a="1"/>
  <c r="BY1784" i="64" s="1"/>
  <c r="BY1782" i="64" a="1"/>
  <c r="BY1782" i="64" s="1"/>
  <c r="BX1785" i="64"/>
  <c r="BY343" i="64" a="1"/>
  <c r="BY343" i="64" s="1"/>
  <c r="BY365" i="64" a="1"/>
  <c r="BY365" i="64" s="1"/>
  <c r="BY366" i="64" a="1"/>
  <c r="BY366" i="64" s="1"/>
  <c r="BX344" i="64"/>
  <c r="BY1964" i="64"/>
  <c r="BY1930" i="64"/>
  <c r="BX1889" i="64"/>
  <c r="BX1867" i="64"/>
  <c r="BY2222" i="64" a="1"/>
  <c r="BY2222" i="64" s="1"/>
  <c r="BY1888" i="64" a="1"/>
  <c r="BY1888" i="64" s="1"/>
  <c r="BY1868" i="64" a="1"/>
  <c r="BY1868" i="64" s="1"/>
  <c r="BU1493" i="64"/>
  <c r="BV1484" i="64"/>
  <c r="BW1482" i="64"/>
  <c r="BW1491" i="64"/>
  <c r="BW1483" i="64"/>
  <c r="BW1492" i="64"/>
  <c r="BY1488" i="64" a="1"/>
  <c r="BY1488" i="64" s="1"/>
  <c r="BY1487" i="64" a="1"/>
  <c r="BY1487" i="64" s="1"/>
  <c r="BY1479" i="64" a="1"/>
  <c r="BY1479" i="64" s="1"/>
  <c r="BY1478" i="64" a="1"/>
  <c r="BY1478" i="64" s="1"/>
  <c r="BX1475" i="64"/>
  <c r="BX1474" i="64"/>
  <c r="BY1469" i="64" a="1"/>
  <c r="BY1469" i="64" s="1"/>
  <c r="BY1470" i="64" a="1"/>
  <c r="BY1470" i="64" s="1"/>
  <c r="BX1910" i="64"/>
  <c r="BY1909" i="64" a="1"/>
  <c r="BY1909" i="64" s="1"/>
  <c r="BY429" i="64" a="1"/>
  <c r="BY429" i="64" s="1"/>
  <c r="BT477" i="64"/>
  <c r="BZ1679" i="64"/>
  <c r="BZ1680" i="64" s="1"/>
  <c r="BU476" i="64" a="1"/>
  <c r="BU476" i="64" s="1"/>
  <c r="AS1613" i="64"/>
  <c r="AT1609" i="64" s="1"/>
  <c r="AT1615" i="64" s="1"/>
  <c r="BX1230" i="64"/>
  <c r="BX939" i="64"/>
  <c r="BX1390" i="64"/>
  <c r="BX1367" i="64"/>
  <c r="BX826" i="64"/>
  <c r="BX455" i="64"/>
  <c r="BX431" i="64"/>
  <c r="BX320" i="64"/>
  <c r="BW62" i="64"/>
  <c r="BY424" i="64" a="1"/>
  <c r="BY424" i="64" s="1"/>
  <c r="BY75" i="64" a="1"/>
  <c r="BY75" i="64" s="1"/>
  <c r="BY342" i="64" a="1"/>
  <c r="BY342" i="64" s="1"/>
  <c r="BY55" i="64" a="1"/>
  <c r="BY55" i="64" s="1"/>
  <c r="BY60" i="64" a="1"/>
  <c r="BY60" i="64" s="1"/>
  <c r="BY59" i="64" a="1"/>
  <c r="BY59" i="64" s="1"/>
  <c r="BX56" i="64"/>
  <c r="BY53" i="64" a="1"/>
  <c r="BY53" i="64" s="1"/>
  <c r="BY54" i="64" a="1"/>
  <c r="BY54" i="64" s="1"/>
  <c r="BY454" i="64" a="1"/>
  <c r="BY454" i="64" s="1"/>
  <c r="BY2119" i="64" a="1"/>
  <c r="BY2119" i="64" s="1"/>
  <c r="BY2196" i="64" a="1"/>
  <c r="BY2196" i="64" s="1"/>
  <c r="BY2170" i="64" a="1"/>
  <c r="BY2170" i="64" s="1"/>
  <c r="BY2145" i="64" a="1"/>
  <c r="BY2145" i="64" s="1"/>
  <c r="BY1366" i="64" a="1"/>
  <c r="BY1366" i="64" s="1"/>
  <c r="BY92" i="64" a="1"/>
  <c r="BY92" i="64" s="1"/>
  <c r="BY89" i="64" a="1"/>
  <c r="BY89" i="64" s="1"/>
  <c r="BY90" i="64" a="1"/>
  <c r="BY90" i="64" s="1"/>
  <c r="BY91" i="64" a="1"/>
  <c r="BY91" i="64" s="1"/>
  <c r="BX93" i="64"/>
  <c r="BY1311" i="64" a="1"/>
  <c r="BY1311" i="64" s="1"/>
  <c r="BY1312" i="64" s="1"/>
  <c r="BY319" i="64" a="1"/>
  <c r="BY319" i="64" s="1"/>
  <c r="BY2246" i="64" a="1"/>
  <c r="BY2246" i="64" s="1"/>
  <c r="BY1231" i="64" a="1"/>
  <c r="BY1231" i="64" s="1"/>
  <c r="BY1610" i="64" a="1"/>
  <c r="BY1610" i="64" s="1"/>
  <c r="BY1618" i="64" s="1"/>
  <c r="BY1397" i="64" a="1"/>
  <c r="BY1397" i="64" s="1"/>
  <c r="BY1391" i="64" a="1"/>
  <c r="BY1391" i="64" s="1"/>
  <c r="BY1389" i="64" a="1"/>
  <c r="BY1389" i="64" s="1"/>
  <c r="BY938" i="64" a="1"/>
  <c r="BY938" i="64" s="1"/>
  <c r="BY825" i="64" a="1"/>
  <c r="BY825" i="64" s="1"/>
  <c r="S394" i="64"/>
  <c r="BY431" i="64" a="1"/>
  <c r="BY344" i="64" a="1"/>
  <c r="BY455" i="64" a="1"/>
  <c r="BY554" i="64" a="1"/>
  <c r="BZ1930" i="64" a="1"/>
  <c r="BU477" i="64" a="1"/>
  <c r="BY320" i="64" a="1"/>
  <c r="BY1390" i="64" a="1"/>
  <c r="BY367" i="64" a="1"/>
  <c r="BY1867" i="64" a="1"/>
  <c r="BZ1964" i="64" a="1"/>
  <c r="BY1910" i="64" a="1"/>
  <c r="BY1889" i="64" a="1"/>
  <c r="BY1475" i="64" a="1"/>
  <c r="BY1230" i="64" a="1"/>
  <c r="BY939" i="64" a="1"/>
  <c r="BY1474" i="64" a="1"/>
  <c r="BY1367" i="64" a="1"/>
  <c r="BY826" i="64" a="1"/>
  <c r="BU1495" i="64" l="1"/>
  <c r="BU1496" i="64" s="1"/>
  <c r="AT1619" i="64" a="1"/>
  <c r="AT1619" i="64" s="1"/>
  <c r="AT1612" i="64" s="1"/>
  <c r="DB25" i="863"/>
  <c r="DB38" i="861" s="1"/>
  <c r="DB64" i="861"/>
  <c r="DC19" i="861"/>
  <c r="DC30" i="861" s="1"/>
  <c r="DC31" i="861" s="1"/>
  <c r="DB22" i="863"/>
  <c r="DB72" i="863"/>
  <c r="DA42" i="861"/>
  <c r="BZ212" i="64"/>
  <c r="CA208" i="64"/>
  <c r="CA191" i="64"/>
  <c r="CA209" i="64"/>
  <c r="CA210" i="64"/>
  <c r="CA192" i="64"/>
  <c r="CA193" i="64"/>
  <c r="CA211" i="64"/>
  <c r="BZ194" i="64"/>
  <c r="DG2173" i="64"/>
  <c r="DH2171" i="64"/>
  <c r="DK2122" i="64"/>
  <c r="DL2120" i="64"/>
  <c r="DL2122" i="64" s="1"/>
  <c r="BY554" i="64"/>
  <c r="BY564" i="64" s="1"/>
  <c r="BZ558" i="64" a="1"/>
  <c r="BZ558" i="64" s="1"/>
  <c r="BZ553" i="64" a="1"/>
  <c r="BZ553" i="64" s="1"/>
  <c r="BY367" i="64"/>
  <c r="BX1793" i="64"/>
  <c r="BZ1776" i="64" a="1"/>
  <c r="BZ1776" i="64" s="1"/>
  <c r="BZ1777" i="64" a="1"/>
  <c r="BZ1777" i="64" s="1"/>
  <c r="BZ1778" i="64" a="1"/>
  <c r="BZ1778" i="64" s="1"/>
  <c r="BZ1779" i="64" a="1"/>
  <c r="BZ1779" i="64" s="1"/>
  <c r="BZ1782" i="64" a="1"/>
  <c r="BZ1782" i="64" s="1"/>
  <c r="BZ1781" i="64" a="1"/>
  <c r="BZ1781" i="64" s="1"/>
  <c r="BZ1783" i="64" a="1"/>
  <c r="BZ1783" i="64" s="1"/>
  <c r="BZ1784" i="64" a="1"/>
  <c r="BZ1784" i="64" s="1"/>
  <c r="BZ1780" i="64" a="1"/>
  <c r="BZ1780" i="64" s="1"/>
  <c r="BY1785" i="64"/>
  <c r="BZ343" i="64" a="1"/>
  <c r="BZ343" i="64" s="1"/>
  <c r="BZ365" i="64" a="1"/>
  <c r="BZ365" i="64" s="1"/>
  <c r="BZ366" i="64" a="1"/>
  <c r="BZ366" i="64" s="1"/>
  <c r="BY344" i="64"/>
  <c r="BZ1964" i="64"/>
  <c r="BZ1930" i="64"/>
  <c r="BY1867" i="64"/>
  <c r="BY1889" i="64"/>
  <c r="BZ2222" i="64" a="1"/>
  <c r="BZ2222" i="64" s="1"/>
  <c r="BZ1868" i="64" a="1"/>
  <c r="BZ1868" i="64" s="1"/>
  <c r="BZ1888" i="64" a="1"/>
  <c r="BZ1888" i="64" s="1"/>
  <c r="BV1493" i="64"/>
  <c r="BV1495" i="64" s="1"/>
  <c r="BV1496" i="64" s="1"/>
  <c r="BW1484" i="64"/>
  <c r="BX1482" i="64"/>
  <c r="BX1491" i="64"/>
  <c r="BX1483" i="64"/>
  <c r="BX1492" i="64"/>
  <c r="BZ1488" i="64" a="1"/>
  <c r="BZ1488" i="64" s="1"/>
  <c r="BZ1487" i="64" a="1"/>
  <c r="BZ1487" i="64" s="1"/>
  <c r="BZ1478" i="64" a="1"/>
  <c r="BZ1478" i="64" s="1"/>
  <c r="BZ1479" i="64" a="1"/>
  <c r="BZ1479" i="64" s="1"/>
  <c r="BY1475" i="64"/>
  <c r="BY1474" i="64"/>
  <c r="BZ1469" i="64" a="1"/>
  <c r="BZ1469" i="64" s="1"/>
  <c r="BZ1470" i="64" a="1"/>
  <c r="BZ1470" i="64" s="1"/>
  <c r="BY1910" i="64"/>
  <c r="BZ1909" i="64" a="1"/>
  <c r="BZ1909" i="64" s="1"/>
  <c r="BZ429" i="64" a="1"/>
  <c r="BZ429" i="64" s="1"/>
  <c r="BU477" i="64"/>
  <c r="CA1679" i="64"/>
  <c r="CA1680" i="64" s="1"/>
  <c r="BV476" i="64" a="1"/>
  <c r="BV476" i="64" s="1"/>
  <c r="BY1230" i="64"/>
  <c r="BY939" i="64"/>
  <c r="BY1390" i="64"/>
  <c r="BY1367" i="64"/>
  <c r="BY826" i="64"/>
  <c r="BY455" i="64"/>
  <c r="BY431" i="64"/>
  <c r="BY320" i="64"/>
  <c r="BX62" i="64"/>
  <c r="BZ424" i="64" a="1"/>
  <c r="BZ424" i="64" s="1"/>
  <c r="BZ75" i="64" a="1"/>
  <c r="BZ75" i="64" s="1"/>
  <c r="BZ342" i="64" a="1"/>
  <c r="BZ342" i="64" s="1"/>
  <c r="BZ55" i="64" a="1"/>
  <c r="BZ55" i="64" s="1"/>
  <c r="BZ60" i="64" a="1"/>
  <c r="BZ60" i="64" s="1"/>
  <c r="BZ59" i="64" a="1"/>
  <c r="BZ59" i="64" s="1"/>
  <c r="BY56" i="64"/>
  <c r="BZ54" i="64" a="1"/>
  <c r="BZ54" i="64" s="1"/>
  <c r="BZ53" i="64" a="1"/>
  <c r="BZ53" i="64" s="1"/>
  <c r="BZ454" i="64" a="1"/>
  <c r="BZ454" i="64" s="1"/>
  <c r="BZ2119" i="64" a="1"/>
  <c r="BZ2119" i="64" s="1"/>
  <c r="BZ2196" i="64" a="1"/>
  <c r="BZ2196" i="64" s="1"/>
  <c r="BZ2170" i="64" a="1"/>
  <c r="BZ2170" i="64" s="1"/>
  <c r="BZ2145" i="64" a="1"/>
  <c r="BZ2145" i="64" s="1"/>
  <c r="BZ1366" i="64" a="1"/>
  <c r="BZ1366" i="64" s="1"/>
  <c r="BZ92" i="64" a="1"/>
  <c r="BZ92" i="64" s="1"/>
  <c r="BZ90" i="64" a="1"/>
  <c r="BZ90" i="64" s="1"/>
  <c r="BZ89" i="64" a="1"/>
  <c r="BZ89" i="64" s="1"/>
  <c r="BZ91" i="64" a="1"/>
  <c r="BZ91" i="64" s="1"/>
  <c r="BY93" i="64"/>
  <c r="BZ1311" i="64" a="1"/>
  <c r="BZ1311" i="64" s="1"/>
  <c r="BZ1312" i="64" s="1"/>
  <c r="BZ319" i="64" a="1"/>
  <c r="BZ319" i="64" s="1"/>
  <c r="BZ2246" i="64" a="1"/>
  <c r="BZ2246" i="64" s="1"/>
  <c r="BZ1231" i="64" a="1"/>
  <c r="BZ1231" i="64" s="1"/>
  <c r="BZ1610" i="64" a="1"/>
  <c r="BZ1610" i="64" s="1"/>
  <c r="BZ1618" i="64" s="1"/>
  <c r="BZ1391" i="64" a="1"/>
  <c r="BZ1391" i="64" s="1"/>
  <c r="BZ1397" i="64" a="1"/>
  <c r="BZ1397" i="64" s="1"/>
  <c r="BZ1389" i="64" a="1"/>
  <c r="BZ1389" i="64" s="1"/>
  <c r="BZ938" i="64" a="1"/>
  <c r="BZ938" i="64" s="1"/>
  <c r="BZ825" i="64" a="1"/>
  <c r="BZ825" i="64" s="1"/>
  <c r="BZ367" i="64" a="1"/>
  <c r="BV477" i="64" a="1"/>
  <c r="BZ431" i="64" a="1"/>
  <c r="BZ1390" i="64" a="1"/>
  <c r="BZ1867" i="64" a="1"/>
  <c r="CA1964" i="64" a="1"/>
  <c r="BZ1367" i="64" a="1"/>
  <c r="BZ344" i="64" a="1"/>
  <c r="BZ554" i="64" a="1"/>
  <c r="CA1930" i="64" a="1"/>
  <c r="BZ455" i="64" a="1"/>
  <c r="BZ1910" i="64" a="1"/>
  <c r="BZ1474" i="64" a="1"/>
  <c r="BZ320" i="64" a="1"/>
  <c r="BZ939" i="64" a="1"/>
  <c r="BZ1889" i="64" a="1"/>
  <c r="BZ1475" i="64" a="1"/>
  <c r="BZ1230" i="64" a="1"/>
  <c r="BZ826" i="64" a="1"/>
  <c r="DC12" i="863" l="1"/>
  <c r="DC71" i="863" s="1"/>
  <c r="DB35" i="861"/>
  <c r="DB39" i="861" s="1"/>
  <c r="DB41" i="861" s="1"/>
  <c r="DB26" i="863"/>
  <c r="DD93" i="861"/>
  <c r="CB208" i="64"/>
  <c r="CB209" i="64"/>
  <c r="CB191" i="64"/>
  <c r="CB192" i="64"/>
  <c r="CB210" i="64"/>
  <c r="CB193" i="64"/>
  <c r="CB211" i="64"/>
  <c r="CA194" i="64"/>
  <c r="CA212" i="64"/>
  <c r="DH2173" i="64"/>
  <c r="DI2171" i="64"/>
  <c r="BZ554" i="64"/>
  <c r="BZ564" i="64" s="1"/>
  <c r="CA558" i="64" a="1"/>
  <c r="CA558" i="64" s="1"/>
  <c r="CA553" i="64" a="1"/>
  <c r="CA553" i="64" s="1"/>
  <c r="BZ367" i="64"/>
  <c r="BY1793" i="64"/>
  <c r="CA1776" i="64" a="1"/>
  <c r="CA1776" i="64" s="1"/>
  <c r="CA1777" i="64" a="1"/>
  <c r="CA1777" i="64" s="1"/>
  <c r="CA1782" i="64" a="1"/>
  <c r="CA1782" i="64" s="1"/>
  <c r="CA1779" i="64" a="1"/>
  <c r="CA1779" i="64" s="1"/>
  <c r="CA1781" i="64" a="1"/>
  <c r="CA1781" i="64" s="1"/>
  <c r="CA1783" i="64" a="1"/>
  <c r="CA1783" i="64" s="1"/>
  <c r="CA1784" i="64" a="1"/>
  <c r="CA1784" i="64" s="1"/>
  <c r="CA1780" i="64" a="1"/>
  <c r="CA1780" i="64" s="1"/>
  <c r="CA1778" i="64" a="1"/>
  <c r="CA1778" i="64" s="1"/>
  <c r="BZ1785" i="64"/>
  <c r="CA343" i="64" a="1"/>
  <c r="CA343" i="64" s="1"/>
  <c r="CA366" i="64" a="1"/>
  <c r="CA366" i="64" s="1"/>
  <c r="CA365" i="64" a="1"/>
  <c r="CA365" i="64" s="1"/>
  <c r="BZ344" i="64"/>
  <c r="CA1930" i="64"/>
  <c r="CA1964" i="64"/>
  <c r="BZ1889" i="64"/>
  <c r="BZ1867" i="64"/>
  <c r="CA2222" i="64" a="1"/>
  <c r="CA2222" i="64" s="1"/>
  <c r="CA1868" i="64" a="1"/>
  <c r="CA1868" i="64" s="1"/>
  <c r="CA1888" i="64" a="1"/>
  <c r="CA1888" i="64" s="1"/>
  <c r="BW1493" i="64"/>
  <c r="BW1495" i="64" s="1"/>
  <c r="BX1484" i="64"/>
  <c r="BY1482" i="64"/>
  <c r="BY1491" i="64"/>
  <c r="BY1483" i="64"/>
  <c r="BY1492" i="64"/>
  <c r="CA1488" i="64" a="1"/>
  <c r="CA1488" i="64" s="1"/>
  <c r="CA1487" i="64" a="1"/>
  <c r="CA1487" i="64" s="1"/>
  <c r="CA1479" i="64" a="1"/>
  <c r="CA1479" i="64" s="1"/>
  <c r="CA1478" i="64" a="1"/>
  <c r="CA1478" i="64" s="1"/>
  <c r="BZ1475" i="64"/>
  <c r="BZ1474" i="64"/>
  <c r="CA1469" i="64" a="1"/>
  <c r="CA1469" i="64" s="1"/>
  <c r="CA1470" i="64" a="1"/>
  <c r="CA1470" i="64" s="1"/>
  <c r="BZ1910" i="64"/>
  <c r="CA1909" i="64" a="1"/>
  <c r="CA1909" i="64" s="1"/>
  <c r="CA429" i="64" a="1"/>
  <c r="CA429" i="64" s="1"/>
  <c r="BV477" i="64"/>
  <c r="CB1679" i="64"/>
  <c r="CB1680" i="64" s="1"/>
  <c r="BW476" i="64" a="1"/>
  <c r="BW476" i="64" s="1"/>
  <c r="AT1613" i="64"/>
  <c r="AU1609" i="64" s="1"/>
  <c r="AU1615" i="64" s="1"/>
  <c r="BZ1390" i="64"/>
  <c r="BZ1230" i="64"/>
  <c r="O1230" i="64" s="1"/>
  <c r="BZ939" i="64"/>
  <c r="BZ1367" i="64"/>
  <c r="BZ826" i="64"/>
  <c r="BZ431" i="64"/>
  <c r="BZ455" i="64"/>
  <c r="BZ320" i="64"/>
  <c r="BY62" i="64"/>
  <c r="CA424" i="64" a="1"/>
  <c r="CA424" i="64" s="1"/>
  <c r="CA75" i="64" a="1"/>
  <c r="CA75" i="64" s="1"/>
  <c r="CA342" i="64" a="1"/>
  <c r="CA342" i="64" s="1"/>
  <c r="CA55" i="64" a="1"/>
  <c r="CA55" i="64" s="1"/>
  <c r="CA60" i="64" a="1"/>
  <c r="CA60" i="64" s="1"/>
  <c r="CA59" i="64" a="1"/>
  <c r="CA59" i="64" s="1"/>
  <c r="BZ56" i="64"/>
  <c r="CA53" i="64" a="1"/>
  <c r="CA53" i="64" s="1"/>
  <c r="CA54" i="64" a="1"/>
  <c r="CA54" i="64" s="1"/>
  <c r="CA454" i="64" a="1"/>
  <c r="CA454" i="64" s="1"/>
  <c r="CA2119" i="64" a="1"/>
  <c r="CA2119" i="64" s="1"/>
  <c r="CA2196" i="64" a="1"/>
  <c r="CA2196" i="64" s="1"/>
  <c r="CA2170" i="64" a="1"/>
  <c r="CA2170" i="64" s="1"/>
  <c r="CA2145" i="64" a="1"/>
  <c r="CA2145" i="64" s="1"/>
  <c r="CA1366" i="64" a="1"/>
  <c r="CA1366" i="64" s="1"/>
  <c r="CA90" i="64" a="1"/>
  <c r="CA90" i="64" s="1"/>
  <c r="CA91" i="64" a="1"/>
  <c r="CA91" i="64" s="1"/>
  <c r="CA92" i="64" a="1"/>
  <c r="CA92" i="64" s="1"/>
  <c r="CA89" i="64" a="1"/>
  <c r="CA89" i="64" s="1"/>
  <c r="BZ93" i="64"/>
  <c r="CA1311" i="64" a="1"/>
  <c r="CA1311" i="64" s="1"/>
  <c r="CA1312" i="64" s="1"/>
  <c r="CA319" i="64" a="1"/>
  <c r="CA319" i="64" s="1"/>
  <c r="CA2246" i="64" a="1"/>
  <c r="CA2246" i="64" s="1"/>
  <c r="CA1231" i="64" a="1"/>
  <c r="CA1231" i="64" s="1"/>
  <c r="CA1610" i="64" a="1"/>
  <c r="CA1610" i="64" s="1"/>
  <c r="CA1618" i="64" s="1"/>
  <c r="CA1391" i="64" a="1"/>
  <c r="CA1391" i="64" s="1"/>
  <c r="CA1397" i="64" a="1"/>
  <c r="CA1397" i="64" s="1"/>
  <c r="CA1389" i="64" a="1"/>
  <c r="CA1389" i="64" s="1"/>
  <c r="CA938" i="64" a="1"/>
  <c r="CA938" i="64" s="1"/>
  <c r="CA825" i="64" a="1"/>
  <c r="CA825" i="64" s="1"/>
  <c r="CA1867" i="64" a="1"/>
  <c r="CA367" i="64" a="1"/>
  <c r="CA1474" i="64" a="1"/>
  <c r="CA431" i="64" a="1"/>
  <c r="CB1964" i="64" a="1"/>
  <c r="CB1930" i="64" a="1"/>
  <c r="CA1889" i="64" a="1"/>
  <c r="CA939" i="64" a="1"/>
  <c r="CA1910" i="64" a="1"/>
  <c r="CA1367" i="64" a="1"/>
  <c r="CA1390" i="64" a="1"/>
  <c r="CA1230" i="64" a="1"/>
  <c r="BW477" i="64" a="1"/>
  <c r="CA455" i="64" a="1"/>
  <c r="CA554" i="64" a="1"/>
  <c r="CA344" i="64" a="1"/>
  <c r="CA1475" i="64" a="1"/>
  <c r="CA320" i="64" a="1"/>
  <c r="CA826" i="64" a="1"/>
  <c r="AU1619" i="64" l="1" a="1"/>
  <c r="AU1619" i="64" s="1"/>
  <c r="AU1612" i="64" s="1"/>
  <c r="DC25" i="863"/>
  <c r="DC38" i="861" s="1"/>
  <c r="DC64" i="861"/>
  <c r="DC88" i="861"/>
  <c r="DC69" i="863"/>
  <c r="DC23" i="863" s="1"/>
  <c r="DC36" i="861" s="1"/>
  <c r="DC67" i="863"/>
  <c r="DC22" i="863" s="1"/>
  <c r="DD19" i="861"/>
  <c r="DD12" i="863" s="1"/>
  <c r="DB42" i="861"/>
  <c r="CB194" i="64"/>
  <c r="CC208" i="64"/>
  <c r="CC209" i="64"/>
  <c r="CC191" i="64"/>
  <c r="CC192" i="64"/>
  <c r="CC210" i="64"/>
  <c r="CC193" i="64"/>
  <c r="CC211" i="64"/>
  <c r="CB212" i="64"/>
  <c r="DI2173" i="64"/>
  <c r="DJ2171" i="64"/>
  <c r="CA554" i="64"/>
  <c r="CB558" i="64" a="1"/>
  <c r="CB558" i="64" s="1"/>
  <c r="CB553" i="64" a="1"/>
  <c r="CB553" i="64" s="1"/>
  <c r="CA367" i="64"/>
  <c r="BZ1793" i="64"/>
  <c r="O1793" i="64" s="1"/>
  <c r="CB1781" i="64" a="1"/>
  <c r="CB1781" i="64" s="1"/>
  <c r="CB1782" i="64" a="1"/>
  <c r="CB1782" i="64" s="1"/>
  <c r="CB1776" i="64" a="1"/>
  <c r="CB1776" i="64" s="1"/>
  <c r="CB1777" i="64" a="1"/>
  <c r="CB1777" i="64" s="1"/>
  <c r="CB1779" i="64" a="1"/>
  <c r="CB1779" i="64" s="1"/>
  <c r="CB1783" i="64" a="1"/>
  <c r="CB1783" i="64" s="1"/>
  <c r="CB1784" i="64" a="1"/>
  <c r="CB1784" i="64" s="1"/>
  <c r="CB1780" i="64" a="1"/>
  <c r="CB1780" i="64" s="1"/>
  <c r="CB1778" i="64" a="1"/>
  <c r="CB1778" i="64" s="1"/>
  <c r="CA1785" i="64"/>
  <c r="CB343" i="64" a="1"/>
  <c r="CB343" i="64" s="1"/>
  <c r="CB366" i="64" a="1"/>
  <c r="CB366" i="64" s="1"/>
  <c r="CB365" i="64" a="1"/>
  <c r="CB365" i="64" s="1"/>
  <c r="CA344" i="64"/>
  <c r="CB1964" i="64"/>
  <c r="CB1930" i="64"/>
  <c r="CA1889" i="64"/>
  <c r="CA1867" i="64"/>
  <c r="CB2222" i="64" a="1"/>
  <c r="CB2222" i="64" s="1"/>
  <c r="CB1868" i="64" a="1"/>
  <c r="CB1868" i="64" s="1"/>
  <c r="CB1888" i="64" a="1"/>
  <c r="CB1888" i="64" s="1"/>
  <c r="BW1496" i="64"/>
  <c r="BX1493" i="64"/>
  <c r="BX1495" i="64" s="1"/>
  <c r="BX1496" i="64" s="1"/>
  <c r="BY1484" i="64"/>
  <c r="BZ1482" i="64"/>
  <c r="BZ1491" i="64"/>
  <c r="BZ1483" i="64"/>
  <c r="BZ1492" i="64"/>
  <c r="CB1487" i="64" a="1"/>
  <c r="CB1487" i="64" s="1"/>
  <c r="CB1488" i="64" a="1"/>
  <c r="CB1488" i="64" s="1"/>
  <c r="CB1479" i="64" a="1"/>
  <c r="CB1479" i="64" s="1"/>
  <c r="CB1478" i="64" a="1"/>
  <c r="CB1478" i="64" s="1"/>
  <c r="CA1475" i="64"/>
  <c r="CA1474" i="64"/>
  <c r="CB1469" i="64" a="1"/>
  <c r="CB1469" i="64" s="1"/>
  <c r="CB1470" i="64" a="1"/>
  <c r="CB1470" i="64" s="1"/>
  <c r="CA1910" i="64"/>
  <c r="CB1909" i="64" a="1"/>
  <c r="CB1909" i="64" s="1"/>
  <c r="CB429" i="64" a="1"/>
  <c r="CB429" i="64" s="1"/>
  <c r="BW477" i="64"/>
  <c r="CC1679" i="64"/>
  <c r="CC1680" i="64" s="1"/>
  <c r="BX476" i="64" a="1"/>
  <c r="BX476" i="64" s="1"/>
  <c r="CA1230" i="64"/>
  <c r="CA939" i="64"/>
  <c r="CA1390" i="64"/>
  <c r="CA1367" i="64"/>
  <c r="CA826" i="64"/>
  <c r="CA431" i="64"/>
  <c r="CA320" i="64"/>
  <c r="CA455" i="64"/>
  <c r="BZ62" i="64"/>
  <c r="CB424" i="64" a="1"/>
  <c r="CB424" i="64" s="1"/>
  <c r="CB75" i="64" a="1"/>
  <c r="CB75" i="64" s="1"/>
  <c r="CB342" i="64" a="1"/>
  <c r="CB342" i="64" s="1"/>
  <c r="CB55" i="64" a="1"/>
  <c r="CB55" i="64" s="1"/>
  <c r="CB59" i="64" a="1"/>
  <c r="CB59" i="64" s="1"/>
  <c r="CB60" i="64" a="1"/>
  <c r="CB60" i="64" s="1"/>
  <c r="CA56" i="64"/>
  <c r="CB53" i="64" a="1"/>
  <c r="CB53" i="64" s="1"/>
  <c r="CB54" i="64" a="1"/>
  <c r="CB54" i="64" s="1"/>
  <c r="CB454" i="64" a="1"/>
  <c r="CB454" i="64" s="1"/>
  <c r="CB2119" i="64" a="1"/>
  <c r="CB2119" i="64" s="1"/>
  <c r="CB2196" i="64" a="1"/>
  <c r="CB2196" i="64" s="1"/>
  <c r="CB2170" i="64" a="1"/>
  <c r="CB2170" i="64" s="1"/>
  <c r="CB2145" i="64" a="1"/>
  <c r="CB2145" i="64" s="1"/>
  <c r="CB1366" i="64" a="1"/>
  <c r="CB1366" i="64" s="1"/>
  <c r="CA93" i="64"/>
  <c r="CB89" i="64" a="1"/>
  <c r="CB89" i="64" s="1"/>
  <c r="CB90" i="64" a="1"/>
  <c r="CB90" i="64" s="1"/>
  <c r="CB91" i="64" a="1"/>
  <c r="CB91" i="64" s="1"/>
  <c r="CB92" i="64" a="1"/>
  <c r="CB92" i="64" s="1"/>
  <c r="CB1311" i="64" a="1"/>
  <c r="CB1311" i="64" s="1"/>
  <c r="CB1312" i="64" s="1"/>
  <c r="CB319" i="64" a="1"/>
  <c r="CB319" i="64" s="1"/>
  <c r="CB2246" i="64" a="1"/>
  <c r="CB2246" i="64" s="1"/>
  <c r="CB1231" i="64" a="1"/>
  <c r="CB1231" i="64" s="1"/>
  <c r="CB1610" i="64" a="1"/>
  <c r="CB1610" i="64" s="1"/>
  <c r="CB1618" i="64" s="1"/>
  <c r="CB1391" i="64" a="1"/>
  <c r="CB1391" i="64" s="1"/>
  <c r="CB1397" i="64" a="1"/>
  <c r="CB1397" i="64" s="1"/>
  <c r="CB1389" i="64" a="1"/>
  <c r="CB1389" i="64" s="1"/>
  <c r="CB938" i="64" a="1"/>
  <c r="CB938" i="64" s="1"/>
  <c r="CB825" i="64" a="1"/>
  <c r="CB825" i="64" s="1"/>
  <c r="CB1474" i="64" a="1"/>
  <c r="CB554" i="64" a="1"/>
  <c r="CB1910" i="64" a="1"/>
  <c r="CB431" i="64" a="1"/>
  <c r="CB344" i="64" a="1"/>
  <c r="CB455" i="64" a="1"/>
  <c r="CB939" i="64" a="1"/>
  <c r="CB1889" i="64" a="1"/>
  <c r="CB1475" i="64" a="1"/>
  <c r="CB1367" i="64" a="1"/>
  <c r="CB367" i="64" a="1"/>
  <c r="CB1390" i="64" a="1"/>
  <c r="CC1964" i="64" a="1"/>
  <c r="CB1230" i="64" a="1"/>
  <c r="CC1930" i="64" a="1"/>
  <c r="CB1867" i="64" a="1"/>
  <c r="BX477" i="64" a="1"/>
  <c r="CB826" i="64" a="1"/>
  <c r="CB320" i="64" a="1"/>
  <c r="DD88" i="861" l="1"/>
  <c r="DE93" i="861"/>
  <c r="DC72" i="863"/>
  <c r="DD30" i="861"/>
  <c r="DD31" i="861" s="1"/>
  <c r="DD69" i="863"/>
  <c r="DD23" i="863" s="1"/>
  <c r="DD36" i="861" s="1"/>
  <c r="DD67" i="863"/>
  <c r="DD71" i="863"/>
  <c r="DC26" i="863"/>
  <c r="DC35" i="861"/>
  <c r="DC39" i="861" s="1"/>
  <c r="DC41" i="861" s="1"/>
  <c r="CC194" i="64"/>
  <c r="CD208" i="64"/>
  <c r="CD209" i="64"/>
  <c r="CD191" i="64"/>
  <c r="CD192" i="64"/>
  <c r="CD210" i="64"/>
  <c r="CD211" i="64"/>
  <c r="CD193" i="64"/>
  <c r="CC212" i="64"/>
  <c r="DJ2173" i="64"/>
  <c r="DK2171" i="64"/>
  <c r="CB554" i="64"/>
  <c r="CB564" i="64" s="1"/>
  <c r="CA564" i="64"/>
  <c r="CC558" i="64" a="1"/>
  <c r="CC558" i="64" s="1"/>
  <c r="CC553" i="64" a="1"/>
  <c r="CC553" i="64" s="1"/>
  <c r="CB367" i="64"/>
  <c r="CA1793" i="64"/>
  <c r="CC1777" i="64" a="1"/>
  <c r="CC1777" i="64" s="1"/>
  <c r="CC1778" i="64" a="1"/>
  <c r="CC1778" i="64" s="1"/>
  <c r="CC1779" i="64" a="1"/>
  <c r="CC1779" i="64" s="1"/>
  <c r="CC1780" i="64" a="1"/>
  <c r="CC1780" i="64" s="1"/>
  <c r="CC1782" i="64" a="1"/>
  <c r="CC1782" i="64" s="1"/>
  <c r="CC1781" i="64" a="1"/>
  <c r="CC1781" i="64" s="1"/>
  <c r="CC1776" i="64" a="1"/>
  <c r="CC1776" i="64" s="1"/>
  <c r="CC1783" i="64" a="1"/>
  <c r="CC1783" i="64" s="1"/>
  <c r="CC1784" i="64" a="1"/>
  <c r="CC1784" i="64" s="1"/>
  <c r="CB1785" i="64"/>
  <c r="CC343" i="64" a="1"/>
  <c r="CC343" i="64" s="1"/>
  <c r="CC366" i="64" a="1"/>
  <c r="CC366" i="64" s="1"/>
  <c r="CC365" i="64" a="1"/>
  <c r="CC365" i="64" s="1"/>
  <c r="CB344" i="64"/>
  <c r="CC1964" i="64"/>
  <c r="CC1930" i="64"/>
  <c r="CB1889" i="64"/>
  <c r="CB1867" i="64"/>
  <c r="CC2222" i="64" a="1"/>
  <c r="CC2222" i="64" s="1"/>
  <c r="CC1868" i="64" a="1"/>
  <c r="CC1868" i="64" s="1"/>
  <c r="CC1888" i="64" a="1"/>
  <c r="CC1888" i="64" s="1"/>
  <c r="BY1493" i="64"/>
  <c r="BY1495" i="64" s="1"/>
  <c r="BY1496" i="64" s="1"/>
  <c r="BZ1484" i="64"/>
  <c r="CA1482" i="64"/>
  <c r="CA1491" i="64"/>
  <c r="CA1483" i="64"/>
  <c r="CA1492" i="64"/>
  <c r="CC1488" i="64" a="1"/>
  <c r="CC1488" i="64" s="1"/>
  <c r="CC1487" i="64" a="1"/>
  <c r="CC1487" i="64" s="1"/>
  <c r="CC1479" i="64" a="1"/>
  <c r="CC1479" i="64" s="1"/>
  <c r="CC1478" i="64" a="1"/>
  <c r="CC1478" i="64" s="1"/>
  <c r="CB1475" i="64"/>
  <c r="CB1474" i="64"/>
  <c r="CC1469" i="64" a="1"/>
  <c r="CC1469" i="64" s="1"/>
  <c r="CC1470" i="64" a="1"/>
  <c r="CC1470" i="64" s="1"/>
  <c r="CB1910" i="64"/>
  <c r="CC1909" i="64" a="1"/>
  <c r="CC1909" i="64" s="1"/>
  <c r="CC429" i="64" a="1"/>
  <c r="CC429" i="64" s="1"/>
  <c r="BX477" i="64"/>
  <c r="BY476" i="64" a="1"/>
  <c r="BY476" i="64" s="1"/>
  <c r="CD1679" i="64"/>
  <c r="CD1680" i="64" s="1"/>
  <c r="AU1613" i="64"/>
  <c r="AV1609" i="64" s="1"/>
  <c r="AV1615" i="64" s="1"/>
  <c r="CB1230" i="64"/>
  <c r="CB1390" i="64"/>
  <c r="CB939" i="64"/>
  <c r="CB1367" i="64"/>
  <c r="CB826" i="64"/>
  <c r="CB455" i="64"/>
  <c r="CB431" i="64"/>
  <c r="CB320" i="64"/>
  <c r="CA62" i="64"/>
  <c r="CC424" i="64" a="1"/>
  <c r="CC424" i="64" s="1"/>
  <c r="CC75" i="64" a="1"/>
  <c r="CC75" i="64" s="1"/>
  <c r="CC342" i="64" a="1"/>
  <c r="CC342" i="64" s="1"/>
  <c r="CC55" i="64" a="1"/>
  <c r="CC55" i="64" s="1"/>
  <c r="CC59" i="64" a="1"/>
  <c r="CC59" i="64" s="1"/>
  <c r="CC60" i="64" a="1"/>
  <c r="CC60" i="64" s="1"/>
  <c r="CB56" i="64"/>
  <c r="CC53" i="64" a="1"/>
  <c r="CC53" i="64" s="1"/>
  <c r="CC54" i="64" a="1"/>
  <c r="CC54" i="64" s="1"/>
  <c r="CC454" i="64" a="1"/>
  <c r="CC454" i="64" s="1"/>
  <c r="CC2119" i="64" a="1"/>
  <c r="CC2119" i="64" s="1"/>
  <c r="CC2196" i="64" a="1"/>
  <c r="CC2196" i="64" s="1"/>
  <c r="CC2170" i="64" a="1"/>
  <c r="CC2170" i="64" s="1"/>
  <c r="CC2145" i="64" a="1"/>
  <c r="CC2145" i="64" s="1"/>
  <c r="CC1366" i="64" a="1"/>
  <c r="CC1366" i="64" s="1"/>
  <c r="CC89" i="64" a="1"/>
  <c r="CC89" i="64" s="1"/>
  <c r="CC90" i="64" a="1"/>
  <c r="CC90" i="64" s="1"/>
  <c r="CC91" i="64" a="1"/>
  <c r="CC91" i="64" s="1"/>
  <c r="CC92" i="64" a="1"/>
  <c r="CC92" i="64" s="1"/>
  <c r="CB93" i="64"/>
  <c r="CC1311" i="64" a="1"/>
  <c r="CC1311" i="64" s="1"/>
  <c r="CC1312" i="64" s="1"/>
  <c r="CC319" i="64" a="1"/>
  <c r="CC319" i="64" s="1"/>
  <c r="CC2246" i="64" a="1"/>
  <c r="CC2246" i="64" s="1"/>
  <c r="CC1231" i="64" a="1"/>
  <c r="CC1231" i="64" s="1"/>
  <c r="CC1610" i="64" a="1"/>
  <c r="CC1610" i="64" s="1"/>
  <c r="CC1618" i="64" s="1"/>
  <c r="CC1397" i="64" a="1"/>
  <c r="CC1397" i="64" s="1"/>
  <c r="CC1391" i="64" a="1"/>
  <c r="CC1391" i="64" s="1"/>
  <c r="CC1389" i="64" a="1"/>
  <c r="CC1389" i="64" s="1"/>
  <c r="CC938" i="64" a="1"/>
  <c r="CC938" i="64" s="1"/>
  <c r="CC825" i="64" a="1"/>
  <c r="CC825" i="64" s="1"/>
  <c r="CD1964" i="64" a="1"/>
  <c r="CD1930" i="64" a="1"/>
  <c r="CC367" i="64" a="1"/>
  <c r="CC431" i="64" a="1"/>
  <c r="CC1867" i="64" a="1"/>
  <c r="BY477" i="64" a="1"/>
  <c r="CC1230" i="64" a="1"/>
  <c r="CC1910" i="64" a="1"/>
  <c r="CC554" i="64" a="1"/>
  <c r="CC344" i="64" a="1"/>
  <c r="CC1390" i="64" a="1"/>
  <c r="CC455" i="64" a="1"/>
  <c r="CC1889" i="64" a="1"/>
  <c r="CC320" i="64" a="1"/>
  <c r="CC1475" i="64" a="1"/>
  <c r="CC939" i="64" a="1"/>
  <c r="CC1474" i="64" a="1"/>
  <c r="CC826" i="64" a="1"/>
  <c r="CC1367" i="64" a="1"/>
  <c r="AV1619" i="64" l="1" a="1"/>
  <c r="AV1619" i="64" s="1"/>
  <c r="AV1612" i="64" s="1"/>
  <c r="AV1613" i="64" s="1"/>
  <c r="DD25" i="863"/>
  <c r="DD38" i="861" s="1"/>
  <c r="DD64" i="861"/>
  <c r="DE19" i="861"/>
  <c r="DE12" i="863" s="1"/>
  <c r="DD72" i="863"/>
  <c r="DD22" i="863"/>
  <c r="DC42" i="861"/>
  <c r="CD212" i="64"/>
  <c r="CE208" i="64"/>
  <c r="CE191" i="64"/>
  <c r="CE209" i="64"/>
  <c r="CE192" i="64"/>
  <c r="CE210" i="64"/>
  <c r="CE193" i="64"/>
  <c r="CE211" i="64"/>
  <c r="CD194" i="64"/>
  <c r="DK2173" i="64"/>
  <c r="DL2171" i="64"/>
  <c r="DL2173" i="64" s="1"/>
  <c r="CC554" i="64"/>
  <c r="CD558" i="64" a="1"/>
  <c r="CD558" i="64" s="1"/>
  <c r="CD553" i="64" a="1"/>
  <c r="CD553" i="64" s="1"/>
  <c r="CC367" i="64"/>
  <c r="CB1793" i="64"/>
  <c r="CC1785" i="64"/>
  <c r="CD1776" i="64" a="1"/>
  <c r="CD1776" i="64" s="1"/>
  <c r="CD1777" i="64" a="1"/>
  <c r="CD1777" i="64" s="1"/>
  <c r="CD1778" i="64" a="1"/>
  <c r="CD1778" i="64" s="1"/>
  <c r="CD1779" i="64" a="1"/>
  <c r="CD1779" i="64" s="1"/>
  <c r="CD1781" i="64" a="1"/>
  <c r="CD1781" i="64" s="1"/>
  <c r="CD1782" i="64" a="1"/>
  <c r="CD1782" i="64" s="1"/>
  <c r="CD1780" i="64" a="1"/>
  <c r="CD1780" i="64" s="1"/>
  <c r="CD1783" i="64" a="1"/>
  <c r="CD1783" i="64" s="1"/>
  <c r="CD1784" i="64" a="1"/>
  <c r="CD1784" i="64" s="1"/>
  <c r="CD365" i="64" a="1"/>
  <c r="CD365" i="64" s="1"/>
  <c r="CD343" i="64" a="1"/>
  <c r="CD343" i="64" s="1"/>
  <c r="CD366" i="64" a="1"/>
  <c r="CD366" i="64" s="1"/>
  <c r="CC344" i="64"/>
  <c r="CD1964" i="64"/>
  <c r="CD1930" i="64"/>
  <c r="CC1889" i="64"/>
  <c r="CC1867" i="64"/>
  <c r="CD2222" i="64" a="1"/>
  <c r="CD2222" i="64" s="1"/>
  <c r="CD1868" i="64" a="1"/>
  <c r="CD1868" i="64" s="1"/>
  <c r="CD1888" i="64" a="1"/>
  <c r="CD1888" i="64" s="1"/>
  <c r="CA1484" i="64"/>
  <c r="BZ1493" i="64"/>
  <c r="BZ1495" i="64" s="1"/>
  <c r="BZ1496" i="64" s="1"/>
  <c r="CA1493" i="64"/>
  <c r="CB1482" i="64"/>
  <c r="CB1491" i="64"/>
  <c r="CB1483" i="64"/>
  <c r="CB1492" i="64"/>
  <c r="CD1488" i="64" a="1"/>
  <c r="CD1488" i="64" s="1"/>
  <c r="CD1487" i="64" a="1"/>
  <c r="CD1487" i="64" s="1"/>
  <c r="CD1478" i="64" a="1"/>
  <c r="CD1478" i="64" s="1"/>
  <c r="CD1479" i="64" a="1"/>
  <c r="CD1479" i="64" s="1"/>
  <c r="CC1475" i="64"/>
  <c r="CC1474" i="64"/>
  <c r="CD1469" i="64" a="1"/>
  <c r="CD1469" i="64" s="1"/>
  <c r="CD1470" i="64" a="1"/>
  <c r="CD1470" i="64" s="1"/>
  <c r="CC1910" i="64"/>
  <c r="CD1909" i="64" a="1"/>
  <c r="CD1909" i="64" s="1"/>
  <c r="CD429" i="64" a="1"/>
  <c r="CD429" i="64" s="1"/>
  <c r="BY477" i="64"/>
  <c r="CE1679" i="64"/>
  <c r="CE1680" i="64" s="1"/>
  <c r="BZ476" i="64" a="1"/>
  <c r="BZ476" i="64" s="1"/>
  <c r="CC1230" i="64"/>
  <c r="CC1390" i="64"/>
  <c r="CC939" i="64"/>
  <c r="CC1367" i="64"/>
  <c r="CC826" i="64"/>
  <c r="CC320" i="64"/>
  <c r="CC455" i="64"/>
  <c r="CC431" i="64"/>
  <c r="CB62" i="64"/>
  <c r="CD424" i="64" a="1"/>
  <c r="CD424" i="64" s="1"/>
  <c r="CD75" i="64" a="1"/>
  <c r="CD75" i="64" s="1"/>
  <c r="CD342" i="64" a="1"/>
  <c r="CD342" i="64" s="1"/>
  <c r="CD55" i="64" a="1"/>
  <c r="CD55" i="64" s="1"/>
  <c r="CD59" i="64" a="1"/>
  <c r="CD59" i="64" s="1"/>
  <c r="CD60" i="64" a="1"/>
  <c r="CD60" i="64" s="1"/>
  <c r="CC56" i="64"/>
  <c r="CD53" i="64" a="1"/>
  <c r="CD53" i="64" s="1"/>
  <c r="CD54" i="64" a="1"/>
  <c r="CD54" i="64" s="1"/>
  <c r="CD454" i="64" a="1"/>
  <c r="CD454" i="64" s="1"/>
  <c r="CD2119" i="64" a="1"/>
  <c r="CD2119" i="64" s="1"/>
  <c r="CD2145" i="64" a="1"/>
  <c r="CD2145" i="64" s="1"/>
  <c r="CD2196" i="64" a="1"/>
  <c r="CD2196" i="64" s="1"/>
  <c r="CD2170" i="64" a="1"/>
  <c r="CD2170" i="64" s="1"/>
  <c r="CD1366" i="64" a="1"/>
  <c r="CD1366" i="64" s="1"/>
  <c r="CD90" i="64" a="1"/>
  <c r="CD90" i="64" s="1"/>
  <c r="CD91" i="64" a="1"/>
  <c r="CD91" i="64" s="1"/>
  <c r="CD92" i="64" a="1"/>
  <c r="CD92" i="64" s="1"/>
  <c r="CD89" i="64" a="1"/>
  <c r="CD89" i="64" s="1"/>
  <c r="CC93" i="64"/>
  <c r="CD1311" i="64" a="1"/>
  <c r="CD1311" i="64" s="1"/>
  <c r="CD1312" i="64" s="1"/>
  <c r="CD319" i="64" a="1"/>
  <c r="CD319" i="64" s="1"/>
  <c r="CD2246" i="64" a="1"/>
  <c r="CD2246" i="64" s="1"/>
  <c r="CD1231" i="64" a="1"/>
  <c r="CD1231" i="64" s="1"/>
  <c r="CD1610" i="64" a="1"/>
  <c r="CD1610" i="64" s="1"/>
  <c r="CD1618" i="64" s="1"/>
  <c r="CD1389" i="64" a="1"/>
  <c r="CD1389" i="64" s="1"/>
  <c r="CD1391" i="64" a="1"/>
  <c r="CD1391" i="64" s="1"/>
  <c r="CD1397" i="64" a="1"/>
  <c r="CD1397" i="64" s="1"/>
  <c r="CD938" i="64" a="1"/>
  <c r="CD938" i="64" s="1"/>
  <c r="CD825" i="64" a="1"/>
  <c r="CD825" i="64" s="1"/>
  <c r="CD1910" i="64" a="1"/>
  <c r="CD1230" i="64" a="1"/>
  <c r="CE1964" i="64" a="1"/>
  <c r="CD320" i="64" a="1"/>
  <c r="CD1867" i="64" a="1"/>
  <c r="CD455" i="64" a="1"/>
  <c r="CD1475" i="64" a="1"/>
  <c r="CD1390" i="64" a="1"/>
  <c r="CD431" i="64" a="1"/>
  <c r="CD367" i="64" a="1"/>
  <c r="CD344" i="64" a="1"/>
  <c r="CD1889" i="64" a="1"/>
  <c r="CD1474" i="64" a="1"/>
  <c r="CD1367" i="64" a="1"/>
  <c r="CE1930" i="64" a="1"/>
  <c r="CD554" i="64" a="1"/>
  <c r="CD826" i="64" a="1"/>
  <c r="BZ477" i="64" a="1"/>
  <c r="CD939" i="64" a="1"/>
  <c r="DF93" i="861" l="1"/>
  <c r="DE30" i="861"/>
  <c r="DE31" i="861" s="1"/>
  <c r="DD35" i="861"/>
  <c r="DD39" i="861" s="1"/>
  <c r="DD41" i="861" s="1"/>
  <c r="DD26" i="863"/>
  <c r="DE69" i="863"/>
  <c r="DE23" i="863" s="1"/>
  <c r="DE36" i="861" s="1"/>
  <c r="DE71" i="863"/>
  <c r="DE67" i="863"/>
  <c r="CE212" i="64"/>
  <c r="CE194" i="64"/>
  <c r="CF208" i="64"/>
  <c r="CF209" i="64"/>
  <c r="CF191" i="64"/>
  <c r="CF192" i="64"/>
  <c r="CF210" i="64"/>
  <c r="CF193" i="64"/>
  <c r="CF211" i="64"/>
  <c r="CD554" i="64"/>
  <c r="CD564" i="64" s="1"/>
  <c r="CC564" i="64"/>
  <c r="CE558" i="64" a="1"/>
  <c r="CE558" i="64" s="1"/>
  <c r="CE553" i="64" a="1"/>
  <c r="CE553" i="64" s="1"/>
  <c r="CD367" i="64"/>
  <c r="CC1793" i="64"/>
  <c r="CE1776" i="64" a="1"/>
  <c r="CE1776" i="64" s="1"/>
  <c r="CE1777" i="64" a="1"/>
  <c r="CE1777" i="64" s="1"/>
  <c r="CE1778" i="64" a="1"/>
  <c r="CE1778" i="64" s="1"/>
  <c r="CE1779" i="64" a="1"/>
  <c r="CE1779" i="64" s="1"/>
  <c r="CE1780" i="64" a="1"/>
  <c r="CE1780" i="64" s="1"/>
  <c r="CE1783" i="64" a="1"/>
  <c r="CE1783" i="64" s="1"/>
  <c r="CE1784" i="64" a="1"/>
  <c r="CE1784" i="64" s="1"/>
  <c r="CE1781" i="64" a="1"/>
  <c r="CE1781" i="64" s="1"/>
  <c r="CE1782" i="64" a="1"/>
  <c r="CE1782" i="64" s="1"/>
  <c r="CD1785" i="64"/>
  <c r="CE365" i="64" a="1"/>
  <c r="CE365" i="64" s="1"/>
  <c r="CE343" i="64" a="1"/>
  <c r="CE343" i="64" s="1"/>
  <c r="CE366" i="64" a="1"/>
  <c r="CE366" i="64" s="1"/>
  <c r="CD344" i="64"/>
  <c r="CE1930" i="64"/>
  <c r="CE1964" i="64"/>
  <c r="CD1889" i="64"/>
  <c r="CD1867" i="64"/>
  <c r="CE2222" i="64" a="1"/>
  <c r="CE2222" i="64" s="1"/>
  <c r="CE1868" i="64" a="1"/>
  <c r="CE1868" i="64" s="1"/>
  <c r="CE1888" i="64" a="1"/>
  <c r="CE1888" i="64" s="1"/>
  <c r="CA1495" i="64"/>
  <c r="CB1484" i="64"/>
  <c r="CC1482" i="64"/>
  <c r="CC1491" i="64"/>
  <c r="CC1483" i="64"/>
  <c r="CC1492" i="64"/>
  <c r="CE1488" i="64" a="1"/>
  <c r="CE1488" i="64" s="1"/>
  <c r="CE1487" i="64" a="1"/>
  <c r="CE1487" i="64" s="1"/>
  <c r="CE1479" i="64" a="1"/>
  <c r="CE1479" i="64" s="1"/>
  <c r="CE1478" i="64" a="1"/>
  <c r="CE1478" i="64" s="1"/>
  <c r="CD1475" i="64"/>
  <c r="CD1474" i="64"/>
  <c r="CE1469" i="64" a="1"/>
  <c r="CE1469" i="64" s="1"/>
  <c r="CE1470" i="64" a="1"/>
  <c r="CE1470" i="64" s="1"/>
  <c r="CD1910" i="64"/>
  <c r="CE1909" i="64" a="1"/>
  <c r="CE1909" i="64" s="1"/>
  <c r="CE429" i="64" a="1"/>
  <c r="CE429" i="64" s="1"/>
  <c r="BZ477" i="64"/>
  <c r="CF1679" i="64"/>
  <c r="CF1680" i="64" s="1"/>
  <c r="CA476" i="64" a="1"/>
  <c r="CA476" i="64" s="1"/>
  <c r="CD939" i="64"/>
  <c r="CD1390" i="64"/>
  <c r="CD1230" i="64"/>
  <c r="CD1367" i="64"/>
  <c r="CD826" i="64"/>
  <c r="CD455" i="64"/>
  <c r="CD320" i="64"/>
  <c r="CD431" i="64"/>
  <c r="AW1609" i="64"/>
  <c r="AW1615" i="64" s="1"/>
  <c r="CC62" i="64"/>
  <c r="CE424" i="64" a="1"/>
  <c r="CE424" i="64" s="1"/>
  <c r="CE75" i="64" a="1"/>
  <c r="CE75" i="64" s="1"/>
  <c r="CE342" i="64" a="1"/>
  <c r="CE342" i="64" s="1"/>
  <c r="CE55" i="64" a="1"/>
  <c r="CE55" i="64" s="1"/>
  <c r="CE60" i="64" a="1"/>
  <c r="CE60" i="64" s="1"/>
  <c r="CE59" i="64" a="1"/>
  <c r="CE59" i="64" s="1"/>
  <c r="CD56" i="64"/>
  <c r="CE54" i="64" a="1"/>
  <c r="CE54" i="64" s="1"/>
  <c r="CE53" i="64" a="1"/>
  <c r="CE53" i="64" s="1"/>
  <c r="CE454" i="64" a="1"/>
  <c r="CE454" i="64" s="1"/>
  <c r="CE2119" i="64" a="1"/>
  <c r="CE2119" i="64" s="1"/>
  <c r="CE2145" i="64" a="1"/>
  <c r="CE2145" i="64" s="1"/>
  <c r="CE2196" i="64" a="1"/>
  <c r="CE2196" i="64" s="1"/>
  <c r="CE2170" i="64" a="1"/>
  <c r="CE2170" i="64" s="1"/>
  <c r="CE1366" i="64" a="1"/>
  <c r="CE1366" i="64" s="1"/>
  <c r="CD93" i="64"/>
  <c r="CE90" i="64" a="1"/>
  <c r="CE90" i="64" s="1"/>
  <c r="CE91" i="64" a="1"/>
  <c r="CE91" i="64" s="1"/>
  <c r="CE92" i="64" a="1"/>
  <c r="CE92" i="64" s="1"/>
  <c r="CE89" i="64" a="1"/>
  <c r="CE89" i="64" s="1"/>
  <c r="CE1311" i="64" a="1"/>
  <c r="CE1311" i="64" s="1"/>
  <c r="CE1312" i="64" s="1"/>
  <c r="CE319" i="64" a="1"/>
  <c r="CE319" i="64" s="1"/>
  <c r="CE2246" i="64" a="1"/>
  <c r="CE2246" i="64" s="1"/>
  <c r="CE1231" i="64" a="1"/>
  <c r="CE1231" i="64" s="1"/>
  <c r="CE1610" i="64" a="1"/>
  <c r="CE1610" i="64" s="1"/>
  <c r="CE1618" i="64" s="1"/>
  <c r="CE1389" i="64" a="1"/>
  <c r="CE1389" i="64" s="1"/>
  <c r="CE1397" i="64" a="1"/>
  <c r="CE1397" i="64" s="1"/>
  <c r="CE1391" i="64" a="1"/>
  <c r="CE1391" i="64" s="1"/>
  <c r="CE938" i="64" a="1"/>
  <c r="CE938" i="64" s="1"/>
  <c r="CE825" i="64" a="1"/>
  <c r="CE825" i="64" s="1"/>
  <c r="CF1930" i="64" a="1"/>
  <c r="CE1474" i="64" a="1"/>
  <c r="CE1889" i="64" a="1"/>
  <c r="CE826" i="64" a="1"/>
  <c r="CE1390" i="64" a="1"/>
  <c r="CE367" i="64" a="1"/>
  <c r="CE554" i="64" a="1"/>
  <c r="CE344" i="64" a="1"/>
  <c r="CE1910" i="64" a="1"/>
  <c r="CE431" i="64" a="1"/>
  <c r="CF1964" i="64" a="1"/>
  <c r="CE1367" i="64" a="1"/>
  <c r="CE455" i="64" a="1"/>
  <c r="CE1475" i="64" a="1"/>
  <c r="CE320" i="64" a="1"/>
  <c r="CE1867" i="64" a="1"/>
  <c r="CE1230" i="64" a="1"/>
  <c r="CE939" i="64" a="1"/>
  <c r="CA477" i="64" a="1"/>
  <c r="CA1496" i="64" l="1"/>
  <c r="AW1619" i="64" a="1"/>
  <c r="AW1619" i="64" s="1"/>
  <c r="AW1612" i="64" s="1"/>
  <c r="AW1613" i="64" s="1"/>
  <c r="DE25" i="863"/>
  <c r="DE38" i="861" s="1"/>
  <c r="DE64" i="861"/>
  <c r="DE88" i="861"/>
  <c r="DF19" i="861"/>
  <c r="DF12" i="863" s="1"/>
  <c r="DD42" i="861"/>
  <c r="DE22" i="863"/>
  <c r="DE72" i="863"/>
  <c r="CF194" i="64"/>
  <c r="CG208" i="64"/>
  <c r="CG191" i="64"/>
  <c r="CG209" i="64"/>
  <c r="CG192" i="64"/>
  <c r="CG210" i="64"/>
  <c r="CG193" i="64"/>
  <c r="CG211" i="64"/>
  <c r="CF212" i="64"/>
  <c r="CE554" i="64"/>
  <c r="CF558" i="64" a="1"/>
  <c r="CF558" i="64" s="1"/>
  <c r="CF553" i="64" a="1"/>
  <c r="CF553" i="64" s="1"/>
  <c r="CD1793" i="64"/>
  <c r="CE367" i="64"/>
  <c r="CF1776" i="64" a="1"/>
  <c r="CF1776" i="64" s="1"/>
  <c r="CF1777" i="64" a="1"/>
  <c r="CF1777" i="64" s="1"/>
  <c r="CF1781" i="64" a="1"/>
  <c r="CF1781" i="64" s="1"/>
  <c r="CF1782" i="64" a="1"/>
  <c r="CF1782" i="64" s="1"/>
  <c r="CF1778" i="64" a="1"/>
  <c r="CF1778" i="64" s="1"/>
  <c r="CF1780" i="64" a="1"/>
  <c r="CF1780" i="64" s="1"/>
  <c r="CF1783" i="64" a="1"/>
  <c r="CF1783" i="64" s="1"/>
  <c r="CF1784" i="64" a="1"/>
  <c r="CF1784" i="64" s="1"/>
  <c r="CF1779" i="64" a="1"/>
  <c r="CF1779" i="64" s="1"/>
  <c r="CE1785" i="64"/>
  <c r="CF365" i="64" a="1"/>
  <c r="CF365" i="64" s="1"/>
  <c r="CF343" i="64" a="1"/>
  <c r="CF343" i="64" s="1"/>
  <c r="CF366" i="64" a="1"/>
  <c r="CF366" i="64" s="1"/>
  <c r="CE344" i="64"/>
  <c r="CF1930" i="64"/>
  <c r="CF1964" i="64"/>
  <c r="CE1889" i="64"/>
  <c r="CE1867" i="64"/>
  <c r="CF2222" i="64" a="1"/>
  <c r="CF2222" i="64" s="1"/>
  <c r="CF1868" i="64" a="1"/>
  <c r="CF1868" i="64" s="1"/>
  <c r="CF1888" i="64" a="1"/>
  <c r="CF1888" i="64" s="1"/>
  <c r="CB1493" i="64"/>
  <c r="CC1484" i="64"/>
  <c r="CD1483" i="64"/>
  <c r="CD1492" i="64"/>
  <c r="CD1482" i="64"/>
  <c r="CD1491" i="64"/>
  <c r="CF1487" i="64" a="1"/>
  <c r="CF1487" i="64" s="1"/>
  <c r="CF1488" i="64" a="1"/>
  <c r="CF1488" i="64" s="1"/>
  <c r="CF1479" i="64" a="1"/>
  <c r="CF1479" i="64" s="1"/>
  <c r="CF1478" i="64" a="1"/>
  <c r="CF1478" i="64" s="1"/>
  <c r="CE1475" i="64"/>
  <c r="CE1474" i="64"/>
  <c r="CF1469" i="64" a="1"/>
  <c r="CF1469" i="64" s="1"/>
  <c r="CF1470" i="64" a="1"/>
  <c r="CF1470" i="64" s="1"/>
  <c r="CE1910" i="64"/>
  <c r="CF1909" i="64" a="1"/>
  <c r="CF1909" i="64" s="1"/>
  <c r="CF429" i="64" a="1"/>
  <c r="CF429" i="64" s="1"/>
  <c r="CA477" i="64"/>
  <c r="CB476" i="64" a="1"/>
  <c r="CB476" i="64" s="1"/>
  <c r="CG1679" i="64"/>
  <c r="CG1680" i="64" s="1"/>
  <c r="CE1390" i="64"/>
  <c r="CE1230" i="64"/>
  <c r="CE939" i="64"/>
  <c r="CE1367" i="64"/>
  <c r="CE826" i="64"/>
  <c r="CE455" i="64"/>
  <c r="CE431" i="64"/>
  <c r="CE320" i="64"/>
  <c r="CD62" i="64"/>
  <c r="CF424" i="64" a="1"/>
  <c r="CF424" i="64" s="1"/>
  <c r="CF75" i="64" a="1"/>
  <c r="CF75" i="64" s="1"/>
  <c r="CF342" i="64" a="1"/>
  <c r="CF342" i="64" s="1"/>
  <c r="CF55" i="64" a="1"/>
  <c r="CF55" i="64" s="1"/>
  <c r="CF60" i="64" a="1"/>
  <c r="CF60" i="64" s="1"/>
  <c r="CF59" i="64" a="1"/>
  <c r="CF59" i="64" s="1"/>
  <c r="CE56" i="64"/>
  <c r="CF53" i="64" a="1"/>
  <c r="CF53" i="64" s="1"/>
  <c r="CF54" i="64" a="1"/>
  <c r="CF54" i="64" s="1"/>
  <c r="CF454" i="64" a="1"/>
  <c r="CF454" i="64" s="1"/>
  <c r="CF2119" i="64" a="1"/>
  <c r="CF2119" i="64" s="1"/>
  <c r="CF2196" i="64" a="1"/>
  <c r="CF2196" i="64" s="1"/>
  <c r="CF2170" i="64" a="1"/>
  <c r="CF2170" i="64" s="1"/>
  <c r="CF2145" i="64" a="1"/>
  <c r="CF2145" i="64" s="1"/>
  <c r="CF1366" i="64" a="1"/>
  <c r="CF1366" i="64" s="1"/>
  <c r="CE93" i="64"/>
  <c r="CF89" i="64" a="1"/>
  <c r="CF89" i="64" s="1"/>
  <c r="CF90" i="64" a="1"/>
  <c r="CF90" i="64" s="1"/>
  <c r="CF91" i="64" a="1"/>
  <c r="CF91" i="64" s="1"/>
  <c r="CF92" i="64" a="1"/>
  <c r="CF92" i="64" s="1"/>
  <c r="CF1311" i="64" a="1"/>
  <c r="CF1311" i="64" s="1"/>
  <c r="CF1312" i="64" s="1"/>
  <c r="CF319" i="64" a="1"/>
  <c r="CF319" i="64" s="1"/>
  <c r="CF2246" i="64" a="1"/>
  <c r="CF2246" i="64" s="1"/>
  <c r="CF1231" i="64" a="1"/>
  <c r="CF1231" i="64" s="1"/>
  <c r="CF1610" i="64" a="1"/>
  <c r="CF1610" i="64" s="1"/>
  <c r="CF1618" i="64" s="1"/>
  <c r="CF1397" i="64" a="1"/>
  <c r="CF1397" i="64" s="1"/>
  <c r="CF1391" i="64" a="1"/>
  <c r="CF1391" i="64" s="1"/>
  <c r="CF1389" i="64" a="1"/>
  <c r="CF1389" i="64" s="1"/>
  <c r="CF938" i="64" a="1"/>
  <c r="CF938" i="64" s="1"/>
  <c r="CF825" i="64" a="1"/>
  <c r="CF825" i="64" s="1"/>
  <c r="CF1390" i="64" a="1"/>
  <c r="CF554" i="64" a="1"/>
  <c r="CF939" i="64" a="1"/>
  <c r="CF1475" i="64" a="1"/>
  <c r="CF1474" i="64" a="1"/>
  <c r="CG1964" i="64" a="1"/>
  <c r="CG1930" i="64" a="1"/>
  <c r="CF1867" i="64" a="1"/>
  <c r="CF431" i="64" a="1"/>
  <c r="CF367" i="64" a="1"/>
  <c r="CF344" i="64" a="1"/>
  <c r="CF1367" i="64" a="1"/>
  <c r="CF826" i="64" a="1"/>
  <c r="CF455" i="64" a="1"/>
  <c r="CF1910" i="64" a="1"/>
  <c r="CB477" i="64" a="1"/>
  <c r="CF1889" i="64" a="1"/>
  <c r="CF320" i="64" a="1"/>
  <c r="CF1230" i="64" a="1"/>
  <c r="CB1495" i="64" l="1"/>
  <c r="CB1496" i="64" s="1"/>
  <c r="DF88" i="861"/>
  <c r="DG93" i="861"/>
  <c r="DF30" i="861"/>
  <c r="DF31" i="861" s="1"/>
  <c r="DF69" i="863"/>
  <c r="DF23" i="863" s="1"/>
  <c r="DF36" i="861" s="1"/>
  <c r="DF71" i="863"/>
  <c r="DF67" i="863"/>
  <c r="DE35" i="861"/>
  <c r="DE39" i="861" s="1"/>
  <c r="DE41" i="861" s="1"/>
  <c r="DE26" i="863"/>
  <c r="CG194" i="64"/>
  <c r="CG212" i="64"/>
  <c r="CH208" i="64"/>
  <c r="CH209" i="64"/>
  <c r="CH191" i="64"/>
  <c r="CH192" i="64"/>
  <c r="CH210" i="64"/>
  <c r="CH211" i="64"/>
  <c r="CH193" i="64"/>
  <c r="CF554" i="64"/>
  <c r="CF564" i="64" s="1"/>
  <c r="CE564" i="64"/>
  <c r="CG558" i="64" a="1"/>
  <c r="CG558" i="64" s="1"/>
  <c r="CG553" i="64" a="1"/>
  <c r="CG553" i="64" s="1"/>
  <c r="CE1793" i="64"/>
  <c r="CF367" i="64"/>
  <c r="CG1776" i="64" a="1"/>
  <c r="CG1776" i="64" s="1"/>
  <c r="CG1777" i="64" a="1"/>
  <c r="CG1777" i="64" s="1"/>
  <c r="CG1778" i="64" a="1"/>
  <c r="CG1778" i="64" s="1"/>
  <c r="CG1779" i="64" a="1"/>
  <c r="CG1779" i="64" s="1"/>
  <c r="CG1780" i="64" a="1"/>
  <c r="CG1780" i="64" s="1"/>
  <c r="CG1783" i="64" a="1"/>
  <c r="CG1783" i="64" s="1"/>
  <c r="CG1784" i="64" a="1"/>
  <c r="CG1784" i="64" s="1"/>
  <c r="CG1781" i="64" a="1"/>
  <c r="CG1781" i="64" s="1"/>
  <c r="CG1782" i="64" a="1"/>
  <c r="CG1782" i="64" s="1"/>
  <c r="CF1785" i="64"/>
  <c r="CG366" i="64" a="1"/>
  <c r="CG366" i="64" s="1"/>
  <c r="CG365" i="64" a="1"/>
  <c r="CG365" i="64" s="1"/>
  <c r="CG343" i="64" a="1"/>
  <c r="CG343" i="64" s="1"/>
  <c r="CF344" i="64"/>
  <c r="CG1964" i="64"/>
  <c r="CG1930" i="64"/>
  <c r="CF1889" i="64"/>
  <c r="CF1867" i="64"/>
  <c r="CG2222" i="64" a="1"/>
  <c r="CG2222" i="64" s="1"/>
  <c r="CG1868" i="64" a="1"/>
  <c r="CG1868" i="64" s="1"/>
  <c r="CG1888" i="64" a="1"/>
  <c r="CG1888" i="64" s="1"/>
  <c r="CD1484" i="64"/>
  <c r="CD1493" i="64"/>
  <c r="CC1493" i="64"/>
  <c r="CC1495" i="64" s="1"/>
  <c r="CE1482" i="64"/>
  <c r="CE1491" i="64"/>
  <c r="CE1483" i="64"/>
  <c r="CE1492" i="64"/>
  <c r="CG1488" i="64" a="1"/>
  <c r="CG1488" i="64" s="1"/>
  <c r="CG1487" i="64" a="1"/>
  <c r="CG1487" i="64" s="1"/>
  <c r="CG1478" i="64" a="1"/>
  <c r="CG1478" i="64" s="1"/>
  <c r="CG1479" i="64" a="1"/>
  <c r="CG1479" i="64" s="1"/>
  <c r="CF1475" i="64"/>
  <c r="CF1474" i="64"/>
  <c r="CG1469" i="64" a="1"/>
  <c r="CG1469" i="64" s="1"/>
  <c r="CG1470" i="64" a="1"/>
  <c r="CG1470" i="64" s="1"/>
  <c r="CF1910" i="64"/>
  <c r="CG1909" i="64" a="1"/>
  <c r="CG1909" i="64" s="1"/>
  <c r="CG429" i="64" a="1"/>
  <c r="CG429" i="64" s="1"/>
  <c r="CB477" i="64"/>
  <c r="CH1679" i="64"/>
  <c r="CH1680" i="64" s="1"/>
  <c r="CC476" i="64" a="1"/>
  <c r="CC476" i="64" s="1"/>
  <c r="CF939" i="64"/>
  <c r="CF1230" i="64"/>
  <c r="CF1390" i="64"/>
  <c r="CF1367" i="64"/>
  <c r="CF826" i="64"/>
  <c r="CF431" i="64"/>
  <c r="CF320" i="64"/>
  <c r="CF455" i="64"/>
  <c r="AX1609" i="64"/>
  <c r="AX1615" i="64" s="1"/>
  <c r="CE62" i="64"/>
  <c r="CG424" i="64" a="1"/>
  <c r="CG424" i="64" s="1"/>
  <c r="CG75" i="64" a="1"/>
  <c r="CG75" i="64" s="1"/>
  <c r="CG342" i="64" a="1"/>
  <c r="CG342" i="64" s="1"/>
  <c r="CG55" i="64" a="1"/>
  <c r="CG55" i="64" s="1"/>
  <c r="CG60" i="64" a="1"/>
  <c r="CG60" i="64" s="1"/>
  <c r="CG59" i="64" a="1"/>
  <c r="CG59" i="64" s="1"/>
  <c r="CF56" i="64"/>
  <c r="CG53" i="64" a="1"/>
  <c r="CG53" i="64" s="1"/>
  <c r="CG54" i="64" a="1"/>
  <c r="CG54" i="64" s="1"/>
  <c r="CG454" i="64" a="1"/>
  <c r="CG454" i="64" s="1"/>
  <c r="CG2119" i="64" a="1"/>
  <c r="CG2119" i="64" s="1"/>
  <c r="CG2196" i="64" a="1"/>
  <c r="CG2196" i="64" s="1"/>
  <c r="CG2170" i="64" a="1"/>
  <c r="CG2170" i="64" s="1"/>
  <c r="CG2145" i="64" a="1"/>
  <c r="CG2145" i="64" s="1"/>
  <c r="CG1366" i="64" a="1"/>
  <c r="CG1366" i="64" s="1"/>
  <c r="CF93" i="64"/>
  <c r="CG89" i="64" a="1"/>
  <c r="CG89" i="64" s="1"/>
  <c r="CG92" i="64" a="1"/>
  <c r="CG92" i="64" s="1"/>
  <c r="CG90" i="64" a="1"/>
  <c r="CG90" i="64" s="1"/>
  <c r="CG91" i="64" a="1"/>
  <c r="CG91" i="64" s="1"/>
  <c r="CG1311" i="64" a="1"/>
  <c r="CG1311" i="64" s="1"/>
  <c r="CG1312" i="64" s="1"/>
  <c r="CG319" i="64" a="1"/>
  <c r="CG319" i="64" s="1"/>
  <c r="CG2246" i="64" a="1"/>
  <c r="CG2246" i="64" s="1"/>
  <c r="CG1231" i="64" a="1"/>
  <c r="CG1231" i="64" s="1"/>
  <c r="CG1610" i="64" a="1"/>
  <c r="CG1610" i="64" s="1"/>
  <c r="CG1618" i="64" s="1"/>
  <c r="CG1397" i="64" a="1"/>
  <c r="CG1397" i="64" s="1"/>
  <c r="CG1391" i="64" a="1"/>
  <c r="CG1391" i="64" s="1"/>
  <c r="CG1389" i="64" a="1"/>
  <c r="CG1389" i="64" s="1"/>
  <c r="CG938" i="64" a="1"/>
  <c r="CG938" i="64" s="1"/>
  <c r="CG825" i="64" a="1"/>
  <c r="CG825" i="64" s="1"/>
  <c r="CG320" i="64" a="1"/>
  <c r="CG1367" i="64" a="1"/>
  <c r="CC477" i="64" a="1"/>
  <c r="CG1474" i="64" a="1"/>
  <c r="CG1867" i="64" a="1"/>
  <c r="CG431" i="64" a="1"/>
  <c r="CG939" i="64" a="1"/>
  <c r="CG344" i="64" a="1"/>
  <c r="CG367" i="64" a="1"/>
  <c r="CH1930" i="64" a="1"/>
  <c r="CG455" i="64" a="1"/>
  <c r="CG1910" i="64" a="1"/>
  <c r="CG1390" i="64" a="1"/>
  <c r="CG554" i="64" a="1"/>
  <c r="CH1964" i="64" a="1"/>
  <c r="CG1889" i="64" a="1"/>
  <c r="CG1475" i="64" a="1"/>
  <c r="CG1230" i="64" a="1"/>
  <c r="CG826" i="64" a="1"/>
  <c r="AX1619" i="64" l="1" a="1"/>
  <c r="AX1619" i="64" s="1"/>
  <c r="AX1612" i="64" s="1"/>
  <c r="AX1613" i="64" s="1"/>
  <c r="DF25" i="863"/>
  <c r="DF38" i="861" s="1"/>
  <c r="DF64" i="861"/>
  <c r="DG19" i="861"/>
  <c r="DG12" i="863" s="1"/>
  <c r="DE42" i="861"/>
  <c r="DF22" i="863"/>
  <c r="DF72" i="863"/>
  <c r="CI208" i="64"/>
  <c r="CI191" i="64"/>
  <c r="CI209" i="64"/>
  <c r="CI210" i="64"/>
  <c r="CI192" i="64"/>
  <c r="CI193" i="64"/>
  <c r="CI211" i="64"/>
  <c r="CH212" i="64"/>
  <c r="CH194" i="64"/>
  <c r="CG554" i="64"/>
  <c r="CG564" i="64" s="1"/>
  <c r="CH558" i="64" a="1"/>
  <c r="CH558" i="64" s="1"/>
  <c r="CH553" i="64" a="1"/>
  <c r="CH553" i="64" s="1"/>
  <c r="CG367" i="64"/>
  <c r="CH1776" i="64" a="1"/>
  <c r="CH1776" i="64" s="1"/>
  <c r="CH1777" i="64" a="1"/>
  <c r="CH1777" i="64" s="1"/>
  <c r="CH1778" i="64" a="1"/>
  <c r="CH1778" i="64" s="1"/>
  <c r="CH1779" i="64" a="1"/>
  <c r="CH1779" i="64" s="1"/>
  <c r="CH1780" i="64" a="1"/>
  <c r="CH1780" i="64" s="1"/>
  <c r="CH1783" i="64" a="1"/>
  <c r="CH1783" i="64" s="1"/>
  <c r="CH1784" i="64" a="1"/>
  <c r="CH1784" i="64" s="1"/>
  <c r="CH1781" i="64" a="1"/>
  <c r="CH1781" i="64" s="1"/>
  <c r="CH1782" i="64" a="1"/>
  <c r="CH1782" i="64" s="1"/>
  <c r="CF1793" i="64"/>
  <c r="CG1785" i="64"/>
  <c r="CH366" i="64" a="1"/>
  <c r="CH366" i="64" s="1"/>
  <c r="CH343" i="64" a="1"/>
  <c r="CH343" i="64" s="1"/>
  <c r="CH365" i="64" a="1"/>
  <c r="CH365" i="64" s="1"/>
  <c r="CG344" i="64"/>
  <c r="CH1964" i="64"/>
  <c r="CH1930" i="64"/>
  <c r="CG1889" i="64"/>
  <c r="CG1867" i="64"/>
  <c r="CH2222" i="64" a="1"/>
  <c r="CH2222" i="64" s="1"/>
  <c r="CH1868" i="64" a="1"/>
  <c r="CH1868" i="64" s="1"/>
  <c r="CH1888" i="64" a="1"/>
  <c r="CH1888" i="64" s="1"/>
  <c r="CD1495" i="64"/>
  <c r="CD1496" i="64" s="1"/>
  <c r="CC1496" i="64"/>
  <c r="CE1484" i="64"/>
  <c r="CF1482" i="64"/>
  <c r="CF1491" i="64"/>
  <c r="CF1483" i="64"/>
  <c r="CF1492" i="64"/>
  <c r="CH1488" i="64" a="1"/>
  <c r="CH1488" i="64" s="1"/>
  <c r="CH1487" i="64" a="1"/>
  <c r="CH1487" i="64" s="1"/>
  <c r="CH1478" i="64" a="1"/>
  <c r="CH1478" i="64" s="1"/>
  <c r="CH1479" i="64" a="1"/>
  <c r="CH1479" i="64" s="1"/>
  <c r="CG1475" i="64"/>
  <c r="CG1474" i="64"/>
  <c r="CH1469" i="64" a="1"/>
  <c r="CH1469" i="64" s="1"/>
  <c r="CH1470" i="64" a="1"/>
  <c r="CH1470" i="64" s="1"/>
  <c r="CG1910" i="64"/>
  <c r="CH1909" i="64" a="1"/>
  <c r="CH1909" i="64" s="1"/>
  <c r="CH429" i="64" a="1"/>
  <c r="CH429" i="64" s="1"/>
  <c r="CC477" i="64"/>
  <c r="CD476" i="64" a="1"/>
  <c r="CD476" i="64" s="1"/>
  <c r="CI1679" i="64"/>
  <c r="CI1680" i="64" s="1"/>
  <c r="CG939" i="64"/>
  <c r="CG1230" i="64"/>
  <c r="CG1390" i="64"/>
  <c r="CG1367" i="64"/>
  <c r="CG826" i="64"/>
  <c r="CG455" i="64"/>
  <c r="CG320" i="64"/>
  <c r="CG431" i="64"/>
  <c r="CF62" i="64"/>
  <c r="CH424" i="64" a="1"/>
  <c r="CH424" i="64" s="1"/>
  <c r="CH75" i="64" a="1"/>
  <c r="CH75" i="64" s="1"/>
  <c r="CH342" i="64" a="1"/>
  <c r="CH342" i="64" s="1"/>
  <c r="CH55" i="64" a="1"/>
  <c r="CH55" i="64" s="1"/>
  <c r="CH60" i="64" a="1"/>
  <c r="CH60" i="64" s="1"/>
  <c r="CH59" i="64" a="1"/>
  <c r="CH59" i="64" s="1"/>
  <c r="CG56" i="64"/>
  <c r="CH53" i="64" a="1"/>
  <c r="CH53" i="64" s="1"/>
  <c r="CH54" i="64" a="1"/>
  <c r="CH54" i="64" s="1"/>
  <c r="CH454" i="64" a="1"/>
  <c r="CH454" i="64" s="1"/>
  <c r="CH2119" i="64" a="1"/>
  <c r="CH2119" i="64" s="1"/>
  <c r="CH2196" i="64" a="1"/>
  <c r="CH2196" i="64" s="1"/>
  <c r="CH2170" i="64" a="1"/>
  <c r="CH2170" i="64" s="1"/>
  <c r="CH2145" i="64" a="1"/>
  <c r="CH2145" i="64" s="1"/>
  <c r="CH1366" i="64" a="1"/>
  <c r="CH1366" i="64" s="1"/>
  <c r="CH92" i="64" a="1"/>
  <c r="CH92" i="64" s="1"/>
  <c r="CH91" i="64" a="1"/>
  <c r="CH91" i="64" s="1"/>
  <c r="CH89" i="64" a="1"/>
  <c r="CH89" i="64" s="1"/>
  <c r="CH90" i="64" a="1"/>
  <c r="CH90" i="64" s="1"/>
  <c r="CG93" i="64"/>
  <c r="CH1311" i="64" a="1"/>
  <c r="CH1311" i="64" s="1"/>
  <c r="CH1312" i="64" s="1"/>
  <c r="CH319" i="64" a="1"/>
  <c r="CH319" i="64" s="1"/>
  <c r="CH2246" i="64" a="1"/>
  <c r="CH2246" i="64" s="1"/>
  <c r="CH1231" i="64" a="1"/>
  <c r="CH1231" i="64" s="1"/>
  <c r="CH1610" i="64" a="1"/>
  <c r="CH1610" i="64" s="1"/>
  <c r="CH1618" i="64" s="1"/>
  <c r="CH1397" i="64" a="1"/>
  <c r="CH1397" i="64" s="1"/>
  <c r="CH1391" i="64" a="1"/>
  <c r="CH1391" i="64" s="1"/>
  <c r="CH1389" i="64" a="1"/>
  <c r="CH1389" i="64" s="1"/>
  <c r="CH938" i="64" a="1"/>
  <c r="CH938" i="64" s="1"/>
  <c r="CH825" i="64" a="1"/>
  <c r="CH825" i="64" s="1"/>
  <c r="CH1367" i="64" a="1"/>
  <c r="CI1964" i="64" a="1"/>
  <c r="CH344" i="64" a="1"/>
  <c r="CH1474" i="64" a="1"/>
  <c r="CH1889" i="64" a="1"/>
  <c r="CH1910" i="64" a="1"/>
  <c r="CH554" i="64" a="1"/>
  <c r="CH367" i="64" a="1"/>
  <c r="CH1475" i="64" a="1"/>
  <c r="CH431" i="64" a="1"/>
  <c r="CH939" i="64" a="1"/>
  <c r="CH455" i="64" a="1"/>
  <c r="CH1867" i="64" a="1"/>
  <c r="CH1390" i="64" a="1"/>
  <c r="CD477" i="64" a="1"/>
  <c r="CH320" i="64" a="1"/>
  <c r="CI1930" i="64" a="1"/>
  <c r="CH826" i="64" a="1"/>
  <c r="CH1230" i="64" a="1"/>
  <c r="DG88" i="861" l="1"/>
  <c r="DG30" i="861"/>
  <c r="DG31" i="861" s="1"/>
  <c r="DF35" i="861"/>
  <c r="DF39" i="861" s="1"/>
  <c r="DF41" i="861" s="1"/>
  <c r="DF26" i="863"/>
  <c r="DG69" i="863"/>
  <c r="DG23" i="863" s="1"/>
  <c r="DG36" i="861" s="1"/>
  <c r="DG71" i="863"/>
  <c r="DG67" i="863"/>
  <c r="DH93" i="861"/>
  <c r="CI194" i="64"/>
  <c r="CI212" i="64"/>
  <c r="CJ208" i="64"/>
  <c r="CJ209" i="64"/>
  <c r="CJ191" i="64"/>
  <c r="CJ192" i="64"/>
  <c r="CJ210" i="64"/>
  <c r="CJ193" i="64"/>
  <c r="CJ211" i="64"/>
  <c r="CH554" i="64"/>
  <c r="CI558" i="64" a="1"/>
  <c r="CI558" i="64" s="1"/>
  <c r="CI553" i="64" a="1"/>
  <c r="CI553" i="64" s="1"/>
  <c r="CH367" i="64"/>
  <c r="CG1793" i="64"/>
  <c r="CI1776" i="64" a="1"/>
  <c r="CI1776" i="64" s="1"/>
  <c r="CI1777" i="64" a="1"/>
  <c r="CI1777" i="64" s="1"/>
  <c r="CI1778" i="64" a="1"/>
  <c r="CI1778" i="64" s="1"/>
  <c r="CI1780" i="64" a="1"/>
  <c r="CI1780" i="64" s="1"/>
  <c r="CI1783" i="64" a="1"/>
  <c r="CI1783" i="64" s="1"/>
  <c r="CI1784" i="64" a="1"/>
  <c r="CI1784" i="64" s="1"/>
  <c r="CI1779" i="64" a="1"/>
  <c r="CI1779" i="64" s="1"/>
  <c r="CI1781" i="64" a="1"/>
  <c r="CI1781" i="64" s="1"/>
  <c r="CI1782" i="64" a="1"/>
  <c r="CI1782" i="64" s="1"/>
  <c r="CH1785" i="64"/>
  <c r="CI343" i="64" a="1"/>
  <c r="CI343" i="64" s="1"/>
  <c r="CI366" i="64" a="1"/>
  <c r="CI366" i="64" s="1"/>
  <c r="CI365" i="64" a="1"/>
  <c r="CI365" i="64" s="1"/>
  <c r="CH344" i="64"/>
  <c r="CI1964" i="64"/>
  <c r="CI1930" i="64"/>
  <c r="CH1889" i="64"/>
  <c r="CH1867" i="64"/>
  <c r="CI2222" i="64" a="1"/>
  <c r="CI2222" i="64" s="1"/>
  <c r="CI1868" i="64" a="1"/>
  <c r="CI1868" i="64" s="1"/>
  <c r="CI1888" i="64" a="1"/>
  <c r="CI1888" i="64" s="1"/>
  <c r="CE1493" i="64"/>
  <c r="CF1484" i="64"/>
  <c r="CG1482" i="64"/>
  <c r="CG1491" i="64"/>
  <c r="CG1483" i="64"/>
  <c r="CG1492" i="64"/>
  <c r="CI1488" i="64" a="1"/>
  <c r="CI1488" i="64" s="1"/>
  <c r="CI1487" i="64" a="1"/>
  <c r="CI1487" i="64" s="1"/>
  <c r="CI1479" i="64" a="1"/>
  <c r="CI1479" i="64" s="1"/>
  <c r="CI1478" i="64" a="1"/>
  <c r="CI1478" i="64" s="1"/>
  <c r="CH1475" i="64"/>
  <c r="CH1474" i="64"/>
  <c r="CI1469" i="64" a="1"/>
  <c r="CI1469" i="64" s="1"/>
  <c r="CI1470" i="64" a="1"/>
  <c r="CI1470" i="64" s="1"/>
  <c r="CH1910" i="64"/>
  <c r="CI1909" i="64" a="1"/>
  <c r="CI1909" i="64" s="1"/>
  <c r="CD477" i="64"/>
  <c r="CI429" i="64" a="1"/>
  <c r="CI429" i="64" s="1"/>
  <c r="CJ1679" i="64"/>
  <c r="CJ1680" i="64" s="1"/>
  <c r="CE476" i="64" a="1"/>
  <c r="CE476" i="64" s="1"/>
  <c r="CH1230" i="64"/>
  <c r="CH939" i="64"/>
  <c r="CH1390" i="64"/>
  <c r="CH1367" i="64"/>
  <c r="CH826" i="64"/>
  <c r="CH320" i="64"/>
  <c r="CH455" i="64"/>
  <c r="CH431" i="64"/>
  <c r="AY1609" i="64"/>
  <c r="AY1615" i="64" s="1"/>
  <c r="CG62" i="64"/>
  <c r="CI424" i="64" a="1"/>
  <c r="CI424" i="64" s="1"/>
  <c r="CI75" i="64" a="1"/>
  <c r="CI75" i="64" s="1"/>
  <c r="CI342" i="64" a="1"/>
  <c r="CI342" i="64" s="1"/>
  <c r="CI55" i="64" a="1"/>
  <c r="CI55" i="64" s="1"/>
  <c r="CI60" i="64" a="1"/>
  <c r="CI60" i="64" s="1"/>
  <c r="CI59" i="64" a="1"/>
  <c r="CI59" i="64" s="1"/>
  <c r="CH56" i="64"/>
  <c r="CI53" i="64" a="1"/>
  <c r="CI53" i="64" s="1"/>
  <c r="CI54" i="64" a="1"/>
  <c r="CI54" i="64" s="1"/>
  <c r="CI454" i="64" a="1"/>
  <c r="CI454" i="64" s="1"/>
  <c r="CI2119" i="64" a="1"/>
  <c r="CI2119" i="64" s="1"/>
  <c r="CI2196" i="64" a="1"/>
  <c r="CI2196" i="64" s="1"/>
  <c r="CI2170" i="64" a="1"/>
  <c r="CI2170" i="64" s="1"/>
  <c r="CI2145" i="64" a="1"/>
  <c r="CI2145" i="64" s="1"/>
  <c r="CI1366" i="64" a="1"/>
  <c r="CI1366" i="64" s="1"/>
  <c r="CI90" i="64" a="1"/>
  <c r="CI90" i="64" s="1"/>
  <c r="CI91" i="64" a="1"/>
  <c r="CI91" i="64" s="1"/>
  <c r="CI89" i="64" a="1"/>
  <c r="CI89" i="64" s="1"/>
  <c r="CI92" i="64" a="1"/>
  <c r="CI92" i="64" s="1"/>
  <c r="CH93" i="64"/>
  <c r="CI1311" i="64" a="1"/>
  <c r="CI1311" i="64" s="1"/>
  <c r="CI1312" i="64" s="1"/>
  <c r="CI319" i="64" a="1"/>
  <c r="CI319" i="64" s="1"/>
  <c r="CI2246" i="64" a="1"/>
  <c r="CI2246" i="64" s="1"/>
  <c r="CI1231" i="64" a="1"/>
  <c r="CI1231" i="64" s="1"/>
  <c r="CI1610" i="64" a="1"/>
  <c r="CI1610" i="64" s="1"/>
  <c r="CI1618" i="64" s="1"/>
  <c r="CI1397" i="64" a="1"/>
  <c r="CI1397" i="64" s="1"/>
  <c r="CI1391" i="64" a="1"/>
  <c r="CI1391" i="64" s="1"/>
  <c r="CI1389" i="64" a="1"/>
  <c r="CI1389" i="64" s="1"/>
  <c r="CI938" i="64" a="1"/>
  <c r="CI938" i="64" s="1"/>
  <c r="CI825" i="64" a="1"/>
  <c r="CI825" i="64" s="1"/>
  <c r="CI1474" i="64" a="1"/>
  <c r="CI1910" i="64" a="1"/>
  <c r="CI367" i="64" a="1"/>
  <c r="CI344" i="64" a="1"/>
  <c r="CI320" i="64" a="1"/>
  <c r="CI1889" i="64" a="1"/>
  <c r="CI1867" i="64" a="1"/>
  <c r="CI431" i="64" a="1"/>
  <c r="CI939" i="64" a="1"/>
  <c r="CI554" i="64" a="1"/>
  <c r="CI1475" i="64" a="1"/>
  <c r="CJ1964" i="64" a="1"/>
  <c r="CI455" i="64" a="1"/>
  <c r="CI1390" i="64" a="1"/>
  <c r="CI1367" i="64" a="1"/>
  <c r="CJ1930" i="64" a="1"/>
  <c r="CI1230" i="64" a="1"/>
  <c r="CI826" i="64" a="1"/>
  <c r="CE477" i="64" a="1"/>
  <c r="CE1495" i="64" l="1"/>
  <c r="CE1496" i="64" s="1"/>
  <c r="AY1619" i="64" a="1"/>
  <c r="AY1619" i="64" s="1"/>
  <c r="AY1612" i="64" s="1"/>
  <c r="AY1613" i="64" s="1"/>
  <c r="DG25" i="863"/>
  <c r="DG38" i="861" s="1"/>
  <c r="DG64" i="861"/>
  <c r="DH19" i="861"/>
  <c r="DH12" i="863" s="1"/>
  <c r="DF42" i="861"/>
  <c r="DG22" i="863"/>
  <c r="DG72" i="863"/>
  <c r="CJ194" i="64"/>
  <c r="CK208" i="64"/>
  <c r="CK191" i="64"/>
  <c r="CK209" i="64"/>
  <c r="CK192" i="64"/>
  <c r="CK210" i="64"/>
  <c r="CK193" i="64"/>
  <c r="CK211" i="64"/>
  <c r="CJ212" i="64"/>
  <c r="CI554" i="64"/>
  <c r="CI564" i="64" s="1"/>
  <c r="CH564" i="64"/>
  <c r="CJ558" i="64" a="1"/>
  <c r="CJ558" i="64" s="1"/>
  <c r="CJ553" i="64" a="1"/>
  <c r="CJ553" i="64" s="1"/>
  <c r="CI367" i="64"/>
  <c r="CH1793" i="64"/>
  <c r="CI1785" i="64"/>
  <c r="CJ1781" i="64" a="1"/>
  <c r="CJ1781" i="64" s="1"/>
  <c r="CJ1782" i="64" a="1"/>
  <c r="CJ1782" i="64" s="1"/>
  <c r="CJ1776" i="64" a="1"/>
  <c r="CJ1776" i="64" s="1"/>
  <c r="CJ1777" i="64" a="1"/>
  <c r="CJ1777" i="64" s="1"/>
  <c r="CJ1778" i="64" a="1"/>
  <c r="CJ1778" i="64" s="1"/>
  <c r="CJ1780" i="64" a="1"/>
  <c r="CJ1780" i="64" s="1"/>
  <c r="CJ1783" i="64" a="1"/>
  <c r="CJ1783" i="64" s="1"/>
  <c r="CJ1784" i="64" a="1"/>
  <c r="CJ1784" i="64" s="1"/>
  <c r="CJ1779" i="64" a="1"/>
  <c r="CJ1779" i="64" s="1"/>
  <c r="CJ343" i="64" a="1"/>
  <c r="CJ343" i="64" s="1"/>
  <c r="CJ366" i="64" a="1"/>
  <c r="CJ366" i="64" s="1"/>
  <c r="CJ365" i="64" a="1"/>
  <c r="CJ365" i="64" s="1"/>
  <c r="CI344" i="64"/>
  <c r="CJ1964" i="64"/>
  <c r="CJ1930" i="64"/>
  <c r="CI1889" i="64"/>
  <c r="CI1867" i="64"/>
  <c r="CJ2222" i="64" a="1"/>
  <c r="CJ2222" i="64" s="1"/>
  <c r="CJ1868" i="64" a="1"/>
  <c r="CJ1868" i="64" s="1"/>
  <c r="CJ1888" i="64" a="1"/>
  <c r="CJ1888" i="64" s="1"/>
  <c r="CF1493" i="64"/>
  <c r="CF1495" i="64" s="1"/>
  <c r="CF1496" i="64" s="1"/>
  <c r="CG1484" i="64"/>
  <c r="CH1482" i="64"/>
  <c r="CH1491" i="64"/>
  <c r="CH1483" i="64"/>
  <c r="CH1492" i="64"/>
  <c r="CJ1487" i="64" a="1"/>
  <c r="CJ1487" i="64" s="1"/>
  <c r="CJ1488" i="64" a="1"/>
  <c r="CJ1488" i="64" s="1"/>
  <c r="CJ1479" i="64" a="1"/>
  <c r="CJ1479" i="64" s="1"/>
  <c r="CJ1478" i="64" a="1"/>
  <c r="CJ1478" i="64" s="1"/>
  <c r="CI1475" i="64"/>
  <c r="CI1474" i="64"/>
  <c r="CJ1469" i="64" a="1"/>
  <c r="CJ1469" i="64" s="1"/>
  <c r="CJ1470" i="64" a="1"/>
  <c r="CJ1470" i="64" s="1"/>
  <c r="CI1910" i="64"/>
  <c r="CJ1909" i="64" a="1"/>
  <c r="CJ1909" i="64" s="1"/>
  <c r="CJ429" i="64" a="1"/>
  <c r="CJ429" i="64" s="1"/>
  <c r="CE477" i="64"/>
  <c r="CK1679" i="64"/>
  <c r="CK1680" i="64" s="1"/>
  <c r="CF476" i="64" a="1"/>
  <c r="CF476" i="64" s="1"/>
  <c r="CI939" i="64"/>
  <c r="CI1390" i="64"/>
  <c r="CI1230" i="64"/>
  <c r="CI1367" i="64"/>
  <c r="CI826" i="64"/>
  <c r="CI455" i="64"/>
  <c r="CI320" i="64"/>
  <c r="CI431" i="64"/>
  <c r="CH62" i="64"/>
  <c r="CJ424" i="64" a="1"/>
  <c r="CJ424" i="64" s="1"/>
  <c r="CJ75" i="64" a="1"/>
  <c r="CJ75" i="64" s="1"/>
  <c r="CJ342" i="64" a="1"/>
  <c r="CJ342" i="64" s="1"/>
  <c r="CJ55" i="64" a="1"/>
  <c r="CJ55" i="64" s="1"/>
  <c r="CJ59" i="64" a="1"/>
  <c r="CJ59" i="64" s="1"/>
  <c r="CJ60" i="64" a="1"/>
  <c r="CJ60" i="64" s="1"/>
  <c r="CI56" i="64"/>
  <c r="CJ54" i="64" a="1"/>
  <c r="CJ54" i="64" s="1"/>
  <c r="CJ53" i="64" a="1"/>
  <c r="CJ53" i="64" s="1"/>
  <c r="CJ454" i="64" a="1"/>
  <c r="CJ454" i="64" s="1"/>
  <c r="CJ2119" i="64" a="1"/>
  <c r="CJ2119" i="64" s="1"/>
  <c r="CJ2196" i="64" a="1"/>
  <c r="CJ2196" i="64" s="1"/>
  <c r="CJ2170" i="64" a="1"/>
  <c r="CJ2170" i="64" s="1"/>
  <c r="CJ2145" i="64" a="1"/>
  <c r="CJ2145" i="64" s="1"/>
  <c r="CJ1366" i="64" a="1"/>
  <c r="CJ1366" i="64" s="1"/>
  <c r="CI93" i="64"/>
  <c r="CJ89" i="64" a="1"/>
  <c r="CJ89" i="64" s="1"/>
  <c r="CJ90" i="64" a="1"/>
  <c r="CJ90" i="64" s="1"/>
  <c r="CJ91" i="64" a="1"/>
  <c r="CJ91" i="64" s="1"/>
  <c r="CJ92" i="64" a="1"/>
  <c r="CJ92" i="64" s="1"/>
  <c r="CJ1311" i="64" a="1"/>
  <c r="CJ1311" i="64" s="1"/>
  <c r="CJ1312" i="64" s="1"/>
  <c r="CJ319" i="64" a="1"/>
  <c r="CJ319" i="64" s="1"/>
  <c r="CJ2246" i="64" a="1"/>
  <c r="CJ2246" i="64" s="1"/>
  <c r="CJ1231" i="64" a="1"/>
  <c r="CJ1231" i="64" s="1"/>
  <c r="CJ1610" i="64" a="1"/>
  <c r="CJ1610" i="64" s="1"/>
  <c r="CJ1618" i="64" s="1"/>
  <c r="CJ1397" i="64" a="1"/>
  <c r="CJ1397" i="64" s="1"/>
  <c r="CJ1391" i="64" a="1"/>
  <c r="CJ1391" i="64" s="1"/>
  <c r="CJ1389" i="64" a="1"/>
  <c r="CJ1389" i="64" s="1"/>
  <c r="CJ938" i="64" a="1"/>
  <c r="CJ938" i="64" s="1"/>
  <c r="CJ825" i="64" a="1"/>
  <c r="CJ825" i="64" s="1"/>
  <c r="CJ1889" i="64" a="1"/>
  <c r="CJ554" i="64" a="1"/>
  <c r="CF477" i="64" a="1"/>
  <c r="CJ1475" i="64" a="1"/>
  <c r="CK1930" i="64" a="1"/>
  <c r="CJ1867" i="64" a="1"/>
  <c r="CJ367" i="64" a="1"/>
  <c r="CJ455" i="64" a="1"/>
  <c r="CJ344" i="64" a="1"/>
  <c r="CK1964" i="64" a="1"/>
  <c r="CJ1474" i="64" a="1"/>
  <c r="CJ939" i="64" a="1"/>
  <c r="CJ1390" i="64" a="1"/>
  <c r="CJ1230" i="64" a="1"/>
  <c r="CJ1910" i="64" a="1"/>
  <c r="CJ431" i="64" a="1"/>
  <c r="CJ320" i="64" a="1"/>
  <c r="CJ826" i="64" a="1"/>
  <c r="CJ1367" i="64" a="1"/>
  <c r="DH88" i="861" l="1"/>
  <c r="DI93" i="861"/>
  <c r="DH30" i="861"/>
  <c r="DH31" i="861" s="1"/>
  <c r="DH69" i="863"/>
  <c r="DH23" i="863" s="1"/>
  <c r="DH36" i="861" s="1"/>
  <c r="DH71" i="863"/>
  <c r="DH67" i="863"/>
  <c r="DG26" i="863"/>
  <c r="DG35" i="861"/>
  <c r="DG39" i="861" s="1"/>
  <c r="DG41" i="861" s="1"/>
  <c r="CK194" i="64"/>
  <c r="CL209" i="64"/>
  <c r="K209" i="64" s="1"/>
  <c r="CL208" i="64"/>
  <c r="K208" i="64" s="1"/>
  <c r="CL191" i="64"/>
  <c r="K191" i="64" s="1"/>
  <c r="CL192" i="64"/>
  <c r="K192" i="64" s="1"/>
  <c r="CL210" i="64"/>
  <c r="K210" i="64" s="1"/>
  <c r="CL193" i="64"/>
  <c r="K193" i="64" s="1"/>
  <c r="CL211" i="64"/>
  <c r="K211" i="64" s="1"/>
  <c r="CK212" i="64"/>
  <c r="CJ554" i="64"/>
  <c r="CJ564" i="64" s="1"/>
  <c r="CK558" i="64" a="1"/>
  <c r="CK558" i="64" s="1"/>
  <c r="CK553" i="64" a="1"/>
  <c r="CK553" i="64" s="1"/>
  <c r="CJ367" i="64"/>
  <c r="CI1793" i="64"/>
  <c r="CJ1785" i="64"/>
  <c r="CK1777" i="64" a="1"/>
  <c r="CK1777" i="64" s="1"/>
  <c r="CK1778" i="64" a="1"/>
  <c r="CK1778" i="64" s="1"/>
  <c r="CK1779" i="64" a="1"/>
  <c r="CK1779" i="64" s="1"/>
  <c r="CK1780" i="64" a="1"/>
  <c r="CK1780" i="64" s="1"/>
  <c r="CK1781" i="64" a="1"/>
  <c r="CK1781" i="64" s="1"/>
  <c r="CK1782" i="64" a="1"/>
  <c r="CK1782" i="64" s="1"/>
  <c r="CK1776" i="64" a="1"/>
  <c r="CK1776" i="64" s="1"/>
  <c r="CK1783" i="64" a="1"/>
  <c r="CK1783" i="64" s="1"/>
  <c r="CK1784" i="64" a="1"/>
  <c r="CK1784" i="64" s="1"/>
  <c r="CK343" i="64" a="1"/>
  <c r="CK343" i="64" s="1"/>
  <c r="CK366" i="64" a="1"/>
  <c r="CK366" i="64" s="1"/>
  <c r="CK365" i="64" a="1"/>
  <c r="CK365" i="64" s="1"/>
  <c r="CJ344" i="64"/>
  <c r="CK1964" i="64"/>
  <c r="CK1930" i="64"/>
  <c r="CJ1889" i="64"/>
  <c r="CJ1867" i="64"/>
  <c r="CK2222" i="64" a="1"/>
  <c r="CK2222" i="64" s="1"/>
  <c r="CK1868" i="64" a="1"/>
  <c r="CK1868" i="64" s="1"/>
  <c r="CK1888" i="64" a="1"/>
  <c r="CK1888" i="64" s="1"/>
  <c r="CG1493" i="64"/>
  <c r="CG1495" i="64" s="1"/>
  <c r="CH1484" i="64"/>
  <c r="CI1482" i="64"/>
  <c r="CI1491" i="64"/>
  <c r="CI1483" i="64"/>
  <c r="CI1492" i="64"/>
  <c r="CK1488" i="64" a="1"/>
  <c r="CK1488" i="64" s="1"/>
  <c r="CK1487" i="64" a="1"/>
  <c r="CK1487" i="64" s="1"/>
  <c r="CK1479" i="64" a="1"/>
  <c r="CK1479" i="64" s="1"/>
  <c r="CK1478" i="64" a="1"/>
  <c r="CK1478" i="64" s="1"/>
  <c r="CJ1475" i="64"/>
  <c r="CJ1474" i="64"/>
  <c r="CK1469" i="64" a="1"/>
  <c r="CK1469" i="64" s="1"/>
  <c r="CK1470" i="64" a="1"/>
  <c r="CK1470" i="64" s="1"/>
  <c r="CJ1910" i="64"/>
  <c r="CK1909" i="64" a="1"/>
  <c r="CK1909" i="64" s="1"/>
  <c r="CK429" i="64" a="1"/>
  <c r="CK429" i="64" s="1"/>
  <c r="CF477" i="64"/>
  <c r="CL1679" i="64"/>
  <c r="CG476" i="64" a="1"/>
  <c r="CG476" i="64" s="1"/>
  <c r="CJ1390" i="64"/>
  <c r="CJ1230" i="64"/>
  <c r="CJ939" i="64"/>
  <c r="CJ1367" i="64"/>
  <c r="CJ826" i="64"/>
  <c r="CJ320" i="64"/>
  <c r="CJ431" i="64"/>
  <c r="CJ455" i="64"/>
  <c r="AZ1609" i="64"/>
  <c r="AZ1615" i="64" s="1"/>
  <c r="CI62" i="64"/>
  <c r="CK424" i="64" a="1"/>
  <c r="CK424" i="64" s="1"/>
  <c r="CK75" i="64" a="1"/>
  <c r="CK75" i="64" s="1"/>
  <c r="CK342" i="64" a="1"/>
  <c r="CK342" i="64" s="1"/>
  <c r="CK55" i="64" a="1"/>
  <c r="CK55" i="64" s="1"/>
  <c r="CK59" i="64" a="1"/>
  <c r="CK59" i="64" s="1"/>
  <c r="CK60" i="64" a="1"/>
  <c r="CK60" i="64" s="1"/>
  <c r="CJ56" i="64"/>
  <c r="CK54" i="64" a="1"/>
  <c r="CK54" i="64" s="1"/>
  <c r="CK53" i="64" a="1"/>
  <c r="CK53" i="64" s="1"/>
  <c r="CK454" i="64" a="1"/>
  <c r="CK454" i="64" s="1"/>
  <c r="CK2119" i="64" a="1"/>
  <c r="CK2119" i="64" s="1"/>
  <c r="CK2196" i="64" a="1"/>
  <c r="CK2196" i="64" s="1"/>
  <c r="CK2170" i="64" a="1"/>
  <c r="CK2170" i="64" s="1"/>
  <c r="CK2145" i="64" a="1"/>
  <c r="CK2145" i="64" s="1"/>
  <c r="CK1366" i="64" a="1"/>
  <c r="CK1366" i="64" s="1"/>
  <c r="CJ93" i="64"/>
  <c r="CK90" i="64" a="1"/>
  <c r="CK90" i="64" s="1"/>
  <c r="CK91" i="64" a="1"/>
  <c r="CK91" i="64" s="1"/>
  <c r="CK89" i="64" a="1"/>
  <c r="CK89" i="64" s="1"/>
  <c r="CK92" i="64" a="1"/>
  <c r="CK92" i="64" s="1"/>
  <c r="CK1311" i="64" a="1"/>
  <c r="CK1311" i="64" s="1"/>
  <c r="CK1312" i="64" s="1"/>
  <c r="CK319" i="64" a="1"/>
  <c r="CK319" i="64" s="1"/>
  <c r="CK2246" i="64" a="1"/>
  <c r="CK2246" i="64" s="1"/>
  <c r="CK1231" i="64" a="1"/>
  <c r="CK1231" i="64" s="1"/>
  <c r="CK1610" i="64" a="1"/>
  <c r="CK1610" i="64" s="1"/>
  <c r="CK1618" i="64" s="1"/>
  <c r="CK1391" i="64" a="1"/>
  <c r="CK1391" i="64" s="1"/>
  <c r="CK1389" i="64" a="1"/>
  <c r="CK1389" i="64" s="1"/>
  <c r="CK1397" i="64" a="1"/>
  <c r="CK1397" i="64" s="1"/>
  <c r="CK938" i="64" a="1"/>
  <c r="CK938" i="64" s="1"/>
  <c r="CK825" i="64" a="1"/>
  <c r="CK825" i="64" s="1"/>
  <c r="CK1367" i="64" a="1"/>
  <c r="CK1867" i="64" a="1"/>
  <c r="CK455" i="64" a="1"/>
  <c r="CK344" i="64" a="1"/>
  <c r="CK554" i="64" a="1"/>
  <c r="CK1230" i="64" a="1"/>
  <c r="CK1390" i="64" a="1"/>
  <c r="CK1889" i="64" a="1"/>
  <c r="CG477" i="64" a="1"/>
  <c r="CK1910" i="64" a="1"/>
  <c r="CK431" i="64" a="1"/>
  <c r="CK367" i="64" a="1"/>
  <c r="CK320" i="64" a="1"/>
  <c r="CK1475" i="64" a="1"/>
  <c r="CL1964" i="64" a="1"/>
  <c r="CK1474" i="64" a="1"/>
  <c r="CK939" i="64" a="1"/>
  <c r="CL1930" i="64" a="1"/>
  <c r="CK826" i="64" a="1"/>
  <c r="AZ1619" i="64" l="1" a="1"/>
  <c r="AZ1619" i="64" s="1"/>
  <c r="AZ1612" i="64" s="1"/>
  <c r="AZ1613" i="64" s="1"/>
  <c r="DH25" i="863"/>
  <c r="DH38" i="861" s="1"/>
  <c r="DH64" i="861"/>
  <c r="DI19" i="861"/>
  <c r="DI12" i="863" s="1"/>
  <c r="DH22" i="863"/>
  <c r="DH72" i="863"/>
  <c r="DG42"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3" i="64" a="1"/>
  <c r="CL553" i="64" s="1"/>
  <c r="CK554" i="64"/>
  <c r="CK564" i="64" s="1"/>
  <c r="CL558" i="64" a="1"/>
  <c r="CL558" i="64" s="1"/>
  <c r="L547" i="64"/>
  <c r="P547" i="64"/>
  <c r="O547" i="64"/>
  <c r="N547" i="64"/>
  <c r="K547" i="64"/>
  <c r="M547" i="64"/>
  <c r="CK367" i="64"/>
  <c r="CK1785" i="64"/>
  <c r="CJ1793" i="64"/>
  <c r="CL1776" i="64" a="1"/>
  <c r="CL1776" i="64" s="1"/>
  <c r="CL1777" i="64" a="1"/>
  <c r="CL1777" i="64" s="1"/>
  <c r="CL1778" i="64" a="1"/>
  <c r="CL1778" i="64" s="1"/>
  <c r="CL1779" i="64" a="1"/>
  <c r="CL1779" i="64" s="1"/>
  <c r="CL1781" i="64" a="1"/>
  <c r="CL1781" i="64" s="1"/>
  <c r="CL1782" i="64" a="1"/>
  <c r="CL1782" i="64" s="1"/>
  <c r="CL1780" i="64" a="1"/>
  <c r="CL1780" i="64" s="1"/>
  <c r="CL1783" i="64" a="1"/>
  <c r="CL1783" i="64" s="1"/>
  <c r="CL1784" i="64" a="1"/>
  <c r="CL1784" i="64" s="1"/>
  <c r="CL365" i="64" a="1"/>
  <c r="CL365" i="64" s="1"/>
  <c r="CL343" i="64" a="1"/>
  <c r="CL343" i="64" s="1"/>
  <c r="CL366" i="64" a="1"/>
  <c r="CL366" i="64" s="1"/>
  <c r="N367" i="64"/>
  <c r="L367" i="64"/>
  <c r="M367" i="64"/>
  <c r="O367" i="64"/>
  <c r="CK344" i="64"/>
  <c r="CL1964" i="64"/>
  <c r="CL1930" i="64"/>
  <c r="CL1680" i="64"/>
  <c r="DL1680" i="64"/>
  <c r="CK1889" i="64"/>
  <c r="CK1867" i="64"/>
  <c r="CL1868" i="64" a="1"/>
  <c r="CL1868" i="64" s="1"/>
  <c r="CL1888" i="64" a="1"/>
  <c r="CL1888" i="64" s="1"/>
  <c r="CL2222" i="64" a="1"/>
  <c r="CL2222" i="64" s="1"/>
  <c r="CI1484" i="64"/>
  <c r="CG1496" i="64"/>
  <c r="CH1493" i="64"/>
  <c r="CH1495" i="64" s="1"/>
  <c r="CH1496" i="64" s="1"/>
  <c r="CI1493" i="64"/>
  <c r="CJ1482" i="64"/>
  <c r="CJ1491" i="64"/>
  <c r="CJ1483" i="64"/>
  <c r="CJ1492" i="64"/>
  <c r="CL1488" i="64" a="1"/>
  <c r="CL1488" i="64" s="1"/>
  <c r="CL1487" i="64" a="1"/>
  <c r="CL1487" i="64" s="1"/>
  <c r="CL1470" i="64" a="1"/>
  <c r="CL1470" i="64" s="1"/>
  <c r="CL1479" i="64" a="1"/>
  <c r="CL1479" i="64" s="1"/>
  <c r="CL1478" i="64" a="1"/>
  <c r="CL1478" i="64" s="1"/>
  <c r="CK1475" i="64"/>
  <c r="CK1474" i="64"/>
  <c r="CL1469" i="64" a="1"/>
  <c r="CL1469" i="64" s="1"/>
  <c r="CK1910" i="64"/>
  <c r="CL1909" i="64" a="1"/>
  <c r="CL1909" i="64" s="1"/>
  <c r="CL429" i="64" a="1"/>
  <c r="CL429" i="64" s="1"/>
  <c r="CG477" i="64"/>
  <c r="CH476" i="64" a="1"/>
  <c r="CH476" i="64" s="1"/>
  <c r="L395" i="64"/>
  <c r="M395" i="64"/>
  <c r="N524" i="64"/>
  <c r="K395" i="64"/>
  <c r="M524" i="64"/>
  <c r="L524" i="64"/>
  <c r="K524" i="64"/>
  <c r="N395" i="64"/>
  <c r="O524" i="64"/>
  <c r="O395" i="64"/>
  <c r="P395" i="64"/>
  <c r="P524" i="64"/>
  <c r="DK1680" i="64"/>
  <c r="CW1680" i="64"/>
  <c r="CS1680" i="64"/>
  <c r="DG1680" i="64"/>
  <c r="DD1680" i="64"/>
  <c r="DH1680" i="64"/>
  <c r="DI1680" i="64"/>
  <c r="DC1680" i="64"/>
  <c r="DF1680" i="64"/>
  <c r="DB1680" i="64"/>
  <c r="CV1680" i="64"/>
  <c r="CQ1680" i="64"/>
  <c r="CY1680" i="64"/>
  <c r="CT1680" i="64"/>
  <c r="CO1680" i="64"/>
  <c r="DE1680" i="64"/>
  <c r="CP1680" i="64"/>
  <c r="CU1680" i="64"/>
  <c r="DJ1680" i="64"/>
  <c r="CZ1680" i="64"/>
  <c r="CR1680" i="64"/>
  <c r="CX1680" i="64"/>
  <c r="DA1680" i="64"/>
  <c r="CK1230" i="64"/>
  <c r="CK1390" i="64"/>
  <c r="CK939" i="64"/>
  <c r="CK1367" i="64"/>
  <c r="CK826" i="64"/>
  <c r="CK455" i="64"/>
  <c r="CK320" i="64"/>
  <c r="CK431" i="64"/>
  <c r="CJ62" i="64"/>
  <c r="CL424" i="64" a="1"/>
  <c r="CL424" i="64" s="1"/>
  <c r="CL75" i="64" a="1"/>
  <c r="CL75" i="64" s="1"/>
  <c r="CL342" i="64" a="1"/>
  <c r="CL342" i="64" s="1"/>
  <c r="CL55" i="64" a="1"/>
  <c r="CL55" i="64" s="1"/>
  <c r="CL59" i="64" a="1"/>
  <c r="CL59" i="64" s="1"/>
  <c r="CL60" i="64" a="1"/>
  <c r="CL60" i="64" s="1"/>
  <c r="CK56" i="64"/>
  <c r="CL53" i="64" a="1"/>
  <c r="CL53" i="64" s="1"/>
  <c r="CL54" i="64" a="1"/>
  <c r="CL54" i="64" s="1"/>
  <c r="CL454" i="64" a="1"/>
  <c r="CL454" i="64" s="1"/>
  <c r="CL2145" i="64" a="1"/>
  <c r="CL2145" i="64" s="1"/>
  <c r="CL2196" i="64" a="1"/>
  <c r="CL2196" i="64" s="1"/>
  <c r="CL2170" i="64" a="1"/>
  <c r="CL2170" i="64" s="1"/>
  <c r="CL2119" i="64" a="1"/>
  <c r="CL2119" i="64" s="1"/>
  <c r="CL1366" i="64" a="1"/>
  <c r="CL1366" i="64" s="1"/>
  <c r="CL90" i="64" a="1"/>
  <c r="CL90" i="64" s="1"/>
  <c r="CL91" i="64" a="1"/>
  <c r="CL91" i="64" s="1"/>
  <c r="CL92" i="64" a="1"/>
  <c r="CL92" i="64" s="1"/>
  <c r="CL89" i="64" a="1"/>
  <c r="CL89" i="64" s="1"/>
  <c r="CK93" i="64"/>
  <c r="CL1311" i="64" a="1"/>
  <c r="CL1311" i="64" s="1"/>
  <c r="CL1312" i="64" s="1"/>
  <c r="CL319" i="64" a="1"/>
  <c r="CL319" i="64" s="1"/>
  <c r="CL2246" i="64" a="1"/>
  <c r="CL2246" i="64" s="1"/>
  <c r="CL1231" i="64" a="1"/>
  <c r="CL1231" i="64" s="1"/>
  <c r="J1683" i="64"/>
  <c r="CL1610" i="64" a="1"/>
  <c r="CL1610" i="64" s="1"/>
  <c r="CL1618" i="64" s="1"/>
  <c r="J1618" i="64"/>
  <c r="CL1389" i="64" a="1"/>
  <c r="CL1389" i="64" s="1"/>
  <c r="CL1391" i="64" a="1"/>
  <c r="CL1391" i="64" s="1"/>
  <c r="CL1397" i="64" a="1"/>
  <c r="CL1397" i="64" s="1"/>
  <c r="CL938" i="64" a="1"/>
  <c r="CL938" i="64" s="1"/>
  <c r="CL825" i="64" a="1"/>
  <c r="CL825" i="64" s="1"/>
  <c r="CL455" i="64" a="1"/>
  <c r="CL1474" i="64" a="1"/>
  <c r="CL367" i="64" a="1"/>
  <c r="CL1367" i="64" a="1"/>
  <c r="CL554" i="64" a="1"/>
  <c r="CL431" i="64" a="1"/>
  <c r="CL1390" i="64" a="1"/>
  <c r="CL826" i="64" a="1"/>
  <c r="CL1910" i="64" a="1"/>
  <c r="CL344" i="64" a="1"/>
  <c r="CL939" i="64" a="1"/>
  <c r="CL1889" i="64" a="1"/>
  <c r="CL1475" i="64" a="1"/>
  <c r="CL1867" i="64" a="1"/>
  <c r="CH477" i="64" a="1"/>
  <c r="CL320" i="64" a="1"/>
  <c r="CL1230" i="64" a="1"/>
  <c r="K1680" i="64" l="1"/>
  <c r="L1680" i="64"/>
  <c r="M1680" i="64"/>
  <c r="N1680" i="64"/>
  <c r="O1680" i="64"/>
  <c r="P1680" i="64"/>
  <c r="K1618" i="64"/>
  <c r="L1618" i="64"/>
  <c r="M1618" i="64"/>
  <c r="N1618" i="64"/>
  <c r="O1618" i="64"/>
  <c r="P1618" i="64"/>
  <c r="K1312" i="64"/>
  <c r="L1312" i="64"/>
  <c r="M1312" i="64"/>
  <c r="N1312" i="64"/>
  <c r="O1312" i="64"/>
  <c r="P1312" i="64"/>
  <c r="DI88" i="861"/>
  <c r="DJ93" i="861"/>
  <c r="DI30" i="861"/>
  <c r="DI31" i="861" s="1"/>
  <c r="DH35" i="861"/>
  <c r="DH39" i="861" s="1"/>
  <c r="DH41" i="861" s="1"/>
  <c r="DH26" i="863"/>
  <c r="DI69" i="863"/>
  <c r="DI23" i="863" s="1"/>
  <c r="DI36" i="861" s="1"/>
  <c r="DI71" i="863"/>
  <c r="DI67" i="863"/>
  <c r="P212" i="64"/>
  <c r="K212" i="64"/>
  <c r="P194" i="64"/>
  <c r="N212" i="64"/>
  <c r="O212" i="64"/>
  <c r="CL554" i="64"/>
  <c r="CL564" i="64" s="1"/>
  <c r="K554" i="64"/>
  <c r="L554" i="64"/>
  <c r="M554" i="64"/>
  <c r="N554" i="64"/>
  <c r="O554" i="64"/>
  <c r="CK1793" i="64"/>
  <c r="CL367" i="64"/>
  <c r="CL1785" i="64"/>
  <c r="CL344" i="64"/>
  <c r="CL1889" i="64"/>
  <c r="CL1867" i="64"/>
  <c r="CJ1484" i="64"/>
  <c r="CI1495" i="64"/>
  <c r="CI1496" i="64" s="1"/>
  <c r="CJ1493" i="64"/>
  <c r="CK1483" i="64"/>
  <c r="CK1492" i="64"/>
  <c r="CK1482" i="64"/>
  <c r="CK1491" i="64"/>
  <c r="CL1475" i="64"/>
  <c r="CL1474" i="64"/>
  <c r="CL1910" i="64"/>
  <c r="CH477" i="64"/>
  <c r="K431" i="64"/>
  <c r="L431" i="64"/>
  <c r="M431" i="64"/>
  <c r="N431" i="64"/>
  <c r="O431" i="64"/>
  <c r="CI476" i="64" a="1"/>
  <c r="CI476" i="64" s="1"/>
  <c r="J1619" i="64"/>
  <c r="CL939" i="64"/>
  <c r="CL1230" i="64"/>
  <c r="P1230" i="64" s="1"/>
  <c r="CL1390" i="64"/>
  <c r="CL1367" i="64"/>
  <c r="CL826" i="64"/>
  <c r="CL320" i="64"/>
  <c r="CL455" i="64"/>
  <c r="CL431" i="64"/>
  <c r="P431" i="64" s="1"/>
  <c r="BA1609" i="64"/>
  <c r="CK62" i="64"/>
  <c r="CL56" i="64"/>
  <c r="CL93" i="64"/>
  <c r="CI477" i="64" a="1"/>
  <c r="K1910" i="64" l="1"/>
  <c r="L1910" i="64"/>
  <c r="M1910" i="64"/>
  <c r="N1910" i="64"/>
  <c r="O1910" i="64"/>
  <c r="P1910" i="64"/>
  <c r="K1867" i="64"/>
  <c r="L1867" i="64"/>
  <c r="M1867" i="64"/>
  <c r="N1867" i="64"/>
  <c r="O1867" i="64"/>
  <c r="P1867" i="64"/>
  <c r="L1889" i="64"/>
  <c r="M1889" i="64"/>
  <c r="N1889" i="64"/>
  <c r="O1889" i="64"/>
  <c r="P1889" i="64"/>
  <c r="K1889" i="64"/>
  <c r="K1785" i="64"/>
  <c r="L1785" i="64"/>
  <c r="M1785" i="64"/>
  <c r="N1785" i="64"/>
  <c r="O1785" i="64"/>
  <c r="P1785" i="64"/>
  <c r="K1474" i="64"/>
  <c r="L1474" i="64"/>
  <c r="M1474" i="64"/>
  <c r="N1474" i="64"/>
  <c r="O1474" i="64"/>
  <c r="P1474" i="64"/>
  <c r="K1475" i="64"/>
  <c r="L1475" i="64"/>
  <c r="M1475" i="64"/>
  <c r="N1475" i="64"/>
  <c r="O1475" i="64"/>
  <c r="P1475" i="64"/>
  <c r="K1390" i="64"/>
  <c r="L1390" i="64"/>
  <c r="M1390" i="64"/>
  <c r="N1390" i="64"/>
  <c r="O1390" i="64"/>
  <c r="P1390" i="64"/>
  <c r="K1367" i="64"/>
  <c r="L1367" i="64"/>
  <c r="M1367" i="64"/>
  <c r="N1367" i="64"/>
  <c r="O1367" i="64"/>
  <c r="P1367" i="64"/>
  <c r="K826" i="64"/>
  <c r="L826" i="64"/>
  <c r="M826" i="64"/>
  <c r="N826" i="64"/>
  <c r="O826" i="64"/>
  <c r="P826" i="64"/>
  <c r="BA1615" i="64"/>
  <c r="DI25" i="863"/>
  <c r="DI38" i="861" s="1"/>
  <c r="DI64" i="861"/>
  <c r="DJ19" i="861"/>
  <c r="DJ12" i="863" s="1"/>
  <c r="DI22" i="863"/>
  <c r="DI72" i="863"/>
  <c r="DH42" i="861"/>
  <c r="P554" i="64"/>
  <c r="K564" i="64"/>
  <c r="L564" i="64"/>
  <c r="M564" i="64"/>
  <c r="N564" i="64"/>
  <c r="O564" i="64"/>
  <c r="P564" i="64"/>
  <c r="CL1793" i="64"/>
  <c r="P1793" i="64" s="1"/>
  <c r="K367" i="64"/>
  <c r="P367" i="64"/>
  <c r="L344" i="64"/>
  <c r="M344" i="64"/>
  <c r="N344" i="64"/>
  <c r="O344" i="64"/>
  <c r="P344" i="64"/>
  <c r="K344" i="64"/>
  <c r="CJ1495" i="64"/>
  <c r="CJ1496" i="64" s="1"/>
  <c r="CK1484" i="64"/>
  <c r="CL1482" i="64"/>
  <c r="CL1491" i="64"/>
  <c r="CL1483" i="64"/>
  <c r="CL1492" i="64"/>
  <c r="CI477" i="64"/>
  <c r="CJ476" i="64" a="1"/>
  <c r="CJ476" i="64" s="1"/>
  <c r="K56" i="64"/>
  <c r="L56" i="64"/>
  <c r="M56" i="64"/>
  <c r="N56" i="64"/>
  <c r="O56" i="64"/>
  <c r="P56" i="64"/>
  <c r="K320" i="64"/>
  <c r="L320" i="64"/>
  <c r="M320" i="64"/>
  <c r="N320" i="64"/>
  <c r="O320" i="64"/>
  <c r="P320" i="64"/>
  <c r="K455" i="64"/>
  <c r="L455" i="64"/>
  <c r="M455" i="64"/>
  <c r="N455" i="64"/>
  <c r="O455" i="64"/>
  <c r="P455" i="64"/>
  <c r="K939" i="64"/>
  <c r="L939" i="64"/>
  <c r="M939" i="64"/>
  <c r="N939" i="64"/>
  <c r="O939" i="64"/>
  <c r="P939" i="64"/>
  <c r="CL62" i="64"/>
  <c r="J1615" i="64"/>
  <c r="CJ477" i="64" a="1"/>
  <c r="K1482" i="64" l="1"/>
  <c r="L1482" i="64"/>
  <c r="M1482" i="64"/>
  <c r="N1482" i="64"/>
  <c r="O1482" i="64"/>
  <c r="P1482" i="64"/>
  <c r="K1483" i="64"/>
  <c r="L1483" i="64"/>
  <c r="M1483" i="64"/>
  <c r="N1483" i="64"/>
  <c r="O1483" i="64"/>
  <c r="P1483" i="64"/>
  <c r="K1492" i="64"/>
  <c r="L1492" i="64"/>
  <c r="M1492" i="64"/>
  <c r="N1492" i="64"/>
  <c r="O1492" i="64"/>
  <c r="P1492" i="64"/>
  <c r="K1491" i="64"/>
  <c r="L1491" i="64"/>
  <c r="M1491" i="64"/>
  <c r="N1491" i="64"/>
  <c r="O1491" i="64"/>
  <c r="P1491" i="64"/>
  <c r="BA1619" i="64" a="1"/>
  <c r="BA1619" i="64" s="1"/>
  <c r="BA1612" i="64" s="1"/>
  <c r="BA1613" i="64" s="1"/>
  <c r="BB1609" i="64" s="1"/>
  <c r="DJ88" i="861"/>
  <c r="DK93" i="861"/>
  <c r="DJ30" i="861"/>
  <c r="DJ31" i="861" s="1"/>
  <c r="DJ67" i="863"/>
  <c r="DJ69" i="863"/>
  <c r="DJ23" i="863" s="1"/>
  <c r="DJ36" i="861" s="1"/>
  <c r="DJ71" i="863"/>
  <c r="DI35" i="861"/>
  <c r="DI39" i="861" s="1"/>
  <c r="DI41" i="861" s="1"/>
  <c r="DI26" i="863"/>
  <c r="CK1493" i="64"/>
  <c r="CK1495" i="64" s="1"/>
  <c r="CK1496" i="64" s="1"/>
  <c r="CL1484" i="64"/>
  <c r="CJ477" i="64"/>
  <c r="CK476" i="64" a="1"/>
  <c r="CK476" i="64" s="1"/>
  <c r="K62" i="64"/>
  <c r="L62" i="64"/>
  <c r="M62" i="64"/>
  <c r="N62" i="64"/>
  <c r="O62" i="64"/>
  <c r="P62" i="64"/>
  <c r="CO477" i="64" a="1"/>
  <c r="CK477" i="64" a="1"/>
  <c r="K1484" i="64" l="1"/>
  <c r="L1484" i="64"/>
  <c r="M1484" i="64"/>
  <c r="N1484" i="64"/>
  <c r="O1484" i="64"/>
  <c r="P1484" i="64"/>
  <c r="DJ25" i="863"/>
  <c r="DJ38" i="861" s="1"/>
  <c r="DJ64" i="861"/>
  <c r="DK19" i="861"/>
  <c r="DK12" i="863" s="1"/>
  <c r="DI42" i="861"/>
  <c r="DJ22" i="863"/>
  <c r="DJ72" i="863"/>
  <c r="CL1493" i="64"/>
  <c r="CK477" i="64"/>
  <c r="CL476" i="64" a="1"/>
  <c r="CL476" i="64" s="1"/>
  <c r="CO477" i="64"/>
  <c r="BB1615" i="64"/>
  <c r="CP477" i="64" a="1"/>
  <c r="CL477" i="64" a="1"/>
  <c r="CL1495" i="64" l="1"/>
  <c r="CL1496" i="64" s="1"/>
  <c r="K1493" i="64"/>
  <c r="L1493" i="64"/>
  <c r="M1493" i="64"/>
  <c r="N1493" i="64"/>
  <c r="O1493" i="64"/>
  <c r="P1493" i="64"/>
  <c r="BB1619" i="64" a="1"/>
  <c r="BB1619" i="64" s="1"/>
  <c r="BB1612" i="64" s="1"/>
  <c r="DK88" i="861"/>
  <c r="DL93" i="861"/>
  <c r="DK30" i="861"/>
  <c r="DK31" i="861" s="1"/>
  <c r="DJ35" i="861"/>
  <c r="DJ39" i="861" s="1"/>
  <c r="DJ41" i="861" s="1"/>
  <c r="DJ26" i="863"/>
  <c r="DK67" i="863"/>
  <c r="DK69" i="863"/>
  <c r="DK23" i="863" s="1"/>
  <c r="DK36" i="861" s="1"/>
  <c r="DK71" i="863"/>
  <c r="CL477" i="64"/>
  <c r="CP477" i="64"/>
  <c r="CQ477" i="64" a="1"/>
  <c r="K1495" i="64" l="1"/>
  <c r="K1496" i="64" s="1"/>
  <c r="L1495" i="64"/>
  <c r="L1496" i="64" s="1"/>
  <c r="M1495" i="64"/>
  <c r="M1496" i="64" s="1"/>
  <c r="N1495" i="64"/>
  <c r="N1496" i="64" s="1"/>
  <c r="O1495" i="64"/>
  <c r="O1496" i="64" s="1"/>
  <c r="P1495" i="64"/>
  <c r="P1496" i="64" s="1"/>
  <c r="DK25" i="863"/>
  <c r="DK38" i="861" s="1"/>
  <c r="DK64" i="861"/>
  <c r="DL19" i="861"/>
  <c r="DL30" i="861" s="1"/>
  <c r="DL31" i="861" s="1"/>
  <c r="DK22" i="863"/>
  <c r="DK72" i="863"/>
  <c r="DJ42" i="861"/>
  <c r="CQ477" i="64"/>
  <c r="BB1613" i="64"/>
  <c r="M1613" i="64" s="1"/>
  <c r="CR477" i="64" a="1"/>
  <c r="DL88" i="861" l="1"/>
  <c r="DL12" i="863"/>
  <c r="DL71" i="863" s="1"/>
  <c r="DK35" i="861"/>
  <c r="DK39" i="861" s="1"/>
  <c r="DK41" i="861" s="1"/>
  <c r="DK26" i="863"/>
  <c r="CR477" i="64"/>
  <c r="BC1609" i="64"/>
  <c r="CS477" i="64" a="1"/>
  <c r="BC1615" i="64" l="1"/>
  <c r="DL25" i="863"/>
  <c r="DL38" i="861" s="1"/>
  <c r="DL64" i="861"/>
  <c r="DL69" i="863"/>
  <c r="DL23" i="863" s="1"/>
  <c r="DL36" i="861" s="1"/>
  <c r="DL67" i="863"/>
  <c r="DK42" i="861"/>
  <c r="CS477" i="64"/>
  <c r="G1422" i="64"/>
  <c r="G804" i="64"/>
  <c r="G917" i="64"/>
  <c r="CT477" i="64" a="1"/>
  <c r="BC1619" i="64" l="1" a="1"/>
  <c r="BC1619" i="64" s="1"/>
  <c r="BC1612" i="64" s="1"/>
  <c r="DL72" i="863"/>
  <c r="DL22" i="863"/>
  <c r="DL26" i="863" s="1"/>
  <c r="CT477" i="64"/>
  <c r="CU477" i="64" a="1"/>
  <c r="BC1613" i="64" l="1"/>
  <c r="DL35" i="861"/>
  <c r="DL39" i="861" s="1"/>
  <c r="DL41" i="861" s="1"/>
  <c r="DL42" i="861" s="1"/>
  <c r="K12" i="206"/>
  <c r="K29" i="206"/>
  <c r="CU477" i="64"/>
  <c r="BD1609" i="64"/>
  <c r="CV477" i="64" a="1"/>
  <c r="BD1615" i="64" l="1"/>
  <c r="CV47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35" i="64"/>
  <c r="CW477" i="64" a="1"/>
  <c r="BD1619" i="64" l="1" a="1"/>
  <c r="BD1619" i="64" s="1"/>
  <c r="BD1612" i="64" s="1"/>
  <c r="CW477" i="64"/>
  <c r="I1" i="69"/>
  <c r="G1" i="69"/>
  <c r="P2" i="69"/>
  <c r="H130" i="69" s="1"/>
  <c r="Q1" i="69"/>
  <c r="CX477" i="64" a="1"/>
  <c r="BD1613" i="64" l="1"/>
  <c r="CX477" i="64"/>
  <c r="BE1609" i="64"/>
  <c r="K15" i="206"/>
  <c r="K18" i="206"/>
  <c r="S1190" i="64" a="1"/>
  <c r="S1190" i="64" s="1"/>
  <c r="S1154" i="64" a="1"/>
  <c r="S1154" i="64" s="1"/>
  <c r="S1119" i="64" a="1"/>
  <c r="S1119" i="64" s="1"/>
  <c r="S1707" i="64" a="1"/>
  <c r="S1707" i="64" s="1"/>
  <c r="S1084" i="64" a="1"/>
  <c r="S1084" i="64" s="1"/>
  <c r="S1741" i="64" a="1"/>
  <c r="S1741" i="64" s="1"/>
  <c r="S402" i="64" a="1"/>
  <c r="S402" i="64" s="1"/>
  <c r="S396" i="64" a="1"/>
  <c r="S396" i="64" s="1"/>
  <c r="S1419" i="64" a="1"/>
  <c r="S1419" i="64" s="1"/>
  <c r="S1332" i="64" a="1"/>
  <c r="S1332" i="64" s="1"/>
  <c r="S914" i="64" a="1"/>
  <c r="S914" i="64" s="1"/>
  <c r="S525" i="64" a="1"/>
  <c r="S525" i="64" s="1"/>
  <c r="S107" i="64" a="1"/>
  <c r="S107" i="64" s="1"/>
  <c r="S40" i="64" a="1"/>
  <c r="S40" i="64" s="1"/>
  <c r="S106" i="64" a="1"/>
  <c r="S106" i="64" s="1"/>
  <c r="S801" i="64" a="1"/>
  <c r="S801" i="64" s="1"/>
  <c r="S503" i="64" a="1"/>
  <c r="S503" i="64" s="1"/>
  <c r="S1337" i="64" a="1"/>
  <c r="S1337"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0" i="64" a="1"/>
  <c r="S940" i="64" s="1"/>
  <c r="S962" i="64" a="1"/>
  <c r="S962" i="64" s="1"/>
  <c r="S964" i="64" a="1"/>
  <c r="S964" i="64" s="1"/>
  <c r="S1445" i="64" a="1"/>
  <c r="S1445" i="64" s="1"/>
  <c r="S501" i="64" a="1"/>
  <c r="S501" i="64" s="1"/>
  <c r="S1443" i="64" a="1"/>
  <c r="S1443" i="64" s="1"/>
  <c r="S1343" i="64" a="1"/>
  <c r="S1343" i="64" s="1"/>
  <c r="S986" i="64" a="1"/>
  <c r="S986" i="64" s="1"/>
  <c r="S1058" i="64" a="1"/>
  <c r="S1058" i="64" s="1"/>
  <c r="S1056" i="64" a="1"/>
  <c r="S1056" i="64" s="1"/>
  <c r="CY477" i="64" a="1"/>
  <c r="S1336" i="64" a="1"/>
  <c r="S1191" i="64" a="1"/>
  <c r="S1155" i="64" a="1"/>
  <c r="S802" i="64" a="1"/>
  <c r="S1444" i="64" a="1"/>
  <c r="S1057" i="64" a="1"/>
  <c r="S987" i="64" a="1"/>
  <c r="S1085" i="64" a="1"/>
  <c r="S1120" i="64" a="1"/>
  <c r="S963" i="64" a="1"/>
  <c r="S526" i="64" a="1"/>
  <c r="S1420" i="64" a="1"/>
  <c r="S915" i="64" a="1"/>
  <c r="BE1615" i="64" l="1"/>
  <c r="S108" i="64"/>
  <c r="S1444" i="64"/>
  <c r="CY477" i="64"/>
  <c r="S1120" i="64"/>
  <c r="S1057" i="64"/>
  <c r="S1155" i="64"/>
  <c r="S1420" i="64"/>
  <c r="S1191" i="64"/>
  <c r="S1085" i="64"/>
  <c r="S963" i="64"/>
  <c r="S987" i="64"/>
  <c r="S1336" i="64"/>
  <c r="S915" i="64"/>
  <c r="S802" i="64"/>
  <c r="S526" i="64"/>
  <c r="T1154" i="64" a="1"/>
  <c r="T1154" i="64" s="1"/>
  <c r="T1190" i="64" a="1"/>
  <c r="T1190" i="64" s="1"/>
  <c r="T1119" i="64" a="1"/>
  <c r="T1119" i="64" s="1"/>
  <c r="T1707" i="64" a="1"/>
  <c r="T1707" i="64" s="1"/>
  <c r="T1084" i="64" a="1"/>
  <c r="T1084" i="64" s="1"/>
  <c r="S122" i="64" a="1"/>
  <c r="S122" i="64" s="1"/>
  <c r="S1715" i="64"/>
  <c r="T1741" i="64" a="1"/>
  <c r="T1741" i="64" s="1"/>
  <c r="T396" i="64" a="1"/>
  <c r="T396" i="64" s="1"/>
  <c r="T402" i="64" a="1"/>
  <c r="T402" i="64" s="1"/>
  <c r="T1419" i="64" a="1"/>
  <c r="T1419" i="64" s="1"/>
  <c r="T1332" i="64" a="1"/>
  <c r="T1332" i="64" s="1"/>
  <c r="T914" i="64" a="1"/>
  <c r="T914" i="64" s="1"/>
  <c r="S123" i="64" a="1"/>
  <c r="S123" i="64" s="1"/>
  <c r="T525" i="64" a="1"/>
  <c r="T525" i="64" s="1"/>
  <c r="T122" i="64" a="1"/>
  <c r="T122" i="64" s="1"/>
  <c r="T40" i="64" a="1"/>
  <c r="T40" i="64" s="1"/>
  <c r="T107" i="64" a="1"/>
  <c r="T107" i="64" s="1"/>
  <c r="T176" i="64" a="1"/>
  <c r="T176" i="64" s="1"/>
  <c r="T106" i="64" a="1"/>
  <c r="T106" i="64" s="1"/>
  <c r="T801" i="64" a="1"/>
  <c r="T801"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0" i="64" a="1"/>
  <c r="T940" i="64" s="1"/>
  <c r="T503" i="64" a="1"/>
  <c r="T503" i="64" s="1"/>
  <c r="T964" i="64" a="1"/>
  <c r="T964" i="64" s="1"/>
  <c r="T501" i="64" a="1"/>
  <c r="T501" i="64" s="1"/>
  <c r="T1343" i="64" a="1"/>
  <c r="T1343" i="64" s="1"/>
  <c r="T1443" i="64" a="1"/>
  <c r="T1443" i="64" s="1"/>
  <c r="T962" i="64" a="1"/>
  <c r="T962" i="64" s="1"/>
  <c r="T1056" i="64" a="1"/>
  <c r="T1056" i="64" s="1"/>
  <c r="T1337" i="64" a="1"/>
  <c r="T1337" i="64" s="1"/>
  <c r="T1058" i="64" a="1"/>
  <c r="T1058" i="64" s="1"/>
  <c r="T1445" i="64" a="1"/>
  <c r="T1445" i="64" s="1"/>
  <c r="T986" i="64" a="1"/>
  <c r="T986" i="64" s="1"/>
  <c r="T1336" i="64" a="1"/>
  <c r="T1120" i="64" a="1"/>
  <c r="T1155" i="64" a="1"/>
  <c r="T987" i="64" a="1"/>
  <c r="CZ477" i="64" a="1"/>
  <c r="T963" i="64" a="1"/>
  <c r="T802" i="64" a="1"/>
  <c r="T1057" i="64" a="1"/>
  <c r="T1085" i="64" a="1"/>
  <c r="T1444" i="64" a="1"/>
  <c r="T1191" i="64" a="1"/>
  <c r="T915" i="64" a="1"/>
  <c r="T1420" i="64" a="1"/>
  <c r="T526" i="64" a="1"/>
  <c r="BE1619" i="64" l="1" a="1"/>
  <c r="BE1619" i="64" s="1"/>
  <c r="BE1612" i="64" s="1"/>
  <c r="T108" i="64"/>
  <c r="T1444" i="64"/>
  <c r="S1128" i="64"/>
  <c r="CZ477" i="64"/>
  <c r="T1191" i="64"/>
  <c r="T1085" i="64"/>
  <c r="T1420" i="64"/>
  <c r="T1155" i="64"/>
  <c r="T1120" i="64"/>
  <c r="T1057" i="64"/>
  <c r="T963" i="64"/>
  <c r="T987" i="64"/>
  <c r="T1336" i="64"/>
  <c r="T915" i="64"/>
  <c r="T802" i="64"/>
  <c r="T526" i="64"/>
  <c r="T123" i="64" a="1"/>
  <c r="T123" i="64" s="1"/>
  <c r="U1190" i="64" a="1"/>
  <c r="U1190" i="64" s="1"/>
  <c r="U1154" i="64" a="1"/>
  <c r="U1154" i="64" s="1"/>
  <c r="U1119" i="64" a="1"/>
  <c r="U1119" i="64" s="1"/>
  <c r="T1715" i="64"/>
  <c r="U1707" i="64" a="1"/>
  <c r="U1707" i="64" s="1"/>
  <c r="U1084" i="64" a="1"/>
  <c r="U1084" i="64" s="1"/>
  <c r="U1741" i="64" a="1"/>
  <c r="U1741" i="64" s="1"/>
  <c r="U1056" i="64" a="1"/>
  <c r="U1056" i="64" s="1"/>
  <c r="U107" i="64" a="1"/>
  <c r="U107" i="64" s="1"/>
  <c r="U986" i="64" a="1"/>
  <c r="U986" i="64" s="1"/>
  <c r="U1419" i="64" a="1"/>
  <c r="U1419" i="64" s="1"/>
  <c r="U1343" i="64" a="1"/>
  <c r="U1343" i="64" s="1"/>
  <c r="U1058" i="64" a="1"/>
  <c r="U1058" i="64" s="1"/>
  <c r="U503" i="64" a="1"/>
  <c r="U503" i="64" s="1"/>
  <c r="U962" i="64" a="1"/>
  <c r="U962" i="64" s="1"/>
  <c r="U801" i="64" a="1"/>
  <c r="U801" i="64" s="1"/>
  <c r="U106" i="64" a="1"/>
  <c r="U106" i="64" s="1"/>
  <c r="U176" i="64" a="1"/>
  <c r="U176" i="64" s="1"/>
  <c r="U914" i="64" a="1"/>
  <c r="U914" i="64" s="1"/>
  <c r="U402" i="64" a="1"/>
  <c r="U402" i="64" s="1"/>
  <c r="U122" i="64" a="1"/>
  <c r="U122" i="64" s="1"/>
  <c r="U1332" i="64" a="1"/>
  <c r="U1332" i="64" s="1"/>
  <c r="U396" i="64" a="1"/>
  <c r="U396" i="64" s="1"/>
  <c r="U501" i="64" a="1"/>
  <c r="U501" i="64" s="1"/>
  <c r="U964" i="64" a="1"/>
  <c r="U964" i="64" s="1"/>
  <c r="U40" i="64" a="1"/>
  <c r="U40" i="64" s="1"/>
  <c r="U1337" i="64" a="1"/>
  <c r="U1337" i="64" s="1"/>
  <c r="U940" i="64" a="1"/>
  <c r="U940" i="64" s="1"/>
  <c r="U1445" i="64" a="1"/>
  <c r="U1445" i="64" s="1"/>
  <c r="U525" i="64" a="1"/>
  <c r="U525" i="64" s="1"/>
  <c r="U1443" i="64" a="1"/>
  <c r="U1443"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057" i="64" a="1"/>
  <c r="U963" i="64" a="1"/>
  <c r="U1191" i="64" a="1"/>
  <c r="U1085" i="64" a="1"/>
  <c r="U915" i="64" a="1"/>
  <c r="DA477" i="64" a="1"/>
  <c r="U1120" i="64" a="1"/>
  <c r="U1155" i="64" a="1"/>
  <c r="U987" i="64" a="1"/>
  <c r="U1444" i="64" a="1"/>
  <c r="U1336" i="64" a="1"/>
  <c r="U802" i="64" a="1"/>
  <c r="U526" i="64" a="1"/>
  <c r="U1420" i="64" a="1"/>
  <c r="BE1613" i="64" l="1"/>
  <c r="U108" i="64"/>
  <c r="U1444" i="64"/>
  <c r="T1128" i="64"/>
  <c r="DA477" i="64"/>
  <c r="U1120" i="64"/>
  <c r="U1155" i="64"/>
  <c r="U1191" i="64"/>
  <c r="U1085" i="64"/>
  <c r="U1420" i="64"/>
  <c r="U1057" i="64"/>
  <c r="U963" i="64"/>
  <c r="U987" i="64"/>
  <c r="U1336" i="64"/>
  <c r="U915" i="64"/>
  <c r="U802" i="64"/>
  <c r="U526" i="64"/>
  <c r="BF1609" i="64"/>
  <c r="S965" i="64"/>
  <c r="U123" i="64" a="1"/>
  <c r="U123" i="64" s="1"/>
  <c r="V123" i="64" s="1" a="1"/>
  <c r="V123" i="64" s="1"/>
  <c r="U1715" i="64"/>
  <c r="V1154" i="64" a="1"/>
  <c r="V1154" i="64" s="1"/>
  <c r="V1190" i="64" a="1"/>
  <c r="V1190" i="64" s="1"/>
  <c r="V1119" i="64" a="1"/>
  <c r="V1119" i="64" s="1"/>
  <c r="V1707" i="64" a="1"/>
  <c r="V1707" i="64" s="1"/>
  <c r="V1084" i="64" a="1"/>
  <c r="V1084" i="64" s="1"/>
  <c r="V1741" i="64" a="1"/>
  <c r="V1741" i="64" s="1"/>
  <c r="V402" i="64" a="1"/>
  <c r="V402" i="64" s="1"/>
  <c r="V396" i="64" a="1"/>
  <c r="V396" i="64" s="1"/>
  <c r="V1419" i="64" a="1"/>
  <c r="V1419" i="64" s="1"/>
  <c r="V1332" i="64" a="1"/>
  <c r="V1332" i="64" s="1"/>
  <c r="V914" i="64" a="1"/>
  <c r="V914" i="64" s="1"/>
  <c r="Q161" i="69"/>
  <c r="P173" i="69"/>
  <c r="P175" i="69" s="1"/>
  <c r="V525" i="64" a="1"/>
  <c r="V525" i="64" s="1"/>
  <c r="V176" i="64" a="1"/>
  <c r="V176" i="64" s="1"/>
  <c r="V106" i="64" a="1"/>
  <c r="V106" i="64" s="1"/>
  <c r="V107" i="64" a="1"/>
  <c r="V107" i="64" s="1"/>
  <c r="V122" i="64" a="1"/>
  <c r="V122" i="64" s="1"/>
  <c r="V40" i="64" a="1"/>
  <c r="V40" i="64" s="1"/>
  <c r="V801" i="64" a="1"/>
  <c r="V801" i="64" s="1"/>
  <c r="V1056" i="64" a="1"/>
  <c r="V1056" i="64" s="1"/>
  <c r="V986" i="64" a="1"/>
  <c r="V986" i="64" s="1"/>
  <c r="V1058" i="64" a="1"/>
  <c r="V1058" i="64" s="1"/>
  <c r="V503" i="64" a="1"/>
  <c r="V503" i="64" s="1"/>
  <c r="V962" i="64" a="1"/>
  <c r="V962" i="64" s="1"/>
  <c r="V1343" i="64" a="1"/>
  <c r="V1343" i="64" s="1"/>
  <c r="V964" i="64" a="1"/>
  <c r="V964" i="64" s="1"/>
  <c r="V1443" i="64" a="1"/>
  <c r="V1443" i="64" s="1"/>
  <c r="V940" i="64" a="1"/>
  <c r="V940" i="64" s="1"/>
  <c r="V501" i="64" a="1"/>
  <c r="V501" i="64" s="1"/>
  <c r="V1337" i="64" a="1"/>
  <c r="V1337" i="64" s="1"/>
  <c r="V1445" i="64" a="1"/>
  <c r="V1445"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336" i="64" a="1"/>
  <c r="V526" i="64" a="1"/>
  <c r="V1085" i="64" a="1"/>
  <c r="DB477" i="64" a="1"/>
  <c r="V1057" i="64" a="1"/>
  <c r="V1191" i="64" a="1"/>
  <c r="V1120" i="64" a="1"/>
  <c r="V1444" i="64" a="1"/>
  <c r="V963" i="64" a="1"/>
  <c r="V1420" i="64" a="1"/>
  <c r="V1155" i="64" a="1"/>
  <c r="V802" i="64" a="1"/>
  <c r="V987" i="64" a="1"/>
  <c r="V915" i="64" a="1"/>
  <c r="BF1615" i="64" l="1"/>
  <c r="V108" i="64"/>
  <c r="V1444" i="64"/>
  <c r="U1128" i="64"/>
  <c r="DB477" i="64"/>
  <c r="V1155" i="64"/>
  <c r="V1191" i="64"/>
  <c r="V1057" i="64"/>
  <c r="V1085" i="64"/>
  <c r="V1420" i="64"/>
  <c r="V1120" i="64"/>
  <c r="V963" i="64"/>
  <c r="V987" i="64"/>
  <c r="V1336" i="64"/>
  <c r="V915" i="64"/>
  <c r="V802" i="64"/>
  <c r="V526" i="64"/>
  <c r="V1715" i="64"/>
  <c r="W1190" i="64" a="1"/>
  <c r="W1190" i="64" s="1"/>
  <c r="W1119" i="64" a="1"/>
  <c r="W1119" i="64" s="1"/>
  <c r="W1154" i="64" a="1"/>
  <c r="W1154" i="64" s="1"/>
  <c r="W1707" i="64" a="1"/>
  <c r="W1707" i="64" s="1"/>
  <c r="W1084" i="64" a="1"/>
  <c r="W1084" i="64" s="1"/>
  <c r="W1741" i="64" a="1"/>
  <c r="W1741" i="64" s="1"/>
  <c r="W402" i="64" a="1"/>
  <c r="W402" i="64" s="1"/>
  <c r="W396" i="64" a="1"/>
  <c r="W396" i="64" s="1"/>
  <c r="W1419" i="64" a="1"/>
  <c r="W1419" i="64" s="1"/>
  <c r="W1332" i="64" a="1"/>
  <c r="W1332" i="64" s="1"/>
  <c r="W914" i="64" a="1"/>
  <c r="W914" i="64" s="1"/>
  <c r="W525" i="64" a="1"/>
  <c r="W525" i="64" s="1"/>
  <c r="W176" i="64" a="1"/>
  <c r="W176" i="64" s="1"/>
  <c r="W107" i="64" a="1"/>
  <c r="W107" i="64" s="1"/>
  <c r="W106" i="64" a="1"/>
  <c r="W106" i="64" s="1"/>
  <c r="W122" i="64" a="1"/>
  <c r="W122" i="64" s="1"/>
  <c r="W40" i="64" a="1"/>
  <c r="W40" i="64" s="1"/>
  <c r="W123" i="64" a="1"/>
  <c r="W123" i="64" s="1"/>
  <c r="R122" i="64" a="1"/>
  <c r="R122" i="64" s="1"/>
  <c r="W801" i="64" a="1"/>
  <c r="W801" i="64" s="1"/>
  <c r="W1056" i="64" a="1"/>
  <c r="W1056" i="64" s="1"/>
  <c r="W1337" i="64" a="1"/>
  <c r="W1337" i="64" s="1"/>
  <c r="W986" i="64" a="1"/>
  <c r="W986" i="64" s="1"/>
  <c r="W1343" i="64" a="1"/>
  <c r="W1343" i="64" s="1"/>
  <c r="W501" i="64" a="1"/>
  <c r="W501" i="64" s="1"/>
  <c r="W1445" i="64" a="1"/>
  <c r="W1445" i="64" s="1"/>
  <c r="W962" i="64" a="1"/>
  <c r="W962" i="64" s="1"/>
  <c r="W940" i="64" a="1"/>
  <c r="W940" i="64" s="1"/>
  <c r="W503" i="64" a="1"/>
  <c r="W503" i="64" s="1"/>
  <c r="W964" i="64" a="1"/>
  <c r="W964" i="64" s="1"/>
  <c r="W1443" i="64" a="1"/>
  <c r="W1443" i="64" s="1"/>
  <c r="W1058" i="64" a="1"/>
  <c r="W1058"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963" i="64" a="1"/>
  <c r="W1336" i="64" a="1"/>
  <c r="W1085" i="64" a="1"/>
  <c r="DC477" i="64" a="1"/>
  <c r="W1191" i="64" a="1"/>
  <c r="W1057" i="64" a="1"/>
  <c r="W802" i="64" a="1"/>
  <c r="W1120" i="64" a="1"/>
  <c r="W1444" i="64" a="1"/>
  <c r="W1155" i="64" a="1"/>
  <c r="W526" i="64" a="1"/>
  <c r="W987" i="64" a="1"/>
  <c r="W1420" i="64" a="1"/>
  <c r="W915" i="64" a="1"/>
  <c r="BF1619" i="64" l="1" a="1"/>
  <c r="BF1619" i="64" s="1"/>
  <c r="BF1612" i="64" s="1"/>
  <c r="W108" i="64"/>
  <c r="W1444" i="64"/>
  <c r="V1128" i="64"/>
  <c r="DC477" i="64"/>
  <c r="W1057" i="64"/>
  <c r="W1155" i="64"/>
  <c r="W1085" i="64"/>
  <c r="W1420" i="64"/>
  <c r="W1120" i="64"/>
  <c r="W1191" i="64"/>
  <c r="W963" i="64"/>
  <c r="W987" i="64"/>
  <c r="W1336" i="64"/>
  <c r="W915" i="64"/>
  <c r="W802" i="64"/>
  <c r="W526" i="64"/>
  <c r="X1190" i="64" a="1"/>
  <c r="X1190" i="64" s="1"/>
  <c r="X1154" i="64" a="1"/>
  <c r="X1154" i="64" s="1"/>
  <c r="X1119" i="64" a="1"/>
  <c r="X1119" i="64" s="1"/>
  <c r="W1715" i="64"/>
  <c r="X1707" i="64" a="1"/>
  <c r="X1707" i="64" s="1"/>
  <c r="X1084" i="64" a="1"/>
  <c r="X1084" i="64" s="1"/>
  <c r="X1741" i="64" a="1"/>
  <c r="X1741" i="64" s="1"/>
  <c r="X402" i="64" a="1"/>
  <c r="X402" i="64" s="1"/>
  <c r="X396" i="64" a="1"/>
  <c r="X396" i="64" s="1"/>
  <c r="X1419" i="64" a="1"/>
  <c r="X1419" i="64" s="1"/>
  <c r="X1332" i="64" a="1"/>
  <c r="X1332" i="64" s="1"/>
  <c r="X914" i="64" a="1"/>
  <c r="X914" i="64" s="1"/>
  <c r="X525" i="64" a="1"/>
  <c r="X525" i="64" s="1"/>
  <c r="X107" i="64" a="1"/>
  <c r="X107" i="64" s="1"/>
  <c r="X106" i="64" a="1"/>
  <c r="X106" i="64" s="1"/>
  <c r="X40" i="64" a="1"/>
  <c r="X40" i="64" s="1"/>
  <c r="X122" i="64" a="1"/>
  <c r="X122" i="64" s="1"/>
  <c r="X176" i="64" a="1"/>
  <c r="X176" i="64" s="1"/>
  <c r="X123" i="64" a="1"/>
  <c r="X123" i="64" s="1"/>
  <c r="S121" i="64"/>
  <c r="X801" i="64" a="1"/>
  <c r="X801" i="64" s="1"/>
  <c r="X986" i="64" a="1"/>
  <c r="X986" i="64" s="1"/>
  <c r="X964" i="64" a="1"/>
  <c r="X964" i="64" s="1"/>
  <c r="X940" i="64" a="1"/>
  <c r="X940" i="64" s="1"/>
  <c r="X503" i="64" a="1"/>
  <c r="X503" i="64" s="1"/>
  <c r="X1445" i="64" a="1"/>
  <c r="X1445" i="64" s="1"/>
  <c r="X501" i="64" a="1"/>
  <c r="X501" i="64" s="1"/>
  <c r="X1443" i="64" a="1"/>
  <c r="X1443" i="64" s="1"/>
  <c r="X1337" i="64" a="1"/>
  <c r="X1337" i="64" s="1"/>
  <c r="X1343" i="64" a="1"/>
  <c r="X1343" i="64" s="1"/>
  <c r="X1058" i="64" a="1"/>
  <c r="X1058" i="64" s="1"/>
  <c r="X962" i="64" a="1"/>
  <c r="X962" i="64" s="1"/>
  <c r="X1056" i="64" a="1"/>
  <c r="X1056"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963" i="64" a="1"/>
  <c r="X1444" i="64" a="1"/>
  <c r="X1155" i="64" a="1"/>
  <c r="X1120" i="64" a="1"/>
  <c r="X802" i="64" a="1"/>
  <c r="DD477" i="64" a="1"/>
  <c r="X1085" i="64" a="1"/>
  <c r="X1420" i="64" a="1"/>
  <c r="X1336" i="64" a="1"/>
  <c r="X1057" i="64" a="1"/>
  <c r="X1191" i="64" a="1"/>
  <c r="X915" i="64" a="1"/>
  <c r="X987" i="64" a="1"/>
  <c r="X526" i="64" a="1"/>
  <c r="BF1613" i="64" l="1"/>
  <c r="BG1609" i="64" s="1"/>
  <c r="X108" i="64"/>
  <c r="X1444" i="64"/>
  <c r="S124" i="64"/>
  <c r="W1128" i="64"/>
  <c r="DD477" i="64"/>
  <c r="X1420" i="64"/>
  <c r="X1120" i="64"/>
  <c r="X1057" i="64"/>
  <c r="X1155" i="64"/>
  <c r="X1191" i="64"/>
  <c r="X1085" i="64"/>
  <c r="X963" i="64"/>
  <c r="X987" i="64"/>
  <c r="X1336" i="64"/>
  <c r="X915" i="64"/>
  <c r="X802" i="64"/>
  <c r="X526" i="64"/>
  <c r="Y1190" i="64" a="1"/>
  <c r="Y1190" i="64" s="1"/>
  <c r="Y1154" i="64" a="1"/>
  <c r="Y1154" i="64" s="1"/>
  <c r="Y1119" i="64" a="1"/>
  <c r="Y1119" i="64" s="1"/>
  <c r="X1715" i="64"/>
  <c r="Y1707" i="64" a="1"/>
  <c r="Y1707" i="64" s="1"/>
  <c r="Y1084" i="64" a="1"/>
  <c r="Y1084" i="64" s="1"/>
  <c r="Y1741" i="64" a="1"/>
  <c r="Y1741" i="64" s="1"/>
  <c r="Y402" i="64" a="1"/>
  <c r="Y402" i="64" s="1"/>
  <c r="Y396" i="64" a="1"/>
  <c r="Y396" i="64" s="1"/>
  <c r="U98" i="69"/>
  <c r="R132" i="69"/>
  <c r="R157" i="69" s="1"/>
  <c r="Y1419" i="64" a="1"/>
  <c r="Y1419" i="64" s="1"/>
  <c r="Y1332" i="64" a="1"/>
  <c r="Y1332" i="64" s="1"/>
  <c r="Y914" i="64" a="1"/>
  <c r="Y914" i="64" s="1"/>
  <c r="Y525" i="64" a="1"/>
  <c r="Y525" i="64" s="1"/>
  <c r="Y107" i="64" a="1"/>
  <c r="Y107" i="64" s="1"/>
  <c r="Y106" i="64" a="1"/>
  <c r="Y106" i="64" s="1"/>
  <c r="Y40" i="64" a="1"/>
  <c r="Y40" i="64" s="1"/>
  <c r="Y122" i="64" a="1"/>
  <c r="Y122" i="64" s="1"/>
  <c r="Y176" i="64" a="1"/>
  <c r="Y176" i="64" s="1"/>
  <c r="Y123" i="64" a="1"/>
  <c r="Y123" i="64" s="1"/>
  <c r="T121" i="64"/>
  <c r="T124" i="64" s="1"/>
  <c r="Y801" i="64" a="1"/>
  <c r="Y801" i="64" s="1"/>
  <c r="Y501" i="64" a="1"/>
  <c r="Y501" i="64" s="1"/>
  <c r="Y503" i="64" a="1"/>
  <c r="Y503" i="64" s="1"/>
  <c r="Y1445" i="64" a="1"/>
  <c r="Y1445" i="64" s="1"/>
  <c r="Y964" i="64" a="1"/>
  <c r="Y964" i="64" s="1"/>
  <c r="Y986" i="64" a="1"/>
  <c r="Y986" i="64" s="1"/>
  <c r="Y1058" i="64" a="1"/>
  <c r="Y1058" i="64" s="1"/>
  <c r="Y1443" i="64" a="1"/>
  <c r="Y1443" i="64" s="1"/>
  <c r="Y1337" i="64" a="1"/>
  <c r="Y1337" i="64" s="1"/>
  <c r="Y962" i="64" a="1"/>
  <c r="Y962" i="64" s="1"/>
  <c r="Y1343" i="64" a="1"/>
  <c r="Y1343" i="64" s="1"/>
  <c r="Y1056" i="64" a="1"/>
  <c r="Y1056" i="64" s="1"/>
  <c r="Y940" i="64" a="1"/>
  <c r="Y940"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155" i="64" a="1"/>
  <c r="Y802" i="64" a="1"/>
  <c r="Y1336" i="64" a="1"/>
  <c r="Y963" i="64" a="1"/>
  <c r="Y1085" i="64" a="1"/>
  <c r="Y1444" i="64" a="1"/>
  <c r="Y1420" i="64" a="1"/>
  <c r="DE477" i="64" a="1"/>
  <c r="Y526" i="64" a="1"/>
  <c r="Y1057" i="64" a="1"/>
  <c r="Y1120" i="64" a="1"/>
  <c r="Y1191" i="64" a="1"/>
  <c r="Y987" i="64" a="1"/>
  <c r="Y915" i="64" a="1"/>
  <c r="BG1615" i="64" l="1"/>
  <c r="Y108" i="64"/>
  <c r="Y1444" i="64"/>
  <c r="X1128" i="64"/>
  <c r="DE477" i="64"/>
  <c r="Y1191" i="64"/>
  <c r="Y1085" i="64"/>
  <c r="Y1420" i="64"/>
  <c r="Y1057" i="64"/>
  <c r="Y1120" i="64"/>
  <c r="Y1155" i="64"/>
  <c r="Y963" i="64"/>
  <c r="Y987" i="64"/>
  <c r="Y1336" i="64"/>
  <c r="Y915" i="64"/>
  <c r="Y802" i="64"/>
  <c r="Y526" i="64"/>
  <c r="Y1715" i="64"/>
  <c r="Z1190" i="64" a="1"/>
  <c r="Z1190" i="64" s="1"/>
  <c r="Z1154" i="64" a="1"/>
  <c r="Z1154" i="64" s="1"/>
  <c r="Z1119" i="64" a="1"/>
  <c r="Z1119" i="64" s="1"/>
  <c r="Z1707" i="64" a="1"/>
  <c r="Z1707" i="64" s="1"/>
  <c r="Z1084" i="64" a="1"/>
  <c r="Z1084" i="64" s="1"/>
  <c r="Z1741" i="64" a="1"/>
  <c r="Z1741" i="64" s="1"/>
  <c r="Z402" i="64" a="1"/>
  <c r="Z402" i="64" s="1"/>
  <c r="Z396" i="64" a="1"/>
  <c r="Z396" i="64" s="1"/>
  <c r="R135" i="69"/>
  <c r="R140" i="69" s="1"/>
  <c r="R150" i="69" s="1"/>
  <c r="Z1419" i="64" a="1"/>
  <c r="Z1419" i="64" s="1"/>
  <c r="Z1332" i="64" a="1"/>
  <c r="Z1332" i="64" s="1"/>
  <c r="Z914" i="64" a="1"/>
  <c r="Z914" i="64" s="1"/>
  <c r="Z525" i="64" a="1"/>
  <c r="Z525" i="64" s="1"/>
  <c r="Z107" i="64" a="1"/>
  <c r="Z107" i="64" s="1"/>
  <c r="Z106" i="64" a="1"/>
  <c r="Z106" i="64" s="1"/>
  <c r="Z122" i="64" a="1"/>
  <c r="Z122" i="64" s="1"/>
  <c r="Z176" i="64" a="1"/>
  <c r="Z176" i="64" s="1"/>
  <c r="Z40" i="64" a="1"/>
  <c r="Z40" i="64" s="1"/>
  <c r="Z123" i="64" a="1"/>
  <c r="Z123" i="64" s="1"/>
  <c r="U121" i="64"/>
  <c r="Z801" i="64" a="1"/>
  <c r="Z801" i="64" s="1"/>
  <c r="Z1056" i="64" a="1"/>
  <c r="Z1056" i="64" s="1"/>
  <c r="Z1445" i="64" a="1"/>
  <c r="Z1445" i="64" s="1"/>
  <c r="Z986" i="64" a="1"/>
  <c r="Z986" i="64" s="1"/>
  <c r="Z962" i="64" a="1"/>
  <c r="Z962" i="64" s="1"/>
  <c r="Z1343" i="64" a="1"/>
  <c r="Z1343" i="64" s="1"/>
  <c r="Z501" i="64" a="1"/>
  <c r="Z501" i="64" s="1"/>
  <c r="Z1058" i="64" a="1"/>
  <c r="Z1058" i="64" s="1"/>
  <c r="Z964" i="64" a="1"/>
  <c r="Z964" i="64" s="1"/>
  <c r="Z1443" i="64" a="1"/>
  <c r="Z1443" i="64" s="1"/>
  <c r="Z940" i="64" a="1"/>
  <c r="Z940" i="64" s="1"/>
  <c r="Z503" i="64" a="1"/>
  <c r="Z503" i="64" s="1"/>
  <c r="Z1337" i="64" a="1"/>
  <c r="Z1337"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155" i="64" a="1"/>
  <c r="Z1444" i="64" a="1"/>
  <c r="Z963" i="64" a="1"/>
  <c r="DF477" i="64" a="1"/>
  <c r="Z1085" i="64" a="1"/>
  <c r="Z1120" i="64" a="1"/>
  <c r="Z1336" i="64" a="1"/>
  <c r="Z1057" i="64" a="1"/>
  <c r="Z1191" i="64" a="1"/>
  <c r="Z1420" i="64" a="1"/>
  <c r="Z987" i="64" a="1"/>
  <c r="Z915" i="64" a="1"/>
  <c r="Z802" i="64" a="1"/>
  <c r="Z526" i="64" a="1"/>
  <c r="BG1619" i="64" l="1" a="1"/>
  <c r="BG1619" i="64" s="1"/>
  <c r="BG1612" i="64" s="1"/>
  <c r="Z108" i="64"/>
  <c r="Z1444" i="64"/>
  <c r="U124" i="64"/>
  <c r="Y1128" i="64"/>
  <c r="DF477" i="64"/>
  <c r="Z1085" i="64"/>
  <c r="Z1420" i="64"/>
  <c r="Z1120" i="64"/>
  <c r="Z1155" i="64"/>
  <c r="Z1191" i="64"/>
  <c r="Z1057" i="64"/>
  <c r="Z963" i="64"/>
  <c r="Z987" i="64"/>
  <c r="Z1336" i="64"/>
  <c r="Z915" i="64"/>
  <c r="Z802" i="64"/>
  <c r="Z526" i="64"/>
  <c r="Z1715" i="64"/>
  <c r="AA1190" i="64" a="1"/>
  <c r="AA1190" i="64" s="1"/>
  <c r="AA1154" i="64" a="1"/>
  <c r="AA1154" i="64" s="1"/>
  <c r="AA1119" i="64" a="1"/>
  <c r="AA1119" i="64" s="1"/>
  <c r="AA1707" i="64" a="1"/>
  <c r="AA1707" i="64" s="1"/>
  <c r="AA1084" i="64" a="1"/>
  <c r="AA1084" i="64" s="1"/>
  <c r="AA1741" i="64" a="1"/>
  <c r="AA1741" i="64" s="1"/>
  <c r="R142" i="69"/>
  <c r="R146" i="69" s="1"/>
  <c r="R148" i="69" s="1"/>
  <c r="R136" i="69"/>
  <c r="S129" i="69"/>
  <c r="S134" i="69" s="1"/>
  <c r="AA402" i="64" a="1"/>
  <c r="AA402" i="64" s="1"/>
  <c r="AA396" i="64" a="1"/>
  <c r="AA396" i="64" s="1"/>
  <c r="AA1419" i="64" a="1"/>
  <c r="AA1419" i="64" s="1"/>
  <c r="AA1332" i="64" a="1"/>
  <c r="AA1332" i="64" s="1"/>
  <c r="AA914" i="64" a="1"/>
  <c r="AA914" i="64" s="1"/>
  <c r="AA525" i="64" a="1"/>
  <c r="AA525" i="64" s="1"/>
  <c r="AA122" i="64" a="1"/>
  <c r="AA122" i="64" s="1"/>
  <c r="AA176" i="64" a="1"/>
  <c r="AA176" i="64" s="1"/>
  <c r="AA106" i="64" a="1"/>
  <c r="AA106" i="64" s="1"/>
  <c r="AA107" i="64" a="1"/>
  <c r="AA107" i="64" s="1"/>
  <c r="AA40" i="64" a="1"/>
  <c r="AA40" i="64" s="1"/>
  <c r="AA123" i="64" a="1"/>
  <c r="AA123" i="64" s="1"/>
  <c r="V121" i="64"/>
  <c r="V124" i="64" s="1"/>
  <c r="AA801" i="64" a="1"/>
  <c r="AA801" i="64" s="1"/>
  <c r="AA986" i="64" a="1"/>
  <c r="AA986" i="64" s="1"/>
  <c r="AA1343" i="64" a="1"/>
  <c r="AA1343" i="64" s="1"/>
  <c r="AA1058" i="64" a="1"/>
  <c r="AA1058" i="64" s="1"/>
  <c r="AA1445" i="64" a="1"/>
  <c r="AA1445" i="64" s="1"/>
  <c r="AA962" i="64" a="1"/>
  <c r="AA962" i="64" s="1"/>
  <c r="AA940" i="64" a="1"/>
  <c r="AA940" i="64" s="1"/>
  <c r="AA964" i="64" a="1"/>
  <c r="AA964" i="64" s="1"/>
  <c r="AA1337" i="64" a="1"/>
  <c r="AA1337" i="64" s="1"/>
  <c r="AA503" i="64" a="1"/>
  <c r="AA503" i="64" s="1"/>
  <c r="AA1443" i="64" a="1"/>
  <c r="AA1443" i="64" s="1"/>
  <c r="AA501" i="64" a="1"/>
  <c r="AA501" i="64" s="1"/>
  <c r="AA1056" i="64" a="1"/>
  <c r="AA1056"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802" i="64" a="1"/>
  <c r="DG477" i="64" a="1"/>
  <c r="AA915" i="64" a="1"/>
  <c r="AA1336" i="64" a="1"/>
  <c r="AA963" i="64" a="1"/>
  <c r="AA1085" i="64" a="1"/>
  <c r="AA1155" i="64" a="1"/>
  <c r="AA1057" i="64" a="1"/>
  <c r="AA1191" i="64" a="1"/>
  <c r="AA1444" i="64" a="1"/>
  <c r="AA526" i="64" a="1"/>
  <c r="AA1120" i="64" a="1"/>
  <c r="AA1420" i="64" a="1"/>
  <c r="AA987" i="64" a="1"/>
  <c r="BG1613" i="64" l="1"/>
  <c r="AA108" i="64"/>
  <c r="AA1444" i="64"/>
  <c r="Z1128" i="64"/>
  <c r="DG477" i="64"/>
  <c r="AA1420" i="64"/>
  <c r="AA1085" i="64"/>
  <c r="AA1057" i="64"/>
  <c r="AA1120" i="64"/>
  <c r="AA1155" i="64"/>
  <c r="AA1191" i="64"/>
  <c r="AA963" i="64"/>
  <c r="AA987" i="64"/>
  <c r="AA1336" i="64"/>
  <c r="AA915" i="64"/>
  <c r="AA802" i="64"/>
  <c r="AA526" i="64"/>
  <c r="BH1609" i="64"/>
  <c r="BH1615" i="64" s="1"/>
  <c r="AA1715" i="64"/>
  <c r="AB1154" i="64" a="1"/>
  <c r="AB1154" i="64" s="1"/>
  <c r="AB1190" i="64" a="1"/>
  <c r="AB1190" i="64" s="1"/>
  <c r="AB1119" i="64" a="1"/>
  <c r="AB1119" i="64" s="1"/>
  <c r="AB1707" i="64" a="1"/>
  <c r="AB1707" i="64" s="1"/>
  <c r="AB1084" i="64" a="1"/>
  <c r="AB1084" i="64" s="1"/>
  <c r="AB1741" i="64" a="1"/>
  <c r="AB1741" i="64" s="1"/>
  <c r="R152" i="69"/>
  <c r="S132" i="69"/>
  <c r="S157" i="69" s="1"/>
  <c r="AB396" i="64" a="1"/>
  <c r="AB396" i="64" s="1"/>
  <c r="AB402" i="64" a="1"/>
  <c r="AB402" i="64" s="1"/>
  <c r="AB1419" i="64" a="1"/>
  <c r="AB1419" i="64" s="1"/>
  <c r="AB1332" i="64" a="1"/>
  <c r="AB1332" i="64" s="1"/>
  <c r="AB914" i="64" a="1"/>
  <c r="AB914" i="64" s="1"/>
  <c r="AB525" i="64" a="1"/>
  <c r="AB525" i="64" s="1"/>
  <c r="AB122" i="64" a="1"/>
  <c r="AB122" i="64" s="1"/>
  <c r="AB176" i="64" a="1"/>
  <c r="AB176" i="64" s="1"/>
  <c r="AB40" i="64" a="1"/>
  <c r="AB40" i="64" s="1"/>
  <c r="AB107" i="64" a="1"/>
  <c r="AB107" i="64" s="1"/>
  <c r="AB106" i="64" a="1"/>
  <c r="AB106" i="64" s="1"/>
  <c r="AB123" i="64" a="1"/>
  <c r="AB123" i="64" s="1"/>
  <c r="W121" i="64"/>
  <c r="W124" i="64" s="1"/>
  <c r="AB801" i="64" a="1"/>
  <c r="AB801" i="64" s="1"/>
  <c r="AB501" i="64" a="1"/>
  <c r="AB501" i="64" s="1"/>
  <c r="AB964" i="64" a="1"/>
  <c r="AB964" i="64" s="1"/>
  <c r="AB986" i="64" a="1"/>
  <c r="AB986" i="64" s="1"/>
  <c r="AB940" i="64" a="1"/>
  <c r="AB940" i="64" s="1"/>
  <c r="AB1445" i="64" a="1"/>
  <c r="AB1445" i="64" s="1"/>
  <c r="AB503" i="64" a="1"/>
  <c r="AB503" i="64" s="1"/>
  <c r="AB1337" i="64" a="1"/>
  <c r="AB1337" i="64" s="1"/>
  <c r="AB1056" i="64" a="1"/>
  <c r="AB1056" i="64" s="1"/>
  <c r="AB1058" i="64" a="1"/>
  <c r="AB1058" i="64" s="1"/>
  <c r="AB962" i="64" a="1"/>
  <c r="AB962" i="64" s="1"/>
  <c r="AB1443" i="64" a="1"/>
  <c r="AB1443" i="64" s="1"/>
  <c r="AB1343" i="64" a="1"/>
  <c r="AB1343"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085" i="64" a="1"/>
  <c r="AB1057" i="64" a="1"/>
  <c r="AB1191" i="64" a="1"/>
  <c r="DH477" i="64" a="1"/>
  <c r="AB802" i="64" a="1"/>
  <c r="AB963" i="64" a="1"/>
  <c r="AB1336" i="64" a="1"/>
  <c r="AB1444" i="64" a="1"/>
  <c r="AB1120" i="64" a="1"/>
  <c r="AB1155" i="64" a="1"/>
  <c r="AB526" i="64" a="1"/>
  <c r="AB1420" i="64" a="1"/>
  <c r="AB915" i="64" a="1"/>
  <c r="AB987" i="64" a="1"/>
  <c r="BH1619" i="64" l="1" a="1"/>
  <c r="BH1619" i="64" s="1"/>
  <c r="BH1612" i="64" s="1"/>
  <c r="BH1613" i="64" s="1"/>
  <c r="AB108" i="64"/>
  <c r="AB1444" i="64"/>
  <c r="AA1128" i="64"/>
  <c r="DH477" i="64"/>
  <c r="AB1120" i="64"/>
  <c r="AB1155" i="64"/>
  <c r="AB1191" i="64"/>
  <c r="AB1085" i="64"/>
  <c r="AB1057" i="64"/>
  <c r="AB1420" i="64"/>
  <c r="AB963" i="64"/>
  <c r="AB987" i="64"/>
  <c r="AB1336" i="64"/>
  <c r="AB915" i="64"/>
  <c r="AB802" i="64"/>
  <c r="AB526" i="64"/>
  <c r="AB1715" i="64"/>
  <c r="AC1190" i="64" a="1"/>
  <c r="AC1190" i="64" s="1"/>
  <c r="AC1154" i="64" a="1"/>
  <c r="AC1154" i="64" s="1"/>
  <c r="AC1119" i="64" a="1"/>
  <c r="AC1119" i="64" s="1"/>
  <c r="AC1707" i="64" a="1"/>
  <c r="AC1707" i="64" s="1"/>
  <c r="AC1084" i="64" a="1"/>
  <c r="AC1084" i="64" s="1"/>
  <c r="AC1741" i="64" a="1"/>
  <c r="AC1741" i="64" s="1"/>
  <c r="S135" i="69"/>
  <c r="S140" i="69" s="1"/>
  <c r="S150" i="69" s="1"/>
  <c r="AC396" i="64" a="1"/>
  <c r="AC396" i="64" s="1"/>
  <c r="AC402" i="64" a="1"/>
  <c r="AC402" i="64" s="1"/>
  <c r="AC1419" i="64" a="1"/>
  <c r="AC1419" i="64" s="1"/>
  <c r="AC1332" i="64" a="1"/>
  <c r="AC1332" i="64" s="1"/>
  <c r="AC914" i="64" a="1"/>
  <c r="AC914" i="64" s="1"/>
  <c r="AC525" i="64" a="1"/>
  <c r="AC525" i="64" s="1"/>
  <c r="AC40" i="64" a="1"/>
  <c r="AC40" i="64" s="1"/>
  <c r="AC107" i="64" a="1"/>
  <c r="AC107" i="64" s="1"/>
  <c r="AC106" i="64" a="1"/>
  <c r="AC106" i="64" s="1"/>
  <c r="AC176" i="64" a="1"/>
  <c r="AC176" i="64" s="1"/>
  <c r="AC122" i="64" a="1"/>
  <c r="AC122" i="64" s="1"/>
  <c r="AC123" i="64" a="1"/>
  <c r="AC123" i="64" s="1"/>
  <c r="X121" i="64"/>
  <c r="X124" i="64" s="1"/>
  <c r="AC801" i="64" a="1"/>
  <c r="AC801" i="64" s="1"/>
  <c r="AC986" i="64" a="1"/>
  <c r="AC986" i="64" s="1"/>
  <c r="AC1443" i="64" a="1"/>
  <c r="AC1443" i="64" s="1"/>
  <c r="AC1337" i="64" a="1"/>
  <c r="AC1337" i="64" s="1"/>
  <c r="AC501" i="64" a="1"/>
  <c r="AC501" i="64" s="1"/>
  <c r="AC962" i="64" a="1"/>
  <c r="AC962" i="64" s="1"/>
  <c r="AC1058" i="64" a="1"/>
  <c r="AC1058" i="64" s="1"/>
  <c r="AC964" i="64" a="1"/>
  <c r="AC964" i="64" s="1"/>
  <c r="AC1445" i="64" a="1"/>
  <c r="AC1445" i="64" s="1"/>
  <c r="AC1056" i="64" a="1"/>
  <c r="AC1056" i="64" s="1"/>
  <c r="AC1343" i="64" a="1"/>
  <c r="AC1343" i="64" s="1"/>
  <c r="AC503" i="64" a="1"/>
  <c r="AC503" i="64" s="1"/>
  <c r="AC940" i="64" a="1"/>
  <c r="AC940"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120" i="64" a="1"/>
  <c r="AC1057" i="64" a="1"/>
  <c r="AC1191" i="64" a="1"/>
  <c r="AC1336" i="64" a="1"/>
  <c r="AC1085" i="64" a="1"/>
  <c r="AC915" i="64" a="1"/>
  <c r="AC1444" i="64" a="1"/>
  <c r="AC802" i="64" a="1"/>
  <c r="AC987" i="64" a="1"/>
  <c r="DI477" i="64" a="1"/>
  <c r="AC963" i="64" a="1"/>
  <c r="AC1155" i="64" a="1"/>
  <c r="AC1420" i="64" a="1"/>
  <c r="AC526" i="64" a="1"/>
  <c r="AC108" i="64" l="1"/>
  <c r="AC1444" i="64"/>
  <c r="AB1128" i="64"/>
  <c r="DI477" i="64"/>
  <c r="AC1057" i="64"/>
  <c r="AC1191" i="64"/>
  <c r="AC1420" i="64"/>
  <c r="AC1120" i="64"/>
  <c r="AC1085" i="64"/>
  <c r="AC1155" i="64"/>
  <c r="AC963" i="64"/>
  <c r="AC987" i="64"/>
  <c r="AC1336" i="64"/>
  <c r="AC915" i="64"/>
  <c r="AC802" i="64"/>
  <c r="AC526" i="64"/>
  <c r="BI1609" i="64"/>
  <c r="BI1615" i="64" s="1"/>
  <c r="AD1154" i="64" a="1"/>
  <c r="AD1154" i="64" s="1"/>
  <c r="AD1190" i="64" a="1"/>
  <c r="AD1190" i="64" s="1"/>
  <c r="AD1119" i="64" a="1"/>
  <c r="AD1119" i="64" s="1"/>
  <c r="AC1715" i="64"/>
  <c r="AD1707" i="64" a="1"/>
  <c r="AD1707" i="64" s="1"/>
  <c r="AD1084" i="64" a="1"/>
  <c r="AD1084" i="64" s="1"/>
  <c r="AD1741" i="64" a="1"/>
  <c r="AD1741" i="64" s="1"/>
  <c r="T129" i="69"/>
  <c r="T134" i="69" s="1"/>
  <c r="S136" i="69"/>
  <c r="S142" i="69"/>
  <c r="S146" i="69" s="1"/>
  <c r="S148" i="69" s="1"/>
  <c r="AD402" i="64" a="1"/>
  <c r="AD402" i="64" s="1"/>
  <c r="AD396" i="64" a="1"/>
  <c r="AD396" i="64" s="1"/>
  <c r="AD1419" i="64" a="1"/>
  <c r="AD1419" i="64" s="1"/>
  <c r="X17" i="69"/>
  <c r="X18" i="69" s="1"/>
  <c r="AD1332" i="64" a="1"/>
  <c r="AD1332" i="64" s="1"/>
  <c r="AD914" i="64" a="1"/>
  <c r="AD914" i="64" s="1"/>
  <c r="AD525" i="64" a="1"/>
  <c r="AD525" i="64" s="1"/>
  <c r="AD40" i="64" a="1"/>
  <c r="AD40" i="64" s="1"/>
  <c r="AD107" i="64" a="1"/>
  <c r="AD107" i="64" s="1"/>
  <c r="AD106" i="64" a="1"/>
  <c r="AD106" i="64" s="1"/>
  <c r="AD176" i="64" a="1"/>
  <c r="AD176" i="64" s="1"/>
  <c r="AD122" i="64" a="1"/>
  <c r="AD122" i="64" s="1"/>
  <c r="AD123" i="64" a="1"/>
  <c r="AD123" i="64" s="1"/>
  <c r="Y121" i="64"/>
  <c r="Y124" i="64" s="1"/>
  <c r="AD801" i="64" a="1"/>
  <c r="AD801" i="64" s="1"/>
  <c r="AD1445" i="64" a="1"/>
  <c r="AD1445" i="64" s="1"/>
  <c r="AD1058" i="64" a="1"/>
  <c r="AD1058" i="64" s="1"/>
  <c r="AD501" i="64" a="1"/>
  <c r="AD501" i="64" s="1"/>
  <c r="AD503" i="64" a="1"/>
  <c r="AD503" i="64" s="1"/>
  <c r="AD940" i="64" a="1"/>
  <c r="AD940" i="64" s="1"/>
  <c r="AD1056" i="64" a="1"/>
  <c r="AD1056" i="64" s="1"/>
  <c r="AD1337" i="64" a="1"/>
  <c r="AD1337" i="64" s="1"/>
  <c r="AD964" i="64" a="1"/>
  <c r="AD964" i="64" s="1"/>
  <c r="AD986" i="64" a="1"/>
  <c r="AD986" i="64" s="1"/>
  <c r="AD1443" i="64" a="1"/>
  <c r="AD1443" i="64" s="1"/>
  <c r="AD962" i="64" a="1"/>
  <c r="AD962" i="64" s="1"/>
  <c r="AD1343" i="64" a="1"/>
  <c r="AD1343"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057" i="64" a="1"/>
  <c r="AD987" i="64" a="1"/>
  <c r="AD1155" i="64" a="1"/>
  <c r="AD915" i="64" a="1"/>
  <c r="AD526" i="64" a="1"/>
  <c r="DJ477" i="64" a="1"/>
  <c r="AD1191" i="64" a="1"/>
  <c r="AD1120" i="64" a="1"/>
  <c r="AD1444" i="64" a="1"/>
  <c r="AD1336" i="64" a="1"/>
  <c r="AD1085" i="64" a="1"/>
  <c r="AD963" i="64" a="1"/>
  <c r="AD802" i="64" a="1"/>
  <c r="AD1420" i="64" a="1"/>
  <c r="BI1619" i="64" l="1" a="1"/>
  <c r="BI1619" i="64" s="1"/>
  <c r="BI1612" i="64" s="1"/>
  <c r="BI1613" i="64" s="1"/>
  <c r="AD108" i="64"/>
  <c r="AD1444" i="64"/>
  <c r="AC1128" i="64"/>
  <c r="DJ477" i="64"/>
  <c r="AD1057" i="64"/>
  <c r="AD1420" i="64"/>
  <c r="K1420" i="64" s="1"/>
  <c r="AD1085" i="64"/>
  <c r="K1085" i="64" s="1"/>
  <c r="AD1120" i="64"/>
  <c r="AD1191" i="64"/>
  <c r="AD1155" i="64"/>
  <c r="K1155" i="64" s="1"/>
  <c r="AD963" i="64"/>
  <c r="K963" i="64" s="1"/>
  <c r="AD987" i="64"/>
  <c r="AD1336" i="64"/>
  <c r="AD915" i="64"/>
  <c r="K915" i="64" s="1"/>
  <c r="AD802" i="64"/>
  <c r="K802" i="64" s="1"/>
  <c r="AD526" i="64"/>
  <c r="AD1715" i="64"/>
  <c r="K1715" i="64" s="1"/>
  <c r="AE1190" i="64" a="1"/>
  <c r="AE1190" i="64" s="1"/>
  <c r="AE1119" i="64" a="1"/>
  <c r="AE1119" i="64" s="1"/>
  <c r="AE1154" i="64" a="1"/>
  <c r="AE1154" i="64" s="1"/>
  <c r="AE1707" i="64" a="1"/>
  <c r="AE1707" i="64" s="1"/>
  <c r="AE1084" i="64" a="1"/>
  <c r="AE1084" i="64" s="1"/>
  <c r="AE1741" i="64" a="1"/>
  <c r="AE1741" i="64" s="1"/>
  <c r="T132" i="69"/>
  <c r="T157" i="69" s="1"/>
  <c r="S152" i="69"/>
  <c r="AE402" i="64" a="1"/>
  <c r="AE402" i="64" s="1"/>
  <c r="AE396" i="64" a="1"/>
  <c r="AE396" i="64" s="1"/>
  <c r="AE1419" i="64" a="1"/>
  <c r="AE1419" i="64" s="1"/>
  <c r="AE1332" i="64" a="1"/>
  <c r="AE1332" i="64" s="1"/>
  <c r="AE914" i="64" a="1"/>
  <c r="AE914" i="64" s="1"/>
  <c r="AE525" i="64" a="1"/>
  <c r="AE525" i="64" s="1"/>
  <c r="AE40" i="64" a="1"/>
  <c r="AE40" i="64" s="1"/>
  <c r="AE107" i="64" a="1"/>
  <c r="AE107" i="64" s="1"/>
  <c r="AE106" i="64" a="1"/>
  <c r="AE106" i="64" s="1"/>
  <c r="AE176" i="64" a="1"/>
  <c r="AE176" i="64" s="1"/>
  <c r="AE122" i="64" a="1"/>
  <c r="AE122" i="64" s="1"/>
  <c r="AE123" i="64" a="1"/>
  <c r="AE123" i="64" s="1"/>
  <c r="Z121" i="64"/>
  <c r="Z124" i="64" s="1"/>
  <c r="AE801" i="64" a="1"/>
  <c r="AE801" i="64" s="1"/>
  <c r="AE501" i="64" a="1"/>
  <c r="AE501" i="64" s="1"/>
  <c r="AE1343" i="64" a="1"/>
  <c r="AE1343" i="64" s="1"/>
  <c r="AE962" i="64" a="1"/>
  <c r="AE962" i="64" s="1"/>
  <c r="AE1443" i="64" a="1"/>
  <c r="AE1443" i="64" s="1"/>
  <c r="AE986" i="64" a="1"/>
  <c r="AE986" i="64" s="1"/>
  <c r="AE1445" i="64" a="1"/>
  <c r="AE1445" i="64" s="1"/>
  <c r="AE964" i="64" a="1"/>
  <c r="AE964" i="64" s="1"/>
  <c r="AE1058" i="64" a="1"/>
  <c r="AE1058" i="64" s="1"/>
  <c r="AE1056" i="64" a="1"/>
  <c r="AE1056" i="64" s="1"/>
  <c r="AE940" i="64" a="1"/>
  <c r="AE940" i="64" s="1"/>
  <c r="AE503" i="64" a="1"/>
  <c r="AE503" i="64" s="1"/>
  <c r="AE1337" i="64" a="1"/>
  <c r="AE1337"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802" i="64" a="1"/>
  <c r="AE1336" i="64" a="1"/>
  <c r="AE1155" i="64" a="1"/>
  <c r="AE1444" i="64" a="1"/>
  <c r="AE1120" i="64" a="1"/>
  <c r="AE1057" i="64" a="1"/>
  <c r="AE1085" i="64" a="1"/>
  <c r="AE963" i="64" a="1"/>
  <c r="DK477" i="64" a="1"/>
  <c r="AE1191" i="64" a="1"/>
  <c r="AE987" i="64" a="1"/>
  <c r="AE1420" i="64" a="1"/>
  <c r="AE915" i="64" a="1"/>
  <c r="AE526" i="64" a="1"/>
  <c r="AE108" i="64" l="1"/>
  <c r="AE1444" i="64"/>
  <c r="AD1128" i="64"/>
  <c r="K1128" i="64" s="1"/>
  <c r="DK477" i="64"/>
  <c r="AE1420" i="64"/>
  <c r="AE1120" i="64"/>
  <c r="AE1155" i="64"/>
  <c r="AE1191" i="64"/>
  <c r="AE1057" i="64"/>
  <c r="AE1085" i="64"/>
  <c r="AE963" i="64"/>
  <c r="AE987" i="64"/>
  <c r="AE1336" i="64"/>
  <c r="AE915" i="64"/>
  <c r="AE802" i="64"/>
  <c r="AE526" i="64"/>
  <c r="BJ1609" i="64"/>
  <c r="BJ1615" i="64" s="1"/>
  <c r="AE1715" i="64"/>
  <c r="AF1190" i="64" a="1"/>
  <c r="AF1190" i="64" s="1"/>
  <c r="AF1154" i="64" a="1"/>
  <c r="AF1154" i="64" s="1"/>
  <c r="AF1119" i="64" a="1"/>
  <c r="AF1119" i="64" s="1"/>
  <c r="AF1707" i="64" a="1"/>
  <c r="AF1707" i="64" s="1"/>
  <c r="AF1084" i="64" a="1"/>
  <c r="AF1084" i="64" s="1"/>
  <c r="AF1741" i="64" a="1"/>
  <c r="AF1741" i="64" s="1"/>
  <c r="T135" i="69"/>
  <c r="T140" i="69" s="1"/>
  <c r="T150" i="69" s="1"/>
  <c r="T161" i="69"/>
  <c r="T162" i="69" s="1"/>
  <c r="T167" i="69" s="1"/>
  <c r="AF402" i="64" a="1"/>
  <c r="AF402" i="64" s="1"/>
  <c r="AF396" i="64" a="1"/>
  <c r="AF396" i="64" s="1"/>
  <c r="S173" i="69"/>
  <c r="S175" i="69" s="1"/>
  <c r="AF1419" i="64" a="1"/>
  <c r="AF1419" i="64" s="1"/>
  <c r="R115" i="69"/>
  <c r="R118" i="69" s="1"/>
  <c r="R125" i="69" s="1"/>
  <c r="AF1332" i="64" a="1"/>
  <c r="AF1332" i="64" s="1"/>
  <c r="AF914" i="64" a="1"/>
  <c r="AF914" i="64" s="1"/>
  <c r="AF525" i="64" a="1"/>
  <c r="AF525" i="64" s="1"/>
  <c r="AF107" i="64" a="1"/>
  <c r="AF107" i="64" s="1"/>
  <c r="AF176" i="64" a="1"/>
  <c r="AF176" i="64" s="1"/>
  <c r="AF106" i="64" a="1"/>
  <c r="AF106" i="64" s="1"/>
  <c r="AF122" i="64" a="1"/>
  <c r="AF122" i="64" s="1"/>
  <c r="AF40" i="64" a="1"/>
  <c r="AF40" i="64" s="1"/>
  <c r="AF123" i="64" a="1"/>
  <c r="AF123" i="64" s="1"/>
  <c r="AA121" i="64"/>
  <c r="AA124" i="64" s="1"/>
  <c r="AF801" i="64" a="1"/>
  <c r="AF801" i="64" s="1"/>
  <c r="AF986" i="64" a="1"/>
  <c r="AF986" i="64" s="1"/>
  <c r="AF1445" i="64" a="1"/>
  <c r="AF1445" i="64" s="1"/>
  <c r="AF1443" i="64" a="1"/>
  <c r="AF1443" i="64" s="1"/>
  <c r="AF1337" i="64" a="1"/>
  <c r="AF1337" i="64" s="1"/>
  <c r="AF940" i="64" a="1"/>
  <c r="AF940" i="64" s="1"/>
  <c r="AF962" i="64" a="1"/>
  <c r="AF962" i="64" s="1"/>
  <c r="AF1058" i="64" a="1"/>
  <c r="AF1058" i="64" s="1"/>
  <c r="AF964" i="64" a="1"/>
  <c r="AF964" i="64" s="1"/>
  <c r="AF503" i="64" a="1"/>
  <c r="AF503" i="64" s="1"/>
  <c r="AF1056" i="64" a="1"/>
  <c r="AF1056" i="64" s="1"/>
  <c r="AF1343" i="64" a="1"/>
  <c r="AF1343" i="64" s="1"/>
  <c r="AF501" i="64" a="1"/>
  <c r="AF50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36" i="64" a="1"/>
  <c r="AF1085" i="64" a="1"/>
  <c r="AF915" i="64" a="1"/>
  <c r="AF1444" i="64" a="1"/>
  <c r="AF963" i="64" a="1"/>
  <c r="AF987" i="64" a="1"/>
  <c r="AF1191" i="64" a="1"/>
  <c r="AF1120" i="64" a="1"/>
  <c r="AF1420" i="64" a="1"/>
  <c r="AF1057" i="64" a="1"/>
  <c r="AF526" i="64" a="1"/>
  <c r="AF1155" i="64" a="1"/>
  <c r="AF802" i="64" a="1"/>
  <c r="BJ1619" i="64" l="1" a="1"/>
  <c r="BJ1619" i="64" s="1"/>
  <c r="BJ1612" i="64" s="1"/>
  <c r="BJ1613" i="64" s="1"/>
  <c r="AF108" i="64"/>
  <c r="AF1444" i="64"/>
  <c r="AE1128" i="64"/>
  <c r="K477" i="64"/>
  <c r="L477" i="64"/>
  <c r="M477" i="64"/>
  <c r="N477" i="64"/>
  <c r="O477" i="64"/>
  <c r="P477" i="64"/>
  <c r="AF1420" i="64"/>
  <c r="AF1085" i="64"/>
  <c r="AF1057" i="64"/>
  <c r="AF1120" i="64"/>
  <c r="AF1191" i="64"/>
  <c r="AF1155" i="64"/>
  <c r="AF963" i="64"/>
  <c r="AF987" i="64"/>
  <c r="AF1336" i="64"/>
  <c r="AF915" i="64"/>
  <c r="AF802" i="64"/>
  <c r="AF526" i="64"/>
  <c r="AF1715" i="64"/>
  <c r="AG1190" i="64" a="1"/>
  <c r="AG1190" i="64" s="1"/>
  <c r="AG1154" i="64" a="1"/>
  <c r="AG1154" i="64" s="1"/>
  <c r="AG1119" i="64" a="1"/>
  <c r="AG1119" i="64" s="1"/>
  <c r="AG1707" i="64" a="1"/>
  <c r="AG1707" i="64" s="1"/>
  <c r="AG1084" i="64" a="1"/>
  <c r="AG1084" i="64" s="1"/>
  <c r="AG1741" i="64" a="1"/>
  <c r="AG1741" i="64" s="1"/>
  <c r="U129" i="69"/>
  <c r="U132" i="69" s="1"/>
  <c r="U157" i="69" s="1"/>
  <c r="T142" i="69"/>
  <c r="T146" i="69" s="1"/>
  <c r="T148" i="69" s="1"/>
  <c r="T136" i="69"/>
  <c r="AG402" i="64" a="1"/>
  <c r="AG402" i="64" s="1"/>
  <c r="AG396" i="64" a="1"/>
  <c r="AG396" i="64" s="1"/>
  <c r="AG1419" i="64" a="1"/>
  <c r="AG1419" i="64" s="1"/>
  <c r="R119" i="69"/>
  <c r="AG1332" i="64" a="1"/>
  <c r="AG1332" i="64" s="1"/>
  <c r="AG914" i="64" a="1"/>
  <c r="AG914" i="64" s="1"/>
  <c r="AB121" i="64"/>
  <c r="AB124" i="64" s="1"/>
  <c r="AG525" i="64" a="1"/>
  <c r="AG525" i="64" s="1"/>
  <c r="AG106" i="64" a="1"/>
  <c r="AG106" i="64" s="1"/>
  <c r="AG122" i="64" a="1"/>
  <c r="AG122" i="64" s="1"/>
  <c r="AG107" i="64" a="1"/>
  <c r="AG107" i="64" s="1"/>
  <c r="AG40" i="64" a="1"/>
  <c r="AG40" i="64" s="1"/>
  <c r="AG176" i="64" a="1"/>
  <c r="AG176" i="64" s="1"/>
  <c r="AG123" i="64" a="1"/>
  <c r="AG123" i="64" s="1"/>
  <c r="AG801" i="64" a="1"/>
  <c r="AG801" i="64" s="1"/>
  <c r="AG1058" i="64" a="1"/>
  <c r="AG1058" i="64" s="1"/>
  <c r="AG940" i="64" a="1"/>
  <c r="AG940" i="64" s="1"/>
  <c r="AG501" i="64" a="1"/>
  <c r="AG501" i="64" s="1"/>
  <c r="AG1443" i="64" a="1"/>
  <c r="AG1443" i="64" s="1"/>
  <c r="AG964" i="64" a="1"/>
  <c r="AG964" i="64" s="1"/>
  <c r="AG503" i="64" a="1"/>
  <c r="AG503" i="64" s="1"/>
  <c r="AG986" i="64" a="1"/>
  <c r="AG986" i="64" s="1"/>
  <c r="AG962" i="64" a="1"/>
  <c r="AG962" i="64" s="1"/>
  <c r="AG1337" i="64" a="1"/>
  <c r="AG1337" i="64" s="1"/>
  <c r="AG1056" i="64" a="1"/>
  <c r="AG1056" i="64" s="1"/>
  <c r="AG1343" i="64" a="1"/>
  <c r="AG1343" i="64" s="1"/>
  <c r="AG1445" i="64" a="1"/>
  <c r="AG1445"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36" i="64" a="1"/>
  <c r="AG1057" i="64" a="1"/>
  <c r="AG1191" i="64" a="1"/>
  <c r="AG1444" i="64" a="1"/>
  <c r="AG1420" i="64" a="1"/>
  <c r="AG1085" i="64" a="1"/>
  <c r="AG1120" i="64" a="1"/>
  <c r="AG963" i="64" a="1"/>
  <c r="AG987" i="64" a="1"/>
  <c r="AG915" i="64" a="1"/>
  <c r="AG526" i="64" a="1"/>
  <c r="AG802" i="64" a="1"/>
  <c r="AG1155" i="64" a="1"/>
  <c r="AG108" i="64" l="1"/>
  <c r="AG1444" i="64"/>
  <c r="AF1128" i="64"/>
  <c r="AG1085" i="64"/>
  <c r="AG1057" i="64"/>
  <c r="AG1155" i="64"/>
  <c r="AG1420" i="64"/>
  <c r="AG1120" i="64"/>
  <c r="AG1191" i="64"/>
  <c r="AG963" i="64"/>
  <c r="AG987" i="64"/>
  <c r="AG1336" i="64"/>
  <c r="AG915" i="64"/>
  <c r="AG802" i="64"/>
  <c r="AG526" i="64"/>
  <c r="BK1609" i="64"/>
  <c r="BK1615" i="64" s="1"/>
  <c r="AG1715" i="64"/>
  <c r="AH1190" i="64" a="1"/>
  <c r="AH1190" i="64" s="1"/>
  <c r="AH1154" i="64" a="1"/>
  <c r="AH1154" i="64" s="1"/>
  <c r="AH1119" i="64" a="1"/>
  <c r="AH1119" i="64" s="1"/>
  <c r="AH1707" i="64" a="1"/>
  <c r="AH1707" i="64" s="1"/>
  <c r="AH1084" i="64" a="1"/>
  <c r="AH1084" i="64" s="1"/>
  <c r="AH1741" i="64" a="1"/>
  <c r="AH1741" i="64" s="1"/>
  <c r="T152" i="69"/>
  <c r="U134" i="69"/>
  <c r="U135" i="69" s="1"/>
  <c r="V129" i="69" s="1"/>
  <c r="AH402" i="64" a="1"/>
  <c r="AH402" i="64" s="1"/>
  <c r="AH396" i="64" a="1"/>
  <c r="AH396" i="64" s="1"/>
  <c r="S115" i="69"/>
  <c r="S118" i="69" s="1"/>
  <c r="S125" i="69" s="1"/>
  <c r="U161" i="69"/>
  <c r="U162" i="69" s="1"/>
  <c r="AH1419" i="64" a="1"/>
  <c r="AH1419" i="64" s="1"/>
  <c r="AH1332" i="64" a="1"/>
  <c r="AH1332" i="64" s="1"/>
  <c r="AH914" i="64" a="1"/>
  <c r="AH914" i="64" s="1"/>
  <c r="AH525" i="64" a="1"/>
  <c r="AH525" i="64" s="1"/>
  <c r="AH122" i="64" a="1"/>
  <c r="AH122" i="64" s="1"/>
  <c r="AH40" i="64" a="1"/>
  <c r="AH40" i="64" s="1"/>
  <c r="AH106" i="64" a="1"/>
  <c r="AH106" i="64" s="1"/>
  <c r="AH176" i="64" a="1"/>
  <c r="AH176" i="64" s="1"/>
  <c r="AH107" i="64" a="1"/>
  <c r="AH107" i="64" s="1"/>
  <c r="AH123" i="64" a="1"/>
  <c r="AH123" i="64" s="1"/>
  <c r="AC121" i="64"/>
  <c r="AC124" i="64" s="1"/>
  <c r="AC207" i="69"/>
  <c r="AC209" i="69" s="1"/>
  <c r="AC219" i="69" s="1"/>
  <c r="AH801" i="64" a="1"/>
  <c r="AH801" i="64" s="1"/>
  <c r="AH962" i="64" a="1"/>
  <c r="AH962" i="64" s="1"/>
  <c r="AH1343" i="64" a="1"/>
  <c r="AH1343" i="64" s="1"/>
  <c r="AH1058" i="64" a="1"/>
  <c r="AH1058" i="64" s="1"/>
  <c r="AH503" i="64" a="1"/>
  <c r="AH503" i="64" s="1"/>
  <c r="AH964" i="64" a="1"/>
  <c r="AH964" i="64" s="1"/>
  <c r="AH986" i="64" a="1"/>
  <c r="AH986" i="64" s="1"/>
  <c r="AH501" i="64" a="1"/>
  <c r="AH501" i="64" s="1"/>
  <c r="AH1445" i="64" a="1"/>
  <c r="AH1445" i="64" s="1"/>
  <c r="AH940" i="64" a="1"/>
  <c r="AH940" i="64" s="1"/>
  <c r="AH1443" i="64" a="1"/>
  <c r="AH1443" i="64" s="1"/>
  <c r="AH1056" i="64" a="1"/>
  <c r="AH1056" i="64" s="1"/>
  <c r="AH1337" i="64" a="1"/>
  <c r="AH1337"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526" i="64" a="1"/>
  <c r="AH1085" i="64" a="1"/>
  <c r="AH1155" i="64" a="1"/>
  <c r="AH1444" i="64" a="1"/>
  <c r="AH963" i="64" a="1"/>
  <c r="AH1120" i="64" a="1"/>
  <c r="AH1336" i="64" a="1"/>
  <c r="AH1057" i="64" a="1"/>
  <c r="AH1191" i="64" a="1"/>
  <c r="AH987" i="64" a="1"/>
  <c r="AH802" i="64" a="1"/>
  <c r="AH1420" i="64" a="1"/>
  <c r="AH915" i="64" a="1"/>
  <c r="BK1619" i="64" l="1" a="1"/>
  <c r="BK1619" i="64" s="1"/>
  <c r="BK1612" i="64" s="1"/>
  <c r="BK1613" i="64" s="1"/>
  <c r="AH108" i="64"/>
  <c r="AH1444" i="64"/>
  <c r="AG1128" i="64"/>
  <c r="AH1120" i="64"/>
  <c r="AH1191" i="64"/>
  <c r="AH1085" i="64"/>
  <c r="AH1057" i="64"/>
  <c r="AH1155" i="64"/>
  <c r="AH1420" i="64"/>
  <c r="AH963" i="64"/>
  <c r="AH987" i="64"/>
  <c r="AH1336" i="64"/>
  <c r="AH915" i="64"/>
  <c r="AH802" i="64"/>
  <c r="AH526" i="64"/>
  <c r="AH1715" i="64"/>
  <c r="AI1190" i="64" a="1"/>
  <c r="AI1190" i="64" s="1"/>
  <c r="AI1154" i="64" a="1"/>
  <c r="AI1154" i="64" s="1"/>
  <c r="AI1119" i="64" a="1"/>
  <c r="AI1119" i="64" s="1"/>
  <c r="AI1707" i="64" a="1"/>
  <c r="AI1707" i="64" s="1"/>
  <c r="AI1084" i="64" a="1"/>
  <c r="AI1084" i="64" s="1"/>
  <c r="AI1741" i="64" a="1"/>
  <c r="AI1741" i="64" s="1"/>
  <c r="AI402" i="64" a="1"/>
  <c r="AI402" i="64" s="1"/>
  <c r="AI396" i="64" a="1"/>
  <c r="AI396" i="64" s="1"/>
  <c r="U140" i="69"/>
  <c r="U150" i="69" s="1"/>
  <c r="U136" i="69"/>
  <c r="U142" i="69"/>
  <c r="U152" i="69" s="1"/>
  <c r="V134" i="69"/>
  <c r="V132" i="69"/>
  <c r="V157" i="69" s="1"/>
  <c r="AI1419" i="64" a="1"/>
  <c r="AI1419" i="64" s="1"/>
  <c r="AI1332" i="64" a="1"/>
  <c r="AI1332" i="64" s="1"/>
  <c r="AI914" i="64" a="1"/>
  <c r="AI914" i="64" s="1"/>
  <c r="AI525" i="64" a="1"/>
  <c r="AI525" i="64" s="1"/>
  <c r="AI122" i="64" a="1"/>
  <c r="AI122" i="64" s="1"/>
  <c r="AI40" i="64" a="1"/>
  <c r="AI40" i="64" s="1"/>
  <c r="AI176" i="64" a="1"/>
  <c r="AI176" i="64" s="1"/>
  <c r="AI107" i="64" a="1"/>
  <c r="AI107" i="64" s="1"/>
  <c r="AI106" i="64" a="1"/>
  <c r="AI106" i="64" s="1"/>
  <c r="AI123" i="64" a="1"/>
  <c r="AI123" i="64" s="1"/>
  <c r="AD121" i="64"/>
  <c r="K121" i="64" s="1"/>
  <c r="AI801" i="64" a="1"/>
  <c r="AI801" i="64" s="1"/>
  <c r="AI1056" i="64" a="1"/>
  <c r="AI1056" i="64" s="1"/>
  <c r="AI1443" i="64" a="1"/>
  <c r="AI1443" i="64" s="1"/>
  <c r="AI1337" i="64" a="1"/>
  <c r="AI1337" i="64" s="1"/>
  <c r="AI964" i="64" a="1"/>
  <c r="AI964" i="64" s="1"/>
  <c r="AI940" i="64" a="1"/>
  <c r="AI940" i="64" s="1"/>
  <c r="AI1343" i="64" a="1"/>
  <c r="AI1343" i="64" s="1"/>
  <c r="AI986" i="64" a="1"/>
  <c r="AI986" i="64" s="1"/>
  <c r="AI503" i="64" a="1"/>
  <c r="AI503" i="64" s="1"/>
  <c r="AI501" i="64" a="1"/>
  <c r="AI501" i="64" s="1"/>
  <c r="AI962" i="64" a="1"/>
  <c r="AI962" i="64" s="1"/>
  <c r="AI1445" i="64" a="1"/>
  <c r="AI1445" i="64" s="1"/>
  <c r="AI1058" i="64" a="1"/>
  <c r="AI1058"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915" i="64" a="1"/>
  <c r="AI963" i="64" a="1"/>
  <c r="AI1444" i="64" a="1"/>
  <c r="AI1155" i="64" a="1"/>
  <c r="AI1336" i="64" a="1"/>
  <c r="AI1085" i="64" a="1"/>
  <c r="AI1057" i="64" a="1"/>
  <c r="AI987" i="64" a="1"/>
  <c r="AI1191" i="64" a="1"/>
  <c r="AI526" i="64" a="1"/>
  <c r="AI1120" i="64" a="1"/>
  <c r="AI1420" i="64" a="1"/>
  <c r="AI802" i="64" a="1"/>
  <c r="AI108" i="64" l="1"/>
  <c r="AI1444" i="64"/>
  <c r="AH1128" i="64"/>
  <c r="AD124" i="64"/>
  <c r="AI1155" i="64"/>
  <c r="AI1085" i="64"/>
  <c r="AI1120" i="64"/>
  <c r="AI1191" i="64"/>
  <c r="AI1420" i="64"/>
  <c r="AI1057" i="64"/>
  <c r="AI963" i="64"/>
  <c r="AI987" i="64"/>
  <c r="AI1336" i="64"/>
  <c r="AI915" i="64"/>
  <c r="AI802" i="64"/>
  <c r="AI526" i="64"/>
  <c r="BL1609" i="64"/>
  <c r="BL1615" i="64" s="1"/>
  <c r="AI1715" i="64"/>
  <c r="AJ1190" i="64" a="1"/>
  <c r="AJ1190" i="64" s="1"/>
  <c r="AJ1154" i="64" a="1"/>
  <c r="AJ1154" i="64" s="1"/>
  <c r="AJ1119" i="64" a="1"/>
  <c r="AJ1119" i="64" s="1"/>
  <c r="AJ1707" i="64" a="1"/>
  <c r="AJ1707" i="64" s="1"/>
  <c r="AJ1084" i="64" a="1"/>
  <c r="AJ1084" i="64" s="1"/>
  <c r="AJ1741" i="64" a="1"/>
  <c r="AJ1741" i="64" s="1"/>
  <c r="AJ396" i="64" a="1"/>
  <c r="AJ396" i="64" s="1"/>
  <c r="AJ402" i="64" a="1"/>
  <c r="AJ402" i="64" s="1"/>
  <c r="U146" i="69"/>
  <c r="U148" i="69" s="1"/>
  <c r="T117" i="69"/>
  <c r="T118" i="69" s="1"/>
  <c r="U112" i="69" s="1"/>
  <c r="V135" i="69"/>
  <c r="V142" i="69" s="1"/>
  <c r="AJ1419" i="64" a="1"/>
  <c r="AJ1419" i="64" s="1"/>
  <c r="AJ1332" i="64" a="1"/>
  <c r="AJ1332" i="64" s="1"/>
  <c r="AJ914" i="64" a="1"/>
  <c r="AJ914" i="64" s="1"/>
  <c r="AD17" i="69"/>
  <c r="AD18" i="69" s="1"/>
  <c r="AE121" i="64"/>
  <c r="AJ525" i="64" a="1"/>
  <c r="AJ525" i="64" s="1"/>
  <c r="AJ176" i="64" a="1"/>
  <c r="AJ176" i="64" s="1"/>
  <c r="AJ122" i="64" a="1"/>
  <c r="AJ122" i="64" s="1"/>
  <c r="AJ107" i="64" a="1"/>
  <c r="AJ107" i="64" s="1"/>
  <c r="AJ106" i="64" a="1"/>
  <c r="AJ106" i="64" s="1"/>
  <c r="AJ40" i="64" a="1"/>
  <c r="AJ40" i="64" s="1"/>
  <c r="AJ123" i="64" a="1"/>
  <c r="AJ123" i="64" s="1"/>
  <c r="AJ801" i="64" a="1"/>
  <c r="AJ801" i="64" s="1"/>
  <c r="AJ1343" i="64" a="1"/>
  <c r="AJ1343" i="64" s="1"/>
  <c r="AJ1056" i="64" a="1"/>
  <c r="AJ1056" i="64" s="1"/>
  <c r="AJ964" i="64" a="1"/>
  <c r="AJ964" i="64" s="1"/>
  <c r="AJ1443" i="64" a="1"/>
  <c r="AJ1443" i="64" s="1"/>
  <c r="AJ1058" i="64" a="1"/>
  <c r="AJ1058" i="64" s="1"/>
  <c r="AJ501" i="64" a="1"/>
  <c r="AJ501" i="64" s="1"/>
  <c r="AJ962" i="64" a="1"/>
  <c r="AJ962" i="64" s="1"/>
  <c r="AJ503" i="64" a="1"/>
  <c r="AJ503" i="64" s="1"/>
  <c r="AJ940" i="64" a="1"/>
  <c r="AJ940" i="64" s="1"/>
  <c r="AJ986" i="64" a="1"/>
  <c r="AJ986" i="64" s="1"/>
  <c r="AJ1445" i="64" a="1"/>
  <c r="AJ1445" i="64" s="1"/>
  <c r="AJ1337" i="64" a="1"/>
  <c r="AJ1337"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085" i="64" a="1"/>
  <c r="AJ1191" i="64" a="1"/>
  <c r="AJ1155" i="64" a="1"/>
  <c r="AJ1057" i="64" a="1"/>
  <c r="AJ802" i="64" a="1"/>
  <c r="AJ1444" i="64" a="1"/>
  <c r="AJ1336" i="64" a="1"/>
  <c r="AJ963" i="64" a="1"/>
  <c r="AJ526" i="64" a="1"/>
  <c r="AJ1120" i="64" a="1"/>
  <c r="AJ987" i="64" a="1"/>
  <c r="AJ915" i="64" a="1"/>
  <c r="AJ1420" i="64" a="1"/>
  <c r="BL1619" i="64" l="1" a="1"/>
  <c r="BL1619" i="64" s="1"/>
  <c r="BL1612" i="64" s="1"/>
  <c r="BL1613" i="64" s="1"/>
  <c r="AJ108" i="64"/>
  <c r="AJ1444" i="64"/>
  <c r="AE124" i="64"/>
  <c r="AI1128" i="64"/>
  <c r="AJ1120" i="64"/>
  <c r="AJ1420" i="64"/>
  <c r="AJ1085" i="64"/>
  <c r="AJ1057" i="64"/>
  <c r="AJ1191" i="64"/>
  <c r="AJ1155" i="64"/>
  <c r="AJ963" i="64"/>
  <c r="AJ987" i="64"/>
  <c r="AJ1336" i="64"/>
  <c r="AJ915" i="64"/>
  <c r="AJ802" i="64"/>
  <c r="AJ526" i="64"/>
  <c r="AJ1715" i="64"/>
  <c r="AK1154" i="64" a="1"/>
  <c r="AK1154" i="64" s="1"/>
  <c r="AK1119" i="64" a="1"/>
  <c r="AK1119" i="64" s="1"/>
  <c r="AK1190" i="64" a="1"/>
  <c r="AK1190" i="64" s="1"/>
  <c r="AK1707" i="64" a="1"/>
  <c r="AK1707" i="64" s="1"/>
  <c r="AK1084" i="64" a="1"/>
  <c r="AK1084" i="64" s="1"/>
  <c r="AK1741" i="64" a="1"/>
  <c r="AK1741" i="64" s="1"/>
  <c r="AK396" i="64" a="1"/>
  <c r="AK396" i="64" s="1"/>
  <c r="AK402" i="64" a="1"/>
  <c r="AK402" i="64" s="1"/>
  <c r="V136" i="69"/>
  <c r="W129" i="69"/>
  <c r="W132" i="69" s="1"/>
  <c r="W157" i="69" s="1"/>
  <c r="V140" i="69"/>
  <c r="V150" i="69" s="1"/>
  <c r="T123" i="69"/>
  <c r="T125" i="69"/>
  <c r="T119" i="69"/>
  <c r="V152" i="69"/>
  <c r="V146" i="69"/>
  <c r="V148" i="69" s="1"/>
  <c r="AK1419" i="64" a="1"/>
  <c r="AK1419" i="64" s="1"/>
  <c r="AK1332" i="64" a="1"/>
  <c r="AK1332" i="64" s="1"/>
  <c r="AK914" i="64" a="1"/>
  <c r="AK914" i="64" s="1"/>
  <c r="AF121" i="64"/>
  <c r="AF124" i="64" s="1"/>
  <c r="AK525" i="64" a="1"/>
  <c r="AK525" i="64" s="1"/>
  <c r="AK107" i="64" a="1"/>
  <c r="AK107" i="64" s="1"/>
  <c r="AK106" i="64" a="1"/>
  <c r="AK106" i="64" s="1"/>
  <c r="AK40" i="64" a="1"/>
  <c r="AK40" i="64" s="1"/>
  <c r="AK176" i="64" a="1"/>
  <c r="AK176" i="64" s="1"/>
  <c r="AK122" i="64" a="1"/>
  <c r="AK122" i="64" s="1"/>
  <c r="AK123" i="64" a="1"/>
  <c r="AK123" i="64" s="1"/>
  <c r="AK801" i="64" a="1"/>
  <c r="AK801" i="64" s="1"/>
  <c r="AK1058" i="64" a="1"/>
  <c r="AK1058" i="64" s="1"/>
  <c r="AK964" i="64" a="1"/>
  <c r="AK964" i="64" s="1"/>
  <c r="AK1056" i="64" a="1"/>
  <c r="AK1056" i="64" s="1"/>
  <c r="AK1343" i="64" a="1"/>
  <c r="AK1343" i="64" s="1"/>
  <c r="AK1337" i="64" a="1"/>
  <c r="AK1337" i="64" s="1"/>
  <c r="AK986" i="64" a="1"/>
  <c r="AK986" i="64" s="1"/>
  <c r="AK1445" i="64" a="1"/>
  <c r="AK1445" i="64" s="1"/>
  <c r="AK940" i="64" a="1"/>
  <c r="AK940" i="64" s="1"/>
  <c r="AK503" i="64" a="1"/>
  <c r="AK503" i="64" s="1"/>
  <c r="AK962" i="64" a="1"/>
  <c r="AK962" i="64" s="1"/>
  <c r="AK501" i="64" a="1"/>
  <c r="AK501" i="64" s="1"/>
  <c r="AK1443" i="64" a="1"/>
  <c r="AK1443"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526" i="64" a="1"/>
  <c r="AK1057" i="64" a="1"/>
  <c r="AK1085" i="64" a="1"/>
  <c r="AK915" i="64" a="1"/>
  <c r="AK802" i="64" a="1"/>
  <c r="AK1120" i="64" a="1"/>
  <c r="AK963" i="64" a="1"/>
  <c r="AK1336" i="64" a="1"/>
  <c r="AK1444" i="64" a="1"/>
  <c r="AK1191" i="64" a="1"/>
  <c r="AK1155" i="64" a="1"/>
  <c r="AK1420" i="64" a="1"/>
  <c r="AK987" i="64" a="1"/>
  <c r="AK108" i="64" l="1"/>
  <c r="AK1444" i="64"/>
  <c r="AJ1128" i="64"/>
  <c r="AK1085" i="64"/>
  <c r="AK1120" i="64"/>
  <c r="AK1057" i="64"/>
  <c r="AK1420" i="64"/>
  <c r="AK1191" i="64"/>
  <c r="AK1155" i="64"/>
  <c r="AK963" i="64"/>
  <c r="AK987" i="64"/>
  <c r="AK1336" i="64"/>
  <c r="AK915" i="64"/>
  <c r="AK802" i="64"/>
  <c r="AK526" i="64"/>
  <c r="BM1609" i="64"/>
  <c r="BM1615" i="64" s="1"/>
  <c r="S1392" i="64"/>
  <c r="T804" i="64"/>
  <c r="T397" i="64"/>
  <c r="S397" i="64"/>
  <c r="S804" i="64"/>
  <c r="AK1715" i="64"/>
  <c r="AL1154" i="64" a="1"/>
  <c r="AL1154" i="64" s="1"/>
  <c r="AL1190" i="64" a="1"/>
  <c r="AL1190" i="64" s="1"/>
  <c r="AL1119" i="64" a="1"/>
  <c r="AL1119" i="64" s="1"/>
  <c r="AL1707" i="64" a="1"/>
  <c r="AL1707" i="64" s="1"/>
  <c r="AL1084" i="64" a="1"/>
  <c r="AL1084" i="64" s="1"/>
  <c r="AL1741" i="64" a="1"/>
  <c r="AL1741" i="64" s="1"/>
  <c r="W134" i="69"/>
  <c r="W135" i="69" s="1"/>
  <c r="W140" i="69" s="1"/>
  <c r="W150" i="69" s="1"/>
  <c r="AL402" i="64" a="1"/>
  <c r="AL402" i="64" s="1"/>
  <c r="AL396" i="64" a="1"/>
  <c r="AL396" i="64" s="1"/>
  <c r="AL1419" i="64" a="1"/>
  <c r="AL1419" i="64" s="1"/>
  <c r="AL1332" i="64" a="1"/>
  <c r="AL1332" i="64" s="1"/>
  <c r="AL914" i="64" a="1"/>
  <c r="AL914" i="64" s="1"/>
  <c r="W183" i="69"/>
  <c r="W186" i="69" s="1"/>
  <c r="V192" i="69"/>
  <c r="V200" i="69" s="1"/>
  <c r="V194" i="69"/>
  <c r="V202" i="69" s="1"/>
  <c r="AL525" i="64" a="1"/>
  <c r="AL525" i="64" s="1"/>
  <c r="AL107" i="64" a="1"/>
  <c r="AL107" i="64" s="1"/>
  <c r="AL40" i="64" a="1"/>
  <c r="AL40" i="64" s="1"/>
  <c r="AL106" i="64" a="1"/>
  <c r="AL106" i="64" s="1"/>
  <c r="AL122" i="64" a="1"/>
  <c r="AL122" i="64" s="1"/>
  <c r="AL176" i="64" a="1"/>
  <c r="AL176" i="64" s="1"/>
  <c r="AL123" i="64" a="1"/>
  <c r="AL123" i="64" s="1"/>
  <c r="AG121" i="64"/>
  <c r="AG124" i="64" s="1"/>
  <c r="AL801" i="64" a="1"/>
  <c r="AL801" i="64" s="1"/>
  <c r="AL501" i="64" a="1"/>
  <c r="AL501" i="64" s="1"/>
  <c r="AL940" i="64" a="1"/>
  <c r="AL940" i="64" s="1"/>
  <c r="AL503" i="64" a="1"/>
  <c r="AL503" i="64" s="1"/>
  <c r="AL1445" i="64" a="1"/>
  <c r="AL1445" i="64" s="1"/>
  <c r="AL1056" i="64" a="1"/>
  <c r="AL1056" i="64" s="1"/>
  <c r="AL1337" i="64" a="1"/>
  <c r="AL1337" i="64" s="1"/>
  <c r="AL986" i="64" a="1"/>
  <c r="AL986" i="64" s="1"/>
  <c r="AL964" i="64" a="1"/>
  <c r="AL964" i="64" s="1"/>
  <c r="AL962" i="64" a="1"/>
  <c r="AL962" i="64" s="1"/>
  <c r="AL1443" i="64" a="1"/>
  <c r="AL1443" i="64" s="1"/>
  <c r="AL1343" i="64" a="1"/>
  <c r="AL1343" i="64" s="1"/>
  <c r="AL1058" i="64" a="1"/>
  <c r="AL1058"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526" i="64" a="1"/>
  <c r="AL1155" i="64" a="1"/>
  <c r="AL963" i="64" a="1"/>
  <c r="AL1336" i="64" a="1"/>
  <c r="AL1444" i="64" a="1"/>
  <c r="AL1191" i="64" a="1"/>
  <c r="AL1057" i="64" a="1"/>
  <c r="AL987" i="64" a="1"/>
  <c r="AL915" i="64" a="1"/>
  <c r="AL802" i="64" a="1"/>
  <c r="AL1120" i="64" a="1"/>
  <c r="AL1420" i="64" a="1"/>
  <c r="AL1085" i="64" a="1"/>
  <c r="BM1619" i="64" l="1" a="1"/>
  <c r="BM1619" i="64" s="1"/>
  <c r="BM1612" i="64" s="1"/>
  <c r="BM1613" i="64" s="1"/>
  <c r="AL108" i="64"/>
  <c r="AL1444" i="64"/>
  <c r="AK1128" i="64"/>
  <c r="AL1120" i="64"/>
  <c r="AL1420" i="64"/>
  <c r="AL1191" i="64"/>
  <c r="AL1155" i="64"/>
  <c r="AL1085" i="64"/>
  <c r="AL1057" i="64"/>
  <c r="AL963" i="64"/>
  <c r="AL987" i="64"/>
  <c r="AL1336" i="64"/>
  <c r="AL915" i="64"/>
  <c r="AL802" i="64"/>
  <c r="AL526" i="64"/>
  <c r="S398" i="64"/>
  <c r="S1393" i="64"/>
  <c r="U804" i="64"/>
  <c r="U397" i="64"/>
  <c r="S917" i="64"/>
  <c r="AL1715" i="64"/>
  <c r="AM1190" i="64" a="1"/>
  <c r="AM1190" i="64" s="1"/>
  <c r="AM1119" i="64" a="1"/>
  <c r="AM1119" i="64" s="1"/>
  <c r="AM1154" i="64" a="1"/>
  <c r="AM1154" i="64" s="1"/>
  <c r="AM1707" i="64" a="1"/>
  <c r="AM1707" i="64" s="1"/>
  <c r="AM1084" i="64" a="1"/>
  <c r="AM1084" i="64" s="1"/>
  <c r="AM1741" i="64" a="1"/>
  <c r="AM1741" i="64" s="1"/>
  <c r="W161" i="69"/>
  <c r="W162" i="69" s="1"/>
  <c r="AM402" i="64" a="1"/>
  <c r="AM402" i="64" s="1"/>
  <c r="AM396" i="64" a="1"/>
  <c r="AM396" i="64" s="1"/>
  <c r="W136" i="69"/>
  <c r="X129" i="69"/>
  <c r="X134" i="69" s="1"/>
  <c r="W142" i="69"/>
  <c r="W152" i="69" s="1"/>
  <c r="AM1419" i="64" a="1"/>
  <c r="AM1419" i="64" s="1"/>
  <c r="V198" i="69"/>
  <c r="AM1332" i="64" a="1"/>
  <c r="AM1332" i="64" s="1"/>
  <c r="AM914" i="64" a="1"/>
  <c r="AM914" i="64" s="1"/>
  <c r="AM525" i="64" a="1"/>
  <c r="AM525" i="64" s="1"/>
  <c r="AM106" i="64" a="1"/>
  <c r="AM106" i="64" s="1"/>
  <c r="AM40" i="64" a="1"/>
  <c r="AM40" i="64" s="1"/>
  <c r="AM122" i="64" a="1"/>
  <c r="AM122" i="64" s="1"/>
  <c r="AM176" i="64" a="1"/>
  <c r="AM176" i="64" s="1"/>
  <c r="AM107" i="64" a="1"/>
  <c r="AM107" i="64" s="1"/>
  <c r="AM123" i="64" a="1"/>
  <c r="AM123" i="64" s="1"/>
  <c r="AH121" i="64"/>
  <c r="AH124" i="64" s="1"/>
  <c r="AM801" i="64" a="1"/>
  <c r="AM801" i="64" s="1"/>
  <c r="AM501" i="64" a="1"/>
  <c r="AM501" i="64" s="1"/>
  <c r="AM986" i="64" a="1"/>
  <c r="AM986" i="64" s="1"/>
  <c r="AM1445" i="64" a="1"/>
  <c r="AM1445" i="64" s="1"/>
  <c r="AM503" i="64" a="1"/>
  <c r="AM503" i="64" s="1"/>
  <c r="AM964" i="64" a="1"/>
  <c r="AM964" i="64" s="1"/>
  <c r="AM1337" i="64" a="1"/>
  <c r="AM1337" i="64" s="1"/>
  <c r="AM1058" i="64" a="1"/>
  <c r="AM1058" i="64" s="1"/>
  <c r="AM962" i="64" a="1"/>
  <c r="AM962" i="64" s="1"/>
  <c r="AM940" i="64" a="1"/>
  <c r="AM940" i="64" s="1"/>
  <c r="AM1443" i="64" a="1"/>
  <c r="AM1443" i="64" s="1"/>
  <c r="AM1056" i="64" a="1"/>
  <c r="AM1056" i="64" s="1"/>
  <c r="AM1343" i="64" a="1"/>
  <c r="AM1343"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36" i="64" a="1"/>
  <c r="AM1191" i="64" a="1"/>
  <c r="AM1155" i="64" a="1"/>
  <c r="AM915" i="64" a="1"/>
  <c r="AM1057" i="64" a="1"/>
  <c r="AM526" i="64" a="1"/>
  <c r="AM1444" i="64" a="1"/>
  <c r="AM987" i="64" a="1"/>
  <c r="AM963" i="64" a="1"/>
  <c r="AM1120" i="64" a="1"/>
  <c r="AM1420" i="64" a="1"/>
  <c r="AM1085" i="64" a="1"/>
  <c r="AM802" i="64" a="1"/>
  <c r="S1394" i="64" l="1"/>
  <c r="AM108" i="64"/>
  <c r="AM1444" i="64"/>
  <c r="AL1128" i="64"/>
  <c r="AM1085" i="64"/>
  <c r="AM1057" i="64"/>
  <c r="AM1120" i="64"/>
  <c r="AM1155" i="64"/>
  <c r="AM1191" i="64"/>
  <c r="AM1420" i="64"/>
  <c r="AM963" i="64"/>
  <c r="AM987" i="64"/>
  <c r="AM1336" i="64"/>
  <c r="AM915" i="64"/>
  <c r="AM802" i="64"/>
  <c r="AM526" i="64"/>
  <c r="S399" i="64"/>
  <c r="T394" i="64"/>
  <c r="T398" i="64" s="1"/>
  <c r="S403" i="64"/>
  <c r="BN1609" i="64"/>
  <c r="T1338" i="64"/>
  <c r="V804" i="64"/>
  <c r="V397" i="64"/>
  <c r="T917" i="64"/>
  <c r="AM1715" i="64"/>
  <c r="AN1190" i="64" a="1"/>
  <c r="AN1190" i="64" s="1"/>
  <c r="AN1154" i="64" a="1"/>
  <c r="AN1154" i="64" s="1"/>
  <c r="AN1119" i="64" a="1"/>
  <c r="AN1119" i="64" s="1"/>
  <c r="AN1707" i="64" a="1"/>
  <c r="AN1707" i="64" s="1"/>
  <c r="AN1084" i="64" a="1"/>
  <c r="AN1084" i="64" s="1"/>
  <c r="AN1741" i="64" a="1"/>
  <c r="AN1741" i="64" s="1"/>
  <c r="W146" i="69"/>
  <c r="W148" i="69" s="1"/>
  <c r="V115" i="69"/>
  <c r="V118" i="69" s="1"/>
  <c r="V125" i="69" s="1"/>
  <c r="AN402" i="64" a="1"/>
  <c r="AN402" i="64" s="1"/>
  <c r="AN396" i="64" a="1"/>
  <c r="AN396" i="64" s="1"/>
  <c r="X132" i="69"/>
  <c r="X157" i="69" s="1"/>
  <c r="AN1419" i="64" a="1"/>
  <c r="AN1419" i="64" s="1"/>
  <c r="AN1332" i="64" a="1"/>
  <c r="AN1332" i="64" s="1"/>
  <c r="AN914" i="64" a="1"/>
  <c r="AN914" i="64" s="1"/>
  <c r="AN525" i="64" a="1"/>
  <c r="AN525" i="64" s="1"/>
  <c r="AN106" i="64" a="1"/>
  <c r="AN106" i="64" s="1"/>
  <c r="AN176" i="64" a="1"/>
  <c r="AN176" i="64" s="1"/>
  <c r="AN122" i="64" a="1"/>
  <c r="AN122" i="64" s="1"/>
  <c r="AN40" i="64" a="1"/>
  <c r="AN40" i="64" s="1"/>
  <c r="AN107" i="64" a="1"/>
  <c r="AN107" i="64" s="1"/>
  <c r="AN123" i="64" a="1"/>
  <c r="AN123" i="64" s="1"/>
  <c r="AI121" i="64"/>
  <c r="AI124" i="64" s="1"/>
  <c r="AN801" i="64" a="1"/>
  <c r="AN801" i="64" s="1"/>
  <c r="AN503" i="64" a="1"/>
  <c r="AN503" i="64" s="1"/>
  <c r="AN940" i="64" a="1"/>
  <c r="AN940" i="64" s="1"/>
  <c r="AN962" i="64" a="1"/>
  <c r="AN962" i="64" s="1"/>
  <c r="AN986" i="64" a="1"/>
  <c r="AN986" i="64" s="1"/>
  <c r="AN1445" i="64" a="1"/>
  <c r="AN1445" i="64" s="1"/>
  <c r="AN1443" i="64" a="1"/>
  <c r="AN1443" i="64" s="1"/>
  <c r="AN1337" i="64" a="1"/>
  <c r="AN1337" i="64" s="1"/>
  <c r="AN1058" i="64" a="1"/>
  <c r="AN1058" i="64" s="1"/>
  <c r="AN964" i="64" a="1"/>
  <c r="AN964" i="64" s="1"/>
  <c r="AN501" i="64" a="1"/>
  <c r="AN501" i="64" s="1"/>
  <c r="AN1056" i="64" a="1"/>
  <c r="AN1056" i="64" s="1"/>
  <c r="AN1343" i="64" a="1"/>
  <c r="AN1343"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526" i="64" a="1"/>
  <c r="AN1444" i="64" a="1"/>
  <c r="AN1420" i="64" a="1"/>
  <c r="AN915" i="64" a="1"/>
  <c r="AN987" i="64" a="1"/>
  <c r="AN1336" i="64" a="1"/>
  <c r="AN1120" i="64" a="1"/>
  <c r="AN1057" i="64" a="1"/>
  <c r="AN963" i="64" a="1"/>
  <c r="AN1155" i="64" a="1"/>
  <c r="AN1085" i="64" a="1"/>
  <c r="AN1191" i="64" a="1"/>
  <c r="AN802" i="64" a="1"/>
  <c r="AN108" i="64" l="1"/>
  <c r="AN1444" i="64"/>
  <c r="AM1128" i="64"/>
  <c r="AN1057" i="64"/>
  <c r="AN1120" i="64"/>
  <c r="AN1155" i="64"/>
  <c r="AN1191" i="64"/>
  <c r="AN1420" i="64"/>
  <c r="AN1085" i="64"/>
  <c r="AN963" i="64"/>
  <c r="AN987" i="64"/>
  <c r="AN1336" i="64"/>
  <c r="AN915" i="64"/>
  <c r="AN802" i="64"/>
  <c r="AN526" i="64"/>
  <c r="U394" i="64"/>
  <c r="U398" i="64" s="1"/>
  <c r="U403" i="64" s="1"/>
  <c r="T399" i="64"/>
  <c r="T403" i="64"/>
  <c r="T427" i="64"/>
  <c r="K427" i="64" s="1"/>
  <c r="BN1615" i="64"/>
  <c r="W804" i="64"/>
  <c r="W397" i="64"/>
  <c r="U917" i="64"/>
  <c r="AN1715" i="64"/>
  <c r="AO1190" i="64" a="1"/>
  <c r="AO1190" i="64" s="1"/>
  <c r="AO1154" i="64" a="1"/>
  <c r="AO1154" i="64" s="1"/>
  <c r="AO1119" i="64" a="1"/>
  <c r="AO1119" i="64" s="1"/>
  <c r="AO1707" i="64" a="1"/>
  <c r="AO1707" i="64" s="1"/>
  <c r="AO1084" i="64" a="1"/>
  <c r="AO1084" i="64" s="1"/>
  <c r="AO1741" i="64" a="1"/>
  <c r="AO1741" i="64" s="1"/>
  <c r="AO402" i="64" a="1"/>
  <c r="AO402" i="64" s="1"/>
  <c r="AO396" i="64" a="1"/>
  <c r="AO396" i="64" s="1"/>
  <c r="X135" i="69"/>
  <c r="X136" i="69" s="1"/>
  <c r="AO1419" i="64" a="1"/>
  <c r="AO1419" i="64" s="1"/>
  <c r="AO1332" i="64" a="1"/>
  <c r="AO1332" i="64" s="1"/>
  <c r="AO914" i="64" a="1"/>
  <c r="AO914" i="64" s="1"/>
  <c r="AO525" i="64" a="1"/>
  <c r="AO525" i="64" s="1"/>
  <c r="AO176" i="64" a="1"/>
  <c r="AO176" i="64" s="1"/>
  <c r="AO106" i="64" a="1"/>
  <c r="AO106" i="64" s="1"/>
  <c r="AO122" i="64" a="1"/>
  <c r="AO122" i="64" s="1"/>
  <c r="AO107" i="64" a="1"/>
  <c r="AO107" i="64" s="1"/>
  <c r="AO40" i="64" a="1"/>
  <c r="AO40" i="64" s="1"/>
  <c r="AO123" i="64" a="1"/>
  <c r="AO123" i="64" s="1"/>
  <c r="AJ121" i="64"/>
  <c r="AJ124" i="64" s="1"/>
  <c r="AO801" i="64" a="1"/>
  <c r="AO801" i="64" s="1"/>
  <c r="AO1058" i="64" a="1"/>
  <c r="AO1058" i="64" s="1"/>
  <c r="AO964" i="64" a="1"/>
  <c r="AO964" i="64" s="1"/>
  <c r="AO1343" i="64" a="1"/>
  <c r="AO1343" i="64" s="1"/>
  <c r="AO1056" i="64" a="1"/>
  <c r="AO1056" i="64" s="1"/>
  <c r="AO962" i="64" a="1"/>
  <c r="AO962" i="64" s="1"/>
  <c r="AO1337" i="64" a="1"/>
  <c r="AO1337" i="64" s="1"/>
  <c r="AO986" i="64" a="1"/>
  <c r="AO986" i="64" s="1"/>
  <c r="AO940" i="64" a="1"/>
  <c r="AO940" i="64" s="1"/>
  <c r="AO503" i="64" a="1"/>
  <c r="AO503" i="64" s="1"/>
  <c r="AO1445" i="64" a="1"/>
  <c r="AO1445" i="64" s="1"/>
  <c r="AO501" i="64" a="1"/>
  <c r="AO501" i="64" s="1"/>
  <c r="AO1443" i="64" a="1"/>
  <c r="AO1443"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526" i="64" a="1"/>
  <c r="AO1057" i="64" a="1"/>
  <c r="AO1444" i="64" a="1"/>
  <c r="AO1420" i="64" a="1"/>
  <c r="AO915" i="64" a="1"/>
  <c r="AO987" i="64" a="1"/>
  <c r="AO1155" i="64" a="1"/>
  <c r="AO963" i="64" a="1"/>
  <c r="AO1120" i="64" a="1"/>
  <c r="AO1191" i="64" a="1"/>
  <c r="AO1336" i="64" a="1"/>
  <c r="AO1085" i="64" a="1"/>
  <c r="AO802" i="64" a="1"/>
  <c r="BN1619" i="64" l="1" a="1"/>
  <c r="BN1619" i="64" s="1"/>
  <c r="BN1612" i="64" s="1"/>
  <c r="BN1613" i="64" s="1"/>
  <c r="N1613" i="64" s="1"/>
  <c r="AO108" i="64"/>
  <c r="AO1444" i="64"/>
  <c r="AN1128" i="64"/>
  <c r="AO1120" i="64"/>
  <c r="AO1085" i="64"/>
  <c r="AO1057" i="64"/>
  <c r="AO1155" i="64"/>
  <c r="AO1420" i="64"/>
  <c r="AO1191" i="64"/>
  <c r="AO963" i="64"/>
  <c r="AO987" i="64"/>
  <c r="AO1336" i="64"/>
  <c r="AO915" i="64"/>
  <c r="AO802" i="64"/>
  <c r="AO526" i="64"/>
  <c r="U399" i="64"/>
  <c r="V394" i="64"/>
  <c r="V398" i="64" s="1"/>
  <c r="S430" i="64"/>
  <c r="X804" i="64"/>
  <c r="X397" i="64"/>
  <c r="V917" i="64"/>
  <c r="U1338" i="64"/>
  <c r="S1422" i="64"/>
  <c r="AP1190" i="64" a="1"/>
  <c r="AP1190" i="64" s="1"/>
  <c r="AP1154" i="64" a="1"/>
  <c r="AP1154" i="64" s="1"/>
  <c r="AP1119" i="64" a="1"/>
  <c r="AP1119" i="64" s="1"/>
  <c r="AO1715" i="64"/>
  <c r="AP1707" i="64" a="1"/>
  <c r="AP1707" i="64" s="1"/>
  <c r="AP1084" i="64" a="1"/>
  <c r="AP1084" i="64" s="1"/>
  <c r="AP1741" i="64" a="1"/>
  <c r="AP1741" i="64" s="1"/>
  <c r="AP402" i="64" a="1"/>
  <c r="AP402" i="64" s="1"/>
  <c r="AP396" i="64" a="1"/>
  <c r="AP396" i="64" s="1"/>
  <c r="X140" i="69"/>
  <c r="X150" i="69" s="1"/>
  <c r="Y129" i="69"/>
  <c r="Y134" i="69" s="1"/>
  <c r="X142" i="69"/>
  <c r="X146" i="69" s="1"/>
  <c r="X148" i="69" s="1"/>
  <c r="AP1419" i="64" a="1"/>
  <c r="AP1419" i="64" s="1"/>
  <c r="W117" i="69"/>
  <c r="W118" i="69" s="1"/>
  <c r="W125" i="69" s="1"/>
  <c r="AP1332" i="64" a="1"/>
  <c r="AP1332" i="64" s="1"/>
  <c r="AP914" i="64" a="1"/>
  <c r="AP914" i="64" s="1"/>
  <c r="AP525" i="64" a="1"/>
  <c r="AP525" i="64" s="1"/>
  <c r="AP122" i="64" a="1"/>
  <c r="AP122" i="64" s="1"/>
  <c r="AP176" i="64" a="1"/>
  <c r="AP176" i="64" s="1"/>
  <c r="AP40" i="64" a="1"/>
  <c r="AP40" i="64" s="1"/>
  <c r="AP107" i="64" a="1"/>
  <c r="AP107" i="64" s="1"/>
  <c r="AP106" i="64" a="1"/>
  <c r="AP106" i="64" s="1"/>
  <c r="AP123" i="64" a="1"/>
  <c r="AP123" i="64" s="1"/>
  <c r="AK121" i="64"/>
  <c r="AK124" i="64" s="1"/>
  <c r="AP801" i="64" a="1"/>
  <c r="AP801" i="64" s="1"/>
  <c r="AP501" i="64" a="1"/>
  <c r="AP501" i="64" s="1"/>
  <c r="AP1445" i="64" a="1"/>
  <c r="AP1445" i="64" s="1"/>
  <c r="AP940" i="64" a="1"/>
  <c r="AP940" i="64" s="1"/>
  <c r="AP503" i="64" a="1"/>
  <c r="AP503" i="64" s="1"/>
  <c r="AP1056" i="64" a="1"/>
  <c r="AP1056" i="64" s="1"/>
  <c r="AP1337" i="64" a="1"/>
  <c r="AP1337" i="64" s="1"/>
  <c r="AP986" i="64" a="1"/>
  <c r="AP986" i="64" s="1"/>
  <c r="AP1443" i="64" a="1"/>
  <c r="AP1443" i="64" s="1"/>
  <c r="AP962" i="64" a="1"/>
  <c r="AP962" i="64" s="1"/>
  <c r="AP1343" i="64" a="1"/>
  <c r="AP1343" i="64" s="1"/>
  <c r="AP1058" i="64" a="1"/>
  <c r="AP1058" i="64" s="1"/>
  <c r="AP964" i="64" a="1"/>
  <c r="AP964"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987" i="64" a="1"/>
  <c r="AP1444" i="64" a="1"/>
  <c r="AP963" i="64" a="1"/>
  <c r="AP1336" i="64" a="1"/>
  <c r="AP1420" i="64" a="1"/>
  <c r="AP802" i="64" a="1"/>
  <c r="AP915" i="64" a="1"/>
  <c r="AP1057" i="64" a="1"/>
  <c r="AP1155" i="64" a="1"/>
  <c r="AP526" i="64" a="1"/>
  <c r="AP1191" i="64" a="1"/>
  <c r="AP1120" i="64" a="1"/>
  <c r="AP1085" i="64" a="1"/>
  <c r="AP108" i="64" l="1"/>
  <c r="AP1444" i="64"/>
  <c r="AO1128" i="64"/>
  <c r="S428" i="64"/>
  <c r="S432" i="64" s="1"/>
  <c r="AP1057" i="64"/>
  <c r="AP1420" i="64"/>
  <c r="L1420" i="64" s="1"/>
  <c r="AP1085" i="64"/>
  <c r="L1085" i="64" s="1"/>
  <c r="AP1120" i="64"/>
  <c r="AP1155" i="64"/>
  <c r="L1155" i="64" s="1"/>
  <c r="AP1191" i="64"/>
  <c r="AP963" i="64"/>
  <c r="L963" i="64" s="1"/>
  <c r="AP987" i="64"/>
  <c r="AP1336" i="64"/>
  <c r="AP915" i="64"/>
  <c r="L915" i="64" s="1"/>
  <c r="AP802" i="64"/>
  <c r="L802" i="64" s="1"/>
  <c r="AP526" i="64"/>
  <c r="V403" i="64"/>
  <c r="V399" i="64"/>
  <c r="W394" i="64"/>
  <c r="W398" i="64" s="1"/>
  <c r="T430" i="64"/>
  <c r="T428" i="64" s="1"/>
  <c r="U427" i="64"/>
  <c r="BO1609" i="64"/>
  <c r="U430" i="64"/>
  <c r="V427" i="64"/>
  <c r="Y804" i="64"/>
  <c r="Y397" i="64"/>
  <c r="W917" i="64"/>
  <c r="AP1715" i="64"/>
  <c r="L1715" i="64" s="1"/>
  <c r="AQ1190" i="64" a="1"/>
  <c r="AQ1190" i="64" s="1"/>
  <c r="AQ1154" i="64" a="1"/>
  <c r="AQ1154" i="64" s="1"/>
  <c r="AQ1119" i="64" a="1"/>
  <c r="AQ1119" i="64" s="1"/>
  <c r="AQ1707" i="64" a="1"/>
  <c r="AQ1707" i="64" s="1"/>
  <c r="AQ1084" i="64" a="1"/>
  <c r="AQ1084" i="64" s="1"/>
  <c r="AQ1741" i="64" a="1"/>
  <c r="AQ1741" i="64" s="1"/>
  <c r="X152" i="69"/>
  <c r="AQ402" i="64" a="1"/>
  <c r="AQ402" i="64" s="1"/>
  <c r="AQ396" i="64" a="1"/>
  <c r="AQ396" i="64" s="1"/>
  <c r="Y132" i="69"/>
  <c r="Y157" i="69" s="1"/>
  <c r="AK17" i="69"/>
  <c r="AK18" i="69" s="1"/>
  <c r="AQ1419" i="64" a="1"/>
  <c r="AQ1419" i="64" s="1"/>
  <c r="AQ1332" i="64" a="1"/>
  <c r="AQ1332" i="64" s="1"/>
  <c r="AQ914" i="64" a="1"/>
  <c r="AQ914" i="64" s="1"/>
  <c r="W123" i="69"/>
  <c r="X112" i="69"/>
  <c r="X117" i="69" s="1"/>
  <c r="W119" i="69"/>
  <c r="AQ525" i="64" a="1"/>
  <c r="AQ525" i="64" s="1"/>
  <c r="AQ122" i="64" a="1"/>
  <c r="AQ122" i="64" s="1"/>
  <c r="AQ107" i="64" a="1"/>
  <c r="AQ107" i="64" s="1"/>
  <c r="AQ40" i="64" a="1"/>
  <c r="AQ40" i="64" s="1"/>
  <c r="AQ176" i="64" a="1"/>
  <c r="AQ176" i="64" s="1"/>
  <c r="AQ106" i="64" a="1"/>
  <c r="AQ106" i="64" s="1"/>
  <c r="AQ123" i="64" a="1"/>
  <c r="AQ123" i="64" s="1"/>
  <c r="AL121" i="64"/>
  <c r="AL124" i="64" s="1"/>
  <c r="AQ801" i="64" a="1"/>
  <c r="AQ801" i="64" s="1"/>
  <c r="AQ1056" i="64" a="1"/>
  <c r="AQ1056" i="64" s="1"/>
  <c r="AQ1343" i="64" a="1"/>
  <c r="AQ1343" i="64" s="1"/>
  <c r="AQ986" i="64" a="1"/>
  <c r="AQ986" i="64" s="1"/>
  <c r="AQ1445" i="64" a="1"/>
  <c r="AQ1445" i="64" s="1"/>
  <c r="AQ1058" i="64" a="1"/>
  <c r="AQ1058" i="64" s="1"/>
  <c r="AQ1337" i="64" a="1"/>
  <c r="AQ1337" i="64" s="1"/>
  <c r="AQ501" i="64" a="1"/>
  <c r="AQ501" i="64" s="1"/>
  <c r="AQ962" i="64" a="1"/>
  <c r="AQ962" i="64" s="1"/>
  <c r="AQ940" i="64" a="1"/>
  <c r="AQ940" i="64" s="1"/>
  <c r="AQ964" i="64" a="1"/>
  <c r="AQ964" i="64" s="1"/>
  <c r="AQ1443" i="64" a="1"/>
  <c r="AQ1443" i="64" s="1"/>
  <c r="AQ503" i="64" a="1"/>
  <c r="AQ50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963" i="64" a="1"/>
  <c r="AQ1420" i="64" a="1"/>
  <c r="AQ1336" i="64" a="1"/>
  <c r="AQ802" i="64" a="1"/>
  <c r="AQ1155" i="64" a="1"/>
  <c r="AQ1444" i="64" a="1"/>
  <c r="AQ1085" i="64" a="1"/>
  <c r="AQ915" i="64" a="1"/>
  <c r="AQ1057" i="64" a="1"/>
  <c r="AQ1191" i="64" a="1"/>
  <c r="AQ1120" i="64" a="1"/>
  <c r="AQ987" i="64" a="1"/>
  <c r="AQ526" i="64" a="1"/>
  <c r="BO1615" i="64" l="1"/>
  <c r="AQ108" i="64"/>
  <c r="AQ1444" i="64"/>
  <c r="AP1128" i="64"/>
  <c r="L1128" i="64" s="1"/>
  <c r="AQ1420" i="64"/>
  <c r="AQ1085" i="64"/>
  <c r="AQ1057" i="64"/>
  <c r="AQ1120" i="64"/>
  <c r="AQ1155" i="64"/>
  <c r="AQ1191" i="64"/>
  <c r="AQ963" i="64"/>
  <c r="AQ987" i="64"/>
  <c r="AQ1336" i="64"/>
  <c r="AQ915" i="64"/>
  <c r="AQ802" i="64"/>
  <c r="AQ526" i="64"/>
  <c r="V430" i="64"/>
  <c r="V428" i="64" s="1"/>
  <c r="U428" i="64"/>
  <c r="T432" i="64"/>
  <c r="Z804" i="64"/>
  <c r="Z397" i="64"/>
  <c r="X917" i="64"/>
  <c r="T1422" i="64"/>
  <c r="W403" i="64"/>
  <c r="X394" i="64"/>
  <c r="W399" i="64"/>
  <c r="V1338" i="64"/>
  <c r="AQ1715" i="64"/>
  <c r="AR1190" i="64" a="1"/>
  <c r="AR1190" i="64" s="1"/>
  <c r="AR1154" i="64" a="1"/>
  <c r="AR1154" i="64" s="1"/>
  <c r="AR1119" i="64" a="1"/>
  <c r="AR1119" i="64" s="1"/>
  <c r="AR1707" i="64" a="1"/>
  <c r="AR1707" i="64" s="1"/>
  <c r="AR1084" i="64" a="1"/>
  <c r="AR1084" i="64" s="1"/>
  <c r="AR1741" i="64" a="1"/>
  <c r="AR1741" i="64" s="1"/>
  <c r="AR396" i="64" a="1"/>
  <c r="AR396" i="64" s="1"/>
  <c r="AR402" i="64" a="1"/>
  <c r="AR402" i="64" s="1"/>
  <c r="Y135" i="69"/>
  <c r="Y142" i="69" s="1"/>
  <c r="X115" i="69"/>
  <c r="X118" i="69" s="1"/>
  <c r="X123" i="69" s="1"/>
  <c r="AR1419" i="64" a="1"/>
  <c r="AR1419" i="64" s="1"/>
  <c r="AR1332" i="64" a="1"/>
  <c r="AR1332" i="64" s="1"/>
  <c r="AR914" i="64" a="1"/>
  <c r="AR914" i="64" s="1"/>
  <c r="AR525" i="64" a="1"/>
  <c r="AR525" i="64" s="1"/>
  <c r="AR40" i="64" a="1"/>
  <c r="AR40" i="64" s="1"/>
  <c r="AR122" i="64" a="1"/>
  <c r="AR122" i="64" s="1"/>
  <c r="AR107" i="64" a="1"/>
  <c r="AR107" i="64" s="1"/>
  <c r="AR176" i="64" a="1"/>
  <c r="AR176" i="64" s="1"/>
  <c r="AR106" i="64" a="1"/>
  <c r="AR106" i="64" s="1"/>
  <c r="AR123" i="64" a="1"/>
  <c r="AR123" i="64" s="1"/>
  <c r="AM121" i="64"/>
  <c r="AM124" i="64" s="1"/>
  <c r="AR801" i="64" a="1"/>
  <c r="AR801" i="64" s="1"/>
  <c r="AR1058" i="64" a="1"/>
  <c r="AR1058" i="64" s="1"/>
  <c r="AR962" i="64" a="1"/>
  <c r="AR962" i="64" s="1"/>
  <c r="AR1337" i="64" a="1"/>
  <c r="AR1337" i="64" s="1"/>
  <c r="AR1056" i="64" a="1"/>
  <c r="AR1056" i="64" s="1"/>
  <c r="AR1343" i="64" a="1"/>
  <c r="AR1343" i="64" s="1"/>
  <c r="AR501" i="64" a="1"/>
  <c r="AR501" i="64" s="1"/>
  <c r="AR503" i="64" a="1"/>
  <c r="AR503" i="64" s="1"/>
  <c r="AR1445" i="64" a="1"/>
  <c r="AR1445" i="64" s="1"/>
  <c r="AR940" i="64" a="1"/>
  <c r="AR940" i="64" s="1"/>
  <c r="AR1443" i="64" a="1"/>
  <c r="AR1443" i="64" s="1"/>
  <c r="AR986" i="64" a="1"/>
  <c r="AR986" i="64" s="1"/>
  <c r="AR964" i="64" a="1"/>
  <c r="AR964"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057" i="64" a="1"/>
  <c r="AR1085" i="64" a="1"/>
  <c r="AR1444" i="64" a="1"/>
  <c r="AR802" i="64" a="1"/>
  <c r="AR1336" i="64" a="1"/>
  <c r="AR1420" i="64" a="1"/>
  <c r="AR963" i="64" a="1"/>
  <c r="AR915" i="64" a="1"/>
  <c r="AR1191" i="64" a="1"/>
  <c r="AR1120" i="64" a="1"/>
  <c r="AR526" i="64" a="1"/>
  <c r="AR987" i="64" a="1"/>
  <c r="AR1155" i="64" a="1"/>
  <c r="BO1619" i="64" l="1" a="1"/>
  <c r="BO1619" i="64" s="1"/>
  <c r="BO1612" i="64" s="1"/>
  <c r="AR108" i="64"/>
  <c r="AR1444" i="64"/>
  <c r="AQ1128" i="64"/>
  <c r="AR1191" i="64"/>
  <c r="AR1420" i="64"/>
  <c r="AR1057" i="64"/>
  <c r="AR1120" i="64"/>
  <c r="AR1085" i="64"/>
  <c r="AR1155" i="64"/>
  <c r="AR963" i="64"/>
  <c r="AR987" i="64"/>
  <c r="AR1336" i="64"/>
  <c r="AR915" i="64"/>
  <c r="AR802" i="64"/>
  <c r="AR526" i="64"/>
  <c r="W427" i="64"/>
  <c r="U432" i="64"/>
  <c r="V432" i="64"/>
  <c r="AA804" i="64"/>
  <c r="Z917" i="64"/>
  <c r="AA397" i="64"/>
  <c r="Y917" i="64"/>
  <c r="X398" i="64"/>
  <c r="AR1715" i="64"/>
  <c r="AS1190" i="64" a="1"/>
  <c r="AS1190" i="64" s="1"/>
  <c r="AS1154" i="64" a="1"/>
  <c r="AS1154" i="64" s="1"/>
  <c r="AS1119" i="64" a="1"/>
  <c r="AS1119" i="64" s="1"/>
  <c r="AS1707" i="64" a="1"/>
  <c r="AS1707" i="64" s="1"/>
  <c r="AS1084" i="64" a="1"/>
  <c r="AS1084" i="64" s="1"/>
  <c r="AS1741" i="64" a="1"/>
  <c r="AS1741" i="64" s="1"/>
  <c r="Y136" i="69"/>
  <c r="Z129" i="69"/>
  <c r="Z134" i="69" s="1"/>
  <c r="Y140" i="69"/>
  <c r="Y150" i="69" s="1"/>
  <c r="AS402" i="64" a="1"/>
  <c r="AS402" i="64" s="1"/>
  <c r="AS396" i="64" a="1"/>
  <c r="AS396" i="64" s="1"/>
  <c r="Y152" i="69"/>
  <c r="Y146" i="69"/>
  <c r="Y148" i="69" s="1"/>
  <c r="AS1419" i="64" a="1"/>
  <c r="AS1419" i="64" s="1"/>
  <c r="AS1332" i="64" a="1"/>
  <c r="AS1332" i="64" s="1"/>
  <c r="AS914" i="64" a="1"/>
  <c r="AS914" i="64" s="1"/>
  <c r="AS525" i="64" a="1"/>
  <c r="AS525"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801" i="64" a="1"/>
  <c r="AS801" i="64" s="1"/>
  <c r="AS986" i="64" a="1"/>
  <c r="AS986" i="64" s="1"/>
  <c r="AS1445" i="64" a="1"/>
  <c r="AS1445" i="64" s="1"/>
  <c r="AS940" i="64" a="1"/>
  <c r="AS940" i="64" s="1"/>
  <c r="AS501" i="64" a="1"/>
  <c r="AS501" i="64" s="1"/>
  <c r="AS1343" i="64" a="1"/>
  <c r="AS1343" i="64" s="1"/>
  <c r="AS503" i="64" a="1"/>
  <c r="AS503" i="64" s="1"/>
  <c r="AS1056" i="64" a="1"/>
  <c r="AS1056" i="64" s="1"/>
  <c r="AS1443" i="64" a="1"/>
  <c r="AS1443" i="64" s="1"/>
  <c r="AS1058" i="64" a="1"/>
  <c r="AS1058" i="64" s="1"/>
  <c r="AS962" i="64" a="1"/>
  <c r="AS962" i="64" s="1"/>
  <c r="AS1337" i="64" a="1"/>
  <c r="AS1337" i="64" s="1"/>
  <c r="AS964" i="64" a="1"/>
  <c r="AS964"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444" i="64" a="1"/>
  <c r="AS1057" i="64" a="1"/>
  <c r="AS1420" i="64" a="1"/>
  <c r="AS802" i="64" a="1"/>
  <c r="AS1336" i="64" a="1"/>
  <c r="AS987" i="64" a="1"/>
  <c r="AS963" i="64" a="1"/>
  <c r="AS1155" i="64" a="1"/>
  <c r="AS915" i="64" a="1"/>
  <c r="AS1120" i="64" a="1"/>
  <c r="AS526" i="64" a="1"/>
  <c r="AS1191" i="64" a="1"/>
  <c r="AS1085" i="64" a="1"/>
  <c r="BO1613" i="64" l="1"/>
  <c r="BP1609" i="64" s="1"/>
  <c r="AS108" i="64"/>
  <c r="AS1444" i="64"/>
  <c r="AR1128" i="64"/>
  <c r="AS1085" i="64"/>
  <c r="AS1057" i="64"/>
  <c r="AS1120" i="64"/>
  <c r="AS1191" i="64"/>
  <c r="AS1155" i="64"/>
  <c r="AS1420" i="64"/>
  <c r="AS963" i="64"/>
  <c r="AS987" i="64"/>
  <c r="AS1336" i="64"/>
  <c r="AS915" i="64"/>
  <c r="AS802" i="64"/>
  <c r="AS526" i="64"/>
  <c r="W430" i="64"/>
  <c r="X427" i="64"/>
  <c r="AB804" i="64"/>
  <c r="AA917" i="64"/>
  <c r="AB397" i="64"/>
  <c r="AC397" i="64"/>
  <c r="W1338" i="64"/>
  <c r="U1422" i="64"/>
  <c r="Y394" i="64"/>
  <c r="X399" i="64"/>
  <c r="X403" i="64"/>
  <c r="AS1715" i="64"/>
  <c r="AT1190" i="64" a="1"/>
  <c r="AT1190" i="64" s="1"/>
  <c r="AT1154" i="64" a="1"/>
  <c r="AT1154" i="64" s="1"/>
  <c r="AT1119" i="64" a="1"/>
  <c r="AT1119" i="64" s="1"/>
  <c r="AT1707" i="64" a="1"/>
  <c r="AT1707" i="64" s="1"/>
  <c r="AT1084" i="64" a="1"/>
  <c r="AT1084" i="64" s="1"/>
  <c r="AT1741" i="64" a="1"/>
  <c r="AT1741" i="64" s="1"/>
  <c r="Z132" i="69"/>
  <c r="Z157" i="69" s="1"/>
  <c r="AT402" i="64" a="1"/>
  <c r="AT402" i="64" s="1"/>
  <c r="AT396" i="64" a="1"/>
  <c r="AT396" i="64" s="1"/>
  <c r="AN17" i="69"/>
  <c r="AN18" i="69" s="1"/>
  <c r="Y117" i="69"/>
  <c r="Y118" i="69" s="1"/>
  <c r="Y123" i="69" s="1"/>
  <c r="AT1419" i="64" a="1"/>
  <c r="AT1419" i="64" s="1"/>
  <c r="AT1332" i="64" a="1"/>
  <c r="AT1332" i="64" s="1"/>
  <c r="AT914" i="64" a="1"/>
  <c r="AT914" i="64" s="1"/>
  <c r="AT525" i="64" a="1"/>
  <c r="AT525"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801" i="64" a="1"/>
  <c r="AT801" i="64" s="1"/>
  <c r="AT986" i="64" a="1"/>
  <c r="AT986" i="64" s="1"/>
  <c r="AT962" i="64" a="1"/>
  <c r="AT962" i="64" s="1"/>
  <c r="AT1443" i="64" a="1"/>
  <c r="AT1443" i="64" s="1"/>
  <c r="AT1058" i="64" a="1"/>
  <c r="AT1058" i="64" s="1"/>
  <c r="AT964" i="64" a="1"/>
  <c r="AT964" i="64" s="1"/>
  <c r="AT1343" i="64" a="1"/>
  <c r="AT1343" i="64" s="1"/>
  <c r="AT501" i="64" a="1"/>
  <c r="AT501" i="64" s="1"/>
  <c r="AT1337" i="64" a="1"/>
  <c r="AT1337" i="64" s="1"/>
  <c r="AT503" i="64" a="1"/>
  <c r="AT503" i="64" s="1"/>
  <c r="AT1445" i="64" a="1"/>
  <c r="AT1445" i="64" s="1"/>
  <c r="AT940" i="64" a="1"/>
  <c r="AT940" i="64" s="1"/>
  <c r="AT1056" i="64" a="1"/>
  <c r="AT1056"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85" i="64" a="1"/>
  <c r="AT1057" i="64" a="1"/>
  <c r="AT1444" i="64" a="1"/>
  <c r="AT802" i="64" a="1"/>
  <c r="AT987" i="64" a="1"/>
  <c r="AT1336" i="64" a="1"/>
  <c r="AT963" i="64" a="1"/>
  <c r="AT1420" i="64" a="1"/>
  <c r="AT1191" i="64" a="1"/>
  <c r="AT915" i="64" a="1"/>
  <c r="AT1155" i="64" a="1"/>
  <c r="AT526" i="64" a="1"/>
  <c r="AT1120" i="64" a="1"/>
  <c r="BP1615" i="64" l="1"/>
  <c r="AT108" i="64"/>
  <c r="AT1444" i="64"/>
  <c r="AS1128" i="64"/>
  <c r="W428" i="64"/>
  <c r="W432" i="64" s="1"/>
  <c r="AT1191" i="64"/>
  <c r="AT1420" i="64"/>
  <c r="AT1085" i="64"/>
  <c r="AT1120" i="64"/>
  <c r="AT1155" i="64"/>
  <c r="AT1057" i="64"/>
  <c r="AT963" i="64"/>
  <c r="AT987" i="64"/>
  <c r="AT1336" i="64"/>
  <c r="AT915" i="64"/>
  <c r="AT802" i="64"/>
  <c r="AT526" i="64"/>
  <c r="AC804" i="64"/>
  <c r="Y398" i="64"/>
  <c r="AT1715" i="64"/>
  <c r="AU1190" i="64" a="1"/>
  <c r="AU1190" i="64" s="1"/>
  <c r="AU1154" i="64" a="1"/>
  <c r="AU1154" i="64" s="1"/>
  <c r="AU1119" i="64" a="1"/>
  <c r="AU1119" i="64" s="1"/>
  <c r="AU1707" i="64" a="1"/>
  <c r="AU1707" i="64" s="1"/>
  <c r="AU1084" i="64" a="1"/>
  <c r="AU1084" i="64" s="1"/>
  <c r="AU1741" i="64" a="1"/>
  <c r="AU1741" i="64" s="1"/>
  <c r="Z135" i="69"/>
  <c r="Z140" i="69" s="1"/>
  <c r="Z150" i="69" s="1"/>
  <c r="AU402" i="64" a="1"/>
  <c r="AU402" i="64" s="1"/>
  <c r="AU396" i="64" a="1"/>
  <c r="AU396" i="64" s="1"/>
  <c r="AU1419" i="64" a="1"/>
  <c r="AU1419" i="64" s="1"/>
  <c r="AU1332" i="64" a="1"/>
  <c r="AU1332" i="64" s="1"/>
  <c r="AU914" i="64" a="1"/>
  <c r="AU914" i="64" s="1"/>
  <c r="Y173" i="69"/>
  <c r="Y175" i="69" s="1"/>
  <c r="Y119" i="69"/>
  <c r="AU525" i="64" a="1"/>
  <c r="AU525" i="64" s="1"/>
  <c r="AU122" i="64" a="1"/>
  <c r="AU122" i="64" s="1"/>
  <c r="AU40" i="64" a="1"/>
  <c r="AU40" i="64" s="1"/>
  <c r="AU107" i="64" a="1"/>
  <c r="AU107" i="64" s="1"/>
  <c r="AU176" i="64" a="1"/>
  <c r="AU176" i="64" s="1"/>
  <c r="AU106" i="64" a="1"/>
  <c r="AU106" i="64" s="1"/>
  <c r="AU123" i="64" a="1"/>
  <c r="AU123" i="64" s="1"/>
  <c r="AP121" i="64"/>
  <c r="L121" i="64" s="1"/>
  <c r="Y125" i="69"/>
  <c r="Z112" i="69"/>
  <c r="Z115" i="69" s="1"/>
  <c r="AU801" i="64" a="1"/>
  <c r="AU801" i="64" s="1"/>
  <c r="AU1058" i="64" a="1"/>
  <c r="AU1058" i="64" s="1"/>
  <c r="AU1443" i="64" a="1"/>
  <c r="AU1443" i="64" s="1"/>
  <c r="AU1337" i="64" a="1"/>
  <c r="AU1337" i="64" s="1"/>
  <c r="AU940" i="64" a="1"/>
  <c r="AU940" i="64" s="1"/>
  <c r="AU503" i="64" a="1"/>
  <c r="AU503" i="64" s="1"/>
  <c r="AU1343" i="64" a="1"/>
  <c r="AU1343" i="64" s="1"/>
  <c r="AU1445" i="64" a="1"/>
  <c r="AU1445" i="64" s="1"/>
  <c r="AU1056" i="64" a="1"/>
  <c r="AU1056" i="64" s="1"/>
  <c r="AU501" i="64" a="1"/>
  <c r="AU501" i="64" s="1"/>
  <c r="AU964" i="64" a="1"/>
  <c r="AU964" i="64" s="1"/>
  <c r="AU986" i="64" a="1"/>
  <c r="AU986" i="64" s="1"/>
  <c r="AU962" i="64" a="1"/>
  <c r="AU962"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155" i="64" a="1"/>
  <c r="AU1336" i="64" a="1"/>
  <c r="AU1120" i="64" a="1"/>
  <c r="AU987" i="64" a="1"/>
  <c r="AU1057" i="64" a="1"/>
  <c r="AU963" i="64" a="1"/>
  <c r="AU1444" i="64" a="1"/>
  <c r="AU526" i="64" a="1"/>
  <c r="AU802" i="64" a="1"/>
  <c r="AU1191" i="64" a="1"/>
  <c r="AU915" i="64" a="1"/>
  <c r="AU1420" i="64" a="1"/>
  <c r="AU1085" i="64" a="1"/>
  <c r="BP1619" i="64" l="1" a="1"/>
  <c r="BP1619" i="64" s="1"/>
  <c r="BP1612" i="64" s="1"/>
  <c r="AU108" i="64"/>
  <c r="AU1444" i="64"/>
  <c r="AT1128" i="64"/>
  <c r="AP124" i="64"/>
  <c r="AU1085" i="64"/>
  <c r="AU1420" i="64"/>
  <c r="AU1057" i="64"/>
  <c r="AU1155" i="64"/>
  <c r="AU1120" i="64"/>
  <c r="AU1191" i="64"/>
  <c r="AU963" i="64"/>
  <c r="AU987" i="64"/>
  <c r="AU1336" i="64"/>
  <c r="AU915" i="64"/>
  <c r="AU802" i="64"/>
  <c r="AU526" i="64"/>
  <c r="X430" i="64"/>
  <c r="Y427" i="64"/>
  <c r="AD804" i="64"/>
  <c r="AB917" i="64"/>
  <c r="AD397" i="64"/>
  <c r="AC917" i="64"/>
  <c r="T1388" i="64"/>
  <c r="S1398" i="64"/>
  <c r="S941" i="64"/>
  <c r="Y399" i="64"/>
  <c r="Y403" i="64"/>
  <c r="Z394" i="64"/>
  <c r="V1422" i="64"/>
  <c r="X1338" i="64"/>
  <c r="AV1190" i="64" a="1"/>
  <c r="AV1190" i="64" s="1"/>
  <c r="AV1154" i="64" a="1"/>
  <c r="AV1154" i="64" s="1"/>
  <c r="AV1119" i="64" a="1"/>
  <c r="AV1119" i="64" s="1"/>
  <c r="AU1715" i="64"/>
  <c r="AV1707" i="64" a="1"/>
  <c r="AV1707" i="64" s="1"/>
  <c r="AV1084" i="64" a="1"/>
  <c r="AV1084" i="64" s="1"/>
  <c r="AV1741" i="64" a="1"/>
  <c r="AV1741" i="64" s="1"/>
  <c r="Z142" i="69"/>
  <c r="Z152" i="69" s="1"/>
  <c r="AA129" i="69"/>
  <c r="AA134" i="69" s="1"/>
  <c r="Z136" i="69"/>
  <c r="AV402" i="64" a="1"/>
  <c r="AV402" i="64" s="1"/>
  <c r="AV396" i="64" a="1"/>
  <c r="AV396" i="64" s="1"/>
  <c r="AV1419" i="64" a="1"/>
  <c r="AV1419" i="64" s="1"/>
  <c r="Z117" i="69"/>
  <c r="Z118" i="69" s="1"/>
  <c r="AV1332" i="64" a="1"/>
  <c r="AV1332" i="64" s="1"/>
  <c r="AV914" i="64" a="1"/>
  <c r="AV914" i="64" s="1"/>
  <c r="AV525" i="64" a="1"/>
  <c r="AV525" i="64" s="1"/>
  <c r="AV40" i="64" a="1"/>
  <c r="AV40" i="64" s="1"/>
  <c r="AV122" i="64" a="1"/>
  <c r="AV122" i="64" s="1"/>
  <c r="AV106" i="64" a="1"/>
  <c r="AV106" i="64" s="1"/>
  <c r="AV107" i="64" a="1"/>
  <c r="AV107" i="64" s="1"/>
  <c r="AV176" i="64" a="1"/>
  <c r="AV176" i="64" s="1"/>
  <c r="AV123" i="64" a="1"/>
  <c r="AV123" i="64" s="1"/>
  <c r="AQ121" i="64"/>
  <c r="AV801" i="64" a="1"/>
  <c r="AV801" i="64" s="1"/>
  <c r="AV1058" i="64" a="1"/>
  <c r="AV1058" i="64" s="1"/>
  <c r="AV1443" i="64" a="1"/>
  <c r="AV1443" i="64" s="1"/>
  <c r="AV1343" i="64" a="1"/>
  <c r="AV1343" i="64" s="1"/>
  <c r="AV1056" i="64" a="1"/>
  <c r="AV1056" i="64" s="1"/>
  <c r="AV962" i="64" a="1"/>
  <c r="AV962" i="64" s="1"/>
  <c r="AV501" i="64" a="1"/>
  <c r="AV501" i="64" s="1"/>
  <c r="AV986" i="64" a="1"/>
  <c r="AV986" i="64" s="1"/>
  <c r="AV1445" i="64" a="1"/>
  <c r="AV1445" i="64" s="1"/>
  <c r="AV940" i="64" a="1"/>
  <c r="AV940" i="64" s="1"/>
  <c r="AV503" i="64" a="1"/>
  <c r="AV503" i="64" s="1"/>
  <c r="AV964" i="64" a="1"/>
  <c r="AV964" i="64" s="1"/>
  <c r="AV1337" i="64" a="1"/>
  <c r="AV1337"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963" i="64" a="1"/>
  <c r="AV1120" i="64" a="1"/>
  <c r="AV802" i="64" a="1"/>
  <c r="AV1155" i="64" a="1"/>
  <c r="AV1336" i="64" a="1"/>
  <c r="AV1420" i="64" a="1"/>
  <c r="AV1057" i="64" a="1"/>
  <c r="AV1444" i="64" a="1"/>
  <c r="AV1085" i="64" a="1"/>
  <c r="AV1191" i="64" a="1"/>
  <c r="AV526" i="64" a="1"/>
  <c r="AV987" i="64" a="1"/>
  <c r="AV915" i="64" a="1"/>
  <c r="BP1613" i="64" l="1"/>
  <c r="BQ1609" i="64" s="1"/>
  <c r="AV108" i="64"/>
  <c r="AV1444" i="64"/>
  <c r="AQ124" i="64"/>
  <c r="AU1128" i="64"/>
  <c r="X428" i="64"/>
  <c r="X432" i="64" s="1"/>
  <c r="AV1120" i="64"/>
  <c r="AV1155" i="64"/>
  <c r="AV1191" i="64"/>
  <c r="AV1057" i="64"/>
  <c r="AV1420" i="64"/>
  <c r="AV1085" i="64"/>
  <c r="AV963" i="64"/>
  <c r="AV987" i="64"/>
  <c r="AV1336" i="64"/>
  <c r="AV915" i="64"/>
  <c r="AV802" i="64"/>
  <c r="AV526" i="64"/>
  <c r="T1392" i="64"/>
  <c r="AD917" i="64"/>
  <c r="AE804" i="64"/>
  <c r="AE397" i="64"/>
  <c r="Z398" i="64"/>
  <c r="AV1715" i="64"/>
  <c r="AW1190" i="64" a="1"/>
  <c r="AW1190" i="64" s="1"/>
  <c r="AW1154" i="64" a="1"/>
  <c r="AW1154" i="64" s="1"/>
  <c r="AW1119" i="64" a="1"/>
  <c r="AW1119" i="64" s="1"/>
  <c r="AW1707" i="64" a="1"/>
  <c r="AW1707" i="64" s="1"/>
  <c r="AW1084" i="64" a="1"/>
  <c r="AW1084" i="64" s="1"/>
  <c r="AW1741" i="64" a="1"/>
  <c r="AW1741" i="64" s="1"/>
  <c r="Z146" i="69"/>
  <c r="Z148" i="69" s="1"/>
  <c r="AA132" i="69"/>
  <c r="AA157" i="69" s="1"/>
  <c r="AW402" i="64" a="1"/>
  <c r="AW402" i="64" s="1"/>
  <c r="AW396" i="64" a="1"/>
  <c r="AW396" i="64" s="1"/>
  <c r="AW1419" i="64" a="1"/>
  <c r="AW1419" i="64" s="1"/>
  <c r="AA112" i="69"/>
  <c r="AA115" i="69" s="1"/>
  <c r="Z119" i="69"/>
  <c r="Z198" i="69"/>
  <c r="Z177" i="69"/>
  <c r="AW1332" i="64" a="1"/>
  <c r="AW1332" i="64" s="1"/>
  <c r="AW914" i="64" a="1"/>
  <c r="AW914" i="64" s="1"/>
  <c r="AW525" i="64" a="1"/>
  <c r="AW525" i="64" s="1"/>
  <c r="AW122" i="64" a="1"/>
  <c r="AW122" i="64" s="1"/>
  <c r="AW176" i="64" a="1"/>
  <c r="AW176" i="64" s="1"/>
  <c r="AW107" i="64" a="1"/>
  <c r="AW107" i="64" s="1"/>
  <c r="AW40" i="64" a="1"/>
  <c r="AW40" i="64" s="1"/>
  <c r="AW106" i="64" a="1"/>
  <c r="AW106" i="64" s="1"/>
  <c r="AW123" i="64" a="1"/>
  <c r="AW123" i="64" s="1"/>
  <c r="AR121" i="64"/>
  <c r="AR124" i="64" s="1"/>
  <c r="Z125" i="69"/>
  <c r="Z123" i="69"/>
  <c r="AW801" i="64" a="1"/>
  <c r="AW801" i="64" s="1"/>
  <c r="AW940" i="64" a="1"/>
  <c r="AW940" i="64" s="1"/>
  <c r="AW501" i="64" a="1"/>
  <c r="AW501" i="64" s="1"/>
  <c r="AW1443" i="64" a="1"/>
  <c r="AW1443" i="64" s="1"/>
  <c r="AW503" i="64" a="1"/>
  <c r="AW503" i="64" s="1"/>
  <c r="AW1337" i="64" a="1"/>
  <c r="AW1337" i="64" s="1"/>
  <c r="AW1058" i="64" a="1"/>
  <c r="AW1058" i="64" s="1"/>
  <c r="AW962" i="64" a="1"/>
  <c r="AW962" i="64" s="1"/>
  <c r="AW1056" i="64" a="1"/>
  <c r="AW1056" i="64" s="1"/>
  <c r="AW964" i="64" a="1"/>
  <c r="AW964" i="64" s="1"/>
  <c r="AW1343" i="64" a="1"/>
  <c r="AW1343" i="64" s="1"/>
  <c r="AW1445" i="64" a="1"/>
  <c r="AW1445" i="64" s="1"/>
  <c r="AW986" i="64" a="1"/>
  <c r="AW986"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191" i="64" a="1"/>
  <c r="AW1420" i="64" a="1"/>
  <c r="AW1336" i="64" a="1"/>
  <c r="AW802" i="64" a="1"/>
  <c r="AW963" i="64" a="1"/>
  <c r="AW1444" i="64" a="1"/>
  <c r="AW1057" i="64" a="1"/>
  <c r="AW1155" i="64" a="1"/>
  <c r="AW915" i="64" a="1"/>
  <c r="AW1120" i="64" a="1"/>
  <c r="AW987" i="64" a="1"/>
  <c r="AW526" i="64" a="1"/>
  <c r="AW1085" i="64" a="1"/>
  <c r="BQ1615" i="64" l="1"/>
  <c r="AW108" i="64"/>
  <c r="AW1444" i="64"/>
  <c r="AV1128" i="64"/>
  <c r="T1393" i="64"/>
  <c r="AW1191" i="64"/>
  <c r="AW1420" i="64"/>
  <c r="AW1057" i="64"/>
  <c r="AW1085" i="64"/>
  <c r="AW1120" i="64"/>
  <c r="AW1155" i="64"/>
  <c r="AW963" i="64"/>
  <c r="AW987" i="64"/>
  <c r="AW1336" i="64"/>
  <c r="AW915" i="64"/>
  <c r="AW802" i="64"/>
  <c r="AW526" i="64"/>
  <c r="Y430" i="64"/>
  <c r="Z427" i="64"/>
  <c r="AF804" i="64"/>
  <c r="AF397" i="64"/>
  <c r="AE917" i="64"/>
  <c r="T941" i="64"/>
  <c r="Y1338" i="64"/>
  <c r="Z403" i="64"/>
  <c r="Z399" i="64"/>
  <c r="AA394" i="64"/>
  <c r="W1422" i="64"/>
  <c r="AW1715" i="64"/>
  <c r="AX1190" i="64" a="1"/>
  <c r="AX1190" i="64" s="1"/>
  <c r="AX1154" i="64" a="1"/>
  <c r="AX1154" i="64" s="1"/>
  <c r="AX1119" i="64" a="1"/>
  <c r="AX1119" i="64" s="1"/>
  <c r="AX1707" i="64" a="1"/>
  <c r="AX1707" i="64" s="1"/>
  <c r="AX1084" i="64" a="1"/>
  <c r="AX1084" i="64" s="1"/>
  <c r="AX1741" i="64" a="1"/>
  <c r="AX1741" i="64" s="1"/>
  <c r="AA162" i="69"/>
  <c r="AA163" i="69" s="1"/>
  <c r="AA135" i="69"/>
  <c r="AA136" i="69" s="1"/>
  <c r="AA117" i="69"/>
  <c r="AA118" i="69" s="1"/>
  <c r="AA123" i="69" s="1"/>
  <c r="AX402" i="64" a="1"/>
  <c r="AX402" i="64" s="1"/>
  <c r="AX396" i="64" a="1"/>
  <c r="AX396" i="64" s="1"/>
  <c r="AX1419" i="64" a="1"/>
  <c r="AX1419" i="64" s="1"/>
  <c r="AX1332" i="64" a="1"/>
  <c r="AX1332" i="64" s="1"/>
  <c r="AX914" i="64" a="1"/>
  <c r="AX914" i="64" s="1"/>
  <c r="AR17" i="69"/>
  <c r="AR18" i="69" s="1"/>
  <c r="AX525" i="64" a="1"/>
  <c r="AX525" i="64" s="1"/>
  <c r="AX122" i="64" a="1"/>
  <c r="AX122" i="64" s="1"/>
  <c r="AX106" i="64" a="1"/>
  <c r="AX106" i="64" s="1"/>
  <c r="AX176" i="64" a="1"/>
  <c r="AX176" i="64" s="1"/>
  <c r="AX107" i="64" a="1"/>
  <c r="AX107" i="64" s="1"/>
  <c r="AX40" i="64" a="1"/>
  <c r="AX40" i="64" s="1"/>
  <c r="AX123" i="64" a="1"/>
  <c r="AX123" i="64" s="1"/>
  <c r="AS121" i="64"/>
  <c r="AS124" i="64" s="1"/>
  <c r="AX801" i="64" a="1"/>
  <c r="AX801" i="64" s="1"/>
  <c r="AX1445" i="64" a="1"/>
  <c r="AX1445" i="64" s="1"/>
  <c r="AX501" i="64" a="1"/>
  <c r="AX501" i="64" s="1"/>
  <c r="AX503" i="64" a="1"/>
  <c r="AX503" i="64" s="1"/>
  <c r="AX1337" i="64" a="1"/>
  <c r="AX1337" i="64" s="1"/>
  <c r="AX986" i="64" a="1"/>
  <c r="AX986" i="64" s="1"/>
  <c r="AX1443" i="64" a="1"/>
  <c r="AX1443" i="64" s="1"/>
  <c r="AX1056" i="64" a="1"/>
  <c r="AX1056" i="64" s="1"/>
  <c r="AX1058" i="64" a="1"/>
  <c r="AX1058" i="64" s="1"/>
  <c r="AX962" i="64" a="1"/>
  <c r="AX962" i="64" s="1"/>
  <c r="AX1343" i="64" a="1"/>
  <c r="AX1343" i="64" s="1"/>
  <c r="AX964" i="64" a="1"/>
  <c r="AX964" i="64" s="1"/>
  <c r="AX940" i="64" a="1"/>
  <c r="AX940"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120" i="64" a="1"/>
  <c r="AX1057" i="64" a="1"/>
  <c r="AX963" i="64" a="1"/>
  <c r="AX1420" i="64" a="1"/>
  <c r="AX802" i="64" a="1"/>
  <c r="AX1336" i="64" a="1"/>
  <c r="AX1085" i="64" a="1"/>
  <c r="AX1444" i="64" a="1"/>
  <c r="AX987" i="64" a="1"/>
  <c r="AX1155" i="64" a="1"/>
  <c r="AX1191" i="64" a="1"/>
  <c r="AX915" i="64" a="1"/>
  <c r="AX526" i="64" a="1"/>
  <c r="T1394" i="64" l="1"/>
  <c r="BQ1619" i="64" a="1"/>
  <c r="BQ1619" i="64" s="1"/>
  <c r="BQ1612" i="64" s="1"/>
  <c r="AX108" i="64"/>
  <c r="AX1444" i="64"/>
  <c r="AW1128" i="64"/>
  <c r="T1398" i="64"/>
  <c r="U1388" i="64"/>
  <c r="AX1155" i="64"/>
  <c r="AX1420" i="64"/>
  <c r="AX1191" i="64"/>
  <c r="AX1057" i="64"/>
  <c r="AX1085" i="64"/>
  <c r="AX1120" i="64"/>
  <c r="AX963" i="64"/>
  <c r="AX987" i="64"/>
  <c r="AX1336" i="64"/>
  <c r="AX915" i="64"/>
  <c r="AX802" i="64"/>
  <c r="AX526" i="64"/>
  <c r="Y428" i="64"/>
  <c r="AG804" i="64"/>
  <c r="AG397" i="64"/>
  <c r="AF917" i="64"/>
  <c r="AA398" i="64"/>
  <c r="AX1715" i="64"/>
  <c r="AY1190" i="64" a="1"/>
  <c r="AY1190" i="64" s="1"/>
  <c r="AY1154" i="64" a="1"/>
  <c r="AY1154" i="64" s="1"/>
  <c r="AY1119" i="64" a="1"/>
  <c r="AY1119" i="64" s="1"/>
  <c r="AY1707" i="64" a="1"/>
  <c r="AY1707" i="64" s="1"/>
  <c r="AY1084" i="64" a="1"/>
  <c r="AY1084" i="64" s="1"/>
  <c r="AY1741" i="64" a="1"/>
  <c r="AY1741" i="64" s="1"/>
  <c r="AA142" i="69"/>
  <c r="AA152" i="69" s="1"/>
  <c r="AB129" i="69"/>
  <c r="AB132" i="69" s="1"/>
  <c r="AB157" i="69" s="1"/>
  <c r="AA140" i="69"/>
  <c r="AA150" i="69" s="1"/>
  <c r="AA169" i="69"/>
  <c r="AA179" i="69" s="1"/>
  <c r="AB156" i="69"/>
  <c r="AB161" i="69" s="1"/>
  <c r="AA167" i="69"/>
  <c r="AA177" i="69" s="1"/>
  <c r="AY402" i="64" a="1"/>
  <c r="AY402" i="64" s="1"/>
  <c r="AY396" i="64" a="1"/>
  <c r="AY396" i="64" s="1"/>
  <c r="AT10" i="69"/>
  <c r="AT20" i="69" s="1"/>
  <c r="AY1419" i="64" a="1"/>
  <c r="AY1419" i="64" s="1"/>
  <c r="AA198" i="69"/>
  <c r="AY1332" i="64" a="1"/>
  <c r="AY1332" i="64" s="1"/>
  <c r="AY914" i="64" a="1"/>
  <c r="AY914" i="64" s="1"/>
  <c r="AY525" i="64" a="1"/>
  <c r="AY525" i="64" s="1"/>
  <c r="AY107" i="64" a="1"/>
  <c r="AY107" i="64" s="1"/>
  <c r="AY176" i="64" a="1"/>
  <c r="AY176" i="64" s="1"/>
  <c r="AY122" i="64" a="1"/>
  <c r="AY122" i="64" s="1"/>
  <c r="AY40" i="64" a="1"/>
  <c r="AY40" i="64" s="1"/>
  <c r="AY106" i="64" a="1"/>
  <c r="AY106" i="64" s="1"/>
  <c r="AY123" i="64" a="1"/>
  <c r="AY123" i="64" s="1"/>
  <c r="AT121" i="64"/>
  <c r="AY801" i="64" a="1"/>
  <c r="AY801" i="64" s="1"/>
  <c r="AY986" i="64" a="1"/>
  <c r="AY986" i="64" s="1"/>
  <c r="AY501" i="64" a="1"/>
  <c r="AY501" i="64" s="1"/>
  <c r="AY1056" i="64" a="1"/>
  <c r="AY1056" i="64" s="1"/>
  <c r="AY1343" i="64" a="1"/>
  <c r="AY1343" i="64" s="1"/>
  <c r="AY962" i="64" a="1"/>
  <c r="AY962" i="64" s="1"/>
  <c r="AY1445" i="64" a="1"/>
  <c r="AY1445" i="64" s="1"/>
  <c r="AY940" i="64" a="1"/>
  <c r="AY940" i="64" s="1"/>
  <c r="AY1058" i="64" a="1"/>
  <c r="AY1058" i="64" s="1"/>
  <c r="AY964" i="64" a="1"/>
  <c r="AY964" i="64" s="1"/>
  <c r="AY1443" i="64" a="1"/>
  <c r="AY1443" i="64" s="1"/>
  <c r="AY503" i="64" a="1"/>
  <c r="AY503" i="64" s="1"/>
  <c r="AY1337" i="64" a="1"/>
  <c r="AY1337"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057" i="64" a="1"/>
  <c r="AY1155" i="64" a="1"/>
  <c r="S502" i="64" a="1"/>
  <c r="AY802" i="64" a="1"/>
  <c r="AY963" i="64" a="1"/>
  <c r="AY1420" i="64" a="1"/>
  <c r="AY1336" i="64" a="1"/>
  <c r="AY1444" i="64" a="1"/>
  <c r="AY1191" i="64" a="1"/>
  <c r="AY915" i="64" a="1"/>
  <c r="AY987" i="64" a="1"/>
  <c r="AY1085" i="64" a="1"/>
  <c r="AY526" i="64" a="1"/>
  <c r="AY1120" i="64" a="1"/>
  <c r="BQ1613" i="64" l="1"/>
  <c r="BR1609" i="64" s="1"/>
  <c r="U1392" i="64"/>
  <c r="AY108" i="64"/>
  <c r="AY1444" i="64"/>
  <c r="AT124" i="64"/>
  <c r="AX1128" i="64"/>
  <c r="AY1155" i="64"/>
  <c r="AY1085" i="64"/>
  <c r="AY1120" i="64"/>
  <c r="AY1057" i="64"/>
  <c r="AY1191" i="64"/>
  <c r="AY1420" i="64"/>
  <c r="AY963" i="64"/>
  <c r="AY987" i="64"/>
  <c r="AY1336" i="64"/>
  <c r="AY915" i="64"/>
  <c r="AY802" i="64"/>
  <c r="AY526" i="64"/>
  <c r="Y432" i="64"/>
  <c r="Z430" i="64"/>
  <c r="Z428" i="64" s="1"/>
  <c r="AA427" i="64"/>
  <c r="AH804" i="64"/>
  <c r="AH397" i="64"/>
  <c r="AG917" i="64"/>
  <c r="S502" i="64"/>
  <c r="T1446" i="64"/>
  <c r="U941" i="64"/>
  <c r="X1422" i="64"/>
  <c r="Z1338" i="64"/>
  <c r="AA399" i="64"/>
  <c r="AB394" i="64"/>
  <c r="AA403" i="64"/>
  <c r="AY1715" i="64"/>
  <c r="AZ1154" i="64" a="1"/>
  <c r="AZ1154" i="64" s="1"/>
  <c r="AZ1190" i="64" a="1"/>
  <c r="AZ1190" i="64" s="1"/>
  <c r="AZ1119" i="64" a="1"/>
  <c r="AZ1119" i="64" s="1"/>
  <c r="AZ1707" i="64" a="1"/>
  <c r="AZ1707" i="64" s="1"/>
  <c r="AZ1084" i="64" a="1"/>
  <c r="AZ1084" i="64" s="1"/>
  <c r="AZ1741" i="64" a="1"/>
  <c r="AZ1741" i="64" s="1"/>
  <c r="AB159" i="69"/>
  <c r="AB184" i="69" s="1"/>
  <c r="AB187" i="69" s="1"/>
  <c r="AB194" i="69" s="1"/>
  <c r="AB202" i="69" s="1"/>
  <c r="AA146" i="69"/>
  <c r="AA148" i="69" s="1"/>
  <c r="AB134" i="69"/>
  <c r="AB135" i="69" s="1"/>
  <c r="AB142" i="69" s="1"/>
  <c r="AA173" i="69"/>
  <c r="AA175" i="69" s="1"/>
  <c r="AT17" i="69"/>
  <c r="AT18" i="69" s="1"/>
  <c r="AZ396" i="64" a="1"/>
  <c r="AZ396" i="64" s="1"/>
  <c r="AZ402" i="64" a="1"/>
  <c r="AZ402" i="64" s="1"/>
  <c r="AZ1419" i="64" a="1"/>
  <c r="AZ1419" i="64" s="1"/>
  <c r="AZ1332" i="64" a="1"/>
  <c r="AZ1332" i="64" s="1"/>
  <c r="AZ914" i="64" a="1"/>
  <c r="AZ914" i="64" s="1"/>
  <c r="AZ525" i="64" a="1"/>
  <c r="AZ525" i="64" s="1"/>
  <c r="AZ107" i="64" a="1"/>
  <c r="AZ107" i="64" s="1"/>
  <c r="AZ40" i="64" a="1"/>
  <c r="AZ40" i="64" s="1"/>
  <c r="AZ176" i="64" a="1"/>
  <c r="AZ176" i="64" s="1"/>
  <c r="AZ122" i="64" a="1"/>
  <c r="AZ122" i="64" s="1"/>
  <c r="AZ106" i="64" a="1"/>
  <c r="AZ106" i="64" s="1"/>
  <c r="AZ123" i="64" a="1"/>
  <c r="AZ123" i="64" s="1"/>
  <c r="AU121" i="64"/>
  <c r="AU124" i="64" s="1"/>
  <c r="AB115" i="69"/>
  <c r="AB118" i="69" s="1"/>
  <c r="AB123" i="69" s="1"/>
  <c r="AZ801" i="64" a="1"/>
  <c r="AZ801" i="64" s="1"/>
  <c r="AZ503" i="64" a="1"/>
  <c r="AZ503" i="64" s="1"/>
  <c r="AZ1056" i="64" a="1"/>
  <c r="AZ1056" i="64" s="1"/>
  <c r="AZ1343" i="64" a="1"/>
  <c r="AZ1343" i="64" s="1"/>
  <c r="AZ501" i="64" a="1"/>
  <c r="AZ501" i="64" s="1"/>
  <c r="AZ1443" i="64" a="1"/>
  <c r="AZ1443" i="64" s="1"/>
  <c r="AZ1337" i="64" a="1"/>
  <c r="AZ1337" i="64" s="1"/>
  <c r="AZ1445" i="64" a="1"/>
  <c r="AZ1445" i="64" s="1"/>
  <c r="AZ1058" i="64" a="1"/>
  <c r="AZ1058" i="64" s="1"/>
  <c r="AZ962" i="64" a="1"/>
  <c r="AZ962" i="64" s="1"/>
  <c r="AZ986" i="64" a="1"/>
  <c r="AZ986" i="64" s="1"/>
  <c r="AZ964" i="64" a="1"/>
  <c r="AZ964" i="64" s="1"/>
  <c r="AZ940" i="64" a="1"/>
  <c r="AZ940"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963" i="64" a="1"/>
  <c r="AZ526" i="64" a="1"/>
  <c r="AZ1191" i="64" a="1"/>
  <c r="AZ915" i="64" a="1"/>
  <c r="AZ1444" i="64" a="1"/>
  <c r="AZ1336" i="64" a="1"/>
  <c r="AZ1057" i="64" a="1"/>
  <c r="AZ987" i="64" a="1"/>
  <c r="AZ1085" i="64" a="1"/>
  <c r="AZ1120" i="64" a="1"/>
  <c r="AZ1155" i="64" a="1"/>
  <c r="AZ1420" i="64" a="1"/>
  <c r="AZ802" i="64" a="1"/>
  <c r="U1393" i="64" l="1"/>
  <c r="U1394" i="64" s="1"/>
  <c r="BR1615" i="64"/>
  <c r="AZ108" i="64"/>
  <c r="AZ1444" i="64"/>
  <c r="AY1128" i="64"/>
  <c r="AZ1155" i="64"/>
  <c r="AZ1420" i="64"/>
  <c r="AZ1057" i="64"/>
  <c r="AZ1085" i="64"/>
  <c r="AZ1120" i="64"/>
  <c r="AZ1191" i="64"/>
  <c r="AZ963" i="64"/>
  <c r="AZ987" i="64"/>
  <c r="AZ1336" i="64"/>
  <c r="AZ915" i="64"/>
  <c r="AZ802" i="64"/>
  <c r="AZ526" i="64"/>
  <c r="Z432" i="64"/>
  <c r="AI804" i="64"/>
  <c r="AI397" i="64"/>
  <c r="S504" i="64"/>
  <c r="T965" i="64"/>
  <c r="AB398" i="64"/>
  <c r="AB162" i="69"/>
  <c r="AB163" i="69" s="1"/>
  <c r="AZ1715" i="64"/>
  <c r="BA1190" i="64" a="1"/>
  <c r="BA1190" i="64" s="1"/>
  <c r="BA1154" i="64" a="1"/>
  <c r="BA1154" i="64" s="1"/>
  <c r="BA1119" i="64" a="1"/>
  <c r="BA1119" i="64" s="1"/>
  <c r="BA1707" i="64" a="1"/>
  <c r="BA1707" i="64" s="1"/>
  <c r="BA1084" i="64" a="1"/>
  <c r="BA1084" i="64" s="1"/>
  <c r="AB192" i="69"/>
  <c r="AB200" i="69" s="1"/>
  <c r="BA1741" i="64" a="1"/>
  <c r="BA1741" i="64" s="1"/>
  <c r="AB188" i="69"/>
  <c r="AC183" i="69"/>
  <c r="AC186" i="69" s="1"/>
  <c r="BA396" i="64" a="1"/>
  <c r="BA396" i="64" s="1"/>
  <c r="BA402" i="64" a="1"/>
  <c r="BA402" i="64" s="1"/>
  <c r="AB136" i="69"/>
  <c r="AC129" i="69"/>
  <c r="AC132" i="69" s="1"/>
  <c r="AC157" i="69" s="1"/>
  <c r="AB140" i="69"/>
  <c r="AB150" i="69" s="1"/>
  <c r="AB152" i="69"/>
  <c r="AB146" i="69"/>
  <c r="AB148" i="69" s="1"/>
  <c r="BA1419" i="64" a="1"/>
  <c r="BA1419" i="64" s="1"/>
  <c r="AU17" i="69"/>
  <c r="AU18" i="69" s="1"/>
  <c r="BA1332" i="64" a="1"/>
  <c r="BA1332" i="64" s="1"/>
  <c r="BA914" i="64" a="1"/>
  <c r="BA914" i="64" s="1"/>
  <c r="AB119" i="69"/>
  <c r="BA525" i="64" a="1"/>
  <c r="BA525" i="64" s="1"/>
  <c r="BA40" i="64" a="1"/>
  <c r="BA40" i="64" s="1"/>
  <c r="BA176" i="64" a="1"/>
  <c r="BA176" i="64" s="1"/>
  <c r="BA122" i="64" a="1"/>
  <c r="BA122" i="64" s="1"/>
  <c r="BA107" i="64" a="1"/>
  <c r="BA107" i="64" s="1"/>
  <c r="BA106" i="64" a="1"/>
  <c r="BA106" i="64" s="1"/>
  <c r="BA123" i="64" a="1"/>
  <c r="BA123" i="64" s="1"/>
  <c r="AV121" i="64"/>
  <c r="AV124" i="64" s="1"/>
  <c r="AB125" i="69"/>
  <c r="BA801" i="64" a="1"/>
  <c r="BA801" i="64" s="1"/>
  <c r="BA503" i="64" a="1"/>
  <c r="BA503" i="64" s="1"/>
  <c r="BA1445" i="64" a="1"/>
  <c r="BA1445" i="64" s="1"/>
  <c r="BA501" i="64" a="1"/>
  <c r="BA501" i="64" s="1"/>
  <c r="BA986" i="64" a="1"/>
  <c r="BA986" i="64" s="1"/>
  <c r="BA1343" i="64" a="1"/>
  <c r="BA1343" i="64" s="1"/>
  <c r="BA1443" i="64" a="1"/>
  <c r="BA1443" i="64" s="1"/>
  <c r="BA1337" i="64" a="1"/>
  <c r="BA1337" i="64" s="1"/>
  <c r="BA940" i="64" a="1"/>
  <c r="BA940" i="64" s="1"/>
  <c r="BA964" i="64" a="1"/>
  <c r="BA964" i="64" s="1"/>
  <c r="BA1058" i="64" a="1"/>
  <c r="BA1058" i="64" s="1"/>
  <c r="BA962" i="64" a="1"/>
  <c r="BA962" i="64" s="1"/>
  <c r="BA1056" i="64" a="1"/>
  <c r="BA1056"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336" i="64" a="1"/>
  <c r="BA1444" i="64" a="1"/>
  <c r="T502" i="64" a="1"/>
  <c r="BA526" i="64" a="1"/>
  <c r="BA963" i="64" a="1"/>
  <c r="BA1191" i="64" a="1"/>
  <c r="BA1057" i="64" a="1"/>
  <c r="BA802" i="64" a="1"/>
  <c r="BA1420" i="64" a="1"/>
  <c r="BA1085" i="64" a="1"/>
  <c r="BA1155" i="64" a="1"/>
  <c r="BA987" i="64" a="1"/>
  <c r="BA1120" i="64" a="1"/>
  <c r="BA915" i="64" a="1"/>
  <c r="U1398" i="64" l="1"/>
  <c r="V1388" i="64"/>
  <c r="V1392" i="64" s="1"/>
  <c r="V1393" i="64" s="1"/>
  <c r="BR1619" i="64" a="1"/>
  <c r="BR1619" i="64" s="1"/>
  <c r="BR1612" i="64" s="1"/>
  <c r="BA108" i="64"/>
  <c r="BA1444" i="64"/>
  <c r="AZ1128" i="64"/>
  <c r="BA1191" i="64"/>
  <c r="BA1085" i="64"/>
  <c r="BA1057" i="64"/>
  <c r="BA1420" i="64"/>
  <c r="BA1120" i="64"/>
  <c r="BA1155" i="64"/>
  <c r="BA963" i="64"/>
  <c r="BA987" i="64"/>
  <c r="BA1336" i="64"/>
  <c r="BA915" i="64"/>
  <c r="BA802" i="64"/>
  <c r="BA526" i="64"/>
  <c r="AA430" i="64"/>
  <c r="AB427" i="64"/>
  <c r="AJ804" i="64"/>
  <c r="AJ397" i="64"/>
  <c r="AH917" i="64"/>
  <c r="U1446" i="64"/>
  <c r="T502" i="64"/>
  <c r="V941" i="64"/>
  <c r="AA1338" i="64"/>
  <c r="Y1422" i="64"/>
  <c r="AB399" i="64"/>
  <c r="AC394" i="64"/>
  <c r="AB403" i="64"/>
  <c r="AB167" i="69"/>
  <c r="AB177" i="69" s="1"/>
  <c r="AC156" i="69"/>
  <c r="AC159" i="69" s="1"/>
  <c r="AC184" i="69" s="1"/>
  <c r="AC187" i="69" s="1"/>
  <c r="AC188" i="69" s="1"/>
  <c r="AB169" i="69"/>
  <c r="AB179" i="69" s="1"/>
  <c r="BB1154" i="64" a="1"/>
  <c r="BB1154" i="64" s="1"/>
  <c r="BB1190" i="64" a="1"/>
  <c r="BB1190" i="64" s="1"/>
  <c r="BB1119" i="64" a="1"/>
  <c r="BB1119" i="64" s="1"/>
  <c r="BA1715" i="64"/>
  <c r="BB1707" i="64" a="1"/>
  <c r="BB1707" i="64" s="1"/>
  <c r="BB1084" i="64" a="1"/>
  <c r="BB1084" i="64" s="1"/>
  <c r="AB198" i="69"/>
  <c r="BB1741" i="64" a="1"/>
  <c r="BB1741" i="64" s="1"/>
  <c r="BB402" i="64" a="1"/>
  <c r="BB402" i="64" s="1"/>
  <c r="BB396" i="64" a="1"/>
  <c r="BB396" i="64" s="1"/>
  <c r="AC134" i="69"/>
  <c r="AC135" i="69" s="1"/>
  <c r="AC136" i="69" s="1"/>
  <c r="AC117" i="69"/>
  <c r="AC118" i="69" s="1"/>
  <c r="AD112" i="69" s="1"/>
  <c r="BB1419" i="64" a="1"/>
  <c r="BB1419" i="64" s="1"/>
  <c r="BB1332" i="64" a="1"/>
  <c r="BB1332" i="64" s="1"/>
  <c r="BB914" i="64" a="1"/>
  <c r="BB914" i="64" s="1"/>
  <c r="BB525" i="64" a="1"/>
  <c r="BB525" i="64" s="1"/>
  <c r="BB40" i="64" a="1"/>
  <c r="BB40" i="64" s="1"/>
  <c r="BB176" i="64" a="1"/>
  <c r="BB176" i="64" s="1"/>
  <c r="BB122" i="64" a="1"/>
  <c r="BB122" i="64" s="1"/>
  <c r="BB107" i="64" a="1"/>
  <c r="BB107" i="64" s="1"/>
  <c r="BB106" i="64" a="1"/>
  <c r="BB106" i="64" s="1"/>
  <c r="BB123" i="64" a="1"/>
  <c r="BB123" i="64" s="1"/>
  <c r="AW121" i="64"/>
  <c r="BB801" i="64" a="1"/>
  <c r="BB801" i="64" s="1"/>
  <c r="BB501" i="64" a="1"/>
  <c r="BB501" i="64" s="1"/>
  <c r="BB1445" i="64" a="1"/>
  <c r="BB1445" i="64" s="1"/>
  <c r="BB1337" i="64" a="1"/>
  <c r="BB1337" i="64" s="1"/>
  <c r="BB1443" i="64" a="1"/>
  <c r="BB1443" i="64" s="1"/>
  <c r="BB503" i="64" a="1"/>
  <c r="BB503" i="64" s="1"/>
  <c r="BB1343" i="64" a="1"/>
  <c r="BB1343" i="64" s="1"/>
  <c r="BB986" i="64" a="1"/>
  <c r="BB986" i="64" s="1"/>
  <c r="BB964" i="64" a="1"/>
  <c r="BB964" i="64" s="1"/>
  <c r="BB940" i="64" a="1"/>
  <c r="BB940" i="64" s="1"/>
  <c r="BB1058" i="64" a="1"/>
  <c r="BB1058" i="64" s="1"/>
  <c r="BB962" i="64" a="1"/>
  <c r="BB962" i="64" s="1"/>
  <c r="BB1056" i="64" a="1"/>
  <c r="BB1056"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155" i="64" a="1"/>
  <c r="BB526" i="64" a="1"/>
  <c r="BB915" i="64" a="1"/>
  <c r="BB1057" i="64" a="1"/>
  <c r="BB1085" i="64" a="1"/>
  <c r="BB987" i="64" a="1"/>
  <c r="BB1191" i="64" a="1"/>
  <c r="BB1336" i="64" a="1"/>
  <c r="BB1120" i="64" a="1"/>
  <c r="BB963" i="64" a="1"/>
  <c r="BB1444" i="64" a="1"/>
  <c r="BB802" i="64" a="1"/>
  <c r="BB1420" i="64" a="1"/>
  <c r="BR1613" i="64" l="1"/>
  <c r="BS1609" i="64" s="1"/>
  <c r="V1394" i="64"/>
  <c r="W1388" i="64"/>
  <c r="W1392" i="64" s="1"/>
  <c r="W1393" i="64" s="1"/>
  <c r="W1394" i="64" s="1"/>
  <c r="V1398" i="64"/>
  <c r="BB108" i="64"/>
  <c r="BB1444" i="64"/>
  <c r="AW124" i="64"/>
  <c r="BA1128" i="64"/>
  <c r="BB1420" i="64"/>
  <c r="M1420" i="64" s="1"/>
  <c r="BB1085" i="64"/>
  <c r="M1085" i="64" s="1"/>
  <c r="BB1057" i="64"/>
  <c r="BB1120" i="64"/>
  <c r="BB1191" i="64"/>
  <c r="BB1155" i="64"/>
  <c r="M1155" i="64" s="1"/>
  <c r="BB963" i="64"/>
  <c r="M963" i="64" s="1"/>
  <c r="BB987" i="64"/>
  <c r="BB1336" i="64"/>
  <c r="BB915" i="64"/>
  <c r="M915" i="64" s="1"/>
  <c r="BB802" i="64"/>
  <c r="M802" i="64" s="1"/>
  <c r="BB526" i="64"/>
  <c r="AA428" i="64"/>
  <c r="S1280" i="64"/>
  <c r="S1283" i="64"/>
  <c r="S1163" i="64"/>
  <c r="S1199" i="64"/>
  <c r="AK804" i="64"/>
  <c r="AK397" i="64"/>
  <c r="AJ917" i="64"/>
  <c r="AI917" i="64"/>
  <c r="AC398" i="64"/>
  <c r="T504" i="64"/>
  <c r="U965" i="64"/>
  <c r="AB173" i="69"/>
  <c r="AB175" i="69" s="1"/>
  <c r="AC161" i="69"/>
  <c r="AC162" i="69" s="1"/>
  <c r="AD156" i="69" s="1"/>
  <c r="AD159" i="69" s="1"/>
  <c r="AD184" i="69" s="1"/>
  <c r="AC194" i="69"/>
  <c r="AC202" i="69" s="1"/>
  <c r="BB1715" i="64"/>
  <c r="M1715" i="64" s="1"/>
  <c r="BC1190" i="64" a="1"/>
  <c r="BC1190" i="64" s="1"/>
  <c r="BC1119" i="64" a="1"/>
  <c r="BC1119" i="64" s="1"/>
  <c r="BC1154" i="64" a="1"/>
  <c r="BC1154" i="64" s="1"/>
  <c r="BC1707" i="64" a="1"/>
  <c r="BC1707" i="64" s="1"/>
  <c r="BC1084" i="64" a="1"/>
  <c r="BC1084" i="64" s="1"/>
  <c r="BC1741" i="64" a="1"/>
  <c r="BC1741" i="64" s="1"/>
  <c r="AD183" i="69"/>
  <c r="AD186" i="69" s="1"/>
  <c r="AC192" i="69"/>
  <c r="AC200" i="69" s="1"/>
  <c r="BC402" i="64" a="1"/>
  <c r="BC402" i="64" s="1"/>
  <c r="BC396" i="64" a="1"/>
  <c r="BC396" i="64" s="1"/>
  <c r="AD129" i="69"/>
  <c r="AD132" i="69" s="1"/>
  <c r="AD157" i="69" s="1"/>
  <c r="AC140" i="69"/>
  <c r="AC150" i="69" s="1"/>
  <c r="AC142" i="69"/>
  <c r="AC146" i="69" s="1"/>
  <c r="AC148" i="69" s="1"/>
  <c r="BC1419" i="64" a="1"/>
  <c r="BC1419" i="64" s="1"/>
  <c r="BC1332" i="64" a="1"/>
  <c r="BC1332" i="64" s="1"/>
  <c r="BC914" i="64" a="1"/>
  <c r="BC914" i="64" s="1"/>
  <c r="BC525" i="64" a="1"/>
  <c r="BC525" i="64" s="1"/>
  <c r="BC176" i="64" a="1"/>
  <c r="BC176" i="64" s="1"/>
  <c r="BC40" i="64" a="1"/>
  <c r="BC40" i="64" s="1"/>
  <c r="BC122" i="64" a="1"/>
  <c r="BC122" i="64" s="1"/>
  <c r="BC107" i="64" a="1"/>
  <c r="BC107" i="64" s="1"/>
  <c r="BC106" i="64" a="1"/>
  <c r="BC106" i="64" s="1"/>
  <c r="BC123" i="64" a="1"/>
  <c r="BC123" i="64" s="1"/>
  <c r="AX121" i="64"/>
  <c r="AX124" i="64" s="1"/>
  <c r="BC801" i="64" a="1"/>
  <c r="BC801" i="64" s="1"/>
  <c r="BC503" i="64" a="1"/>
  <c r="BC503" i="64" s="1"/>
  <c r="BC1337" i="64" a="1"/>
  <c r="BC1337" i="64" s="1"/>
  <c r="BC964" i="64" a="1"/>
  <c r="BC964" i="64" s="1"/>
  <c r="BC1058" i="64" a="1"/>
  <c r="BC1058" i="64" s="1"/>
  <c r="BC962" i="64" a="1"/>
  <c r="BC962" i="64" s="1"/>
  <c r="BC940" i="64" a="1"/>
  <c r="BC940" i="64" s="1"/>
  <c r="BC1443" i="64" a="1"/>
  <c r="BC1443" i="64" s="1"/>
  <c r="BC501" i="64" a="1"/>
  <c r="BC501" i="64" s="1"/>
  <c r="BC986" i="64" a="1"/>
  <c r="BC986" i="64" s="1"/>
  <c r="BC1445" i="64" a="1"/>
  <c r="BC1445" i="64" s="1"/>
  <c r="BC1343" i="64" a="1"/>
  <c r="BC1343" i="64" s="1"/>
  <c r="BC1056" i="64" a="1"/>
  <c r="BC1056"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526" i="64" a="1"/>
  <c r="U502" i="64" a="1"/>
  <c r="BC1085" i="64" a="1"/>
  <c r="BC1191" i="64" a="1"/>
  <c r="BC915" i="64" a="1"/>
  <c r="BC1057" i="64" a="1"/>
  <c r="BC1155" i="64" a="1"/>
  <c r="BC1444" i="64" a="1"/>
  <c r="BC1120" i="64" a="1"/>
  <c r="BC963" i="64" a="1"/>
  <c r="BC1336" i="64" a="1"/>
  <c r="BC802" i="64" a="1"/>
  <c r="BC987" i="64" a="1"/>
  <c r="BC1420" i="64" a="1"/>
  <c r="BS1615" i="64" l="1"/>
  <c r="BC108" i="64"/>
  <c r="BC1444" i="64"/>
  <c r="BB1128" i="64"/>
  <c r="M1128" i="64" s="1"/>
  <c r="BC1120" i="64"/>
  <c r="BC1191" i="64"/>
  <c r="BC1420" i="64"/>
  <c r="BC1057" i="64"/>
  <c r="BC1085" i="64"/>
  <c r="BC1155" i="64"/>
  <c r="BC963" i="64"/>
  <c r="BC987" i="64"/>
  <c r="BC1336" i="64"/>
  <c r="BC915" i="64"/>
  <c r="BC802" i="64"/>
  <c r="BC526" i="64"/>
  <c r="AA432" i="64"/>
  <c r="AC427" i="64"/>
  <c r="AB430" i="64"/>
  <c r="AL804" i="64"/>
  <c r="AL397" i="64"/>
  <c r="AK917" i="64"/>
  <c r="W1398" i="64"/>
  <c r="X1388" i="64"/>
  <c r="U502" i="64"/>
  <c r="V1446" i="64"/>
  <c r="W941" i="64"/>
  <c r="AB1338" i="64"/>
  <c r="Z1422" i="64"/>
  <c r="T1059" i="64"/>
  <c r="AC403" i="64"/>
  <c r="AD394" i="64"/>
  <c r="AC399" i="64"/>
  <c r="AD161" i="69"/>
  <c r="AD162" i="69" s="1"/>
  <c r="AD163" i="69" s="1"/>
  <c r="AC167" i="69"/>
  <c r="AC173" i="69" s="1"/>
  <c r="AC175" i="69" s="1"/>
  <c r="AC163" i="69"/>
  <c r="AC169" i="69"/>
  <c r="AC179" i="69" s="1"/>
  <c r="BC1715" i="64"/>
  <c r="AD187" i="69"/>
  <c r="AD188" i="69" s="1"/>
  <c r="BD1190" i="64" a="1"/>
  <c r="BD1190" i="64" s="1"/>
  <c r="BD1154" i="64" a="1"/>
  <c r="BD1154" i="64" s="1"/>
  <c r="BD1119" i="64" a="1"/>
  <c r="BD1119" i="64" s="1"/>
  <c r="BD1707" i="64" a="1"/>
  <c r="BD1707" i="64" s="1"/>
  <c r="BD1084" i="64" a="1"/>
  <c r="BD1084" i="64" s="1"/>
  <c r="BD1741" i="64" a="1"/>
  <c r="BD1741" i="64" s="1"/>
  <c r="AC198" i="69"/>
  <c r="BD402" i="64" a="1"/>
  <c r="BD402" i="64" s="1"/>
  <c r="BD396" i="64" a="1"/>
  <c r="BD396" i="64" s="1"/>
  <c r="AC152" i="69"/>
  <c r="AD134" i="69"/>
  <c r="AD135" i="69" s="1"/>
  <c r="AD140" i="69" s="1"/>
  <c r="AD150" i="69" s="1"/>
  <c r="BD1419" i="64" a="1"/>
  <c r="BD1419" i="64" s="1"/>
  <c r="BD1332" i="64" a="1"/>
  <c r="BD1332" i="64" s="1"/>
  <c r="BD914" i="64" a="1"/>
  <c r="BD914" i="64" s="1"/>
  <c r="BD525" i="64" a="1"/>
  <c r="BD525" i="64" s="1"/>
  <c r="BD122" i="64" a="1"/>
  <c r="BD122" i="64" s="1"/>
  <c r="BD107" i="64" a="1"/>
  <c r="BD107" i="64" s="1"/>
  <c r="BD176" i="64" a="1"/>
  <c r="BD176" i="64" s="1"/>
  <c r="BD40" i="64" a="1"/>
  <c r="BD40" i="64" s="1"/>
  <c r="BD106" i="64" a="1"/>
  <c r="BD106" i="64" s="1"/>
  <c r="BD123" i="64" a="1"/>
  <c r="BD123" i="64" s="1"/>
  <c r="AY121" i="64"/>
  <c r="AY124" i="64" s="1"/>
  <c r="BD801" i="64" a="1"/>
  <c r="BD801" i="64" s="1"/>
  <c r="BD503" i="64" a="1"/>
  <c r="BD503" i="64" s="1"/>
  <c r="BD1337" i="64" a="1"/>
  <c r="BD1337" i="64" s="1"/>
  <c r="BD964" i="64" a="1"/>
  <c r="BD964" i="64" s="1"/>
  <c r="BD986" i="64" a="1"/>
  <c r="BD986" i="64" s="1"/>
  <c r="BD1058" i="64" a="1"/>
  <c r="BD1058" i="64" s="1"/>
  <c r="BD1445" i="64" a="1"/>
  <c r="BD1445" i="64" s="1"/>
  <c r="BD962" i="64" a="1"/>
  <c r="BD962" i="64" s="1"/>
  <c r="BD1443" i="64" a="1"/>
  <c r="BD1443" i="64" s="1"/>
  <c r="BD1343" i="64" a="1"/>
  <c r="BD1343" i="64" s="1"/>
  <c r="BD501" i="64" a="1"/>
  <c r="BD501" i="64" s="1"/>
  <c r="BD1056" i="64" a="1"/>
  <c r="BD1056" i="64" s="1"/>
  <c r="BD940" i="64" a="1"/>
  <c r="BD940"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915" i="64" a="1"/>
  <c r="BD1336" i="64" a="1"/>
  <c r="BD963" i="64" a="1"/>
  <c r="BD1444" i="64" a="1"/>
  <c r="BD526" i="64" a="1"/>
  <c r="BD1420" i="64" a="1"/>
  <c r="BD987" i="64" a="1"/>
  <c r="BD1191" i="64" a="1"/>
  <c r="BD1057" i="64" a="1"/>
  <c r="BD1120" i="64" a="1"/>
  <c r="BD1155" i="64" a="1"/>
  <c r="BD1085" i="64" a="1"/>
  <c r="BD802" i="64" a="1"/>
  <c r="BS1619" i="64" l="1" a="1"/>
  <c r="BS1619" i="64" s="1"/>
  <c r="BS1612" i="64" s="1"/>
  <c r="BD108" i="64"/>
  <c r="BD1444" i="64"/>
  <c r="BC1128" i="64"/>
  <c r="BD1120" i="64"/>
  <c r="BD1155" i="64"/>
  <c r="BD1191" i="64"/>
  <c r="BD1057" i="64"/>
  <c r="BD1420" i="64"/>
  <c r="BD1085" i="64"/>
  <c r="BD963" i="64"/>
  <c r="BD987" i="64"/>
  <c r="BD1336" i="64"/>
  <c r="BD915" i="64"/>
  <c r="BD802" i="64"/>
  <c r="BD526" i="64"/>
  <c r="AB428" i="64"/>
  <c r="X1392" i="64"/>
  <c r="X1393" i="64" s="1"/>
  <c r="AM804" i="64"/>
  <c r="AM397" i="64"/>
  <c r="AL917" i="64"/>
  <c r="AD398" i="64"/>
  <c r="U504" i="64"/>
  <c r="V965" i="64"/>
  <c r="AC177" i="69"/>
  <c r="BD1715" i="64"/>
  <c r="AD194" i="69"/>
  <c r="AD202" i="69" s="1"/>
  <c r="AE183" i="69"/>
  <c r="AE186" i="69" s="1"/>
  <c r="AD192" i="69"/>
  <c r="AD200" i="69" s="1"/>
  <c r="BE1190" i="64" a="1"/>
  <c r="BE1190" i="64" s="1"/>
  <c r="BE1154" i="64" a="1"/>
  <c r="BE1154" i="64" s="1"/>
  <c r="BE1119" i="64" a="1"/>
  <c r="BE1119" i="64" s="1"/>
  <c r="BE1707" i="64" a="1"/>
  <c r="BE1707" i="64" s="1"/>
  <c r="BE1084" i="64" a="1"/>
  <c r="BE1084" i="64" s="1"/>
  <c r="BE1741" i="64" a="1"/>
  <c r="BE1741" i="64" s="1"/>
  <c r="AD167" i="69"/>
  <c r="AD177" i="69" s="1"/>
  <c r="AD169" i="69"/>
  <c r="AD179" i="69" s="1"/>
  <c r="AE156" i="69"/>
  <c r="AE159" i="69" s="1"/>
  <c r="AE184" i="69" s="1"/>
  <c r="BE402" i="64" a="1"/>
  <c r="BE402" i="64" s="1"/>
  <c r="BE396" i="64" a="1"/>
  <c r="BE396" i="64" s="1"/>
  <c r="AE129" i="69"/>
  <c r="AE132" i="69" s="1"/>
  <c r="AE157" i="69" s="1"/>
  <c r="AD136" i="69"/>
  <c r="AD142" i="69"/>
  <c r="AD146" i="69" s="1"/>
  <c r="AD148" i="69" s="1"/>
  <c r="BE1419" i="64" a="1"/>
  <c r="BE1419" i="64" s="1"/>
  <c r="BE1332" i="64" a="1"/>
  <c r="BE1332" i="64" s="1"/>
  <c r="BE914" i="64" a="1"/>
  <c r="BE914" i="64" s="1"/>
  <c r="BE525" i="64" a="1"/>
  <c r="BE525" i="64" s="1"/>
  <c r="BE122" i="64" a="1"/>
  <c r="BE122" i="64" s="1"/>
  <c r="BE107" i="64" a="1"/>
  <c r="BE107" i="64" s="1"/>
  <c r="BE176" i="64" a="1"/>
  <c r="BE176" i="64" s="1"/>
  <c r="BE40" i="64" a="1"/>
  <c r="BE40" i="64" s="1"/>
  <c r="BE106" i="64" a="1"/>
  <c r="BE106" i="64" s="1"/>
  <c r="BE123" i="64" a="1"/>
  <c r="BE123" i="64" s="1"/>
  <c r="AZ121" i="64"/>
  <c r="AZ124" i="64" s="1"/>
  <c r="BE801" i="64" a="1"/>
  <c r="BE801" i="64" s="1"/>
  <c r="BE1443" i="64" a="1"/>
  <c r="BE1443" i="64" s="1"/>
  <c r="BE1337" i="64" a="1"/>
  <c r="BE1337" i="64" s="1"/>
  <c r="BE1058" i="64" a="1"/>
  <c r="BE1058" i="64" s="1"/>
  <c r="BE962" i="64" a="1"/>
  <c r="BE962" i="64" s="1"/>
  <c r="BE1343" i="64" a="1"/>
  <c r="BE1343" i="64" s="1"/>
  <c r="BE1445" i="64" a="1"/>
  <c r="BE1445" i="64" s="1"/>
  <c r="BE986" i="64" a="1"/>
  <c r="BE986" i="64" s="1"/>
  <c r="BE964" i="64" a="1"/>
  <c r="BE964" i="64" s="1"/>
  <c r="BE503" i="64" a="1"/>
  <c r="BE503" i="64" s="1"/>
  <c r="BE1056" i="64" a="1"/>
  <c r="BE1056" i="64" s="1"/>
  <c r="BE940" i="64" a="1"/>
  <c r="BE940" i="64" s="1"/>
  <c r="BE501" i="64" a="1"/>
  <c r="BE50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44" i="64" a="1"/>
  <c r="BE963" i="64" a="1"/>
  <c r="BE1057" i="64" a="1"/>
  <c r="V502" i="64" a="1"/>
  <c r="BE1085" i="64" a="1"/>
  <c r="BE1336" i="64" a="1"/>
  <c r="BE1420" i="64" a="1"/>
  <c r="BE802" i="64" a="1"/>
  <c r="BE987" i="64" a="1"/>
  <c r="BE526" i="64" a="1"/>
  <c r="BE915" i="64" a="1"/>
  <c r="BE1120" i="64" a="1"/>
  <c r="BE1191" i="64" a="1"/>
  <c r="BE1155" i="64" a="1"/>
  <c r="BS1613" i="64" l="1"/>
  <c r="BT1609" i="64" s="1"/>
  <c r="BT1615" i="64" s="1"/>
  <c r="BE108" i="64"/>
  <c r="BE1444" i="64"/>
  <c r="BD1128" i="64"/>
  <c r="BE1120" i="64"/>
  <c r="BE1155" i="64"/>
  <c r="BE1191" i="64"/>
  <c r="BE1420" i="64"/>
  <c r="BE1057" i="64"/>
  <c r="BE1085" i="64"/>
  <c r="BE963" i="64"/>
  <c r="BE987" i="64"/>
  <c r="BE1336" i="64"/>
  <c r="BE915" i="64"/>
  <c r="BE802" i="64"/>
  <c r="BE526" i="64"/>
  <c r="AB432" i="64"/>
  <c r="AC430" i="64"/>
  <c r="AC428" i="64" s="1"/>
  <c r="AD427" i="64"/>
  <c r="X1394" i="64"/>
  <c r="Y1388" i="64"/>
  <c r="Y1392" i="64" s="1"/>
  <c r="X1398" i="64"/>
  <c r="AN804" i="64"/>
  <c r="AN397" i="64"/>
  <c r="V502" i="64"/>
  <c r="W1446" i="64"/>
  <c r="X941" i="64"/>
  <c r="AD403" i="64"/>
  <c r="AE394" i="64"/>
  <c r="AD399" i="64"/>
  <c r="AA1422" i="64"/>
  <c r="AC1338" i="64"/>
  <c r="U1059" i="64"/>
  <c r="AD198" i="69"/>
  <c r="AE187" i="69"/>
  <c r="AE188" i="69" s="1"/>
  <c r="BE1715" i="64"/>
  <c r="BF1190" i="64" a="1"/>
  <c r="BF1190" i="64" s="1"/>
  <c r="BF1154" i="64" a="1"/>
  <c r="BF1154" i="64" s="1"/>
  <c r="BF1119" i="64" a="1"/>
  <c r="BF1119" i="64" s="1"/>
  <c r="BF1707" i="64" a="1"/>
  <c r="BF1707" i="64" s="1"/>
  <c r="BF1084" i="64" a="1"/>
  <c r="BF1084" i="64" s="1"/>
  <c r="BF1741" i="64" a="1"/>
  <c r="BF1741" i="64" s="1"/>
  <c r="AE161" i="69"/>
  <c r="AE162" i="69" s="1"/>
  <c r="AD173" i="69"/>
  <c r="AD175" i="69" s="1"/>
  <c r="BF402" i="64" a="1"/>
  <c r="BF402" i="64" s="1"/>
  <c r="BF396" i="64" a="1"/>
  <c r="BF396" i="64" s="1"/>
  <c r="AD152" i="69"/>
  <c r="AE134" i="69"/>
  <c r="AE135" i="69" s="1"/>
  <c r="AE136" i="69" s="1"/>
  <c r="BF1419" i="64" a="1"/>
  <c r="BF1419" i="64" s="1"/>
  <c r="BF1332" i="64" a="1"/>
  <c r="BF1332" i="64" s="1"/>
  <c r="BF914" i="64" a="1"/>
  <c r="BF914" i="64" s="1"/>
  <c r="BA121" i="64"/>
  <c r="BA124" i="64" s="1"/>
  <c r="BF525" i="64" a="1"/>
  <c r="BF525" i="64" s="1"/>
  <c r="BF122" i="64" a="1"/>
  <c r="BF122" i="64" s="1"/>
  <c r="BF107" i="64" a="1"/>
  <c r="BF107" i="64" s="1"/>
  <c r="BF176" i="64" a="1"/>
  <c r="BF176" i="64" s="1"/>
  <c r="BF40" i="64" a="1"/>
  <c r="BF40" i="64" s="1"/>
  <c r="BF106" i="64" a="1"/>
  <c r="BF106" i="64" s="1"/>
  <c r="BF123" i="64" a="1"/>
  <c r="BF123" i="64" s="1"/>
  <c r="BF801" i="64" a="1"/>
  <c r="BF801" i="64" s="1"/>
  <c r="BF1443" i="64" a="1"/>
  <c r="BF1443" i="64" s="1"/>
  <c r="BF1343" i="64" a="1"/>
  <c r="BF1343" i="64" s="1"/>
  <c r="BF962" i="64" a="1"/>
  <c r="BF962" i="64" s="1"/>
  <c r="BF1058" i="64" a="1"/>
  <c r="BF1058" i="64" s="1"/>
  <c r="BF964" i="64" a="1"/>
  <c r="BF964" i="64" s="1"/>
  <c r="BF501" i="64" a="1"/>
  <c r="BF501" i="64" s="1"/>
  <c r="BF940" i="64" a="1"/>
  <c r="BF940" i="64" s="1"/>
  <c r="BF1056" i="64" a="1"/>
  <c r="BF1056" i="64" s="1"/>
  <c r="BF1445" i="64" a="1"/>
  <c r="BF1445" i="64" s="1"/>
  <c r="BF503" i="64" a="1"/>
  <c r="BF503" i="64" s="1"/>
  <c r="BF1337" i="64" a="1"/>
  <c r="BF1337" i="64" s="1"/>
  <c r="BF986" i="64" a="1"/>
  <c r="BF986"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336" i="64" a="1"/>
  <c r="BF802" i="64" a="1"/>
  <c r="BF1155" i="64" a="1"/>
  <c r="BF915" i="64" a="1"/>
  <c r="BF1191" i="64" a="1"/>
  <c r="BF1057" i="64" a="1"/>
  <c r="BF1444" i="64" a="1"/>
  <c r="BF1420" i="64" a="1"/>
  <c r="BF1120" i="64" a="1"/>
  <c r="BF526" i="64" a="1"/>
  <c r="BF963" i="64" a="1"/>
  <c r="BF987" i="64" a="1"/>
  <c r="BF1085" i="64" a="1"/>
  <c r="BT1619" i="64" l="1" a="1"/>
  <c r="BT1619" i="64" s="1"/>
  <c r="BT1612" i="64" s="1"/>
  <c r="BT1613" i="64" s="1"/>
  <c r="BF108" i="64"/>
  <c r="BF1444" i="64"/>
  <c r="BE1128" i="64"/>
  <c r="BF1120" i="64"/>
  <c r="BF1155" i="64"/>
  <c r="BF1057" i="64"/>
  <c r="BF1191" i="64"/>
  <c r="BF1420" i="64"/>
  <c r="BF1085" i="64"/>
  <c r="BF963" i="64"/>
  <c r="BF987" i="64"/>
  <c r="BF1336" i="64"/>
  <c r="BF915" i="64"/>
  <c r="BF802" i="64"/>
  <c r="BF526" i="64"/>
  <c r="AC432" i="64"/>
  <c r="Y1393" i="64"/>
  <c r="Y1394" i="64" s="1"/>
  <c r="AO804" i="64"/>
  <c r="AP397" i="64"/>
  <c r="AO397" i="64"/>
  <c r="AM917" i="64"/>
  <c r="AN917" i="64"/>
  <c r="W965" i="64"/>
  <c r="V504" i="64"/>
  <c r="AE398" i="64"/>
  <c r="AE194" i="69"/>
  <c r="AE202" i="69" s="1"/>
  <c r="AE192" i="69"/>
  <c r="AE200" i="69" s="1"/>
  <c r="AF183" i="69"/>
  <c r="AF186" i="69" s="1"/>
  <c r="BF1715" i="64"/>
  <c r="BG1190" i="64" a="1"/>
  <c r="BG1190" i="64" s="1"/>
  <c r="BG1154" i="64" a="1"/>
  <c r="BG1154" i="64" s="1"/>
  <c r="BG1119" i="64" a="1"/>
  <c r="BG1119" i="64" s="1"/>
  <c r="BG1707" i="64" a="1"/>
  <c r="BG1707" i="64" s="1"/>
  <c r="BG1084" i="64" a="1"/>
  <c r="BG1084" i="64" s="1"/>
  <c r="BG1741" i="64" a="1"/>
  <c r="BG1741" i="64" s="1"/>
  <c r="AE163" i="69"/>
  <c r="AF156" i="69"/>
  <c r="AF161" i="69" s="1"/>
  <c r="AE169" i="69"/>
  <c r="AE179" i="69" s="1"/>
  <c r="AE167" i="69"/>
  <c r="AE173" i="69" s="1"/>
  <c r="AE175" i="69" s="1"/>
  <c r="BG402" i="64" a="1"/>
  <c r="BG402" i="64" s="1"/>
  <c r="BG396" i="64" a="1"/>
  <c r="BG396" i="64" s="1"/>
  <c r="AE142" i="69"/>
  <c r="AE146" i="69" s="1"/>
  <c r="AE148" i="69" s="1"/>
  <c r="AF129" i="69"/>
  <c r="AF132" i="69" s="1"/>
  <c r="AF157" i="69" s="1"/>
  <c r="AE140" i="69"/>
  <c r="AE150" i="69" s="1"/>
  <c r="BG1419" i="64" a="1"/>
  <c r="BG1419" i="64" s="1"/>
  <c r="BG1332" i="64" a="1"/>
  <c r="BG1332" i="64" s="1"/>
  <c r="BG914" i="64" a="1"/>
  <c r="BG914" i="64" s="1"/>
  <c r="AF112" i="69"/>
  <c r="AF117" i="69" s="1"/>
  <c r="AE119" i="69"/>
  <c r="BG525" i="64" a="1"/>
  <c r="BG525" i="64" s="1"/>
  <c r="BG176" i="64" a="1"/>
  <c r="BG176" i="64" s="1"/>
  <c r="BG40" i="64" a="1"/>
  <c r="BG40" i="64" s="1"/>
  <c r="BG122" i="64" a="1"/>
  <c r="BG122" i="64" s="1"/>
  <c r="BG107" i="64" a="1"/>
  <c r="BG107" i="64" s="1"/>
  <c r="BG106" i="64" a="1"/>
  <c r="BG106" i="64" s="1"/>
  <c r="BG123" i="64" a="1"/>
  <c r="BG123" i="64" s="1"/>
  <c r="BB121" i="64"/>
  <c r="M121" i="64" s="1"/>
  <c r="BG801" i="64" a="1"/>
  <c r="BG801" i="64" s="1"/>
  <c r="BG503" i="64" a="1"/>
  <c r="BG503" i="64" s="1"/>
  <c r="BG986" i="64" a="1"/>
  <c r="BG986" i="64" s="1"/>
  <c r="BG1058" i="64" a="1"/>
  <c r="BG1058" i="64" s="1"/>
  <c r="BG964" i="64" a="1"/>
  <c r="BG964" i="64" s="1"/>
  <c r="BG1056" i="64" a="1"/>
  <c r="BG1056" i="64" s="1"/>
  <c r="BG501" i="64" a="1"/>
  <c r="BG501" i="64" s="1"/>
  <c r="BG1443" i="64" a="1"/>
  <c r="BG1443" i="64" s="1"/>
  <c r="BG962" i="64" a="1"/>
  <c r="BG962" i="64" s="1"/>
  <c r="BG1445" i="64" a="1"/>
  <c r="BG1445" i="64" s="1"/>
  <c r="BG940" i="64" a="1"/>
  <c r="BG940" i="64" s="1"/>
  <c r="BG1343" i="64" a="1"/>
  <c r="BG1343" i="64" s="1"/>
  <c r="BG1337" i="64" a="1"/>
  <c r="BG1337"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63" i="64" a="1"/>
  <c r="BG1120" i="64" a="1"/>
  <c r="W502" i="64" a="1"/>
  <c r="BG1057" i="64" a="1"/>
  <c r="BG1085" i="64" a="1"/>
  <c r="BG526" i="64" a="1"/>
  <c r="BG802" i="64" a="1"/>
  <c r="BG1336" i="64" a="1"/>
  <c r="BG1444" i="64" a="1"/>
  <c r="BG987" i="64" a="1"/>
  <c r="BG1191" i="64" a="1"/>
  <c r="BG915" i="64" a="1"/>
  <c r="BG1155" i="64" a="1"/>
  <c r="BG1420" i="64" a="1"/>
  <c r="BG108" i="64" l="1"/>
  <c r="BG1444" i="64"/>
  <c r="BF1128" i="64"/>
  <c r="BB124" i="64"/>
  <c r="BG1085" i="64"/>
  <c r="BG1120" i="64"/>
  <c r="BG1057" i="64"/>
  <c r="BG1155" i="64"/>
  <c r="BG1420" i="64"/>
  <c r="BG1191" i="64"/>
  <c r="BG963" i="64"/>
  <c r="BG987" i="64"/>
  <c r="BG1336" i="64"/>
  <c r="BG915" i="64"/>
  <c r="BG802" i="64"/>
  <c r="BG526" i="64"/>
  <c r="BU1609" i="64"/>
  <c r="BU1615" i="64" s="1"/>
  <c r="AD430" i="64"/>
  <c r="AD428" i="64" s="1"/>
  <c r="L427" i="64"/>
  <c r="Y1398" i="64"/>
  <c r="Z1388" i="64"/>
  <c r="Z1392" i="64" s="1"/>
  <c r="AP804" i="64"/>
  <c r="AQ397" i="64"/>
  <c r="AO917" i="64"/>
  <c r="X1446" i="64"/>
  <c r="W502" i="64"/>
  <c r="Y941" i="64"/>
  <c r="AD1338" i="64"/>
  <c r="V1059" i="64"/>
  <c r="AE403" i="64"/>
  <c r="AE399" i="64"/>
  <c r="AF394" i="64"/>
  <c r="AB1422" i="64"/>
  <c r="AE198" i="69"/>
  <c r="AE177" i="69"/>
  <c r="BG1715" i="64"/>
  <c r="BH1154" i="64" a="1"/>
  <c r="BH1154" i="64" s="1"/>
  <c r="BH1190" i="64" a="1"/>
  <c r="BH1190" i="64" s="1"/>
  <c r="BH1119" i="64" a="1"/>
  <c r="BH1119" i="64" s="1"/>
  <c r="BH1707" i="64" a="1"/>
  <c r="BH1707" i="64" s="1"/>
  <c r="BH1084" i="64" a="1"/>
  <c r="BH1084" i="64" s="1"/>
  <c r="BH1741" i="64" a="1"/>
  <c r="BH1741" i="64" s="1"/>
  <c r="AF159" i="69"/>
  <c r="AF184" i="69" s="1"/>
  <c r="AF187" i="69" s="1"/>
  <c r="AF192" i="69" s="1"/>
  <c r="BH396" i="64" a="1"/>
  <c r="BH396" i="64" s="1"/>
  <c r="BH402" i="64" a="1"/>
  <c r="BH402" i="64" s="1"/>
  <c r="AE152" i="69"/>
  <c r="AF134" i="69"/>
  <c r="AF135" i="69" s="1"/>
  <c r="BH1419" i="64" a="1"/>
  <c r="BH1419" i="64" s="1"/>
  <c r="AF115" i="69"/>
  <c r="AF118" i="69" s="1"/>
  <c r="AF123" i="69" s="1"/>
  <c r="BH1332" i="64" a="1"/>
  <c r="BH1332" i="64" s="1"/>
  <c r="BH914" i="64" a="1"/>
  <c r="BH914" i="64" s="1"/>
  <c r="BH525" i="64" a="1"/>
  <c r="BH525" i="64" s="1"/>
  <c r="BH40" i="64" a="1"/>
  <c r="BH40" i="64" s="1"/>
  <c r="BH107" i="64" a="1"/>
  <c r="BH107" i="64" s="1"/>
  <c r="BH176" i="64" a="1"/>
  <c r="BH176" i="64" s="1"/>
  <c r="BH122" i="64" a="1"/>
  <c r="BH122" i="64" s="1"/>
  <c r="BH106" i="64" a="1"/>
  <c r="BH106" i="64" s="1"/>
  <c r="BH123" i="64" a="1"/>
  <c r="BH123" i="64" s="1"/>
  <c r="BC121" i="64"/>
  <c r="BH801" i="64" a="1"/>
  <c r="BH801" i="64" s="1"/>
  <c r="BH962" i="64" a="1"/>
  <c r="BH962" i="64" s="1"/>
  <c r="BH1443" i="64" a="1"/>
  <c r="BH1443" i="64" s="1"/>
  <c r="BH1058" i="64" a="1"/>
  <c r="BH1058" i="64" s="1"/>
  <c r="BH1343" i="64" a="1"/>
  <c r="BH1343" i="64" s="1"/>
  <c r="BH501" i="64" a="1"/>
  <c r="BH501" i="64" s="1"/>
  <c r="BH503" i="64" a="1"/>
  <c r="BH503" i="64" s="1"/>
  <c r="BH1056" i="64" a="1"/>
  <c r="BH1056" i="64" s="1"/>
  <c r="BH964" i="64" a="1"/>
  <c r="BH964" i="64" s="1"/>
  <c r="BH940" i="64" a="1"/>
  <c r="BH940" i="64" s="1"/>
  <c r="BH1337" i="64" a="1"/>
  <c r="BH1337" i="64" s="1"/>
  <c r="BH986" i="64" a="1"/>
  <c r="BH986" i="64" s="1"/>
  <c r="BH1445" i="64" a="1"/>
  <c r="BH1445"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57" i="64" a="1"/>
  <c r="BH1155" i="64" a="1"/>
  <c r="BH987" i="64" a="1"/>
  <c r="BH1444" i="64" a="1"/>
  <c r="BH1336" i="64" a="1"/>
  <c r="BH1191" i="64" a="1"/>
  <c r="BH1120" i="64" a="1"/>
  <c r="BH915" i="64" a="1"/>
  <c r="BH963" i="64" a="1"/>
  <c r="BH526" i="64" a="1"/>
  <c r="BH802" i="64" a="1"/>
  <c r="BH1420" i="64" a="1"/>
  <c r="BH1085" i="64" a="1"/>
  <c r="BU1619" i="64" l="1" a="1"/>
  <c r="BU1619" i="64" s="1"/>
  <c r="BU1612" i="64" s="1"/>
  <c r="BU1613" i="64" s="1"/>
  <c r="BH108" i="64"/>
  <c r="BH1444" i="64"/>
  <c r="BC124" i="64"/>
  <c r="BG1128" i="64"/>
  <c r="BH1120" i="64"/>
  <c r="BH1191" i="64"/>
  <c r="BH1155" i="64"/>
  <c r="BH1057" i="64"/>
  <c r="BH1420" i="64"/>
  <c r="BH1085" i="64"/>
  <c r="BH963" i="64"/>
  <c r="BH987" i="64"/>
  <c r="BH1336" i="64"/>
  <c r="BH915" i="64"/>
  <c r="BH802" i="64"/>
  <c r="BH526" i="64"/>
  <c r="AE427" i="64"/>
  <c r="AD432" i="64"/>
  <c r="Z1393" i="64"/>
  <c r="Z1394" i="64" s="1"/>
  <c r="AQ804" i="64"/>
  <c r="AP917" i="64"/>
  <c r="X965" i="64"/>
  <c r="W504" i="64"/>
  <c r="AF398" i="64"/>
  <c r="BH1715" i="64"/>
  <c r="BI1190" i="64" a="1"/>
  <c r="BI1190" i="64" s="1"/>
  <c r="BI1154" i="64" a="1"/>
  <c r="BI1154" i="64" s="1"/>
  <c r="BI1119" i="64" a="1"/>
  <c r="BI1119" i="64" s="1"/>
  <c r="BI1707" i="64" a="1"/>
  <c r="BI1707" i="64" s="1"/>
  <c r="BI1084" i="64" a="1"/>
  <c r="BI1084" i="64" s="1"/>
  <c r="BI1741" i="64" a="1"/>
  <c r="BI1741" i="64" s="1"/>
  <c r="AG183" i="69"/>
  <c r="AG186" i="69" s="1"/>
  <c r="AF194" i="69"/>
  <c r="AF202" i="69" s="1"/>
  <c r="AF188" i="69"/>
  <c r="AF162" i="69"/>
  <c r="AG156" i="69" s="1"/>
  <c r="AG159" i="69" s="1"/>
  <c r="AG184" i="69" s="1"/>
  <c r="BI396" i="64" a="1"/>
  <c r="BI396" i="64" s="1"/>
  <c r="BI402" i="64" a="1"/>
  <c r="BI402" i="64" s="1"/>
  <c r="AG129" i="69"/>
  <c r="AG134" i="69" s="1"/>
  <c r="AF142" i="69"/>
  <c r="AF146" i="69" s="1"/>
  <c r="AF148" i="69" s="1"/>
  <c r="AF136" i="69"/>
  <c r="AF140" i="69"/>
  <c r="AF150" i="69" s="1"/>
  <c r="BI1419" i="64" a="1"/>
  <c r="BI1419" i="64" s="1"/>
  <c r="BI1332" i="64" a="1"/>
  <c r="BI1332" i="64" s="1"/>
  <c r="BI914" i="64" a="1"/>
  <c r="BI914" i="64" s="1"/>
  <c r="BD121" i="64"/>
  <c r="BD124" i="64" s="1"/>
  <c r="BI525" i="64" a="1"/>
  <c r="BI525" i="64" s="1"/>
  <c r="BI107" i="64" a="1"/>
  <c r="BI107" i="64" s="1"/>
  <c r="BI122" i="64" a="1"/>
  <c r="BI122" i="64" s="1"/>
  <c r="BI176" i="64" a="1"/>
  <c r="BI176" i="64" s="1"/>
  <c r="BI40" i="64" a="1"/>
  <c r="BI40" i="64" s="1"/>
  <c r="BI106" i="64" a="1"/>
  <c r="BI106" i="64" s="1"/>
  <c r="BI123" i="64" a="1"/>
  <c r="BI123" i="64" s="1"/>
  <c r="BI801" i="64" a="1"/>
  <c r="BI801" i="64" s="1"/>
  <c r="BI501" i="64" a="1"/>
  <c r="BI501" i="64" s="1"/>
  <c r="BI1443" i="64" a="1"/>
  <c r="BI1443" i="64" s="1"/>
  <c r="BI962" i="64" a="1"/>
  <c r="BI962" i="64" s="1"/>
  <c r="BI503" i="64" a="1"/>
  <c r="BI503" i="64" s="1"/>
  <c r="BI1337" i="64" a="1"/>
  <c r="BI1337" i="64" s="1"/>
  <c r="BI1058" i="64" a="1"/>
  <c r="BI1058" i="64" s="1"/>
  <c r="BI1445" i="64" a="1"/>
  <c r="BI1445" i="64" s="1"/>
  <c r="BI986" i="64" a="1"/>
  <c r="BI986" i="64" s="1"/>
  <c r="BI964" i="64" a="1"/>
  <c r="BI964" i="64" s="1"/>
  <c r="BI1343" i="64" a="1"/>
  <c r="BI1343" i="64" s="1"/>
  <c r="BI1056" i="64" a="1"/>
  <c r="BI1056" i="64" s="1"/>
  <c r="BI940" i="64" a="1"/>
  <c r="BI940"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2" i="64" a="1"/>
  <c r="BI1444" i="64" a="1"/>
  <c r="BI1336" i="64" a="1"/>
  <c r="BI1155" i="64" a="1"/>
  <c r="BI963" i="64" a="1"/>
  <c r="BI802" i="64" a="1"/>
  <c r="BI1057" i="64" a="1"/>
  <c r="BI1420" i="64" a="1"/>
  <c r="BI915" i="64" a="1"/>
  <c r="BI1085" i="64" a="1"/>
  <c r="BI987" i="64" a="1"/>
  <c r="BI1191" i="64" a="1"/>
  <c r="BI1120" i="64" a="1"/>
  <c r="BI526" i="64" a="1"/>
  <c r="BI108" i="64" l="1"/>
  <c r="BI1444" i="64"/>
  <c r="BH1128" i="64"/>
  <c r="BI1085" i="64"/>
  <c r="BI1420" i="64"/>
  <c r="BI1120" i="64"/>
  <c r="BI1155" i="64"/>
  <c r="BI1057" i="64"/>
  <c r="BI1191" i="64"/>
  <c r="BI963" i="64"/>
  <c r="BI987" i="64"/>
  <c r="BI1336" i="64"/>
  <c r="BI915" i="64"/>
  <c r="BI802" i="64"/>
  <c r="BI526" i="64"/>
  <c r="BV1609" i="64"/>
  <c r="BV1615" i="64" s="1"/>
  <c r="AE430" i="64"/>
  <c r="AF427" i="64"/>
  <c r="Z1398" i="64"/>
  <c r="AA1388" i="64"/>
  <c r="AA1392" i="64" s="1"/>
  <c r="AR804" i="64"/>
  <c r="AQ917" i="64"/>
  <c r="AR397" i="64"/>
  <c r="X502" i="64"/>
  <c r="Y1446" i="64"/>
  <c r="Z941" i="64"/>
  <c r="AE1338" i="64"/>
  <c r="AF399" i="64"/>
  <c r="AG394" i="64"/>
  <c r="AF403" i="64"/>
  <c r="W1059" i="64"/>
  <c r="AC1422" i="64"/>
  <c r="BI1715" i="64"/>
  <c r="AG161" i="69"/>
  <c r="BJ1154" i="64" a="1"/>
  <c r="BJ1154" i="64" s="1"/>
  <c r="BJ1190" i="64" a="1"/>
  <c r="BJ1190" i="64" s="1"/>
  <c r="BJ1119" i="64" a="1"/>
  <c r="BJ1119" i="64" s="1"/>
  <c r="BJ1707" i="64" a="1"/>
  <c r="BJ1707" i="64" s="1"/>
  <c r="BJ1084" i="64" a="1"/>
  <c r="BJ1084" i="64" s="1"/>
  <c r="BJ1741" i="64" a="1"/>
  <c r="BJ1741" i="64" s="1"/>
  <c r="AF163" i="69"/>
  <c r="AF167" i="69"/>
  <c r="AF177" i="69" s="1"/>
  <c r="AF169" i="69"/>
  <c r="AF179" i="69" s="1"/>
  <c r="BJ402" i="64" a="1"/>
  <c r="BJ402" i="64" s="1"/>
  <c r="BJ396" i="64" a="1"/>
  <c r="BJ396" i="64" s="1"/>
  <c r="AF152" i="69"/>
  <c r="AG132" i="69"/>
  <c r="AG157" i="69" s="1"/>
  <c r="BJ1419" i="64" a="1"/>
  <c r="BJ1419" i="64" s="1"/>
  <c r="BJ1332" i="64" a="1"/>
  <c r="BJ1332" i="64" s="1"/>
  <c r="BJ914" i="64" a="1"/>
  <c r="BJ914" i="64" s="1"/>
  <c r="AG117" i="69"/>
  <c r="AG118" i="69" s="1"/>
  <c r="AG123" i="69" s="1"/>
  <c r="BJ525" i="64" a="1"/>
  <c r="BJ525" i="64" s="1"/>
  <c r="BJ107" i="64" a="1"/>
  <c r="BJ107" i="64" s="1"/>
  <c r="BJ122" i="64" a="1"/>
  <c r="BJ122" i="64" s="1"/>
  <c r="BJ176" i="64" a="1"/>
  <c r="BJ176" i="64" s="1"/>
  <c r="BJ40" i="64" a="1"/>
  <c r="BJ40" i="64" s="1"/>
  <c r="BJ106" i="64" a="1"/>
  <c r="BJ106" i="64" s="1"/>
  <c r="BJ123" i="64" a="1"/>
  <c r="BJ123" i="64" s="1"/>
  <c r="BE121" i="64"/>
  <c r="BE124" i="64" s="1"/>
  <c r="BJ801" i="64" a="1"/>
  <c r="BJ801" i="64" s="1"/>
  <c r="BJ501" i="64" a="1"/>
  <c r="BJ501" i="64" s="1"/>
  <c r="BJ1056" i="64" a="1"/>
  <c r="BJ1056" i="64" s="1"/>
  <c r="BJ1445" i="64" a="1"/>
  <c r="BJ1445" i="64" s="1"/>
  <c r="BJ940" i="64" a="1"/>
  <c r="BJ940" i="64" s="1"/>
  <c r="BJ503" i="64" a="1"/>
  <c r="BJ503" i="64" s="1"/>
  <c r="BJ1337" i="64" a="1"/>
  <c r="BJ1337" i="64" s="1"/>
  <c r="BJ962" i="64" a="1"/>
  <c r="BJ962" i="64" s="1"/>
  <c r="BJ986" i="64" a="1"/>
  <c r="BJ986" i="64" s="1"/>
  <c r="BJ1058" i="64" a="1"/>
  <c r="BJ1058" i="64" s="1"/>
  <c r="BJ1443" i="64" a="1"/>
  <c r="BJ1443" i="64" s="1"/>
  <c r="BJ1343" i="64" a="1"/>
  <c r="BJ1343" i="64" s="1"/>
  <c r="BJ964" i="64" a="1"/>
  <c r="BJ964"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155" i="64" a="1"/>
  <c r="BJ915" i="64" a="1"/>
  <c r="BJ1444" i="64" a="1"/>
  <c r="BJ1120" i="64" a="1"/>
  <c r="BJ526" i="64" a="1"/>
  <c r="BJ1057" i="64" a="1"/>
  <c r="BJ1191" i="64" a="1"/>
  <c r="BJ802" i="64" a="1"/>
  <c r="BJ1336" i="64" a="1"/>
  <c r="BJ987" i="64" a="1"/>
  <c r="BJ963" i="64" a="1"/>
  <c r="BJ1085" i="64" a="1"/>
  <c r="BJ1420" i="64" a="1"/>
  <c r="BV1619" i="64" l="1" a="1"/>
  <c r="BV1619" i="64" s="1"/>
  <c r="BV1612" i="64" s="1"/>
  <c r="BV1613" i="64" s="1"/>
  <c r="BJ108" i="64"/>
  <c r="BJ1444" i="64"/>
  <c r="BI1128" i="64"/>
  <c r="AE428" i="64"/>
  <c r="AE432" i="64" s="1"/>
  <c r="BJ1420" i="64"/>
  <c r="BJ1085" i="64"/>
  <c r="BJ1057" i="64"/>
  <c r="BJ1120" i="64"/>
  <c r="BJ1191" i="64"/>
  <c r="BJ1155" i="64"/>
  <c r="BJ963" i="64"/>
  <c r="BJ987" i="64"/>
  <c r="BJ1336" i="64"/>
  <c r="BJ915" i="64"/>
  <c r="BJ802" i="64"/>
  <c r="BJ526" i="64"/>
  <c r="AA1393" i="64"/>
  <c r="AA1394" i="64" s="1"/>
  <c r="AS804" i="64"/>
  <c r="AS397" i="64"/>
  <c r="Y965" i="64"/>
  <c r="X504" i="64"/>
  <c r="AG398" i="64"/>
  <c r="BJ1715" i="64"/>
  <c r="AG162" i="69"/>
  <c r="AG163" i="69" s="1"/>
  <c r="BK1190" i="64" a="1"/>
  <c r="BK1190" i="64" s="1"/>
  <c r="BK1119" i="64" a="1"/>
  <c r="BK1119" i="64" s="1"/>
  <c r="BK1154" i="64" a="1"/>
  <c r="BK1154" i="64" s="1"/>
  <c r="BK1707" i="64" a="1"/>
  <c r="BK1707" i="64" s="1"/>
  <c r="BK1084" i="64" a="1"/>
  <c r="BK1084" i="64" s="1"/>
  <c r="BK1741" i="64" a="1"/>
  <c r="BK1741" i="64" s="1"/>
  <c r="AF173" i="69"/>
  <c r="AF175" i="69" s="1"/>
  <c r="BK402" i="64" a="1"/>
  <c r="BK402" i="64" s="1"/>
  <c r="BK396" i="64" a="1"/>
  <c r="BK396" i="64" s="1"/>
  <c r="AG135" i="69"/>
  <c r="AG136" i="69" s="1"/>
  <c r="AH112" i="69"/>
  <c r="AH115" i="69" s="1"/>
  <c r="BK1419" i="64" a="1"/>
  <c r="BK1419" i="64" s="1"/>
  <c r="AG119" i="69"/>
  <c r="AG125" i="69"/>
  <c r="BK1332" i="64" a="1"/>
  <c r="BK1332" i="64" s="1"/>
  <c r="BK914" i="64" a="1"/>
  <c r="BK914" i="64" s="1"/>
  <c r="BK525" i="64" a="1"/>
  <c r="BK525" i="64" s="1"/>
  <c r="BK107" i="64" a="1"/>
  <c r="BK107" i="64" s="1"/>
  <c r="BK176" i="64" a="1"/>
  <c r="BK176" i="64" s="1"/>
  <c r="BK122" i="64" a="1"/>
  <c r="BK122" i="64" s="1"/>
  <c r="BK40" i="64" a="1"/>
  <c r="BK40" i="64" s="1"/>
  <c r="BK106" i="64" a="1"/>
  <c r="BK106" i="64" s="1"/>
  <c r="BK123" i="64" a="1"/>
  <c r="BK123" i="64" s="1"/>
  <c r="BF121" i="64"/>
  <c r="BF124" i="64" s="1"/>
  <c r="BE17" i="69"/>
  <c r="BE18" i="69" s="1"/>
  <c r="BK801" i="64" a="1"/>
  <c r="BK801" i="64" s="1"/>
  <c r="BK986" i="64" a="1"/>
  <c r="BK986" i="64" s="1"/>
  <c r="BK501" i="64" a="1"/>
  <c r="BK501" i="64" s="1"/>
  <c r="BK1056" i="64" a="1"/>
  <c r="BK1056" i="64" s="1"/>
  <c r="BK1443" i="64" a="1"/>
  <c r="BK1443" i="64" s="1"/>
  <c r="BK1343" i="64" a="1"/>
  <c r="BK1343" i="64" s="1"/>
  <c r="BK962" i="64" a="1"/>
  <c r="BK962" i="64" s="1"/>
  <c r="BK1445" i="64" a="1"/>
  <c r="BK1445" i="64" s="1"/>
  <c r="BK1337" i="64" a="1"/>
  <c r="BK1337" i="64" s="1"/>
  <c r="BK964" i="64" a="1"/>
  <c r="BK964" i="64" s="1"/>
  <c r="BK940" i="64" a="1"/>
  <c r="BK940" i="64" s="1"/>
  <c r="BK503" i="64" a="1"/>
  <c r="BK503" i="64" s="1"/>
  <c r="BK1058" i="64" a="1"/>
  <c r="BK1058"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057" i="64" a="1"/>
  <c r="BK1444" i="64" a="1"/>
  <c r="BK802" i="64" a="1"/>
  <c r="BK1336" i="64" a="1"/>
  <c r="BK987" i="64" a="1"/>
  <c r="Y502" i="64" a="1"/>
  <c r="BK1191" i="64" a="1"/>
  <c r="BK1420" i="64" a="1"/>
  <c r="BK1155" i="64" a="1"/>
  <c r="BK963" i="64" a="1"/>
  <c r="BK915" i="64" a="1"/>
  <c r="BK1085" i="64" a="1"/>
  <c r="BK526" i="64" a="1"/>
  <c r="BK1120" i="64" a="1"/>
  <c r="BK108" i="64" l="1"/>
  <c r="BK1444" i="64"/>
  <c r="BJ1128" i="64"/>
  <c r="BK1120" i="64"/>
  <c r="BK1191" i="64"/>
  <c r="BK1057" i="64"/>
  <c r="BK1420" i="64"/>
  <c r="BK1085" i="64"/>
  <c r="BK1155" i="64"/>
  <c r="BK963" i="64"/>
  <c r="BK987" i="64"/>
  <c r="BK1336" i="64"/>
  <c r="BK915" i="64"/>
  <c r="BK802" i="64"/>
  <c r="BK526" i="64"/>
  <c r="BW1609" i="64"/>
  <c r="BW1615" i="64" s="1"/>
  <c r="AF430" i="64"/>
  <c r="AG427" i="64"/>
  <c r="AB1388" i="64"/>
  <c r="AB1392" i="64" s="1"/>
  <c r="AA1398" i="64"/>
  <c r="AT804" i="64"/>
  <c r="AT397" i="64"/>
  <c r="AR917" i="64"/>
  <c r="AS917" i="64"/>
  <c r="Y502" i="64"/>
  <c r="Z1446" i="64"/>
  <c r="AA941" i="64"/>
  <c r="AF1338" i="64"/>
  <c r="AG403" i="64"/>
  <c r="AG399" i="64"/>
  <c r="AH394" i="64"/>
  <c r="X1059" i="64"/>
  <c r="AD1422" i="64"/>
  <c r="AG169" i="69"/>
  <c r="AG179" i="69" s="1"/>
  <c r="AG167" i="69"/>
  <c r="AG177" i="69" s="1"/>
  <c r="AH156" i="69"/>
  <c r="AH161" i="69" s="1"/>
  <c r="BK1715" i="64"/>
  <c r="BL1190" i="64" a="1"/>
  <c r="BL1190" i="64" s="1"/>
  <c r="BL1154" i="64" a="1"/>
  <c r="BL1154" i="64" s="1"/>
  <c r="BL1119" i="64" a="1"/>
  <c r="BL1119" i="64" s="1"/>
  <c r="BL1707" i="64" a="1"/>
  <c r="BL1707" i="64" s="1"/>
  <c r="BL1084" i="64" a="1"/>
  <c r="BL1084" i="64" s="1"/>
  <c r="BL1741" i="64" a="1"/>
  <c r="BL1741" i="64" s="1"/>
  <c r="BL402" i="64" a="1"/>
  <c r="BL402" i="64" s="1"/>
  <c r="BL396" i="64" a="1"/>
  <c r="BL396" i="64" s="1"/>
  <c r="AG142" i="69"/>
  <c r="AG146" i="69" s="1"/>
  <c r="AG148" i="69" s="1"/>
  <c r="AH129" i="69"/>
  <c r="AH132" i="69" s="1"/>
  <c r="AH157" i="69" s="1"/>
  <c r="AG140" i="69"/>
  <c r="AG150" i="69" s="1"/>
  <c r="AH117" i="69"/>
  <c r="AH118" i="69" s="1"/>
  <c r="AH119" i="69" s="1"/>
  <c r="BL1419" i="64" a="1"/>
  <c r="BL1419" i="64" s="1"/>
  <c r="AG200" i="69"/>
  <c r="BL1332" i="64" a="1"/>
  <c r="BL1332" i="64" s="1"/>
  <c r="BL914" i="64" a="1"/>
  <c r="BL914" i="64" s="1"/>
  <c r="BL525" i="64" a="1"/>
  <c r="BL525" i="64" s="1"/>
  <c r="BL107" i="64" a="1"/>
  <c r="BL107" i="64" s="1"/>
  <c r="BL176" i="64" a="1"/>
  <c r="BL176" i="64" s="1"/>
  <c r="BL122" i="64" a="1"/>
  <c r="BL122" i="64" s="1"/>
  <c r="BL40" i="64" a="1"/>
  <c r="BL40" i="64" s="1"/>
  <c r="BL106" i="64" a="1"/>
  <c r="BL106" i="64" s="1"/>
  <c r="BL123" i="64" a="1"/>
  <c r="BL123" i="64" s="1"/>
  <c r="BG121" i="64"/>
  <c r="BG124" i="64" s="1"/>
  <c r="BL801" i="64" a="1"/>
  <c r="BL801" i="64" s="1"/>
  <c r="BL1058" i="64" a="1"/>
  <c r="BL1058" i="64" s="1"/>
  <c r="BL962" i="64" a="1"/>
  <c r="BL962" i="64" s="1"/>
  <c r="BL1056" i="64" a="1"/>
  <c r="BL1056" i="64" s="1"/>
  <c r="BL1343" i="64" a="1"/>
  <c r="BL1343" i="64" s="1"/>
  <c r="BL501" i="64" a="1"/>
  <c r="BL501" i="64" s="1"/>
  <c r="BL964" i="64" a="1"/>
  <c r="BL964" i="64" s="1"/>
  <c r="BL503" i="64" a="1"/>
  <c r="BL503" i="64" s="1"/>
  <c r="BL940" i="64" a="1"/>
  <c r="BL940" i="64" s="1"/>
  <c r="BL1337" i="64" a="1"/>
  <c r="BL1337" i="64" s="1"/>
  <c r="BL986" i="64" a="1"/>
  <c r="BL986" i="64" s="1"/>
  <c r="BL1445" i="64" a="1"/>
  <c r="BL1445" i="64" s="1"/>
  <c r="BL1443" i="64" a="1"/>
  <c r="BL1443"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63" i="64" a="1"/>
  <c r="BL1420" i="64" a="1"/>
  <c r="BL987" i="64" a="1"/>
  <c r="BL1155" i="64" a="1"/>
  <c r="BL526" i="64" a="1"/>
  <c r="BL1444" i="64" a="1"/>
  <c r="BL915" i="64" a="1"/>
  <c r="BL1191" i="64" a="1"/>
  <c r="BL1057" i="64" a="1"/>
  <c r="BL1336" i="64" a="1"/>
  <c r="BL1120" i="64" a="1"/>
  <c r="BL1085" i="64" a="1"/>
  <c r="BL802" i="64" a="1"/>
  <c r="BW1619" i="64" l="1" a="1"/>
  <c r="BW1619" i="64" s="1"/>
  <c r="BW1612" i="64" s="1"/>
  <c r="BW1613" i="64" s="1"/>
  <c r="BL108" i="64"/>
  <c r="BL1444" i="64"/>
  <c r="BK1128" i="64"/>
  <c r="AF428" i="64"/>
  <c r="AF432" i="64" s="1"/>
  <c r="BL1420" i="64"/>
  <c r="BL1057" i="64"/>
  <c r="BL1085" i="64"/>
  <c r="BL1120" i="64"/>
  <c r="BL1155" i="64"/>
  <c r="BL1191" i="64"/>
  <c r="BL963" i="64"/>
  <c r="BL987" i="64"/>
  <c r="BL1336" i="64"/>
  <c r="BL915" i="64"/>
  <c r="BL802" i="64"/>
  <c r="BL526" i="64"/>
  <c r="AB1393" i="64"/>
  <c r="AB1394" i="64" s="1"/>
  <c r="AU804" i="64"/>
  <c r="AU397" i="64"/>
  <c r="AH398" i="64"/>
  <c r="Z965" i="64"/>
  <c r="Y504" i="64"/>
  <c r="BL1715" i="64"/>
  <c r="AG173" i="69"/>
  <c r="AG175" i="69" s="1"/>
  <c r="AH159" i="69"/>
  <c r="AH184" i="69" s="1"/>
  <c r="AH187" i="69" s="1"/>
  <c r="AH194" i="69" s="1"/>
  <c r="AH202" i="69" s="1"/>
  <c r="BM1190" i="64" a="1"/>
  <c r="BM1190" i="64" s="1"/>
  <c r="BM1154" i="64" a="1"/>
  <c r="BM1154" i="64" s="1"/>
  <c r="BM1119" i="64" a="1"/>
  <c r="BM1119" i="64" s="1"/>
  <c r="BM1707" i="64" a="1"/>
  <c r="BM1707" i="64" s="1"/>
  <c r="BM1084" i="64" a="1"/>
  <c r="BM1084" i="64" s="1"/>
  <c r="BM1741" i="64" a="1"/>
  <c r="BM1741" i="64" s="1"/>
  <c r="BM402" i="64" a="1"/>
  <c r="BM402" i="64" s="1"/>
  <c r="BM396" i="64" a="1"/>
  <c r="BM396" i="64" s="1"/>
  <c r="AH134" i="69"/>
  <c r="AH135" i="69" s="1"/>
  <c r="AH136" i="69" s="1"/>
  <c r="AG152" i="69"/>
  <c r="BM1419" i="64" a="1"/>
  <c r="BM1419" i="64" s="1"/>
  <c r="BM1332" i="64" a="1"/>
  <c r="BM1332" i="64" s="1"/>
  <c r="BM914" i="64" a="1"/>
  <c r="BM914" i="64" s="1"/>
  <c r="BM525" i="64" a="1"/>
  <c r="BM525" i="64" s="1"/>
  <c r="BM122" i="64" a="1"/>
  <c r="BM122" i="64" s="1"/>
  <c r="BM40" i="64" a="1"/>
  <c r="BM40" i="64" s="1"/>
  <c r="BM107" i="64" a="1"/>
  <c r="BM107" i="64" s="1"/>
  <c r="BM176" i="64" a="1"/>
  <c r="BM176" i="64" s="1"/>
  <c r="BM106" i="64" a="1"/>
  <c r="BM106" i="64" s="1"/>
  <c r="BM123" i="64" a="1"/>
  <c r="BM123" i="64" s="1"/>
  <c r="BH121" i="64"/>
  <c r="BH124" i="64" s="1"/>
  <c r="AH123" i="69"/>
  <c r="BM801" i="64" a="1"/>
  <c r="BM801" i="64" s="1"/>
  <c r="BM986" i="64" a="1"/>
  <c r="BM986" i="64" s="1"/>
  <c r="BM964" i="64" a="1"/>
  <c r="BM964" i="64" s="1"/>
  <c r="BM1343" i="64" a="1"/>
  <c r="BM1343" i="64" s="1"/>
  <c r="BM503" i="64" a="1"/>
  <c r="BM503" i="64" s="1"/>
  <c r="BM1056" i="64" a="1"/>
  <c r="BM1056" i="64" s="1"/>
  <c r="BM1445" i="64" a="1"/>
  <c r="BM1445" i="64" s="1"/>
  <c r="BM940" i="64" a="1"/>
  <c r="BM940" i="64" s="1"/>
  <c r="BM1337" i="64" a="1"/>
  <c r="BM1337" i="64" s="1"/>
  <c r="BM1058" i="64" a="1"/>
  <c r="BM1058" i="64" s="1"/>
  <c r="BM501" i="64" a="1"/>
  <c r="BM501" i="64" s="1"/>
  <c r="BM1443" i="64" a="1"/>
  <c r="BM1443" i="64" s="1"/>
  <c r="BM962" i="64" a="1"/>
  <c r="BM962"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44" i="64" a="1"/>
  <c r="BM915" i="64" a="1"/>
  <c r="BM963" i="64" a="1"/>
  <c r="BM526" i="64" a="1"/>
  <c r="BM802" i="64" a="1"/>
  <c r="BM1420" i="64" a="1"/>
  <c r="BM1336" i="64" a="1"/>
  <c r="BM1057" i="64" a="1"/>
  <c r="Z502" i="64" a="1"/>
  <c r="BM987" i="64" a="1"/>
  <c r="BM1120" i="64" a="1"/>
  <c r="BM1155" i="64" a="1"/>
  <c r="BM1191" i="64" a="1"/>
  <c r="BM1085" i="64" a="1"/>
  <c r="BM108" i="64" l="1"/>
  <c r="BM1444" i="64"/>
  <c r="BL1128" i="64"/>
  <c r="BM1085" i="64"/>
  <c r="BM1420" i="64"/>
  <c r="BM1120" i="64"/>
  <c r="BM1057" i="64"/>
  <c r="BM1155" i="64"/>
  <c r="BM1191" i="64"/>
  <c r="BM963" i="64"/>
  <c r="BM987" i="64"/>
  <c r="BM1336" i="64"/>
  <c r="BM915" i="64"/>
  <c r="BM802" i="64"/>
  <c r="BM526" i="64"/>
  <c r="BX1609" i="64"/>
  <c r="BX1615" i="64" s="1"/>
  <c r="AH427" i="64"/>
  <c r="AG430" i="64"/>
  <c r="AC1388" i="64"/>
  <c r="AC1392" i="64" s="1"/>
  <c r="AB1398" i="64"/>
  <c r="AV804" i="64"/>
  <c r="AV397" i="64"/>
  <c r="AT917" i="64"/>
  <c r="AU917" i="64"/>
  <c r="Z502" i="64"/>
  <c r="AA1446" i="64"/>
  <c r="AB941" i="64"/>
  <c r="AH403" i="64"/>
  <c r="AI394" i="64"/>
  <c r="AH399" i="64"/>
  <c r="AE1422" i="64"/>
  <c r="Y1059" i="64"/>
  <c r="AG1338" i="64"/>
  <c r="BM1715" i="64"/>
  <c r="AH192" i="69"/>
  <c r="AH200" i="69" s="1"/>
  <c r="AH162" i="69"/>
  <c r="AH167" i="69" s="1"/>
  <c r="AH173" i="69" s="1"/>
  <c r="AH175" i="69" s="1"/>
  <c r="AI183" i="69"/>
  <c r="AI186" i="69" s="1"/>
  <c r="AH188" i="69"/>
  <c r="BN1190" i="64" a="1"/>
  <c r="BN1190" i="64" s="1"/>
  <c r="BN1154" i="64" a="1"/>
  <c r="BN1154" i="64" s="1"/>
  <c r="BN1119" i="64" a="1"/>
  <c r="BN1119" i="64" s="1"/>
  <c r="BN1707" i="64" a="1"/>
  <c r="BN1707" i="64" s="1"/>
  <c r="BN1084" i="64" a="1"/>
  <c r="BN1084" i="64" s="1"/>
  <c r="BN1741" i="64" a="1"/>
  <c r="BN1741" i="64" s="1"/>
  <c r="BN402" i="64" a="1"/>
  <c r="BN402" i="64" s="1"/>
  <c r="BN396" i="64" a="1"/>
  <c r="BN396" i="64" s="1"/>
  <c r="AH142" i="69"/>
  <c r="AH152" i="69" s="1"/>
  <c r="AH140" i="69"/>
  <c r="AH150" i="69" s="1"/>
  <c r="AI129" i="69"/>
  <c r="AI132" i="69" s="1"/>
  <c r="AI157" i="69" s="1"/>
  <c r="AI117" i="69"/>
  <c r="AI118" i="69" s="1"/>
  <c r="AJ112" i="69" s="1"/>
  <c r="BN1419" i="64" a="1"/>
  <c r="BN1419" i="64" s="1"/>
  <c r="BN1332" i="64" a="1"/>
  <c r="BN1332" i="64" s="1"/>
  <c r="BN914" i="64" a="1"/>
  <c r="BN914" i="64" s="1"/>
  <c r="BH17" i="69"/>
  <c r="BH18" i="69" s="1"/>
  <c r="BN525" i="64" a="1"/>
  <c r="BN525" i="64" s="1"/>
  <c r="BN40" i="64" a="1"/>
  <c r="BN40" i="64" s="1"/>
  <c r="BN122" i="64" a="1"/>
  <c r="BN122" i="64" s="1"/>
  <c r="BN176" i="64" a="1"/>
  <c r="BN176" i="64" s="1"/>
  <c r="BN107" i="64" a="1"/>
  <c r="BN107" i="64" s="1"/>
  <c r="BN106" i="64" a="1"/>
  <c r="BN106" i="64" s="1"/>
  <c r="BN123" i="64" a="1"/>
  <c r="BN123" i="64" s="1"/>
  <c r="BI121" i="64"/>
  <c r="BI124" i="64" s="1"/>
  <c r="BN801" i="64" a="1"/>
  <c r="BN801" i="64" s="1"/>
  <c r="BN1056" i="64" a="1"/>
  <c r="BN1056" i="64" s="1"/>
  <c r="BN1337" i="64" a="1"/>
  <c r="BN1337" i="64" s="1"/>
  <c r="BN501" i="64" a="1"/>
  <c r="BN501" i="64" s="1"/>
  <c r="BN940" i="64" a="1"/>
  <c r="BN940" i="64" s="1"/>
  <c r="BN986" i="64" a="1"/>
  <c r="BN986" i="64" s="1"/>
  <c r="BN1445" i="64" a="1"/>
  <c r="BN1445" i="64" s="1"/>
  <c r="BN1443" i="64" a="1"/>
  <c r="BN1443" i="64" s="1"/>
  <c r="BN1343" i="64" a="1"/>
  <c r="BN1343" i="64" s="1"/>
  <c r="BN964" i="64" a="1"/>
  <c r="BN964" i="64" s="1"/>
  <c r="BN1058" i="64" a="1"/>
  <c r="BN1058" i="64" s="1"/>
  <c r="BN962" i="64" a="1"/>
  <c r="BN962" i="64" s="1"/>
  <c r="BN503" i="64" a="1"/>
  <c r="BN50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336" i="64" a="1"/>
  <c r="BN1057" i="64" a="1"/>
  <c r="BN1420" i="64" a="1"/>
  <c r="BN1155" i="64" a="1"/>
  <c r="BN915" i="64" a="1"/>
  <c r="BN1085" i="64" a="1"/>
  <c r="BN1120" i="64" a="1"/>
  <c r="BN1444" i="64" a="1"/>
  <c r="BN1191" i="64" a="1"/>
  <c r="BN987" i="64" a="1"/>
  <c r="BN963" i="64" a="1"/>
  <c r="BN526" i="64" a="1"/>
  <c r="BN802" i="64" a="1"/>
  <c r="BX1619" i="64" l="1" a="1"/>
  <c r="BX1619" i="64" s="1"/>
  <c r="BX1612" i="64" s="1"/>
  <c r="BX1613" i="64" s="1"/>
  <c r="BN108" i="64"/>
  <c r="BN1444" i="64"/>
  <c r="BM1128" i="64"/>
  <c r="BN1155" i="64"/>
  <c r="N1155" i="64" s="1"/>
  <c r="BN1191" i="64"/>
  <c r="BN1420" i="64"/>
  <c r="N1420" i="64" s="1"/>
  <c r="BN1085" i="64"/>
  <c r="N1085" i="64" s="1"/>
  <c r="BN1057" i="64"/>
  <c r="BN1120" i="64"/>
  <c r="BN963" i="64"/>
  <c r="N963" i="64" s="1"/>
  <c r="BN987" i="64"/>
  <c r="BN1336" i="64"/>
  <c r="BN915" i="64"/>
  <c r="N915" i="64" s="1"/>
  <c r="BN802" i="64"/>
  <c r="N802" i="64" s="1"/>
  <c r="BN526" i="64"/>
  <c r="AG428" i="64"/>
  <c r="AC1393" i="64"/>
  <c r="AC1394" i="64" s="1"/>
  <c r="AW804" i="64"/>
  <c r="AW397" i="64"/>
  <c r="AV917" i="64"/>
  <c r="AA965" i="64"/>
  <c r="Z504" i="64"/>
  <c r="AI398" i="64"/>
  <c r="BN1715" i="64"/>
  <c r="N1715" i="64" s="1"/>
  <c r="AH198" i="69"/>
  <c r="AH169" i="69"/>
  <c r="AH179" i="69" s="1"/>
  <c r="AI156" i="69"/>
  <c r="AI161" i="69" s="1"/>
  <c r="AH177" i="69"/>
  <c r="AH163" i="69"/>
  <c r="BO1190" i="64" a="1"/>
  <c r="BO1190" i="64" s="1"/>
  <c r="BO1154" i="64" a="1"/>
  <c r="BO1154" i="64" s="1"/>
  <c r="BO1119" i="64" a="1"/>
  <c r="BO1119" i="64" s="1"/>
  <c r="BO1707" i="64" a="1"/>
  <c r="BO1707" i="64" s="1"/>
  <c r="BO1084" i="64" a="1"/>
  <c r="BO1084" i="64" s="1"/>
  <c r="BO1741" i="64" a="1"/>
  <c r="BO1741" i="64" s="1"/>
  <c r="BO402" i="64" a="1"/>
  <c r="BO402" i="64" s="1"/>
  <c r="BO396" i="64" a="1"/>
  <c r="BO396" i="64" s="1"/>
  <c r="AH146" i="69"/>
  <c r="AH148" i="69" s="1"/>
  <c r="AI134" i="69"/>
  <c r="AI135" i="69" s="1"/>
  <c r="BO1419" i="64" a="1"/>
  <c r="BO1419" i="64" s="1"/>
  <c r="BO1332" i="64" a="1"/>
  <c r="BO1332" i="64" s="1"/>
  <c r="BO914" i="64" a="1"/>
  <c r="BO914" i="64" s="1"/>
  <c r="AI125" i="69"/>
  <c r="BO525" i="64" a="1"/>
  <c r="BO525" i="64" s="1"/>
  <c r="BO40" i="64" a="1"/>
  <c r="BO40" i="64" s="1"/>
  <c r="BO176" i="64" a="1"/>
  <c r="BO176" i="64" s="1"/>
  <c r="BO107" i="64" a="1"/>
  <c r="BO107" i="64" s="1"/>
  <c r="BO122" i="64" a="1"/>
  <c r="BO122" i="64" s="1"/>
  <c r="BO106" i="64" a="1"/>
  <c r="BO106" i="64" s="1"/>
  <c r="BO123" i="64" a="1"/>
  <c r="BO123" i="64" s="1"/>
  <c r="BJ121" i="64"/>
  <c r="BJ124" i="64" s="1"/>
  <c r="AI119" i="69"/>
  <c r="BO801" i="64" a="1"/>
  <c r="BO801" i="64" s="1"/>
  <c r="BO1056" i="64" a="1"/>
  <c r="BO1056" i="64" s="1"/>
  <c r="BO1337" i="64" a="1"/>
  <c r="BO1337" i="64" s="1"/>
  <c r="BO986" i="64" a="1"/>
  <c r="BO986" i="64" s="1"/>
  <c r="BO940" i="64" a="1"/>
  <c r="BO940" i="64" s="1"/>
  <c r="BO1343" i="64" a="1"/>
  <c r="BO1343" i="64" s="1"/>
  <c r="BO964" i="64" a="1"/>
  <c r="BO964" i="64" s="1"/>
  <c r="BO501" i="64" a="1"/>
  <c r="BO501" i="64" s="1"/>
  <c r="BO1443" i="64" a="1"/>
  <c r="BO1443" i="64" s="1"/>
  <c r="BO1058" i="64" a="1"/>
  <c r="BO1058" i="64" s="1"/>
  <c r="BO962" i="64" a="1"/>
  <c r="BO962" i="64" s="1"/>
  <c r="BO1445" i="64" a="1"/>
  <c r="BO1445" i="64" s="1"/>
  <c r="BO503" i="64" a="1"/>
  <c r="BO50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963" i="64" a="1"/>
  <c r="BO802" i="64" a="1"/>
  <c r="AA502" i="64" a="1"/>
  <c r="BO987" i="64" a="1"/>
  <c r="BO1444" i="64" a="1"/>
  <c r="BO1336" i="64" a="1"/>
  <c r="BO1120" i="64" a="1"/>
  <c r="BO1085" i="64" a="1"/>
  <c r="BO1057" i="64" a="1"/>
  <c r="BO1155" i="64" a="1"/>
  <c r="BO1420" i="64" a="1"/>
  <c r="BO1191" i="64" a="1"/>
  <c r="BO915" i="64" a="1"/>
  <c r="BO526" i="64" a="1"/>
  <c r="BO108" i="64" l="1"/>
  <c r="BO1444" i="64"/>
  <c r="BN1128" i="64"/>
  <c r="N1128" i="64" s="1"/>
  <c r="BO1420" i="64"/>
  <c r="BO1085" i="64"/>
  <c r="BO1057" i="64"/>
  <c r="BO1120" i="64"/>
  <c r="BO1155" i="64"/>
  <c r="BO1191" i="64"/>
  <c r="BO963" i="64"/>
  <c r="BO987" i="64"/>
  <c r="BO1336" i="64"/>
  <c r="BO915" i="64"/>
  <c r="BO802" i="64"/>
  <c r="BO526" i="64"/>
  <c r="BY1609" i="64"/>
  <c r="BY1615" i="64" s="1"/>
  <c r="AG432" i="64"/>
  <c r="AH430" i="64"/>
  <c r="AI427" i="64"/>
  <c r="AD1388" i="64"/>
  <c r="AC1398" i="64"/>
  <c r="AX804" i="64"/>
  <c r="AX397" i="64"/>
  <c r="AA502" i="64"/>
  <c r="AB1446" i="64"/>
  <c r="AC941" i="64"/>
  <c r="AI403" i="64"/>
  <c r="AI399" i="64"/>
  <c r="AJ394" i="64"/>
  <c r="AH1338" i="64"/>
  <c r="AF1422" i="64"/>
  <c r="Z1059" i="64"/>
  <c r="BO1715" i="64"/>
  <c r="AI159" i="69"/>
  <c r="AI184" i="69" s="1"/>
  <c r="AI187" i="69" s="1"/>
  <c r="AI194" i="69" s="1"/>
  <c r="AI202" i="69" s="1"/>
  <c r="BP1190" i="64" a="1"/>
  <c r="BP1190" i="64" s="1"/>
  <c r="BP1154" i="64" a="1"/>
  <c r="BP1154" i="64" s="1"/>
  <c r="BP1119" i="64" a="1"/>
  <c r="BP1119" i="64" s="1"/>
  <c r="BP1707" i="64" a="1"/>
  <c r="BP1707" i="64" s="1"/>
  <c r="BP1084" i="64" a="1"/>
  <c r="BP1084" i="64" s="1"/>
  <c r="BP1741" i="64" a="1"/>
  <c r="BP1741" i="64" s="1"/>
  <c r="BP396" i="64" a="1"/>
  <c r="BP396" i="64" s="1"/>
  <c r="BP402" i="64" a="1"/>
  <c r="BP402" i="64" s="1"/>
  <c r="AJ129" i="69"/>
  <c r="AJ134" i="69" s="1"/>
  <c r="AI136" i="69"/>
  <c r="AI140" i="69"/>
  <c r="AI150" i="69" s="1"/>
  <c r="AI142" i="69"/>
  <c r="AI146" i="69" s="1"/>
  <c r="AI148" i="69" s="1"/>
  <c r="BP1419" i="64" a="1"/>
  <c r="BP1419" i="64" s="1"/>
  <c r="BP1332" i="64" a="1"/>
  <c r="BP1332" i="64" s="1"/>
  <c r="BP914" i="64" a="1"/>
  <c r="BP914" i="64" s="1"/>
  <c r="BK121" i="64"/>
  <c r="BK124" i="64" s="1"/>
  <c r="BP525" i="64" a="1"/>
  <c r="BP525" i="64" s="1"/>
  <c r="BP176" i="64" a="1"/>
  <c r="BP176" i="64" s="1"/>
  <c r="BP107" i="64" a="1"/>
  <c r="BP107" i="64" s="1"/>
  <c r="BP122" i="64" a="1"/>
  <c r="BP122" i="64" s="1"/>
  <c r="BP40" i="64" a="1"/>
  <c r="BP40" i="64" s="1"/>
  <c r="BP106" i="64" a="1"/>
  <c r="BP106" i="64" s="1"/>
  <c r="BP123" i="64" a="1"/>
  <c r="BP123" i="64" s="1"/>
  <c r="BP801" i="64" a="1"/>
  <c r="BP801" i="64" s="1"/>
  <c r="BP501" i="64" a="1"/>
  <c r="BP501" i="64" s="1"/>
  <c r="BP964" i="64" a="1"/>
  <c r="BP964" i="64" s="1"/>
  <c r="BP503" i="64" a="1"/>
  <c r="BP503" i="64" s="1"/>
  <c r="BP940" i="64" a="1"/>
  <c r="BP940" i="64" s="1"/>
  <c r="BP962" i="64" a="1"/>
  <c r="BP962" i="64" s="1"/>
  <c r="BP986" i="64" a="1"/>
  <c r="BP986" i="64" s="1"/>
  <c r="BP1445" i="64" a="1"/>
  <c r="BP1445" i="64" s="1"/>
  <c r="BP1343" i="64" a="1"/>
  <c r="BP1343" i="64" s="1"/>
  <c r="BP1056" i="64" a="1"/>
  <c r="BP1056" i="64" s="1"/>
  <c r="BP1337" i="64" a="1"/>
  <c r="BP1337" i="64" s="1"/>
  <c r="BP1443" i="64" a="1"/>
  <c r="BP1443" i="64" s="1"/>
  <c r="BP1058" i="64" a="1"/>
  <c r="BP1058"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55" i="64" a="1"/>
  <c r="BP1057" i="64" a="1"/>
  <c r="BP1120" i="64" a="1"/>
  <c r="BP1085" i="64" a="1"/>
  <c r="BP1336" i="64" a="1"/>
  <c r="BP1444" i="64" a="1"/>
  <c r="BP526" i="64" a="1"/>
  <c r="BP963" i="64" a="1"/>
  <c r="BP915" i="64" a="1"/>
  <c r="BP1191" i="64" a="1"/>
  <c r="BP802" i="64" a="1"/>
  <c r="BP987" i="64" a="1"/>
  <c r="BP1420" i="64" a="1"/>
  <c r="BY1619" i="64" l="1" a="1"/>
  <c r="BY1619" i="64" s="1"/>
  <c r="BY1612" i="64" s="1"/>
  <c r="BY1613" i="64" s="1"/>
  <c r="BP108" i="64"/>
  <c r="BP1444" i="64"/>
  <c r="BO1128" i="64"/>
  <c r="AH428" i="64"/>
  <c r="AH432" i="64" s="1"/>
  <c r="BP1120" i="64"/>
  <c r="BP1057" i="64"/>
  <c r="BP1155" i="64"/>
  <c r="BP1191" i="64"/>
  <c r="BP1420" i="64"/>
  <c r="BP1085" i="64"/>
  <c r="BP963" i="64"/>
  <c r="BP987" i="64"/>
  <c r="BP1336" i="64"/>
  <c r="BP915" i="64"/>
  <c r="BP802" i="64"/>
  <c r="BP526" i="64"/>
  <c r="AD1392" i="64"/>
  <c r="AD1393" i="64" s="1"/>
  <c r="K1393" i="64" s="1"/>
  <c r="AY804" i="64"/>
  <c r="AY397" i="64"/>
  <c r="AW917" i="64"/>
  <c r="AB965" i="64"/>
  <c r="AJ398" i="64"/>
  <c r="AA504" i="64"/>
  <c r="AI188" i="69"/>
  <c r="AJ183" i="69"/>
  <c r="AJ186" i="69" s="1"/>
  <c r="AI192" i="69"/>
  <c r="AI200" i="69" s="1"/>
  <c r="AI162" i="69"/>
  <c r="AI163" i="69" s="1"/>
  <c r="BP1715" i="64"/>
  <c r="BQ1154" i="64" a="1"/>
  <c r="BQ1154" i="64" s="1"/>
  <c r="BQ1190" i="64" a="1"/>
  <c r="BQ1190" i="64" s="1"/>
  <c r="BQ1119" i="64" a="1"/>
  <c r="BQ1119" i="64" s="1"/>
  <c r="BQ1707" i="64" a="1"/>
  <c r="BQ1707" i="64" s="1"/>
  <c r="BQ1084" i="64" a="1"/>
  <c r="BQ1084" i="64" s="1"/>
  <c r="BQ1741" i="64" a="1"/>
  <c r="BQ1741" i="64" s="1"/>
  <c r="AJ132" i="69"/>
  <c r="AJ157" i="69" s="1"/>
  <c r="BQ402" i="64" a="1"/>
  <c r="BQ402" i="64" s="1"/>
  <c r="BQ396" i="64" a="1"/>
  <c r="BQ396" i="64" s="1"/>
  <c r="AI152" i="69"/>
  <c r="BQ1419" i="64" a="1"/>
  <c r="BQ1419" i="64" s="1"/>
  <c r="BK17" i="69"/>
  <c r="BK18" i="69" s="1"/>
  <c r="BQ1332" i="64" a="1"/>
  <c r="BQ1332" i="64" s="1"/>
  <c r="BQ914" i="64" a="1"/>
  <c r="BQ914" i="64" s="1"/>
  <c r="BQ525" i="64" a="1"/>
  <c r="BQ525" i="64" s="1"/>
  <c r="BQ107" i="64" a="1"/>
  <c r="BQ107" i="64" s="1"/>
  <c r="BQ122" i="64" a="1"/>
  <c r="BQ122" i="64" s="1"/>
  <c r="BQ40" i="64" a="1"/>
  <c r="BQ40" i="64" s="1"/>
  <c r="BQ176" i="64" a="1"/>
  <c r="BQ176" i="64" s="1"/>
  <c r="BQ106" i="64" a="1"/>
  <c r="BQ106" i="64" s="1"/>
  <c r="BQ123" i="64" a="1"/>
  <c r="BQ123" i="64" s="1"/>
  <c r="BL121" i="64"/>
  <c r="BL124" i="64" s="1"/>
  <c r="AJ119" i="69"/>
  <c r="BQ801" i="64" a="1"/>
  <c r="BQ801" i="64" s="1"/>
  <c r="BQ501" i="64" a="1"/>
  <c r="BQ501" i="64" s="1"/>
  <c r="BQ940" i="64" a="1"/>
  <c r="BQ940" i="64" s="1"/>
  <c r="BQ1056" i="64" a="1"/>
  <c r="BQ1056" i="64" s="1"/>
  <c r="BQ1443" i="64" a="1"/>
  <c r="BQ1443" i="64" s="1"/>
  <c r="BQ1337" i="64" a="1"/>
  <c r="BQ1337" i="64" s="1"/>
  <c r="BQ1058" i="64" a="1"/>
  <c r="BQ1058" i="64" s="1"/>
  <c r="BQ962" i="64" a="1"/>
  <c r="BQ962" i="64" s="1"/>
  <c r="BQ986" i="64" a="1"/>
  <c r="BQ986" i="64" s="1"/>
  <c r="BQ503" i="64" a="1"/>
  <c r="BQ503" i="64" s="1"/>
  <c r="BQ964" i="64" a="1"/>
  <c r="BQ964" i="64" s="1"/>
  <c r="BQ1343" i="64" a="1"/>
  <c r="BQ1343" i="64" s="1"/>
  <c r="BQ1445" i="64" a="1"/>
  <c r="BQ1445"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44" i="64" a="1"/>
  <c r="AB502" i="64" a="1"/>
  <c r="BQ1336" i="64" a="1"/>
  <c r="BQ1420" i="64" a="1"/>
  <c r="BQ963" i="64" a="1"/>
  <c r="BQ1085" i="64" a="1"/>
  <c r="BQ1057" i="64" a="1"/>
  <c r="BQ915" i="64" a="1"/>
  <c r="BQ1155" i="64" a="1"/>
  <c r="BQ802" i="64" a="1"/>
  <c r="BQ987" i="64" a="1"/>
  <c r="BQ1191" i="64" a="1"/>
  <c r="BQ1120" i="64" a="1"/>
  <c r="BQ526" i="64" a="1"/>
  <c r="BQ108" i="64" l="1"/>
  <c r="BQ1444" i="64"/>
  <c r="BP1128" i="64"/>
  <c r="AD1394" i="64"/>
  <c r="BQ1120" i="64"/>
  <c r="BQ1191" i="64"/>
  <c r="BQ1155" i="64"/>
  <c r="BQ1085" i="64"/>
  <c r="BQ1057" i="64"/>
  <c r="BQ1420" i="64"/>
  <c r="BQ963" i="64"/>
  <c r="BQ987" i="64"/>
  <c r="BQ1336" i="64"/>
  <c r="BQ915" i="64"/>
  <c r="BQ802" i="64"/>
  <c r="BQ526" i="64"/>
  <c r="AD1398" i="64"/>
  <c r="AE1388" i="64"/>
  <c r="BZ1609" i="64"/>
  <c r="AI430" i="64"/>
  <c r="AJ427" i="64"/>
  <c r="AZ804" i="64"/>
  <c r="AZ397" i="64"/>
  <c r="BA397" i="64"/>
  <c r="AX917" i="64"/>
  <c r="AY917" i="64"/>
  <c r="AC1446" i="64"/>
  <c r="AB502" i="64"/>
  <c r="AD941" i="64"/>
  <c r="AI1338" i="64"/>
  <c r="AK394" i="64"/>
  <c r="AJ403" i="64"/>
  <c r="AJ399" i="64"/>
  <c r="AA1059" i="64"/>
  <c r="AG1422" i="64"/>
  <c r="AI169" i="69"/>
  <c r="AI179" i="69" s="1"/>
  <c r="AI167" i="69"/>
  <c r="AI177" i="69" s="1"/>
  <c r="AJ156" i="69"/>
  <c r="AJ161" i="69" s="1"/>
  <c r="AI198" i="69"/>
  <c r="BQ1715" i="64"/>
  <c r="BR1154" i="64" a="1"/>
  <c r="BR1154" i="64" s="1"/>
  <c r="BR1190" i="64" a="1"/>
  <c r="BR1190" i="64" s="1"/>
  <c r="BR1119" i="64" a="1"/>
  <c r="BR1119" i="64" s="1"/>
  <c r="BR1707" i="64" a="1"/>
  <c r="BR1707" i="64" s="1"/>
  <c r="BR1084" i="64" a="1"/>
  <c r="BR1084" i="64" s="1"/>
  <c r="BR1741" i="64" a="1"/>
  <c r="BR1741" i="64" s="1"/>
  <c r="AJ135" i="69"/>
  <c r="AJ140" i="69" s="1"/>
  <c r="AJ150" i="69" s="1"/>
  <c r="BR402" i="64" a="1"/>
  <c r="BR402" i="64" s="1"/>
  <c r="BR396" i="64" a="1"/>
  <c r="BR396" i="64" s="1"/>
  <c r="BR1419" i="64" a="1"/>
  <c r="BR1419" i="64" s="1"/>
  <c r="BL17" i="69"/>
  <c r="BL18" i="69" s="1"/>
  <c r="BR1332" i="64" a="1"/>
  <c r="BR1332" i="64" s="1"/>
  <c r="BR914" i="64" a="1"/>
  <c r="BR914" i="64" s="1"/>
  <c r="AK115" i="69"/>
  <c r="AK118" i="69" s="1"/>
  <c r="AK119" i="69" s="1"/>
  <c r="BR525" i="64" a="1"/>
  <c r="BR525" i="64" s="1"/>
  <c r="BR107" i="64" a="1"/>
  <c r="BR107" i="64" s="1"/>
  <c r="BR122" i="64" a="1"/>
  <c r="BR122" i="64" s="1"/>
  <c r="BR40" i="64" a="1"/>
  <c r="BR40" i="64" s="1"/>
  <c r="BR176" i="64" a="1"/>
  <c r="BR176" i="64" s="1"/>
  <c r="BR106" i="64" a="1"/>
  <c r="BR106" i="64" s="1"/>
  <c r="BR123" i="64" a="1"/>
  <c r="BR123" i="64" s="1"/>
  <c r="BM121" i="64"/>
  <c r="BM124" i="64" s="1"/>
  <c r="BR801" i="64" a="1"/>
  <c r="BR801" i="64" s="1"/>
  <c r="BR501" i="64" a="1"/>
  <c r="BR501" i="64" s="1"/>
  <c r="BR964" i="64" a="1"/>
  <c r="BR964" i="64" s="1"/>
  <c r="BR940" i="64" a="1"/>
  <c r="BR940" i="64" s="1"/>
  <c r="BR1343" i="64" a="1"/>
  <c r="BR1343" i="64" s="1"/>
  <c r="BR503" i="64" a="1"/>
  <c r="BR503" i="64" s="1"/>
  <c r="BR962" i="64" a="1"/>
  <c r="BR962" i="64" s="1"/>
  <c r="BR1445" i="64" a="1"/>
  <c r="BR1445" i="64" s="1"/>
  <c r="BR986" i="64" a="1"/>
  <c r="BR986" i="64" s="1"/>
  <c r="BR1056" i="64" a="1"/>
  <c r="BR1056" i="64" s="1"/>
  <c r="BR1337" i="64" a="1"/>
  <c r="BR1337" i="64" s="1"/>
  <c r="BR1443" i="64" a="1"/>
  <c r="BR1443" i="64" s="1"/>
  <c r="BR1058" i="64" a="1"/>
  <c r="BR1058"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526" i="64" a="1"/>
  <c r="BR1444" i="64" a="1"/>
  <c r="BR963" i="64" a="1"/>
  <c r="BR1420" i="64" a="1"/>
  <c r="BR915" i="64" a="1"/>
  <c r="BR1191" i="64" a="1"/>
  <c r="BR1057" i="64" a="1"/>
  <c r="BR1336" i="64" a="1"/>
  <c r="BR1155" i="64" a="1"/>
  <c r="BR987" i="64" a="1"/>
  <c r="BR1085" i="64" a="1"/>
  <c r="BR1120" i="64" a="1"/>
  <c r="BR802" i="64" a="1"/>
  <c r="AE1392" i="64" l="1"/>
  <c r="BR108" i="64"/>
  <c r="BR1444" i="64"/>
  <c r="BQ1128" i="64"/>
  <c r="BR1155" i="64"/>
  <c r="BR1085" i="64"/>
  <c r="BR1420" i="64"/>
  <c r="BR1120" i="64"/>
  <c r="BR1057" i="64"/>
  <c r="BR1191" i="64"/>
  <c r="BR963" i="64"/>
  <c r="BR987" i="64"/>
  <c r="BR1336" i="64"/>
  <c r="BR915" i="64"/>
  <c r="BR802" i="64"/>
  <c r="BR526" i="64"/>
  <c r="BZ1615" i="64"/>
  <c r="AI428" i="64"/>
  <c r="BA804" i="64"/>
  <c r="BB397" i="64"/>
  <c r="AZ917" i="64"/>
  <c r="AC965" i="64"/>
  <c r="AK398" i="64"/>
  <c r="AB504" i="64"/>
  <c r="AJ159" i="69"/>
  <c r="AJ184" i="69" s="1"/>
  <c r="AJ187" i="69" s="1"/>
  <c r="AJ194" i="69" s="1"/>
  <c r="AJ202" i="69" s="1"/>
  <c r="AI173" i="69"/>
  <c r="AI175" i="69" s="1"/>
  <c r="BR1715" i="64"/>
  <c r="BS1190" i="64" a="1"/>
  <c r="BS1190" i="64" s="1"/>
  <c r="BS1119" i="64" a="1"/>
  <c r="BS1119" i="64" s="1"/>
  <c r="BS1154" i="64" a="1"/>
  <c r="BS1154" i="64" s="1"/>
  <c r="BS1707" i="64" a="1"/>
  <c r="BS1707" i="64" s="1"/>
  <c r="BS1084" i="64" a="1"/>
  <c r="BS1084" i="64" s="1"/>
  <c r="BS1741" i="64" a="1"/>
  <c r="BS1741" i="64" s="1"/>
  <c r="AJ136" i="69"/>
  <c r="AK129" i="69"/>
  <c r="AK132" i="69" s="1"/>
  <c r="AK157" i="69" s="1"/>
  <c r="AJ142" i="69"/>
  <c r="AJ152" i="69" s="1"/>
  <c r="BS402" i="64" a="1"/>
  <c r="BS402" i="64" s="1"/>
  <c r="BS396" i="64" a="1"/>
  <c r="BS396" i="64" s="1"/>
  <c r="BS1419" i="64" a="1"/>
  <c r="BS1419" i="64" s="1"/>
  <c r="BS1332" i="64" a="1"/>
  <c r="BS1332" i="64" s="1"/>
  <c r="BS914" i="64" a="1"/>
  <c r="BS914" i="64" s="1"/>
  <c r="BS525" i="64" a="1"/>
  <c r="BS525"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801" i="64" a="1"/>
  <c r="BS801" i="64" s="1"/>
  <c r="BS1443" i="64" a="1"/>
  <c r="BS1443" i="64" s="1"/>
  <c r="BS1058" i="64" a="1"/>
  <c r="BS1058" i="64" s="1"/>
  <c r="BS501" i="64" a="1"/>
  <c r="BS501" i="64" s="1"/>
  <c r="BS1445" i="64" a="1"/>
  <c r="BS1445" i="64" s="1"/>
  <c r="BS962" i="64" a="1"/>
  <c r="BS962" i="64" s="1"/>
  <c r="BS1343" i="64" a="1"/>
  <c r="BS1343" i="64" s="1"/>
  <c r="BS1056" i="64" a="1"/>
  <c r="BS1056" i="64" s="1"/>
  <c r="BS964" i="64" a="1"/>
  <c r="BS964" i="64" s="1"/>
  <c r="BS940" i="64" a="1"/>
  <c r="BS940" i="64" s="1"/>
  <c r="BS503" i="64" a="1"/>
  <c r="BS503" i="64" s="1"/>
  <c r="BS986" i="64" a="1"/>
  <c r="BS986" i="64" s="1"/>
  <c r="BS1337" i="64" a="1"/>
  <c r="BS1337"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963" i="64" a="1"/>
  <c r="BS1085" i="64" a="1"/>
  <c r="BS1336" i="64" a="1"/>
  <c r="BS1057" i="64" a="1"/>
  <c r="AC502" i="64" a="1"/>
  <c r="BS987" i="64" a="1"/>
  <c r="BS1444" i="64" a="1"/>
  <c r="BS802" i="64" a="1"/>
  <c r="BS915" i="64" a="1"/>
  <c r="BS526" i="64" a="1"/>
  <c r="BS1420" i="64" a="1"/>
  <c r="BS1120" i="64" a="1"/>
  <c r="BS1191" i="64" a="1"/>
  <c r="BS1155" i="64" a="1"/>
  <c r="AE1393" i="64" l="1"/>
  <c r="AF1388" i="64" s="1"/>
  <c r="BZ1619" i="64" a="1"/>
  <c r="BZ1619" i="64" s="1"/>
  <c r="BZ1612" i="64" s="1"/>
  <c r="BZ1613" i="64" s="1"/>
  <c r="O1613" i="64" s="1"/>
  <c r="BS108" i="64"/>
  <c r="BS1444" i="64"/>
  <c r="BR1128" i="64"/>
  <c r="BN124" i="64"/>
  <c r="BS1420" i="64"/>
  <c r="BS1085" i="64"/>
  <c r="BS1057" i="64"/>
  <c r="BS1155" i="64"/>
  <c r="BS1120" i="64"/>
  <c r="BS1191" i="64"/>
  <c r="BS963" i="64"/>
  <c r="BS987" i="64"/>
  <c r="BS1336" i="64"/>
  <c r="BS915" i="64"/>
  <c r="BS802" i="64"/>
  <c r="BS526" i="64"/>
  <c r="AI432" i="64"/>
  <c r="AK427" i="64"/>
  <c r="AJ430" i="64"/>
  <c r="AJ428" i="64" s="1"/>
  <c r="BB804" i="64"/>
  <c r="AC502" i="64"/>
  <c r="AD1446" i="64"/>
  <c r="AE941" i="64"/>
  <c r="AH1422" i="64"/>
  <c r="AB1059" i="64"/>
  <c r="AJ1338" i="64"/>
  <c r="AK399" i="64"/>
  <c r="AL394" i="64"/>
  <c r="AK403" i="64"/>
  <c r="AJ192" i="69"/>
  <c r="AJ198" i="69" s="1"/>
  <c r="AJ188" i="69"/>
  <c r="AK183" i="69"/>
  <c r="AK186" i="69" s="1"/>
  <c r="AJ162" i="69"/>
  <c r="AJ163" i="69" s="1"/>
  <c r="BS1715" i="64"/>
  <c r="BT1190" i="64" a="1"/>
  <c r="BT1190" i="64" s="1"/>
  <c r="BT1154" i="64" a="1"/>
  <c r="BT1154" i="64" s="1"/>
  <c r="BT1119" i="64" a="1"/>
  <c r="BT1119" i="64" s="1"/>
  <c r="BT1707" i="64" a="1"/>
  <c r="BT1707" i="64" s="1"/>
  <c r="BT1084" i="64" a="1"/>
  <c r="BT1084" i="64" s="1"/>
  <c r="BT1741" i="64" a="1"/>
  <c r="BT1741" i="64" s="1"/>
  <c r="AJ146" i="69"/>
  <c r="AJ148" i="69" s="1"/>
  <c r="AK134" i="69"/>
  <c r="AK135" i="69" s="1"/>
  <c r="AK140" i="69" s="1"/>
  <c r="AK150" i="69" s="1"/>
  <c r="BT402" i="64" a="1"/>
  <c r="BT402" i="64" s="1"/>
  <c r="BT396" i="64" a="1"/>
  <c r="BT396" i="64" s="1"/>
  <c r="AL115" i="69"/>
  <c r="AL118" i="69" s="1"/>
  <c r="AL125" i="69" s="1"/>
  <c r="BT1419" i="64" a="1"/>
  <c r="BT1419" i="64" s="1"/>
  <c r="BT1332" i="64" a="1"/>
  <c r="BT1332" i="64" s="1"/>
  <c r="BT914" i="64" a="1"/>
  <c r="BT914" i="64" s="1"/>
  <c r="BT525" i="64" a="1"/>
  <c r="BT525" i="64" s="1"/>
  <c r="BT122" i="64" a="1"/>
  <c r="BT122" i="64" s="1"/>
  <c r="BT40" i="64" a="1"/>
  <c r="BT40" i="64" s="1"/>
  <c r="BT176" i="64" a="1"/>
  <c r="BT176" i="64" s="1"/>
  <c r="BT107" i="64" a="1"/>
  <c r="BT107" i="64" s="1"/>
  <c r="BT106" i="64" a="1"/>
  <c r="BT106" i="64" s="1"/>
  <c r="BT123" i="64" a="1"/>
  <c r="BT123" i="64" s="1"/>
  <c r="BO121" i="64"/>
  <c r="BT801" i="64" a="1"/>
  <c r="BT801" i="64" s="1"/>
  <c r="BT1443" i="64" a="1"/>
  <c r="BT1443" i="64" s="1"/>
  <c r="BT1058" i="64" a="1"/>
  <c r="BT1058" i="64" s="1"/>
  <c r="BT962" i="64" a="1"/>
  <c r="BT962" i="64" s="1"/>
  <c r="BT1343" i="64" a="1"/>
  <c r="BT1343" i="64" s="1"/>
  <c r="BT1056" i="64" a="1"/>
  <c r="BT1056" i="64" s="1"/>
  <c r="BT964" i="64" a="1"/>
  <c r="BT964" i="64" s="1"/>
  <c r="BT986" i="64" a="1"/>
  <c r="BT986" i="64" s="1"/>
  <c r="BT940" i="64" a="1"/>
  <c r="BT940" i="64" s="1"/>
  <c r="BT501" i="64" a="1"/>
  <c r="BT501" i="64" s="1"/>
  <c r="BT503" i="64" a="1"/>
  <c r="BT503" i="64" s="1"/>
  <c r="BT1445" i="64" a="1"/>
  <c r="BT1445" i="64" s="1"/>
  <c r="BT1337" i="64" a="1"/>
  <c r="BT1337"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36" i="64" a="1"/>
  <c r="BT1120" i="64" a="1"/>
  <c r="BT526" i="64" a="1"/>
  <c r="BT915" i="64" a="1"/>
  <c r="BT1420" i="64" a="1"/>
  <c r="BT1155" i="64" a="1"/>
  <c r="BT963" i="64" a="1"/>
  <c r="BT1085" i="64" a="1"/>
  <c r="BT1191" i="64" a="1"/>
  <c r="BT987" i="64" a="1"/>
  <c r="BT1057" i="64" a="1"/>
  <c r="BT802" i="64" a="1"/>
  <c r="BT1444" i="64" a="1"/>
  <c r="AE1398" i="64" l="1"/>
  <c r="AE1394" i="64"/>
  <c r="BT108" i="64"/>
  <c r="BT1444" i="64"/>
  <c r="BO124" i="64"/>
  <c r="BS1128" i="64"/>
  <c r="BT1155" i="64"/>
  <c r="BT1191" i="64"/>
  <c r="BT1057" i="64"/>
  <c r="BT1420" i="64"/>
  <c r="BT1085" i="64"/>
  <c r="BT1120" i="64"/>
  <c r="BT963" i="64"/>
  <c r="BT987" i="64"/>
  <c r="BT1336" i="64"/>
  <c r="BT915" i="64"/>
  <c r="BT802" i="64"/>
  <c r="BT526" i="64"/>
  <c r="AF1392" i="64"/>
  <c r="CA1609" i="64"/>
  <c r="AJ432" i="64"/>
  <c r="BC804" i="64"/>
  <c r="BC397" i="64"/>
  <c r="BA917" i="64"/>
  <c r="BB917" i="64"/>
  <c r="AD965" i="64"/>
  <c r="AC504" i="64"/>
  <c r="AL398" i="64"/>
  <c r="AJ200" i="69"/>
  <c r="AK156" i="69"/>
  <c r="AK159" i="69" s="1"/>
  <c r="AK184" i="69" s="1"/>
  <c r="AK187" i="69" s="1"/>
  <c r="AK194" i="69" s="1"/>
  <c r="AK202" i="69" s="1"/>
  <c r="AJ167" i="69"/>
  <c r="AJ177" i="69" s="1"/>
  <c r="AJ169" i="69"/>
  <c r="AJ179" i="69" s="1"/>
  <c r="BT1715" i="64"/>
  <c r="BU1190" i="64" a="1"/>
  <c r="BU1190" i="64" s="1"/>
  <c r="BU1154" i="64" a="1"/>
  <c r="BU1154" i="64" s="1"/>
  <c r="BU1119" i="64" a="1"/>
  <c r="BU1119" i="64" s="1"/>
  <c r="BU1707" i="64" a="1"/>
  <c r="BU1707" i="64" s="1"/>
  <c r="BU1084" i="64" a="1"/>
  <c r="BU1084" i="64" s="1"/>
  <c r="BU1741" i="64" a="1"/>
  <c r="BU1741" i="64" s="1"/>
  <c r="AK142" i="69"/>
  <c r="AK152" i="69" s="1"/>
  <c r="AK136" i="69"/>
  <c r="AL129" i="69"/>
  <c r="AL134" i="69" s="1"/>
  <c r="BU402" i="64" a="1"/>
  <c r="BU402" i="64" s="1"/>
  <c r="BU396" i="64" a="1"/>
  <c r="BU396" i="64" s="1"/>
  <c r="BU1419" i="64" a="1"/>
  <c r="BU1419" i="64" s="1"/>
  <c r="BU1332" i="64" a="1"/>
  <c r="BU1332" i="64" s="1"/>
  <c r="BU914" i="64" a="1"/>
  <c r="BU914" i="64" s="1"/>
  <c r="BP16" i="69"/>
  <c r="AL123" i="69"/>
  <c r="AM112" i="69"/>
  <c r="AM115" i="69" s="1"/>
  <c r="AL119" i="69"/>
  <c r="BP121" i="64"/>
  <c r="BP124" i="64" s="1"/>
  <c r="BU525" i="64" a="1"/>
  <c r="BU525" i="64" s="1"/>
  <c r="BU176" i="64" a="1"/>
  <c r="BU176" i="64" s="1"/>
  <c r="BU40" i="64" a="1"/>
  <c r="BU40" i="64" s="1"/>
  <c r="BU122" i="64" a="1"/>
  <c r="BU122" i="64" s="1"/>
  <c r="BU107" i="64" a="1"/>
  <c r="BU107" i="64" s="1"/>
  <c r="BU106" i="64" a="1"/>
  <c r="BU106" i="64" s="1"/>
  <c r="BU123" i="64" a="1"/>
  <c r="BU123" i="64" s="1"/>
  <c r="BU801" i="64" a="1"/>
  <c r="BU801" i="64" s="1"/>
  <c r="BU1445" i="64" a="1"/>
  <c r="BU1445" i="64" s="1"/>
  <c r="BU501" i="64" a="1"/>
  <c r="BU501" i="64" s="1"/>
  <c r="BU1443" i="64" a="1"/>
  <c r="BU1443" i="64" s="1"/>
  <c r="BU1337" i="64" a="1"/>
  <c r="BU1337" i="64" s="1"/>
  <c r="BU503" i="64" a="1"/>
  <c r="BU503" i="64" s="1"/>
  <c r="BU1056" i="64" a="1"/>
  <c r="BU1056" i="64" s="1"/>
  <c r="BU962" i="64" a="1"/>
  <c r="BU962" i="64" s="1"/>
  <c r="BU1343" i="64" a="1"/>
  <c r="BU1343" i="64" s="1"/>
  <c r="BU1058" i="64" a="1"/>
  <c r="BU1058" i="64" s="1"/>
  <c r="BU964" i="64" a="1"/>
  <c r="BU964" i="64" s="1"/>
  <c r="BU986" i="64" a="1"/>
  <c r="BU986" i="64" s="1"/>
  <c r="BU940" i="64" a="1"/>
  <c r="BU940"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526" i="64" a="1"/>
  <c r="BU1336" i="64" a="1"/>
  <c r="BU1085" i="64" a="1"/>
  <c r="BU1420" i="64" a="1"/>
  <c r="BU1155" i="64" a="1"/>
  <c r="AD502" i="64" a="1"/>
  <c r="BU963" i="64" a="1"/>
  <c r="BU915" i="64" a="1"/>
  <c r="BU1120" i="64" a="1"/>
  <c r="BU1057" i="64" a="1"/>
  <c r="BU1444" i="64" a="1"/>
  <c r="BU1191" i="64" a="1"/>
  <c r="BU987" i="64" a="1"/>
  <c r="BU802" i="64" a="1"/>
  <c r="CA1615" i="64" l="1"/>
  <c r="BU108" i="64"/>
  <c r="BU1444" i="64"/>
  <c r="BT1128" i="64"/>
  <c r="AF1393" i="64"/>
  <c r="BU1057" i="64"/>
  <c r="BU1120" i="64"/>
  <c r="BU1155" i="64"/>
  <c r="BU1191" i="64"/>
  <c r="BU1420" i="64"/>
  <c r="BU1085" i="64"/>
  <c r="BU963" i="64"/>
  <c r="BU987" i="64"/>
  <c r="BU1336" i="64"/>
  <c r="BU915" i="64"/>
  <c r="BU802" i="64"/>
  <c r="BU526" i="64"/>
  <c r="AK430" i="64"/>
  <c r="AK428" i="64" s="1"/>
  <c r="AL427" i="64"/>
  <c r="BD804" i="64"/>
  <c r="BD397" i="64"/>
  <c r="BC917" i="64"/>
  <c r="AD502" i="64"/>
  <c r="AE1446" i="64"/>
  <c r="AF941" i="64"/>
  <c r="AJ173" i="69"/>
  <c r="AJ175" i="69" s="1"/>
  <c r="AL183" i="69"/>
  <c r="AL186" i="69" s="1"/>
  <c r="AK192" i="69"/>
  <c r="AK198" i="69" s="1"/>
  <c r="AI1422" i="64"/>
  <c r="AL403" i="64"/>
  <c r="AL399" i="64"/>
  <c r="AM394" i="64"/>
  <c r="AK1338" i="64"/>
  <c r="AC1059" i="64"/>
  <c r="AK161" i="69"/>
  <c r="AK162" i="69" s="1"/>
  <c r="AK167" i="69" s="1"/>
  <c r="AK177" i="69" s="1"/>
  <c r="AK188" i="69"/>
  <c r="BU1715" i="64"/>
  <c r="AK146" i="69"/>
  <c r="AK148" i="69" s="1"/>
  <c r="BV1190" i="64" a="1"/>
  <c r="BV1190" i="64" s="1"/>
  <c r="BV1154" i="64" a="1"/>
  <c r="BV1154" i="64" s="1"/>
  <c r="BV1119" i="64" a="1"/>
  <c r="BV1119" i="64" s="1"/>
  <c r="BV1707" i="64" a="1"/>
  <c r="BV1707" i="64" s="1"/>
  <c r="BV1084" i="64" a="1"/>
  <c r="BV1084" i="64" s="1"/>
  <c r="BV1741" i="64" a="1"/>
  <c r="BV1741" i="64" s="1"/>
  <c r="AL132" i="69"/>
  <c r="AL157" i="69" s="1"/>
  <c r="BV402" i="64" a="1"/>
  <c r="BV402" i="64" s="1"/>
  <c r="BV396" i="64" a="1"/>
  <c r="BV396" i="64" s="1"/>
  <c r="AM117" i="69"/>
  <c r="AM118" i="69" s="1"/>
  <c r="AM125" i="69" s="1"/>
  <c r="BV1419" i="64" a="1"/>
  <c r="BV1419" i="64" s="1"/>
  <c r="BP17" i="69"/>
  <c r="BP18" i="69" s="1"/>
  <c r="BV1332" i="64" a="1"/>
  <c r="BV1332" i="64" s="1"/>
  <c r="BV914" i="64" a="1"/>
  <c r="BV914" i="64" s="1"/>
  <c r="BV525" i="64" a="1"/>
  <c r="BV525" i="64" s="1"/>
  <c r="BV40" i="64" a="1"/>
  <c r="BV40" i="64" s="1"/>
  <c r="BV176" i="64" a="1"/>
  <c r="BV176" i="64" s="1"/>
  <c r="BV107" i="64" a="1"/>
  <c r="BV107" i="64" s="1"/>
  <c r="BV122" i="64" a="1"/>
  <c r="BV122" i="64" s="1"/>
  <c r="BV106" i="64" a="1"/>
  <c r="BV106" i="64" s="1"/>
  <c r="BV123" i="64" a="1"/>
  <c r="BV123" i="64" s="1"/>
  <c r="BQ121" i="64"/>
  <c r="BQ124" i="64" s="1"/>
  <c r="BQ207" i="69"/>
  <c r="BQ209" i="69" s="1"/>
  <c r="BQ219" i="69" s="1"/>
  <c r="BV801" i="64" a="1"/>
  <c r="BV801" i="64" s="1"/>
  <c r="BV962" i="64" a="1"/>
  <c r="BV962" i="64" s="1"/>
  <c r="BV1443" i="64" a="1"/>
  <c r="BV1443" i="64" s="1"/>
  <c r="BV964" i="64" a="1"/>
  <c r="BV964" i="64" s="1"/>
  <c r="BV986" i="64" a="1"/>
  <c r="BV986" i="64" s="1"/>
  <c r="BV1056" i="64" a="1"/>
  <c r="BV1056" i="64" s="1"/>
  <c r="BV940" i="64" a="1"/>
  <c r="BV940" i="64" s="1"/>
  <c r="BV501" i="64" a="1"/>
  <c r="BV501" i="64" s="1"/>
  <c r="BV1445" i="64" a="1"/>
  <c r="BV1445" i="64" s="1"/>
  <c r="BV1058" i="64" a="1"/>
  <c r="BV1058" i="64" s="1"/>
  <c r="BV503" i="64" a="1"/>
  <c r="BV503" i="64" s="1"/>
  <c r="BV1337" i="64" a="1"/>
  <c r="BV1337" i="64" s="1"/>
  <c r="BV1343" i="64" a="1"/>
  <c r="BV1343"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444" i="64" a="1"/>
  <c r="BV1336" i="64" a="1"/>
  <c r="BV987" i="64" a="1"/>
  <c r="BV1057" i="64" a="1"/>
  <c r="BV1420" i="64" a="1"/>
  <c r="BV915" i="64" a="1"/>
  <c r="BV963" i="64" a="1"/>
  <c r="BV526" i="64" a="1"/>
  <c r="BV1191" i="64" a="1"/>
  <c r="BV1155" i="64" a="1"/>
  <c r="BV1120" i="64" a="1"/>
  <c r="BV802" i="64" a="1"/>
  <c r="BV1085" i="64" a="1"/>
  <c r="AF1394" i="64" l="1"/>
  <c r="CA1619" i="64" a="1"/>
  <c r="CA1619" i="64" s="1"/>
  <c r="CA1612" i="64" s="1"/>
  <c r="BV108" i="64"/>
  <c r="BV1444" i="64"/>
  <c r="BU1128" i="64"/>
  <c r="AF1398" i="64"/>
  <c r="AG1388" i="64"/>
  <c r="BV1120" i="64"/>
  <c r="BV1155" i="64"/>
  <c r="BV1191" i="64"/>
  <c r="BV1085" i="64"/>
  <c r="BV1057" i="64"/>
  <c r="BV1420" i="64"/>
  <c r="BV963" i="64"/>
  <c r="BV987" i="64"/>
  <c r="BV1336" i="64"/>
  <c r="BV915" i="64"/>
  <c r="BV802" i="64"/>
  <c r="BV526" i="64"/>
  <c r="AK432" i="64"/>
  <c r="BE804" i="64"/>
  <c r="BF397" i="64"/>
  <c r="BE397" i="64"/>
  <c r="BD917" i="64"/>
  <c r="AK200" i="69"/>
  <c r="AE965" i="64"/>
  <c r="AD504" i="64"/>
  <c r="AM398" i="64"/>
  <c r="AL156" i="69"/>
  <c r="AL161" i="69" s="1"/>
  <c r="AK173" i="69"/>
  <c r="AK175" i="69" s="1"/>
  <c r="AK169" i="69"/>
  <c r="AK179" i="69" s="1"/>
  <c r="AK163" i="69"/>
  <c r="BV1715" i="64"/>
  <c r="BW1190" i="64" a="1"/>
  <c r="BW1190" i="64" s="1"/>
  <c r="BW1154" i="64" a="1"/>
  <c r="BW1154" i="64" s="1"/>
  <c r="BW1119" i="64" a="1"/>
  <c r="BW1119" i="64" s="1"/>
  <c r="BW1707" i="64" a="1"/>
  <c r="BW1707" i="64" s="1"/>
  <c r="BW1084" i="64" a="1"/>
  <c r="BW1084" i="64" s="1"/>
  <c r="BW1741" i="64" a="1"/>
  <c r="BW1741" i="64" s="1"/>
  <c r="AL135" i="69"/>
  <c r="AL136" i="69" s="1"/>
  <c r="BW402" i="64" a="1"/>
  <c r="BW402" i="64" s="1"/>
  <c r="BW396" i="64" a="1"/>
  <c r="BW396" i="64" s="1"/>
  <c r="BW1419" i="64" a="1"/>
  <c r="BW1419" i="64" s="1"/>
  <c r="BW1332" i="64" a="1"/>
  <c r="BW1332" i="64" s="1"/>
  <c r="BW914" i="64" a="1"/>
  <c r="BW914" i="64" s="1"/>
  <c r="BR121" i="64"/>
  <c r="BR124" i="64" s="1"/>
  <c r="BW525" i="64" a="1"/>
  <c r="BW525" i="64" s="1"/>
  <c r="BW107" i="64" a="1"/>
  <c r="BW107" i="64" s="1"/>
  <c r="BW122" i="64" a="1"/>
  <c r="BW122" i="64" s="1"/>
  <c r="BW176" i="64" a="1"/>
  <c r="BW176" i="64" s="1"/>
  <c r="BW40" i="64" a="1"/>
  <c r="BW40" i="64" s="1"/>
  <c r="BW106" i="64" a="1"/>
  <c r="BW106" i="64" s="1"/>
  <c r="BW123" i="64" a="1"/>
  <c r="BW123" i="64" s="1"/>
  <c r="BW801" i="64" a="1"/>
  <c r="BW801" i="64" s="1"/>
  <c r="BW964" i="64" a="1"/>
  <c r="BW964" i="64" s="1"/>
  <c r="BW940" i="64" a="1"/>
  <c r="BW940" i="64" s="1"/>
  <c r="BW1056" i="64" a="1"/>
  <c r="BW1056" i="64" s="1"/>
  <c r="BW503" i="64" a="1"/>
  <c r="BW503" i="64" s="1"/>
  <c r="BW1337" i="64" a="1"/>
  <c r="BW1337" i="64" s="1"/>
  <c r="BW1443" i="64" a="1"/>
  <c r="BW1443" i="64" s="1"/>
  <c r="BW1058" i="64" a="1"/>
  <c r="BW1058" i="64" s="1"/>
  <c r="BW1343" i="64" a="1"/>
  <c r="BW1343" i="64" s="1"/>
  <c r="BW986" i="64" a="1"/>
  <c r="BW986" i="64" s="1"/>
  <c r="BW1445" i="64" a="1"/>
  <c r="BW1445" i="64" s="1"/>
  <c r="BW501" i="64" a="1"/>
  <c r="BW501" i="64" s="1"/>
  <c r="BW962" i="64" a="1"/>
  <c r="BW962"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336" i="64" a="1"/>
  <c r="BW1155" i="64" a="1"/>
  <c r="BW1444" i="64" a="1"/>
  <c r="BW1191" i="64" a="1"/>
  <c r="BW1057" i="64" a="1"/>
  <c r="AE502" i="64" a="1"/>
  <c r="BW802" i="64" a="1"/>
  <c r="BW1120" i="64" a="1"/>
  <c r="BW915" i="64" a="1"/>
  <c r="BW1085" i="64" a="1"/>
  <c r="BW963" i="64" a="1"/>
  <c r="BW987" i="64" a="1"/>
  <c r="BW526" i="64" a="1"/>
  <c r="BW1420" i="64" a="1"/>
  <c r="CA1613" i="64" l="1"/>
  <c r="AG1392" i="64"/>
  <c r="BW108" i="64"/>
  <c r="BW1444" i="64"/>
  <c r="BV1128" i="64"/>
  <c r="BW1420" i="64"/>
  <c r="BW1120" i="64"/>
  <c r="BW1155" i="64"/>
  <c r="BW1057" i="64"/>
  <c r="BW1191" i="64"/>
  <c r="BW1085" i="64"/>
  <c r="BW963" i="64"/>
  <c r="BW987" i="64"/>
  <c r="BW1336" i="64"/>
  <c r="BW915" i="64"/>
  <c r="BW802" i="64"/>
  <c r="BW526" i="64"/>
  <c r="CB1609" i="64"/>
  <c r="AL430" i="64"/>
  <c r="AL428" i="64" s="1"/>
  <c r="AM427" i="64"/>
  <c r="BF804" i="64"/>
  <c r="AE502" i="64"/>
  <c r="AF1446" i="64"/>
  <c r="AG941" i="64"/>
  <c r="AL1338" i="64"/>
  <c r="AJ1422" i="64"/>
  <c r="AM403" i="64"/>
  <c r="AM399" i="64"/>
  <c r="AN394" i="64"/>
  <c r="AD1059" i="64"/>
  <c r="AL159" i="69"/>
  <c r="AL184" i="69" s="1"/>
  <c r="AL187" i="69" s="1"/>
  <c r="AM183" i="69" s="1"/>
  <c r="BW1715" i="64"/>
  <c r="BX1190" i="64" a="1"/>
  <c r="BX1190" i="64" s="1"/>
  <c r="BX1154" i="64" a="1"/>
  <c r="BX1154" i="64" s="1"/>
  <c r="BX1119" i="64" a="1"/>
  <c r="BX1119" i="64" s="1"/>
  <c r="BX1707" i="64" a="1"/>
  <c r="BX1707" i="64" s="1"/>
  <c r="BX1084" i="64" a="1"/>
  <c r="BX1084" i="64" s="1"/>
  <c r="BX1741" i="64" a="1"/>
  <c r="BX1741" i="64" s="1"/>
  <c r="AM129" i="69"/>
  <c r="AM132" i="69" s="1"/>
  <c r="AM157" i="69" s="1"/>
  <c r="AL142" i="69"/>
  <c r="AL146" i="69" s="1"/>
  <c r="AL148" i="69" s="1"/>
  <c r="AL140" i="69"/>
  <c r="AL150" i="69" s="1"/>
  <c r="BX396" i="64" a="1"/>
  <c r="BX396" i="64" s="1"/>
  <c r="BX402" i="64" a="1"/>
  <c r="BX402" i="64" s="1"/>
  <c r="BX1419" i="64" a="1"/>
  <c r="BX1419" i="64" s="1"/>
  <c r="BX1332" i="64" a="1"/>
  <c r="BX1332" i="64" s="1"/>
  <c r="BX914" i="64" a="1"/>
  <c r="BX914" i="64" s="1"/>
  <c r="BX525" i="64" a="1"/>
  <c r="BX525" i="64" s="1"/>
  <c r="BX107" i="64" a="1"/>
  <c r="BX107" i="64" s="1"/>
  <c r="BX176" i="64" a="1"/>
  <c r="BX176" i="64" s="1"/>
  <c r="BX40" i="64" a="1"/>
  <c r="BX40" i="64" s="1"/>
  <c r="BX122" i="64" a="1"/>
  <c r="BX122" i="64" s="1"/>
  <c r="BX106" i="64" a="1"/>
  <c r="BX106" i="64" s="1"/>
  <c r="BX123" i="64" a="1"/>
  <c r="BX123" i="64" s="1"/>
  <c r="BS121" i="64"/>
  <c r="BS124" i="64" s="1"/>
  <c r="BX801" i="64" a="1"/>
  <c r="BX801" i="64" s="1"/>
  <c r="BX1443" i="64" a="1"/>
  <c r="BX1443" i="64" s="1"/>
  <c r="BX501" i="64" a="1"/>
  <c r="BX501" i="64" s="1"/>
  <c r="BX503" i="64" a="1"/>
  <c r="BX503" i="64" s="1"/>
  <c r="BX940" i="64" a="1"/>
  <c r="BX940" i="64" s="1"/>
  <c r="BX1058" i="64" a="1"/>
  <c r="BX1058" i="64" s="1"/>
  <c r="BX962" i="64" a="1"/>
  <c r="BX962" i="64" s="1"/>
  <c r="BX1337" i="64" a="1"/>
  <c r="BX1337" i="64" s="1"/>
  <c r="BX986" i="64" a="1"/>
  <c r="BX986" i="64" s="1"/>
  <c r="BX1343" i="64" a="1"/>
  <c r="BX1343" i="64" s="1"/>
  <c r="BX964" i="64" a="1"/>
  <c r="BX964" i="64" s="1"/>
  <c r="BX1056" i="64" a="1"/>
  <c r="BX1056" i="64" s="1"/>
  <c r="BX1445" i="64" a="1"/>
  <c r="BX1445"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085" i="64" a="1"/>
  <c r="BX963" i="64" a="1"/>
  <c r="BX1444" i="64" a="1"/>
  <c r="BX1191" i="64" a="1"/>
  <c r="BX1155" i="64" a="1"/>
  <c r="BX1336" i="64" a="1"/>
  <c r="BX1120" i="64" a="1"/>
  <c r="BX1057" i="64" a="1"/>
  <c r="BX802" i="64" a="1"/>
  <c r="BX526" i="64" a="1"/>
  <c r="BX987" i="64" a="1"/>
  <c r="BX1420" i="64" a="1"/>
  <c r="BX915" i="64" a="1"/>
  <c r="AG1393" i="64" l="1"/>
  <c r="AG1398" i="64" s="1"/>
  <c r="CB1615" i="64"/>
  <c r="BX108" i="64"/>
  <c r="BX1444" i="64"/>
  <c r="BW1128" i="64"/>
  <c r="BX1420" i="64"/>
  <c r="BX1085" i="64"/>
  <c r="BX1120" i="64"/>
  <c r="BX1155" i="64"/>
  <c r="BX1191" i="64"/>
  <c r="BX1057" i="64"/>
  <c r="BX963" i="64"/>
  <c r="BX987" i="64"/>
  <c r="BX1336" i="64"/>
  <c r="BX915" i="64"/>
  <c r="BX802" i="64"/>
  <c r="BX526" i="64"/>
  <c r="AL432" i="64"/>
  <c r="BG804" i="64"/>
  <c r="BG397" i="64"/>
  <c r="BE917" i="64"/>
  <c r="BF917" i="64"/>
  <c r="AL188" i="69"/>
  <c r="AL194" i="69"/>
  <c r="AL202" i="69" s="1"/>
  <c r="AL192" i="69"/>
  <c r="AL200" i="69" s="1"/>
  <c r="AL162" i="69"/>
  <c r="AL167" i="69" s="1"/>
  <c r="AL177" i="69" s="1"/>
  <c r="AN398" i="64"/>
  <c r="AE504" i="64"/>
  <c r="AF965" i="64"/>
  <c r="BX1715" i="64"/>
  <c r="BY1190" i="64" a="1"/>
  <c r="BY1190" i="64" s="1"/>
  <c r="BY1154" i="64" a="1"/>
  <c r="BY1154" i="64" s="1"/>
  <c r="BY1119" i="64" a="1"/>
  <c r="BY1119" i="64" s="1"/>
  <c r="BY1707" i="64" a="1"/>
  <c r="BY1707" i="64" s="1"/>
  <c r="BY1084" i="64" a="1"/>
  <c r="BY1084" i="64" s="1"/>
  <c r="BY1741" i="64" a="1"/>
  <c r="BY1741" i="64" s="1"/>
  <c r="AM134" i="69"/>
  <c r="AM135" i="69" s="1"/>
  <c r="AM142" i="69" s="1"/>
  <c r="AM146" i="69" s="1"/>
  <c r="AM148" i="69" s="1"/>
  <c r="AL152" i="69"/>
  <c r="AM186" i="69"/>
  <c r="BY396" i="64" a="1"/>
  <c r="BY396" i="64" s="1"/>
  <c r="BY402" i="64" a="1"/>
  <c r="BY402" i="64" s="1"/>
  <c r="BY1419" i="64" a="1"/>
  <c r="BY1419" i="64" s="1"/>
  <c r="BY1332" i="64" a="1"/>
  <c r="BY1332" i="64" s="1"/>
  <c r="BY914" i="64" a="1"/>
  <c r="BY914" i="64" s="1"/>
  <c r="BY525" i="64" a="1"/>
  <c r="BY525" i="64" s="1"/>
  <c r="BY107" i="64" a="1"/>
  <c r="BY107" i="64" s="1"/>
  <c r="BY176" i="64" a="1"/>
  <c r="BY176" i="64" s="1"/>
  <c r="BY122" i="64" a="1"/>
  <c r="BY122" i="64" s="1"/>
  <c r="BY40" i="64" a="1"/>
  <c r="BY40" i="64" s="1"/>
  <c r="BY106" i="64" a="1"/>
  <c r="BY106" i="64" s="1"/>
  <c r="BY123" i="64" a="1"/>
  <c r="BY123" i="64" s="1"/>
  <c r="BT121" i="64"/>
  <c r="BT124" i="64" s="1"/>
  <c r="BU98" i="69"/>
  <c r="BY801" i="64" a="1"/>
  <c r="BY801" i="64" s="1"/>
  <c r="BY1056" i="64" a="1"/>
  <c r="BY1056" i="64" s="1"/>
  <c r="BY962" i="64" a="1"/>
  <c r="BY962" i="64" s="1"/>
  <c r="BY1343" i="64" a="1"/>
  <c r="BY1343" i="64" s="1"/>
  <c r="BY501" i="64" a="1"/>
  <c r="BY501" i="64" s="1"/>
  <c r="BY1058" i="64" a="1"/>
  <c r="BY1058" i="64" s="1"/>
  <c r="BY964" i="64" a="1"/>
  <c r="BY964" i="64" s="1"/>
  <c r="BY986" i="64" a="1"/>
  <c r="BY986" i="64" s="1"/>
  <c r="BY940" i="64" a="1"/>
  <c r="BY940" i="64" s="1"/>
  <c r="BY1443" i="64" a="1"/>
  <c r="BY1443" i="64" s="1"/>
  <c r="BY1337" i="64" a="1"/>
  <c r="BY1337" i="64" s="1"/>
  <c r="BY503" i="64" a="1"/>
  <c r="BY503" i="64" s="1"/>
  <c r="BY1445" i="64" a="1"/>
  <c r="BY1445"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085" i="64" a="1"/>
  <c r="BY1191" i="64" a="1"/>
  <c r="AF502" i="64" a="1"/>
  <c r="BY1336" i="64" a="1"/>
  <c r="BY963" i="64" a="1"/>
  <c r="BY802" i="64" a="1"/>
  <c r="BY1120" i="64" a="1"/>
  <c r="BY1155" i="64" a="1"/>
  <c r="BY1444" i="64" a="1"/>
  <c r="BY1057" i="64" a="1"/>
  <c r="BY987" i="64" a="1"/>
  <c r="BY1420" i="64" a="1"/>
  <c r="BY915" i="64" a="1"/>
  <c r="BY526" i="64" a="1"/>
  <c r="AH1388" i="64" l="1"/>
  <c r="AH1392" i="64" s="1"/>
  <c r="AG1394" i="64"/>
  <c r="CB1619" i="64" a="1"/>
  <c r="CB1619" i="64" s="1"/>
  <c r="CB1612" i="64" s="1"/>
  <c r="BY108" i="64"/>
  <c r="BY1444" i="64"/>
  <c r="BX1128" i="64"/>
  <c r="BY1057" i="64"/>
  <c r="BY1120" i="64"/>
  <c r="BY1155" i="64"/>
  <c r="BY1191" i="64"/>
  <c r="BY1420" i="64"/>
  <c r="BY1085" i="64"/>
  <c r="BY963" i="64"/>
  <c r="BY987" i="64"/>
  <c r="BY1336" i="64"/>
  <c r="BY915" i="64"/>
  <c r="BY802" i="64"/>
  <c r="BY526" i="64"/>
  <c r="AM430" i="64"/>
  <c r="AM428" i="64" s="1"/>
  <c r="AN427" i="64"/>
  <c r="BG917" i="64"/>
  <c r="BH804" i="64"/>
  <c r="BH397" i="64"/>
  <c r="AF502" i="64"/>
  <c r="AG1446" i="64"/>
  <c r="AH941" i="64"/>
  <c r="AL198" i="69"/>
  <c r="AL163" i="69"/>
  <c r="AM156" i="69"/>
  <c r="AM161" i="69" s="1"/>
  <c r="AL173" i="69"/>
  <c r="AL175" i="69" s="1"/>
  <c r="AL169" i="69"/>
  <c r="AL179" i="69" s="1"/>
  <c r="AN399" i="64"/>
  <c r="AO394" i="64"/>
  <c r="AN403" i="64"/>
  <c r="AM1338" i="64"/>
  <c r="AE1059" i="64"/>
  <c r="AK1422" i="64"/>
  <c r="BZ1190" i="64" a="1"/>
  <c r="BZ1190" i="64" s="1"/>
  <c r="BZ1154" i="64" a="1"/>
  <c r="BZ1154" i="64" s="1"/>
  <c r="BZ1119" i="64" a="1"/>
  <c r="BZ1119" i="64" s="1"/>
  <c r="BY1715" i="64"/>
  <c r="BZ1707" i="64" a="1"/>
  <c r="BZ1707" i="64" s="1"/>
  <c r="BZ1084" i="64" a="1"/>
  <c r="BZ1084" i="64" s="1"/>
  <c r="BZ1741" i="64" a="1"/>
  <c r="BZ1741" i="64" s="1"/>
  <c r="AM136" i="69"/>
  <c r="AM152" i="69"/>
  <c r="AN129" i="69"/>
  <c r="AN132" i="69" s="1"/>
  <c r="AN157" i="69" s="1"/>
  <c r="AM140" i="69"/>
  <c r="AM150" i="69" s="1"/>
  <c r="BZ402" i="64" a="1"/>
  <c r="BZ402" i="64" s="1"/>
  <c r="BZ396" i="64" a="1"/>
  <c r="BZ396" i="64" s="1"/>
  <c r="BZ1419" i="64" a="1"/>
  <c r="BZ1419" i="64" s="1"/>
  <c r="AO117" i="69"/>
  <c r="AO118" i="69" s="1"/>
  <c r="AO125" i="69" s="1"/>
  <c r="BZ1332" i="64" a="1"/>
  <c r="BZ1332" i="64" s="1"/>
  <c r="BZ914" i="64" a="1"/>
  <c r="BZ914" i="64" s="1"/>
  <c r="BZ525" i="64" a="1"/>
  <c r="BZ525" i="64" s="1"/>
  <c r="BZ176" i="64" a="1"/>
  <c r="BZ176" i="64" s="1"/>
  <c r="BZ122" i="64" a="1"/>
  <c r="BZ122" i="64" s="1"/>
  <c r="BZ40" i="64" a="1"/>
  <c r="BZ40" i="64" s="1"/>
  <c r="BZ107" i="64" a="1"/>
  <c r="BZ107" i="64" s="1"/>
  <c r="BZ106" i="64" a="1"/>
  <c r="BZ106" i="64" s="1"/>
  <c r="BZ123" i="64" a="1"/>
  <c r="BZ123" i="64" s="1"/>
  <c r="BU121" i="64"/>
  <c r="BU124" i="64" s="1"/>
  <c r="BZ801" i="64" a="1"/>
  <c r="BZ801" i="64" s="1"/>
  <c r="BZ1058" i="64" a="1"/>
  <c r="BZ1058" i="64" s="1"/>
  <c r="BZ962" i="64" a="1"/>
  <c r="BZ962" i="64" s="1"/>
  <c r="BZ501" i="64" a="1"/>
  <c r="BZ501" i="64" s="1"/>
  <c r="BZ964" i="64" a="1"/>
  <c r="BZ964" i="64" s="1"/>
  <c r="BZ940" i="64" a="1"/>
  <c r="BZ940" i="64" s="1"/>
  <c r="BZ986" i="64" a="1"/>
  <c r="BZ986" i="64" s="1"/>
  <c r="BZ1343" i="64" a="1"/>
  <c r="BZ1343" i="64" s="1"/>
  <c r="BZ503" i="64" a="1"/>
  <c r="BZ503" i="64" s="1"/>
  <c r="BZ1445" i="64" a="1"/>
  <c r="BZ1445" i="64" s="1"/>
  <c r="BZ1056" i="64" a="1"/>
  <c r="BZ1056" i="64" s="1"/>
  <c r="BZ1337" i="64" a="1"/>
  <c r="BZ1337" i="64" s="1"/>
  <c r="BZ1443" i="64" a="1"/>
  <c r="BZ1443"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155" i="64" a="1"/>
  <c r="BZ915" i="64" a="1"/>
  <c r="BZ1444" i="64" a="1"/>
  <c r="BZ1085" i="64" a="1"/>
  <c r="BZ987" i="64" a="1"/>
  <c r="BZ526" i="64" a="1"/>
  <c r="BZ1420" i="64" a="1"/>
  <c r="BZ1057" i="64" a="1"/>
  <c r="BZ1191" i="64" a="1"/>
  <c r="BZ1336" i="64" a="1"/>
  <c r="BZ963" i="64" a="1"/>
  <c r="BZ1120" i="64" a="1"/>
  <c r="BZ802" i="64" a="1"/>
  <c r="CB1613" i="64" l="1"/>
  <c r="CC1609" i="64" s="1"/>
  <c r="AH1393" i="64"/>
  <c r="AH1398" i="64" s="1"/>
  <c r="BZ108" i="64"/>
  <c r="BZ1444" i="64"/>
  <c r="BY1128" i="64"/>
  <c r="BZ1120" i="64"/>
  <c r="BZ1155" i="64"/>
  <c r="O1155" i="64" s="1"/>
  <c r="BZ1191" i="64"/>
  <c r="BZ1420" i="64"/>
  <c r="O1420" i="64" s="1"/>
  <c r="BZ1085" i="64"/>
  <c r="O1085" i="64" s="1"/>
  <c r="BZ1057" i="64"/>
  <c r="BZ963" i="64"/>
  <c r="O963" i="64" s="1"/>
  <c r="BZ987" i="64"/>
  <c r="BZ1336" i="64"/>
  <c r="BZ915" i="64"/>
  <c r="O915" i="64" s="1"/>
  <c r="BZ802" i="64"/>
  <c r="O802" i="64" s="1"/>
  <c r="BZ526" i="64"/>
  <c r="AM432" i="64"/>
  <c r="BI804" i="64"/>
  <c r="BJ397" i="64"/>
  <c r="BI397" i="64"/>
  <c r="BH917" i="64"/>
  <c r="AM159" i="69"/>
  <c r="AM184" i="69" s="1"/>
  <c r="AM187" i="69" s="1"/>
  <c r="AM194" i="69" s="1"/>
  <c r="AM202" i="69" s="1"/>
  <c r="CA123" i="64" a="1"/>
  <c r="CA123" i="64" s="1"/>
  <c r="AO398" i="64"/>
  <c r="AF504" i="64"/>
  <c r="AG965" i="64"/>
  <c r="BZ1715" i="64"/>
  <c r="O1715" i="64" s="1"/>
  <c r="CA1190" i="64" a="1"/>
  <c r="CA1190" i="64" s="1"/>
  <c r="CA1119" i="64" a="1"/>
  <c r="CA1119" i="64" s="1"/>
  <c r="CA1154" i="64" a="1"/>
  <c r="CA1154" i="64" s="1"/>
  <c r="CA1707" i="64" a="1"/>
  <c r="CA1707" i="64" s="1"/>
  <c r="CA1084" i="64" a="1"/>
  <c r="CA1084" i="64" s="1"/>
  <c r="CA1741" i="64" a="1"/>
  <c r="CA1741" i="64" s="1"/>
  <c r="AN134" i="69"/>
  <c r="AN135" i="69" s="1"/>
  <c r="CA402" i="64" a="1"/>
  <c r="CA402" i="64" s="1"/>
  <c r="CA396" i="64" a="1"/>
  <c r="CA396" i="64" s="1"/>
  <c r="CA1419" i="64" a="1"/>
  <c r="CA1419" i="64" s="1"/>
  <c r="CA1332" i="64" a="1"/>
  <c r="CA1332" i="64" s="1"/>
  <c r="CA914" i="64" a="1"/>
  <c r="CA914" i="64" s="1"/>
  <c r="BV121" i="64"/>
  <c r="BV124" i="64" s="1"/>
  <c r="CA525" i="64" a="1"/>
  <c r="CA525" i="64" s="1"/>
  <c r="CA122" i="64" a="1"/>
  <c r="CA122" i="64" s="1"/>
  <c r="CA40" i="64" a="1"/>
  <c r="CA40" i="64" s="1"/>
  <c r="CA107" i="64" a="1"/>
  <c r="CA107" i="64" s="1"/>
  <c r="CA176" i="64" a="1"/>
  <c r="CA176" i="64" s="1"/>
  <c r="CA106" i="64" a="1"/>
  <c r="CA106" i="64" s="1"/>
  <c r="CA801" i="64" a="1"/>
  <c r="CA801" i="64" s="1"/>
  <c r="CA962" i="64" a="1"/>
  <c r="CA962" i="64" s="1"/>
  <c r="CA1056" i="64" a="1"/>
  <c r="CA1056" i="64" s="1"/>
  <c r="CA964" i="64" a="1"/>
  <c r="CA964" i="64" s="1"/>
  <c r="CA1445" i="64" a="1"/>
  <c r="CA1445" i="64" s="1"/>
  <c r="CA940" i="64" a="1"/>
  <c r="CA940" i="64" s="1"/>
  <c r="CA1443" i="64" a="1"/>
  <c r="CA1443" i="64" s="1"/>
  <c r="CA1058" i="64" a="1"/>
  <c r="CA1058" i="64" s="1"/>
  <c r="CA1343" i="64" a="1"/>
  <c r="CA1343" i="64" s="1"/>
  <c r="CA503" i="64" a="1"/>
  <c r="CA503" i="64" s="1"/>
  <c r="CA1337" i="64" a="1"/>
  <c r="CA1337" i="64" s="1"/>
  <c r="CA501" i="64" a="1"/>
  <c r="CA501" i="64" s="1"/>
  <c r="CA986" i="64" a="1"/>
  <c r="CA986"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963" i="64" a="1"/>
  <c r="CA1420" i="64" a="1"/>
  <c r="CA1444" i="64" a="1"/>
  <c r="CA802" i="64" a="1"/>
  <c r="CA1336" i="64" a="1"/>
  <c r="CA1057" i="64" a="1"/>
  <c r="CA1085" i="64" a="1"/>
  <c r="AG502" i="64" a="1"/>
  <c r="CA915" i="64" a="1"/>
  <c r="CA987" i="64" a="1"/>
  <c r="CA526" i="64" a="1"/>
  <c r="CA1155" i="64" a="1"/>
  <c r="CA1191" i="64" a="1"/>
  <c r="CA1120" i="64" a="1"/>
  <c r="AI1388" i="64" l="1"/>
  <c r="AI1392" i="64" s="1"/>
  <c r="AI1393" i="64" s="1"/>
  <c r="AI1394" i="64" s="1"/>
  <c r="AH1394" i="64"/>
  <c r="CC1615" i="64"/>
  <c r="CA108" i="64"/>
  <c r="CA1444" i="64"/>
  <c r="BZ1128" i="64"/>
  <c r="O1128" i="64" s="1"/>
  <c r="CA1155" i="64"/>
  <c r="CA1420" i="64"/>
  <c r="CA1120" i="64"/>
  <c r="CA1191" i="64"/>
  <c r="CA1057" i="64"/>
  <c r="CA1085" i="64"/>
  <c r="CA963" i="64"/>
  <c r="CA987" i="64"/>
  <c r="CA1336" i="64"/>
  <c r="CA915" i="64"/>
  <c r="CA802" i="64"/>
  <c r="CA526" i="64"/>
  <c r="AN430" i="64"/>
  <c r="AN428" i="64" s="1"/>
  <c r="AO427" i="64"/>
  <c r="BJ804" i="64"/>
  <c r="AG502" i="64"/>
  <c r="AH1446" i="64"/>
  <c r="AI941" i="64"/>
  <c r="AN183" i="69"/>
  <c r="AN186" i="69" s="1"/>
  <c r="AM188" i="69"/>
  <c r="AM162" i="69"/>
  <c r="AM167" i="69" s="1"/>
  <c r="AM192" i="69"/>
  <c r="AM200" i="69" s="1"/>
  <c r="CB123" i="64" a="1"/>
  <c r="CB123" i="64" s="1"/>
  <c r="AL1422" i="64"/>
  <c r="AN1338" i="64"/>
  <c r="AF1059" i="64"/>
  <c r="AO403" i="64"/>
  <c r="AO399" i="64"/>
  <c r="AP394" i="64"/>
  <c r="CA1715" i="64"/>
  <c r="CB1190" i="64" a="1"/>
  <c r="CB1190" i="64" s="1"/>
  <c r="CB1154" i="64" a="1"/>
  <c r="CB1154" i="64" s="1"/>
  <c r="CB1119" i="64" a="1"/>
  <c r="CB1119" i="64" s="1"/>
  <c r="CB1707" i="64" a="1"/>
  <c r="CB1707" i="64" s="1"/>
  <c r="CB1084" i="64" a="1"/>
  <c r="CB1084" i="64" s="1"/>
  <c r="CB1741" i="64" a="1"/>
  <c r="CB1741" i="64" s="1"/>
  <c r="CB402" i="64" a="1"/>
  <c r="CB402" i="64" s="1"/>
  <c r="CB396" i="64" a="1"/>
  <c r="CB396" i="64" s="1"/>
  <c r="AN136" i="69"/>
  <c r="AN140" i="69"/>
  <c r="AN150" i="69" s="1"/>
  <c r="AN142" i="69"/>
  <c r="AO129" i="69"/>
  <c r="CB1419" i="64" a="1"/>
  <c r="CB1419" i="64" s="1"/>
  <c r="CB1332" i="64" a="1"/>
  <c r="CB1332" i="64" s="1"/>
  <c r="CB914" i="64" a="1"/>
  <c r="CB914" i="64" s="1"/>
  <c r="AP117" i="69"/>
  <c r="AP118" i="69" s="1"/>
  <c r="AP119" i="69" s="1"/>
  <c r="CB525" i="64" a="1"/>
  <c r="CB525" i="64" s="1"/>
  <c r="CB122" i="64" a="1"/>
  <c r="CB122" i="64" s="1"/>
  <c r="CB107" i="64" a="1"/>
  <c r="CB107" i="64" s="1"/>
  <c r="CB176" i="64" a="1"/>
  <c r="CB176" i="64" s="1"/>
  <c r="CB40" i="64" a="1"/>
  <c r="CB40" i="64" s="1"/>
  <c r="CB106" i="64" a="1"/>
  <c r="CB106" i="64" s="1"/>
  <c r="BW121" i="64"/>
  <c r="BW124" i="64" s="1"/>
  <c r="CB801" i="64" a="1"/>
  <c r="CB801" i="64" s="1"/>
  <c r="CB501" i="64" a="1"/>
  <c r="CB501" i="64" s="1"/>
  <c r="CB1445" i="64" a="1"/>
  <c r="CB1445" i="64" s="1"/>
  <c r="CB503" i="64" a="1"/>
  <c r="CB503" i="64" s="1"/>
  <c r="CB964" i="64" a="1"/>
  <c r="CB964" i="64" s="1"/>
  <c r="CB940" i="64" a="1"/>
  <c r="CB940" i="64" s="1"/>
  <c r="CB1443" i="64" a="1"/>
  <c r="CB1443" i="64" s="1"/>
  <c r="CB1058" i="64" a="1"/>
  <c r="CB1058" i="64" s="1"/>
  <c r="CB986" i="64" a="1"/>
  <c r="CB986" i="64" s="1"/>
  <c r="CB1337" i="64" a="1"/>
  <c r="CB1337" i="64" s="1"/>
  <c r="CB1056" i="64" a="1"/>
  <c r="CB1056" i="64" s="1"/>
  <c r="CB962" i="64" a="1"/>
  <c r="CB962" i="64" s="1"/>
  <c r="CB1343" i="64" a="1"/>
  <c r="CB1343"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155" i="64" a="1"/>
  <c r="CB1336" i="64" a="1"/>
  <c r="CB526" i="64" a="1"/>
  <c r="CB1420" i="64" a="1"/>
  <c r="CB1120" i="64" a="1"/>
  <c r="CB1057" i="64" a="1"/>
  <c r="CB1191" i="64" a="1"/>
  <c r="CB802" i="64" a="1"/>
  <c r="CB915" i="64" a="1"/>
  <c r="CB1085" i="64" a="1"/>
  <c r="CB963" i="64" a="1"/>
  <c r="CB1444" i="64" a="1"/>
  <c r="CB987" i="64" a="1"/>
  <c r="AI1398" i="64" l="1"/>
  <c r="AJ1388" i="64"/>
  <c r="AJ1392" i="64" s="1"/>
  <c r="AJ1393" i="64" s="1"/>
  <c r="CC1619" i="64" a="1"/>
  <c r="CC1619" i="64" s="1"/>
  <c r="CC1612" i="64" s="1"/>
  <c r="CC1613" i="64" s="1"/>
  <c r="CB108" i="64"/>
  <c r="CB1444" i="64"/>
  <c r="CA1128" i="64"/>
  <c r="CB1120" i="64"/>
  <c r="CB1155" i="64"/>
  <c r="CB1057" i="64"/>
  <c r="CB1191" i="64"/>
  <c r="CB1420" i="64"/>
  <c r="CB1085" i="64"/>
  <c r="CB963" i="64"/>
  <c r="CB987" i="64"/>
  <c r="CB1336" i="64"/>
  <c r="CB915" i="64"/>
  <c r="CB802" i="64"/>
  <c r="CB526" i="64"/>
  <c r="AN432" i="64"/>
  <c r="BK804" i="64"/>
  <c r="BK397" i="64"/>
  <c r="BL397" i="64"/>
  <c r="BI917" i="64"/>
  <c r="BJ917" i="64"/>
  <c r="AM198" i="69"/>
  <c r="AN156" i="69"/>
  <c r="AN161" i="69" s="1"/>
  <c r="AM169" i="69"/>
  <c r="AM179" i="69" s="1"/>
  <c r="AM163" i="69"/>
  <c r="AG504" i="64"/>
  <c r="AP398" i="64"/>
  <c r="CC123" i="64" a="1"/>
  <c r="CC123" i="64" s="1"/>
  <c r="AH965" i="64"/>
  <c r="CB1715" i="64"/>
  <c r="CC1190" i="64" a="1"/>
  <c r="CC1190" i="64" s="1"/>
  <c r="CC1154" i="64" a="1"/>
  <c r="CC1154" i="64" s="1"/>
  <c r="CC1119" i="64" a="1"/>
  <c r="CC1119" i="64" s="1"/>
  <c r="CD1190" i="64" a="1"/>
  <c r="CD1190" i="64" s="1"/>
  <c r="CD1154" i="64" a="1"/>
  <c r="CD1154" i="64" s="1"/>
  <c r="CD1119" i="64" a="1"/>
  <c r="CD1119" i="64" s="1"/>
  <c r="CC1707" i="64" a="1"/>
  <c r="CC1707" i="64" s="1"/>
  <c r="CC1084" i="64" a="1"/>
  <c r="CC1084" i="64" s="1"/>
  <c r="CD1707" i="64" a="1"/>
  <c r="CD1707" i="64" s="1"/>
  <c r="CD1084" i="64" a="1"/>
  <c r="CD1084" i="64" s="1"/>
  <c r="CC1741" i="64" a="1"/>
  <c r="CC1741" i="64" s="1"/>
  <c r="CD1741" i="64" a="1"/>
  <c r="CD1741" i="64" s="1"/>
  <c r="CD503" i="64" a="1"/>
  <c r="CD503" i="64" s="1"/>
  <c r="CD396" i="64" a="1"/>
  <c r="CD396" i="64" s="1"/>
  <c r="CD501" i="64" a="1"/>
  <c r="CD501" i="64" s="1"/>
  <c r="CD402" i="64" a="1"/>
  <c r="CD402" i="64" s="1"/>
  <c r="CD1419" i="64" a="1"/>
  <c r="CD1419" i="64" s="1"/>
  <c r="CD940" i="64" a="1"/>
  <c r="CD940" i="64" s="1"/>
  <c r="CD525" i="64" a="1"/>
  <c r="CD525" i="64" s="1"/>
  <c r="CD40" i="64" a="1"/>
  <c r="CD40" i="64" s="1"/>
  <c r="CD1443" i="64" a="1"/>
  <c r="CD1443" i="64" s="1"/>
  <c r="CD801" i="64" a="1"/>
  <c r="CD801" i="64" s="1"/>
  <c r="CD1056" i="64" a="1"/>
  <c r="CD1056" i="64" s="1"/>
  <c r="CD964" i="64" a="1"/>
  <c r="CD964" i="64" s="1"/>
  <c r="CD122" i="64" a="1"/>
  <c r="CD122" i="64" s="1"/>
  <c r="CD962" i="64" a="1"/>
  <c r="CD962" i="64" s="1"/>
  <c r="CD107" i="64" a="1"/>
  <c r="CD107" i="64" s="1"/>
  <c r="CD1332" i="64" a="1"/>
  <c r="CD1332" i="64" s="1"/>
  <c r="CD986" i="64" a="1"/>
  <c r="CD986" i="64" s="1"/>
  <c r="CD1445" i="64" a="1"/>
  <c r="CD1445" i="64" s="1"/>
  <c r="CD914" i="64" a="1"/>
  <c r="CD914" i="64" s="1"/>
  <c r="CD1058" i="64" a="1"/>
  <c r="CD1058" i="64" s="1"/>
  <c r="CD1343" i="64" a="1"/>
  <c r="CD1343" i="64" s="1"/>
  <c r="CD106" i="64" a="1"/>
  <c r="CD106" i="64" s="1"/>
  <c r="CD1337" i="64" a="1"/>
  <c r="CD1337" i="64" s="1"/>
  <c r="CD176" i="64" a="1"/>
  <c r="CD176" i="64" s="1"/>
  <c r="AM173" i="69"/>
  <c r="AM175" i="69" s="1"/>
  <c r="AM177" i="69"/>
  <c r="CC402" i="64" a="1"/>
  <c r="CC402" i="64" s="1"/>
  <c r="CC396" i="64" a="1"/>
  <c r="CC396" i="64" s="1"/>
  <c r="AO134" i="69"/>
  <c r="AO132" i="69"/>
  <c r="AO157" i="69" s="1"/>
  <c r="AN152" i="69"/>
  <c r="AN146" i="69"/>
  <c r="AN148" i="69" s="1"/>
  <c r="CC1419" i="64" a="1"/>
  <c r="CC1419" i="64" s="1"/>
  <c r="CC1332" i="64" a="1"/>
  <c r="CC1332" i="64" s="1"/>
  <c r="CC914" i="64" a="1"/>
  <c r="CC914" i="64" s="1"/>
  <c r="BX121" i="64"/>
  <c r="BX124" i="64" s="1"/>
  <c r="CC525" i="64" a="1"/>
  <c r="CC525" i="64" s="1"/>
  <c r="CC176" i="64" a="1"/>
  <c r="CC176" i="64" s="1"/>
  <c r="CC107" i="64" a="1"/>
  <c r="CC107" i="64" s="1"/>
  <c r="CC122" i="64" a="1"/>
  <c r="CC122" i="64" s="1"/>
  <c r="CC40" i="64" a="1"/>
  <c r="CC40" i="64" s="1"/>
  <c r="CC106" i="64" a="1"/>
  <c r="CC106" i="64" s="1"/>
  <c r="CC801" i="64" a="1"/>
  <c r="CC801" i="64" s="1"/>
  <c r="CC1058" i="64" a="1"/>
  <c r="CC1058" i="64" s="1"/>
  <c r="CC964" i="64" a="1"/>
  <c r="CC964" i="64" s="1"/>
  <c r="CC1343" i="64" a="1"/>
  <c r="CC1343" i="64" s="1"/>
  <c r="CC501" i="64" a="1"/>
  <c r="CC501" i="64" s="1"/>
  <c r="CC1056" i="64" a="1"/>
  <c r="CC1056" i="64" s="1"/>
  <c r="CC986" i="64" a="1"/>
  <c r="CC986" i="64" s="1"/>
  <c r="CC503" i="64" a="1"/>
  <c r="CC503" i="64" s="1"/>
  <c r="CC1445" i="64" a="1"/>
  <c r="CC1445" i="64" s="1"/>
  <c r="CC940" i="64" a="1"/>
  <c r="CC940" i="64" s="1"/>
  <c r="CC1443" i="64" a="1"/>
  <c r="CC1443" i="64" s="1"/>
  <c r="CC962" i="64" a="1"/>
  <c r="CC962" i="64" s="1"/>
  <c r="CC1337" i="64" a="1"/>
  <c r="CC1337"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26" i="64" a="1"/>
  <c r="CD1155" i="64" a="1"/>
  <c r="CC802" i="64" a="1"/>
  <c r="CD1191" i="64" a="1"/>
  <c r="CC1085" i="64" a="1"/>
  <c r="CC1444" i="64" a="1"/>
  <c r="CC1191" i="64" a="1"/>
  <c r="CD963" i="64" a="1"/>
  <c r="CD1444" i="64" a="1"/>
  <c r="CC963" i="64" a="1"/>
  <c r="CC1155" i="64" a="1"/>
  <c r="CD1085" i="64" a="1"/>
  <c r="CC1120" i="64" a="1"/>
  <c r="CD1057" i="64" a="1"/>
  <c r="AH502" i="64" a="1"/>
  <c r="CC1336" i="64" a="1"/>
  <c r="CC1057" i="64" a="1"/>
  <c r="CC526" i="64" a="1"/>
  <c r="CD1336" i="64" a="1"/>
  <c r="CD1120" i="64" a="1"/>
  <c r="CC1420" i="64" a="1"/>
  <c r="CC987" i="64" a="1"/>
  <c r="CD987" i="64" a="1"/>
  <c r="CC915" i="64" a="1"/>
  <c r="CD108" i="64" l="1"/>
  <c r="CC108" i="64"/>
  <c r="CC1444" i="64"/>
  <c r="CD1444" i="64"/>
  <c r="CB1128" i="64"/>
  <c r="CD1085" i="64"/>
  <c r="CC1120" i="64"/>
  <c r="CC1155" i="64"/>
  <c r="CC1085" i="64"/>
  <c r="CC1191" i="64"/>
  <c r="CD1057" i="64"/>
  <c r="CC1420" i="64"/>
  <c r="CC1057" i="64"/>
  <c r="CD1120" i="64"/>
  <c r="CD1155" i="64"/>
  <c r="CD1191" i="64"/>
  <c r="CD963" i="64"/>
  <c r="CC963" i="64"/>
  <c r="CC987" i="64"/>
  <c r="CD987" i="64"/>
  <c r="CD1336" i="64"/>
  <c r="CC1336" i="64"/>
  <c r="CC915" i="64"/>
  <c r="CC802" i="64"/>
  <c r="CC526" i="64"/>
  <c r="CD526" i="64"/>
  <c r="CD1609" i="64"/>
  <c r="AP427" i="64"/>
  <c r="AO430" i="64"/>
  <c r="AJ1394" i="64"/>
  <c r="AJ1398" i="64"/>
  <c r="AK1388" i="64"/>
  <c r="BL804" i="64"/>
  <c r="BK917" i="64"/>
  <c r="AH502" i="64"/>
  <c r="AI1446" i="64"/>
  <c r="AJ941" i="64"/>
  <c r="AN159" i="69"/>
  <c r="AN184" i="69" s="1"/>
  <c r="AN187" i="69" s="1"/>
  <c r="AN188" i="69" s="1"/>
  <c r="AM1422" i="64"/>
  <c r="AO1338" i="64"/>
  <c r="AG1059" i="64"/>
  <c r="AQ394" i="64"/>
  <c r="AP399" i="64"/>
  <c r="AP403" i="64"/>
  <c r="CD123" i="64" a="1"/>
  <c r="CD123" i="64" s="1"/>
  <c r="CC1715" i="64"/>
  <c r="CE1707" i="64" a="1"/>
  <c r="CE1707" i="64" s="1"/>
  <c r="CE914" i="64" a="1"/>
  <c r="CE914" i="64" s="1"/>
  <c r="CE503" i="64" a="1"/>
  <c r="CE503"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802" i="64" a="1"/>
  <c r="CD1420" i="64" a="1"/>
  <c r="CD915" i="64" a="1"/>
  <c r="CD1615" i="64" l="1"/>
  <c r="CC1128" i="64"/>
  <c r="CD1128" i="64" s="1"/>
  <c r="CD1420" i="64"/>
  <c r="CD915" i="64"/>
  <c r="CD802" i="64"/>
  <c r="AK1392" i="64"/>
  <c r="AK1393" i="64" s="1"/>
  <c r="AK1394" i="64" s="1"/>
  <c r="AO428" i="64"/>
  <c r="BM804" i="64"/>
  <c r="BM397" i="64"/>
  <c r="BL917" i="64"/>
  <c r="AN194" i="69"/>
  <c r="AN202" i="69" s="1"/>
  <c r="AN192" i="69"/>
  <c r="AN200" i="69" s="1"/>
  <c r="AO183" i="69"/>
  <c r="AO186" i="69" s="1"/>
  <c r="AN162" i="69"/>
  <c r="AO156" i="69" s="1"/>
  <c r="AO159" i="69" s="1"/>
  <c r="AO184" i="69" s="1"/>
  <c r="AH504" i="64"/>
  <c r="AI965" i="64"/>
  <c r="CD1715" i="64"/>
  <c r="CE1715" i="64" s="1"/>
  <c r="CE123" i="64" a="1"/>
  <c r="CE123" i="64" s="1"/>
  <c r="AQ398" i="64"/>
  <c r="CE1343" i="64" a="1"/>
  <c r="CE1343" i="64" s="1"/>
  <c r="CE107" i="64" a="1"/>
  <c r="CE107" i="64" s="1"/>
  <c r="CE1445" i="64" a="1"/>
  <c r="CE1445" i="64" s="1"/>
  <c r="CE501" i="64" a="1"/>
  <c r="CE501" i="64" s="1"/>
  <c r="CE1190" i="64" a="1"/>
  <c r="CE1190" i="64" s="1"/>
  <c r="CE1419" i="64" a="1"/>
  <c r="CE1419" i="64" s="1"/>
  <c r="CE1332" i="64" a="1"/>
  <c r="CE1332" i="64" s="1"/>
  <c r="CE801" i="64" a="1"/>
  <c r="CE801" i="64" s="1"/>
  <c r="CE964" i="64" a="1"/>
  <c r="CE964" i="64" s="1"/>
  <c r="CE940" i="64" a="1"/>
  <c r="CE940" i="64" s="1"/>
  <c r="CE525" i="64" a="1"/>
  <c r="CE525" i="64" s="1"/>
  <c r="CE106" i="64" a="1"/>
  <c r="CE106" i="64" s="1"/>
  <c r="CE122" i="64" a="1"/>
  <c r="CE122" i="64" s="1"/>
  <c r="CE1154" i="64" a="1"/>
  <c r="CE1154" i="64" s="1"/>
  <c r="CE1058" i="64" a="1"/>
  <c r="CE1058" i="64" s="1"/>
  <c r="CE176" i="64" a="1"/>
  <c r="CE176" i="64" s="1"/>
  <c r="CE40" i="64" a="1"/>
  <c r="CE40" i="64" s="1"/>
  <c r="CE396" i="64" a="1"/>
  <c r="CE396" i="64" s="1"/>
  <c r="CE1084" i="64" a="1"/>
  <c r="CE1084" i="64" s="1"/>
  <c r="CE962" i="64" a="1"/>
  <c r="CE962" i="64" s="1"/>
  <c r="CE1741" i="64" a="1"/>
  <c r="CE1741" i="64" s="1"/>
  <c r="CE1337" i="64" a="1"/>
  <c r="CE1337" i="64" s="1"/>
  <c r="CE402" i="64" a="1"/>
  <c r="CE402" i="64" s="1"/>
  <c r="CE1056" i="64" a="1"/>
  <c r="CE1056" i="64" s="1"/>
  <c r="CE1443" i="64" a="1"/>
  <c r="CE1443" i="64" s="1"/>
  <c r="CE986" i="64" a="1"/>
  <c r="CE986" i="64" s="1"/>
  <c r="CE1119" i="64" a="1"/>
  <c r="CE1119"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6" i="64" a="1"/>
  <c r="CE915" i="64" a="1"/>
  <c r="AI502" i="64" a="1"/>
  <c r="CE1155" i="64" a="1"/>
  <c r="CE1085" i="64" a="1"/>
  <c r="CE963" i="64" a="1"/>
  <c r="CE1120" i="64" a="1"/>
  <c r="CE1444" i="64" a="1"/>
  <c r="CE526" i="64" a="1"/>
  <c r="CE1420" i="64" a="1"/>
  <c r="CE1057" i="64" a="1"/>
  <c r="CE1191" i="64" a="1"/>
  <c r="CE802" i="64" a="1"/>
  <c r="CE987" i="64" a="1"/>
  <c r="CD1619" i="64" l="1" a="1"/>
  <c r="CD1619" i="64" s="1"/>
  <c r="CD1612" i="64" s="1"/>
  <c r="CE108" i="64"/>
  <c r="CE1444" i="64"/>
  <c r="BZ124" i="64"/>
  <c r="CE1085" i="64"/>
  <c r="CE1057" i="64"/>
  <c r="CE1120" i="64"/>
  <c r="CE1155" i="64"/>
  <c r="CE1420" i="64"/>
  <c r="CE1191" i="64"/>
  <c r="CE963" i="64"/>
  <c r="CE987" i="64"/>
  <c r="CE1336" i="64"/>
  <c r="CE915" i="64"/>
  <c r="CE802" i="64"/>
  <c r="CE526" i="64"/>
  <c r="AO432" i="64"/>
  <c r="AP430" i="64"/>
  <c r="AL1388" i="64"/>
  <c r="AK1398" i="64"/>
  <c r="BN804" i="64"/>
  <c r="BN397" i="64"/>
  <c r="BM917" i="64"/>
  <c r="AI502" i="64"/>
  <c r="AJ1446" i="64"/>
  <c r="AK941" i="64"/>
  <c r="AN167" i="69"/>
  <c r="AN177" i="69" s="1"/>
  <c r="AO161" i="69"/>
  <c r="AO162" i="69" s="1"/>
  <c r="AO167" i="69" s="1"/>
  <c r="AO177" i="69" s="1"/>
  <c r="AN163" i="69"/>
  <c r="AO187" i="69"/>
  <c r="AO194" i="69" s="1"/>
  <c r="AO202" i="69" s="1"/>
  <c r="AN169" i="69"/>
  <c r="AN179" i="69" s="1"/>
  <c r="AN198" i="69"/>
  <c r="AQ403" i="64"/>
  <c r="AR394" i="64"/>
  <c r="AQ399" i="64"/>
  <c r="CF123" i="64" a="1"/>
  <c r="CF123" i="64" s="1"/>
  <c r="AP1338" i="64"/>
  <c r="AN1422" i="64"/>
  <c r="AH1059" i="64"/>
  <c r="CF1343" i="64" a="1"/>
  <c r="CF1343" i="64" s="1"/>
  <c r="CF964" i="64" a="1"/>
  <c r="CF964" i="64" s="1"/>
  <c r="CF1332" i="64" a="1"/>
  <c r="CF1332" i="64" s="1"/>
  <c r="CF396" i="64" a="1"/>
  <c r="CF396" i="64" s="1"/>
  <c r="CF122" i="64" a="1"/>
  <c r="CF122" i="64" s="1"/>
  <c r="CF1119" i="64" a="1"/>
  <c r="CF1119" i="64" s="1"/>
  <c r="CF1056" i="64" a="1"/>
  <c r="CF1056" i="64" s="1"/>
  <c r="CF801" i="64" a="1"/>
  <c r="CF801" i="64" s="1"/>
  <c r="CF1190" i="64" a="1"/>
  <c r="CF1190" i="64" s="1"/>
  <c r="CF106" i="64" a="1"/>
  <c r="CF106" i="64" s="1"/>
  <c r="CF402" i="64" a="1"/>
  <c r="CF402" i="64" s="1"/>
  <c r="CF914" i="64" a="1"/>
  <c r="CF914" i="64" s="1"/>
  <c r="CF1084" i="64" a="1"/>
  <c r="CF1084" i="64" s="1"/>
  <c r="CF1154" i="64" a="1"/>
  <c r="CF1154" i="64" s="1"/>
  <c r="CF986" i="64" a="1"/>
  <c r="CF986" i="64" s="1"/>
  <c r="CF1707" i="64" a="1"/>
  <c r="CF1707" i="64" s="1"/>
  <c r="CF962" i="64" a="1"/>
  <c r="CF962" i="64" s="1"/>
  <c r="CF1443" i="64" a="1"/>
  <c r="CF1443" i="64" s="1"/>
  <c r="CF107" i="64" a="1"/>
  <c r="CF107" i="64" s="1"/>
  <c r="CF176" i="64" a="1"/>
  <c r="CF176" i="64" s="1"/>
  <c r="CF501" i="64" a="1"/>
  <c r="CF501" i="64" s="1"/>
  <c r="CF940" i="64" a="1"/>
  <c r="CF940" i="64" s="1"/>
  <c r="CF1337" i="64" a="1"/>
  <c r="CF1337" i="64" s="1"/>
  <c r="CF525" i="64" a="1"/>
  <c r="CF525" i="64" s="1"/>
  <c r="CF503" i="64" a="1"/>
  <c r="CF503" i="64" s="1"/>
  <c r="CF40" i="64" a="1"/>
  <c r="CF40" i="64" s="1"/>
  <c r="CF1058" i="64" a="1"/>
  <c r="CF1058" i="64" s="1"/>
  <c r="CF1741" i="64" a="1"/>
  <c r="CF1741" i="64" s="1"/>
  <c r="CF1445" i="64" a="1"/>
  <c r="CF1445" i="64" s="1"/>
  <c r="CF1419" i="64" a="1"/>
  <c r="CF1419" i="64" s="1"/>
  <c r="CG1419" i="64" a="1"/>
  <c r="CG1419" i="64" s="1"/>
  <c r="CG1445" i="64" a="1"/>
  <c r="CG1445"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36" i="64" a="1"/>
  <c r="CF963" i="64" a="1"/>
  <c r="CF1444" i="64" a="1"/>
  <c r="CF1085" i="64" a="1"/>
  <c r="CF1155" i="64" a="1"/>
  <c r="CF987" i="64" a="1"/>
  <c r="CF1057" i="64" a="1"/>
  <c r="CF1420" i="64" a="1"/>
  <c r="CF915" i="64" a="1"/>
  <c r="CF1191" i="64" a="1"/>
  <c r="CF802" i="64" a="1"/>
  <c r="CF526" i="64" a="1"/>
  <c r="CF1120" i="64" a="1"/>
  <c r="CD1613" i="64" l="1"/>
  <c r="CE1609" i="64" s="1"/>
  <c r="CE1128" i="64"/>
  <c r="CF108" i="64"/>
  <c r="CF1444" i="64"/>
  <c r="CA124" i="64"/>
  <c r="CF1191" i="64"/>
  <c r="CF1057" i="64"/>
  <c r="CF1420" i="64"/>
  <c r="CF1155" i="64"/>
  <c r="CF1120" i="64"/>
  <c r="CF1085" i="64"/>
  <c r="CF963" i="64"/>
  <c r="CF987" i="64"/>
  <c r="CF1336" i="64"/>
  <c r="CF915" i="64"/>
  <c r="CF802" i="64"/>
  <c r="CF526" i="64"/>
  <c r="AL1392" i="64"/>
  <c r="AL1393" i="64" s="1"/>
  <c r="AL1394" i="64" s="1"/>
  <c r="M427" i="64"/>
  <c r="AQ427" i="64"/>
  <c r="AP428" i="64"/>
  <c r="BO804" i="64"/>
  <c r="BO397" i="64"/>
  <c r="BN917" i="64"/>
  <c r="AN173" i="69"/>
  <c r="AN175" i="69" s="1"/>
  <c r="AO192" i="69"/>
  <c r="AO200" i="69" s="1"/>
  <c r="AO188" i="69"/>
  <c r="AP183" i="69"/>
  <c r="AP186" i="69" s="1"/>
  <c r="AJ965" i="64"/>
  <c r="AR398" i="64"/>
  <c r="AI504" i="64"/>
  <c r="CG123" i="64" a="1"/>
  <c r="CG123" i="64" s="1"/>
  <c r="CF1715" i="64"/>
  <c r="CG1190" i="64" a="1"/>
  <c r="CG1190" i="64" s="1"/>
  <c r="CG501" i="64" a="1"/>
  <c r="CG501" i="64" s="1"/>
  <c r="CG964" i="64" a="1"/>
  <c r="CG964" i="64" s="1"/>
  <c r="CG1058" i="64" a="1"/>
  <c r="CG1058" i="64" s="1"/>
  <c r="CG1056" i="64" a="1"/>
  <c r="CG1056" i="64" s="1"/>
  <c r="CG914" i="64" a="1"/>
  <c r="CG914" i="64" s="1"/>
  <c r="CG122" i="64" a="1"/>
  <c r="CG122" i="64" s="1"/>
  <c r="CG1337" i="64" a="1"/>
  <c r="CG1337" i="64" s="1"/>
  <c r="CG396" i="64" a="1"/>
  <c r="CG396" i="64" s="1"/>
  <c r="CG525" i="64" a="1"/>
  <c r="CG525" i="64" s="1"/>
  <c r="CG106" i="64" a="1"/>
  <c r="CG106" i="64" s="1"/>
  <c r="CG1332" i="64" a="1"/>
  <c r="CG1332" i="64" s="1"/>
  <c r="CG40" i="64" a="1"/>
  <c r="CG40" i="64" s="1"/>
  <c r="CG1741" i="64" a="1"/>
  <c r="CG1741" i="64" s="1"/>
  <c r="CG1119" i="64" a="1"/>
  <c r="CG1119" i="64" s="1"/>
  <c r="CG940" i="64" a="1"/>
  <c r="CG940" i="64" s="1"/>
  <c r="CG176" i="64" a="1"/>
  <c r="CG176" i="64" s="1"/>
  <c r="CG503" i="64" a="1"/>
  <c r="CG503" i="64" s="1"/>
  <c r="CG1443" i="64" a="1"/>
  <c r="CG1443" i="64" s="1"/>
  <c r="CG1084" i="64" a="1"/>
  <c r="CG1084" i="64" s="1"/>
  <c r="CG107" i="64" a="1"/>
  <c r="CG107" i="64" s="1"/>
  <c r="CG1343" i="64" a="1"/>
  <c r="CG1343" i="64" s="1"/>
  <c r="CG986" i="64" a="1"/>
  <c r="CG986" i="64" s="1"/>
  <c r="CG1707" i="64" a="1"/>
  <c r="CG1707" i="64" s="1"/>
  <c r="CG801" i="64" a="1"/>
  <c r="CG801" i="64" s="1"/>
  <c r="CG402" i="64" a="1"/>
  <c r="CG402" i="64" s="1"/>
  <c r="CG962" i="64" a="1"/>
  <c r="CG962" i="64" s="1"/>
  <c r="CG1154" i="64" a="1"/>
  <c r="CG1154" i="64" s="1"/>
  <c r="AO169" i="69"/>
  <c r="AO179" i="69" s="1"/>
  <c r="CH986" i="64" a="1"/>
  <c r="CH986"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5" i="64" a="1"/>
  <c r="AJ502" i="64" a="1"/>
  <c r="CG1191" i="64" a="1"/>
  <c r="CG1420" i="64" a="1"/>
  <c r="CG1444" i="64" a="1"/>
  <c r="CG802" i="64" a="1"/>
  <c r="CG1155" i="64" a="1"/>
  <c r="CG1336" i="64" a="1"/>
  <c r="CG1057" i="64" a="1"/>
  <c r="CG963" i="64" a="1"/>
  <c r="CG915" i="64" a="1"/>
  <c r="CG1120" i="64" a="1"/>
  <c r="CG987" i="64" a="1"/>
  <c r="CH987" i="64" a="1"/>
  <c r="CG526" i="64" a="1"/>
  <c r="CF1128" i="64" l="1"/>
  <c r="CE1615" i="64"/>
  <c r="CG108" i="64"/>
  <c r="CG1444" i="64"/>
  <c r="CG1085" i="64"/>
  <c r="CG1191" i="64"/>
  <c r="CG1420" i="64"/>
  <c r="CG1155" i="64"/>
  <c r="CG1120" i="64"/>
  <c r="CG1057" i="64"/>
  <c r="CG963" i="64"/>
  <c r="CH987" i="64"/>
  <c r="CG987" i="64"/>
  <c r="CG1336" i="64"/>
  <c r="CG915" i="64"/>
  <c r="CG802" i="64"/>
  <c r="CG526" i="64"/>
  <c r="AP432" i="64"/>
  <c r="AQ430" i="64"/>
  <c r="AR427" i="64"/>
  <c r="AL1398" i="64"/>
  <c r="AM1388" i="64"/>
  <c r="BP804" i="64"/>
  <c r="BP397" i="64"/>
  <c r="BO917" i="64"/>
  <c r="AK1446" i="64"/>
  <c r="AJ502" i="64"/>
  <c r="AL941" i="64"/>
  <c r="AO198" i="69"/>
  <c r="AI1059" i="64"/>
  <c r="AQ1338" i="64"/>
  <c r="CH123" i="64" a="1"/>
  <c r="CH123" i="64" s="1"/>
  <c r="AS394" i="64"/>
  <c r="AR399" i="64"/>
  <c r="AR403" i="64"/>
  <c r="AO1422" i="64"/>
  <c r="CG1715" i="64"/>
  <c r="CH1190" i="64" a="1"/>
  <c r="CH1190" i="64" s="1"/>
  <c r="CH107" i="64" a="1"/>
  <c r="CH107" i="64" s="1"/>
  <c r="CH501" i="64" a="1"/>
  <c r="CH501" i="64" s="1"/>
  <c r="CH1119" i="64" a="1"/>
  <c r="CH1119" i="64" s="1"/>
  <c r="CH396" i="64" a="1"/>
  <c r="CH396" i="64" s="1"/>
  <c r="CH40" i="64" a="1"/>
  <c r="CH40" i="64" s="1"/>
  <c r="CH1058" i="64" a="1"/>
  <c r="CH1058" i="64" s="1"/>
  <c r="CH1445" i="64" a="1"/>
  <c r="CH1445" i="64" s="1"/>
  <c r="CH1419" i="64" a="1"/>
  <c r="CH1419" i="64" s="1"/>
  <c r="CH962" i="64" a="1"/>
  <c r="CH962" i="64" s="1"/>
  <c r="CH176" i="64" a="1"/>
  <c r="CH176" i="64" s="1"/>
  <c r="CH402" i="64" a="1"/>
  <c r="CH402" i="64" s="1"/>
  <c r="CH914" i="64" a="1"/>
  <c r="CH914" i="64" s="1"/>
  <c r="CH964" i="64" a="1"/>
  <c r="CH964" i="64" s="1"/>
  <c r="CH525" i="64" a="1"/>
  <c r="CH525" i="64" s="1"/>
  <c r="CH1343" i="64" a="1"/>
  <c r="CH1343" i="64" s="1"/>
  <c r="CH1443" i="64" a="1"/>
  <c r="CH1443" i="64" s="1"/>
  <c r="CH1337" i="64" a="1"/>
  <c r="CH1337" i="64" s="1"/>
  <c r="CH801" i="64" a="1"/>
  <c r="CH801" i="64" s="1"/>
  <c r="CH1741" i="64" a="1"/>
  <c r="CH1741" i="64" s="1"/>
  <c r="CH1154" i="64" a="1"/>
  <c r="CH1154" i="64" s="1"/>
  <c r="CH1332" i="64" a="1"/>
  <c r="CH1332" i="64" s="1"/>
  <c r="CH106" i="64" a="1"/>
  <c r="CH106" i="64" s="1"/>
  <c r="CH122" i="64" a="1"/>
  <c r="CH122" i="64" s="1"/>
  <c r="CH1084" i="64" a="1"/>
  <c r="CH1084" i="64" s="1"/>
  <c r="CH1707" i="64" a="1"/>
  <c r="CH1707" i="64" s="1"/>
  <c r="CH940" i="64" a="1"/>
  <c r="CH940" i="64" s="1"/>
  <c r="CH1056" i="64" a="1"/>
  <c r="CH1056" i="64" s="1"/>
  <c r="CH503" i="64" a="1"/>
  <c r="CH503" i="64" s="1"/>
  <c r="CI1190" i="64" a="1"/>
  <c r="CI1190" i="64" s="1"/>
  <c r="CI1119" i="64" a="1"/>
  <c r="CI1119" i="64" s="1"/>
  <c r="CI1707" i="64" a="1"/>
  <c r="CI1707" i="64" s="1"/>
  <c r="CI1084" i="64" a="1"/>
  <c r="CI1084" i="64" s="1"/>
  <c r="CI1741" i="64" a="1"/>
  <c r="CI1741" i="64" s="1"/>
  <c r="CI1337" i="64" a="1"/>
  <c r="CI1337" i="64" s="1"/>
  <c r="CI107" i="64" a="1"/>
  <c r="CI107" i="64" s="1"/>
  <c r="CI501" i="64" a="1"/>
  <c r="CI501" i="64" s="1"/>
  <c r="CI503" i="64" a="1"/>
  <c r="CI503" i="64" s="1"/>
  <c r="CI1419" i="64" a="1"/>
  <c r="CI1419" i="64" s="1"/>
  <c r="CI402" i="64" a="1"/>
  <c r="CI402" i="64" s="1"/>
  <c r="CI176" i="64" a="1"/>
  <c r="CI176" i="64" s="1"/>
  <c r="CI940" i="64" a="1"/>
  <c r="CI940" i="64" s="1"/>
  <c r="CI962" i="64" a="1"/>
  <c r="CI962" i="64" s="1"/>
  <c r="CI122" i="64" a="1"/>
  <c r="CI122" i="64" s="1"/>
  <c r="CI396" i="64" a="1"/>
  <c r="CI396" i="64" s="1"/>
  <c r="CI986" i="64" a="1"/>
  <c r="CI986" i="64" s="1"/>
  <c r="CI914" i="64" a="1"/>
  <c r="CI914" i="64" s="1"/>
  <c r="CI1343" i="64" a="1"/>
  <c r="CI1343" i="64" s="1"/>
  <c r="CI801" i="64" a="1"/>
  <c r="CI801" i="64" s="1"/>
  <c r="CI1056" i="64" a="1"/>
  <c r="CI1056" i="64" s="1"/>
  <c r="CI106" i="64" a="1"/>
  <c r="CI106" i="64" s="1"/>
  <c r="CI40" i="64" a="1"/>
  <c r="CI40" i="64" s="1"/>
  <c r="CI964" i="64" a="1"/>
  <c r="CI964" i="64" s="1"/>
  <c r="CI1332" i="64" a="1"/>
  <c r="CI1332" i="64" s="1"/>
  <c r="CI525" i="64" a="1"/>
  <c r="CI525" i="64" s="1"/>
  <c r="CI1058" i="64" a="1"/>
  <c r="CI1058" i="64" s="1"/>
  <c r="CI1443" i="64" a="1"/>
  <c r="CI1443"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057" i="64" a="1"/>
  <c r="CI963" i="64" a="1"/>
  <c r="CH1120" i="64" a="1"/>
  <c r="CI1120" i="64" a="1"/>
  <c r="CH915" i="64" a="1"/>
  <c r="CI987" i="64" a="1"/>
  <c r="CI1191" i="64" a="1"/>
  <c r="CH1444" i="64" a="1"/>
  <c r="CI1336" i="64" a="1"/>
  <c r="CH1336" i="64" a="1"/>
  <c r="CH963" i="64" a="1"/>
  <c r="CI1085" i="64" a="1"/>
  <c r="CI1444" i="64" a="1"/>
  <c r="CH802" i="64" a="1"/>
  <c r="CH1191" i="64" a="1"/>
  <c r="CI1057" i="64" a="1"/>
  <c r="CH526" i="64" a="1"/>
  <c r="CH1420" i="64" a="1"/>
  <c r="CH1085" i="64" a="1"/>
  <c r="CI526" i="64" a="1"/>
  <c r="CH1155" i="64" a="1"/>
  <c r="CG1128" i="64" l="1"/>
  <c r="CE1619" i="64" a="1"/>
  <c r="CE1619" i="64" s="1"/>
  <c r="CE1612" i="64" s="1"/>
  <c r="CE1613" i="64" s="1"/>
  <c r="CH108" i="64"/>
  <c r="CI108" i="64"/>
  <c r="CI1444" i="64"/>
  <c r="CH1444" i="64"/>
  <c r="CI1120" i="64"/>
  <c r="CH1191" i="64"/>
  <c r="CI1191" i="64"/>
  <c r="CH1155" i="64"/>
  <c r="CH1057" i="64"/>
  <c r="CH1120" i="64"/>
  <c r="CI1057" i="64"/>
  <c r="CI1085" i="64"/>
  <c r="CH1085" i="64"/>
  <c r="CH1420" i="64"/>
  <c r="CI963" i="64"/>
  <c r="CH963" i="64"/>
  <c r="CI987" i="64"/>
  <c r="CI1336" i="64"/>
  <c r="CH1336" i="64"/>
  <c r="CH915" i="64"/>
  <c r="CH802" i="64"/>
  <c r="CI526" i="64"/>
  <c r="CH526" i="64"/>
  <c r="AM1392" i="64"/>
  <c r="AM1393" i="64" s="1"/>
  <c r="AM1394" i="64" s="1"/>
  <c r="AQ428" i="64"/>
  <c r="BQ804" i="64"/>
  <c r="BQ397" i="64"/>
  <c r="BP917" i="64"/>
  <c r="AJ504" i="64"/>
  <c r="AK965" i="64"/>
  <c r="CI123" i="64" a="1"/>
  <c r="CI123" i="64" s="1"/>
  <c r="AS398" i="64"/>
  <c r="CD121" i="64"/>
  <c r="CD124" i="64" s="1"/>
  <c r="CH1715" i="64"/>
  <c r="CI1154" i="64" a="1"/>
  <c r="CI1154" i="64" s="1"/>
  <c r="CI1445" i="64" a="1"/>
  <c r="CI1445" i="64" s="1"/>
  <c r="CJ1190" i="64" a="1"/>
  <c r="CJ1190" i="64" s="1"/>
  <c r="CJ1154" i="64" a="1"/>
  <c r="CJ1154" i="64" s="1"/>
  <c r="CJ1119" i="64" a="1"/>
  <c r="CJ1119" i="64" s="1"/>
  <c r="CJ1707" i="64" a="1"/>
  <c r="CJ1707" i="64" s="1"/>
  <c r="CJ1084" i="64" a="1"/>
  <c r="CJ1084" i="64" s="1"/>
  <c r="CJ1741" i="64" a="1"/>
  <c r="CJ1741" i="64" s="1"/>
  <c r="CJ396" i="64" a="1"/>
  <c r="CJ396" i="64" s="1"/>
  <c r="CJ501" i="64" a="1"/>
  <c r="CJ501" i="64" s="1"/>
  <c r="CJ940" i="64" a="1"/>
  <c r="CJ940" i="64" s="1"/>
  <c r="CJ525" i="64" a="1"/>
  <c r="CJ525" i="64" s="1"/>
  <c r="CJ107" i="64" a="1"/>
  <c r="CJ107" i="64" s="1"/>
  <c r="CJ1445" i="64" a="1"/>
  <c r="CJ1445" i="64" s="1"/>
  <c r="CJ1056" i="64" a="1"/>
  <c r="CJ1056" i="64" s="1"/>
  <c r="CJ402" i="64" a="1"/>
  <c r="CJ402" i="64" s="1"/>
  <c r="CJ964" i="64" a="1"/>
  <c r="CJ964" i="64" s="1"/>
  <c r="CJ1343" i="64" a="1"/>
  <c r="CJ1343" i="64" s="1"/>
  <c r="CJ986" i="64" a="1"/>
  <c r="CJ986" i="64" s="1"/>
  <c r="CJ962" i="64" a="1"/>
  <c r="CJ962" i="64" s="1"/>
  <c r="CJ106" i="64" a="1"/>
  <c r="CJ106" i="64" s="1"/>
  <c r="CJ1058" i="64" a="1"/>
  <c r="CJ1058" i="64" s="1"/>
  <c r="CJ40" i="64" a="1"/>
  <c r="CJ40" i="64" s="1"/>
  <c r="CJ176" i="64" a="1"/>
  <c r="CJ176" i="64" s="1"/>
  <c r="CJ801" i="64" a="1"/>
  <c r="CJ801" i="64" s="1"/>
  <c r="CJ914" i="64" a="1"/>
  <c r="CJ914" i="64" s="1"/>
  <c r="CJ1332" i="64" a="1"/>
  <c r="CJ1332" i="64" s="1"/>
  <c r="CJ122" i="64" a="1"/>
  <c r="CJ122" i="64" s="1"/>
  <c r="CJ1337" i="64" a="1"/>
  <c r="CJ1337" i="64" s="1"/>
  <c r="CJ1443" i="64" a="1"/>
  <c r="CJ1443" i="64" s="1"/>
  <c r="CJ503" i="64" a="1"/>
  <c r="CJ503" i="64" s="1"/>
  <c r="CJ1419" i="64" a="1"/>
  <c r="CJ1419"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987" i="64" a="1"/>
  <c r="CI1420" i="64" a="1"/>
  <c r="CJ1057" i="64" a="1"/>
  <c r="AK502" i="64" a="1"/>
  <c r="CI915" i="64" a="1"/>
  <c r="CI802" i="64" a="1"/>
  <c r="CJ1444" i="64" a="1"/>
  <c r="CJ1336" i="64" a="1"/>
  <c r="CJ1191" i="64" a="1"/>
  <c r="CJ1155" i="64" a="1"/>
  <c r="CI1155" i="64" a="1"/>
  <c r="CJ963" i="64" a="1"/>
  <c r="CJ1085" i="64" a="1"/>
  <c r="CJ526" i="64" a="1"/>
  <c r="CJ1120" i="64" a="1"/>
  <c r="CH1128" i="64" l="1"/>
  <c r="CI1128" i="64" s="1"/>
  <c r="CJ108" i="64"/>
  <c r="CJ1444" i="64"/>
  <c r="CJ1057" i="64"/>
  <c r="CJ1085" i="64"/>
  <c r="CI1155" i="64"/>
  <c r="CJ1120" i="64"/>
  <c r="CJ1155" i="64"/>
  <c r="CI1420" i="64"/>
  <c r="CJ1191" i="64"/>
  <c r="CJ963" i="64"/>
  <c r="CJ987" i="64"/>
  <c r="CJ1336" i="64"/>
  <c r="CI915" i="64"/>
  <c r="CI802" i="64"/>
  <c r="CJ526" i="64"/>
  <c r="CF1609" i="64"/>
  <c r="CF1615" i="64" s="1"/>
  <c r="AQ432" i="64"/>
  <c r="AS427" i="64"/>
  <c r="AR430" i="64"/>
  <c r="AM1398" i="64"/>
  <c r="AN1388" i="64"/>
  <c r="BR804" i="64"/>
  <c r="BR397" i="64"/>
  <c r="BS397" i="64"/>
  <c r="BQ917" i="64"/>
  <c r="CE121" i="64"/>
  <c r="AL1446" i="64"/>
  <c r="AK502" i="64"/>
  <c r="AM941" i="64"/>
  <c r="AJ1059" i="64"/>
  <c r="CJ123" i="64" a="1"/>
  <c r="CJ123" i="64" s="1"/>
  <c r="CI1715" i="64"/>
  <c r="AS403" i="64"/>
  <c r="AS399" i="64"/>
  <c r="AT394" i="64"/>
  <c r="AR1338" i="64"/>
  <c r="AP1422" i="64"/>
  <c r="CK1190" i="64" a="1"/>
  <c r="CK1190" i="64" s="1"/>
  <c r="CK1154" i="64" a="1"/>
  <c r="CK1154" i="64" s="1"/>
  <c r="CK1119" i="64" a="1"/>
  <c r="CK1119" i="64" s="1"/>
  <c r="CK1707" i="64" a="1"/>
  <c r="CK1707" i="64" s="1"/>
  <c r="CK1084" i="64" a="1"/>
  <c r="CK1084" i="64" s="1"/>
  <c r="CK1741" i="64" a="1"/>
  <c r="CK1741" i="64" s="1"/>
  <c r="CK801" i="64" a="1"/>
  <c r="CK801" i="64" s="1"/>
  <c r="CK1419" i="64" a="1"/>
  <c r="CK1419" i="64" s="1"/>
  <c r="CK1337" i="64" a="1"/>
  <c r="CK1337" i="64" s="1"/>
  <c r="CK986" i="64" a="1"/>
  <c r="CK986" i="64" s="1"/>
  <c r="CK1056" i="64" a="1"/>
  <c r="CK1056" i="64" s="1"/>
  <c r="CK40" i="64" a="1"/>
  <c r="CK40" i="64" s="1"/>
  <c r="CK962" i="64" a="1"/>
  <c r="CK962" i="64" s="1"/>
  <c r="CK1332" i="64" a="1"/>
  <c r="CK1332" i="64" s="1"/>
  <c r="CK525" i="64" a="1"/>
  <c r="CK525" i="64" s="1"/>
  <c r="CK503" i="64" a="1"/>
  <c r="CK503" i="64" s="1"/>
  <c r="CK396" i="64" a="1"/>
  <c r="CK396" i="64" s="1"/>
  <c r="CK106" i="64" a="1"/>
  <c r="CK106" i="64" s="1"/>
  <c r="CK1058" i="64" a="1"/>
  <c r="CK1058" i="64" s="1"/>
  <c r="CK1343" i="64" a="1"/>
  <c r="CK1343" i="64" s="1"/>
  <c r="CK122" i="64" a="1"/>
  <c r="CK122" i="64" s="1"/>
  <c r="CK402" i="64" a="1"/>
  <c r="CK402" i="64" s="1"/>
  <c r="CK940" i="64" a="1"/>
  <c r="CK940" i="64" s="1"/>
  <c r="CK1445" i="64" a="1"/>
  <c r="CK1445" i="64" s="1"/>
  <c r="CK501" i="64" a="1"/>
  <c r="CK501" i="64" s="1"/>
  <c r="CK107" i="64" a="1"/>
  <c r="CK107" i="64" s="1"/>
  <c r="CK1443" i="64" a="1"/>
  <c r="CK1443" i="64" s="1"/>
  <c r="CK176" i="64" a="1"/>
  <c r="CK176" i="64" s="1"/>
  <c r="CK964" i="64" a="1"/>
  <c r="CK964" i="64" s="1"/>
  <c r="CK914" i="64" a="1"/>
  <c r="CK914"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191" i="64" a="1"/>
  <c r="CK1336" i="64" a="1"/>
  <c r="CJ915" i="64" a="1"/>
  <c r="CK1085" i="64" a="1"/>
  <c r="CK526" i="64" a="1"/>
  <c r="CK963" i="64" a="1"/>
  <c r="CK1057" i="64" a="1"/>
  <c r="CJ802" i="64" a="1"/>
  <c r="CK1120" i="64" a="1"/>
  <c r="CK1155" i="64" a="1"/>
  <c r="CJ1420" i="64" a="1"/>
  <c r="CK1444" i="64" a="1"/>
  <c r="CK987" i="64" a="1"/>
  <c r="CF1619" i="64" l="1" a="1"/>
  <c r="CF1619" i="64" s="1"/>
  <c r="CF1612" i="64" s="1"/>
  <c r="CF1613" i="64" s="1"/>
  <c r="CK108" i="64"/>
  <c r="CK1444" i="64"/>
  <c r="CE124" i="64"/>
  <c r="CJ1128" i="64"/>
  <c r="CK1155" i="64"/>
  <c r="CK1191" i="64"/>
  <c r="CJ1420" i="64"/>
  <c r="CK1085" i="64"/>
  <c r="CK1057" i="64"/>
  <c r="CK1120" i="64"/>
  <c r="CK963" i="64"/>
  <c r="CK987" i="64"/>
  <c r="CK1336" i="64"/>
  <c r="CJ915" i="64"/>
  <c r="CJ802" i="64"/>
  <c r="CK526" i="64"/>
  <c r="AN1392" i="64"/>
  <c r="AN1393" i="64" s="1"/>
  <c r="AN1394" i="64" s="1"/>
  <c r="AR428" i="64"/>
  <c r="BS804" i="64"/>
  <c r="BR917" i="64"/>
  <c r="CF121" i="64"/>
  <c r="CF124" i="64" s="1"/>
  <c r="CJ1715" i="64"/>
  <c r="CK1715" i="64" s="1"/>
  <c r="AL965" i="64"/>
  <c r="AT398" i="64"/>
  <c r="CK123" i="64" a="1"/>
  <c r="CK123" i="64" s="1"/>
  <c r="AK504" i="64"/>
  <c r="CL1190" i="64" a="1"/>
  <c r="CL1190" i="64" s="1"/>
  <c r="CL1154" i="64" a="1"/>
  <c r="CL1154" i="64" s="1"/>
  <c r="CL1119" i="64" a="1"/>
  <c r="CL1119" i="64" s="1"/>
  <c r="CL1084" i="64" a="1"/>
  <c r="CL1084" i="64" s="1"/>
  <c r="CL1707" i="64" a="1"/>
  <c r="CL1707" i="64" s="1"/>
  <c r="CL1741" i="64" a="1"/>
  <c r="CL1741" i="64" s="1"/>
  <c r="AQ198" i="69"/>
  <c r="CL40" i="64" a="1"/>
  <c r="CL40" i="64" s="1"/>
  <c r="CL1058" i="64" a="1"/>
  <c r="CL1058" i="64" s="1"/>
  <c r="CL940" i="64" a="1"/>
  <c r="CL940" i="64" s="1"/>
  <c r="CL106" i="64" a="1"/>
  <c r="CL106" i="64" s="1"/>
  <c r="CL525" i="64" a="1"/>
  <c r="CL525" i="64" s="1"/>
  <c r="CL107" i="64" a="1"/>
  <c r="CL107" i="64" s="1"/>
  <c r="CL396" i="64" a="1"/>
  <c r="CL396" i="64" s="1"/>
  <c r="CL1332" i="64" a="1"/>
  <c r="CL1332" i="64" s="1"/>
  <c r="CL1445" i="64" a="1"/>
  <c r="CL1445" i="64" s="1"/>
  <c r="CL914" i="64" a="1"/>
  <c r="CL914" i="64" s="1"/>
  <c r="CL962" i="64" a="1"/>
  <c r="CL962" i="64" s="1"/>
  <c r="CL501" i="64" a="1"/>
  <c r="CL501" i="64" s="1"/>
  <c r="CL1419" i="64" a="1"/>
  <c r="CL1419" i="64" s="1"/>
  <c r="CL402" i="64" a="1"/>
  <c r="CL402" i="64" s="1"/>
  <c r="CL1343" i="64" a="1"/>
  <c r="CL1343" i="64" s="1"/>
  <c r="CL801" i="64" a="1"/>
  <c r="CL801" i="64" s="1"/>
  <c r="CL1056" i="64" a="1"/>
  <c r="CL1056" i="64" s="1"/>
  <c r="CL503" i="64" a="1"/>
  <c r="CL503" i="64" s="1"/>
  <c r="CL176" i="64" a="1"/>
  <c r="CL176" i="64" s="1"/>
  <c r="CL1337" i="64" a="1"/>
  <c r="CL1337" i="64" s="1"/>
  <c r="CL986" i="64" a="1"/>
  <c r="CL986" i="64" s="1"/>
  <c r="CL122" i="64" a="1"/>
  <c r="CL122" i="64" s="1"/>
  <c r="CL964" i="64" a="1"/>
  <c r="CL964" i="64" s="1"/>
  <c r="CL1443" i="64" a="1"/>
  <c r="CL1443"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802" i="64" a="1"/>
  <c r="CL963" i="64" a="1"/>
  <c r="CL1120" i="64" a="1"/>
  <c r="CL1057" i="64" a="1"/>
  <c r="CL987" i="64" a="1"/>
  <c r="AL502" i="64" a="1"/>
  <c r="CL526" i="64" a="1"/>
  <c r="CK1420" i="64" a="1"/>
  <c r="CL1191" i="64" a="1"/>
  <c r="CL1155" i="64" a="1"/>
  <c r="CL1444" i="64" a="1"/>
  <c r="CL1336" i="64" a="1"/>
  <c r="CK915" i="64" a="1"/>
  <c r="CL1085" i="64" a="1"/>
  <c r="CL108" i="64" l="1"/>
  <c r="CL1444" i="64"/>
  <c r="CK1128" i="64"/>
  <c r="CL1085" i="64"/>
  <c r="P1085" i="64" s="1"/>
  <c r="CL1057" i="64"/>
  <c r="CL1120" i="64"/>
  <c r="CK1420" i="64"/>
  <c r="CL1155" i="64"/>
  <c r="P1155" i="64" s="1"/>
  <c r="CL1191" i="64"/>
  <c r="CL963" i="64"/>
  <c r="P963" i="64" s="1"/>
  <c r="CL987" i="64"/>
  <c r="CL1336" i="64"/>
  <c r="CK915" i="64"/>
  <c r="CK802" i="64"/>
  <c r="CL526" i="64"/>
  <c r="AR432" i="64"/>
  <c r="CG1609" i="64"/>
  <c r="CG1615" i="64" s="1"/>
  <c r="CG1619" i="64" s="1" a="1"/>
  <c r="CG1619" i="64" s="1"/>
  <c r="AS430" i="64"/>
  <c r="AT427" i="64"/>
  <c r="AN1398" i="64"/>
  <c r="AO1388" i="64"/>
  <c r="BT804" i="64"/>
  <c r="BS917" i="64"/>
  <c r="BU397" i="64"/>
  <c r="BT397" i="64"/>
  <c r="CG121" i="64"/>
  <c r="CG124" i="64" s="1"/>
  <c r="AM1446" i="64"/>
  <c r="AL502" i="64"/>
  <c r="AN941" i="64"/>
  <c r="AQ1422" i="64"/>
  <c r="AU394" i="64"/>
  <c r="AT403" i="64"/>
  <c r="AT399" i="64"/>
  <c r="AS1338" i="64"/>
  <c r="CL123" i="64" a="1"/>
  <c r="CL123" i="64" s="1"/>
  <c r="AK1059" i="64"/>
  <c r="CL1715" i="64"/>
  <c r="P1715" i="64" s="1"/>
  <c r="J1710"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802" i="64" a="1"/>
  <c r="CL915" i="64" a="1"/>
  <c r="CL1420" i="64" a="1"/>
  <c r="K1444" i="64" l="1"/>
  <c r="L1444" i="64"/>
  <c r="M1444" i="64"/>
  <c r="N1444" i="64"/>
  <c r="O1444" i="64"/>
  <c r="P1444" i="64"/>
  <c r="K1336" i="64"/>
  <c r="L1336" i="64"/>
  <c r="M1336" i="64"/>
  <c r="N1336" i="64"/>
  <c r="O1336" i="64"/>
  <c r="P1336" i="64"/>
  <c r="K1191" i="64"/>
  <c r="L1191" i="64"/>
  <c r="M1191" i="64"/>
  <c r="N1191" i="64"/>
  <c r="O1191" i="64"/>
  <c r="P1191" i="64"/>
  <c r="K1120" i="64"/>
  <c r="L1120" i="64"/>
  <c r="M1120" i="64"/>
  <c r="N1120" i="64"/>
  <c r="O1120" i="64"/>
  <c r="P1120" i="64"/>
  <c r="K987" i="64"/>
  <c r="L987" i="64"/>
  <c r="M987" i="64"/>
  <c r="N987" i="64"/>
  <c r="O987" i="64"/>
  <c r="P987" i="64"/>
  <c r="CL1128" i="64"/>
  <c r="P1128" i="64" s="1"/>
  <c r="K526" i="64"/>
  <c r="L526" i="64"/>
  <c r="M526" i="64"/>
  <c r="N526" i="64"/>
  <c r="O526" i="64"/>
  <c r="P526" i="64"/>
  <c r="K1057" i="64"/>
  <c r="L1057" i="64"/>
  <c r="M1057" i="64"/>
  <c r="N1057" i="64"/>
  <c r="O1057" i="64"/>
  <c r="P1057" i="64"/>
  <c r="K108" i="64"/>
  <c r="L108" i="64"/>
  <c r="M108" i="64"/>
  <c r="N108" i="64"/>
  <c r="O108" i="64"/>
  <c r="P108" i="64"/>
  <c r="AS428" i="64"/>
  <c r="AS432" i="64" s="1"/>
  <c r="CL1420" i="64"/>
  <c r="P1420" i="64" s="1"/>
  <c r="CL915" i="64"/>
  <c r="P915" i="64" s="1"/>
  <c r="CL802" i="64"/>
  <c r="P802" i="64" s="1"/>
  <c r="AO1392" i="64"/>
  <c r="AO1393" i="64" s="1"/>
  <c r="AO1394" i="64" s="1"/>
  <c r="CG1612" i="64"/>
  <c r="CG1613" i="64" s="1"/>
  <c r="BU804" i="64"/>
  <c r="CH121" i="64"/>
  <c r="CH124" i="64" s="1"/>
  <c r="AM965" i="64"/>
  <c r="AL504" i="64"/>
  <c r="AU39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2" i="64" a="1"/>
  <c r="CO1715" i="64" l="1"/>
  <c r="CH1609" i="64"/>
  <c r="CH1615" i="64" s="1"/>
  <c r="CH1619" i="64" s="1" a="1"/>
  <c r="CH1619" i="64" s="1"/>
  <c r="AT430" i="64"/>
  <c r="AT428" i="64" s="1"/>
  <c r="AU427" i="64"/>
  <c r="AP1388" i="64"/>
  <c r="AO1398" i="64"/>
  <c r="BV804" i="64"/>
  <c r="BW397" i="64"/>
  <c r="BV397" i="64"/>
  <c r="BT917" i="64"/>
  <c r="BU917" i="64"/>
  <c r="CI121" i="64"/>
  <c r="CI124" i="64" s="1"/>
  <c r="AM502" i="64"/>
  <c r="AN1446" i="64"/>
  <c r="AO941" i="64"/>
  <c r="AR1422" i="64"/>
  <c r="AL1059" i="64"/>
  <c r="AT1338" i="64"/>
  <c r="AV394" i="64"/>
  <c r="AU403" i="64"/>
  <c r="AU39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O1717" i="64" l="1"/>
  <c r="CP1715" i="64"/>
  <c r="AP1392" i="64"/>
  <c r="AP1393" i="64" s="1"/>
  <c r="L1393" i="64" s="1"/>
  <c r="CH1612" i="64"/>
  <c r="CH1613" i="64" s="1"/>
  <c r="AT432" i="64"/>
  <c r="BW804" i="64"/>
  <c r="CJ121" i="64"/>
  <c r="CJ124" i="64" s="1"/>
  <c r="AN965" i="64"/>
  <c r="AV398" i="64"/>
  <c r="AM50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0" i="64" a="1"/>
  <c r="AN502" i="64" a="1"/>
  <c r="CO802" i="64" a="1"/>
  <c r="CO915" i="64" a="1"/>
  <c r="AP1394" i="64" l="1"/>
  <c r="CO802" i="64"/>
  <c r="CO804" i="64" s="1"/>
  <c r="CO915" i="64"/>
  <c r="CO917" i="64" s="1"/>
  <c r="CO2178" i="64" s="1"/>
  <c r="CO1420" i="64"/>
  <c r="CP1717" i="64"/>
  <c r="CQ1715" i="64"/>
  <c r="CI1609" i="64"/>
  <c r="CI1615" i="64" s="1"/>
  <c r="CI1619" i="64" s="1" a="1"/>
  <c r="CI1619" i="64" s="1"/>
  <c r="AU430" i="64"/>
  <c r="AU428" i="64" s="1"/>
  <c r="AV427" i="64"/>
  <c r="AP1398" i="64"/>
  <c r="AQ1388" i="64"/>
  <c r="BX804" i="64"/>
  <c r="BY397" i="64"/>
  <c r="BW917" i="64"/>
  <c r="BV917" i="64"/>
  <c r="CK121" i="64"/>
  <c r="CK124" i="64" s="1"/>
  <c r="AO1446" i="64"/>
  <c r="AN502" i="64"/>
  <c r="AM1059" i="64"/>
  <c r="AU1338" i="64"/>
  <c r="AV403" i="64"/>
  <c r="AV399" i="64"/>
  <c r="AW394" i="64"/>
  <c r="AS1422"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420" i="64" a="1"/>
  <c r="CP802" i="64" a="1"/>
  <c r="CP915" i="64" a="1"/>
  <c r="CP1420" i="64" l="1"/>
  <c r="CP915" i="64"/>
  <c r="CP802" i="64"/>
  <c r="CR1715" i="64"/>
  <c r="CQ1717" i="64"/>
  <c r="CO1422" i="64"/>
  <c r="AQ1392" i="64"/>
  <c r="CI1612" i="64"/>
  <c r="CI1613" i="64" s="1"/>
  <c r="AU432" i="64"/>
  <c r="BY804" i="64"/>
  <c r="BX397" i="64"/>
  <c r="CL121" i="64"/>
  <c r="P121" i="64" s="1"/>
  <c r="AP941" i="64"/>
  <c r="AN504" i="64"/>
  <c r="AO965" i="64"/>
  <c r="AW39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420" i="64" a="1"/>
  <c r="CQ802" i="64" a="1"/>
  <c r="AO502" i="64" a="1"/>
  <c r="CQ915" i="64" a="1"/>
  <c r="AQ1393" i="64" l="1"/>
  <c r="CQ802" i="64"/>
  <c r="CQ804" i="64" s="1"/>
  <c r="CQ915" i="64"/>
  <c r="CQ917" i="64" s="1"/>
  <c r="CQ2178" i="64" s="1"/>
  <c r="CQ1420" i="64"/>
  <c r="CR1717" i="64"/>
  <c r="CS1715" i="64"/>
  <c r="CP804" i="64"/>
  <c r="CP917" i="64"/>
  <c r="CP2178" i="64" s="1"/>
  <c r="CP1422" i="64"/>
  <c r="CL124" i="64"/>
  <c r="CJ1609" i="64"/>
  <c r="CJ1615" i="64" s="1"/>
  <c r="CJ1619" i="64" s="1" a="1"/>
  <c r="CJ1619" i="64" s="1"/>
  <c r="AV430" i="64"/>
  <c r="AV428" i="64" s="1"/>
  <c r="AW427" i="64"/>
  <c r="BZ804" i="64"/>
  <c r="BX917" i="64"/>
  <c r="AO502" i="64"/>
  <c r="AQ941" i="64"/>
  <c r="AT1422" i="64"/>
  <c r="AW403" i="64"/>
  <c r="AX394" i="64"/>
  <c r="AW399" i="64"/>
  <c r="AV1338" i="64"/>
  <c r="AN1059"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420" i="64" a="1"/>
  <c r="CR802" i="64" a="1"/>
  <c r="CR915" i="64" a="1"/>
  <c r="AQ1394" i="64" l="1"/>
  <c r="AQ1398" i="64"/>
  <c r="AR1388" i="64"/>
  <c r="K124" i="64"/>
  <c r="L124" i="64"/>
  <c r="M124" i="64"/>
  <c r="N124" i="64"/>
  <c r="O124" i="64"/>
  <c r="P124" i="64"/>
  <c r="CR1420" i="64"/>
  <c r="CR915" i="64"/>
  <c r="CR917" i="64" s="1"/>
  <c r="CR2178" i="64" s="1"/>
  <c r="CR802" i="64"/>
  <c r="CR804" i="64" s="1"/>
  <c r="CS1717" i="64"/>
  <c r="CT1715" i="64"/>
  <c r="CQ1422" i="64"/>
  <c r="CJ1612" i="64"/>
  <c r="CJ1613" i="64" s="1"/>
  <c r="AV432" i="64"/>
  <c r="CA804" i="64"/>
  <c r="CA397" i="64"/>
  <c r="BY917" i="64"/>
  <c r="BZ397" i="64"/>
  <c r="AP965" i="64"/>
  <c r="AP1446" i="64"/>
  <c r="AX398" i="64"/>
  <c r="AO50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420" i="64" a="1"/>
  <c r="CS802" i="64" a="1"/>
  <c r="CS915" i="64" a="1"/>
  <c r="AP502" i="64" a="1"/>
  <c r="AR1392" i="64" l="1"/>
  <c r="CS802" i="64"/>
  <c r="CS804" i="64" s="1"/>
  <c r="CS915" i="64"/>
  <c r="CS917" i="64" s="1"/>
  <c r="CS2178" i="64" s="1"/>
  <c r="CS1420" i="64"/>
  <c r="CT1717" i="64"/>
  <c r="CU1715" i="64"/>
  <c r="CR1422" i="64"/>
  <c r="CK1609" i="64"/>
  <c r="CK1615" i="64" s="1"/>
  <c r="CK1619" i="64" s="1" a="1"/>
  <c r="CK1619" i="64" s="1"/>
  <c r="AX427" i="64"/>
  <c r="AW430" i="64"/>
  <c r="CB804" i="64"/>
  <c r="CB397" i="64"/>
  <c r="BZ917" i="64"/>
  <c r="CA917" i="64"/>
  <c r="AP502" i="64"/>
  <c r="AQ1446" i="64"/>
  <c r="AR941" i="64"/>
  <c r="AU1422" i="64"/>
  <c r="AW1338" i="64"/>
  <c r="AO1059" i="64"/>
  <c r="AY394" i="64"/>
  <c r="AX399" i="64"/>
  <c r="AX40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802" i="64" a="1"/>
  <c r="CT915" i="64" a="1"/>
  <c r="CT1420" i="64" a="1"/>
  <c r="AR1393" i="64" l="1"/>
  <c r="AS1388" i="64" s="1"/>
  <c r="CT1420" i="64"/>
  <c r="CT915" i="64"/>
  <c r="CT917" i="64" s="1"/>
  <c r="CT2178" i="64" s="1"/>
  <c r="CT802" i="64"/>
  <c r="CT804" i="64" s="1"/>
  <c r="CV1715" i="64"/>
  <c r="CU1717" i="64"/>
  <c r="CS1422" i="64"/>
  <c r="CK1612" i="64"/>
  <c r="CK1613" i="64" s="1"/>
  <c r="AW428" i="64"/>
  <c r="CC804" i="64"/>
  <c r="CC397" i="64"/>
  <c r="CB917" i="64"/>
  <c r="AQ965" i="64"/>
  <c r="AY398" i="64"/>
  <c r="AP50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2" i="64" a="1"/>
  <c r="CU1420" i="64" a="1"/>
  <c r="CU802" i="64" a="1"/>
  <c r="CU915" i="64" a="1"/>
  <c r="AR1398" i="64" l="1"/>
  <c r="AR1394" i="64"/>
  <c r="AS1392" i="64"/>
  <c r="CU802" i="64"/>
  <c r="CU804" i="64" s="1"/>
  <c r="CU915" i="64"/>
  <c r="CU1420" i="64"/>
  <c r="CV1717" i="64"/>
  <c r="CW1715" i="64"/>
  <c r="CT1422" i="64"/>
  <c r="CL1609" i="64"/>
  <c r="AW432" i="64"/>
  <c r="AX430" i="64"/>
  <c r="AX428" i="64" s="1"/>
  <c r="AY427" i="64"/>
  <c r="CD804" i="64"/>
  <c r="CD397" i="64"/>
  <c r="CC917" i="64"/>
  <c r="AQ502" i="64"/>
  <c r="AR1446" i="64"/>
  <c r="AS941" i="64"/>
  <c r="AV1422" i="64"/>
  <c r="AX1338" i="64"/>
  <c r="AP1059" i="64"/>
  <c r="AY399" i="64"/>
  <c r="AZ394" i="64"/>
  <c r="AY403" i="64"/>
  <c r="AU177" i="69"/>
  <c r="AV159" i="69"/>
  <c r="AV184" i="69" s="1"/>
  <c r="AV187" i="69" s="1"/>
  <c r="AV188" i="69" s="1"/>
  <c r="AW140" i="69"/>
  <c r="AW150" i="69" s="1"/>
  <c r="AW142" i="69"/>
  <c r="AW152" i="69" s="1"/>
  <c r="AW136" i="69"/>
  <c r="AX134" i="69"/>
  <c r="AX132" i="69"/>
  <c r="AX157" i="69" s="1"/>
  <c r="AY118" i="69"/>
  <c r="AY119" i="69" s="1"/>
  <c r="H113" i="69"/>
  <c r="M113" i="69"/>
  <c r="H54" i="69"/>
  <c r="M54" i="69"/>
  <c r="CV1420" i="64" a="1"/>
  <c r="CV915" i="64" a="1"/>
  <c r="CV802" i="64" a="1"/>
  <c r="AS1393" i="64" l="1"/>
  <c r="AT1388" i="64" s="1"/>
  <c r="CV1420" i="64"/>
  <c r="CV915" i="64"/>
  <c r="CV917" i="64" s="1"/>
  <c r="CV2178" i="64" s="1"/>
  <c r="CV802" i="64"/>
  <c r="CV804" i="64" s="1"/>
  <c r="CW1717" i="64"/>
  <c r="CX1715" i="64"/>
  <c r="CU1422" i="64"/>
  <c r="CU917" i="64"/>
  <c r="CU2178" i="64" s="1"/>
  <c r="CL1615" i="64"/>
  <c r="CL1619" i="64" s="1" a="1"/>
  <c r="CL1619" i="64" s="1"/>
  <c r="AX432" i="64"/>
  <c r="CE804" i="64"/>
  <c r="CF397" i="64"/>
  <c r="CE397" i="64"/>
  <c r="CD917" i="64"/>
  <c r="AR965" i="64"/>
  <c r="AQ504" i="64"/>
  <c r="AZ39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420" i="64" a="1"/>
  <c r="AR502" i="64" a="1"/>
  <c r="CW802" i="64" a="1"/>
  <c r="CW915" i="64" a="1"/>
  <c r="AS1398" i="64" l="1"/>
  <c r="AS1394" i="64"/>
  <c r="AT1392" i="64"/>
  <c r="CW802" i="64"/>
  <c r="CW804" i="64" s="1"/>
  <c r="CW915" i="64"/>
  <c r="CW1420" i="64"/>
  <c r="CX1717" i="64"/>
  <c r="CY1715" i="64"/>
  <c r="CV1422" i="64"/>
  <c r="CL1612" i="64"/>
  <c r="AY430" i="64"/>
  <c r="AZ427" i="64"/>
  <c r="CF804" i="64"/>
  <c r="CE917" i="64"/>
  <c r="AR502" i="64"/>
  <c r="AS1446" i="64"/>
  <c r="AT941" i="64"/>
  <c r="AW1422" i="64"/>
  <c r="AQ1059" i="64"/>
  <c r="AY1338" i="64"/>
  <c r="AZ403" i="64"/>
  <c r="BA394" i="64"/>
  <c r="AZ39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802" i="64" a="1"/>
  <c r="CX1420" i="64" a="1"/>
  <c r="CX915" i="64" a="1"/>
  <c r="AT1393" i="64" l="1"/>
  <c r="CX1420" i="64"/>
  <c r="CX915" i="64"/>
  <c r="CX917" i="64" s="1"/>
  <c r="CX2178" i="64" s="1"/>
  <c r="CX802" i="64"/>
  <c r="CX804" i="64" s="1"/>
  <c r="CY1717" i="64"/>
  <c r="CZ1715" i="64"/>
  <c r="CW1422" i="64"/>
  <c r="CW917" i="64"/>
  <c r="CW2178" i="64" s="1"/>
  <c r="CL1613" i="64"/>
  <c r="P1613" i="64" s="1"/>
  <c r="AY428" i="64"/>
  <c r="CG804" i="64"/>
  <c r="CG397" i="64"/>
  <c r="CF917" i="64"/>
  <c r="BA398" i="64"/>
  <c r="AS965" i="64"/>
  <c r="AR50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420" i="64" a="1"/>
  <c r="CY802" i="64" a="1"/>
  <c r="AS502" i="64" a="1"/>
  <c r="CY915" i="64" a="1"/>
  <c r="AT1394" i="64" l="1"/>
  <c r="AU1388" i="64"/>
  <c r="AU1392" i="64" s="1"/>
  <c r="AT1398" i="64"/>
  <c r="AU1393" i="64"/>
  <c r="AU1394" i="64" s="1"/>
  <c r="CY802" i="64"/>
  <c r="CY804" i="64" s="1"/>
  <c r="CY915" i="64"/>
  <c r="CY917" i="64" s="1"/>
  <c r="CY2178" i="64" s="1"/>
  <c r="CY1420" i="64"/>
  <c r="CZ1717" i="64"/>
  <c r="DA1715" i="64"/>
  <c r="CX1422" i="64"/>
  <c r="AY432" i="64"/>
  <c r="BA427" i="64"/>
  <c r="AZ430" i="64"/>
  <c r="AZ428" i="64" s="1"/>
  <c r="CH804" i="64"/>
  <c r="CH397" i="64"/>
  <c r="CG917" i="64"/>
  <c r="AS502" i="64"/>
  <c r="AT1446" i="64"/>
  <c r="AU941" i="64"/>
  <c r="AX1422" i="64"/>
  <c r="AR1059" i="64"/>
  <c r="BA403" i="64"/>
  <c r="BB394" i="64"/>
  <c r="BA399" i="64"/>
  <c r="AZ1338" i="64"/>
  <c r="AX187" i="69"/>
  <c r="AX188" i="69" s="1"/>
  <c r="AX162" i="69"/>
  <c r="AX169" i="69" s="1"/>
  <c r="AX179" i="69" s="1"/>
  <c r="AW173" i="69"/>
  <c r="AW175" i="69" s="1"/>
  <c r="AY140" i="69"/>
  <c r="AY150" i="69" s="1"/>
  <c r="AZ129" i="69"/>
  <c r="J135" i="69"/>
  <c r="AY142" i="69"/>
  <c r="AY136" i="69"/>
  <c r="BA115" i="69"/>
  <c r="BA117" i="69"/>
  <c r="CZ1420" i="64" a="1"/>
  <c r="CZ802" i="64" a="1"/>
  <c r="CZ915" i="64" a="1"/>
  <c r="AV1388" i="64" l="1"/>
  <c r="AV1392" i="64" s="1"/>
  <c r="AV1393" i="64" s="1"/>
  <c r="AU1398" i="64"/>
  <c r="CZ1420" i="64"/>
  <c r="CZ915" i="64"/>
  <c r="CZ917" i="64" s="1"/>
  <c r="CZ2178" i="64" s="1"/>
  <c r="CZ802" i="64"/>
  <c r="CZ804" i="64" s="1"/>
  <c r="CO1609" i="64"/>
  <c r="CO1615" i="64" s="1"/>
  <c r="CO1619" i="64" s="1" a="1"/>
  <c r="CO1619" i="64" s="1"/>
  <c r="DA1717" i="64"/>
  <c r="DB1715" i="64"/>
  <c r="CY1422" i="64"/>
  <c r="AZ432" i="64"/>
  <c r="CI804" i="64"/>
  <c r="AS504" i="64"/>
  <c r="BB398" i="64"/>
  <c r="AT965" i="64"/>
  <c r="AX192" i="69"/>
  <c r="AX198" i="69" s="1"/>
  <c r="AY183" i="69"/>
  <c r="AY186" i="69" s="1"/>
  <c r="AX194" i="69"/>
  <c r="AX202" i="69" s="1"/>
  <c r="AY156" i="69"/>
  <c r="AY161" i="69" s="1"/>
  <c r="AX163" i="69"/>
  <c r="AX167" i="69"/>
  <c r="AX177" i="69" s="1"/>
  <c r="AZ132" i="69"/>
  <c r="AZ134" i="69"/>
  <c r="K134" i="69" s="1"/>
  <c r="AY152" i="69"/>
  <c r="AY146" i="69"/>
  <c r="J136" i="69"/>
  <c r="K129" i="69"/>
  <c r="BA118" i="69"/>
  <c r="DA1420" i="64" a="1"/>
  <c r="DA915" i="64" a="1"/>
  <c r="DA802" i="64" a="1"/>
  <c r="AT502" i="64" a="1"/>
  <c r="DA802" i="64" l="1"/>
  <c r="DA804" i="64" s="1"/>
  <c r="DA915" i="64"/>
  <c r="DA917" i="64" s="1"/>
  <c r="DA2178" i="64" s="1"/>
  <c r="DA1420" i="64"/>
  <c r="CO1612" i="64"/>
  <c r="CO1613" i="64" s="1"/>
  <c r="CP1609" i="64" s="1"/>
  <c r="CP1615" i="64" s="1"/>
  <c r="CP1619" i="64" s="1" a="1"/>
  <c r="CP1619" i="64" s="1"/>
  <c r="DB1717" i="64"/>
  <c r="DC1715" i="64"/>
  <c r="CZ1422" i="64"/>
  <c r="BA430" i="64"/>
  <c r="BA428" i="64" s="1"/>
  <c r="BB427" i="64"/>
  <c r="AV1394" i="64"/>
  <c r="AW1388" i="64"/>
  <c r="AV1398" i="64"/>
  <c r="CJ804" i="64"/>
  <c r="CL397" i="64"/>
  <c r="CJ397" i="64"/>
  <c r="CH917" i="64"/>
  <c r="CI397" i="64"/>
  <c r="CI917" i="64"/>
  <c r="AT502" i="64"/>
  <c r="AU1446" i="64"/>
  <c r="AV941" i="64"/>
  <c r="AS1059" i="64"/>
  <c r="BA1338" i="64"/>
  <c r="AY1422" i="64"/>
  <c r="BC394" i="64"/>
  <c r="BB399" i="64"/>
  <c r="BB403" i="64"/>
  <c r="AX200" i="69"/>
  <c r="AX173" i="69"/>
  <c r="AX175" i="69" s="1"/>
  <c r="AY159" i="69"/>
  <c r="AY184" i="69" s="1"/>
  <c r="AY187" i="69" s="1"/>
  <c r="J187" i="69" s="1"/>
  <c r="AZ135" i="69"/>
  <c r="BA129" i="69" s="1"/>
  <c r="J146" i="69"/>
  <c r="AY148" i="69"/>
  <c r="K132" i="69"/>
  <c r="AZ157" i="69"/>
  <c r="K157" i="69" s="1"/>
  <c r="BA125" i="69"/>
  <c r="BA119" i="69"/>
  <c r="BB112" i="69"/>
  <c r="BA123" i="69"/>
  <c r="DB915" i="64" a="1"/>
  <c r="DB1420" i="64" a="1"/>
  <c r="DB802" i="64" a="1"/>
  <c r="K397" i="64" l="1"/>
  <c r="L397" i="64"/>
  <c r="M397" i="64"/>
  <c r="N397" i="64"/>
  <c r="O397" i="64"/>
  <c r="DB1420" i="64"/>
  <c r="DB915" i="64"/>
  <c r="DB917" i="64" s="1"/>
  <c r="DB2178" i="64" s="1"/>
  <c r="DB802" i="64"/>
  <c r="DB804" i="64" s="1"/>
  <c r="CP1612" i="64"/>
  <c r="CP1613" i="64" s="1"/>
  <c r="CQ1609" i="64" s="1"/>
  <c r="CQ1615" i="64" s="1"/>
  <c r="CQ1619" i="64" s="1" a="1"/>
  <c r="CQ1619" i="64" s="1"/>
  <c r="DD1715" i="64"/>
  <c r="DC1717" i="64"/>
  <c r="DA1422" i="64"/>
  <c r="AW1392" i="64"/>
  <c r="AW1393" i="64" s="1"/>
  <c r="AW1394" i="64" s="1"/>
  <c r="BA432" i="64"/>
  <c r="CK804" i="64"/>
  <c r="AT504" i="64"/>
  <c r="BC398" i="64"/>
  <c r="AU965"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2" i="64" a="1"/>
  <c r="DC802" i="64" a="1"/>
  <c r="DC915" i="64" a="1"/>
  <c r="DC1420" i="64" a="1"/>
  <c r="DC802" i="64" l="1"/>
  <c r="DC804" i="64" s="1"/>
  <c r="DC915" i="64"/>
  <c r="DC917" i="64" s="1"/>
  <c r="DC2178" i="64" s="1"/>
  <c r="DC1420" i="64"/>
  <c r="CQ1612" i="64"/>
  <c r="CQ1613" i="64" s="1"/>
  <c r="CR1609" i="64" s="1"/>
  <c r="CR1615" i="64" s="1"/>
  <c r="CR1619" i="64" s="1" a="1"/>
  <c r="CR1619" i="64" s="1"/>
  <c r="DD1717" i="64"/>
  <c r="DE1715" i="64"/>
  <c r="DB1422" i="64"/>
  <c r="BB430" i="64"/>
  <c r="BC427" i="64"/>
  <c r="N427" i="64"/>
  <c r="AW1398" i="64"/>
  <c r="AX1388" i="64"/>
  <c r="CL804" i="64"/>
  <c r="CJ917" i="64"/>
  <c r="CK397" i="64"/>
  <c r="P397" i="64" s="1"/>
  <c r="AU502" i="64"/>
  <c r="AV1446" i="64"/>
  <c r="AW941" i="64"/>
  <c r="BB1338" i="64"/>
  <c r="AZ1422" i="64"/>
  <c r="AT1059" i="64"/>
  <c r="BD394" i="64"/>
  <c r="BC403" i="64"/>
  <c r="BC399" i="64"/>
  <c r="AY167" i="69"/>
  <c r="AY173" i="69" s="1"/>
  <c r="J173" i="69" s="1"/>
  <c r="J162" i="69"/>
  <c r="K156" i="69" s="1"/>
  <c r="K140" i="69"/>
  <c r="AY200" i="69"/>
  <c r="AY169" i="69"/>
  <c r="AY179" i="69" s="1"/>
  <c r="AZ156" i="69"/>
  <c r="AZ161" i="69" s="1"/>
  <c r="K161" i="69" s="1"/>
  <c r="AZ152" i="69"/>
  <c r="BA135" i="69"/>
  <c r="BB118" i="69"/>
  <c r="BC112" i="69" s="1"/>
  <c r="DD915" i="64" a="1"/>
  <c r="DD802" i="64" a="1"/>
  <c r="DD1420" i="64" a="1"/>
  <c r="DD1420" i="64" l="1"/>
  <c r="DD915" i="64"/>
  <c r="DD917" i="64" s="1"/>
  <c r="DD2178" i="64" s="1"/>
  <c r="DD802" i="64"/>
  <c r="DD804" i="64" s="1"/>
  <c r="CR1612" i="64"/>
  <c r="CR1613" i="64" s="1"/>
  <c r="DE1717" i="64"/>
  <c r="DF1715" i="64"/>
  <c r="DC1422" i="64"/>
  <c r="AX1392" i="64"/>
  <c r="AX1393" i="64" s="1"/>
  <c r="AX1394" i="64" s="1"/>
  <c r="BB428" i="64"/>
  <c r="CL917" i="64"/>
  <c r="CK917" i="64"/>
  <c r="AU504" i="64"/>
  <c r="BD398" i="64"/>
  <c r="AV965" i="64"/>
  <c r="AY177" i="69"/>
  <c r="AY175" i="69"/>
  <c r="J163" i="69"/>
  <c r="AZ159" i="69"/>
  <c r="AZ162" i="69" s="1"/>
  <c r="AZ163" i="69" s="1"/>
  <c r="BA140" i="69"/>
  <c r="BA150" i="69" s="1"/>
  <c r="BA142" i="69"/>
  <c r="BA136" i="69"/>
  <c r="BB129" i="69"/>
  <c r="BB119" i="69"/>
  <c r="BB123" i="69"/>
  <c r="BB125" i="69"/>
  <c r="BC117" i="69"/>
  <c r="BC115" i="69"/>
  <c r="DE1420" i="64" a="1"/>
  <c r="AV502" i="64" a="1"/>
  <c r="DE915" i="64" a="1"/>
  <c r="DE802" i="64" a="1"/>
  <c r="CS1609" i="64" l="1"/>
  <c r="DE802" i="64"/>
  <c r="DE804" i="64" s="1"/>
  <c r="DE915" i="64"/>
  <c r="DE917" i="64" s="1"/>
  <c r="DE2178" i="64" s="1"/>
  <c r="DE1420" i="64"/>
  <c r="DF1717" i="64"/>
  <c r="DG1715" i="64"/>
  <c r="DD1422" i="64"/>
  <c r="BB432" i="64"/>
  <c r="BC430" i="64"/>
  <c r="BD427" i="64"/>
  <c r="AX1398" i="64"/>
  <c r="AY1388" i="64"/>
  <c r="AV502" i="64"/>
  <c r="AW1446" i="64"/>
  <c r="AX941" i="64"/>
  <c r="BD399" i="64"/>
  <c r="BE394" i="64"/>
  <c r="BD403" i="64"/>
  <c r="BC1338" i="64"/>
  <c r="BA1422" i="64"/>
  <c r="AU1059" i="64"/>
  <c r="AZ184" i="69"/>
  <c r="K159" i="69"/>
  <c r="AZ169" i="69"/>
  <c r="AZ179" i="69" s="1"/>
  <c r="BA156" i="69"/>
  <c r="BA161" i="69" s="1"/>
  <c r="AZ167" i="69"/>
  <c r="K167" i="69" s="1"/>
  <c r="BB132" i="69"/>
  <c r="BB157" i="69" s="1"/>
  <c r="BB134" i="69"/>
  <c r="BA146" i="69"/>
  <c r="BA148" i="69" s="1"/>
  <c r="BA152" i="69"/>
  <c r="BC118" i="69"/>
  <c r="BC119" i="69" s="1"/>
  <c r="DF1420" i="64" a="1"/>
  <c r="DF802" i="64" a="1"/>
  <c r="DF915" i="64" a="1"/>
  <c r="CS1615" i="64" l="1"/>
  <c r="DF1420" i="64"/>
  <c r="DF915" i="64"/>
  <c r="DF917" i="64" s="1"/>
  <c r="DF2178" i="64" s="1"/>
  <c r="DF802" i="64"/>
  <c r="DF804" i="64" s="1"/>
  <c r="DE1422" i="64"/>
  <c r="DH1715" i="64"/>
  <c r="DG1717" i="64"/>
  <c r="AY1392" i="64"/>
  <c r="AY1393" i="64" s="1"/>
  <c r="AY1394" i="64" s="1"/>
  <c r="BC428" i="64"/>
  <c r="AW965" i="64"/>
  <c r="BE398" i="64"/>
  <c r="AV504" i="64"/>
  <c r="K184" i="69"/>
  <c r="AZ187" i="69"/>
  <c r="AZ173" i="69"/>
  <c r="AZ175" i="69" s="1"/>
  <c r="K175" i="69" s="1"/>
  <c r="BA159" i="69"/>
  <c r="BA184" i="69" s="1"/>
  <c r="AZ177" i="69"/>
  <c r="BB135" i="69"/>
  <c r="BB142" i="69" s="1"/>
  <c r="BC123" i="69"/>
  <c r="BC125" i="69"/>
  <c r="BD112" i="69"/>
  <c r="BD117" i="69" s="1"/>
  <c r="DG915" i="64" a="1"/>
  <c r="AW502" i="64" a="1"/>
  <c r="DG802" i="64" a="1"/>
  <c r="DG1420" i="64" a="1"/>
  <c r="CS1619" i="64" l="1" a="1"/>
  <c r="CS1619" i="64" s="1"/>
  <c r="CS1612" i="64" s="1"/>
  <c r="CS1613" i="64" s="1"/>
  <c r="CT1609" i="64" s="1"/>
  <c r="CT1615" i="64" s="1"/>
  <c r="DG802" i="64"/>
  <c r="DG804" i="64" s="1"/>
  <c r="DG915" i="64"/>
  <c r="DG917" i="64" s="1"/>
  <c r="DG2178" i="64" s="1"/>
  <c r="DG1420" i="64"/>
  <c r="DH1717" i="64"/>
  <c r="DI1715" i="64"/>
  <c r="DF1422" i="64"/>
  <c r="AZ1388" i="64"/>
  <c r="AZ1392" i="64" s="1"/>
  <c r="AY1398" i="64"/>
  <c r="BC432" i="64"/>
  <c r="BD430" i="64"/>
  <c r="BE427" i="64"/>
  <c r="AW502" i="64"/>
  <c r="AX1446" i="64"/>
  <c r="AY941" i="64"/>
  <c r="BB1422" i="64"/>
  <c r="AV1059" i="64"/>
  <c r="BD1338" i="64"/>
  <c r="BE403" i="64"/>
  <c r="BF394" i="64"/>
  <c r="BE399" i="64"/>
  <c r="AZ188" i="69"/>
  <c r="AZ192" i="69"/>
  <c r="BA183" i="69"/>
  <c r="BA186" i="69" s="1"/>
  <c r="AZ194" i="69"/>
  <c r="AZ202" i="69" s="1"/>
  <c r="BA162" i="69"/>
  <c r="BB136" i="69"/>
  <c r="BB140" i="69"/>
  <c r="BB150" i="69" s="1"/>
  <c r="BC129" i="69"/>
  <c r="BC134" i="69" s="1"/>
  <c r="BB146" i="69"/>
  <c r="BB148" i="69" s="1"/>
  <c r="BB152" i="69"/>
  <c r="BD115" i="69"/>
  <c r="BD118" i="69" s="1"/>
  <c r="BD123" i="69" s="1"/>
  <c r="DH802" i="64" a="1"/>
  <c r="DH915" i="64" a="1"/>
  <c r="DH1420" i="64" a="1"/>
  <c r="CT1619" i="64" l="1" a="1"/>
  <c r="CT1619" i="64" s="1"/>
  <c r="CT1612" i="64" s="1"/>
  <c r="CT1613" i="64" s="1"/>
  <c r="CU1609" i="64" s="1"/>
  <c r="CU1615" i="64" s="1"/>
  <c r="DH1420" i="64"/>
  <c r="DH915" i="64"/>
  <c r="DH917" i="64" s="1"/>
  <c r="DH2178" i="64" s="1"/>
  <c r="DH802" i="64"/>
  <c r="DH804" i="64" s="1"/>
  <c r="DG1422" i="64"/>
  <c r="DI1717" i="64"/>
  <c r="DJ1715" i="64"/>
  <c r="AZ1393" i="64"/>
  <c r="AZ1394" i="64" s="1"/>
  <c r="BD428" i="64"/>
  <c r="BF398" i="64"/>
  <c r="AX965" i="64"/>
  <c r="AW504" i="64"/>
  <c r="BA187" i="69"/>
  <c r="K192" i="69"/>
  <c r="AZ198" i="69"/>
  <c r="K198" i="69" s="1"/>
  <c r="AZ200" i="69"/>
  <c r="BB156" i="69"/>
  <c r="BA169" i="69"/>
  <c r="BA179" i="69" s="1"/>
  <c r="BA167" i="69"/>
  <c r="BA163" i="69"/>
  <c r="BC132" i="69"/>
  <c r="BC157" i="69" s="1"/>
  <c r="BE112" i="69"/>
  <c r="BE115" i="69" s="1"/>
  <c r="BD119" i="69"/>
  <c r="BD125" i="69"/>
  <c r="DI802" i="64" a="1"/>
  <c r="DI915" i="64" a="1"/>
  <c r="AX502" i="64" a="1"/>
  <c r="DI1420" i="64" a="1"/>
  <c r="CU1619" i="64" l="1" a="1"/>
  <c r="CU1619" i="64" s="1"/>
  <c r="CU1612" i="64" s="1"/>
  <c r="CU1613" i="64" s="1"/>
  <c r="CV1609" i="64" s="1"/>
  <c r="CV1615" i="64" s="1"/>
  <c r="DI802" i="64"/>
  <c r="DI804" i="64" s="1"/>
  <c r="DI915" i="64"/>
  <c r="DI917" i="64" s="1"/>
  <c r="DI2178" i="64" s="1"/>
  <c r="DI1420" i="64"/>
  <c r="DJ1717" i="64"/>
  <c r="DK1715" i="64"/>
  <c r="DL1715" i="64" s="1"/>
  <c r="DL1717" i="64" s="1"/>
  <c r="DH1422" i="64"/>
  <c r="AZ1398" i="64"/>
  <c r="BA1388" i="64"/>
  <c r="BA1392" i="64" s="1"/>
  <c r="BA1393" i="64" s="1"/>
  <c r="BA1394" i="64" s="1"/>
  <c r="BD432" i="64"/>
  <c r="BF427" i="64"/>
  <c r="BE430" i="64"/>
  <c r="AX502" i="64"/>
  <c r="AY1446" i="64"/>
  <c r="AZ941" i="64"/>
  <c r="BF403" i="64"/>
  <c r="BG394" i="64"/>
  <c r="BF399" i="64"/>
  <c r="BC1422" i="64"/>
  <c r="AW1059" i="64"/>
  <c r="BE1338"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420" i="64" a="1"/>
  <c r="DJ915" i="64" a="1"/>
  <c r="DJ802" i="64" a="1"/>
  <c r="CV1619" i="64" l="1" a="1"/>
  <c r="CV1619" i="64" s="1"/>
  <c r="CV1612" i="64" s="1"/>
  <c r="CV1613" i="64" s="1"/>
  <c r="CW1609" i="64" s="1"/>
  <c r="CW1615" i="64" s="1"/>
  <c r="DJ1420" i="64"/>
  <c r="DJ915" i="64"/>
  <c r="DJ917" i="64" s="1"/>
  <c r="DJ2178" i="64" s="1"/>
  <c r="DJ802" i="64"/>
  <c r="DJ804" i="64" s="1"/>
  <c r="DI1422" i="64"/>
  <c r="DK1717" i="64"/>
  <c r="BE428" i="64"/>
  <c r="BB1388" i="64"/>
  <c r="BA1398" i="64"/>
  <c r="AY965" i="64"/>
  <c r="AX504" i="64"/>
  <c r="BG39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1420" i="64" a="1"/>
  <c r="DK915" i="64" a="1"/>
  <c r="AY502" i="64" a="1"/>
  <c r="DK802" i="64" a="1"/>
  <c r="CW1619" i="64" l="1" a="1"/>
  <c r="CW1619" i="64" s="1"/>
  <c r="CW1612" i="64" s="1"/>
  <c r="CW1613" i="64" s="1"/>
  <c r="CX1609" i="64" s="1"/>
  <c r="CX1615" i="64" s="1"/>
  <c r="DK802" i="64"/>
  <c r="DK915" i="64"/>
  <c r="DK1420" i="64"/>
  <c r="DJ1422" i="64"/>
  <c r="BB1392" i="64"/>
  <c r="BB1393" i="64" s="1"/>
  <c r="M1393" i="64" s="1"/>
  <c r="BE432" i="64"/>
  <c r="BF430" i="64"/>
  <c r="BG427" i="64"/>
  <c r="AZ1446" i="64"/>
  <c r="AY502" i="64"/>
  <c r="BA941" i="64"/>
  <c r="BD1422" i="64"/>
  <c r="BG403" i="64"/>
  <c r="BG399" i="64"/>
  <c r="BH394" i="64"/>
  <c r="AX1059" i="64"/>
  <c r="BF1338"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420" i="64" a="1"/>
  <c r="DL802" i="64" a="1"/>
  <c r="DL915" i="64" a="1"/>
  <c r="CX1619" i="64" l="1" a="1"/>
  <c r="CX1619" i="64" s="1"/>
  <c r="CX1612" i="64" s="1"/>
  <c r="CX1613" i="64" s="1"/>
  <c r="CY1609" i="64" s="1"/>
  <c r="CY1615" i="64" s="1"/>
  <c r="DL1420" i="64"/>
  <c r="DL915" i="64"/>
  <c r="DL802" i="64"/>
  <c r="DL804" i="64" s="1"/>
  <c r="DK917" i="64"/>
  <c r="DK2178" i="64" s="1"/>
  <c r="DK804" i="64"/>
  <c r="BB1394" i="64"/>
  <c r="DK1422" i="64"/>
  <c r="BF428" i="64"/>
  <c r="BC1388" i="64"/>
  <c r="BB1398" i="64"/>
  <c r="AY504" i="64"/>
  <c r="BH398" i="64"/>
  <c r="AZ965"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2" i="64" a="1"/>
  <c r="DL1422" i="64" l="1"/>
  <c r="DL917" i="64"/>
  <c r="CY1619" i="64" a="1"/>
  <c r="CY1619" i="64" s="1"/>
  <c r="CY1612" i="64" s="1"/>
  <c r="CY1613" i="64" s="1"/>
  <c r="CZ1609" i="64" s="1"/>
  <c r="CZ1615" i="64" s="1"/>
  <c r="BC1392" i="64"/>
  <c r="BF432" i="64"/>
  <c r="BG430" i="64"/>
  <c r="BH427" i="64"/>
  <c r="AZ502" i="64"/>
  <c r="BA1446" i="64"/>
  <c r="BB941" i="64"/>
  <c r="AY1059" i="64"/>
  <c r="BE1422" i="64"/>
  <c r="BI394" i="64"/>
  <c r="BH399" i="64"/>
  <c r="BH403" i="64"/>
  <c r="BG1338" i="64"/>
  <c r="BC200" i="69"/>
  <c r="BC194" i="69"/>
  <c r="BC202" i="69" s="1"/>
  <c r="BD183" i="69"/>
  <c r="BD186" i="69" s="1"/>
  <c r="BC188" i="69"/>
  <c r="BC163" i="69"/>
  <c r="BC169" i="69"/>
  <c r="BC179" i="69" s="1"/>
  <c r="BD156" i="69"/>
  <c r="BC173" i="69"/>
  <c r="BC175" i="69" s="1"/>
  <c r="BC177" i="69"/>
  <c r="BE135" i="69"/>
  <c r="BG117" i="69"/>
  <c r="BG118" i="69" s="1"/>
  <c r="K1422" i="64" l="1"/>
  <c r="L1422" i="64"/>
  <c r="M1422" i="64"/>
  <c r="DL2178" i="64"/>
  <c r="K917" i="64"/>
  <c r="L917" i="64"/>
  <c r="M917" i="64"/>
  <c r="N917" i="64"/>
  <c r="O917" i="64"/>
  <c r="P917" i="64"/>
  <c r="CZ1619" i="64" a="1"/>
  <c r="CZ1619" i="64" s="1"/>
  <c r="CZ1612" i="64" s="1"/>
  <c r="CZ1613" i="64" s="1"/>
  <c r="DA1609" i="64" s="1"/>
  <c r="K804" i="64"/>
  <c r="L804" i="64"/>
  <c r="M804" i="64"/>
  <c r="N804" i="64"/>
  <c r="O804" i="64"/>
  <c r="P804" i="64"/>
  <c r="BG428" i="64"/>
  <c r="BC1393" i="64"/>
  <c r="BA965" i="64"/>
  <c r="BI398" i="64"/>
  <c r="AZ504" i="64"/>
  <c r="BD159" i="69"/>
  <c r="BD184" i="69" s="1"/>
  <c r="BD187" i="69" s="1"/>
  <c r="BE183" i="69" s="1"/>
  <c r="BE186" i="69" s="1"/>
  <c r="BD161" i="69"/>
  <c r="BE140" i="69"/>
  <c r="BE150" i="69" s="1"/>
  <c r="BE142" i="69"/>
  <c r="BE136" i="69"/>
  <c r="BF129" i="69"/>
  <c r="BG119" i="69"/>
  <c r="BG123" i="69"/>
  <c r="BH112" i="69"/>
  <c r="BH117" i="69" s="1"/>
  <c r="BG125" i="69"/>
  <c r="BA502" i="64" a="1"/>
  <c r="BC1394" i="64" l="1"/>
  <c r="DA1615" i="64"/>
  <c r="BG432" i="64"/>
  <c r="BI427" i="64"/>
  <c r="BH430" i="64"/>
  <c r="BH428" i="64" s="1"/>
  <c r="BD1388" i="64"/>
  <c r="BC1398" i="64"/>
  <c r="BA502" i="64"/>
  <c r="BC941" i="64"/>
  <c r="BH1338" i="64"/>
  <c r="AZ1059" i="64"/>
  <c r="BF1422" i="64"/>
  <c r="BI403" i="64"/>
  <c r="BI399" i="64"/>
  <c r="BJ394" i="64"/>
  <c r="BD162" i="69"/>
  <c r="BD169" i="69" s="1"/>
  <c r="BD179" i="69" s="1"/>
  <c r="BD188" i="69"/>
  <c r="BD192" i="69"/>
  <c r="BD200" i="69" s="1"/>
  <c r="BD194" i="69"/>
  <c r="BD202" i="69" s="1"/>
  <c r="BF134" i="69"/>
  <c r="BF132" i="69"/>
  <c r="BF157" i="69" s="1"/>
  <c r="BE146" i="69"/>
  <c r="BE148" i="69" s="1"/>
  <c r="BE152" i="69"/>
  <c r="BH115" i="69"/>
  <c r="BH118" i="69" s="1"/>
  <c r="BH119" i="69" s="1"/>
  <c r="DA1619" i="64" l="1" a="1"/>
  <c r="DA1619" i="64" s="1"/>
  <c r="DA1612" i="64" s="1"/>
  <c r="DA1613" i="64" s="1"/>
  <c r="DB1609" i="64" s="1"/>
  <c r="DB1615" i="64" s="1"/>
  <c r="BD1392" i="64"/>
  <c r="BH432" i="64"/>
  <c r="BB1446" i="64"/>
  <c r="BJ398" i="64"/>
  <c r="BB965" i="64"/>
  <c r="BA504" i="64"/>
  <c r="BD167" i="69"/>
  <c r="BD173" i="69" s="1"/>
  <c r="BD175" i="69" s="1"/>
  <c r="BE156" i="69"/>
  <c r="BE159" i="69" s="1"/>
  <c r="BE184" i="69" s="1"/>
  <c r="BE187" i="69" s="1"/>
  <c r="BE192" i="69" s="1"/>
  <c r="BE200" i="69" s="1"/>
  <c r="BD163" i="69"/>
  <c r="BD198" i="69"/>
  <c r="BF135" i="69"/>
  <c r="BH125" i="69"/>
  <c r="BH123" i="69"/>
  <c r="BI112" i="69"/>
  <c r="BI117" i="69" s="1"/>
  <c r="BB502" i="64" a="1"/>
  <c r="DB1619" i="64" l="1" a="1"/>
  <c r="DB1619" i="64" s="1"/>
  <c r="DB1612" i="64" s="1"/>
  <c r="DB1613" i="64" s="1"/>
  <c r="DC1609" i="64" s="1"/>
  <c r="DC1615" i="64" s="1"/>
  <c r="BD1393" i="64"/>
  <c r="BI430" i="64"/>
  <c r="BI428" i="64" s="1"/>
  <c r="BJ427" i="64"/>
  <c r="BC1446" i="64"/>
  <c r="BB502" i="64"/>
  <c r="BD941" i="64"/>
  <c r="BG1422" i="64"/>
  <c r="BA1059" i="64"/>
  <c r="BI1338" i="64"/>
  <c r="BK394" i="64"/>
  <c r="BJ403" i="64"/>
  <c r="BJ39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D1394" i="64" l="1"/>
  <c r="DC1619" i="64" a="1"/>
  <c r="DC1619" i="64" s="1"/>
  <c r="DC1612" i="64" s="1"/>
  <c r="DC1613" i="64" s="1"/>
  <c r="DD1609" i="64" s="1"/>
  <c r="BD1398" i="64"/>
  <c r="BE1388" i="64"/>
  <c r="BI432" i="64"/>
  <c r="BB504" i="64"/>
  <c r="BK398" i="64"/>
  <c r="BC965" i="64"/>
  <c r="BE163" i="69"/>
  <c r="BE169" i="69"/>
  <c r="BE179" i="69" s="1"/>
  <c r="BE177" i="69"/>
  <c r="BF156" i="69"/>
  <c r="BF161" i="69" s="1"/>
  <c r="BF146" i="69"/>
  <c r="BF148" i="69" s="1"/>
  <c r="BF152" i="69"/>
  <c r="BG134" i="69"/>
  <c r="BG132" i="69"/>
  <c r="BG157" i="69" s="1"/>
  <c r="BI123" i="69"/>
  <c r="BJ112" i="69"/>
  <c r="BJ117" i="69" s="1"/>
  <c r="BI125" i="69"/>
  <c r="BC502" i="64" a="1"/>
  <c r="BE1392" i="64" l="1"/>
  <c r="DD1615" i="64"/>
  <c r="BJ430" i="64"/>
  <c r="BJ428" i="64" s="1"/>
  <c r="BK427" i="64"/>
  <c r="BD965" i="64"/>
  <c r="BC502" i="64"/>
  <c r="BD1446" i="64"/>
  <c r="BE941" i="64"/>
  <c r="BL394" i="64"/>
  <c r="BK403" i="64"/>
  <c r="BK399" i="64"/>
  <c r="BB1059" i="64"/>
  <c r="BH1422" i="64"/>
  <c r="BJ1338" i="64"/>
  <c r="BF159" i="69"/>
  <c r="BF184" i="69" s="1"/>
  <c r="BF187" i="69" s="1"/>
  <c r="BF192" i="69" s="1"/>
  <c r="BF198" i="69" s="1"/>
  <c r="BG135" i="69"/>
  <c r="BG140" i="69" s="1"/>
  <c r="BG150" i="69" s="1"/>
  <c r="BJ115" i="69"/>
  <c r="BJ118" i="69" s="1"/>
  <c r="BJ125" i="69" s="1"/>
  <c r="BE1393" i="64" l="1"/>
  <c r="BF1388" i="64" s="1"/>
  <c r="BF1392" i="64" s="1"/>
  <c r="DD1619" i="64" a="1"/>
  <c r="DD1619" i="64" s="1"/>
  <c r="DD1612" i="64" s="1"/>
  <c r="DD1613" i="64" s="1"/>
  <c r="DE1609" i="64" s="1"/>
  <c r="DE1615" i="64" s="1"/>
  <c r="BE1398" i="64"/>
  <c r="BJ432" i="64"/>
  <c r="BC504" i="64"/>
  <c r="BL398" i="64"/>
  <c r="BF162" i="69"/>
  <c r="BF163" i="69" s="1"/>
  <c r="BF194" i="69"/>
  <c r="BF202" i="69" s="1"/>
  <c r="BF200" i="69"/>
  <c r="BG183" i="69"/>
  <c r="BG186" i="69" s="1"/>
  <c r="BF188" i="69"/>
  <c r="BG142" i="69"/>
  <c r="BG152" i="69" s="1"/>
  <c r="BG136" i="69"/>
  <c r="BH129" i="69"/>
  <c r="BH134" i="69" s="1"/>
  <c r="BJ123" i="69"/>
  <c r="BK112" i="69"/>
  <c r="BK115" i="69" s="1"/>
  <c r="BJ119" i="69"/>
  <c r="BD502" i="64" a="1"/>
  <c r="BE1394" i="64" l="1"/>
  <c r="DE1619" i="64" a="1"/>
  <c r="DE1619" i="64" s="1"/>
  <c r="DE1612" i="64" s="1"/>
  <c r="DE1613" i="64" s="1"/>
  <c r="DF1609" i="64" s="1"/>
  <c r="DF1615" i="64" s="1"/>
  <c r="BF1393" i="64"/>
  <c r="BF1394" i="64" s="1"/>
  <c r="BK430" i="64"/>
  <c r="BK428" i="64" s="1"/>
  <c r="BL427" i="64"/>
  <c r="BD502" i="64"/>
  <c r="BE1446" i="64"/>
  <c r="BF941" i="64"/>
  <c r="BL403" i="64"/>
  <c r="BM394" i="64"/>
  <c r="BL399" i="64"/>
  <c r="BK1338" i="64"/>
  <c r="BI1422" i="64"/>
  <c r="BC1059" i="64"/>
  <c r="BG156" i="69"/>
  <c r="BG161" i="69" s="1"/>
  <c r="BF169" i="69"/>
  <c r="BF179" i="69" s="1"/>
  <c r="BF167" i="69"/>
  <c r="BF177" i="69" s="1"/>
  <c r="BH132" i="69"/>
  <c r="BH157" i="69" s="1"/>
  <c r="BG146" i="69"/>
  <c r="BG148" i="69" s="1"/>
  <c r="BK117" i="69"/>
  <c r="BK118" i="69" s="1"/>
  <c r="DF1619" i="64" l="1" a="1"/>
  <c r="DF1619" i="64" s="1"/>
  <c r="DF1612" i="64" s="1"/>
  <c r="DF1613" i="64" s="1"/>
  <c r="DG1609" i="64" s="1"/>
  <c r="DG1615" i="64" s="1"/>
  <c r="BG1388" i="64"/>
  <c r="BG1392" i="64" s="1"/>
  <c r="BG1393" i="64" s="1"/>
  <c r="BF1398" i="64"/>
  <c r="BK432" i="64"/>
  <c r="BE965" i="64"/>
  <c r="BM398" i="64"/>
  <c r="BD504" i="64"/>
  <c r="BG159" i="69"/>
  <c r="BG184" i="69" s="1"/>
  <c r="BG187" i="69" s="1"/>
  <c r="BG194" i="69" s="1"/>
  <c r="BG202" i="69" s="1"/>
  <c r="BF173" i="69"/>
  <c r="BF175" i="69" s="1"/>
  <c r="BH135" i="69"/>
  <c r="BK125" i="69"/>
  <c r="BK123" i="69"/>
  <c r="K118" i="69"/>
  <c r="L112" i="69" s="1"/>
  <c r="BL112" i="69"/>
  <c r="BL115" i="69" s="1"/>
  <c r="BK119" i="69"/>
  <c r="BE502" i="64" a="1"/>
  <c r="BG1394" i="64" l="1"/>
  <c r="DG1619" i="64" a="1"/>
  <c r="DG1619" i="64" s="1"/>
  <c r="DG1612" i="64" s="1"/>
  <c r="DG1613" i="64" s="1"/>
  <c r="DH1609" i="64" s="1"/>
  <c r="BL430" i="64"/>
  <c r="BL428" i="64" s="1"/>
  <c r="BM427" i="64"/>
  <c r="BG1398" i="64"/>
  <c r="BH1388" i="64"/>
  <c r="BE502" i="64"/>
  <c r="BF1446" i="64"/>
  <c r="BG941" i="64"/>
  <c r="BJ1422" i="64"/>
  <c r="BD1059" i="64"/>
  <c r="BN394" i="64"/>
  <c r="BM399" i="64"/>
  <c r="BM403" i="64"/>
  <c r="BL1338" i="64"/>
  <c r="BG162" i="69"/>
  <c r="BG169" i="69" s="1"/>
  <c r="BG179" i="69" s="1"/>
  <c r="BG188" i="69"/>
  <c r="BH183" i="69"/>
  <c r="BH186" i="69" s="1"/>
  <c r="BG192" i="69"/>
  <c r="BG198" i="69" s="1"/>
  <c r="BH136" i="69"/>
  <c r="BH140" i="69"/>
  <c r="BH150" i="69" s="1"/>
  <c r="BH142" i="69"/>
  <c r="BH146" i="69" s="1"/>
  <c r="BH148" i="69" s="1"/>
  <c r="BI129" i="69"/>
  <c r="BL117" i="69"/>
  <c r="BL118" i="69" s="1"/>
  <c r="BF502" i="64" a="1"/>
  <c r="DH1615" i="64" l="1"/>
  <c r="BL432" i="64"/>
  <c r="BH1392" i="64"/>
  <c r="BH1393" i="64" s="1"/>
  <c r="BF502" i="64"/>
  <c r="BE504" i="64"/>
  <c r="BN398" i="64"/>
  <c r="BG167" i="69"/>
  <c r="BG173" i="69" s="1"/>
  <c r="BG175" i="69" s="1"/>
  <c r="BG163" i="69"/>
  <c r="BH156" i="69"/>
  <c r="BH161" i="69" s="1"/>
  <c r="BG200" i="69"/>
  <c r="BH152" i="69"/>
  <c r="BI132" i="69"/>
  <c r="BI157" i="69" s="1"/>
  <c r="BI134" i="69"/>
  <c r="BL125" i="69"/>
  <c r="BL119" i="69"/>
  <c r="BM112" i="69"/>
  <c r="BL123" i="69"/>
  <c r="BH1394" i="64" l="1"/>
  <c r="DH1619" i="64" a="1"/>
  <c r="DH1619" i="64" s="1"/>
  <c r="DH1612" i="64" s="1"/>
  <c r="DH1613" i="64" s="1"/>
  <c r="DI1609" i="64" s="1"/>
  <c r="BN427" i="64"/>
  <c r="BM430" i="64"/>
  <c r="BI1388" i="64"/>
  <c r="BH1398" i="64"/>
  <c r="BG1446" i="64"/>
  <c r="BH941" i="64"/>
  <c r="BK1422" i="64"/>
  <c r="BM1338" i="64"/>
  <c r="BE1059" i="64"/>
  <c r="BN403" i="64"/>
  <c r="BN399" i="64"/>
  <c r="BO394" i="64"/>
  <c r="BF504" i="64"/>
  <c r="BH159" i="69"/>
  <c r="BH184" i="69" s="1"/>
  <c r="BH187" i="69" s="1"/>
  <c r="BH192" i="69" s="1"/>
  <c r="BG177" i="69"/>
  <c r="BI135" i="69"/>
  <c r="BF965" i="64"/>
  <c r="BM117" i="69"/>
  <c r="BM115" i="69"/>
  <c r="DI1615" i="64" l="1"/>
  <c r="DI1619" i="64" s="1" a="1"/>
  <c r="DI1619" i="64" s="1"/>
  <c r="BI1392" i="64"/>
  <c r="BI1393" i="64" s="1"/>
  <c r="BI1394" i="64" s="1"/>
  <c r="BM428" i="64"/>
  <c r="BO398" i="64"/>
  <c r="BF1059" i="64"/>
  <c r="BH162" i="69"/>
  <c r="BH169" i="69" s="1"/>
  <c r="BH179" i="69" s="1"/>
  <c r="BI183" i="69"/>
  <c r="BI186" i="69" s="1"/>
  <c r="BH194" i="69"/>
  <c r="BH202" i="69" s="1"/>
  <c r="BH188" i="69"/>
  <c r="BH200" i="69"/>
  <c r="BH198" i="69"/>
  <c r="BI136" i="69"/>
  <c r="BI140" i="69"/>
  <c r="BI150" i="69" s="1"/>
  <c r="BI142" i="69"/>
  <c r="BJ129" i="69"/>
  <c r="BM118" i="69"/>
  <c r="BG502" i="64" a="1"/>
  <c r="DI1612" i="64" l="1"/>
  <c r="BM432" i="64"/>
  <c r="BN430" i="64"/>
  <c r="BI1398" i="64"/>
  <c r="BJ1388" i="64"/>
  <c r="BH1446" i="64"/>
  <c r="BG502" i="64"/>
  <c r="BI941" i="64"/>
  <c r="BO399" i="64"/>
  <c r="BO403" i="64"/>
  <c r="BP394" i="64"/>
  <c r="BL1422" i="64"/>
  <c r="BN1338" i="64"/>
  <c r="BH163" i="69"/>
  <c r="BH167" i="69"/>
  <c r="BH177" i="69" s="1"/>
  <c r="BI156" i="69"/>
  <c r="BI159" i="69" s="1"/>
  <c r="BI184" i="69" s="1"/>
  <c r="BI187" i="69" s="1"/>
  <c r="BI188" i="69" s="1"/>
  <c r="BJ134" i="69"/>
  <c r="BJ132" i="69"/>
  <c r="BJ157" i="69" s="1"/>
  <c r="BI152" i="69"/>
  <c r="BI146" i="69"/>
  <c r="BI148" i="69" s="1"/>
  <c r="BM125" i="69"/>
  <c r="BM119" i="69"/>
  <c r="BN112" i="69"/>
  <c r="BM123" i="69"/>
  <c r="DI1613" i="64" l="1"/>
  <c r="BJ1392" i="64"/>
  <c r="BJ1393" i="64" s="1"/>
  <c r="BJ1394" i="64" s="1"/>
  <c r="BO427" i="64"/>
  <c r="BN428" i="64"/>
  <c r="O427" i="64"/>
  <c r="BP398" i="64"/>
  <c r="BG504" i="64"/>
  <c r="BH173" i="69"/>
  <c r="BH175" i="69" s="1"/>
  <c r="BI161" i="69"/>
  <c r="BI162" i="69" s="1"/>
  <c r="BI167" i="69" s="1"/>
  <c r="BI173" i="69" s="1"/>
  <c r="BI175" i="69" s="1"/>
  <c r="BJ183" i="69"/>
  <c r="BJ186" i="69" s="1"/>
  <c r="BI192" i="69"/>
  <c r="BI198" i="69" s="1"/>
  <c r="BI194" i="69"/>
  <c r="BI202" i="69" s="1"/>
  <c r="BG965" i="64"/>
  <c r="BJ135" i="69"/>
  <c r="BN115" i="69"/>
  <c r="BN117" i="69"/>
  <c r="BH502" i="64" a="1"/>
  <c r="DJ1609" i="64" l="1"/>
  <c r="BN432" i="64"/>
  <c r="BO430" i="64"/>
  <c r="BP427" i="64"/>
  <c r="BJ1398" i="64"/>
  <c r="BK1388" i="64"/>
  <c r="BH502" i="64"/>
  <c r="BI1446" i="64"/>
  <c r="BJ941" i="64"/>
  <c r="BM1422" i="64"/>
  <c r="BO1338" i="64"/>
  <c r="BP403" i="64"/>
  <c r="BQ394" i="64"/>
  <c r="BP399" i="64"/>
  <c r="BG1059" i="64"/>
  <c r="BI163" i="69"/>
  <c r="BI169" i="69"/>
  <c r="BI179" i="69" s="1"/>
  <c r="BJ156" i="69"/>
  <c r="BJ159" i="69" s="1"/>
  <c r="BJ184" i="69" s="1"/>
  <c r="BJ187" i="69" s="1"/>
  <c r="BJ188" i="69" s="1"/>
  <c r="BI177" i="69"/>
  <c r="BI200" i="69"/>
  <c r="BH965" i="64"/>
  <c r="BJ142" i="69"/>
  <c r="BK129" i="69"/>
  <c r="BJ140" i="69"/>
  <c r="BJ150" i="69" s="1"/>
  <c r="BJ136" i="69"/>
  <c r="BN118" i="69"/>
  <c r="BN125" i="69" s="1"/>
  <c r="BI502" i="64" a="1"/>
  <c r="DJ1615" i="64" l="1"/>
  <c r="DJ1619" i="64" s="1" a="1"/>
  <c r="DJ1619" i="64" s="1"/>
  <c r="BK1392" i="64"/>
  <c r="BK1393" i="64" s="1"/>
  <c r="BK1394" i="64" s="1"/>
  <c r="BO428" i="64"/>
  <c r="BI502" i="64"/>
  <c r="BH504" i="64"/>
  <c r="BQ398" i="64"/>
  <c r="BJ161" i="69"/>
  <c r="BJ162" i="69" s="1"/>
  <c r="BJ169" i="69" s="1"/>
  <c r="BJ179" i="69" s="1"/>
  <c r="BJ192" i="69"/>
  <c r="BJ200" i="69" s="1"/>
  <c r="BJ194" i="69"/>
  <c r="BJ202" i="69" s="1"/>
  <c r="BK183" i="69"/>
  <c r="BK186" i="69" s="1"/>
  <c r="BK134" i="69"/>
  <c r="BK132" i="69"/>
  <c r="BK157" i="69" s="1"/>
  <c r="BJ146" i="69"/>
  <c r="BJ148" i="69" s="1"/>
  <c r="BJ152" i="69"/>
  <c r="BI965" i="64"/>
  <c r="BN119" i="69"/>
  <c r="BO112" i="69"/>
  <c r="BO117" i="69" s="1"/>
  <c r="BN123" i="69"/>
  <c r="DJ1612" i="64" l="1"/>
  <c r="BO432" i="64"/>
  <c r="BQ427" i="64"/>
  <c r="BP430" i="64"/>
  <c r="BK1398" i="64"/>
  <c r="BL1388" i="64"/>
  <c r="BJ1446" i="64"/>
  <c r="BK941" i="64"/>
  <c r="BN1422" i="64"/>
  <c r="BQ403" i="64"/>
  <c r="BQ399" i="64"/>
  <c r="BR394" i="64"/>
  <c r="BI504" i="64"/>
  <c r="BP1338" i="64"/>
  <c r="BH1059" i="64"/>
  <c r="BJ167" i="69"/>
  <c r="BJ177" i="69" s="1"/>
  <c r="BJ163" i="69"/>
  <c r="BK156" i="69"/>
  <c r="BK159" i="69" s="1"/>
  <c r="BK184" i="69" s="1"/>
  <c r="BK187" i="69" s="1"/>
  <c r="BJ198" i="69"/>
  <c r="BK135" i="69"/>
  <c r="BK136" i="69" s="1"/>
  <c r="BO115" i="69"/>
  <c r="BO118" i="69" s="1"/>
  <c r="BO125" i="69" s="1"/>
  <c r="DJ1613" i="64" l="1"/>
  <c r="BL1392" i="64"/>
  <c r="BL1393" i="64" s="1"/>
  <c r="BL1394" i="64" s="1"/>
  <c r="BP428" i="64"/>
  <c r="BR398" i="64"/>
  <c r="BI1059"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5" i="64"/>
  <c r="BO119" i="69"/>
  <c r="BO123" i="69"/>
  <c r="BP112" i="69"/>
  <c r="BP115" i="69" s="1"/>
  <c r="BJ502" i="64" a="1"/>
  <c r="DK1609" i="64" l="1"/>
  <c r="BP432" i="64"/>
  <c r="BQ430" i="64"/>
  <c r="BR427" i="64"/>
  <c r="BL1398" i="64"/>
  <c r="BM1388" i="64"/>
  <c r="BJ502" i="64"/>
  <c r="BK1446" i="64"/>
  <c r="BL941" i="64"/>
  <c r="BR403" i="64"/>
  <c r="BR399" i="64"/>
  <c r="BS394" i="64"/>
  <c r="BQ1338" i="64"/>
  <c r="BO1422"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15" i="64" l="1"/>
  <c r="DK1619" i="64" s="1" a="1"/>
  <c r="DK1619" i="64" s="1"/>
  <c r="BQ428" i="64"/>
  <c r="BQ432" i="64" s="1"/>
  <c r="BM1392" i="64"/>
  <c r="BM1393" i="64" s="1"/>
  <c r="BM1394" i="64" s="1"/>
  <c r="BS398" i="64"/>
  <c r="BJ504" i="64"/>
  <c r="L159" i="69"/>
  <c r="BL187" i="69"/>
  <c r="BM183" i="69" s="1"/>
  <c r="BM186" i="69" s="1"/>
  <c r="K173" i="69"/>
  <c r="BK177" i="69"/>
  <c r="L156" i="69"/>
  <c r="BL161" i="69"/>
  <c r="L161" i="69" s="1"/>
  <c r="BL135" i="69"/>
  <c r="BM129" i="69" s="1"/>
  <c r="L157" i="69"/>
  <c r="BP125" i="69"/>
  <c r="BP123" i="69"/>
  <c r="BQ112" i="69"/>
  <c r="BQ117" i="69" s="1"/>
  <c r="BP119" i="69"/>
  <c r="BK502" i="64" a="1"/>
  <c r="DK1612" i="64" l="1"/>
  <c r="BR430" i="64"/>
  <c r="BR428" i="64" s="1"/>
  <c r="BS427" i="64"/>
  <c r="BN1388" i="64"/>
  <c r="BM1398" i="64"/>
  <c r="BL1446" i="64"/>
  <c r="BK502" i="64"/>
  <c r="BM941" i="64"/>
  <c r="BS399" i="64"/>
  <c r="BT394" i="64"/>
  <c r="BS403" i="64"/>
  <c r="BJ1059" i="64"/>
  <c r="BR1338" i="64"/>
  <c r="BP1422" i="64"/>
  <c r="BL194" i="69"/>
  <c r="BL202" i="69" s="1"/>
  <c r="BL188" i="69"/>
  <c r="BL192" i="69"/>
  <c r="BL198" i="69" s="1"/>
  <c r="L198" i="69" s="1"/>
  <c r="BL162" i="69"/>
  <c r="BL163" i="69" s="1"/>
  <c r="BL140" i="69"/>
  <c r="BL150" i="69" s="1"/>
  <c r="BL142" i="69"/>
  <c r="BL152" i="69" s="1"/>
  <c r="BL136" i="69"/>
  <c r="BM132" i="69"/>
  <c r="BM157" i="69" s="1"/>
  <c r="BM134" i="69"/>
  <c r="L192" i="69"/>
  <c r="BK965" i="64"/>
  <c r="BQ115" i="69"/>
  <c r="BQ118" i="69" s="1"/>
  <c r="BQ119" i="69" s="1"/>
  <c r="DK1613" i="64" l="1"/>
  <c r="BN1392" i="64"/>
  <c r="BN1393" i="64" s="1"/>
  <c r="N1393" i="64" s="1"/>
  <c r="BR432" i="64"/>
  <c r="BT398" i="64"/>
  <c r="BK504" i="64"/>
  <c r="BL200" i="69"/>
  <c r="BM156" i="69"/>
  <c r="BM159" i="69" s="1"/>
  <c r="BM184" i="69" s="1"/>
  <c r="BM187" i="69" s="1"/>
  <c r="BL167" i="69"/>
  <c r="BL177" i="69" s="1"/>
  <c r="BL169" i="69"/>
  <c r="BL179" i="69" s="1"/>
  <c r="BL146" i="69"/>
  <c r="BL148" i="69" s="1"/>
  <c r="L148" i="69" s="1"/>
  <c r="L140" i="69"/>
  <c r="BM135" i="69"/>
  <c r="BM136" i="69" s="1"/>
  <c r="BL965" i="64"/>
  <c r="BR112" i="69"/>
  <c r="BR115" i="69" s="1"/>
  <c r="BQ123" i="69"/>
  <c r="BQ125" i="69"/>
  <c r="BL502" i="64" a="1"/>
  <c r="DL1609" i="64" l="1"/>
  <c r="BN1394" i="64"/>
  <c r="BS430" i="64"/>
  <c r="BS428" i="64" s="1"/>
  <c r="BT427" i="64"/>
  <c r="BN1398" i="64"/>
  <c r="BO1388" i="64"/>
  <c r="BM1446" i="64"/>
  <c r="BL502" i="64"/>
  <c r="BN941" i="64"/>
  <c r="BT399" i="64"/>
  <c r="BT403" i="64"/>
  <c r="BU394" i="64"/>
  <c r="BK1059" i="64"/>
  <c r="BS1338" i="64"/>
  <c r="BQ1422"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2" i="64" a="1"/>
  <c r="L1609" i="64" l="1"/>
  <c r="M1609" i="64"/>
  <c r="N1609" i="64"/>
  <c r="DL1615" i="64"/>
  <c r="P1609" i="64"/>
  <c r="O1609" i="64"/>
  <c r="BO1392" i="64"/>
  <c r="BS432" i="64"/>
  <c r="BM502" i="64"/>
  <c r="BL504" i="64"/>
  <c r="BU398" i="64"/>
  <c r="BM167" i="69"/>
  <c r="BM173" i="69" s="1"/>
  <c r="BM175" i="69" s="1"/>
  <c r="BM169" i="69"/>
  <c r="BM179" i="69" s="1"/>
  <c r="BN132" i="69"/>
  <c r="BN157" i="69" s="1"/>
  <c r="BM152" i="69"/>
  <c r="BM163" i="69"/>
  <c r="BN187" i="69"/>
  <c r="BO183" i="69" s="1"/>
  <c r="BO186" i="69" s="1"/>
  <c r="BN161" i="69"/>
  <c r="BM198" i="69"/>
  <c r="BM200" i="69"/>
  <c r="BM965" i="64"/>
  <c r="BR123" i="69"/>
  <c r="BR125" i="69"/>
  <c r="BS112" i="69"/>
  <c r="BS117" i="69" s="1"/>
  <c r="K1615" i="64" l="1"/>
  <c r="L1615" i="64"/>
  <c r="M1615" i="64"/>
  <c r="N1615" i="64"/>
  <c r="O1615" i="64"/>
  <c r="P1615" i="64"/>
  <c r="DL1619" i="64" a="1"/>
  <c r="DL1619" i="64" s="1"/>
  <c r="DL1612" i="64" s="1"/>
  <c r="BO1393" i="64"/>
  <c r="BT430" i="64"/>
  <c r="BT428" i="64" s="1"/>
  <c r="BU427" i="64"/>
  <c r="BO941" i="64"/>
  <c r="BL1059" i="64"/>
  <c r="BU399" i="64"/>
  <c r="BU403" i="64"/>
  <c r="BV394" i="64"/>
  <c r="BM504" i="64"/>
  <c r="BR1422" i="64"/>
  <c r="BT1338" i="64"/>
  <c r="BN135" i="69"/>
  <c r="BN136" i="69" s="1"/>
  <c r="BM177" i="69"/>
  <c r="BN162" i="69"/>
  <c r="BN169" i="69" s="1"/>
  <c r="BN179" i="69" s="1"/>
  <c r="BN192" i="69"/>
  <c r="BN198" i="69" s="1"/>
  <c r="BN194" i="69"/>
  <c r="BN202" i="69" s="1"/>
  <c r="BN188" i="69"/>
  <c r="BS115" i="69"/>
  <c r="BS118" i="69" s="1"/>
  <c r="BS119" i="69" s="1"/>
  <c r="K1612" i="64" l="1"/>
  <c r="L1612" i="64"/>
  <c r="M1612" i="64"/>
  <c r="N1612" i="64"/>
  <c r="O1612" i="64"/>
  <c r="P1612" i="64"/>
  <c r="BO1394" i="64"/>
  <c r="DL1613" i="64"/>
  <c r="BO1398" i="64"/>
  <c r="BP1388" i="64"/>
  <c r="BT432" i="64"/>
  <c r="BV398" i="64"/>
  <c r="BM1059" i="64"/>
  <c r="BN1446" i="64"/>
  <c r="BO129" i="69"/>
  <c r="BO134" i="69" s="1"/>
  <c r="BN142" i="69"/>
  <c r="BN152" i="69" s="1"/>
  <c r="BN140" i="69"/>
  <c r="BN150" i="69" s="1"/>
  <c r="BN163" i="69"/>
  <c r="BN167" i="69"/>
  <c r="BN177" i="69" s="1"/>
  <c r="BO156" i="69"/>
  <c r="BO161" i="69" s="1"/>
  <c r="BN200" i="69"/>
  <c r="BS123" i="69"/>
  <c r="BS125" i="69"/>
  <c r="BT112" i="69"/>
  <c r="BT117" i="69" s="1"/>
  <c r="BN502" i="64" a="1"/>
  <c r="BP1392" i="64" l="1"/>
  <c r="BU430" i="64"/>
  <c r="BV427" i="64"/>
  <c r="BN502" i="64"/>
  <c r="BP941" i="64"/>
  <c r="BS1422" i="64"/>
  <c r="BU1338" i="64"/>
  <c r="BV403" i="64"/>
  <c r="BW394" i="64"/>
  <c r="BV399" i="64"/>
  <c r="BO132" i="69"/>
  <c r="BO157" i="69" s="1"/>
  <c r="BN146" i="69"/>
  <c r="BN148" i="69" s="1"/>
  <c r="BO159" i="69"/>
  <c r="BO184" i="69" s="1"/>
  <c r="BO187" i="69" s="1"/>
  <c r="BO194" i="69" s="1"/>
  <c r="BO202" i="69" s="1"/>
  <c r="BN173" i="69"/>
  <c r="BN175" i="69" s="1"/>
  <c r="BN965" i="64"/>
  <c r="BT115" i="69"/>
  <c r="BT118" i="69" s="1"/>
  <c r="BT119" i="69" s="1"/>
  <c r="BP1393" i="64" l="1"/>
  <c r="BP1398" i="64" s="1"/>
  <c r="BU428" i="64"/>
  <c r="BW398" i="64"/>
  <c r="BN504" i="64"/>
  <c r="BO1446" i="64"/>
  <c r="BO135" i="69"/>
  <c r="BO140" i="69" s="1"/>
  <c r="BO150" i="69" s="1"/>
  <c r="BO192" i="69"/>
  <c r="BO200" i="69" s="1"/>
  <c r="BP183" i="69"/>
  <c r="BP186" i="69" s="1"/>
  <c r="BO188" i="69"/>
  <c r="BO162" i="69"/>
  <c r="BP156" i="69" s="1"/>
  <c r="BP161" i="69" s="1"/>
  <c r="BO965" i="64"/>
  <c r="BT123" i="69"/>
  <c r="BT125" i="69"/>
  <c r="BU112" i="69"/>
  <c r="BU117" i="69" s="1"/>
  <c r="BO502" i="64" a="1"/>
  <c r="BQ1388" i="64" l="1"/>
  <c r="BQ1392" i="64" s="1"/>
  <c r="BP1394" i="64"/>
  <c r="BU432" i="64"/>
  <c r="BV430" i="64"/>
  <c r="BW427" i="64"/>
  <c r="BO502" i="64"/>
  <c r="BQ941" i="64"/>
  <c r="BN1059" i="64"/>
  <c r="BT1422" i="64"/>
  <c r="BV1338" i="64"/>
  <c r="BW399" i="64"/>
  <c r="BX394" i="64"/>
  <c r="BW40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393" i="64" l="1"/>
  <c r="BQ1398" i="64" s="1"/>
  <c r="BV428" i="64"/>
  <c r="BX398" i="64"/>
  <c r="BO50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2" i="64" a="1"/>
  <c r="BR1388" i="64" l="1"/>
  <c r="BR1392" i="64" s="1"/>
  <c r="BQ1394" i="64"/>
  <c r="BV432" i="64"/>
  <c r="BW430" i="64"/>
  <c r="BX427" i="64"/>
  <c r="BP502" i="64"/>
  <c r="BR941" i="64"/>
  <c r="BU1422" i="64"/>
  <c r="BX399" i="64"/>
  <c r="BY394" i="64"/>
  <c r="BX403" i="64"/>
  <c r="BW1338" i="64"/>
  <c r="BP1446" i="64"/>
  <c r="BO1059"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2" i="64" a="1"/>
  <c r="BR1393" i="64" l="1"/>
  <c r="BS1388" i="64" s="1"/>
  <c r="BS1392" i="64" s="1"/>
  <c r="BW428" i="64"/>
  <c r="BP1059" i="64"/>
  <c r="BQ502" i="64"/>
  <c r="BP504" i="64"/>
  <c r="BY398" i="64"/>
  <c r="BQ161" i="69"/>
  <c r="BR183" i="69"/>
  <c r="BR186" i="69" s="1"/>
  <c r="BQ194" i="69"/>
  <c r="BQ202" i="69" s="1"/>
  <c r="BQ188" i="69"/>
  <c r="BP177" i="69"/>
  <c r="BQ192" i="69"/>
  <c r="BQ198" i="69" s="1"/>
  <c r="BQ132" i="69"/>
  <c r="BP965" i="64"/>
  <c r="BV123" i="69"/>
  <c r="BW112" i="69"/>
  <c r="BW115" i="69" s="1"/>
  <c r="BV119" i="69"/>
  <c r="BR1398" i="64" l="1"/>
  <c r="BR1394" i="64"/>
  <c r="BS1393" i="64"/>
  <c r="BS1394" i="64" s="1"/>
  <c r="BW432" i="64"/>
  <c r="BY427" i="64"/>
  <c r="BX430" i="64"/>
  <c r="BS941" i="64"/>
  <c r="BX1338" i="64"/>
  <c r="BY399" i="64"/>
  <c r="BY403" i="64"/>
  <c r="BZ394" i="64"/>
  <c r="BV1422" i="64"/>
  <c r="BQ1446" i="64"/>
  <c r="BQ504" i="64"/>
  <c r="BQ200" i="69"/>
  <c r="BQ157" i="69"/>
  <c r="BQ162" i="69" s="1"/>
  <c r="BR156" i="69" s="1"/>
  <c r="BR161" i="69" s="1"/>
  <c r="BQ135" i="69"/>
  <c r="BW117" i="69"/>
  <c r="BW118" i="69" s="1"/>
  <c r="BW119" i="69" s="1"/>
  <c r="BQ965" i="64"/>
  <c r="BS1398" i="64" l="1"/>
  <c r="BT1388" i="64"/>
  <c r="BT1392" i="64" s="1"/>
  <c r="BT1393" i="64" s="1"/>
  <c r="BX428" i="64"/>
  <c r="BZ398" i="64"/>
  <c r="BQ1059"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2" i="64" l="1"/>
  <c r="BY430" i="64"/>
  <c r="BY428" i="64" s="1"/>
  <c r="BZ427" i="64"/>
  <c r="BT1394" i="64"/>
  <c r="BU1388" i="64"/>
  <c r="BT1398" i="64"/>
  <c r="BT941" i="64"/>
  <c r="BZ399" i="64"/>
  <c r="CA394" i="64"/>
  <c r="BZ403" i="64"/>
  <c r="BW1422" i="64"/>
  <c r="BY1338"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2" i="64" a="1"/>
  <c r="BU1392" i="64" l="1"/>
  <c r="BU1393" i="64" s="1"/>
  <c r="BU1394" i="64" s="1"/>
  <c r="BY432" i="64"/>
  <c r="BR502" i="64"/>
  <c r="CA398" i="64"/>
  <c r="BR200" i="69"/>
  <c r="BR163" i="69"/>
  <c r="BR169" i="69"/>
  <c r="BR179" i="69" s="1"/>
  <c r="BS156" i="69"/>
  <c r="BS161" i="69" s="1"/>
  <c r="BR135" i="69"/>
  <c r="BR177" i="69"/>
  <c r="BX125" i="69"/>
  <c r="BX123" i="69"/>
  <c r="BY112" i="69"/>
  <c r="BY115" i="69" s="1"/>
  <c r="BZ430" i="64" l="1"/>
  <c r="BZ428" i="64" s="1"/>
  <c r="CA427" i="64"/>
  <c r="BU1398" i="64"/>
  <c r="BV1388" i="64"/>
  <c r="BU941" i="64"/>
  <c r="CA403" i="64"/>
  <c r="CB394" i="64"/>
  <c r="CA399" i="64"/>
  <c r="BZ1338" i="64"/>
  <c r="BX1422" i="64"/>
  <c r="BR1446" i="64"/>
  <c r="BR504" i="64"/>
  <c r="BS159" i="69"/>
  <c r="BS184" i="69" s="1"/>
  <c r="BS187" i="69" s="1"/>
  <c r="BT183" i="69" s="1"/>
  <c r="BT186" i="69" s="1"/>
  <c r="BR140" i="69"/>
  <c r="BR150" i="69" s="1"/>
  <c r="BR136" i="69"/>
  <c r="BR142" i="69"/>
  <c r="BS129" i="69"/>
  <c r="BR965" i="64"/>
  <c r="BY117" i="69"/>
  <c r="BY118" i="69" s="1"/>
  <c r="BZ112" i="69" s="1"/>
  <c r="BS502" i="64" a="1"/>
  <c r="BV1392" i="64" l="1"/>
  <c r="BV1393" i="64" s="1"/>
  <c r="BV1394" i="64" s="1"/>
  <c r="BZ432" i="64"/>
  <c r="P427" i="64"/>
  <c r="BS502" i="64"/>
  <c r="CB398" i="64"/>
  <c r="BR1059"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0" i="64" l="1"/>
  <c r="CB427" i="64"/>
  <c r="BW1388" i="64"/>
  <c r="BV1398" i="64"/>
  <c r="BV941" i="64"/>
  <c r="CA1338" i="64"/>
  <c r="BY1422" i="64"/>
  <c r="CB403" i="64"/>
  <c r="CC394" i="64"/>
  <c r="CB399" i="64"/>
  <c r="BS965" i="64"/>
  <c r="BS1446" i="64"/>
  <c r="BS504" i="64"/>
  <c r="BT156" i="69"/>
  <c r="BT161" i="69" s="1"/>
  <c r="BS200" i="69"/>
  <c r="BS135" i="69"/>
  <c r="BS136" i="69" s="1"/>
  <c r="BS169" i="69"/>
  <c r="BS179" i="69" s="1"/>
  <c r="BS163" i="69"/>
  <c r="BS177" i="69"/>
  <c r="BZ118" i="69"/>
  <c r="BZ125" i="69" s="1"/>
  <c r="BW1392" i="64" l="1"/>
  <c r="BW1393" i="64" s="1"/>
  <c r="BW1394" i="64" s="1"/>
  <c r="CA428" i="64"/>
  <c r="CC398" i="64"/>
  <c r="BS1059" i="64"/>
  <c r="BT159" i="69"/>
  <c r="BT184" i="69" s="1"/>
  <c r="BT187" i="69" s="1"/>
  <c r="BT188" i="69" s="1"/>
  <c r="BS140" i="69"/>
  <c r="BS150" i="69" s="1"/>
  <c r="BS142" i="69"/>
  <c r="BS146" i="69" s="1"/>
  <c r="BS148" i="69" s="1"/>
  <c r="BT129" i="69"/>
  <c r="BT134" i="69" s="1"/>
  <c r="BZ123" i="69"/>
  <c r="BZ119" i="69"/>
  <c r="CA112" i="69"/>
  <c r="CA117" i="69" s="1"/>
  <c r="CA432" i="64" l="1"/>
  <c r="CB430" i="64"/>
  <c r="CC427" i="64"/>
  <c r="BW1398" i="64"/>
  <c r="BX1388" i="64"/>
  <c r="BW941" i="64"/>
  <c r="CB1338" i="64"/>
  <c r="CC403" i="64"/>
  <c r="CD394" i="64"/>
  <c r="CC399" i="64"/>
  <c r="BZ1422" i="64"/>
  <c r="BT194" i="69"/>
  <c r="BT202" i="69" s="1"/>
  <c r="BT192" i="69"/>
  <c r="BT200" i="69" s="1"/>
  <c r="BU183" i="69"/>
  <c r="BU186" i="69" s="1"/>
  <c r="BS152" i="69"/>
  <c r="BT132" i="69"/>
  <c r="BT157" i="69" s="1"/>
  <c r="BT162" i="69" s="1"/>
  <c r="BT169" i="69" s="1"/>
  <c r="BT179" i="69" s="1"/>
  <c r="CA115" i="69"/>
  <c r="CA118" i="69" s="1"/>
  <c r="BT502" i="64" a="1"/>
  <c r="BX1392" i="64" l="1"/>
  <c r="BX1393" i="64" s="1"/>
  <c r="BX1394" i="64" s="1"/>
  <c r="CB428" i="64"/>
  <c r="BT502" i="64"/>
  <c r="CD398" i="64"/>
  <c r="BT1446" i="64"/>
  <c r="BT198" i="69"/>
  <c r="BT163" i="69"/>
  <c r="BU156" i="69"/>
  <c r="BU161" i="69" s="1"/>
  <c r="BT135" i="69"/>
  <c r="BT136" i="69" s="1"/>
  <c r="BT167" i="69"/>
  <c r="BT177" i="69" s="1"/>
  <c r="CB112" i="69"/>
  <c r="CB117" i="69" s="1"/>
  <c r="CA125" i="69"/>
  <c r="CA123" i="69"/>
  <c r="CA119" i="69"/>
  <c r="BX1398" i="64" l="1"/>
  <c r="BY1388" i="64"/>
  <c r="BY1392" i="64" s="1"/>
  <c r="BY1393" i="64" s="1"/>
  <c r="BY1394" i="64" s="1"/>
  <c r="CB432" i="64"/>
  <c r="CD427" i="64"/>
  <c r="CC430" i="64"/>
  <c r="BT1059" i="64"/>
  <c r="BX941" i="64"/>
  <c r="CA1422" i="64"/>
  <c r="BT504" i="64"/>
  <c r="CD399" i="64"/>
  <c r="CD403" i="64"/>
  <c r="CE394" i="64"/>
  <c r="CC1338" i="64"/>
  <c r="BT965" i="64"/>
  <c r="BU159" i="69"/>
  <c r="BU184" i="69" s="1"/>
  <c r="BU187" i="69" s="1"/>
  <c r="BV183" i="69" s="1"/>
  <c r="BV186" i="69" s="1"/>
  <c r="BU129" i="69"/>
  <c r="BU134" i="69" s="1"/>
  <c r="BT140" i="69"/>
  <c r="BT150" i="69" s="1"/>
  <c r="BT142" i="69"/>
  <c r="BT152" i="69" s="1"/>
  <c r="BT173" i="69"/>
  <c r="BT175" i="69" s="1"/>
  <c r="CB115" i="69"/>
  <c r="CB118" i="69" s="1"/>
  <c r="CB119" i="69" s="1"/>
  <c r="BU502" i="64" a="1"/>
  <c r="CC428" i="64" l="1"/>
  <c r="BU502" i="64"/>
  <c r="BZ1388" i="64"/>
  <c r="BY1398" i="64"/>
  <c r="CE398" i="64"/>
  <c r="BU194" i="69"/>
  <c r="BU202" i="69" s="1"/>
  <c r="BU192" i="69"/>
  <c r="BU198" i="69" s="1"/>
  <c r="BU188" i="69"/>
  <c r="BU132" i="69"/>
  <c r="BU157" i="69" s="1"/>
  <c r="BU162" i="69" s="1"/>
  <c r="BU167" i="69" s="1"/>
  <c r="BT146" i="69"/>
  <c r="BT148" i="69" s="1"/>
  <c r="CB123" i="69"/>
  <c r="CB125" i="69"/>
  <c r="CC112" i="69"/>
  <c r="CC117" i="69" s="1"/>
  <c r="BZ1392" i="64" l="1"/>
  <c r="BZ1393" i="64" s="1"/>
  <c r="O1393" i="64" s="1"/>
  <c r="CC432" i="64"/>
  <c r="CD430" i="64"/>
  <c r="CD428" i="64" s="1"/>
  <c r="CE427" i="64"/>
  <c r="BY941" i="64"/>
  <c r="CB1422" i="64"/>
  <c r="CE403" i="64"/>
  <c r="CF394" i="64"/>
  <c r="CE399" i="64"/>
  <c r="BU504" i="64"/>
  <c r="CD1338" i="64"/>
  <c r="BU1446" i="64"/>
  <c r="BU965" i="64"/>
  <c r="BU200" i="69"/>
  <c r="BU135" i="69"/>
  <c r="BU136" i="69" s="1"/>
  <c r="BU169" i="69"/>
  <c r="BU179" i="69" s="1"/>
  <c r="BU163" i="69"/>
  <c r="BV156" i="69"/>
  <c r="BV159" i="69" s="1"/>
  <c r="BV184" i="69" s="1"/>
  <c r="BV187" i="69" s="1"/>
  <c r="BU173" i="69"/>
  <c r="BU175" i="69" s="1"/>
  <c r="BU177" i="69"/>
  <c r="CC115" i="69"/>
  <c r="CC118" i="69" s="1"/>
  <c r="CD112" i="69" s="1"/>
  <c r="BV502" i="64" a="1"/>
  <c r="BZ1394" i="64" l="1"/>
  <c r="CD432" i="64"/>
  <c r="BV502" i="64"/>
  <c r="CA1388" i="64"/>
  <c r="BZ1398" i="64"/>
  <c r="CF398" i="64"/>
  <c r="BU1059"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92" i="64" l="1"/>
  <c r="CE430" i="64"/>
  <c r="CF427" i="64"/>
  <c r="BV1059" i="64"/>
  <c r="BZ941" i="64"/>
  <c r="CG394" i="64"/>
  <c r="CF399" i="64"/>
  <c r="CF403" i="64"/>
  <c r="BV504" i="64"/>
  <c r="CC1422" i="64"/>
  <c r="CE1338" i="64"/>
  <c r="BV965" i="64"/>
  <c r="BV1446" i="64"/>
  <c r="BV134" i="69"/>
  <c r="BV135" i="69" s="1"/>
  <c r="BV142" i="69" s="1"/>
  <c r="BV146" i="69" s="1"/>
  <c r="BV148" i="69" s="1"/>
  <c r="BU152" i="69"/>
  <c r="BV162" i="69"/>
  <c r="BV163" i="69" s="1"/>
  <c r="BV200" i="69"/>
  <c r="BV198" i="69"/>
  <c r="CD118" i="69"/>
  <c r="CE112" i="69" s="1"/>
  <c r="CE428" i="64" l="1"/>
  <c r="CA1393" i="64"/>
  <c r="CG398"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2" i="64" a="1"/>
  <c r="CA1394" i="64" l="1"/>
  <c r="CE432" i="64"/>
  <c r="CG427" i="64"/>
  <c r="CF430" i="64"/>
  <c r="CF428" i="64" s="1"/>
  <c r="BW502" i="64"/>
  <c r="CA941" i="64"/>
  <c r="CB1388" i="64"/>
  <c r="CA1398" i="64"/>
  <c r="CD1422" i="64"/>
  <c r="CG403" i="64"/>
  <c r="CH394" i="64"/>
  <c r="CG399" i="64"/>
  <c r="CF1338" i="64"/>
  <c r="BW965" i="64"/>
  <c r="BW1446" i="64"/>
  <c r="BW161" i="69"/>
  <c r="BW132" i="69"/>
  <c r="BW157" i="69" s="1"/>
  <c r="BV173" i="69"/>
  <c r="BV175" i="69" s="1"/>
  <c r="BW192" i="69"/>
  <c r="BX183" i="69"/>
  <c r="BX186" i="69" s="1"/>
  <c r="M186" i="69" s="1"/>
  <c r="BW188" i="69"/>
  <c r="BW194" i="69"/>
  <c r="BW202" i="69" s="1"/>
  <c r="L187" i="69"/>
  <c r="CE118" i="69"/>
  <c r="CE123" i="69" s="1"/>
  <c r="CB1392" i="64" l="1"/>
  <c r="CF432" i="64"/>
  <c r="BW504" i="64"/>
  <c r="CH398" i="64"/>
  <c r="BW162" i="69"/>
  <c r="BW163" i="69" s="1"/>
  <c r="BW135" i="69"/>
  <c r="BX129" i="69" s="1"/>
  <c r="BX132" i="69" s="1"/>
  <c r="M132" i="69" s="1"/>
  <c r="L135" i="69"/>
  <c r="M183" i="69"/>
  <c r="L188" i="69"/>
  <c r="BW198" i="69"/>
  <c r="BW200" i="69"/>
  <c r="CF112" i="69"/>
  <c r="CF115" i="69" s="1"/>
  <c r="CE119" i="69"/>
  <c r="CE125" i="69"/>
  <c r="BX502" i="64" a="1"/>
  <c r="CB1393" i="64" l="1"/>
  <c r="CG430" i="64"/>
  <c r="CG428" i="64" s="1"/>
  <c r="CH427" i="64"/>
  <c r="BX502" i="64"/>
  <c r="CB941" i="64"/>
  <c r="CE1422" i="64"/>
  <c r="CH399" i="64"/>
  <c r="CH403" i="64"/>
  <c r="CI394" i="64"/>
  <c r="BW1059" i="64"/>
  <c r="CG1338"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394" i="64" l="1"/>
  <c r="CB1398" i="64"/>
  <c r="CC1388" i="64"/>
  <c r="CG432" i="64"/>
  <c r="CI398" i="64"/>
  <c r="BX504" i="64"/>
  <c r="L163" i="69"/>
  <c r="BW152" i="69"/>
  <c r="BX135" i="69"/>
  <c r="BY129" i="69" s="1"/>
  <c r="BY134" i="69" s="1"/>
  <c r="BX159" i="69"/>
  <c r="BX162" i="69" s="1"/>
  <c r="BY156" i="69" s="1"/>
  <c r="BW173" i="69"/>
  <c r="L173" i="69" s="1"/>
  <c r="BW148" i="69"/>
  <c r="L146" i="69"/>
  <c r="BX965" i="64"/>
  <c r="CF119" i="69"/>
  <c r="CF123" i="69"/>
  <c r="CG112" i="69"/>
  <c r="CG117" i="69" s="1"/>
  <c r="CC1392" i="64" l="1"/>
  <c r="CH430" i="64"/>
  <c r="CH428" i="64" s="1"/>
  <c r="CI427" i="64"/>
  <c r="CC941" i="64"/>
  <c r="CH1338" i="64"/>
  <c r="CF1422" i="64"/>
  <c r="BX1059" i="64"/>
  <c r="CJ394" i="64"/>
  <c r="CI403" i="64"/>
  <c r="CI399" i="64"/>
  <c r="BX1446"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2" i="64" a="1"/>
  <c r="CC1393" i="64" l="1"/>
  <c r="CD1388" i="64" s="1"/>
  <c r="CD1392" i="64" s="1"/>
  <c r="CH432" i="64"/>
  <c r="BY502" i="64"/>
  <c r="CJ398" i="64"/>
  <c r="BX150" i="69"/>
  <c r="M140" i="69"/>
  <c r="BX152" i="69"/>
  <c r="BY135" i="69"/>
  <c r="BY136" i="69" s="1"/>
  <c r="BX187" i="69"/>
  <c r="BX188" i="69" s="1"/>
  <c r="BX177" i="69"/>
  <c r="BY162" i="69"/>
  <c r="CH112" i="69"/>
  <c r="CH115" i="69" s="1"/>
  <c r="CG125" i="69"/>
  <c r="CG123" i="69"/>
  <c r="CC1398" i="64" l="1"/>
  <c r="CC1394" i="64"/>
  <c r="CD1393" i="64"/>
  <c r="CD1394" i="64" s="1"/>
  <c r="CI430" i="64"/>
  <c r="CI428" i="64" s="1"/>
  <c r="CJ427" i="64"/>
  <c r="CD941" i="64"/>
  <c r="CG1422" i="64"/>
  <c r="BY504" i="64"/>
  <c r="CK394" i="64"/>
  <c r="CJ403" i="64"/>
  <c r="CJ399" i="64"/>
  <c r="CI1338"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5" i="64"/>
  <c r="CH117" i="69"/>
  <c r="CH118" i="69" s="1"/>
  <c r="CH125" i="69" s="1"/>
  <c r="CE1388" i="64" l="1"/>
  <c r="CE1392" i="64" s="1"/>
  <c r="CE1393" i="64" s="1"/>
  <c r="CD1398" i="64"/>
  <c r="CI432" i="64"/>
  <c r="BY1059" i="64"/>
  <c r="CK398" i="64"/>
  <c r="BY1446"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2" i="64" a="1"/>
  <c r="CE1394" i="64" l="1"/>
  <c r="CJ430" i="64"/>
  <c r="CJ428" i="64" s="1"/>
  <c r="CK427" i="64"/>
  <c r="CE1398" i="64"/>
  <c r="CF1388" i="64"/>
  <c r="BZ502" i="64"/>
  <c r="CE941" i="64"/>
  <c r="CJ1338" i="64"/>
  <c r="CK399" i="64"/>
  <c r="CK403" i="64"/>
  <c r="CL394" i="64"/>
  <c r="CH1422"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2" i="64" l="1"/>
  <c r="CF1392" i="64"/>
  <c r="CF1393" i="64" s="1"/>
  <c r="CL398" i="64"/>
  <c r="BZ504" i="64"/>
  <c r="BZ1446"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7" i="64" l="1"/>
  <c r="CK430" i="64"/>
  <c r="CF1394" i="64"/>
  <c r="CG1388" i="64"/>
  <c r="CF1398" i="64"/>
  <c r="CF941" i="64"/>
  <c r="CI1422" i="64"/>
  <c r="BZ1059" i="64"/>
  <c r="CL403" i="64"/>
  <c r="CL399" i="64"/>
  <c r="CK1338" i="64"/>
  <c r="BZ152" i="69"/>
  <c r="CA134" i="69"/>
  <c r="CA135" i="69" s="1"/>
  <c r="CB129" i="69" s="1"/>
  <c r="BZ177" i="69"/>
  <c r="CA187" i="69"/>
  <c r="CA192" i="69" s="1"/>
  <c r="CA162" i="69"/>
  <c r="CB156" i="69" s="1"/>
  <c r="M119" i="69"/>
  <c r="BZ965" i="64"/>
  <c r="CA502" i="64" a="1"/>
  <c r="K394" i="64" l="1"/>
  <c r="CG1392" i="64"/>
  <c r="CG1393" i="64" s="1"/>
  <c r="CG1394" i="64" s="1"/>
  <c r="CK428" i="64"/>
  <c r="CA502" i="64"/>
  <c r="CA1446"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4" i="64" l="1"/>
  <c r="CO398" i="64" s="1"/>
  <c r="CO399" i="64" s="1"/>
  <c r="CH1388" i="64"/>
  <c r="CH1392" i="64" s="1"/>
  <c r="CH1393" i="64" s="1"/>
  <c r="CH1394" i="64" s="1"/>
  <c r="CG1398" i="64"/>
  <c r="CK432" i="64"/>
  <c r="CL430" i="64"/>
  <c r="CG941" i="64"/>
  <c r="CJ1422" i="64"/>
  <c r="CL1338" i="64"/>
  <c r="CB1446" i="64"/>
  <c r="CA504" i="64"/>
  <c r="CB187" i="69"/>
  <c r="CB192" i="69" s="1"/>
  <c r="CA152" i="69"/>
  <c r="CA173" i="69"/>
  <c r="CA175" i="69" s="1"/>
  <c r="CB135" i="69"/>
  <c r="CB142" i="69" s="1"/>
  <c r="CB162" i="69"/>
  <c r="CA965" i="64"/>
  <c r="L1338" i="64" l="1"/>
  <c r="M1338" i="64"/>
  <c r="N1338" i="64"/>
  <c r="O1338" i="64"/>
  <c r="P1338" i="64"/>
  <c r="CO403" i="64"/>
  <c r="CP394" i="64"/>
  <c r="CL428" i="64"/>
  <c r="CL432" i="64" s="1"/>
  <c r="K430" i="64"/>
  <c r="L430" i="64"/>
  <c r="M430" i="64"/>
  <c r="N430" i="64"/>
  <c r="O430" i="64"/>
  <c r="P430" i="64"/>
  <c r="CI1388" i="64"/>
  <c r="CH1398" i="64"/>
  <c r="CA1059"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2" i="64" a="1"/>
  <c r="CP398" i="64" l="1"/>
  <c r="CP399" i="64" s="1"/>
  <c r="K428" i="64"/>
  <c r="K432" i="64" s="1"/>
  <c r="L428" i="64"/>
  <c r="L432" i="64" s="1"/>
  <c r="M428" i="64"/>
  <c r="M432" i="64" s="1"/>
  <c r="N428" i="64"/>
  <c r="N432" i="64" s="1"/>
  <c r="O428" i="64"/>
  <c r="O432" i="64" s="1"/>
  <c r="P428" i="64"/>
  <c r="P432" i="64" s="1"/>
  <c r="CI1392" i="64"/>
  <c r="CI1393" i="64" s="1"/>
  <c r="CI1394" i="64" s="1"/>
  <c r="CB502" i="64"/>
  <c r="CH941" i="64"/>
  <c r="CK1422" i="64"/>
  <c r="CC132" i="69"/>
  <c r="CC157" i="69" s="1"/>
  <c r="CB173" i="69"/>
  <c r="CB175" i="69" s="1"/>
  <c r="CB177" i="69"/>
  <c r="CC159" i="69"/>
  <c r="CC184" i="69" s="1"/>
  <c r="CC187" i="69" s="1"/>
  <c r="CC161" i="69"/>
  <c r="CQ394" i="64" l="1"/>
  <c r="CQ398" i="64" s="1"/>
  <c r="CQ399" i="64" s="1"/>
  <c r="CP403" i="64"/>
  <c r="CJ1388" i="64"/>
  <c r="CI1398" i="64"/>
  <c r="CC1446" i="64"/>
  <c r="CB504" i="64"/>
  <c r="CC135" i="69"/>
  <c r="CC140" i="69" s="1"/>
  <c r="CC150" i="69" s="1"/>
  <c r="CC162" i="69"/>
  <c r="CD156" i="69" s="1"/>
  <c r="CC188" i="69"/>
  <c r="CC194" i="69"/>
  <c r="CC202" i="69" s="1"/>
  <c r="CD183" i="69"/>
  <c r="CC192" i="69"/>
  <c r="CB965" i="64"/>
  <c r="CQ403" i="64" l="1"/>
  <c r="CR394" i="64"/>
  <c r="CR398" i="64" s="1"/>
  <c r="CJ1392" i="64"/>
  <c r="CJ1393" i="64" s="1"/>
  <c r="CJ1394" i="64" s="1"/>
  <c r="CI941" i="64"/>
  <c r="CL1422" i="64"/>
  <c r="CB1059" i="64"/>
  <c r="CC142" i="69"/>
  <c r="CC152" i="69" s="1"/>
  <c r="CD129" i="69"/>
  <c r="CD134" i="69" s="1"/>
  <c r="CC136" i="69"/>
  <c r="CC169" i="69"/>
  <c r="CC179" i="69" s="1"/>
  <c r="CC167" i="69"/>
  <c r="CC177" i="69" s="1"/>
  <c r="CC163" i="69"/>
  <c r="CD186" i="69"/>
  <c r="CD159" i="69"/>
  <c r="CD184" i="69" s="1"/>
  <c r="CD161" i="69"/>
  <c r="CC200" i="69"/>
  <c r="CC198" i="69"/>
  <c r="CC502" i="64" a="1"/>
  <c r="N1422" i="64" l="1"/>
  <c r="O1422" i="64"/>
  <c r="P1422" i="64"/>
  <c r="K398" i="64"/>
  <c r="L394" i="64" s="1"/>
  <c r="CR403" i="64"/>
  <c r="CS394" i="64"/>
  <c r="CS398" i="64" s="1"/>
  <c r="CS399" i="64" s="1"/>
  <c r="CR399" i="64"/>
  <c r="CC502" i="64"/>
  <c r="CK1388" i="64"/>
  <c r="CJ1398" i="64"/>
  <c r="CD1446" i="64"/>
  <c r="CC146" i="69"/>
  <c r="CC148" i="69" s="1"/>
  <c r="CD132" i="69"/>
  <c r="CD157" i="69" s="1"/>
  <c r="CD162" i="69" s="1"/>
  <c r="CE156" i="69" s="1"/>
  <c r="CC173" i="69"/>
  <c r="CC175" i="69" s="1"/>
  <c r="CD187" i="69"/>
  <c r="CD188" i="69" s="1"/>
  <c r="K399" i="64" l="1"/>
  <c r="CT394" i="64"/>
  <c r="CS403" i="64"/>
  <c r="CK1392" i="64"/>
  <c r="CK1393" i="64" s="1"/>
  <c r="CK1394" i="64" s="1"/>
  <c r="CJ941" i="64"/>
  <c r="CC504" i="64"/>
  <c r="CD135" i="69"/>
  <c r="CD136" i="69" s="1"/>
  <c r="CE183" i="69"/>
  <c r="CE186" i="69" s="1"/>
  <c r="CD169" i="69"/>
  <c r="CD179" i="69" s="1"/>
  <c r="CD192" i="69"/>
  <c r="CD200" i="69" s="1"/>
  <c r="CD194" i="69"/>
  <c r="CD202" i="69" s="1"/>
  <c r="CD163" i="69"/>
  <c r="CD167" i="69"/>
  <c r="CD177" i="69" s="1"/>
  <c r="CE159" i="69"/>
  <c r="CE184" i="69" s="1"/>
  <c r="CE161" i="69"/>
  <c r="CC965" i="64"/>
  <c r="CD502" i="64" a="1"/>
  <c r="CT398" i="64" l="1"/>
  <c r="CT399" i="64" s="1"/>
  <c r="CD502" i="64"/>
  <c r="CL1388" i="64"/>
  <c r="CK1398" i="64"/>
  <c r="CE1446" i="64"/>
  <c r="CC1059" i="64"/>
  <c r="CD140" i="69"/>
  <c r="CD150" i="69" s="1"/>
  <c r="CE129" i="69"/>
  <c r="CE132" i="69" s="1"/>
  <c r="CE157" i="69" s="1"/>
  <c r="CE162" i="69" s="1"/>
  <c r="CE167" i="69" s="1"/>
  <c r="CD142" i="69"/>
  <c r="CD146" i="69" s="1"/>
  <c r="CD148" i="69" s="1"/>
  <c r="CD965" i="64"/>
  <c r="CE187" i="69"/>
  <c r="CE192" i="69" s="1"/>
  <c r="CD198" i="69"/>
  <c r="CD173" i="69"/>
  <c r="CD175" i="69" s="1"/>
  <c r="CU394" i="64" l="1"/>
  <c r="CT403" i="64"/>
  <c r="CL1392" i="64"/>
  <c r="CK941" i="64"/>
  <c r="CD504" i="64"/>
  <c r="CE134" i="69"/>
  <c r="CE135" i="69" s="1"/>
  <c r="CD152" i="69"/>
  <c r="CE188" i="69"/>
  <c r="CE194" i="69"/>
  <c r="CE202" i="69" s="1"/>
  <c r="CF183" i="69"/>
  <c r="CF186" i="69" s="1"/>
  <c r="CE173" i="69"/>
  <c r="CE175" i="69" s="1"/>
  <c r="CE177" i="69"/>
  <c r="CE163" i="69"/>
  <c r="CF156" i="69"/>
  <c r="CE169" i="69"/>
  <c r="CE179" i="69" s="1"/>
  <c r="CE200" i="69"/>
  <c r="CE198" i="69"/>
  <c r="CU398" i="64" l="1"/>
  <c r="CU399" i="64" s="1"/>
  <c r="CL1393" i="64"/>
  <c r="P1393" i="64" s="1"/>
  <c r="CF1446" i="64"/>
  <c r="CD1059" i="64"/>
  <c r="CE965" i="64"/>
  <c r="CE140" i="69"/>
  <c r="CE150" i="69" s="1"/>
  <c r="CE136" i="69"/>
  <c r="CE142" i="69"/>
  <c r="CF129" i="69"/>
  <c r="CF159" i="69"/>
  <c r="CF184" i="69" s="1"/>
  <c r="CF187" i="69" s="1"/>
  <c r="CG183" i="69" s="1"/>
  <c r="CG186" i="69" s="1"/>
  <c r="CF161" i="69"/>
  <c r="CE502" i="64" a="1"/>
  <c r="CV394" i="64" l="1"/>
  <c r="CV398" i="64" s="1"/>
  <c r="CV399" i="64" s="1"/>
  <c r="CU403" i="64"/>
  <c r="CL1394" i="64"/>
  <c r="CE502" i="64"/>
  <c r="CL941" i="64"/>
  <c r="CL1398" i="64"/>
  <c r="CF194" i="69"/>
  <c r="CF202" i="69" s="1"/>
  <c r="CF192" i="69"/>
  <c r="CF200" i="69" s="1"/>
  <c r="CF134" i="69"/>
  <c r="CF132" i="69"/>
  <c r="CF157" i="69" s="1"/>
  <c r="CF162" i="69" s="1"/>
  <c r="CE152" i="69"/>
  <c r="CE146" i="69"/>
  <c r="CE148" i="69" s="1"/>
  <c r="CF188" i="69"/>
  <c r="CF502" i="64" a="1"/>
  <c r="K941" i="64" l="1"/>
  <c r="L941" i="64"/>
  <c r="M941" i="64"/>
  <c r="N941" i="64"/>
  <c r="O941" i="64"/>
  <c r="P941" i="64"/>
  <c r="L398" i="64"/>
  <c r="CV403" i="64"/>
  <c r="CW394" i="64"/>
  <c r="K1388" i="64"/>
  <c r="CF502" i="64"/>
  <c r="CE504" i="64"/>
  <c r="CF198" i="69"/>
  <c r="CF135" i="69"/>
  <c r="CF163" i="69"/>
  <c r="CG156" i="69"/>
  <c r="CF169" i="69"/>
  <c r="CF179" i="69" s="1"/>
  <c r="CF167" i="69"/>
  <c r="CW398" i="64" l="1"/>
  <c r="CW399" i="64" s="1"/>
  <c r="M394" i="64"/>
  <c r="L399" i="64"/>
  <c r="CF504" i="64"/>
  <c r="CG1446" i="64"/>
  <c r="CE1059" i="64"/>
  <c r="CF965" i="64"/>
  <c r="CF177" i="69"/>
  <c r="CF173" i="69"/>
  <c r="CF175" i="69" s="1"/>
  <c r="CG161" i="69"/>
  <c r="CG159" i="69"/>
  <c r="CG184" i="69" s="1"/>
  <c r="CG187" i="69" s="1"/>
  <c r="CF136" i="69"/>
  <c r="CG129" i="69"/>
  <c r="CF142" i="69"/>
  <c r="CF140" i="69"/>
  <c r="CF150" i="69" s="1"/>
  <c r="CX394" i="64" l="1"/>
  <c r="CW403" i="64"/>
  <c r="CO1388" i="64"/>
  <c r="CF1059" i="64"/>
  <c r="CF146" i="69"/>
  <c r="CF148" i="69" s="1"/>
  <c r="CF152" i="69"/>
  <c r="CG134" i="69"/>
  <c r="CG132" i="69"/>
  <c r="CG157" i="69" s="1"/>
  <c r="CG162" i="69" s="1"/>
  <c r="CH183" i="69"/>
  <c r="CH186" i="69" s="1"/>
  <c r="CG192" i="69"/>
  <c r="CG188" i="69"/>
  <c r="CG194" i="69"/>
  <c r="CG202" i="69" s="1"/>
  <c r="CX398" i="64" l="1"/>
  <c r="CX399" i="64" s="1"/>
  <c r="CO1392" i="64"/>
  <c r="CO1393" i="64" s="1"/>
  <c r="CG135" i="69"/>
  <c r="CG140" i="69" s="1"/>
  <c r="CG150" i="69" s="1"/>
  <c r="CG198" i="69"/>
  <c r="CG200" i="69"/>
  <c r="CG167" i="69"/>
  <c r="CH156" i="69"/>
  <c r="CG163" i="69"/>
  <c r="CG169" i="69"/>
  <c r="CG179" i="69" s="1"/>
  <c r="CG502" i="64" a="1"/>
  <c r="CX403" i="64" l="1"/>
  <c r="CY394" i="64"/>
  <c r="CP1388" i="64"/>
  <c r="CO1394" i="64"/>
  <c r="CO1398" i="64"/>
  <c r="CG502" i="64"/>
  <c r="CH1446" i="64"/>
  <c r="CG965" i="64"/>
  <c r="CG142" i="69"/>
  <c r="CG146" i="69" s="1"/>
  <c r="CG148" i="69" s="1"/>
  <c r="CH129" i="69"/>
  <c r="CH132" i="69" s="1"/>
  <c r="CH157" i="69" s="1"/>
  <c r="CG136" i="69"/>
  <c r="CH161" i="69"/>
  <c r="CH159" i="69"/>
  <c r="CH184" i="69" s="1"/>
  <c r="CH187" i="69" s="1"/>
  <c r="CG177" i="69"/>
  <c r="CG173" i="69"/>
  <c r="CG175" i="69" s="1"/>
  <c r="CY398" i="64" l="1"/>
  <c r="CY399" i="64" s="1"/>
  <c r="CP1392" i="64"/>
  <c r="CP1393" i="64" s="1"/>
  <c r="CG504" i="64"/>
  <c r="CG152" i="69"/>
  <c r="CH162" i="69"/>
  <c r="CI156" i="69" s="1"/>
  <c r="CI161" i="69" s="1"/>
  <c r="CH134" i="69"/>
  <c r="CH135" i="69" s="1"/>
  <c r="CH192" i="69"/>
  <c r="CH194" i="69"/>
  <c r="CH202" i="69" s="1"/>
  <c r="CI183" i="69"/>
  <c r="CI186" i="69" s="1"/>
  <c r="H186" i="69" s="1"/>
  <c r="H188" i="69" s="1"/>
  <c r="CH188" i="69"/>
  <c r="CH502" i="64" a="1"/>
  <c r="CY403" i="64" l="1"/>
  <c r="CZ394" i="64"/>
  <c r="CZ398" i="64" s="1"/>
  <c r="CZ399" i="64" s="1"/>
  <c r="CQ1388" i="64"/>
  <c r="CP1394" i="64"/>
  <c r="CP1398" i="64"/>
  <c r="CH502" i="64"/>
  <c r="CG1059" i="64"/>
  <c r="CH167" i="69"/>
  <c r="CH177" i="69" s="1"/>
  <c r="CH169" i="69"/>
  <c r="CH179" i="69" s="1"/>
  <c r="CH163" i="69"/>
  <c r="CI159" i="69"/>
  <c r="CI184" i="69" s="1"/>
  <c r="CI187" i="69" s="1"/>
  <c r="CH140" i="69"/>
  <c r="CH150" i="69" s="1"/>
  <c r="CH142" i="69"/>
  <c r="CH146" i="69" s="1"/>
  <c r="CH148" i="69" s="1"/>
  <c r="CH136" i="69"/>
  <c r="CI129" i="69"/>
  <c r="CI134" i="69" s="1"/>
  <c r="CH200" i="69"/>
  <c r="CH198" i="69"/>
  <c r="CZ403" i="64" l="1"/>
  <c r="M398" i="64"/>
  <c r="DA394" i="64"/>
  <c r="CQ1392" i="64"/>
  <c r="CQ1393" i="64" s="1"/>
  <c r="CH504" i="64"/>
  <c r="CI1446" i="64"/>
  <c r="CH965" i="64"/>
  <c r="CH173" i="69"/>
  <c r="CH175" i="69" s="1"/>
  <c r="CH152" i="69"/>
  <c r="CI132" i="69"/>
  <c r="CI157" i="69" s="1"/>
  <c r="CI162" i="69" s="1"/>
  <c r="CI169" i="69" s="1"/>
  <c r="CI179" i="69" s="1"/>
  <c r="CI192" i="69"/>
  <c r="M187" i="69"/>
  <c r="M188" i="69" s="1"/>
  <c r="CI194" i="69"/>
  <c r="CI202" i="69" s="1"/>
  <c r="CI188" i="69"/>
  <c r="CI502" i="64" a="1"/>
  <c r="N394" i="64" l="1"/>
  <c r="M399" i="64"/>
  <c r="DA398" i="64"/>
  <c r="DA399" i="64" s="1"/>
  <c r="CR1388" i="64"/>
  <c r="CQ1394" i="64"/>
  <c r="CQ1398" i="64"/>
  <c r="CI502" i="64"/>
  <c r="CH1059" i="64"/>
  <c r="M162" i="69"/>
  <c r="M163" i="69" s="1"/>
  <c r="CI167" i="69"/>
  <c r="CI177" i="69" s="1"/>
  <c r="CI163" i="69"/>
  <c r="CI135" i="69"/>
  <c r="CI140" i="69" s="1"/>
  <c r="CI150" i="69" s="1"/>
  <c r="CI200" i="69"/>
  <c r="CI198" i="69"/>
  <c r="H198" i="69" s="1"/>
  <c r="DA403" i="64" l="1"/>
  <c r="DB394" i="64"/>
  <c r="CR1392" i="64"/>
  <c r="CR1393" i="64" s="1"/>
  <c r="CI504" i="64"/>
  <c r="CJ1446" i="64"/>
  <c r="CI965" i="64"/>
  <c r="CI173" i="69"/>
  <c r="CI175" i="69" s="1"/>
  <c r="CI136" i="69"/>
  <c r="M135" i="69"/>
  <c r="M136" i="69" s="1"/>
  <c r="CI142" i="69"/>
  <c r="CJ502" i="64" a="1"/>
  <c r="DB398" i="64" l="1"/>
  <c r="DB399" i="64" s="1"/>
  <c r="CR1394" i="64"/>
  <c r="CS1388" i="64"/>
  <c r="CR1398" i="64"/>
  <c r="CJ502" i="64"/>
  <c r="CI1059" i="64"/>
  <c r="CK1446" i="64"/>
  <c r="M173" i="69"/>
  <c r="CI152" i="69"/>
  <c r="CI146" i="69"/>
  <c r="DB403" i="64" l="1"/>
  <c r="DC394" i="64"/>
  <c r="CS1392" i="64"/>
  <c r="CS1393" i="64" s="1"/>
  <c r="CJ504" i="64"/>
  <c r="CJ965" i="64"/>
  <c r="CI148" i="69"/>
  <c r="M146" i="69"/>
  <c r="DC398" i="64" l="1"/>
  <c r="DC399" i="64" s="1"/>
  <c r="CS1394" i="64"/>
  <c r="CT1388" i="64"/>
  <c r="CS1398" i="64"/>
  <c r="CJ1059" i="64"/>
  <c r="CK502" i="64" a="1"/>
  <c r="DD394" i="64" l="1"/>
  <c r="DD398" i="64" s="1"/>
  <c r="DD399" i="64" s="1"/>
  <c r="DC403" i="64"/>
  <c r="K403" i="64"/>
  <c r="L403" i="64"/>
  <c r="M403" i="64"/>
  <c r="CT1392" i="64"/>
  <c r="CT1393" i="64" s="1"/>
  <c r="CK502" i="64"/>
  <c r="DD403" i="64" l="1"/>
  <c r="N403" i="64" s="1"/>
  <c r="DE394" i="64"/>
  <c r="N398" i="64"/>
  <c r="CT1394" i="64"/>
  <c r="CU1388" i="64"/>
  <c r="CT1398" i="64"/>
  <c r="CK504" i="64"/>
  <c r="CL1446" i="64"/>
  <c r="CK965" i="64"/>
  <c r="L1446" i="64" l="1"/>
  <c r="M1446" i="64"/>
  <c r="N1446" i="64"/>
  <c r="O1446" i="64"/>
  <c r="P1446" i="64"/>
  <c r="O394" i="64"/>
  <c r="N399" i="64"/>
  <c r="DE398" i="64"/>
  <c r="DE399" i="64" s="1"/>
  <c r="CU1392" i="64"/>
  <c r="CU1393" i="64" s="1"/>
  <c r="CK1059" i="64"/>
  <c r="CL965" i="64"/>
  <c r="CL502" i="64" a="1"/>
  <c r="K965" i="64" l="1"/>
  <c r="L965" i="64"/>
  <c r="M965" i="64"/>
  <c r="N965" i="64"/>
  <c r="O965" i="64"/>
  <c r="P965" i="64"/>
  <c r="DE403" i="64"/>
  <c r="DF394" i="64"/>
  <c r="CV1388" i="64"/>
  <c r="CU1394" i="64"/>
  <c r="CU1398" i="64"/>
  <c r="CL502" i="64"/>
  <c r="DF398" i="64" l="1"/>
  <c r="DF399" i="64" s="1"/>
  <c r="K502" i="64"/>
  <c r="L502" i="64"/>
  <c r="M502" i="64"/>
  <c r="N502" i="64"/>
  <c r="O502" i="64"/>
  <c r="P502" i="64"/>
  <c r="CV1392" i="64"/>
  <c r="CV1393" i="64" s="1"/>
  <c r="CL504" i="64"/>
  <c r="DG394" i="64" l="1"/>
  <c r="DF403" i="64"/>
  <c r="K504" i="64"/>
  <c r="L504" i="64"/>
  <c r="M504" i="64"/>
  <c r="N504" i="64"/>
  <c r="O504" i="64"/>
  <c r="P504" i="64"/>
  <c r="CV1394" i="64"/>
  <c r="CW1388" i="64"/>
  <c r="CV1398" i="64"/>
  <c r="CL1059" i="64"/>
  <c r="L1059" i="64" l="1"/>
  <c r="M1059" i="64"/>
  <c r="N1059" i="64"/>
  <c r="O1059" i="64"/>
  <c r="P1059" i="64"/>
  <c r="DG398" i="64"/>
  <c r="DG399" i="64" s="1"/>
  <c r="CW1392" i="64"/>
  <c r="CW1393" i="64" s="1"/>
  <c r="DH394" i="64" l="1"/>
  <c r="DH398" i="64" s="1"/>
  <c r="DH399" i="64" s="1"/>
  <c r="DG403" i="64"/>
  <c r="CW1394" i="64"/>
  <c r="CX1388" i="64"/>
  <c r="CW1398" i="64"/>
  <c r="DI394" i="64" l="1"/>
  <c r="O398" i="64"/>
  <c r="DH403" i="64"/>
  <c r="O403" i="64" s="1"/>
  <c r="CX1392" i="64"/>
  <c r="CX1393" i="64" s="1"/>
  <c r="F2" i="15"/>
  <c r="F3" i="15"/>
  <c r="F4" i="15"/>
  <c r="F5" i="15"/>
  <c r="F6" i="15"/>
  <c r="F7" i="15"/>
  <c r="F8" i="15"/>
  <c r="F9" i="15"/>
  <c r="F10" i="15"/>
  <c r="F11" i="15"/>
  <c r="F12" i="15"/>
  <c r="F13" i="15"/>
  <c r="O399" i="64" l="1"/>
  <c r="P394" i="64"/>
  <c r="DI398" i="64"/>
  <c r="DI399" i="64" s="1"/>
  <c r="CY1388" i="64"/>
  <c r="CX1394" i="64"/>
  <c r="CX1398" i="64"/>
  <c r="J1749" i="64"/>
  <c r="DJ394" i="64" l="1"/>
  <c r="DI403" i="64"/>
  <c r="CY1392" i="64"/>
  <c r="CY1393" i="64" s="1"/>
  <c r="R1749" i="64"/>
  <c r="J1750" i="64"/>
  <c r="O1744" i="64" l="1"/>
  <c r="M1744" i="64"/>
  <c r="P1744" i="64"/>
  <c r="L1744" i="64"/>
  <c r="N1744" i="64"/>
  <c r="K1744" i="64"/>
  <c r="DJ398" i="64"/>
  <c r="DJ399" i="64" s="1"/>
  <c r="CZ1388" i="64"/>
  <c r="CY1394" i="64"/>
  <c r="CY1398" i="64"/>
  <c r="R1750" i="64"/>
  <c r="S1749" i="64"/>
  <c r="J1751" i="64"/>
  <c r="DK394" i="64" l="1"/>
  <c r="DK398" i="64" s="1"/>
  <c r="DK399" i="64" s="1"/>
  <c r="DJ403" i="64"/>
  <c r="CZ1392" i="64"/>
  <c r="CZ1393" i="64" s="1"/>
  <c r="T1749" i="64"/>
  <c r="DL394" i="64" l="1"/>
  <c r="DL398" i="64" s="1"/>
  <c r="DL399" i="64" s="1"/>
  <c r="DK403" i="64"/>
  <c r="DA1388" i="64"/>
  <c r="CZ1394" i="64"/>
  <c r="CZ1398" i="64"/>
  <c r="CO2197" i="64"/>
  <c r="CP2197" i="64" s="1"/>
  <c r="CQ2197" i="64" s="1"/>
  <c r="CR2197" i="64" s="1"/>
  <c r="CS2197" i="64" s="1"/>
  <c r="CT2197" i="64" s="1"/>
  <c r="CU2197" i="64" s="1"/>
  <c r="CV2197" i="64" s="1"/>
  <c r="CW2197" i="64" s="1"/>
  <c r="CX2197" i="64" s="1"/>
  <c r="CY2197" i="64" s="1"/>
  <c r="CZ2197" i="64" s="1"/>
  <c r="DA2197" i="64" s="1"/>
  <c r="DB2197" i="64" s="1"/>
  <c r="DC2197" i="64" s="1"/>
  <c r="DD2197" i="64" s="1"/>
  <c r="DE2197" i="64" s="1"/>
  <c r="DF2197" i="64" s="1"/>
  <c r="DG2197" i="64" s="1"/>
  <c r="DH2197" i="64" s="1"/>
  <c r="DI2197" i="64" s="1"/>
  <c r="DJ2197" i="64" s="1"/>
  <c r="DK2197" i="64" s="1"/>
  <c r="DL2197" i="64" s="1"/>
  <c r="DL2199" i="64" s="1"/>
  <c r="U1749" i="64"/>
  <c r="P398" i="64" l="1"/>
  <c r="P399" i="64" s="1"/>
  <c r="DL403" i="64"/>
  <c r="P403" i="64" s="1"/>
  <c r="DA1392" i="64"/>
  <c r="DA1393" i="64" s="1"/>
  <c r="V1749" i="64"/>
  <c r="DB1388" i="64" l="1"/>
  <c r="DA1394" i="64"/>
  <c r="DA1398" i="64"/>
  <c r="W1749" i="64"/>
  <c r="CO2199" i="64" l="1"/>
  <c r="DB1392" i="64"/>
  <c r="DB1393" i="64" s="1"/>
  <c r="X1749" i="64"/>
  <c r="DC1388" i="64" l="1"/>
  <c r="DB1394" i="64"/>
  <c r="DB1398" i="64"/>
  <c r="CP2199" i="64"/>
  <c r="Y1749" i="64"/>
  <c r="CQ2199" i="64" l="1"/>
  <c r="DC1392" i="64"/>
  <c r="DC1393" i="64" s="1"/>
  <c r="Z1749" i="64"/>
  <c r="DD1388" i="64" l="1"/>
  <c r="DC1394" i="64"/>
  <c r="DC1398" i="64"/>
  <c r="CR2199" i="64"/>
  <c r="AA1749" i="64"/>
  <c r="CS2199" i="64" l="1"/>
  <c r="DD1392" i="64"/>
  <c r="DD1393" i="64" s="1"/>
  <c r="AB1749" i="64"/>
  <c r="CT2199" i="64" l="1"/>
  <c r="DE1388" i="64"/>
  <c r="DD1394" i="64"/>
  <c r="DD1398" i="64"/>
  <c r="AC1749" i="64"/>
  <c r="DE1392" i="64" l="1"/>
  <c r="DE1393" i="64" s="1"/>
  <c r="CU2199" i="64"/>
  <c r="AD1749" i="64"/>
  <c r="DF1388" i="64" l="1"/>
  <c r="DE1394" i="64"/>
  <c r="DE1398" i="64"/>
  <c r="CV2199" i="64"/>
  <c r="AE1749" i="64"/>
  <c r="CW2199" i="64" l="1"/>
  <c r="DF1392" i="64"/>
  <c r="DF1393" i="64" s="1"/>
  <c r="AF1749" i="64"/>
  <c r="DG1388" i="64" l="1"/>
  <c r="DF1394" i="64"/>
  <c r="DF1398" i="64"/>
  <c r="CX2199" i="64"/>
  <c r="AG1749" i="64"/>
  <c r="DG1392" i="64" l="1"/>
  <c r="DG1393" i="64" s="1"/>
  <c r="CY2199" i="64"/>
  <c r="AH1749" i="64"/>
  <c r="DH1388" i="64" l="1"/>
  <c r="DG1394" i="64"/>
  <c r="DG1398" i="64"/>
  <c r="CZ2199" i="64"/>
  <c r="AI1749" i="64"/>
  <c r="DH1392" i="64" l="1"/>
  <c r="DH1393" i="64" s="1"/>
  <c r="DA2199" i="64"/>
  <c r="AJ1749" i="64"/>
  <c r="DB2199" i="64" l="1"/>
  <c r="DH1394" i="64"/>
  <c r="DI1388" i="64"/>
  <c r="DH1398" i="64"/>
  <c r="AK1749" i="64"/>
  <c r="DI1392" i="64" l="1"/>
  <c r="DI1393" i="64" s="1"/>
  <c r="DC2199" i="64"/>
  <c r="AL1749" i="64"/>
  <c r="DJ1388" i="64" l="1"/>
  <c r="DI1394" i="64"/>
  <c r="DI1398" i="64"/>
  <c r="DD2199" i="64"/>
  <c r="AM1749" i="64"/>
  <c r="DE2199" i="64" l="1"/>
  <c r="DJ1392" i="64"/>
  <c r="DJ1393" i="64" s="1"/>
  <c r="AN1749" i="64"/>
  <c r="DK1388" i="64" l="1"/>
  <c r="DJ1394" i="64"/>
  <c r="DJ1398" i="64"/>
  <c r="DF2199" i="64"/>
  <c r="AO1749" i="64"/>
  <c r="DG2199" i="64" l="1"/>
  <c r="DK1392" i="64"/>
  <c r="DK1393" i="64" s="1"/>
  <c r="DL1388" i="64" s="1"/>
  <c r="AP1749" i="64"/>
  <c r="DL1392" i="64" l="1"/>
  <c r="DK1394" i="64"/>
  <c r="DK1398" i="64"/>
  <c r="DH2199" i="64"/>
  <c r="AQ1749" i="64"/>
  <c r="DL1393" i="64" l="1"/>
  <c r="K1392" i="64"/>
  <c r="L1392" i="64"/>
  <c r="M1392" i="64"/>
  <c r="N1392" i="64"/>
  <c r="O1392" i="64"/>
  <c r="P1392" i="64"/>
  <c r="DL1394" i="64"/>
  <c r="DL1398" i="64"/>
  <c r="DI2199" i="64"/>
  <c r="AR1749" i="64"/>
  <c r="K1398" i="64" l="1"/>
  <c r="L1398" i="64"/>
  <c r="M1398" i="64"/>
  <c r="N1398" i="64"/>
  <c r="O1398" i="64"/>
  <c r="P1398" i="64"/>
  <c r="N1388" i="64"/>
  <c r="O1388" i="64"/>
  <c r="P1388" i="64"/>
  <c r="L1388" i="64"/>
  <c r="M1388" i="64"/>
  <c r="K1394" i="64"/>
  <c r="DJ2199" i="64"/>
  <c r="AS1749" i="64"/>
  <c r="O1394" i="64" l="1"/>
  <c r="N1394" i="64"/>
  <c r="M1394" i="64"/>
  <c r="L1394" i="64"/>
  <c r="P1394" i="64"/>
  <c r="DK2199" i="64"/>
  <c r="AT1749" i="64"/>
  <c r="AU1749" i="64" l="1"/>
  <c r="AV1749" i="64" l="1"/>
  <c r="AW1749" i="64" l="1"/>
  <c r="AX1749" i="64" l="1"/>
  <c r="AY1749" i="64" l="1"/>
  <c r="AZ1749" i="64" l="1"/>
  <c r="BA1749" i="64" l="1"/>
  <c r="BB1749" i="64" l="1"/>
  <c r="BC1749" i="64" l="1"/>
  <c r="BD1749" i="64" l="1"/>
  <c r="BE1749" i="64" l="1"/>
  <c r="BF1749" i="64" l="1"/>
  <c r="BG1749" i="64" l="1"/>
  <c r="BH1749" i="64" l="1"/>
  <c r="BI1749" i="64" l="1"/>
  <c r="BJ1749" i="64" l="1"/>
  <c r="BK1749" i="64" l="1"/>
  <c r="BL1749" i="64" l="1"/>
  <c r="BM1749" i="64" l="1"/>
  <c r="BN1749" i="64" l="1"/>
  <c r="BO1749" i="64" l="1"/>
  <c r="BP1749" i="64" l="1"/>
  <c r="BQ1749" i="64" l="1"/>
  <c r="BR1749" i="64" l="1"/>
  <c r="BS1749" i="64" l="1"/>
  <c r="BT1749" i="64" l="1"/>
  <c r="BU1749" i="64" l="1"/>
  <c r="BV1749" i="64" l="1"/>
  <c r="BW1749" i="64" l="1"/>
  <c r="BX1749" i="64" l="1"/>
  <c r="BY1749" i="64" l="1"/>
  <c r="BZ1749" i="64" l="1"/>
  <c r="CA1749" i="64" l="1"/>
  <c r="CB1749" i="64" l="1"/>
  <c r="CC1749" i="64" l="1"/>
  <c r="CD1749" i="64" l="1"/>
  <c r="CE1749" i="64" l="1"/>
  <c r="CF1749" i="64" l="1"/>
  <c r="CG1749" i="64" l="1"/>
  <c r="CH1749" i="64" l="1"/>
  <c r="CI1749" i="64" l="1"/>
  <c r="CJ1749" i="64" l="1"/>
  <c r="CK1749" i="64" l="1"/>
  <c r="CL1749" i="64" l="1"/>
  <c r="CO1749" i="64" l="1"/>
  <c r="CO1751" i="64" l="1"/>
  <c r="CP1749" i="64"/>
  <c r="CP1751" i="64" l="1"/>
  <c r="CQ1749" i="64"/>
  <c r="CQ1751" i="64" l="1"/>
  <c r="CR1749" i="64"/>
  <c r="K1749" i="64" l="1"/>
  <c r="K1750" i="64"/>
  <c r="CR1751" i="64"/>
  <c r="CS1749" i="64"/>
  <c r="CS1751" i="64" l="1"/>
  <c r="CT1749" i="64"/>
  <c r="CT1751" i="64" l="1"/>
  <c r="CU1749" i="64"/>
  <c r="CU1751" i="64" l="1"/>
  <c r="CV1749" i="64"/>
  <c r="L1749" i="64" l="1"/>
  <c r="L1750" i="64"/>
  <c r="CV1751" i="64"/>
  <c r="CW1749" i="64"/>
  <c r="CW1751" i="64" l="1"/>
  <c r="CX1749" i="64"/>
  <c r="CX1751" i="64" l="1"/>
  <c r="CY1749" i="64"/>
  <c r="CY1751" i="64" l="1"/>
  <c r="CZ1749" i="64"/>
  <c r="M1749" i="64" l="1"/>
  <c r="M1750" i="64"/>
  <c r="CZ1751" i="64"/>
  <c r="DA1749" i="64"/>
  <c r="R1751" i="64"/>
  <c r="DA1751" i="64" l="1"/>
  <c r="DB1749" i="64"/>
  <c r="J1088" i="64"/>
  <c r="DB1751" i="64" l="1"/>
  <c r="DC1749" i="64"/>
  <c r="I1123" i="64"/>
  <c r="DC1751" i="64" l="1"/>
  <c r="DD1749" i="64"/>
  <c r="I1158" i="64"/>
  <c r="N1749" i="64" l="1"/>
  <c r="N1750" i="64"/>
  <c r="DD1751" i="64"/>
  <c r="DE1749" i="64"/>
  <c r="I1194" i="64"/>
  <c r="DE1751" i="64" l="1"/>
  <c r="DF1749" i="64"/>
  <c r="DF1751" i="64" l="1"/>
  <c r="DG1749" i="64"/>
  <c r="T1163" i="64"/>
  <c r="DG1751" i="64" l="1"/>
  <c r="DH1749" i="64"/>
  <c r="CA1244" i="64"/>
  <c r="BO1239" i="64"/>
  <c r="BC1244" i="64"/>
  <c r="T1244" i="64"/>
  <c r="AE1244" i="64"/>
  <c r="AQ1244" i="64"/>
  <c r="BO1283" i="64"/>
  <c r="CJ1123" i="64" a="1"/>
  <c r="CJ1123" i="64" s="1"/>
  <c r="CF1123" i="64" a="1"/>
  <c r="CF1123" i="64" s="1"/>
  <c r="CB1123" i="64" a="1"/>
  <c r="CB1123" i="64" s="1"/>
  <c r="CK1123" i="64" a="1"/>
  <c r="CK1123" i="64" s="1"/>
  <c r="CA1123" i="64" a="1"/>
  <c r="CA1123" i="64" s="1"/>
  <c r="CH1123" i="64" a="1"/>
  <c r="CH1123" i="64" s="1"/>
  <c r="CE1123" i="64" a="1"/>
  <c r="CE1123" i="64" s="1"/>
  <c r="CI1123" i="64" a="1"/>
  <c r="CI1123" i="64" s="1"/>
  <c r="CD1123" i="64" a="1"/>
  <c r="CD1123" i="64" s="1"/>
  <c r="CC1123" i="64" a="1"/>
  <c r="CC1123" i="64" s="1"/>
  <c r="CL1123" i="64" a="1"/>
  <c r="CL1123" i="64" s="1"/>
  <c r="CG1123" i="64" a="1"/>
  <c r="CG1123" i="64" s="1"/>
  <c r="T1199" i="64"/>
  <c r="U1163" i="64"/>
  <c r="P1123" i="64" l="1"/>
  <c r="O1749" i="64"/>
  <c r="O1750" i="64"/>
  <c r="DH1751" i="64"/>
  <c r="DI1749" i="64"/>
  <c r="CA1283" i="64"/>
  <c r="AQ1283" i="64"/>
  <c r="AL1283" i="64"/>
  <c r="CK1283" i="64"/>
  <c r="AK1283" i="64"/>
  <c r="BB1283" i="64"/>
  <c r="BF1283" i="64"/>
  <c r="BL1283" i="64"/>
  <c r="AO1283" i="64"/>
  <c r="AH1283" i="64"/>
  <c r="BI1283" i="64"/>
  <c r="CF1283" i="64"/>
  <c r="AM1283" i="64"/>
  <c r="AZ1283" i="64"/>
  <c r="Z1283" i="64"/>
  <c r="CD1283" i="64"/>
  <c r="BA1283" i="64"/>
  <c r="CH1283" i="64"/>
  <c r="BU1283" i="64"/>
  <c r="AA1283" i="64"/>
  <c r="BW1283" i="64"/>
  <c r="AJ1283" i="64"/>
  <c r="CJ1283" i="64"/>
  <c r="AP1283" i="64"/>
  <c r="AR1283" i="64"/>
  <c r="BG1283" i="64"/>
  <c r="CI1283" i="64"/>
  <c r="AB1283" i="64"/>
  <c r="CC1283" i="64"/>
  <c r="AN1283" i="64"/>
  <c r="BV1283" i="64"/>
  <c r="BP1283" i="64"/>
  <c r="BT1283" i="64"/>
  <c r="BN1283" i="64"/>
  <c r="AG1244" i="64"/>
  <c r="AG1239" i="64"/>
  <c r="BP1244" i="64"/>
  <c r="BP1239" i="64"/>
  <c r="BD1239" i="64"/>
  <c r="BD1244" i="64"/>
  <c r="AR1239" i="64"/>
  <c r="AR1244" i="64"/>
  <c r="BM1244" i="64"/>
  <c r="BM1239" i="64"/>
  <c r="CC1239" i="64"/>
  <c r="CC1244" i="64"/>
  <c r="CI1244" i="64"/>
  <c r="CI1239" i="64"/>
  <c r="BN1244" i="64"/>
  <c r="BN1239" i="64"/>
  <c r="BC1239" i="64"/>
  <c r="BL1244" i="64"/>
  <c r="BL1239" i="64"/>
  <c r="V1239" i="64"/>
  <c r="V1244" i="64"/>
  <c r="AO1239" i="64"/>
  <c r="AO1244" i="64"/>
  <c r="BG1239" i="64"/>
  <c r="BG1244" i="64"/>
  <c r="BZ1239" i="64"/>
  <c r="BZ1244" i="64"/>
  <c r="AC1244" i="64"/>
  <c r="AC1239" i="64"/>
  <c r="AN1244" i="64"/>
  <c r="AN1239" i="64"/>
  <c r="AA1239" i="64"/>
  <c r="AA1244" i="64"/>
  <c r="AP1239" i="64"/>
  <c r="AP1244" i="64"/>
  <c r="U1239" i="64"/>
  <c r="U1244" i="64"/>
  <c r="BV1244" i="64"/>
  <c r="BV1239" i="64"/>
  <c r="Y1244" i="64"/>
  <c r="Y1239" i="64"/>
  <c r="BT1244" i="64"/>
  <c r="BT1239" i="64"/>
  <c r="AD1239" i="64"/>
  <c r="AD1244" i="64"/>
  <c r="BW1244" i="64"/>
  <c r="BW1239" i="64"/>
  <c r="CA1239" i="64"/>
  <c r="BB1239" i="64"/>
  <c r="BB1244" i="64"/>
  <c r="BU1239" i="64"/>
  <c r="BU1244" i="64"/>
  <c r="CG1239" i="64"/>
  <c r="CG1244" i="64"/>
  <c r="AZ1239" i="64"/>
  <c r="AZ1244" i="64"/>
  <c r="AT1239" i="64"/>
  <c r="AT1244" i="64"/>
  <c r="X1239" i="64"/>
  <c r="X1244" i="64"/>
  <c r="AH1244" i="64"/>
  <c r="AH1239" i="64"/>
  <c r="AV1244" i="64"/>
  <c r="AV1239" i="64"/>
  <c r="AB1239" i="64"/>
  <c r="AB1244" i="64"/>
  <c r="AM1239" i="64"/>
  <c r="AM1244" i="64"/>
  <c r="BJ1239" i="64"/>
  <c r="BJ1244" i="64"/>
  <c r="CL1239" i="64"/>
  <c r="CL1244" i="64"/>
  <c r="CE1239" i="64"/>
  <c r="CE1244" i="64"/>
  <c r="BS1239" i="64"/>
  <c r="BS1244" i="64"/>
  <c r="Z1244" i="64"/>
  <c r="Z1239" i="64"/>
  <c r="BE1244" i="64"/>
  <c r="BE1239" i="64"/>
  <c r="BR1244" i="64"/>
  <c r="BR1239" i="64"/>
  <c r="AL1244" i="64"/>
  <c r="AL1239" i="64"/>
  <c r="AQ1239" i="64"/>
  <c r="CB1239" i="64"/>
  <c r="CB1244" i="64"/>
  <c r="CH1244" i="64"/>
  <c r="CH1239" i="64"/>
  <c r="W1244" i="64"/>
  <c r="W1239" i="64"/>
  <c r="CJ1239" i="64"/>
  <c r="CJ1244" i="64"/>
  <c r="AF1239" i="64"/>
  <c r="AF1244" i="64"/>
  <c r="BH1244" i="64"/>
  <c r="BH1239" i="64"/>
  <c r="CF1244" i="64"/>
  <c r="CF1239" i="64"/>
  <c r="AU1244" i="64"/>
  <c r="AU1239" i="64"/>
  <c r="AE1239" i="64"/>
  <c r="CD1239" i="64"/>
  <c r="CD1244" i="64"/>
  <c r="CK1239" i="64"/>
  <c r="CK1244" i="64"/>
  <c r="BA1244" i="64"/>
  <c r="BA1239" i="64"/>
  <c r="BQ1244" i="64"/>
  <c r="BQ1239" i="64"/>
  <c r="AS1239" i="64"/>
  <c r="AS1244" i="64"/>
  <c r="AW1244" i="64"/>
  <c r="AW1239" i="64"/>
  <c r="AK1239" i="64"/>
  <c r="AK1244" i="64"/>
  <c r="BF1244" i="64"/>
  <c r="BF1239" i="64"/>
  <c r="T1239" i="64"/>
  <c r="AX1239" i="64"/>
  <c r="AX1244" i="64"/>
  <c r="BY1244" i="64"/>
  <c r="BY1239" i="64"/>
  <c r="BX1244" i="64"/>
  <c r="BX1239" i="64"/>
  <c r="AJ1244" i="64"/>
  <c r="AJ1239" i="64"/>
  <c r="BI1239" i="64"/>
  <c r="BI1244" i="64"/>
  <c r="AI1244" i="64"/>
  <c r="AI1239" i="64"/>
  <c r="AY1244" i="64"/>
  <c r="AY1239" i="64"/>
  <c r="BK1244" i="64"/>
  <c r="BK1239" i="64"/>
  <c r="BZ1283" i="64"/>
  <c r="W1283" i="64"/>
  <c r="BD1283" i="64"/>
  <c r="BJ1283" i="64"/>
  <c r="AE1283" i="64"/>
  <c r="BH1283" i="64"/>
  <c r="AX1283" i="64"/>
  <c r="AI1283" i="64"/>
  <c r="AV1283" i="64"/>
  <c r="AY1283" i="64"/>
  <c r="AC1283" i="64"/>
  <c r="BM1283" i="64"/>
  <c r="Y1283" i="64"/>
  <c r="AU1283" i="64"/>
  <c r="AW1283" i="64"/>
  <c r="AG1283" i="64"/>
  <c r="AT1283" i="64"/>
  <c r="BK1283" i="64"/>
  <c r="T1283" i="64"/>
  <c r="AD1283" i="64"/>
  <c r="AF1283" i="64"/>
  <c r="V1283" i="64"/>
  <c r="X1283" i="64"/>
  <c r="CL1283" i="64"/>
  <c r="BQ1283" i="64"/>
  <c r="BE1283" i="64"/>
  <c r="CE1283" i="64"/>
  <c r="AS1283" i="64"/>
  <c r="BO1244" i="64"/>
  <c r="V1163" i="64"/>
  <c r="U1199" i="64"/>
  <c r="P1244" i="64" l="1"/>
  <c r="M1283" i="64"/>
  <c r="L1283" i="64"/>
  <c r="N1244" i="64"/>
  <c r="O1244" i="64"/>
  <c r="O1239" i="64"/>
  <c r="M1244" i="64"/>
  <c r="L1244" i="64"/>
  <c r="L1239" i="64"/>
  <c r="M1239" i="64"/>
  <c r="N1239" i="64"/>
  <c r="P1239" i="64"/>
  <c r="DI1751" i="64"/>
  <c r="DJ1749" i="64"/>
  <c r="CB1283" i="64"/>
  <c r="CG1283" i="64"/>
  <c r="U1283" i="64"/>
  <c r="K1283" i="64" s="1"/>
  <c r="BR1283" i="64"/>
  <c r="BY1283" i="64"/>
  <c r="BS1283" i="64"/>
  <c r="BC1283" i="64"/>
  <c r="N1283" i="64" s="1"/>
  <c r="BX1283" i="64"/>
  <c r="W1163" i="64"/>
  <c r="V1199" i="64"/>
  <c r="P1283" i="64" l="1"/>
  <c r="O1283" i="64"/>
  <c r="DJ1751" i="64"/>
  <c r="DK1749" i="64"/>
  <c r="DL1749" i="64" s="1"/>
  <c r="DL1751" i="64" s="1"/>
  <c r="W1199" i="64"/>
  <c r="X1163" i="64"/>
  <c r="DK1751" i="64" l="1"/>
  <c r="P1750" i="64"/>
  <c r="Y1163" i="64"/>
  <c r="X1199" i="64"/>
  <c r="P1749" i="64" l="1"/>
  <c r="Z1163" i="64"/>
  <c r="Y1199" i="64"/>
  <c r="AA1163" i="64" l="1"/>
  <c r="Z1199" i="64"/>
  <c r="AA1199" i="64" l="1"/>
  <c r="AB1163" i="64"/>
  <c r="AC1163" i="64" l="1"/>
  <c r="AB1199" i="64"/>
  <c r="AC1199" i="64" l="1"/>
  <c r="AD1163" i="64"/>
  <c r="K1163" i="64" s="1"/>
  <c r="AE1163" i="64" l="1"/>
  <c r="AD1199" i="64"/>
  <c r="K1199" i="64" s="1"/>
  <c r="AE1199" i="64" l="1"/>
  <c r="AF1163" i="64"/>
  <c r="AG1163" i="64" l="1"/>
  <c r="AF1199" i="64"/>
  <c r="AG1199" i="64" l="1"/>
  <c r="AH1163" i="64"/>
  <c r="AI1163" i="64" l="1"/>
  <c r="AH1199" i="64"/>
  <c r="AI1199" i="64" l="1"/>
  <c r="AJ1163" i="64"/>
  <c r="AK1163" i="64" l="1"/>
  <c r="AJ1199" i="64"/>
  <c r="AK1199" i="64" l="1"/>
  <c r="AL1163" i="64"/>
  <c r="AM1163" i="64" l="1"/>
  <c r="AL1199" i="64"/>
  <c r="AM1199" i="64" l="1"/>
  <c r="AN1163" i="64"/>
  <c r="AO1163" i="64" l="1"/>
  <c r="AN1199" i="64"/>
  <c r="AO1199" i="64" l="1"/>
  <c r="AP1163" i="64"/>
  <c r="L1163" i="64" s="1"/>
  <c r="AQ1163" i="64" l="1"/>
  <c r="AP1199" i="64"/>
  <c r="L1199" i="64" s="1"/>
  <c r="AR1163" i="64" l="1"/>
  <c r="AQ1199" i="64"/>
  <c r="AR1199" i="64" l="1"/>
  <c r="AS1163" i="64"/>
  <c r="AT1163" i="64" l="1"/>
  <c r="AS1199" i="64"/>
  <c r="AT1199" i="64" l="1"/>
  <c r="AU1163" i="64"/>
  <c r="AV1163" i="64" l="1"/>
  <c r="AU1199" i="64"/>
  <c r="AV1199" i="64" l="1"/>
  <c r="AW1163" i="64"/>
  <c r="AX1163" i="64" l="1"/>
  <c r="AW1199" i="64"/>
  <c r="AX1199" i="64" l="1"/>
  <c r="AY1163" i="64"/>
  <c r="AZ1163" i="64" l="1"/>
  <c r="AY1199" i="64"/>
  <c r="AZ1199" i="64" l="1"/>
  <c r="BA1163" i="64"/>
  <c r="BB1163" i="64" l="1"/>
  <c r="M1163" i="64" s="1"/>
  <c r="BA1199" i="64"/>
  <c r="BB1199" i="64" l="1"/>
  <c r="M1199" i="64" s="1"/>
  <c r="BC1163" i="64"/>
  <c r="BD1163" i="64" l="1"/>
  <c r="BC1199" i="64"/>
  <c r="BD1199" i="64" l="1"/>
  <c r="BE1163" i="64"/>
  <c r="BF1163" i="64" l="1"/>
  <c r="BE1199" i="64"/>
  <c r="BF1199" i="64" l="1"/>
  <c r="BG1163" i="64"/>
  <c r="BH1163" i="64" l="1"/>
  <c r="BG1199" i="64"/>
  <c r="BH1199" i="64" l="1"/>
  <c r="BI1163" i="64"/>
  <c r="BJ1163" i="64" l="1"/>
  <c r="BI1199" i="64"/>
  <c r="BJ1199" i="64" l="1"/>
  <c r="BK1163" i="64"/>
  <c r="BL1163" i="64" l="1"/>
  <c r="BK1199" i="64"/>
  <c r="BL1199" i="64" l="1"/>
  <c r="BM1163" i="64"/>
  <c r="BN1163" i="64" l="1"/>
  <c r="N1163" i="64" s="1"/>
  <c r="BM1199" i="64"/>
  <c r="BN1199" i="64" l="1"/>
  <c r="N1199" i="64" s="1"/>
  <c r="BO1163" i="64"/>
  <c r="BP1163" i="64" l="1"/>
  <c r="BO1199" i="64"/>
  <c r="BP1199" i="64" l="1"/>
  <c r="BQ1163" i="64"/>
  <c r="BR1163" i="64" l="1"/>
  <c r="BQ1199" i="64"/>
  <c r="BR1199" i="64" l="1"/>
  <c r="BS1163" i="64"/>
  <c r="BT1163" i="64" l="1"/>
  <c r="BS1199" i="64"/>
  <c r="BT1199" i="64" l="1"/>
  <c r="BU1163" i="64"/>
  <c r="BV1163" i="64" l="1"/>
  <c r="BU1199" i="64"/>
  <c r="BV1199" i="64" l="1"/>
  <c r="BW1163" i="64"/>
  <c r="BW1199" i="64" l="1"/>
  <c r="BX1163" i="64"/>
  <c r="BY1163" i="64" l="1"/>
  <c r="BX1199" i="64"/>
  <c r="BY1199" i="64" l="1"/>
  <c r="BZ1163" i="64"/>
  <c r="O1163" i="64" s="1"/>
  <c r="CA1163" i="64" l="1"/>
  <c r="BZ1199" i="64"/>
  <c r="O1199" i="64" s="1"/>
  <c r="CA1199" i="64" l="1"/>
  <c r="CB1163" i="64"/>
  <c r="CC1163" i="64" l="1"/>
  <c r="CB1199" i="64"/>
  <c r="CC1199" i="64" l="1"/>
  <c r="CD1163" i="64"/>
  <c r="CE1163" i="64" l="1"/>
  <c r="CD1199" i="64"/>
  <c r="CE1199" i="64" l="1"/>
  <c r="CF1163" i="64"/>
  <c r="CG1163" i="64" l="1"/>
  <c r="CF1199" i="64"/>
  <c r="CG1199" i="64" l="1"/>
  <c r="CH1163" i="64"/>
  <c r="CI1163" i="64" l="1"/>
  <c r="CH1199" i="64"/>
  <c r="CI1199" i="64" l="1"/>
  <c r="CJ1163" i="64"/>
  <c r="CK1163" i="64" l="1"/>
  <c r="CJ1199" i="64"/>
  <c r="CK1199" i="64" l="1"/>
  <c r="CL1163" i="64"/>
  <c r="P1163" i="64" s="1"/>
  <c r="CL1199" i="64" l="1"/>
  <c r="P1199" i="64" s="1"/>
  <c r="CP1163" i="64" l="1"/>
  <c r="CP1199" i="64" l="1"/>
  <c r="CP1165" i="64"/>
  <c r="CQ1163" i="64"/>
  <c r="AE1681" i="64"/>
  <c r="AF1678" i="64" s="1"/>
  <c r="CQ1165" i="64" l="1"/>
  <c r="CR1163" i="64"/>
  <c r="CP1201" i="64"/>
  <c r="CQ1199" i="64"/>
  <c r="AF1683" i="64"/>
  <c r="AF1681" i="64"/>
  <c r="AG1678" i="64" s="1"/>
  <c r="CR1165" i="64" l="1"/>
  <c r="CS1163" i="64"/>
  <c r="CQ1201" i="64"/>
  <c r="CR1199" i="64"/>
  <c r="AG1683" i="64"/>
  <c r="AG1681" i="64"/>
  <c r="AH1678" i="64" s="1"/>
  <c r="CR1201" i="64" l="1"/>
  <c r="CS1199" i="64"/>
  <c r="CS1165" i="64"/>
  <c r="CT1163" i="64"/>
  <c r="AH1683" i="64"/>
  <c r="AH1681" i="64"/>
  <c r="AI1678" i="64" s="1"/>
  <c r="CT1165" i="64" l="1"/>
  <c r="CU1163" i="64"/>
  <c r="CS1201" i="64"/>
  <c r="CT1199" i="64"/>
  <c r="AI1683" i="64"/>
  <c r="AI1681" i="64"/>
  <c r="AJ1678" i="64" s="1"/>
  <c r="CT1201" i="64" l="1"/>
  <c r="CU1199" i="64"/>
  <c r="CU1165" i="64"/>
  <c r="CV1163" i="64"/>
  <c r="AJ1683" i="64"/>
  <c r="AJ1681" i="64"/>
  <c r="AK1678" i="64" s="1"/>
  <c r="CV1165" i="64" l="1"/>
  <c r="CW1163" i="64"/>
  <c r="CU1201" i="64"/>
  <c r="CV1199" i="64"/>
  <c r="AK1683" i="64"/>
  <c r="AK1681" i="64"/>
  <c r="AL1678" i="64" s="1"/>
  <c r="CV1201" i="64" l="1"/>
  <c r="CW1199" i="64"/>
  <c r="CW1165" i="64"/>
  <c r="CX1163" i="64"/>
  <c r="AL1683" i="64"/>
  <c r="AL1681" i="64"/>
  <c r="AM1678" i="64" s="1"/>
  <c r="CX1165" i="64" l="1"/>
  <c r="CY1163" i="64"/>
  <c r="CW1201" i="64"/>
  <c r="CX1199" i="64"/>
  <c r="AM1683" i="64"/>
  <c r="AM1681" i="64"/>
  <c r="AN1678" i="64" s="1"/>
  <c r="CX1201" i="64" l="1"/>
  <c r="CY1199" i="64"/>
  <c r="CY1165" i="64"/>
  <c r="CZ1163" i="64"/>
  <c r="AN1683" i="64"/>
  <c r="AN1681" i="64"/>
  <c r="AO1678" i="64" s="1"/>
  <c r="CZ1165" i="64" l="1"/>
  <c r="DA1163" i="64"/>
  <c r="CY1201" i="64"/>
  <c r="CZ1199" i="64"/>
  <c r="AO1683" i="64"/>
  <c r="AO1681" i="64"/>
  <c r="AP1678" i="64" s="1"/>
  <c r="CZ1201" i="64" l="1"/>
  <c r="DA1199" i="64"/>
  <c r="DA1165" i="64"/>
  <c r="DB1163" i="64"/>
  <c r="AP1683" i="64"/>
  <c r="AP1681" i="64"/>
  <c r="L1681" i="64" s="1"/>
  <c r="DB1165" i="64" l="1"/>
  <c r="DC1163" i="64"/>
  <c r="DA1201" i="64"/>
  <c r="DB1199" i="64"/>
  <c r="AQ1678" i="64"/>
  <c r="DB1201" i="64" l="1"/>
  <c r="DC1199" i="64"/>
  <c r="DC1165" i="64"/>
  <c r="DD1163" i="64"/>
  <c r="AQ1683" i="64"/>
  <c r="AQ1681" i="64"/>
  <c r="AR1678" i="64" s="1"/>
  <c r="DC1201" i="64" l="1"/>
  <c r="DD1199" i="64"/>
  <c r="DD1165" i="64"/>
  <c r="DE1163" i="64"/>
  <c r="AR1683" i="64"/>
  <c r="AR1681" i="64"/>
  <c r="AS1678" i="64" s="1"/>
  <c r="DE1165" i="64" l="1"/>
  <c r="DF1163" i="64"/>
  <c r="DD1201" i="64"/>
  <c r="DE1199" i="64"/>
  <c r="AS1683" i="64"/>
  <c r="AS1681" i="64"/>
  <c r="AT1678" i="64" s="1"/>
  <c r="DE1201" i="64" l="1"/>
  <c r="DF1199" i="64"/>
  <c r="DF1165" i="64"/>
  <c r="DG1163" i="64"/>
  <c r="AT1683" i="64"/>
  <c r="AT1681" i="64"/>
  <c r="AU1678" i="64" s="1"/>
  <c r="DG1165" i="64" l="1"/>
  <c r="DH1163" i="64"/>
  <c r="DF1201" i="64"/>
  <c r="DG1199" i="64"/>
  <c r="AU1683" i="64"/>
  <c r="AU1681" i="64"/>
  <c r="AV1678" i="64" s="1"/>
  <c r="DG1201" i="64" l="1"/>
  <c r="DH1199" i="64"/>
  <c r="DH1165" i="64"/>
  <c r="DI1163" i="64"/>
  <c r="AV1683" i="64"/>
  <c r="AV1681" i="64"/>
  <c r="AW1678" i="64" s="1"/>
  <c r="DI1165" i="64" l="1"/>
  <c r="DJ1163" i="64"/>
  <c r="DH1201" i="64"/>
  <c r="DI1199" i="64"/>
  <c r="AW1683" i="64"/>
  <c r="AW1681" i="64"/>
  <c r="AX1678" i="64" s="1"/>
  <c r="DJ1165" i="64" l="1"/>
  <c r="DK1163" i="64"/>
  <c r="DL1163" i="64" s="1"/>
  <c r="DL1165" i="64" s="1"/>
  <c r="DI1201" i="64"/>
  <c r="DJ1199" i="64"/>
  <c r="AX1683" i="64"/>
  <c r="AX1681" i="64"/>
  <c r="AY1678" i="64" s="1"/>
  <c r="DJ1201" i="64" l="1"/>
  <c r="DK1199" i="64"/>
  <c r="DL1199" i="64" s="1"/>
  <c r="DL1201" i="64" s="1"/>
  <c r="DK1165" i="64"/>
  <c r="AY1683" i="64"/>
  <c r="AY1681" i="64"/>
  <c r="AZ1678" i="64" s="1"/>
  <c r="DK1201" i="64" l="1"/>
  <c r="AZ1683" i="64"/>
  <c r="AZ1681" i="64"/>
  <c r="BA1678" i="64" s="1"/>
  <c r="BA1683" i="64" l="1"/>
  <c r="BA1681" i="64"/>
  <c r="BB1678" i="64" s="1"/>
  <c r="BB1683" i="64" l="1"/>
  <c r="BB1681" i="64"/>
  <c r="M1681" i="64" s="1"/>
  <c r="BC1678" i="64" l="1"/>
  <c r="BC1683" i="64" l="1"/>
  <c r="BC1681" i="64"/>
  <c r="BD1678" i="64" s="1"/>
  <c r="BD1683" i="64" l="1"/>
  <c r="BD1681" i="64"/>
  <c r="BE1678" i="64" s="1"/>
  <c r="BE1683" i="64" l="1"/>
  <c r="BE1681" i="64"/>
  <c r="BF1678" i="64" s="1"/>
  <c r="BF1683" i="64" l="1"/>
  <c r="BF1681" i="64"/>
  <c r="BG1678" i="64" s="1"/>
  <c r="BG1683" i="64" l="1"/>
  <c r="BG1681" i="64"/>
  <c r="BH1678" i="64" s="1"/>
  <c r="BH1683" i="64" l="1"/>
  <c r="BH1681" i="64"/>
  <c r="BI1678" i="64" s="1"/>
  <c r="BI1683" i="64" l="1"/>
  <c r="BI1681" i="64"/>
  <c r="BJ1678" i="64" s="1"/>
  <c r="BJ1683" i="64" l="1"/>
  <c r="BJ1681" i="64"/>
  <c r="BK1678" i="64" s="1"/>
  <c r="BK1683" i="64" l="1"/>
  <c r="BK1681" i="64"/>
  <c r="BL1678" i="64" s="1"/>
  <c r="BL1683" i="64" l="1"/>
  <c r="BL1681" i="64"/>
  <c r="BM1678" i="64" s="1"/>
  <c r="BM1683" i="64" l="1"/>
  <c r="BM1681" i="64"/>
  <c r="BN1678" i="64" s="1"/>
  <c r="BN1683" i="64" l="1"/>
  <c r="BN1681" i="64"/>
  <c r="N1681" i="64" s="1"/>
  <c r="BO1678" i="64" l="1"/>
  <c r="BO1683" i="64" l="1"/>
  <c r="BO1681" i="64"/>
  <c r="BP1678" i="64" s="1"/>
  <c r="BP1683" i="64" l="1"/>
  <c r="BP1681" i="64"/>
  <c r="BQ1678" i="64" s="1"/>
  <c r="BQ1683" i="64" l="1"/>
  <c r="BQ1681" i="64"/>
  <c r="BR1678" i="64" s="1"/>
  <c r="BR1683" i="64" l="1"/>
  <c r="BR1681" i="64"/>
  <c r="BS1678" i="64" s="1"/>
  <c r="BS1683" i="64" l="1"/>
  <c r="BS1681" i="64"/>
  <c r="BT1678" i="64" s="1"/>
  <c r="BT1683" i="64" l="1"/>
  <c r="BT1681" i="64"/>
  <c r="BU1678" i="64" s="1"/>
  <c r="BU1683" i="64" l="1"/>
  <c r="BU1681" i="64"/>
  <c r="BV1678" i="64" s="1"/>
  <c r="BV1683" i="64" l="1"/>
  <c r="BV1681" i="64"/>
  <c r="BW1678" i="64" s="1"/>
  <c r="BW1683" i="64" l="1"/>
  <c r="BW1681" i="64"/>
  <c r="BX1678" i="64" s="1"/>
  <c r="BX1683" i="64" l="1"/>
  <c r="BX1681" i="64"/>
  <c r="BY1678" i="64" s="1"/>
  <c r="BY1683" i="64" l="1"/>
  <c r="BY1681" i="64"/>
  <c r="BZ1678" i="64" s="1"/>
  <c r="BZ1683" i="64" l="1"/>
  <c r="BZ1681" i="64"/>
  <c r="O1681" i="64" s="1"/>
  <c r="CA1678" i="64" l="1"/>
  <c r="CA1683" i="64" l="1"/>
  <c r="CA1681" i="64"/>
  <c r="CB1678" i="64" s="1"/>
  <c r="CB1683" i="64" l="1"/>
  <c r="CB1681" i="64"/>
  <c r="CC1678" i="64" s="1"/>
  <c r="CC1683" i="64" l="1"/>
  <c r="CC1681" i="64"/>
  <c r="CD1678" i="64" s="1"/>
  <c r="CD1683" i="64" l="1"/>
  <c r="CD1681" i="64"/>
  <c r="CE1678" i="64" s="1"/>
  <c r="CE1683" i="64" l="1"/>
  <c r="CE1681" i="64"/>
  <c r="CF1678" i="64" s="1"/>
  <c r="CF1683" i="64" l="1"/>
  <c r="CF1681" i="64"/>
  <c r="CG1678" i="64" s="1"/>
  <c r="CG1683" i="64" l="1"/>
  <c r="CG1681" i="64"/>
  <c r="CH1678" i="64" s="1"/>
  <c r="CH1683" i="64" l="1"/>
  <c r="CH1681" i="64"/>
  <c r="CI1678" i="64" s="1"/>
  <c r="CI1683" i="64" l="1"/>
  <c r="CI1681" i="64"/>
  <c r="CJ1678" i="64" s="1"/>
  <c r="CJ1683" i="64" l="1"/>
  <c r="CJ1681" i="64"/>
  <c r="CK1678" i="64" s="1"/>
  <c r="CK1683" i="64" l="1"/>
  <c r="CK1681" i="64"/>
  <c r="CL1678" i="64" s="1"/>
  <c r="CL1683" i="64" l="1"/>
  <c r="CL1681" i="64"/>
  <c r="P1681" i="64" s="1"/>
  <c r="CO1678" i="64" l="1"/>
  <c r="CO1683" i="64" s="1"/>
  <c r="J1651" i="64"/>
  <c r="CO1681" i="64" l="1"/>
  <c r="CP1678" i="64" s="1"/>
  <c r="CP1683" i="64" s="1"/>
  <c r="CP1681" i="64" l="1"/>
  <c r="CQ1678" i="64" s="1"/>
  <c r="CQ1683" i="64" s="1"/>
  <c r="CQ1681" i="64" l="1"/>
  <c r="CR1678" i="64" s="1"/>
  <c r="CR1683" i="64" s="1"/>
  <c r="CR1681" i="64" l="1"/>
  <c r="CS1678" i="64" l="1"/>
  <c r="CS1683" i="64" s="1"/>
  <c r="L1678" i="64"/>
  <c r="CS1681" i="64" l="1"/>
  <c r="CT1678" i="64" s="1"/>
  <c r="CT1683" i="64" s="1"/>
  <c r="CT1681" i="64" l="1"/>
  <c r="CU1678" i="64" s="1"/>
  <c r="CU1683" i="64" s="1"/>
  <c r="CU1681" i="64" l="1"/>
  <c r="CV1678" i="64" s="1"/>
  <c r="CV1683" i="64" s="1"/>
  <c r="CV1681" i="64" l="1"/>
  <c r="CW1678" i="64" s="1"/>
  <c r="CW1683" i="64" s="1"/>
  <c r="M1678" i="64" l="1"/>
  <c r="CW1681" i="64"/>
  <c r="CX1678" i="64" s="1"/>
  <c r="CX1683" i="64" s="1"/>
  <c r="CX1681" i="64" l="1"/>
  <c r="CY1678" i="64" s="1"/>
  <c r="CY1683" i="64" s="1"/>
  <c r="CY1681" i="64" l="1"/>
  <c r="CZ1678" i="64" s="1"/>
  <c r="CZ1683" i="64" s="1"/>
  <c r="CZ1681" i="64" l="1"/>
  <c r="DA1678" i="64" s="1"/>
  <c r="DA1683" i="64" s="1"/>
  <c r="N1678" i="64" l="1"/>
  <c r="DA1681" i="64"/>
  <c r="DB1678" i="64" s="1"/>
  <c r="DB1683" i="64" s="1"/>
  <c r="CO1274" i="64"/>
  <c r="CO1288" i="64" l="1"/>
  <c r="CO1280" i="64"/>
  <c r="CO1283" i="64"/>
  <c r="DB1681" i="64"/>
  <c r="DC1678" i="64" s="1"/>
  <c r="DC1683" i="64" s="1"/>
  <c r="DC1681" i="64" l="1"/>
  <c r="DD1678" i="64" s="1"/>
  <c r="DD1683" i="64" s="1"/>
  <c r="DD1681" i="64" l="1"/>
  <c r="DE1678" i="64" s="1"/>
  <c r="DE1683" i="64" s="1"/>
  <c r="O1678" i="64" l="1"/>
  <c r="DE1681" i="64"/>
  <c r="DF1678" i="64" s="1"/>
  <c r="DF1683" i="64" s="1"/>
  <c r="DF1681" i="64" l="1"/>
  <c r="DG1678" i="64" s="1"/>
  <c r="DG1683" i="64" s="1"/>
  <c r="DG1681" i="64" l="1"/>
  <c r="DH1678" i="64" s="1"/>
  <c r="DH1683" i="64" s="1"/>
  <c r="DH1681" i="64" l="1"/>
  <c r="DI1678" i="64" s="1"/>
  <c r="DI1683" i="64" s="1"/>
  <c r="P1678" i="64" l="1"/>
  <c r="DI1681" i="64"/>
  <c r="DJ1678" i="64" s="1"/>
  <c r="DJ1683" i="64" s="1"/>
  <c r="DJ1681" i="64" l="1"/>
  <c r="DK1678" i="64" s="1"/>
  <c r="DK1683" i="64" s="1"/>
  <c r="DK1681" i="64" l="1"/>
  <c r="DL1678" i="64" s="1"/>
  <c r="DL1681" i="64" l="1"/>
  <c r="DL1683" i="64"/>
  <c r="G937" i="64"/>
  <c r="K1683" i="64" l="1"/>
  <c r="L1683" i="64"/>
  <c r="M1683" i="64"/>
  <c r="N1683" i="64"/>
  <c r="O1683" i="64"/>
  <c r="P1683" i="64"/>
  <c r="K6" i="206"/>
  <c r="K28" i="206"/>
  <c r="K27" i="206"/>
  <c r="G985" i="64"/>
  <c r="G1442" i="64"/>
  <c r="K8" i="206" l="1"/>
  <c r="K4" i="206"/>
  <c r="G1055" i="64"/>
  <c r="S1093" i="64" l="1"/>
  <c r="S1059" i="64"/>
  <c r="K1059" i="64" s="1"/>
  <c r="T1093" i="64" l="1"/>
  <c r="X1123" i="64" a="1"/>
  <c r="X1123" i="64" s="1"/>
  <c r="AF1123" i="64" a="1"/>
  <c r="AF1123" i="64" s="1"/>
  <c r="AN1123" i="64" a="1"/>
  <c r="AN1123" i="64" s="1"/>
  <c r="AV1123" i="64" a="1"/>
  <c r="AV1123" i="64" s="1"/>
  <c r="BD1123" i="64" a="1"/>
  <c r="BD1123" i="64" s="1"/>
  <c r="BL1123" i="64" a="1"/>
  <c r="BL1123" i="64" s="1"/>
  <c r="BR1123" i="64" a="1"/>
  <c r="BR1123" i="64" s="1"/>
  <c r="BT1123" i="64" a="1"/>
  <c r="BT1123" i="64" s="1"/>
  <c r="S1123" i="64" a="1"/>
  <c r="S1123" i="64" s="1"/>
  <c r="AA1123" i="64" a="1"/>
  <c r="AA1123" i="64" s="1"/>
  <c r="V1123" i="64" a="1"/>
  <c r="V1123" i="64" s="1"/>
  <c r="AD1123" i="64" a="1"/>
  <c r="AD1123" i="64" s="1"/>
  <c r="AL1123" i="64" a="1"/>
  <c r="AL1123" i="64" s="1"/>
  <c r="AT1123" i="64" a="1"/>
  <c r="AT1123" i="64" s="1"/>
  <c r="BB1123" i="64" a="1"/>
  <c r="BB1123" i="64" s="1"/>
  <c r="BJ1123" i="64" a="1"/>
  <c r="BJ1123" i="64" s="1"/>
  <c r="Y1123" i="64" a="1"/>
  <c r="Y1123" i="64" s="1"/>
  <c r="AG1123" i="64" a="1"/>
  <c r="AG1123" i="64" s="1"/>
  <c r="AO1123" i="64" a="1"/>
  <c r="AO1123" i="64" s="1"/>
  <c r="AW1123" i="64" a="1"/>
  <c r="AW1123" i="64" s="1"/>
  <c r="BE1123" i="64" a="1"/>
  <c r="BE1123" i="64" s="1"/>
  <c r="T1123" i="64" a="1"/>
  <c r="T1123" i="64" s="1"/>
  <c r="AB1123" i="64" a="1"/>
  <c r="AB1123" i="64" s="1"/>
  <c r="AJ1123" i="64" a="1"/>
  <c r="AJ1123" i="64" s="1"/>
  <c r="AR1123" i="64" a="1"/>
  <c r="AR1123" i="64" s="1"/>
  <c r="AZ1123" i="64" a="1"/>
  <c r="AZ1123" i="64" s="1"/>
  <c r="BH1123" i="64" a="1"/>
  <c r="BH1123" i="64" s="1"/>
  <c r="W1123" i="64" a="1"/>
  <c r="W1123" i="64" s="1"/>
  <c r="AE1123" i="64" a="1"/>
  <c r="AE1123" i="64" s="1"/>
  <c r="AM1123" i="64" a="1"/>
  <c r="AM1123" i="64" s="1"/>
  <c r="AU1123" i="64" a="1"/>
  <c r="AU1123" i="64" s="1"/>
  <c r="BC1123" i="64" a="1"/>
  <c r="BC1123" i="64" s="1"/>
  <c r="BK1123" i="64" a="1"/>
  <c r="BK1123" i="64" s="1"/>
  <c r="Z1123" i="64" a="1"/>
  <c r="Z1123" i="64" s="1"/>
  <c r="AH1123" i="64" a="1"/>
  <c r="AH1123" i="64" s="1"/>
  <c r="AP1123" i="64" a="1"/>
  <c r="AP1123" i="64" s="1"/>
  <c r="AX1123" i="64" a="1"/>
  <c r="AX1123" i="64" s="1"/>
  <c r="AS1123" i="64" a="1"/>
  <c r="AS1123" i="64" s="1"/>
  <c r="U1123" i="64" a="1"/>
  <c r="U1123" i="64" s="1"/>
  <c r="AI1123" i="64" a="1"/>
  <c r="AI1123" i="64" s="1"/>
  <c r="BI1123" i="64" a="1"/>
  <c r="BI1123" i="64" s="1"/>
  <c r="BN1123" i="64" a="1"/>
  <c r="BN1123" i="64" s="1"/>
  <c r="BQ1123" i="64" a="1"/>
  <c r="BQ1123" i="64" s="1"/>
  <c r="AK1123" i="64" a="1"/>
  <c r="AK1123" i="64" s="1"/>
  <c r="BV1123" i="64" a="1"/>
  <c r="BV1123" i="64" s="1"/>
  <c r="BY1123" i="64" a="1"/>
  <c r="BY1123" i="64" s="1"/>
  <c r="BO1123" i="64" a="1"/>
  <c r="BO1123" i="64" s="1"/>
  <c r="O1123" i="64" s="1"/>
  <c r="BS1123" i="64" a="1"/>
  <c r="BS1123" i="64" s="1"/>
  <c r="AC1123" i="64" a="1"/>
  <c r="AC1123" i="64" s="1"/>
  <c r="BF1123" i="64" a="1"/>
  <c r="BF1123" i="64" s="1"/>
  <c r="AY1123" i="64" a="1"/>
  <c r="AY1123" i="64" s="1"/>
  <c r="BW1123" i="64" a="1"/>
  <c r="BW1123" i="64" s="1"/>
  <c r="BZ1123" i="64" a="1"/>
  <c r="BZ1123" i="64" s="1"/>
  <c r="BG1123" i="64" a="1"/>
  <c r="BG1123" i="64" s="1"/>
  <c r="BP1123" i="64" a="1"/>
  <c r="BP1123" i="64" s="1"/>
  <c r="BA1123" i="64" a="1"/>
  <c r="BA1123" i="64" s="1"/>
  <c r="BX1123" i="64" a="1"/>
  <c r="BX1123" i="64" s="1"/>
  <c r="BM1123" i="64" a="1"/>
  <c r="BM1123" i="64" s="1"/>
  <c r="AQ1123" i="64" a="1"/>
  <c r="AQ1123" i="64" s="1"/>
  <c r="BU1123" i="64" a="1"/>
  <c r="BU1123" i="64" s="1"/>
  <c r="M1123" i="64" l="1"/>
  <c r="L1123" i="64"/>
  <c r="S1129" i="64"/>
  <c r="S1130" i="64" s="1"/>
  <c r="K1123" i="64"/>
  <c r="N1123" i="64"/>
  <c r="U1093" i="64"/>
  <c r="S1244" i="64"/>
  <c r="K1244" i="64" s="1"/>
  <c r="S1236" i="64"/>
  <c r="S1239" i="64"/>
  <c r="K1239" i="64" s="1"/>
  <c r="T1129" i="64" l="1"/>
  <c r="T1130" i="64" s="1"/>
  <c r="V1093" i="64"/>
  <c r="S1338" i="64"/>
  <c r="K1338" i="64" s="1"/>
  <c r="U1129" i="64" l="1"/>
  <c r="V1129" i="64" s="1"/>
  <c r="U1130" i="64"/>
  <c r="W1093" i="64"/>
  <c r="S1339" i="64"/>
  <c r="W1129" i="64" l="1"/>
  <c r="V1130" i="64"/>
  <c r="X1093" i="64"/>
  <c r="S1344" i="64"/>
  <c r="T1335" i="64"/>
  <c r="S1340" i="64"/>
  <c r="T1339" i="64" l="1"/>
  <c r="X1129" i="64"/>
  <c r="W1130" i="64"/>
  <c r="Y1093" i="64"/>
  <c r="T1344" i="64" l="1"/>
  <c r="U1335" i="64"/>
  <c r="U1339" i="64" s="1"/>
  <c r="V1335" i="64" s="1"/>
  <c r="T1340" i="64"/>
  <c r="Y1129" i="64"/>
  <c r="X1130" i="64"/>
  <c r="Z1093" i="64"/>
  <c r="U1344" i="64" l="1"/>
  <c r="U1340" i="64"/>
  <c r="V1339" i="64"/>
  <c r="Z1129" i="64"/>
  <c r="Y1130" i="64"/>
  <c r="AA1093" i="64"/>
  <c r="W1335" i="64" l="1"/>
  <c r="W1339" i="64" s="1"/>
  <c r="W1344" i="64" s="1"/>
  <c r="V1340" i="64"/>
  <c r="V1344" i="64"/>
  <c r="AA1129" i="64"/>
  <c r="Z1130" i="64"/>
  <c r="AB1093" i="64"/>
  <c r="W1340" i="64" l="1"/>
  <c r="X1335" i="64"/>
  <c r="X1339" i="64" s="1"/>
  <c r="AB1129" i="64"/>
  <c r="AA1130" i="64"/>
  <c r="AC1093" i="64"/>
  <c r="X1340" i="64" l="1"/>
  <c r="Y1335" i="64"/>
  <c r="Y1339" i="64" s="1"/>
  <c r="Y1344" i="64" s="1"/>
  <c r="X1344" i="64"/>
  <c r="AC1129" i="64"/>
  <c r="AB1130" i="64"/>
  <c r="AD1093" i="64"/>
  <c r="K1093" i="64" s="1"/>
  <c r="Z1335" i="64" l="1"/>
  <c r="Z1339" i="64" s="1"/>
  <c r="AA1335" i="64" s="1"/>
  <c r="AA1339" i="64" s="1"/>
  <c r="Y1340" i="64"/>
  <c r="AD1129" i="64"/>
  <c r="K1129" i="64" s="1"/>
  <c r="AC1130" i="64"/>
  <c r="AE1093" i="64"/>
  <c r="Z1340" i="64" l="1"/>
  <c r="Z1344" i="64"/>
  <c r="AE1129" i="64"/>
  <c r="AD1130" i="64"/>
  <c r="K1130" i="64" s="1"/>
  <c r="AB1335" i="64"/>
  <c r="AB1339" i="64" s="1"/>
  <c r="AA1344" i="64"/>
  <c r="AA1340" i="64"/>
  <c r="AF1093" i="64"/>
  <c r="AF1129" i="64" l="1"/>
  <c r="AE1130" i="64"/>
  <c r="AC1335" i="64"/>
  <c r="AC1339" i="64" s="1"/>
  <c r="AB1340" i="64"/>
  <c r="AB1344" i="64"/>
  <c r="AG1093" i="64"/>
  <c r="AG1129" i="64" l="1"/>
  <c r="AF1130" i="64"/>
  <c r="AH1093" i="64"/>
  <c r="AD1335" i="64"/>
  <c r="AC1340" i="64"/>
  <c r="AC1344" i="64"/>
  <c r="AH1129" i="64" l="1"/>
  <c r="AG1130" i="64"/>
  <c r="AD1339" i="64"/>
  <c r="K1339" i="64" s="1"/>
  <c r="AI1093" i="64"/>
  <c r="AI1129" i="64" l="1"/>
  <c r="AH1130" i="64"/>
  <c r="AE1335" i="64"/>
  <c r="AD1344" i="64"/>
  <c r="AD1340" i="64"/>
  <c r="AJ1093" i="64"/>
  <c r="AE1339" i="64" l="1"/>
  <c r="AF1335" i="64" s="1"/>
  <c r="AF1339" i="64" s="1"/>
  <c r="AJ1129" i="64"/>
  <c r="AI1130" i="64"/>
  <c r="AK1093" i="64"/>
  <c r="AE1344" i="64" l="1"/>
  <c r="AE1340" i="64"/>
  <c r="AK1129" i="64"/>
  <c r="AJ1130" i="64"/>
  <c r="AG1335" i="64"/>
  <c r="AF1344" i="64"/>
  <c r="AF1340" i="64"/>
  <c r="AL1093" i="64"/>
  <c r="AG1339" i="64" l="1"/>
  <c r="AG1340" i="64" s="1"/>
  <c r="AL1129" i="64"/>
  <c r="AK1130" i="64"/>
  <c r="AM1093" i="64"/>
  <c r="AH1335" i="64" l="1"/>
  <c r="AH1339" i="64" s="1"/>
  <c r="AH1344" i="64" s="1"/>
  <c r="AG1344" i="64"/>
  <c r="AM1129" i="64"/>
  <c r="AL1130" i="64"/>
  <c r="AN1093" i="64"/>
  <c r="AH1340" i="64" l="1"/>
  <c r="AI1335" i="64"/>
  <c r="AI1339" i="64" s="1"/>
  <c r="AI1340" i="64" s="1"/>
  <c r="AN1129" i="64"/>
  <c r="AM1130" i="64"/>
  <c r="AO1093" i="64"/>
  <c r="AI1344" i="64" l="1"/>
  <c r="AJ1335" i="64"/>
  <c r="AJ1339" i="64" s="1"/>
  <c r="AJ1340" i="64" s="1"/>
  <c r="AO1129" i="64"/>
  <c r="AN1130" i="64"/>
  <c r="AP1093" i="64"/>
  <c r="L1093" i="64" s="1"/>
  <c r="AK1335" i="64" l="1"/>
  <c r="AK1339" i="64" s="1"/>
  <c r="AL1335" i="64" s="1"/>
  <c r="AL1339" i="64" s="1"/>
  <c r="AJ1344" i="64"/>
  <c r="AP1129" i="64"/>
  <c r="L1129" i="64" s="1"/>
  <c r="AO1130" i="64"/>
  <c r="AQ1093" i="64"/>
  <c r="AK1340" i="64" l="1"/>
  <c r="AK1344" i="64"/>
  <c r="AQ1129" i="64"/>
  <c r="AP1130" i="64"/>
  <c r="L1130" i="64" s="1"/>
  <c r="AL1344" i="64"/>
  <c r="AM1335" i="64"/>
  <c r="AM1339" i="64" s="1"/>
  <c r="AM1340" i="64" s="1"/>
  <c r="AL1340" i="64"/>
  <c r="AR1093" i="64"/>
  <c r="AR1129" i="64" l="1"/>
  <c r="AQ1130" i="64"/>
  <c r="AM1344" i="64"/>
  <c r="AN1335" i="64"/>
  <c r="AN1339" i="64" s="1"/>
  <c r="AS1093" i="64"/>
  <c r="AS1129" i="64" l="1"/>
  <c r="AR1130" i="64"/>
  <c r="AN1344" i="64"/>
  <c r="AN1340" i="64"/>
  <c r="AO1335" i="64"/>
  <c r="AO1339" i="64" s="1"/>
  <c r="AT1093" i="64"/>
  <c r="AT1129" i="64" l="1"/>
  <c r="AS1130" i="64"/>
  <c r="AO1340" i="64"/>
  <c r="AO1344" i="64"/>
  <c r="AP1335" i="64"/>
  <c r="AP1339" i="64" s="1"/>
  <c r="L1339" i="64" s="1"/>
  <c r="AU1093" i="64"/>
  <c r="AU1129" i="64" l="1"/>
  <c r="AT1130" i="64"/>
  <c r="AQ1335" i="64"/>
  <c r="AP1340" i="64"/>
  <c r="AP1344" i="64"/>
  <c r="AV1093" i="64"/>
  <c r="AQ1339" i="64" l="1"/>
  <c r="AR1335" i="64" s="1"/>
  <c r="AR1339" i="64" s="1"/>
  <c r="AV1129" i="64"/>
  <c r="AU1130" i="64"/>
  <c r="AW1093" i="64"/>
  <c r="AQ1344" i="64" l="1"/>
  <c r="AQ1340" i="64"/>
  <c r="AW1129" i="64"/>
  <c r="AV1130" i="64"/>
  <c r="AR1344" i="64"/>
  <c r="AR1340" i="64"/>
  <c r="AS1335" i="64"/>
  <c r="AX1093" i="64"/>
  <c r="AS1339" i="64" l="1"/>
  <c r="AT1335" i="64" s="1"/>
  <c r="AT1339" i="64" s="1"/>
  <c r="AX1129" i="64"/>
  <c r="AW1130" i="64"/>
  <c r="AY1093" i="64"/>
  <c r="AS1344" i="64" l="1"/>
  <c r="AS1340" i="64"/>
  <c r="AY1129" i="64"/>
  <c r="AX1130" i="64"/>
  <c r="AT1344" i="64"/>
  <c r="AU1335" i="64"/>
  <c r="AT1340" i="64"/>
  <c r="AZ1093" i="64"/>
  <c r="AU1339" i="64" l="1"/>
  <c r="AV1335" i="64" s="1"/>
  <c r="AV1339" i="64" s="1"/>
  <c r="AZ1129" i="64"/>
  <c r="AY1130" i="64"/>
  <c r="BA1093" i="64"/>
  <c r="AU1344" i="64" l="1"/>
  <c r="AU1340" i="64"/>
  <c r="BA1129" i="64"/>
  <c r="AZ1130" i="64"/>
  <c r="AV1344" i="64"/>
  <c r="AV1340" i="64"/>
  <c r="AW1335" i="64"/>
  <c r="BB1093" i="64"/>
  <c r="M1093" i="64" s="1"/>
  <c r="AW1339" i="64" l="1"/>
  <c r="AW1344" i="64" s="1"/>
  <c r="BB1129" i="64"/>
  <c r="M1129" i="64" s="1"/>
  <c r="BA1130" i="64"/>
  <c r="BC1093" i="64"/>
  <c r="AW1340" i="64" l="1"/>
  <c r="AX1335" i="64"/>
  <c r="AX1339" i="64" s="1"/>
  <c r="AX1340" i="64" s="1"/>
  <c r="BC1129" i="64"/>
  <c r="BB1130" i="64"/>
  <c r="M1130" i="64" s="1"/>
  <c r="BD1093" i="64"/>
  <c r="AY1335" i="64" l="1"/>
  <c r="AY1339" i="64" s="1"/>
  <c r="AZ1335" i="64" s="1"/>
  <c r="AZ1339" i="64" s="1"/>
  <c r="AX1344" i="64"/>
  <c r="BD1129" i="64"/>
  <c r="BC1130" i="64"/>
  <c r="BE1093" i="64"/>
  <c r="AY1340" i="64" l="1"/>
  <c r="AY1344" i="64"/>
  <c r="BE1129" i="64"/>
  <c r="BD1130" i="64"/>
  <c r="AZ1344" i="64"/>
  <c r="AZ1340" i="64"/>
  <c r="BA1335" i="64"/>
  <c r="BA1339" i="64" s="1"/>
  <c r="BF1093" i="64"/>
  <c r="BF1129" i="64" l="1"/>
  <c r="BE1130" i="64"/>
  <c r="BA1344" i="64"/>
  <c r="BB1335" i="64"/>
  <c r="BB1339" i="64" s="1"/>
  <c r="M1339" i="64" s="1"/>
  <c r="BA1340" i="64"/>
  <c r="BG1093" i="64"/>
  <c r="BG1129" i="64" l="1"/>
  <c r="BF1130" i="64"/>
  <c r="BB1340" i="64"/>
  <c r="BC1335" i="64"/>
  <c r="BB1344" i="64"/>
  <c r="BH1093" i="64"/>
  <c r="BC1339" i="64" l="1"/>
  <c r="BC1344" i="64" s="1"/>
  <c r="BH1129" i="64"/>
  <c r="BG1130" i="64"/>
  <c r="BI1093" i="64"/>
  <c r="BD1335" i="64" l="1"/>
  <c r="BD1339" i="64" s="1"/>
  <c r="BD1340" i="64" s="1"/>
  <c r="BC1340" i="64"/>
  <c r="BI1129" i="64"/>
  <c r="BH1130" i="64"/>
  <c r="BJ1093" i="64"/>
  <c r="BE1335" i="64" l="1"/>
  <c r="BE1339" i="64" s="1"/>
  <c r="BD1344" i="64"/>
  <c r="BJ1129" i="64"/>
  <c r="BI1130" i="64"/>
  <c r="BK1093" i="64"/>
  <c r="BF1335" i="64" l="1"/>
  <c r="BF1339" i="64" s="1"/>
  <c r="BF1340" i="64" s="1"/>
  <c r="BE1344" i="64"/>
  <c r="BE1340" i="64"/>
  <c r="BK1129" i="64"/>
  <c r="BJ1130" i="64"/>
  <c r="BL1093" i="64"/>
  <c r="BF1344" i="64" l="1"/>
  <c r="BG1335" i="64"/>
  <c r="BG1339" i="64" s="1"/>
  <c r="BL1129" i="64"/>
  <c r="BK1130" i="64"/>
  <c r="BM1093" i="64"/>
  <c r="BG1344" i="64" l="1"/>
  <c r="BH1335" i="64"/>
  <c r="BH1339" i="64" s="1"/>
  <c r="BH1344" i="64" s="1"/>
  <c r="BG1340" i="64"/>
  <c r="BM1129" i="64"/>
  <c r="BL1130" i="64"/>
  <c r="BN1093" i="64"/>
  <c r="N1093" i="64" s="1"/>
  <c r="BI1335" i="64" l="1"/>
  <c r="BI1339" i="64" s="1"/>
  <c r="BJ1335" i="64" s="1"/>
  <c r="BJ1339" i="64" s="1"/>
  <c r="BH1340" i="64"/>
  <c r="BN1129" i="64"/>
  <c r="N1129" i="64" s="1"/>
  <c r="BM1130" i="64"/>
  <c r="BO1093" i="64"/>
  <c r="BI1340" i="64" l="1"/>
  <c r="BI1344" i="64"/>
  <c r="BO1129" i="64"/>
  <c r="BN1130" i="64"/>
  <c r="N1130" i="64" s="1"/>
  <c r="BK1335" i="64"/>
  <c r="BJ1340" i="64"/>
  <c r="BJ1344" i="64"/>
  <c r="BP1093" i="64"/>
  <c r="BK1339" i="64" l="1"/>
  <c r="BK1340" i="64" s="1"/>
  <c r="BP1129" i="64"/>
  <c r="BO1130" i="64"/>
  <c r="BQ1093" i="64"/>
  <c r="BL1335" i="64" l="1"/>
  <c r="BL1339" i="64" s="1"/>
  <c r="BM1335" i="64" s="1"/>
  <c r="BM1339" i="64" s="1"/>
  <c r="BK1344" i="64"/>
  <c r="BQ1129" i="64"/>
  <c r="BP1130" i="64"/>
  <c r="BR1093" i="64"/>
  <c r="BL1344" i="64" l="1"/>
  <c r="BL1340" i="64"/>
  <c r="BR1129" i="64"/>
  <c r="BQ1130" i="64"/>
  <c r="BM1344" i="64"/>
  <c r="BN1335" i="64"/>
  <c r="BN1339" i="64" s="1"/>
  <c r="N1339" i="64" s="1"/>
  <c r="BM1340" i="64"/>
  <c r="BS1093" i="64"/>
  <c r="BS1129" i="64" l="1"/>
  <c r="BR1130" i="64"/>
  <c r="BN1344" i="64"/>
  <c r="BO1335" i="64"/>
  <c r="BN1340" i="64"/>
  <c r="BT1093" i="64"/>
  <c r="BO1339" i="64" l="1"/>
  <c r="BO1340" i="64" s="1"/>
  <c r="BT1129" i="64"/>
  <c r="BS1130" i="64"/>
  <c r="BU1093" i="64"/>
  <c r="BP1335" i="64" l="1"/>
  <c r="BP1339" i="64" s="1"/>
  <c r="BQ1335" i="64" s="1"/>
  <c r="BO1344" i="64"/>
  <c r="BU1129" i="64"/>
  <c r="BT1130" i="64"/>
  <c r="BV1093" i="64"/>
  <c r="BP1340" i="64" l="1"/>
  <c r="BP1344" i="64"/>
  <c r="BQ1339" i="64"/>
  <c r="BQ1344" i="64" s="1"/>
  <c r="BV1129" i="64"/>
  <c r="BU1130" i="64"/>
  <c r="BW1093" i="64"/>
  <c r="BR1335" i="64" l="1"/>
  <c r="BR1339" i="64" s="1"/>
  <c r="BR1344" i="64" s="1"/>
  <c r="BQ1340" i="64"/>
  <c r="BW1129" i="64"/>
  <c r="BV1130" i="64"/>
  <c r="BX1093" i="64"/>
  <c r="BR1340" i="64" l="1"/>
  <c r="BS1335" i="64"/>
  <c r="BS1339" i="64" s="1"/>
  <c r="BX1129" i="64"/>
  <c r="BW1130" i="64"/>
  <c r="BY1093" i="64"/>
  <c r="BS1344" i="64" l="1"/>
  <c r="BS1340" i="64"/>
  <c r="BT1335" i="64"/>
  <c r="BT1339" i="64" s="1"/>
  <c r="BU1335" i="64" s="1"/>
  <c r="BY1129" i="64"/>
  <c r="BX1130" i="64"/>
  <c r="BZ1093" i="64"/>
  <c r="O1093" i="64" s="1"/>
  <c r="BT1344" i="64" l="1"/>
  <c r="BT1340" i="64"/>
  <c r="BU1339" i="64"/>
  <c r="BU1340" i="64" s="1"/>
  <c r="BZ1129" i="64"/>
  <c r="O1129" i="64" s="1"/>
  <c r="BY1130" i="64"/>
  <c r="CA1093" i="64"/>
  <c r="BU1344" i="64" l="1"/>
  <c r="BV1335" i="64"/>
  <c r="BV1339" i="64" s="1"/>
  <c r="BV1344" i="64" s="1"/>
  <c r="CA1129" i="64"/>
  <c r="BZ1130" i="64"/>
  <c r="O1130" i="64" s="1"/>
  <c r="CB1093" i="64"/>
  <c r="BW1335" i="64" l="1"/>
  <c r="BW1339" i="64" s="1"/>
  <c r="BV1340" i="64"/>
  <c r="CB1129" i="64"/>
  <c r="CA1130" i="64"/>
  <c r="CC1093" i="64"/>
  <c r="BW1340" i="64" l="1"/>
  <c r="BW1344" i="64"/>
  <c r="BX1335" i="64"/>
  <c r="BX1339" i="64" s="1"/>
  <c r="BX1340" i="64" s="1"/>
  <c r="CC1129" i="64"/>
  <c r="CB1130" i="64"/>
  <c r="CD1093" i="64"/>
  <c r="BY1335" i="64" l="1"/>
  <c r="BY1339" i="64" s="1"/>
  <c r="BY1340" i="64" s="1"/>
  <c r="BX1344" i="64"/>
  <c r="CD1129" i="64"/>
  <c r="CC1130" i="64"/>
  <c r="CE1093" i="64"/>
  <c r="BZ1335" i="64" l="1"/>
  <c r="BZ1339" i="64" s="1"/>
  <c r="BY1344" i="64"/>
  <c r="CE1129" i="64"/>
  <c r="CD1130" i="64"/>
  <c r="CF1093" i="64"/>
  <c r="BZ1340" i="64" l="1"/>
  <c r="O1339" i="64"/>
  <c r="CA1335" i="64"/>
  <c r="CA1339" i="64" s="1"/>
  <c r="BZ1344" i="64"/>
  <c r="CF1129" i="64"/>
  <c r="CE1130" i="64"/>
  <c r="CG1093" i="64"/>
  <c r="CA1340" i="64" l="1"/>
  <c r="CB1335" i="64"/>
  <c r="CB1339" i="64" s="1"/>
  <c r="CC1335" i="64" s="1"/>
  <c r="CA1344" i="64"/>
  <c r="CG1129" i="64"/>
  <c r="CF1130" i="64"/>
  <c r="CH1093" i="64"/>
  <c r="CB1340" i="64" l="1"/>
  <c r="CB1344" i="64"/>
  <c r="CC1339" i="64"/>
  <c r="CC1340" i="64" s="1"/>
  <c r="CH1129" i="64"/>
  <c r="CG1130" i="64"/>
  <c r="CI1093" i="64"/>
  <c r="CD1335" i="64" l="1"/>
  <c r="CD1339" i="64" s="1"/>
  <c r="CD1340" i="64" s="1"/>
  <c r="CC1344" i="64"/>
  <c r="CI1129" i="64"/>
  <c r="CH1130" i="64"/>
  <c r="CJ1093" i="64"/>
  <c r="CD1344" i="64" l="1"/>
  <c r="CE1335" i="64"/>
  <c r="CE1339" i="64" s="1"/>
  <c r="CE1340" i="64" s="1"/>
  <c r="CJ1129" i="64"/>
  <c r="CI1130" i="64"/>
  <c r="CK1093" i="64"/>
  <c r="CE1344" i="64" l="1"/>
  <c r="CF1335" i="64"/>
  <c r="CF1339" i="64" s="1"/>
  <c r="CF1340" i="64" s="1"/>
  <c r="CK1129" i="64"/>
  <c r="CJ1130" i="64"/>
  <c r="CL1093" i="64"/>
  <c r="P1093" i="64" s="1"/>
  <c r="CF1344" i="64" l="1"/>
  <c r="CG1335" i="64"/>
  <c r="CG1339" i="64" s="1"/>
  <c r="CL1129" i="64"/>
  <c r="P1129" i="64" s="1"/>
  <c r="CK1130" i="64"/>
  <c r="CH1335" i="64" l="1"/>
  <c r="CH1339" i="64" s="1"/>
  <c r="CI1335" i="64" s="1"/>
  <c r="CG1340" i="64"/>
  <c r="CG1344" i="64"/>
  <c r="CL1130" i="64"/>
  <c r="P1130" i="64" l="1"/>
  <c r="CH1344" i="64"/>
  <c r="CH1340" i="64"/>
  <c r="CI1339" i="64"/>
  <c r="CJ1335" i="64" s="1"/>
  <c r="CJ1339" i="64" s="1"/>
  <c r="CP1093" i="64"/>
  <c r="CI1344" i="64" l="1"/>
  <c r="CI1340" i="64"/>
  <c r="CP1095" i="64"/>
  <c r="CQ1093" i="64"/>
  <c r="CJ1340" i="64"/>
  <c r="CK1335" i="64"/>
  <c r="CK1339" i="64" s="1"/>
  <c r="CJ1344" i="64"/>
  <c r="CQ1095" i="64" l="1"/>
  <c r="CR1093" i="64"/>
  <c r="CK1344" i="64"/>
  <c r="CK1340" i="64"/>
  <c r="CL1335" i="64"/>
  <c r="CL1339" i="64" s="1"/>
  <c r="P1339" i="64" s="1"/>
  <c r="CR1095" i="64" l="1"/>
  <c r="CS1093" i="64"/>
  <c r="CL1340" i="64"/>
  <c r="CL1344" i="64"/>
  <c r="CO1335" i="64" l="1"/>
  <c r="CO1339" i="64" s="1"/>
  <c r="K1335" i="64"/>
  <c r="CS1095" i="64"/>
  <c r="CT1093" i="64"/>
  <c r="CO1340" i="64" l="1"/>
  <c r="CP1335" i="64"/>
  <c r="CP1339" i="64" s="1"/>
  <c r="CO1344" i="64"/>
  <c r="CT1095" i="64"/>
  <c r="CU1093" i="64"/>
  <c r="CP1340" i="64" l="1"/>
  <c r="CQ1335" i="64"/>
  <c r="CQ1339" i="64" s="1"/>
  <c r="CP1344" i="64"/>
  <c r="CU1095" i="64"/>
  <c r="CV1093" i="64"/>
  <c r="CR1335" i="64" l="1"/>
  <c r="CR1339" i="64" s="1"/>
  <c r="CQ1340" i="64"/>
  <c r="CQ1344" i="64"/>
  <c r="CV1095" i="64"/>
  <c r="CW1093" i="64"/>
  <c r="L1335" i="64" l="1"/>
  <c r="CW1095" i="64"/>
  <c r="CX1093" i="64"/>
  <c r="CS1335" i="64"/>
  <c r="CS1339" i="64" s="1"/>
  <c r="CR1340" i="64"/>
  <c r="CR1344" i="64"/>
  <c r="CT1335" i="64" l="1"/>
  <c r="CT1339" i="64" s="1"/>
  <c r="CS1340" i="64"/>
  <c r="CS1344" i="64"/>
  <c r="CX1095" i="64"/>
  <c r="CY1093" i="64"/>
  <c r="CY1095" i="64" l="1"/>
  <c r="CZ1093" i="64"/>
  <c r="CT1340" i="64"/>
  <c r="CU1335" i="64"/>
  <c r="CU1339" i="64" s="1"/>
  <c r="CT1344" i="64"/>
  <c r="CU1340" i="64" l="1"/>
  <c r="CV1335" i="64"/>
  <c r="CV1339" i="64" s="1"/>
  <c r="CU1344" i="64"/>
  <c r="CZ1095" i="64"/>
  <c r="DA1093" i="64"/>
  <c r="M1335" i="64" l="1"/>
  <c r="CV1340" i="64"/>
  <c r="CW1335" i="64"/>
  <c r="CW1339" i="64" s="1"/>
  <c r="CV1344" i="64"/>
  <c r="DA1095" i="64"/>
  <c r="DB1093" i="64"/>
  <c r="DB1095" i="64" l="1"/>
  <c r="DC1093" i="64"/>
  <c r="CW1340" i="64"/>
  <c r="CX1335" i="64"/>
  <c r="CX1339" i="64" s="1"/>
  <c r="CW1344" i="64"/>
  <c r="CX1340" i="64" l="1"/>
  <c r="CY1335" i="64"/>
  <c r="CY1339" i="64" s="1"/>
  <c r="CX1344" i="64"/>
  <c r="DC1095" i="64"/>
  <c r="DD1093" i="64"/>
  <c r="DD1095" i="64" l="1"/>
  <c r="DE1093" i="64"/>
  <c r="CZ1335" i="64"/>
  <c r="CZ1339" i="64" s="1"/>
  <c r="CY1340" i="64"/>
  <c r="CY1344" i="64"/>
  <c r="N1335" i="64" l="1"/>
  <c r="DA1335" i="64"/>
  <c r="DA1339" i="64" s="1"/>
  <c r="CZ1340" i="64"/>
  <c r="CZ1344" i="64"/>
  <c r="DE1095" i="64"/>
  <c r="DF1093" i="64"/>
  <c r="DF1095" i="64" l="1"/>
  <c r="DG1093" i="64"/>
  <c r="DB1335" i="64"/>
  <c r="DB1339" i="64" s="1"/>
  <c r="DA1340" i="64"/>
  <c r="DA1344" i="64"/>
  <c r="DB1340" i="64" l="1"/>
  <c r="DC1335" i="64"/>
  <c r="DC1339" i="64" s="1"/>
  <c r="DB1344" i="64"/>
  <c r="DG1095" i="64"/>
  <c r="DH1093" i="64"/>
  <c r="DC1340" i="64" l="1"/>
  <c r="DD1335" i="64"/>
  <c r="DD1339" i="64" s="1"/>
  <c r="DC1344" i="64"/>
  <c r="DH1095" i="64"/>
  <c r="DI1093" i="64"/>
  <c r="O1335" i="64" l="1"/>
  <c r="DI1095" i="64"/>
  <c r="DJ1093" i="64"/>
  <c r="DD1340" i="64"/>
  <c r="DE1335" i="64"/>
  <c r="DE1339" i="64" s="1"/>
  <c r="DD1344" i="64"/>
  <c r="DE1340" i="64" l="1"/>
  <c r="DF1335" i="64"/>
  <c r="DF1339" i="64" s="1"/>
  <c r="DE1344" i="64"/>
  <c r="DJ1095" i="64"/>
  <c r="DK1093" i="64"/>
  <c r="DL1093" i="64" s="1"/>
  <c r="DL1095" i="64" s="1"/>
  <c r="DK1095" i="64" l="1"/>
  <c r="DF1340" i="64"/>
  <c r="DG1335" i="64"/>
  <c r="DG1339" i="64" s="1"/>
  <c r="DF1344" i="64"/>
  <c r="DH1335" i="64" l="1"/>
  <c r="DH1339" i="64" s="1"/>
  <c r="DG1340" i="64"/>
  <c r="DG1344" i="64"/>
  <c r="P1335" i="64" l="1"/>
  <c r="DI1335" i="64"/>
  <c r="DI1339" i="64" s="1"/>
  <c r="DH1340" i="64"/>
  <c r="DH1344" i="64"/>
  <c r="DJ1335" i="64" l="1"/>
  <c r="DJ1339" i="64" s="1"/>
  <c r="DI1340" i="64"/>
  <c r="DI1344" i="64"/>
  <c r="DJ1340" i="64" l="1"/>
  <c r="DK1335" i="64"/>
  <c r="DK1339" i="64" s="1"/>
  <c r="DL1335" i="64" s="1"/>
  <c r="DJ1344" i="64"/>
  <c r="DL1339" i="64" l="1"/>
  <c r="K1340" i="64"/>
  <c r="L1340" i="64"/>
  <c r="M1340" i="64"/>
  <c r="N1340" i="64"/>
  <c r="O1340" i="64"/>
  <c r="DK1340" i="64"/>
  <c r="DK1344" i="64"/>
  <c r="DL1340" i="64" l="1"/>
  <c r="P1340" i="64"/>
  <c r="DL1344" i="64"/>
  <c r="K1344" i="64" l="1"/>
  <c r="L1344" i="64"/>
  <c r="M1344" i="64"/>
  <c r="N1344" i="64"/>
  <c r="O1344" i="64"/>
  <c r="P1344" i="64"/>
  <c r="S1446" i="64"/>
  <c r="K1446" i="64" s="1"/>
  <c r="CO1229" i="64" l="1"/>
  <c r="CO1236" i="64" l="1"/>
  <c r="CO1646" i="64" l="1"/>
  <c r="CO1651" i="64" s="1"/>
  <c r="CO2223" i="64" l="1"/>
  <c r="CO2225" i="64" s="1"/>
  <c r="CP2223" i="64" l="1"/>
  <c r="CQ2223" i="64" l="1"/>
  <c r="CP2225" i="64"/>
  <c r="CR2223" i="64" l="1"/>
  <c r="CQ2225" i="64"/>
  <c r="CR2225" i="64" l="1"/>
  <c r="CS2223" i="64"/>
  <c r="CT2223" i="64" l="1"/>
  <c r="CS2225" i="64"/>
  <c r="CU2223" i="64" l="1"/>
  <c r="CT2225" i="64"/>
  <c r="CU2225" i="64" l="1"/>
  <c r="CV2223" i="64"/>
  <c r="CV2225" i="64" l="1"/>
  <c r="CW2223" i="64"/>
  <c r="CW2225" i="64" l="1"/>
  <c r="CX2223" i="64"/>
  <c r="CY2223" i="64" l="1"/>
  <c r="CX2225" i="64"/>
  <c r="CZ2223" i="64" l="1"/>
  <c r="CY2225" i="64"/>
  <c r="DA2223" i="64" l="1"/>
  <c r="CZ2225" i="64"/>
  <c r="DA2225" i="64" l="1"/>
  <c r="DB2223" i="64"/>
  <c r="DC2223" i="64" l="1"/>
  <c r="DB2225" i="64"/>
  <c r="DC2225" i="64" l="1"/>
  <c r="DD2223" i="64"/>
  <c r="DE2223" i="64" l="1"/>
  <c r="DD2225" i="64"/>
  <c r="DF2223" i="64" l="1"/>
  <c r="DE2225" i="64"/>
  <c r="DF2225" i="64" l="1"/>
  <c r="DG2223" i="64"/>
  <c r="DH2223" i="64" l="1"/>
  <c r="DG2225" i="64"/>
  <c r="DH2225" i="64" l="1"/>
  <c r="DI2223" i="64"/>
  <c r="DI2225" i="64" l="1"/>
  <c r="DJ2223" i="64"/>
  <c r="DJ2225" i="64" l="1"/>
  <c r="DK2223" i="64"/>
  <c r="DK2225" i="64" l="1"/>
  <c r="DL2223" i="64"/>
  <c r="DL2225" i="64" s="1"/>
  <c r="CP2245" i="64" l="1"/>
  <c r="CP2248" i="64" s="1"/>
  <c r="CX2245" i="64"/>
  <c r="CX2248" i="64" s="1"/>
  <c r="DF2245" i="64"/>
  <c r="DF2248" i="64" s="1"/>
  <c r="CQ2245" i="64"/>
  <c r="CQ2248" i="64" s="1"/>
  <c r="CY2245" i="64"/>
  <c r="CY2248" i="64" s="1"/>
  <c r="DG2245" i="64"/>
  <c r="DG2248" i="64" s="1"/>
  <c r="CR2245" i="64"/>
  <c r="CR2248" i="64" s="1"/>
  <c r="CZ2245" i="64"/>
  <c r="CZ2248" i="64" s="1"/>
  <c r="DH2245" i="64"/>
  <c r="DH2248" i="64" s="1"/>
  <c r="CS2245" i="64"/>
  <c r="CS2248" i="64" s="1"/>
  <c r="DA2245" i="64"/>
  <c r="DA2248" i="64" s="1"/>
  <c r="DI2245" i="64"/>
  <c r="DI2248" i="64" s="1"/>
  <c r="CT2245" i="64"/>
  <c r="CT2248" i="64" s="1"/>
  <c r="DB2245" i="64"/>
  <c r="DB2248" i="64" s="1"/>
  <c r="DJ2245" i="64"/>
  <c r="DJ2248" i="64" s="1"/>
  <c r="CU2245" i="64"/>
  <c r="CU2248" i="64" s="1"/>
  <c r="DC2245" i="64"/>
  <c r="DC2248" i="64" s="1"/>
  <c r="DK2245" i="64"/>
  <c r="DK2248" i="64" s="1"/>
  <c r="CV2245" i="64"/>
  <c r="CV2248" i="64" s="1"/>
  <c r="DD2245" i="64"/>
  <c r="DD2248" i="64" s="1"/>
  <c r="DL2245" i="64"/>
  <c r="DL2248" i="64" s="1"/>
  <c r="CO2245" i="64"/>
  <c r="CO2248" i="64" s="1"/>
  <c r="CW2245" i="64"/>
  <c r="CW2248" i="64" s="1"/>
  <c r="DE2245" i="64"/>
  <c r="DE2248" i="64" s="1"/>
  <c r="L1646" i="64" l="1"/>
  <c r="CS1647" i="64" a="1"/>
  <c r="CS1647" i="64" s="1"/>
  <c r="CT1647" i="64" a="1"/>
  <c r="CT1647" i="64" s="1"/>
  <c r="CU1647" i="64" a="1"/>
  <c r="CU1647" i="64" s="1"/>
  <c r="CV1647" i="64" a="1"/>
  <c r="CV1647" i="64" s="1"/>
  <c r="CW1647" i="64" a="1"/>
  <c r="CW1647" i="64" s="1"/>
  <c r="CX1647" i="64" a="1"/>
  <c r="CX1647" i="64" s="1"/>
  <c r="CY1647" i="64" a="1"/>
  <c r="CY1647" i="64" s="1"/>
  <c r="CZ1647" i="64" a="1"/>
  <c r="CZ1647" i="64" s="1"/>
  <c r="DA1647" i="64" a="1"/>
  <c r="DA1647" i="64" s="1"/>
  <c r="DB1647" i="64" a="1"/>
  <c r="DB1647" i="64" s="1"/>
  <c r="DC1647" i="64" a="1"/>
  <c r="DC1647" i="64" s="1"/>
  <c r="DD1647" i="64" a="1"/>
  <c r="DD1647" i="64" s="1"/>
  <c r="DE1647" i="64" a="1"/>
  <c r="DE1647" i="64" s="1"/>
  <c r="DF1647" i="64" a="1"/>
  <c r="DF1647" i="64" s="1"/>
  <c r="DG1647" i="64" a="1"/>
  <c r="DG1647" i="64" s="1"/>
  <c r="DH1647" i="64" a="1"/>
  <c r="DH1647" i="64" s="1"/>
  <c r="DI1647" i="64" a="1"/>
  <c r="DI1647" i="64" s="1"/>
  <c r="DJ1647" i="64" a="1"/>
  <c r="DJ1647" i="64" s="1"/>
  <c r="DK1647" i="64" a="1"/>
  <c r="DK1647" i="64" s="1"/>
  <c r="DL1647" i="64" a="1"/>
  <c r="DL1647" i="64" s="1"/>
  <c r="DG48" i="861" l="1"/>
  <c r="CW48" i="861"/>
  <c r="CP48" i="861"/>
  <c r="DC48" i="861"/>
  <c r="CS48" i="861"/>
  <c r="DA48" i="861"/>
  <c r="CQ48" i="861"/>
  <c r="CV48" i="861"/>
  <c r="DL48" i="861"/>
  <c r="CY48" i="861"/>
  <c r="CT48" i="861"/>
  <c r="CO48" i="861"/>
  <c r="DB48" i="861"/>
  <c r="CR48" i="861"/>
  <c r="DJ48" i="861"/>
  <c r="DE48" i="861"/>
  <c r="CZ48" i="861"/>
  <c r="CU48" i="861"/>
  <c r="DH48" i="861"/>
  <c r="CX48" i="861"/>
  <c r="DK48" i="861"/>
  <c r="DF48" i="861"/>
  <c r="DI48" i="861"/>
  <c r="DD48" i="861"/>
  <c r="DD89" i="861" l="1"/>
  <c r="CX89" i="861"/>
  <c r="CR89" i="861"/>
  <c r="DI89" i="861"/>
  <c r="DC89" i="861"/>
  <c r="CW89" i="861"/>
  <c r="CQ89" i="861"/>
  <c r="DH89" i="861"/>
  <c r="DB89" i="861"/>
  <c r="CV89" i="861"/>
  <c r="CP89" i="861"/>
  <c r="DG89" i="861"/>
  <c r="DA89" i="861"/>
  <c r="CU89" i="861"/>
  <c r="CO89" i="861"/>
  <c r="CO53" i="861"/>
  <c r="CO54" i="861" s="1"/>
  <c r="CO55" i="861" s="1"/>
  <c r="DF89" i="861"/>
  <c r="CZ89" i="861"/>
  <c r="CT89" i="861"/>
  <c r="DK89" i="861"/>
  <c r="DE89" i="861"/>
  <c r="CY89" i="861"/>
  <c r="CS89" i="861"/>
  <c r="DJ89" i="861"/>
  <c r="DL89" i="861"/>
  <c r="CO85" i="861" l="1"/>
  <c r="CO90" i="861" s="1"/>
  <c r="CO56" i="861"/>
  <c r="CO78" i="861"/>
  <c r="CO79" i="861" l="1"/>
  <c r="CN64" i="861" l="1"/>
  <c r="CN66" i="861" s="1"/>
  <c r="CN81" i="861" s="1"/>
  <c r="CP45" i="861" l="1"/>
  <c r="CP53" i="861" s="1"/>
  <c r="CO72" i="861"/>
  <c r="CO74" i="861" s="1"/>
  <c r="CP54" i="861" l="1"/>
  <c r="CP55" i="861" s="1"/>
  <c r="CP72" i="861" l="1"/>
  <c r="CP74" i="861" s="1"/>
  <c r="CP78" i="861"/>
  <c r="CP85" i="861"/>
  <c r="CP90" i="861" s="1"/>
  <c r="CP56" i="861"/>
  <c r="CQ45" i="861" l="1"/>
  <c r="CQ53" i="861" s="1"/>
  <c r="CP79" i="861"/>
  <c r="CQ72" i="861" l="1"/>
  <c r="CQ74" i="861" s="1"/>
  <c r="CQ54" i="861"/>
  <c r="CQ55" i="861" s="1"/>
  <c r="CQ56" i="861" l="1"/>
  <c r="CQ85" i="861"/>
  <c r="CQ90" i="861" s="1"/>
  <c r="CQ78" i="861"/>
  <c r="CR45" i="861"/>
  <c r="CR53" i="861" s="1"/>
  <c r="CR54" i="861" l="1"/>
  <c r="CR55" i="861" s="1"/>
  <c r="CR78" i="861" s="1"/>
  <c r="CR79" i="861" s="1"/>
  <c r="CR72" i="861"/>
  <c r="CR74" i="861" s="1"/>
  <c r="CQ79" i="861"/>
  <c r="CS45" i="861" l="1"/>
  <c r="CS53" i="861" s="1"/>
  <c r="CR56" i="861"/>
  <c r="CR85" i="861"/>
  <c r="CR90" i="861" s="1"/>
  <c r="CS54" i="861" l="1"/>
  <c r="CS55" i="861" s="1"/>
  <c r="CS72" i="861"/>
  <c r="CS74" i="861" s="1"/>
  <c r="CT45" i="861" l="1"/>
  <c r="CT53" i="861" s="1"/>
  <c r="CS56" i="861"/>
  <c r="CS85" i="861"/>
  <c r="CS90" i="861" s="1"/>
  <c r="CS78" i="861"/>
  <c r="CS79" i="861" l="1"/>
  <c r="CT54" i="861"/>
  <c r="CT55" i="861" s="1"/>
  <c r="CT72" i="861"/>
  <c r="CT74" i="861" s="1"/>
  <c r="CU45" i="861" l="1"/>
  <c r="CU53" i="861" s="1"/>
  <c r="CT56" i="861"/>
  <c r="CT85" i="861"/>
  <c r="CT90" i="861" s="1"/>
  <c r="CT78" i="861"/>
  <c r="CT79" i="861" s="1"/>
  <c r="CU72" i="861" l="1"/>
  <c r="CU74" i="861" s="1"/>
  <c r="CU54" i="861"/>
  <c r="CU55" i="861" s="1"/>
  <c r="CU78" i="861" l="1"/>
  <c r="CU56" i="861"/>
  <c r="CU85" i="861"/>
  <c r="CU90" i="861" s="1"/>
  <c r="CV45" i="861"/>
  <c r="CV53" i="861" s="1"/>
  <c r="CV54" i="861" l="1"/>
  <c r="CV55" i="861" s="1"/>
  <c r="CV78" i="861" s="1"/>
  <c r="CV79" i="861" s="1"/>
  <c r="CV72" i="861"/>
  <c r="CV74" i="861" s="1"/>
  <c r="CU79" i="861"/>
  <c r="CW45" i="861" l="1"/>
  <c r="CW53" i="861" s="1"/>
  <c r="CV85" i="861"/>
  <c r="CV90" i="861" s="1"/>
  <c r="CV56" i="861"/>
  <c r="CW72" i="861" l="1"/>
  <c r="CW74" i="861" s="1"/>
  <c r="CW54" i="861"/>
  <c r="CW55" i="861" s="1"/>
  <c r="CW85" i="861" l="1"/>
  <c r="CW90" i="861" s="1"/>
  <c r="CW56" i="861"/>
  <c r="CW78" i="861"/>
  <c r="CW79" i="861" s="1"/>
  <c r="CX45" i="861"/>
  <c r="CX53" i="861" s="1"/>
  <c r="CX72" i="861" l="1"/>
  <c r="CX74" i="861" s="1"/>
  <c r="CX54" i="861"/>
  <c r="CX55" i="861" s="1"/>
  <c r="CX78" i="861" s="1"/>
  <c r="CX79" i="861" s="1"/>
  <c r="CX85" i="861" l="1"/>
  <c r="CX90" i="861" s="1"/>
  <c r="CX56" i="861"/>
  <c r="CY45" i="861"/>
  <c r="CY53" i="861" s="1"/>
  <c r="CY54" i="861" l="1"/>
  <c r="CY55" i="861" s="1"/>
  <c r="CY72" i="861"/>
  <c r="CY74" i="861" s="1"/>
  <c r="CZ45" i="861" l="1"/>
  <c r="CZ53" i="861" s="1"/>
  <c r="CY78" i="861"/>
  <c r="CY79" i="861" s="1"/>
  <c r="CY56" i="861"/>
  <c r="CY85" i="861"/>
  <c r="CY90" i="861" s="1"/>
  <c r="CZ54" i="861" l="1"/>
  <c r="CZ55" i="861" s="1"/>
  <c r="CZ78" i="861" s="1"/>
  <c r="CZ79" i="861" s="1"/>
  <c r="CZ72" i="861"/>
  <c r="CZ74" i="861" s="1"/>
  <c r="DA45" i="861" l="1"/>
  <c r="DA53" i="861" s="1"/>
  <c r="CZ85" i="861"/>
  <c r="CZ90" i="861" s="1"/>
  <c r="CZ56" i="861"/>
  <c r="DA72" i="861" l="1"/>
  <c r="DA74" i="861" s="1"/>
  <c r="DA54" i="861"/>
  <c r="DA55" i="861" s="1"/>
  <c r="DA56" i="861" l="1"/>
  <c r="DA85" i="861"/>
  <c r="DA90" i="861" s="1"/>
  <c r="DA78" i="861"/>
  <c r="DA79" i="861" s="1"/>
  <c r="DB45" i="861"/>
  <c r="DB53" i="861" s="1"/>
  <c r="DB72" i="861" l="1"/>
  <c r="DB74" i="861" s="1"/>
  <c r="DB54" i="861"/>
  <c r="DB55" i="861" s="1"/>
  <c r="DB78" i="861" s="1"/>
  <c r="DB79" i="861" s="1"/>
  <c r="DB85" i="861" l="1"/>
  <c r="DB90" i="861" s="1"/>
  <c r="DB56" i="861"/>
  <c r="DC45" i="861"/>
  <c r="DC53" i="861" s="1"/>
  <c r="DC72" i="861" l="1"/>
  <c r="DC74" i="861" s="1"/>
  <c r="DC54" i="861"/>
  <c r="DC55" i="861" s="1"/>
  <c r="DC78" i="861" l="1"/>
  <c r="DC79" i="861" s="1"/>
  <c r="DC56" i="861"/>
  <c r="DC85" i="861"/>
  <c r="DC90" i="861" s="1"/>
  <c r="DD45" i="861"/>
  <c r="DD53" i="861" s="1"/>
  <c r="DD72" i="861" l="1"/>
  <c r="DD74" i="861" s="1"/>
  <c r="DD54" i="861"/>
  <c r="DD55" i="861" s="1"/>
  <c r="DD78" i="861" l="1"/>
  <c r="DD79" i="861" s="1"/>
  <c r="DD56" i="861"/>
  <c r="DD85" i="861"/>
  <c r="DD90" i="861" s="1"/>
  <c r="DE45" i="861"/>
  <c r="DE53" i="861" s="1"/>
  <c r="DE54" i="861" l="1"/>
  <c r="DE55" i="861" s="1"/>
  <c r="DE78" i="861" s="1"/>
  <c r="DE79" i="861" s="1"/>
  <c r="DE72" i="861"/>
  <c r="DE74" i="861" s="1"/>
  <c r="DF45" i="861" l="1"/>
  <c r="DF53" i="861" s="1"/>
  <c r="DE85" i="861"/>
  <c r="DE90" i="861" s="1"/>
  <c r="DE56" i="861"/>
  <c r="DF72" i="861" l="1"/>
  <c r="DF74" i="861" s="1"/>
  <c r="DF54" i="861"/>
  <c r="DF55" i="861" s="1"/>
  <c r="DF78" i="861" l="1"/>
  <c r="DF79" i="861" s="1"/>
  <c r="DF85" i="861"/>
  <c r="DF90" i="861" s="1"/>
  <c r="DF56" i="861"/>
  <c r="DG45" i="861"/>
  <c r="DG53" i="861" s="1"/>
  <c r="DG72" i="861" l="1"/>
  <c r="DG74" i="861" s="1"/>
  <c r="DG54" i="861"/>
  <c r="DG55" i="861" s="1"/>
  <c r="DG85" i="861" l="1"/>
  <c r="DG90" i="861" s="1"/>
  <c r="DG56" i="861"/>
  <c r="DG78" i="861"/>
  <c r="DH45" i="861"/>
  <c r="DH53" i="861" s="1"/>
  <c r="DH72" i="861" l="1"/>
  <c r="DH74" i="861" s="1"/>
  <c r="DG79" i="861"/>
  <c r="DH54" i="861"/>
  <c r="DH55" i="861" s="1"/>
  <c r="DH56" i="861" l="1"/>
  <c r="DH85" i="861"/>
  <c r="DH90" i="861" s="1"/>
  <c r="DH78" i="861"/>
  <c r="DH79" i="861" s="1"/>
  <c r="DI45" i="861"/>
  <c r="DI53" i="861" s="1"/>
  <c r="DI72" i="861" l="1"/>
  <c r="DI74" i="861" s="1"/>
  <c r="DI54" i="861"/>
  <c r="DI55" i="861" s="1"/>
  <c r="DI78" i="861" s="1"/>
  <c r="DI79" i="861" s="1"/>
  <c r="DI85" i="861" l="1"/>
  <c r="DI90" i="861" s="1"/>
  <c r="DI56" i="861"/>
  <c r="DJ45" i="861"/>
  <c r="DJ53" i="861" s="1"/>
  <c r="DJ54" i="861" l="1"/>
  <c r="DJ55" i="861" s="1"/>
  <c r="DJ72" i="861"/>
  <c r="DJ74" i="861" s="1"/>
  <c r="DJ78" i="861" l="1"/>
  <c r="DJ79" i="861" s="1"/>
  <c r="DJ85" i="861"/>
  <c r="DJ90" i="861" s="1"/>
  <c r="DJ56" i="861"/>
  <c r="DK45" i="861"/>
  <c r="DK53" i="861" s="1"/>
  <c r="DK54" i="861" l="1"/>
  <c r="DK55" i="861" s="1"/>
  <c r="DK72" i="861"/>
  <c r="DK74" i="861" s="1"/>
  <c r="DL72" i="861" l="1"/>
  <c r="DL74" i="861" s="1"/>
  <c r="DL45" i="861"/>
  <c r="DL53" i="861" s="1"/>
  <c r="DK78" i="861"/>
  <c r="DK79" i="861" s="1"/>
  <c r="DK85" i="861"/>
  <c r="DK90" i="861" s="1"/>
  <c r="DK56" i="861"/>
  <c r="DL54" i="861" l="1"/>
  <c r="DL55" i="861" s="1"/>
  <c r="DL85" i="861" l="1"/>
  <c r="DL90" i="861" s="1"/>
  <c r="DL56" i="861"/>
  <c r="DL78" i="861"/>
  <c r="DL79" i="861" s="1"/>
  <c r="CO97" i="861"/>
  <c r="CO99" i="861" s="1"/>
  <c r="CO60" i="861" s="1"/>
  <c r="CP97" i="861"/>
  <c r="CP99" i="861" s="1"/>
  <c r="CQ97" i="861"/>
  <c r="CQ99" i="861" s="1"/>
  <c r="CR97" i="861"/>
  <c r="CR99" i="861" s="1"/>
  <c r="CS97" i="861"/>
  <c r="CS99" i="861" s="1"/>
  <c r="CT97" i="861"/>
  <c r="CT99" i="861" s="1"/>
  <c r="CU97" i="861"/>
  <c r="CU99" i="861" s="1"/>
  <c r="CV97" i="861"/>
  <c r="CV99" i="861" s="1"/>
  <c r="CW97" i="861"/>
  <c r="CW99" i="861" s="1"/>
  <c r="CX97" i="861"/>
  <c r="CX99" i="861" s="1"/>
  <c r="CY97" i="861"/>
  <c r="CY99" i="861" s="1"/>
  <c r="CZ97" i="861"/>
  <c r="CZ99" i="861" s="1"/>
  <c r="DA97" i="861"/>
  <c r="DA99" i="861" s="1"/>
  <c r="DB97" i="861"/>
  <c r="DB99" i="861" s="1"/>
  <c r="DC97" i="861"/>
  <c r="DC99" i="861" s="1"/>
  <c r="DD97" i="861"/>
  <c r="DD99" i="861" s="1"/>
  <c r="DE97" i="861"/>
  <c r="DE99" i="861" s="1"/>
  <c r="DF97" i="861"/>
  <c r="DF99" i="861" s="1"/>
  <c r="DG97" i="861"/>
  <c r="DG99" i="861" s="1"/>
  <c r="DH97" i="861"/>
  <c r="DH99" i="861" s="1"/>
  <c r="DI97" i="861"/>
  <c r="DI99" i="861" s="1"/>
  <c r="DJ97" i="861"/>
  <c r="DJ99" i="861" s="1"/>
  <c r="DK97" i="861"/>
  <c r="DK99" i="861" s="1"/>
  <c r="DL97" i="861"/>
  <c r="DL99" i="861" l="1"/>
  <c r="CO61" i="861"/>
  <c r="CO66" i="861" s="1"/>
  <c r="CO81" i="861" s="1"/>
  <c r="CP60" i="861"/>
  <c r="CP61" i="861" l="1"/>
  <c r="CP66" i="861" s="1"/>
  <c r="CP81" i="861" s="1"/>
  <c r="CQ60" i="861"/>
  <c r="CQ61" i="861" l="1"/>
  <c r="CQ66" i="861" s="1"/>
  <c r="CQ81" i="861" s="1"/>
  <c r="CR60" i="861"/>
  <c r="CS60" i="861" l="1"/>
  <c r="CR61" i="861"/>
  <c r="CR66" i="861" s="1"/>
  <c r="CR81" i="861" s="1"/>
  <c r="CS61" i="861" l="1"/>
  <c r="CS66" i="861" s="1"/>
  <c r="CS81" i="861" s="1"/>
  <c r="CT60" i="861"/>
  <c r="CT61" i="861" l="1"/>
  <c r="CT66" i="861" s="1"/>
  <c r="CT81" i="861" s="1"/>
  <c r="CU60" i="861"/>
  <c r="CU61" i="861" l="1"/>
  <c r="CU66" i="861" s="1"/>
  <c r="CU81" i="861" s="1"/>
  <c r="CV60" i="861"/>
  <c r="CV61" i="861" l="1"/>
  <c r="CV66" i="861" s="1"/>
  <c r="CV81" i="861" s="1"/>
  <c r="CW60" i="861"/>
  <c r="CW61" i="861" l="1"/>
  <c r="CW66" i="861" s="1"/>
  <c r="CW81" i="861" s="1"/>
  <c r="CX60" i="861"/>
  <c r="CX61" i="861" l="1"/>
  <c r="CX66" i="861" s="1"/>
  <c r="CX81" i="861" s="1"/>
  <c r="CY60" i="861"/>
  <c r="CY61" i="861" l="1"/>
  <c r="CY66" i="861" s="1"/>
  <c r="CY81" i="861" s="1"/>
  <c r="CZ60" i="861"/>
  <c r="DA60" i="861" l="1"/>
  <c r="CZ61" i="861"/>
  <c r="CZ66" i="861" s="1"/>
  <c r="CZ81" i="861" s="1"/>
  <c r="DA61" i="861" l="1"/>
  <c r="DA66" i="861" s="1"/>
  <c r="DA81" i="861" s="1"/>
  <c r="DB60" i="861"/>
  <c r="DB61" i="861" l="1"/>
  <c r="DB66" i="861" s="1"/>
  <c r="DB81" i="861" s="1"/>
  <c r="DC60" i="861"/>
  <c r="DC61" i="861" l="1"/>
  <c r="DC66" i="861" s="1"/>
  <c r="DC81" i="861" s="1"/>
  <c r="DD60" i="861"/>
  <c r="DD61" i="861" l="1"/>
  <c r="DD66" i="861" s="1"/>
  <c r="DD81" i="861" s="1"/>
  <c r="DE60" i="861"/>
  <c r="DE61" i="861" l="1"/>
  <c r="DE66" i="861" s="1"/>
  <c r="DE81" i="861" s="1"/>
  <c r="DF60" i="861"/>
  <c r="DG60" i="861" l="1"/>
  <c r="DF61" i="861"/>
  <c r="DF66" i="861" s="1"/>
  <c r="DF81" i="861" s="1"/>
  <c r="DG61" i="861" l="1"/>
  <c r="DG66" i="861" s="1"/>
  <c r="DG81" i="861" s="1"/>
  <c r="DH60" i="861"/>
  <c r="DI60" i="861" l="1"/>
  <c r="DH61" i="861"/>
  <c r="DH66" i="861" s="1"/>
  <c r="DH81" i="861" s="1"/>
  <c r="DI61" i="861" l="1"/>
  <c r="DI66" i="861" s="1"/>
  <c r="DI81" i="861" s="1"/>
  <c r="DJ60" i="861"/>
  <c r="DK60" i="861" l="1"/>
  <c r="DJ61" i="861"/>
  <c r="DJ66" i="861" s="1"/>
  <c r="DJ81" i="861" s="1"/>
  <c r="DK61" i="861" l="1"/>
  <c r="DK66" i="861" s="1"/>
  <c r="DK81" i="861" s="1"/>
  <c r="DL60" i="861"/>
  <c r="DL61" i="861" s="1"/>
  <c r="DL66" i="861" s="1"/>
  <c r="DL81" i="861" s="1"/>
  <c r="S19" i="861"/>
  <c r="T19" i="861"/>
  <c r="U19" i="861"/>
  <c r="V19" i="861"/>
  <c r="W19" i="861"/>
  <c r="X19" i="861"/>
  <c r="Y19" i="861"/>
  <c r="Z19" i="861"/>
  <c r="AA19" i="861"/>
  <c r="AB19" i="861"/>
  <c r="AC19" i="861"/>
  <c r="AD19" i="861"/>
  <c r="AE19" i="861"/>
  <c r="AF19" i="861"/>
  <c r="AG19" i="861"/>
  <c r="AH19" i="861"/>
  <c r="AI19" i="861"/>
  <c r="AJ19" i="861"/>
  <c r="AK19" i="861"/>
  <c r="AL19" i="861"/>
  <c r="AM19" i="861"/>
  <c r="AN19" i="861"/>
  <c r="AO19" i="861"/>
  <c r="AP19" i="861"/>
  <c r="AQ19" i="861"/>
  <c r="AR19" i="861"/>
  <c r="AS19" i="861"/>
  <c r="AT19" i="861"/>
  <c r="AU19" i="861"/>
  <c r="AV19" i="861"/>
  <c r="AW19" i="861"/>
  <c r="AX19" i="861"/>
  <c r="AY19" i="861"/>
  <c r="AZ19" i="861"/>
  <c r="BA19" i="861"/>
  <c r="BB19" i="861"/>
  <c r="BC19" i="861"/>
  <c r="BD19" i="861"/>
  <c r="BE19" i="861"/>
  <c r="BF19" i="861"/>
  <c r="BG19" i="861"/>
  <c r="BH19" i="861"/>
  <c r="BI19" i="861"/>
  <c r="BJ19" i="861"/>
  <c r="BK19" i="861"/>
  <c r="BL19" i="861"/>
  <c r="BM19" i="861"/>
  <c r="BN19" i="861"/>
  <c r="BO19" i="861"/>
  <c r="BP19" i="861"/>
  <c r="BQ19" i="861"/>
  <c r="BR19" i="861"/>
  <c r="BS19" i="861"/>
  <c r="BT19" i="861"/>
  <c r="BU19" i="861"/>
  <c r="BV19" i="861"/>
  <c r="BW19" i="861"/>
  <c r="BX19" i="861"/>
  <c r="BY19" i="861"/>
  <c r="BZ19" i="861"/>
  <c r="CA19" i="861"/>
  <c r="CB19" i="861"/>
  <c r="CC19" i="861"/>
  <c r="CD19" i="861"/>
  <c r="CE19" i="861"/>
  <c r="CF19" i="861"/>
  <c r="CG19" i="861"/>
  <c r="CH19" i="861"/>
  <c r="CI19" i="861"/>
  <c r="CJ19" i="861"/>
  <c r="CK19" i="861"/>
  <c r="CL19" i="861"/>
  <c r="S25" i="861"/>
  <c r="S30" i="861" s="1"/>
  <c r="S31" i="861" s="1"/>
  <c r="T25" i="861"/>
  <c r="T30" i="861" s="1"/>
  <c r="T31" i="861" s="1"/>
  <c r="U25" i="861"/>
  <c r="U30" i="861" s="1"/>
  <c r="U31" i="861" s="1"/>
  <c r="V25" i="861"/>
  <c r="V30" i="861" s="1"/>
  <c r="V31" i="861" s="1"/>
  <c r="W25" i="861"/>
  <c r="W30" i="861" s="1"/>
  <c r="W31" i="861" s="1"/>
  <c r="X25" i="861"/>
  <c r="X30" i="861" s="1"/>
  <c r="X31" i="861" s="1"/>
  <c r="Y25" i="861"/>
  <c r="Y30" i="861" s="1"/>
  <c r="Y31" i="861" s="1"/>
  <c r="Z25" i="861"/>
  <c r="AA25" i="861"/>
  <c r="AA30" i="861" s="1"/>
  <c r="AA31" i="861" s="1"/>
  <c r="AB25" i="861"/>
  <c r="AC25" i="861"/>
  <c r="AD25" i="861"/>
  <c r="AE25" i="861"/>
  <c r="AF25" i="861"/>
  <c r="AG25" i="861"/>
  <c r="AG30" i="861" s="1"/>
  <c r="AG31" i="861" s="1"/>
  <c r="AH25" i="861"/>
  <c r="AI25" i="861"/>
  <c r="AI30" i="861" s="1"/>
  <c r="AI31" i="861" s="1"/>
  <c r="AJ25" i="861"/>
  <c r="AJ30" i="861" s="1"/>
  <c r="AJ31" i="861" s="1"/>
  <c r="AK25" i="861"/>
  <c r="AL25" i="861"/>
  <c r="AL30" i="861" s="1"/>
  <c r="AL31" i="861" s="1"/>
  <c r="AM25" i="861"/>
  <c r="AN25" i="861"/>
  <c r="AO25" i="861"/>
  <c r="AO30" i="861" s="1"/>
  <c r="AO31" i="861" s="1"/>
  <c r="AP25" i="861"/>
  <c r="AQ25" i="861"/>
  <c r="AQ30" i="861" s="1"/>
  <c r="AQ31" i="861" s="1"/>
  <c r="AR25" i="861"/>
  <c r="AS25" i="861"/>
  <c r="AT25" i="861"/>
  <c r="AU25" i="861"/>
  <c r="AV25" i="861"/>
  <c r="AW25" i="861"/>
  <c r="AW30" i="861" s="1"/>
  <c r="AW31" i="861" s="1"/>
  <c r="AX25" i="861"/>
  <c r="AY25" i="861"/>
  <c r="AY30" i="861" s="1"/>
  <c r="AY31" i="861" s="1"/>
  <c r="AZ25" i="861"/>
  <c r="AZ30" i="861" s="1"/>
  <c r="AZ31" i="861" s="1"/>
  <c r="BA25" i="861"/>
  <c r="BB25" i="861"/>
  <c r="BB30" i="861" s="1"/>
  <c r="BB31" i="861" s="1"/>
  <c r="BC25" i="861"/>
  <c r="BC30" i="861" s="1"/>
  <c r="BC31" i="861" s="1"/>
  <c r="BD25" i="861"/>
  <c r="BE25" i="861"/>
  <c r="BE30" i="861" s="1"/>
  <c r="BE31" i="861" s="1"/>
  <c r="BF25" i="861"/>
  <c r="BG25" i="861"/>
  <c r="BH25" i="861"/>
  <c r="BI25" i="861"/>
  <c r="BJ25" i="861"/>
  <c r="BK25" i="861"/>
  <c r="BL25" i="861"/>
  <c r="BM25" i="861"/>
  <c r="BM30" i="861" s="1"/>
  <c r="BM31" i="861" s="1"/>
  <c r="BN25" i="861"/>
  <c r="BO25" i="861"/>
  <c r="BP25" i="861"/>
  <c r="BQ25" i="861"/>
  <c r="BR25" i="861"/>
  <c r="BR30" i="861" s="1"/>
  <c r="BS25" i="861"/>
  <c r="BT25" i="861"/>
  <c r="BU25" i="861"/>
  <c r="BU30" i="861" s="1"/>
  <c r="BU31" i="861" s="1"/>
  <c r="BV25" i="861"/>
  <c r="BW25" i="861"/>
  <c r="BX25" i="861"/>
  <c r="BY25" i="861"/>
  <c r="BZ25" i="861"/>
  <c r="CA25" i="861"/>
  <c r="CB25" i="861"/>
  <c r="CC25" i="861"/>
  <c r="CC30" i="861" s="1"/>
  <c r="CC31" i="861" s="1"/>
  <c r="CD25" i="861"/>
  <c r="CE25" i="861"/>
  <c r="CE30" i="861" s="1"/>
  <c r="CE31" i="861" s="1"/>
  <c r="CF25" i="861"/>
  <c r="CF30" i="861" s="1"/>
  <c r="CF31" i="861" s="1"/>
  <c r="CG25" i="861"/>
  <c r="CH25" i="861"/>
  <c r="CI25" i="861"/>
  <c r="CJ25" i="861"/>
  <c r="CK25" i="861"/>
  <c r="CK30" i="861" s="1"/>
  <c r="CK31" i="861" s="1"/>
  <c r="CL25" i="861"/>
  <c r="AE45" i="861"/>
  <c r="AF45" i="861"/>
  <c r="AG45" i="861"/>
  <c r="AH45" i="861"/>
  <c r="AI45" i="861"/>
  <c r="AJ45" i="861"/>
  <c r="AK45" i="861"/>
  <c r="AL45" i="861"/>
  <c r="AM45" i="861"/>
  <c r="AN45" i="861"/>
  <c r="AO45" i="861"/>
  <c r="AP45" i="861"/>
  <c r="AQ45" i="861"/>
  <c r="AR45" i="861"/>
  <c r="AS45" i="861"/>
  <c r="AT45" i="861"/>
  <c r="AU45" i="861"/>
  <c r="AV45" i="861"/>
  <c r="AW45" i="861"/>
  <c r="AX45" i="861"/>
  <c r="AY45" i="861"/>
  <c r="AZ45" i="861"/>
  <c r="BA45" i="861"/>
  <c r="BB45" i="861"/>
  <c r="BC45" i="861"/>
  <c r="BD45" i="861"/>
  <c r="BE45" i="861"/>
  <c r="BF45" i="861"/>
  <c r="BG45" i="861"/>
  <c r="BH45" i="861"/>
  <c r="BI45" i="861"/>
  <c r="BJ45" i="861"/>
  <c r="BK45" i="861"/>
  <c r="BL45" i="861"/>
  <c r="BM45" i="861"/>
  <c r="BN45" i="861"/>
  <c r="BO45" i="861"/>
  <c r="BP45" i="861"/>
  <c r="BQ45" i="861"/>
  <c r="BR45" i="861"/>
  <c r="BS45" i="861"/>
  <c r="BT45" i="861"/>
  <c r="BU45" i="861"/>
  <c r="BV45" i="861"/>
  <c r="BW45" i="861"/>
  <c r="BX45" i="861"/>
  <c r="BY45" i="861"/>
  <c r="BZ45" i="861"/>
  <c r="CA45" i="861"/>
  <c r="CB45" i="861"/>
  <c r="CC45" i="861"/>
  <c r="CD45" i="861"/>
  <c r="CE45" i="861"/>
  <c r="CF45" i="861"/>
  <c r="CG45" i="861"/>
  <c r="CH45" i="861"/>
  <c r="CI45" i="861"/>
  <c r="CJ45" i="861"/>
  <c r="CK45" i="861"/>
  <c r="CL45" i="861"/>
  <c r="S64" i="861"/>
  <c r="T64" i="861"/>
  <c r="U64" i="861"/>
  <c r="V64" i="861"/>
  <c r="W64" i="861"/>
  <c r="X64" i="861"/>
  <c r="Y64" i="861"/>
  <c r="Z64" i="861"/>
  <c r="AA64" i="861"/>
  <c r="AB64" i="861"/>
  <c r="AC64" i="861"/>
  <c r="AD64" i="861"/>
  <c r="K64" i="861" s="1"/>
  <c r="AE64" i="861"/>
  <c r="AF64" i="861"/>
  <c r="AG64" i="861"/>
  <c r="AH64" i="861"/>
  <c r="AI64" i="861"/>
  <c r="AJ64" i="861"/>
  <c r="AK64" i="861"/>
  <c r="AL64" i="861"/>
  <c r="AM64" i="861"/>
  <c r="AN64" i="861"/>
  <c r="AO64" i="861"/>
  <c r="AP64" i="861"/>
  <c r="L64" i="861" s="1"/>
  <c r="AQ64" i="861"/>
  <c r="AR64" i="861"/>
  <c r="AS64" i="861"/>
  <c r="AT64" i="861"/>
  <c r="AU64" i="861"/>
  <c r="AV64" i="861"/>
  <c r="AW64" i="861"/>
  <c r="AX64" i="861"/>
  <c r="AY64" i="861"/>
  <c r="AZ64" i="861"/>
  <c r="BA64" i="861"/>
  <c r="BB64" i="861"/>
  <c r="M64" i="861" s="1"/>
  <c r="BC64" i="861"/>
  <c r="BD64" i="861"/>
  <c r="BE64" i="861"/>
  <c r="BF64" i="861"/>
  <c r="BG64" i="861"/>
  <c r="BH64" i="861"/>
  <c r="BI64" i="861"/>
  <c r="BJ64" i="861"/>
  <c r="BK64" i="861"/>
  <c r="BL64" i="861"/>
  <c r="BM64" i="861"/>
  <c r="BN64" i="861"/>
  <c r="N64" i="861" s="1"/>
  <c r="BO64" i="861"/>
  <c r="BP64" i="861"/>
  <c r="BQ64" i="861"/>
  <c r="BR64" i="861"/>
  <c r="BS64" i="861"/>
  <c r="BT64" i="861"/>
  <c r="BU64" i="861"/>
  <c r="BV64" i="861"/>
  <c r="BW64" i="861"/>
  <c r="BX64" i="861"/>
  <c r="BY64" i="861"/>
  <c r="BZ64" i="861"/>
  <c r="O64" i="861" s="1"/>
  <c r="CA64" i="861"/>
  <c r="CB64" i="861"/>
  <c r="CC64" i="861"/>
  <c r="CD64" i="861"/>
  <c r="CE64" i="861"/>
  <c r="CF64" i="861"/>
  <c r="CG64" i="861"/>
  <c r="CH64" i="861"/>
  <c r="CI64" i="861"/>
  <c r="CJ64" i="861"/>
  <c r="CK64" i="861"/>
  <c r="CL64" i="861"/>
  <c r="P64" i="861" s="1"/>
  <c r="S69" i="861"/>
  <c r="S74" i="861" s="1"/>
  <c r="T69" i="861"/>
  <c r="T74" i="861" s="1"/>
  <c r="U69" i="861"/>
  <c r="U74" i="861" s="1"/>
  <c r="V69" i="861"/>
  <c r="V74" i="861" s="1"/>
  <c r="W69" i="861"/>
  <c r="W74" i="861" s="1"/>
  <c r="X69" i="861"/>
  <c r="X74" i="861" s="1"/>
  <c r="Y69" i="861"/>
  <c r="Y74" i="861" s="1"/>
  <c r="Z69" i="861"/>
  <c r="Z74" i="861" s="1"/>
  <c r="AA69" i="861"/>
  <c r="AA74" i="861" s="1"/>
  <c r="AB69" i="861"/>
  <c r="AB74" i="861" s="1"/>
  <c r="AC69" i="861"/>
  <c r="AC74" i="861" s="1"/>
  <c r="AD69" i="861"/>
  <c r="K69" i="861" s="1"/>
  <c r="AE69" i="861"/>
  <c r="AF69" i="861"/>
  <c r="AG69" i="861"/>
  <c r="AH69" i="861"/>
  <c r="AI69" i="861"/>
  <c r="AJ69" i="861"/>
  <c r="AK69" i="861"/>
  <c r="AL69" i="861"/>
  <c r="AM69" i="861"/>
  <c r="AN69" i="861"/>
  <c r="AO69" i="861"/>
  <c r="AP69" i="861"/>
  <c r="L69" i="861" s="1"/>
  <c r="AQ69" i="861"/>
  <c r="AR69" i="861"/>
  <c r="AS69" i="861"/>
  <c r="AT69" i="861"/>
  <c r="AU69" i="861"/>
  <c r="AV69" i="861"/>
  <c r="AW69" i="861"/>
  <c r="AX69" i="861"/>
  <c r="AY69" i="861"/>
  <c r="AZ69" i="861"/>
  <c r="BA69" i="861"/>
  <c r="BB69" i="861"/>
  <c r="M69" i="861" s="1"/>
  <c r="BC69" i="861"/>
  <c r="BD69" i="861"/>
  <c r="BE69" i="861"/>
  <c r="BF69" i="861"/>
  <c r="BG69" i="861"/>
  <c r="BH69" i="861"/>
  <c r="BI69" i="861"/>
  <c r="BJ69" i="861"/>
  <c r="BK69" i="861"/>
  <c r="BL69" i="861"/>
  <c r="BM69" i="861"/>
  <c r="BN69" i="861"/>
  <c r="N69" i="861" s="1"/>
  <c r="BO69" i="861"/>
  <c r="BP69" i="861"/>
  <c r="BQ69" i="861"/>
  <c r="BR69" i="861"/>
  <c r="BS69" i="861"/>
  <c r="BT69" i="861"/>
  <c r="BU69" i="861"/>
  <c r="BV69" i="861"/>
  <c r="BW69" i="861"/>
  <c r="BX69" i="861"/>
  <c r="BY69" i="861"/>
  <c r="BZ69" i="861"/>
  <c r="O69" i="861" s="1"/>
  <c r="CA69" i="861"/>
  <c r="CB69" i="861"/>
  <c r="CC69" i="861"/>
  <c r="CD69" i="861"/>
  <c r="CE69" i="861"/>
  <c r="CF69" i="861"/>
  <c r="CG69" i="861"/>
  <c r="CH69" i="861"/>
  <c r="CI69" i="861"/>
  <c r="CJ69" i="861"/>
  <c r="CK69" i="861"/>
  <c r="CL69" i="861"/>
  <c r="P69" i="861" s="1"/>
  <c r="AE72" i="861"/>
  <c r="AF72" i="861"/>
  <c r="AG72" i="861"/>
  <c r="AH72" i="861"/>
  <c r="AI72" i="861"/>
  <c r="AJ72" i="861"/>
  <c r="AK72" i="861"/>
  <c r="AL72" i="861"/>
  <c r="AM72" i="861"/>
  <c r="AN72" i="861"/>
  <c r="AO72" i="861"/>
  <c r="AP72" i="861"/>
  <c r="L72" i="861" s="1"/>
  <c r="AQ72" i="861"/>
  <c r="AR72" i="861"/>
  <c r="AS72" i="861"/>
  <c r="AT72" i="861"/>
  <c r="AU72" i="861"/>
  <c r="AV72" i="861"/>
  <c r="AW72" i="861"/>
  <c r="AX72" i="861"/>
  <c r="AY72" i="861"/>
  <c r="AZ72" i="861"/>
  <c r="BA72" i="861"/>
  <c r="BB72" i="861"/>
  <c r="M72" i="861" s="1"/>
  <c r="BC72" i="861"/>
  <c r="BD72" i="861"/>
  <c r="BE72" i="861"/>
  <c r="BF72" i="861"/>
  <c r="BG72" i="861"/>
  <c r="BH72" i="861"/>
  <c r="BI72" i="861"/>
  <c r="BJ72" i="861"/>
  <c r="BK72" i="861"/>
  <c r="BL72" i="861"/>
  <c r="BM72" i="861"/>
  <c r="BN72" i="861"/>
  <c r="N72" i="861" s="1"/>
  <c r="BO72" i="861"/>
  <c r="BP72" i="861"/>
  <c r="BQ72" i="861"/>
  <c r="BR72" i="861"/>
  <c r="BS72" i="861"/>
  <c r="BT72" i="861"/>
  <c r="BU72" i="861"/>
  <c r="BV72" i="861"/>
  <c r="BW72" i="861"/>
  <c r="BX72" i="861"/>
  <c r="BY72" i="861"/>
  <c r="BZ72" i="861"/>
  <c r="O72" i="861" s="1"/>
  <c r="CA72" i="861"/>
  <c r="CB72" i="861"/>
  <c r="CC72" i="861"/>
  <c r="CD72" i="861"/>
  <c r="CE72" i="861"/>
  <c r="CF72" i="861"/>
  <c r="CG72" i="861"/>
  <c r="CH72" i="861"/>
  <c r="CI72" i="861"/>
  <c r="CJ72" i="861"/>
  <c r="CK72" i="861"/>
  <c r="CL72" i="861"/>
  <c r="P72" i="861" s="1"/>
  <c r="S88" i="861"/>
  <c r="T88" i="861"/>
  <c r="U88" i="861"/>
  <c r="V88" i="861"/>
  <c r="W88" i="861"/>
  <c r="X88" i="861"/>
  <c r="Y88" i="861"/>
  <c r="Z88" i="861"/>
  <c r="AA88" i="861"/>
  <c r="AB88" i="861"/>
  <c r="AC88" i="861"/>
  <c r="AD88" i="861"/>
  <c r="AE88" i="861"/>
  <c r="AF88" i="861"/>
  <c r="AG88" i="861"/>
  <c r="AH88" i="861"/>
  <c r="AI88" i="861"/>
  <c r="AJ88" i="861"/>
  <c r="AK88" i="861"/>
  <c r="AL88" i="861"/>
  <c r="AM88" i="861"/>
  <c r="AN88" i="861"/>
  <c r="AO88" i="861"/>
  <c r="AP88" i="861"/>
  <c r="AQ88" i="861"/>
  <c r="AR88" i="861"/>
  <c r="AS88" i="861"/>
  <c r="AT88" i="861"/>
  <c r="AU88" i="861"/>
  <c r="AV88" i="861"/>
  <c r="AW88" i="861"/>
  <c r="AX88" i="861"/>
  <c r="AY88" i="861"/>
  <c r="AZ88" i="861"/>
  <c r="BA88" i="861"/>
  <c r="BB88" i="861"/>
  <c r="BC88" i="861"/>
  <c r="BD88" i="861"/>
  <c r="BE88" i="861"/>
  <c r="BF88" i="861"/>
  <c r="BG88" i="861"/>
  <c r="BH88" i="861"/>
  <c r="BI88" i="861"/>
  <c r="BJ88" i="861"/>
  <c r="BK88" i="861"/>
  <c r="BL88" i="861"/>
  <c r="BM88" i="861"/>
  <c r="BN88" i="861"/>
  <c r="BO88" i="861"/>
  <c r="BP88" i="861"/>
  <c r="BQ88" i="861"/>
  <c r="BR88" i="861"/>
  <c r="BS88" i="861"/>
  <c r="BT88" i="861"/>
  <c r="BU88" i="861"/>
  <c r="BV88" i="861"/>
  <c r="BW88" i="861"/>
  <c r="BX88" i="861"/>
  <c r="BY88" i="861"/>
  <c r="BZ88" i="861"/>
  <c r="CA88" i="861"/>
  <c r="CB88" i="861"/>
  <c r="CC88" i="861"/>
  <c r="CD88" i="861"/>
  <c r="CE88" i="861"/>
  <c r="CF88" i="861"/>
  <c r="CG88" i="861"/>
  <c r="CH88" i="861"/>
  <c r="CI88" i="861"/>
  <c r="CJ88" i="861"/>
  <c r="CK88" i="861"/>
  <c r="CL88" i="861"/>
  <c r="S93" i="861"/>
  <c r="T93" i="861"/>
  <c r="U93" i="861"/>
  <c r="V93" i="861"/>
  <c r="W93" i="861"/>
  <c r="X93" i="861"/>
  <c r="Y93" i="861"/>
  <c r="Z93" i="861"/>
  <c r="AA93" i="861"/>
  <c r="AB93" i="861"/>
  <c r="AC93" i="861"/>
  <c r="AD93" i="861"/>
  <c r="AE93" i="861"/>
  <c r="AF93" i="861"/>
  <c r="AG93" i="861"/>
  <c r="AH93" i="861"/>
  <c r="AI93" i="861"/>
  <c r="AJ93" i="861"/>
  <c r="AK93" i="861"/>
  <c r="AL93" i="861"/>
  <c r="AM93" i="861"/>
  <c r="AN93" i="861"/>
  <c r="AO93" i="861"/>
  <c r="AP93" i="861"/>
  <c r="AQ93" i="861"/>
  <c r="AR93" i="861"/>
  <c r="AS93" i="861"/>
  <c r="AT93" i="861"/>
  <c r="AU93" i="861"/>
  <c r="AV93" i="861"/>
  <c r="AW93" i="861"/>
  <c r="AX93" i="861"/>
  <c r="AY93" i="861"/>
  <c r="AZ93" i="861"/>
  <c r="BA93" i="861"/>
  <c r="BB93" i="861"/>
  <c r="BC93" i="861"/>
  <c r="BD93" i="861"/>
  <c r="BE93" i="861"/>
  <c r="BF93" i="861"/>
  <c r="BG93" i="861"/>
  <c r="BH93" i="861"/>
  <c r="BI93" i="861"/>
  <c r="BJ93" i="861"/>
  <c r="BK93" i="861"/>
  <c r="BL93" i="861"/>
  <c r="BM93" i="861"/>
  <c r="BN93" i="861"/>
  <c r="BO93" i="861"/>
  <c r="BP93" i="861"/>
  <c r="BQ93" i="861"/>
  <c r="BR93" i="861"/>
  <c r="BS93" i="861"/>
  <c r="BT93" i="861"/>
  <c r="BU93" i="861"/>
  <c r="BV93" i="861"/>
  <c r="BW93" i="861"/>
  <c r="BX93" i="861"/>
  <c r="BY93" i="861"/>
  <c r="BZ93" i="861"/>
  <c r="CA93" i="861"/>
  <c r="CB93" i="861"/>
  <c r="CC93" i="861"/>
  <c r="CD93" i="861"/>
  <c r="CE93" i="861"/>
  <c r="CF93" i="861"/>
  <c r="CG93" i="861"/>
  <c r="CH93" i="861"/>
  <c r="CI93" i="861"/>
  <c r="CJ93" i="861"/>
  <c r="CK93" i="861"/>
  <c r="CL93" i="861"/>
  <c r="AE97" i="861"/>
  <c r="AF97" i="861"/>
  <c r="AG97" i="861"/>
  <c r="AH97" i="861"/>
  <c r="AI97" i="861"/>
  <c r="AJ97" i="861"/>
  <c r="AK97" i="861"/>
  <c r="AL97" i="861"/>
  <c r="AM97" i="861"/>
  <c r="AN97" i="861"/>
  <c r="AO97" i="861"/>
  <c r="AP97" i="861"/>
  <c r="AQ97" i="861"/>
  <c r="AR97" i="861"/>
  <c r="AS97" i="861"/>
  <c r="AT97" i="861"/>
  <c r="AU97" i="861"/>
  <c r="AV97" i="861"/>
  <c r="AW97" i="861"/>
  <c r="AX97" i="861"/>
  <c r="AY97" i="861"/>
  <c r="AZ97" i="861"/>
  <c r="BA97" i="861"/>
  <c r="BB97" i="861"/>
  <c r="BC97" i="861"/>
  <c r="BD97" i="861"/>
  <c r="BE97" i="861"/>
  <c r="BF97" i="861"/>
  <c r="BG97" i="861"/>
  <c r="BH97" i="861"/>
  <c r="BI97" i="861"/>
  <c r="BJ97" i="861"/>
  <c r="BK97" i="861"/>
  <c r="BL97" i="861"/>
  <c r="BM97" i="861"/>
  <c r="BN97" i="861"/>
  <c r="BO97" i="861"/>
  <c r="BP97" i="861"/>
  <c r="BQ97" i="861"/>
  <c r="BR97" i="861"/>
  <c r="BS97" i="861"/>
  <c r="BT97" i="861"/>
  <c r="BU97" i="861"/>
  <c r="BV97" i="861"/>
  <c r="BW97" i="861"/>
  <c r="BX97" i="861"/>
  <c r="BY97" i="861"/>
  <c r="BZ97" i="861"/>
  <c r="CA97" i="861"/>
  <c r="CB97" i="861"/>
  <c r="CC97" i="861"/>
  <c r="CD97" i="861"/>
  <c r="CE97" i="861"/>
  <c r="CF97" i="861"/>
  <c r="CG97" i="861"/>
  <c r="CH97" i="861"/>
  <c r="CI97" i="861"/>
  <c r="CJ97" i="861"/>
  <c r="CK97" i="861"/>
  <c r="CL97" i="861"/>
  <c r="BH30" i="861" l="1"/>
  <c r="BH31" i="861" s="1"/>
  <c r="AR30" i="861"/>
  <c r="AR31" i="861" s="1"/>
  <c r="CA30" i="861"/>
  <c r="AS30" i="861"/>
  <c r="AS31" i="861" s="1"/>
  <c r="BX30" i="861"/>
  <c r="BX31" i="861" s="1"/>
  <c r="BJ30" i="861"/>
  <c r="BJ31" i="861" s="1"/>
  <c r="AT30" i="861"/>
  <c r="AT31" i="861" s="1"/>
  <c r="AD30" i="861"/>
  <c r="AD31" i="861" s="1"/>
  <c r="CJ30" i="861"/>
  <c r="CJ31" i="861" s="1"/>
  <c r="BO30" i="861"/>
  <c r="BO31" i="861" s="1"/>
  <c r="AB30" i="861"/>
  <c r="AB31" i="861" s="1"/>
  <c r="CI30" i="861"/>
  <c r="CI31" i="861" s="1"/>
  <c r="BS30" i="861"/>
  <c r="BS31" i="861" s="1"/>
  <c r="BP30" i="861"/>
  <c r="BP31" i="861" s="1"/>
  <c r="AE74" i="861"/>
  <c r="CE74" i="861"/>
  <c r="BW74" i="861"/>
  <c r="BO74" i="861"/>
  <c r="BG74" i="861"/>
  <c r="AY74" i="861"/>
  <c r="AQ74" i="861"/>
  <c r="AI74" i="861"/>
  <c r="BC74" i="861"/>
  <c r="AF74" i="861"/>
  <c r="BK30" i="861"/>
  <c r="BK31" i="861" s="1"/>
  <c r="AU30" i="861"/>
  <c r="AU31" i="861" s="1"/>
  <c r="AM30" i="861"/>
  <c r="AM31" i="861" s="1"/>
  <c r="AE30" i="861"/>
  <c r="AE31" i="861" s="1"/>
  <c r="BY30" i="861"/>
  <c r="BY31" i="861" s="1"/>
  <c r="BQ30" i="861"/>
  <c r="BQ31" i="861" s="1"/>
  <c r="BI30" i="861"/>
  <c r="BI31" i="861" s="1"/>
  <c r="BA30" i="861"/>
  <c r="BA31" i="861" s="1"/>
  <c r="AK30" i="861"/>
  <c r="AK31" i="861" s="1"/>
  <c r="AC30" i="861"/>
  <c r="AC31" i="861" s="1"/>
  <c r="AD74" i="861"/>
  <c r="K74" i="861" s="1"/>
  <c r="CH74" i="861"/>
  <c r="BR74" i="861"/>
  <c r="BJ74" i="861"/>
  <c r="AT74" i="861"/>
  <c r="AL74" i="861"/>
  <c r="CG74" i="861"/>
  <c r="BY74" i="861"/>
  <c r="BQ74" i="861"/>
  <c r="BI74" i="861"/>
  <c r="BA74" i="861"/>
  <c r="AS74" i="861"/>
  <c r="AK74" i="861"/>
  <c r="BW30" i="861"/>
  <c r="BW31" i="861" s="1"/>
  <c r="BG30" i="861"/>
  <c r="BG31" i="861" s="1"/>
  <c r="CI74" i="861"/>
  <c r="BS74" i="861"/>
  <c r="BK74" i="861"/>
  <c r="AU74" i="861"/>
  <c r="AM74" i="861"/>
  <c r="CA74" i="861"/>
  <c r="CB30" i="861"/>
  <c r="CB31" i="861" s="1"/>
  <c r="BT30" i="861"/>
  <c r="BT31" i="861" s="1"/>
  <c r="BL30" i="861"/>
  <c r="BL31" i="861" s="1"/>
  <c r="BD30" i="861"/>
  <c r="BD31" i="861" s="1"/>
  <c r="AV30" i="861"/>
  <c r="AV31" i="861" s="1"/>
  <c r="AN30" i="861"/>
  <c r="AN31" i="861" s="1"/>
  <c r="AF30" i="861"/>
  <c r="AF31" i="861" s="1"/>
  <c r="CJ74" i="861"/>
  <c r="CB74" i="861"/>
  <c r="BT74" i="861"/>
  <c r="BL74" i="861"/>
  <c r="BD74" i="861"/>
  <c r="AV74" i="861"/>
  <c r="AN74" i="861"/>
  <c r="BF74" i="861"/>
  <c r="AX74" i="861"/>
  <c r="AH74" i="861"/>
  <c r="BV30" i="861"/>
  <c r="BV31" i="861" s="1"/>
  <c r="BN30" i="861"/>
  <c r="BN31" i="861" s="1"/>
  <c r="BF30" i="861"/>
  <c r="BF31" i="861" s="1"/>
  <c r="AX30" i="861"/>
  <c r="AX31" i="861" s="1"/>
  <c r="AP30" i="861"/>
  <c r="AP31" i="861" s="1"/>
  <c r="AH30" i="861"/>
  <c r="AH31" i="861" s="1"/>
  <c r="Z30" i="861"/>
  <c r="Z31" i="861" s="1"/>
  <c r="BU74" i="861"/>
  <c r="BM74" i="861"/>
  <c r="BE74" i="861"/>
  <c r="AW74" i="861"/>
  <c r="AO74" i="861"/>
  <c r="AG74" i="861"/>
  <c r="BB74" i="861"/>
  <c r="M74" i="861" s="1"/>
  <c r="BP74" i="861"/>
  <c r="BH74" i="861"/>
  <c r="AZ74" i="861"/>
  <c r="AR74" i="861"/>
  <c r="AJ74" i="861"/>
  <c r="CF74" i="861"/>
  <c r="BX74" i="861"/>
  <c r="CL30" i="861"/>
  <c r="CL31" i="861" s="1"/>
  <c r="CD30" i="861"/>
  <c r="CD31" i="861" s="1"/>
  <c r="BN74" i="861"/>
  <c r="N74" i="861" s="1"/>
  <c r="CK74" i="861"/>
  <c r="CC74" i="861"/>
  <c r="AP74" i="861"/>
  <c r="L74" i="861" s="1"/>
  <c r="CD74" i="861"/>
  <c r="BV74" i="861"/>
  <c r="BZ74" i="861"/>
  <c r="O74" i="861" s="1"/>
  <c r="P93" i="861"/>
  <c r="N93" i="861"/>
  <c r="L93" i="861"/>
  <c r="O88" i="861"/>
  <c r="M88" i="861"/>
  <c r="K88" i="861"/>
  <c r="K25" i="861"/>
  <c r="K2142" i="64" s="1"/>
  <c r="O97" i="861"/>
  <c r="M97" i="861"/>
  <c r="O45" i="861"/>
  <c r="M45" i="861"/>
  <c r="O93" i="861"/>
  <c r="M93" i="861"/>
  <c r="K93" i="861"/>
  <c r="P88" i="861"/>
  <c r="N88" i="861"/>
  <c r="L88" i="861"/>
  <c r="L45" i="861"/>
  <c r="L25" i="861"/>
  <c r="L2142" i="64" s="1"/>
  <c r="P25" i="861"/>
  <c r="P2142" i="64" s="1"/>
  <c r="N25" i="861"/>
  <c r="N2142" i="64" s="1"/>
  <c r="P97" i="861"/>
  <c r="N97" i="861"/>
  <c r="L97" i="861"/>
  <c r="P45" i="861"/>
  <c r="N45" i="861"/>
  <c r="M19" i="861"/>
  <c r="M2116" i="64" s="1"/>
  <c r="K19" i="861"/>
  <c r="K2116" i="64" s="1"/>
  <c r="CL74" i="861"/>
  <c r="P74" i="861" s="1"/>
  <c r="CH2142" i="64"/>
  <c r="BZ2142" i="64"/>
  <c r="BR2142" i="64"/>
  <c r="BJ2142" i="64"/>
  <c r="BB2142" i="64"/>
  <c r="AT2142" i="64"/>
  <c r="AL2142" i="64"/>
  <c r="AD2142" i="64"/>
  <c r="V2142" i="64"/>
  <c r="CI2116" i="64"/>
  <c r="CI2193" i="64"/>
  <c r="CI12" i="863"/>
  <c r="CA2116" i="64"/>
  <c r="CA2193" i="64"/>
  <c r="CA12" i="863"/>
  <c r="BS2116" i="64"/>
  <c r="BS2193" i="64"/>
  <c r="BS12" i="863"/>
  <c r="BK2116" i="64"/>
  <c r="BK2193" i="64"/>
  <c r="BK12" i="863"/>
  <c r="BC2116" i="64"/>
  <c r="BC2193" i="64"/>
  <c r="BC12" i="863"/>
  <c r="AU2116" i="64"/>
  <c r="AU2193" i="64"/>
  <c r="AU12" i="863"/>
  <c r="AM2116" i="64"/>
  <c r="AM2193" i="64"/>
  <c r="AM12" i="863"/>
  <c r="AE2116" i="64"/>
  <c r="AE2193" i="64"/>
  <c r="AE12" i="863"/>
  <c r="W2116" i="64"/>
  <c r="W2193" i="64"/>
  <c r="W12" i="863"/>
  <c r="CG2142" i="64"/>
  <c r="BY2142" i="64"/>
  <c r="BQ2142" i="64"/>
  <c r="BI2142" i="64"/>
  <c r="BA2142" i="64"/>
  <c r="AS2142" i="64"/>
  <c r="AK2142" i="64"/>
  <c r="AC2142" i="64"/>
  <c r="U2142" i="64"/>
  <c r="CH2116" i="64"/>
  <c r="CH2193" i="64"/>
  <c r="CH12" i="863"/>
  <c r="BZ2116" i="64"/>
  <c r="BZ2193" i="64"/>
  <c r="BZ12" i="863"/>
  <c r="BR2116" i="64"/>
  <c r="BR2193" i="64"/>
  <c r="BR12" i="863"/>
  <c r="BJ2116" i="64"/>
  <c r="BJ2193" i="64"/>
  <c r="BJ12" i="863"/>
  <c r="BB2116" i="64"/>
  <c r="BB2193" i="64"/>
  <c r="BB12" i="863"/>
  <c r="AT2116" i="64"/>
  <c r="AT2193" i="64"/>
  <c r="AT12" i="863"/>
  <c r="AL2116" i="64"/>
  <c r="AL2193" i="64"/>
  <c r="AL12" i="863"/>
  <c r="AD2116" i="64"/>
  <c r="AD2193" i="64"/>
  <c r="AD12" i="863"/>
  <c r="V2116" i="64"/>
  <c r="V2193" i="64"/>
  <c r="V12" i="863"/>
  <c r="L19" i="861"/>
  <c r="CH30" i="861"/>
  <c r="BZ30" i="861"/>
  <c r="CF2142" i="64"/>
  <c r="BX2142" i="64"/>
  <c r="BP2142" i="64"/>
  <c r="BH2142" i="64"/>
  <c r="AZ2142" i="64"/>
  <c r="AR2142" i="64"/>
  <c r="AJ2142" i="64"/>
  <c r="AB2142" i="64"/>
  <c r="T2142" i="64"/>
  <c r="CG2116" i="64"/>
  <c r="CG2193" i="64"/>
  <c r="CG12" i="863"/>
  <c r="BY2116" i="64"/>
  <c r="BY2193" i="64"/>
  <c r="BY12" i="863"/>
  <c r="BQ2116" i="64"/>
  <c r="BQ2193" i="64"/>
  <c r="BQ12" i="863"/>
  <c r="BI2116" i="64"/>
  <c r="BI2193" i="64"/>
  <c r="BI12" i="863"/>
  <c r="BA2116" i="64"/>
  <c r="BA2193" i="64"/>
  <c r="BA12" i="863"/>
  <c r="AS2116" i="64"/>
  <c r="AS2193" i="64"/>
  <c r="AS12" i="863"/>
  <c r="AK2116" i="64"/>
  <c r="AK2193" i="64"/>
  <c r="AK12" i="863"/>
  <c r="AC2116" i="64"/>
  <c r="AC2193" i="64"/>
  <c r="AC12" i="863"/>
  <c r="U2116" i="64"/>
  <c r="U2193" i="64"/>
  <c r="U12" i="863"/>
  <c r="CA31" i="861"/>
  <c r="CG30" i="861"/>
  <c r="CE2142" i="64"/>
  <c r="BW2142" i="64"/>
  <c r="BO2142" i="64"/>
  <c r="BG2142" i="64"/>
  <c r="AY2142" i="64"/>
  <c r="AQ2142" i="64"/>
  <c r="AI2142" i="64"/>
  <c r="AA2142" i="64"/>
  <c r="S2142" i="64"/>
  <c r="S2146" i="64" s="1"/>
  <c r="CF2116" i="64"/>
  <c r="CF2193" i="64"/>
  <c r="CF12" i="863"/>
  <c r="BX2116" i="64"/>
  <c r="BX2193" i="64"/>
  <c r="BX12" i="863"/>
  <c r="BP2116" i="64"/>
  <c r="BP2193" i="64"/>
  <c r="BP12" i="863"/>
  <c r="BH2116" i="64"/>
  <c r="BH2193" i="64"/>
  <c r="BH12" i="863"/>
  <c r="AZ2116" i="64"/>
  <c r="AZ2193" i="64"/>
  <c r="AZ12" i="863"/>
  <c r="AR2116" i="64"/>
  <c r="AR2193" i="64"/>
  <c r="AR12" i="863"/>
  <c r="AJ2116" i="64"/>
  <c r="AJ2193" i="64"/>
  <c r="AJ12" i="863"/>
  <c r="AB2116" i="64"/>
  <c r="AB2193" i="64"/>
  <c r="AB12" i="863"/>
  <c r="T2116" i="64"/>
  <c r="T2193" i="64"/>
  <c r="T12" i="863"/>
  <c r="BR31" i="861"/>
  <c r="CL2142" i="64"/>
  <c r="CD2142" i="64"/>
  <c r="BV2142" i="64"/>
  <c r="BN2142" i="64"/>
  <c r="BF2142" i="64"/>
  <c r="AX2142" i="64"/>
  <c r="AP2142" i="64"/>
  <c r="AH2142" i="64"/>
  <c r="Z2142" i="64"/>
  <c r="CE2116" i="64"/>
  <c r="CE2193" i="64"/>
  <c r="CE12" i="863"/>
  <c r="BW2116" i="64"/>
  <c r="BW2193" i="64"/>
  <c r="BW12" i="863"/>
  <c r="BO2116" i="64"/>
  <c r="BO2193" i="64"/>
  <c r="BO12" i="863"/>
  <c r="BG2116" i="64"/>
  <c r="BG2193" i="64"/>
  <c r="BG12" i="863"/>
  <c r="AY2116" i="64"/>
  <c r="AY2193" i="64"/>
  <c r="AY12" i="863"/>
  <c r="AQ2116" i="64"/>
  <c r="AQ2193" i="64"/>
  <c r="AQ12" i="863"/>
  <c r="AI2116" i="64"/>
  <c r="AI2193" i="64"/>
  <c r="AI12" i="863"/>
  <c r="AA2116" i="64"/>
  <c r="AA2193" i="64"/>
  <c r="AA12" i="863"/>
  <c r="S2116" i="64"/>
  <c r="S2120" i="64" s="1"/>
  <c r="S2193" i="64"/>
  <c r="S2197" i="64" s="1"/>
  <c r="S12" i="863"/>
  <c r="CK2142" i="64"/>
  <c r="CC2142" i="64"/>
  <c r="BU2142" i="64"/>
  <c r="BM2142" i="64"/>
  <c r="BE2142" i="64"/>
  <c r="AW2142" i="64"/>
  <c r="AO2142" i="64"/>
  <c r="AG2142" i="64"/>
  <c r="Y2142" i="64"/>
  <c r="O25" i="861"/>
  <c r="CL2116" i="64"/>
  <c r="CL2193" i="64"/>
  <c r="CL12" i="863"/>
  <c r="CD2116" i="64"/>
  <c r="CD2193" i="64"/>
  <c r="CD12" i="863"/>
  <c r="BV2116" i="64"/>
  <c r="BV2193" i="64"/>
  <c r="BV12" i="863"/>
  <c r="BN2116" i="64"/>
  <c r="BN2193" i="64"/>
  <c r="BN12" i="863"/>
  <c r="BF2116" i="64"/>
  <c r="BF2193" i="64"/>
  <c r="BF12" i="863"/>
  <c r="AX2116" i="64"/>
  <c r="AX2193" i="64"/>
  <c r="AX12" i="863"/>
  <c r="AP2116" i="64"/>
  <c r="AP2193" i="64"/>
  <c r="AP12" i="863"/>
  <c r="AH2116" i="64"/>
  <c r="AH2193" i="64"/>
  <c r="AH12" i="863"/>
  <c r="Z2116" i="64"/>
  <c r="Z2193" i="64"/>
  <c r="Z12" i="863"/>
  <c r="P19" i="861"/>
  <c r="CJ2142" i="64"/>
  <c r="CB2142" i="64"/>
  <c r="BT2142" i="64"/>
  <c r="BL2142" i="64"/>
  <c r="BD2142" i="64"/>
  <c r="AV2142" i="64"/>
  <c r="AN2142" i="64"/>
  <c r="AF2142" i="64"/>
  <c r="X2142" i="64"/>
  <c r="CK2116" i="64"/>
  <c r="CK2193" i="64"/>
  <c r="CK12" i="863"/>
  <c r="CC2116" i="64"/>
  <c r="CC2193" i="64"/>
  <c r="CC12" i="863"/>
  <c r="BU2116" i="64"/>
  <c r="BU2193" i="64"/>
  <c r="BU12" i="863"/>
  <c r="BM2116" i="64"/>
  <c r="BM2193" i="64"/>
  <c r="BM12" i="863"/>
  <c r="BE2116" i="64"/>
  <c r="BE2193" i="64"/>
  <c r="BE12" i="863"/>
  <c r="AW2116" i="64"/>
  <c r="AW2193" i="64"/>
  <c r="AW12" i="863"/>
  <c r="AO2116" i="64"/>
  <c r="AO2193" i="64"/>
  <c r="AO12" i="863"/>
  <c r="AG2116" i="64"/>
  <c r="AG2193" i="64"/>
  <c r="AG12" i="863"/>
  <c r="Y2116" i="64"/>
  <c r="Y2193" i="64"/>
  <c r="Y12" i="863"/>
  <c r="O19" i="861"/>
  <c r="CI2142" i="64"/>
  <c r="CA2142" i="64"/>
  <c r="BS2142" i="64"/>
  <c r="BK2142" i="64"/>
  <c r="BC2142" i="64"/>
  <c r="AU2142" i="64"/>
  <c r="AM2142" i="64"/>
  <c r="AE2142" i="64"/>
  <c r="W2142" i="64"/>
  <c r="M25" i="861"/>
  <c r="CJ2116" i="64"/>
  <c r="CJ2193" i="64"/>
  <c r="CJ12" i="863"/>
  <c r="CB2116" i="64"/>
  <c r="CB2193" i="64"/>
  <c r="CB12" i="863"/>
  <c r="BT2116" i="64"/>
  <c r="BT2193" i="64"/>
  <c r="BT12" i="863"/>
  <c r="BL2116" i="64"/>
  <c r="BL2193" i="64"/>
  <c r="BL12" i="863"/>
  <c r="BD2116" i="64"/>
  <c r="BD2193" i="64"/>
  <c r="BD12" i="863"/>
  <c r="AV2116" i="64"/>
  <c r="AV2193" i="64"/>
  <c r="AV12" i="863"/>
  <c r="AN2116" i="64"/>
  <c r="AN2193" i="64"/>
  <c r="AN12" i="863"/>
  <c r="AF2116" i="64"/>
  <c r="AF2193" i="64"/>
  <c r="AF12" i="863"/>
  <c r="X2116" i="64"/>
  <c r="X2193" i="64"/>
  <c r="X12" i="863"/>
  <c r="N19" i="861"/>
  <c r="M30" i="861" l="1"/>
  <c r="M31" i="861" s="1"/>
  <c r="L30" i="861"/>
  <c r="L31" i="861" s="1"/>
  <c r="P30" i="861"/>
  <c r="P31" i="861" s="1"/>
  <c r="K30" i="861"/>
  <c r="K31" i="861" s="1"/>
  <c r="N30" i="861"/>
  <c r="N31" i="861" s="1"/>
  <c r="K12" i="863"/>
  <c r="M2193" i="64"/>
  <c r="K2193" i="64"/>
  <c r="M12" i="863"/>
  <c r="T2197" i="64"/>
  <c r="T2199" i="64" s="1"/>
  <c r="AH71" i="863"/>
  <c r="AH69" i="863"/>
  <c r="AH23" i="863" s="1"/>
  <c r="AH36" i="861" s="1"/>
  <c r="AH67" i="863"/>
  <c r="AG69" i="863"/>
  <c r="AG23" i="863" s="1"/>
  <c r="AG36" i="861" s="1"/>
  <c r="AG67" i="863"/>
  <c r="AG71" i="863"/>
  <c r="BD69" i="863"/>
  <c r="BD23" i="863" s="1"/>
  <c r="BD36" i="861" s="1"/>
  <c r="BD67" i="863"/>
  <c r="BD71" i="863"/>
  <c r="BE69" i="863"/>
  <c r="BE23" i="863" s="1"/>
  <c r="BE36" i="861" s="1"/>
  <c r="BE67" i="863"/>
  <c r="BE71" i="863"/>
  <c r="CD71" i="863"/>
  <c r="CD69" i="863"/>
  <c r="CD23" i="863" s="1"/>
  <c r="CD36" i="861" s="1"/>
  <c r="CD67" i="863"/>
  <c r="AI71" i="863"/>
  <c r="AI69" i="863"/>
  <c r="AI23" i="863" s="1"/>
  <c r="AI36" i="861" s="1"/>
  <c r="AI67" i="863"/>
  <c r="BH71" i="863"/>
  <c r="BH69" i="863"/>
  <c r="BH23" i="863" s="1"/>
  <c r="BH36" i="861" s="1"/>
  <c r="BH67" i="863"/>
  <c r="BI71" i="863"/>
  <c r="BI69" i="863"/>
  <c r="BI23" i="863" s="1"/>
  <c r="BI36" i="861" s="1"/>
  <c r="BI67" i="863"/>
  <c r="BZ31" i="861"/>
  <c r="BZ67" i="863"/>
  <c r="BZ71" i="863"/>
  <c r="BZ69" i="863"/>
  <c r="BZ23" i="863" s="1"/>
  <c r="BZ36" i="861" s="1"/>
  <c r="AM67" i="863"/>
  <c r="AM71" i="863"/>
  <c r="AM69" i="863"/>
  <c r="AM23" i="863" s="1"/>
  <c r="AM36" i="861" s="1"/>
  <c r="AF69" i="863"/>
  <c r="AF23" i="863" s="1"/>
  <c r="AF36" i="861" s="1"/>
  <c r="AF67" i="863"/>
  <c r="AF71" i="863"/>
  <c r="CB69" i="863"/>
  <c r="CB23" i="863" s="1"/>
  <c r="CB36" i="861" s="1"/>
  <c r="CB67" i="863"/>
  <c r="CB71" i="863"/>
  <c r="CC69" i="863"/>
  <c r="CC23" i="863" s="1"/>
  <c r="CC36" i="861" s="1"/>
  <c r="CC67" i="863"/>
  <c r="CC71" i="863"/>
  <c r="AP71" i="863"/>
  <c r="AP69" i="863"/>
  <c r="AP23" i="863" s="1"/>
  <c r="AP36" i="861" s="1"/>
  <c r="AP67" i="863"/>
  <c r="BG71" i="863"/>
  <c r="BG69" i="863"/>
  <c r="BG23" i="863" s="1"/>
  <c r="BG36" i="861" s="1"/>
  <c r="BG67" i="863"/>
  <c r="T67" i="863"/>
  <c r="T71" i="863"/>
  <c r="T69" i="863"/>
  <c r="T23" i="863" s="1"/>
  <c r="T36" i="861" s="1"/>
  <c r="CF71" i="863"/>
  <c r="CF69" i="863"/>
  <c r="CF23" i="863" s="1"/>
  <c r="CF36" i="861" s="1"/>
  <c r="CF67" i="863"/>
  <c r="U71" i="863"/>
  <c r="U69" i="863"/>
  <c r="U23" i="863" s="1"/>
  <c r="U36" i="861" s="1"/>
  <c r="U67" i="863"/>
  <c r="CG71" i="863"/>
  <c r="CG69" i="863"/>
  <c r="CG23" i="863" s="1"/>
  <c r="CG36" i="861" s="1"/>
  <c r="CG67" i="863"/>
  <c r="CH31" i="861"/>
  <c r="AL67" i="863"/>
  <c r="AL71" i="863"/>
  <c r="AL69" i="863"/>
  <c r="AL23" i="863" s="1"/>
  <c r="AL36" i="861" s="1"/>
  <c r="BK67" i="863"/>
  <c r="BK71" i="863"/>
  <c r="BK69" i="863"/>
  <c r="BK23" i="863" s="1"/>
  <c r="BK36" i="861" s="1"/>
  <c r="BN71" i="863"/>
  <c r="BN69" i="863"/>
  <c r="BN23" i="863" s="1"/>
  <c r="BN36" i="861" s="1"/>
  <c r="BN67" i="863"/>
  <c r="AS71" i="863"/>
  <c r="AS69" i="863"/>
  <c r="AS23" i="863" s="1"/>
  <c r="AS36" i="861" s="1"/>
  <c r="AS67" i="863"/>
  <c r="L2116" i="64"/>
  <c r="L2193" i="64"/>
  <c r="L12" i="863"/>
  <c r="L20" i="861"/>
  <c r="BJ67" i="863"/>
  <c r="BJ71" i="863"/>
  <c r="BJ69" i="863"/>
  <c r="BJ23" i="863" s="1"/>
  <c r="BJ36" i="861" s="1"/>
  <c r="W67" i="863"/>
  <c r="W71" i="863"/>
  <c r="W69" i="863"/>
  <c r="W23" i="863" s="1"/>
  <c r="W36" i="861" s="1"/>
  <c r="CI67" i="863"/>
  <c r="CI71" i="863"/>
  <c r="CI69" i="863"/>
  <c r="CI23" i="863" s="1"/>
  <c r="CI36" i="861" s="1"/>
  <c r="P2116" i="64"/>
  <c r="P2193" i="64"/>
  <c r="P12" i="863"/>
  <c r="P20" i="861"/>
  <c r="S67" i="863"/>
  <c r="S71" i="863"/>
  <c r="S69" i="863"/>
  <c r="CE71" i="863"/>
  <c r="CE69" i="863"/>
  <c r="CE23" i="863" s="1"/>
  <c r="CE36" i="861" s="1"/>
  <c r="CE67" i="863"/>
  <c r="AR71" i="863"/>
  <c r="AR69" i="863"/>
  <c r="AR23" i="863" s="1"/>
  <c r="AR36" i="861" s="1"/>
  <c r="AR67" i="863"/>
  <c r="BL69" i="863"/>
  <c r="BL23" i="863" s="1"/>
  <c r="BL36" i="861" s="1"/>
  <c r="BL67" i="863"/>
  <c r="BL71" i="863"/>
  <c r="O2116" i="64"/>
  <c r="O2193" i="64"/>
  <c r="O12" i="863"/>
  <c r="O20" i="861"/>
  <c r="BM69" i="863"/>
  <c r="BM23" i="863" s="1"/>
  <c r="BM36" i="861" s="1"/>
  <c r="BM67" i="863"/>
  <c r="BM71" i="863"/>
  <c r="Z71" i="863"/>
  <c r="Z69" i="863"/>
  <c r="Z23" i="863" s="1"/>
  <c r="Z36" i="861" s="1"/>
  <c r="Z67" i="863"/>
  <c r="CL71" i="863"/>
  <c r="CL69" i="863"/>
  <c r="CL23" i="863" s="1"/>
  <c r="CL36" i="861" s="1"/>
  <c r="CL67" i="863"/>
  <c r="S2199" i="64"/>
  <c r="AQ71" i="863"/>
  <c r="AQ69" i="863"/>
  <c r="AQ67" i="863"/>
  <c r="T2120" i="64"/>
  <c r="T2122" i="64" s="1"/>
  <c r="BP71" i="863"/>
  <c r="BP69" i="863"/>
  <c r="BP23" i="863" s="1"/>
  <c r="BP36" i="861" s="1"/>
  <c r="BP67" i="863"/>
  <c r="BQ71" i="863"/>
  <c r="BQ69" i="863"/>
  <c r="BQ23" i="863" s="1"/>
  <c r="BQ36" i="861" s="1"/>
  <c r="BQ67" i="863"/>
  <c r="V67" i="863"/>
  <c r="V71" i="863"/>
  <c r="V69" i="863"/>
  <c r="V23" i="863" s="1"/>
  <c r="V36" i="861" s="1"/>
  <c r="CH67" i="863"/>
  <c r="CH71" i="863"/>
  <c r="CH69" i="863"/>
  <c r="CH23" i="863" s="1"/>
  <c r="CH36" i="861" s="1"/>
  <c r="AU67" i="863"/>
  <c r="AU71" i="863"/>
  <c r="AU69" i="863"/>
  <c r="AU23" i="863" s="1"/>
  <c r="AU36" i="861" s="1"/>
  <c r="O30" i="861"/>
  <c r="O31" i="861" s="1"/>
  <c r="BT69" i="863"/>
  <c r="BT23" i="863" s="1"/>
  <c r="BT36" i="861" s="1"/>
  <c r="BT67" i="863"/>
  <c r="BT71" i="863"/>
  <c r="N2116" i="64"/>
  <c r="N2193" i="64"/>
  <c r="N12" i="863"/>
  <c r="N20" i="861"/>
  <c r="CJ69" i="863"/>
  <c r="CJ23" i="863" s="1"/>
  <c r="CJ36" i="861" s="1"/>
  <c r="CJ67" i="863"/>
  <c r="CJ71" i="863"/>
  <c r="S2122" i="64"/>
  <c r="BO71" i="863"/>
  <c r="BO69" i="863"/>
  <c r="BO67" i="863"/>
  <c r="AB71" i="863"/>
  <c r="AB69" i="863"/>
  <c r="AB23" i="863" s="1"/>
  <c r="AB36" i="861" s="1"/>
  <c r="AB67" i="863"/>
  <c r="AC71" i="863"/>
  <c r="AC69" i="863"/>
  <c r="AC23" i="863" s="1"/>
  <c r="AC36" i="861" s="1"/>
  <c r="AC67" i="863"/>
  <c r="AT67" i="863"/>
  <c r="AT71" i="863"/>
  <c r="AT69" i="863"/>
  <c r="AT23" i="863" s="1"/>
  <c r="AT36" i="861" s="1"/>
  <c r="BS67" i="863"/>
  <c r="BS71" i="863"/>
  <c r="BS69" i="863"/>
  <c r="BS23" i="863" s="1"/>
  <c r="BS36" i="861" s="1"/>
  <c r="AN69" i="863"/>
  <c r="AN23" i="863" s="1"/>
  <c r="AN36" i="861" s="1"/>
  <c r="AN67" i="863"/>
  <c r="AN71" i="863"/>
  <c r="AO69" i="863"/>
  <c r="AO23" i="863" s="1"/>
  <c r="AO36" i="861" s="1"/>
  <c r="AO67" i="863"/>
  <c r="AO71" i="863"/>
  <c r="X69" i="863"/>
  <c r="X23" i="863" s="1"/>
  <c r="X36" i="861" s="1"/>
  <c r="X67" i="863"/>
  <c r="X71" i="863"/>
  <c r="Y69" i="863"/>
  <c r="Y23" i="863" s="1"/>
  <c r="Y36" i="861" s="1"/>
  <c r="Y67" i="863"/>
  <c r="Y71" i="863"/>
  <c r="CK69" i="863"/>
  <c r="CK23" i="863" s="1"/>
  <c r="CK36" i="861" s="1"/>
  <c r="CK67" i="863"/>
  <c r="CK71" i="863"/>
  <c r="AX71" i="863"/>
  <c r="AX69" i="863"/>
  <c r="AX23" i="863" s="1"/>
  <c r="AX36" i="861" s="1"/>
  <c r="AX67" i="863"/>
  <c r="AV69" i="863"/>
  <c r="AV23" i="863" s="1"/>
  <c r="AV36" i="861" s="1"/>
  <c r="AV67" i="863"/>
  <c r="AV71" i="863"/>
  <c r="AW69" i="863"/>
  <c r="AW23" i="863" s="1"/>
  <c r="AW36" i="861" s="1"/>
  <c r="AW67" i="863"/>
  <c r="AW71" i="863"/>
  <c r="BV71" i="863"/>
  <c r="BV69" i="863"/>
  <c r="BV23" i="863" s="1"/>
  <c r="BV36" i="861" s="1"/>
  <c r="BV67" i="863"/>
  <c r="AA71" i="863"/>
  <c r="AA69" i="863"/>
  <c r="AA23" i="863" s="1"/>
  <c r="AA36" i="861" s="1"/>
  <c r="AA67" i="863"/>
  <c r="AZ71" i="863"/>
  <c r="AZ69" i="863"/>
  <c r="AZ23" i="863" s="1"/>
  <c r="AZ36" i="861" s="1"/>
  <c r="AZ67" i="863"/>
  <c r="BA71" i="863"/>
  <c r="BA69" i="863"/>
  <c r="BA23" i="863" s="1"/>
  <c r="BA36" i="861" s="1"/>
  <c r="BA67" i="863"/>
  <c r="BR67" i="863"/>
  <c r="BR71" i="863"/>
  <c r="BR69" i="863"/>
  <c r="BR23" i="863" s="1"/>
  <c r="BR36" i="861" s="1"/>
  <c r="AE67" i="863"/>
  <c r="AE71" i="863"/>
  <c r="AE69" i="863"/>
  <c r="O2142" i="64"/>
  <c r="AY71" i="863"/>
  <c r="AY69" i="863"/>
  <c r="AY23" i="863" s="1"/>
  <c r="AY36" i="861" s="1"/>
  <c r="AY67" i="863"/>
  <c r="BX71" i="863"/>
  <c r="BX69" i="863"/>
  <c r="BX23" i="863" s="1"/>
  <c r="BX36" i="861" s="1"/>
  <c r="BX67" i="863"/>
  <c r="S2148" i="64"/>
  <c r="BY71" i="863"/>
  <c r="BY69" i="863"/>
  <c r="BY23" i="863" s="1"/>
  <c r="BY36" i="861" s="1"/>
  <c r="BY67" i="863"/>
  <c r="T2146" i="64"/>
  <c r="T2148" i="64" s="1"/>
  <c r="AD67" i="863"/>
  <c r="AD71" i="863"/>
  <c r="AD69" i="863"/>
  <c r="AD23" i="863" s="1"/>
  <c r="AD36" i="861" s="1"/>
  <c r="BC67" i="863"/>
  <c r="BC71" i="863"/>
  <c r="BC69" i="863"/>
  <c r="BU69" i="863"/>
  <c r="BU23" i="863" s="1"/>
  <c r="BU36" i="861" s="1"/>
  <c r="BU67" i="863"/>
  <c r="BU71" i="863"/>
  <c r="M2142" i="64"/>
  <c r="BF71" i="863"/>
  <c r="BF69" i="863"/>
  <c r="BF23" i="863" s="1"/>
  <c r="BF36" i="861" s="1"/>
  <c r="BF67" i="863"/>
  <c r="BW71" i="863"/>
  <c r="BW69" i="863"/>
  <c r="BW23" i="863" s="1"/>
  <c r="BW36" i="861" s="1"/>
  <c r="BW67" i="863"/>
  <c r="AJ71" i="863"/>
  <c r="AJ69" i="863"/>
  <c r="AJ23" i="863" s="1"/>
  <c r="AJ36" i="861" s="1"/>
  <c r="AJ67" i="863"/>
  <c r="CG31" i="861"/>
  <c r="AK71" i="863"/>
  <c r="AK69" i="863"/>
  <c r="AK23" i="863" s="1"/>
  <c r="AK36" i="861" s="1"/>
  <c r="AK67" i="863"/>
  <c r="BB67" i="863"/>
  <c r="BB71" i="863"/>
  <c r="BB69" i="863"/>
  <c r="BB23" i="863" s="1"/>
  <c r="BB36" i="861" s="1"/>
  <c r="CA67" i="863"/>
  <c r="CA71" i="863"/>
  <c r="CA69" i="863"/>
  <c r="M20" i="861"/>
  <c r="BI25" i="863" l="1"/>
  <c r="BI38" i="861" s="1"/>
  <c r="AV25" i="863"/>
  <c r="AB25" i="863"/>
  <c r="AB38" i="861" s="1"/>
  <c r="BJ25" i="863"/>
  <c r="BJ38" i="861" s="1"/>
  <c r="AS25" i="863"/>
  <c r="AS38" i="861" s="1"/>
  <c r="AL25" i="863"/>
  <c r="AL38" i="861" s="1"/>
  <c r="U25" i="863"/>
  <c r="U38" i="861" s="1"/>
  <c r="CB25" i="863"/>
  <c r="CB38" i="861" s="1"/>
  <c r="CD25" i="863"/>
  <c r="AO25" i="863"/>
  <c r="AO38" i="861" s="1"/>
  <c r="V25" i="863"/>
  <c r="V38" i="861" s="1"/>
  <c r="BW25" i="863"/>
  <c r="BW38" i="861" s="1"/>
  <c r="AY25" i="863"/>
  <c r="AY38" i="861" s="1"/>
  <c r="AA25" i="863"/>
  <c r="AA38" i="861" s="1"/>
  <c r="Y25" i="863"/>
  <c r="Y38" i="861" s="1"/>
  <c r="AT25" i="863"/>
  <c r="AT38" i="861" s="1"/>
  <c r="AU25" i="863"/>
  <c r="AU38" i="861" s="1"/>
  <c r="Z25" i="863"/>
  <c r="Z38" i="861" s="1"/>
  <c r="BL25" i="863"/>
  <c r="BL38" i="861" s="1"/>
  <c r="CE25" i="863"/>
  <c r="CE38" i="861" s="1"/>
  <c r="BG25" i="863"/>
  <c r="BG38" i="861" s="1"/>
  <c r="BE25" i="863"/>
  <c r="BE38" i="861" s="1"/>
  <c r="AG25" i="863"/>
  <c r="AG38" i="861" s="1"/>
  <c r="AK25" i="863"/>
  <c r="AK38" i="861" s="1"/>
  <c r="BY25" i="863"/>
  <c r="BY38" i="861" s="1"/>
  <c r="AN25" i="863"/>
  <c r="AN38" i="861" s="1"/>
  <c r="AQ25" i="863"/>
  <c r="AQ38" i="861" s="1"/>
  <c r="BM25" i="863"/>
  <c r="BM38" i="861" s="1"/>
  <c r="CI25" i="863"/>
  <c r="CI38" i="861" s="1"/>
  <c r="BZ25" i="863"/>
  <c r="BZ38" i="861" s="1"/>
  <c r="BH25" i="863"/>
  <c r="BH38" i="861" s="1"/>
  <c r="BR25" i="863"/>
  <c r="BR38" i="861" s="1"/>
  <c r="CA25" i="863"/>
  <c r="CA38" i="861" s="1"/>
  <c r="BC25" i="863"/>
  <c r="BC38" i="861" s="1"/>
  <c r="BA25" i="863"/>
  <c r="BA38" i="861" s="1"/>
  <c r="BO25" i="863"/>
  <c r="BQ25" i="863"/>
  <c r="BQ38" i="861" s="1"/>
  <c r="S25" i="863"/>
  <c r="S38" i="861" s="1"/>
  <c r="BN25" i="863"/>
  <c r="BN38" i="861" s="1"/>
  <c r="CF25" i="863"/>
  <c r="CF38" i="861" s="1"/>
  <c r="AF25" i="863"/>
  <c r="AF38" i="861" s="1"/>
  <c r="AM25" i="863"/>
  <c r="AM38" i="861" s="1"/>
  <c r="BF25" i="863"/>
  <c r="BF38" i="861" s="1"/>
  <c r="AE25" i="863"/>
  <c r="BV25" i="863"/>
  <c r="BV38" i="861" s="1"/>
  <c r="BT25" i="863"/>
  <c r="BT38" i="861" s="1"/>
  <c r="CH25" i="863"/>
  <c r="CH38" i="861" s="1"/>
  <c r="AP25" i="863"/>
  <c r="AP38" i="861" s="1"/>
  <c r="BD25" i="863"/>
  <c r="BD38" i="861" s="1"/>
  <c r="AH25" i="863"/>
  <c r="AH38" i="861" s="1"/>
  <c r="AD25" i="863"/>
  <c r="AD38" i="861" s="1"/>
  <c r="AW25" i="863"/>
  <c r="AW38" i="861" s="1"/>
  <c r="AX25" i="863"/>
  <c r="AX38" i="861" s="1"/>
  <c r="AC25" i="863"/>
  <c r="AC38" i="861" s="1"/>
  <c r="CJ25" i="863"/>
  <c r="CJ38" i="861" s="1"/>
  <c r="W25" i="863"/>
  <c r="W38" i="861" s="1"/>
  <c r="BK25" i="863"/>
  <c r="BK38" i="861" s="1"/>
  <c r="CG25" i="863"/>
  <c r="CG38" i="861" s="1"/>
  <c r="T25" i="863"/>
  <c r="T38" i="861" s="1"/>
  <c r="CC25" i="863"/>
  <c r="CC38" i="861" s="1"/>
  <c r="AI25" i="863"/>
  <c r="AI38" i="861" s="1"/>
  <c r="X25" i="863"/>
  <c r="X38" i="861" s="1"/>
  <c r="BB25" i="863"/>
  <c r="BB38" i="861" s="1"/>
  <c r="AJ25" i="863"/>
  <c r="AJ38" i="861" s="1"/>
  <c r="BU25" i="863"/>
  <c r="BU38" i="861" s="1"/>
  <c r="BX25" i="863"/>
  <c r="BX38" i="861" s="1"/>
  <c r="AZ25" i="863"/>
  <c r="AZ38" i="861" s="1"/>
  <c r="CK25" i="863"/>
  <c r="CK38" i="861" s="1"/>
  <c r="BS25" i="863"/>
  <c r="BS38" i="861" s="1"/>
  <c r="BP25" i="863"/>
  <c r="BP38" i="861" s="1"/>
  <c r="CL25" i="863"/>
  <c r="CL38" i="861" s="1"/>
  <c r="AR25" i="863"/>
  <c r="AR38" i="861" s="1"/>
  <c r="CD38" i="861"/>
  <c r="AV38" i="861"/>
  <c r="U2197" i="64"/>
  <c r="U2120" i="64"/>
  <c r="V2120" i="64" s="1"/>
  <c r="W2120" i="64" s="1"/>
  <c r="W2122"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46"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8" i="861"/>
  <c r="L38" i="861" s="1"/>
  <c r="BO38" i="861"/>
  <c r="O38" i="861" s="1"/>
  <c r="P25" i="863"/>
  <c r="P38" i="861"/>
  <c r="K38" i="861"/>
  <c r="N38" i="861"/>
  <c r="M38" i="861"/>
  <c r="U2122" i="64"/>
  <c r="V2122" i="64"/>
  <c r="U2199" i="64"/>
  <c r="V2197" i="64"/>
  <c r="AY26" i="863"/>
  <c r="AY35" i="861"/>
  <c r="AY39" i="861" s="1"/>
  <c r="BH26" i="863"/>
  <c r="BH35" i="861"/>
  <c r="BH39" i="861" s="1"/>
  <c r="BK26" i="863"/>
  <c r="BK35" i="861"/>
  <c r="BK39" i="861" s="1"/>
  <c r="L23" i="863"/>
  <c r="AE36" i="861"/>
  <c r="L36" i="861" s="1"/>
  <c r="BN26" i="863"/>
  <c r="BN35" i="861"/>
  <c r="BN39" i="861" s="1"/>
  <c r="M23" i="863"/>
  <c r="AQ36" i="861"/>
  <c r="M36" i="861" s="1"/>
  <c r="BP26" i="863"/>
  <c r="BP35" i="861"/>
  <c r="BP39" i="861" s="1"/>
  <c r="AV26" i="863"/>
  <c r="AV35" i="861"/>
  <c r="AV39" i="861" s="1"/>
  <c r="AN26" i="863"/>
  <c r="AN35" i="861"/>
  <c r="AN39" i="861" s="1"/>
  <c r="AR26" i="863"/>
  <c r="AR35" i="861"/>
  <c r="AR39" i="861" s="1"/>
  <c r="V26" i="863"/>
  <c r="V35" i="861"/>
  <c r="V39" i="861" s="1"/>
  <c r="P72" i="863"/>
  <c r="AG26" i="863"/>
  <c r="AG35" i="861"/>
  <c r="AG39" i="861" s="1"/>
  <c r="AD26" i="863"/>
  <c r="AD35" i="861"/>
  <c r="AD39" i="861" s="1"/>
  <c r="N72" i="863"/>
  <c r="BT26" i="863"/>
  <c r="BT35" i="861"/>
  <c r="BT39" i="861" s="1"/>
  <c r="AL26" i="863"/>
  <c r="AL35" i="861"/>
  <c r="AL39" i="861" s="1"/>
  <c r="BS26" i="863"/>
  <c r="BS35" i="861"/>
  <c r="BS39" i="861" s="1"/>
  <c r="CC26" i="863"/>
  <c r="CC35" i="861"/>
  <c r="CC39" i="861" s="1"/>
  <c r="CG26" i="863"/>
  <c r="CG35" i="861"/>
  <c r="CG39" i="861" s="1"/>
  <c r="BY26" i="863"/>
  <c r="BY35" i="861"/>
  <c r="BY39" i="861" s="1"/>
  <c r="AM26" i="863"/>
  <c r="AM35" i="861"/>
  <c r="AM39" i="861" s="1"/>
  <c r="P22" i="863"/>
  <c r="CA26" i="863"/>
  <c r="CA35" i="861"/>
  <c r="P23" i="863"/>
  <c r="CA36" i="861"/>
  <c r="P36" i="861" s="1"/>
  <c r="BG26" i="863"/>
  <c r="BG35" i="861"/>
  <c r="BG39" i="861" s="1"/>
  <c r="T26" i="863"/>
  <c r="T35" i="861"/>
  <c r="T39" i="861" s="1"/>
  <c r="U26" i="863"/>
  <c r="U35" i="861"/>
  <c r="U39" i="861" s="1"/>
  <c r="AX26" i="863"/>
  <c r="AX35" i="861"/>
  <c r="AX39" i="861" s="1"/>
  <c r="W26" i="863"/>
  <c r="W35" i="861"/>
  <c r="W39" i="861" s="1"/>
  <c r="BL35" i="861"/>
  <c r="BL39" i="861" s="1"/>
  <c r="BL26" i="863"/>
  <c r="N23" i="863"/>
  <c r="BC36" i="861"/>
  <c r="N36" i="861" s="1"/>
  <c r="AS26" i="863"/>
  <c r="AS35" i="861"/>
  <c r="AS39" i="861" s="1"/>
  <c r="BQ26" i="863"/>
  <c r="BQ35" i="861"/>
  <c r="BQ39" i="861" s="1"/>
  <c r="CJ35" i="861"/>
  <c r="CJ39" i="861" s="1"/>
  <c r="CJ26" i="863"/>
  <c r="BV26" i="863"/>
  <c r="BV35" i="861"/>
  <c r="BV39" i="861" s="1"/>
  <c r="AH26" i="863"/>
  <c r="AH35" i="861"/>
  <c r="AH39" i="861" s="1"/>
  <c r="AC26" i="863"/>
  <c r="AC35" i="861"/>
  <c r="AC39" i="861" s="1"/>
  <c r="AI26" i="863"/>
  <c r="AI35" i="861"/>
  <c r="AI39" i="861" s="1"/>
  <c r="AB26" i="863"/>
  <c r="AB35" i="861"/>
  <c r="AB39" i="861" s="1"/>
  <c r="BO26" i="863"/>
  <c r="O22" i="863"/>
  <c r="BO35" i="861"/>
  <c r="AZ26" i="863"/>
  <c r="AZ35" i="861"/>
  <c r="AZ39" i="861" s="1"/>
  <c r="N22" i="863"/>
  <c r="BC26" i="863"/>
  <c r="BC35" i="861"/>
  <c r="BZ26" i="863"/>
  <c r="BZ35" i="861"/>
  <c r="BZ39" i="861" s="1"/>
  <c r="CE26" i="863"/>
  <c r="CE35" i="861"/>
  <c r="CE39" i="861" s="1"/>
  <c r="AW26" i="863"/>
  <c r="AW35" i="861"/>
  <c r="AW39" i="861" s="1"/>
  <c r="CF26" i="863"/>
  <c r="CF35" i="861"/>
  <c r="CF39" i="861" s="1"/>
  <c r="CI26" i="863"/>
  <c r="CI35" i="861"/>
  <c r="CI39" i="861" s="1"/>
  <c r="AO26" i="863"/>
  <c r="AO35" i="861"/>
  <c r="AO39" i="861" s="1"/>
  <c r="BF26" i="863"/>
  <c r="BF35" i="861"/>
  <c r="BF39" i="861" s="1"/>
  <c r="CB26" i="863"/>
  <c r="CB35" i="861"/>
  <c r="CB39" i="861" s="1"/>
  <c r="BB26" i="863"/>
  <c r="BB35" i="861"/>
  <c r="BB39" i="861" s="1"/>
  <c r="Y26" i="863"/>
  <c r="Y35" i="861"/>
  <c r="Y39" i="861" s="1"/>
  <c r="BI26" i="863"/>
  <c r="BI35" i="861"/>
  <c r="BI39" i="861" s="1"/>
  <c r="Z26" i="863"/>
  <c r="Z35" i="861"/>
  <c r="Z39" i="861" s="1"/>
  <c r="BE26" i="863"/>
  <c r="BE35" i="861"/>
  <c r="BE39" i="861" s="1"/>
  <c r="BJ26" i="863"/>
  <c r="BJ35" i="861"/>
  <c r="BJ39" i="861" s="1"/>
  <c r="CH26" i="863"/>
  <c r="CH35" i="861"/>
  <c r="CH39" i="861" s="1"/>
  <c r="M72" i="863"/>
  <c r="AT26" i="863"/>
  <c r="AT35" i="861"/>
  <c r="AT39" i="861" s="1"/>
  <c r="BX26" i="863"/>
  <c r="BX35" i="861"/>
  <c r="BX39" i="861" s="1"/>
  <c r="BD35" i="861"/>
  <c r="BD39" i="861" s="1"/>
  <c r="BD26" i="863"/>
  <c r="K72" i="863"/>
  <c r="BA26" i="863"/>
  <c r="BA35" i="861"/>
  <c r="BA39" i="861" s="1"/>
  <c r="AF35" i="861"/>
  <c r="AF39" i="861" s="1"/>
  <c r="AF26" i="863"/>
  <c r="AU26" i="863"/>
  <c r="AU35" i="861"/>
  <c r="AU39" i="861" s="1"/>
  <c r="BU26" i="863"/>
  <c r="BU35" i="861"/>
  <c r="BU39" i="861" s="1"/>
  <c r="AP26" i="863"/>
  <c r="AP35" i="861"/>
  <c r="AP39" i="861" s="1"/>
  <c r="O72" i="863"/>
  <c r="BR26" i="863"/>
  <c r="BR35" i="861"/>
  <c r="BR39" i="861" s="1"/>
  <c r="M22" i="863"/>
  <c r="AQ26" i="863"/>
  <c r="AQ35" i="861"/>
  <c r="V2146" i="64"/>
  <c r="S26" i="863"/>
  <c r="K22" i="863"/>
  <c r="S35" i="861"/>
  <c r="X35" i="861"/>
  <c r="X39" i="861" s="1"/>
  <c r="X26" i="863"/>
  <c r="AA26" i="863"/>
  <c r="AA35" i="861"/>
  <c r="AA39" i="861" s="1"/>
  <c r="AJ26" i="863"/>
  <c r="AJ35" i="861"/>
  <c r="AJ39" i="861" s="1"/>
  <c r="L72" i="863"/>
  <c r="AE26" i="863"/>
  <c r="L22" i="863"/>
  <c r="AE35" i="861"/>
  <c r="X2120" i="64"/>
  <c r="X2122" i="64" s="1"/>
  <c r="O23" i="863"/>
  <c r="BO36" i="861"/>
  <c r="O36" i="861" s="1"/>
  <c r="CD26" i="863"/>
  <c r="CD35" i="861"/>
  <c r="CD39" i="861" s="1"/>
  <c r="BM26" i="863"/>
  <c r="BM35" i="861"/>
  <c r="BM39" i="861" s="1"/>
  <c r="CK26" i="863"/>
  <c r="CK35" i="861"/>
  <c r="CK39" i="861" s="1"/>
  <c r="BW26" i="863"/>
  <c r="BW35" i="861"/>
  <c r="BW39" i="861" s="1"/>
  <c r="CL26" i="863"/>
  <c r="CL35" i="861"/>
  <c r="CL39" i="861" s="1"/>
  <c r="U2148" i="64"/>
  <c r="AK26" i="863"/>
  <c r="AK35" i="861"/>
  <c r="AK39" i="861" s="1"/>
  <c r="K23" i="863"/>
  <c r="S36" i="861"/>
  <c r="K36" i="861" s="1"/>
  <c r="L26" i="863" l="1"/>
  <c r="M26" i="863"/>
  <c r="V2199" i="64"/>
  <c r="W2197" i="64"/>
  <c r="AP41" i="861"/>
  <c r="AP2167" i="64"/>
  <c r="AP2219" i="64"/>
  <c r="AK41" i="861"/>
  <c r="AK2167" i="64"/>
  <c r="AK2219" i="64"/>
  <c r="V2148" i="64"/>
  <c r="AF41" i="861"/>
  <c r="AF2167" i="64"/>
  <c r="AF2219" i="64"/>
  <c r="AT41" i="861"/>
  <c r="AT2167" i="64"/>
  <c r="AT2219" i="64"/>
  <c r="CG2219" i="64"/>
  <c r="CG2167" i="64"/>
  <c r="CG41" i="861"/>
  <c r="BT41" i="861"/>
  <c r="BT2219" i="64"/>
  <c r="BT2167" i="64"/>
  <c r="V41" i="861"/>
  <c r="V2167" i="64"/>
  <c r="V2219" i="64"/>
  <c r="BP41" i="861"/>
  <c r="BP2219" i="64"/>
  <c r="BP2167" i="64"/>
  <c r="BK41" i="861"/>
  <c r="BK2167" i="64"/>
  <c r="BK2219" i="64"/>
  <c r="BM41" i="861"/>
  <c r="BM2219" i="64"/>
  <c r="BM2167" i="64"/>
  <c r="L35" i="861"/>
  <c r="AE39" i="861"/>
  <c r="BU41" i="861"/>
  <c r="BU2167" i="64"/>
  <c r="BU2219" i="64"/>
  <c r="BA41" i="861"/>
  <c r="BA2167" i="64"/>
  <c r="BA2219" i="64"/>
  <c r="Z41" i="861"/>
  <c r="Z2167" i="64"/>
  <c r="Z2219" i="64"/>
  <c r="CB41" i="861"/>
  <c r="CB2219" i="64"/>
  <c r="CB2167" i="64"/>
  <c r="CF41" i="861"/>
  <c r="CF2167" i="64"/>
  <c r="CF2219" i="64"/>
  <c r="N35" i="861"/>
  <c r="BC39" i="861"/>
  <c r="AB41" i="861"/>
  <c r="AB2219" i="64"/>
  <c r="AB2167" i="64"/>
  <c r="BV41" i="861"/>
  <c r="BV2219" i="64"/>
  <c r="BV2167" i="64"/>
  <c r="U41" i="861"/>
  <c r="U2167" i="64"/>
  <c r="U2219" i="64"/>
  <c r="P35" i="861"/>
  <c r="CA39" i="861"/>
  <c r="K35" i="861"/>
  <c r="S39" i="861"/>
  <c r="AA41" i="861"/>
  <c r="AA2219" i="64"/>
  <c r="AA2167" i="64"/>
  <c r="M35" i="861"/>
  <c r="AQ39" i="861"/>
  <c r="X41" i="861"/>
  <c r="X2167" i="64"/>
  <c r="X2219" i="64"/>
  <c r="CC41" i="861"/>
  <c r="CC2167" i="64"/>
  <c r="CC2219" i="64"/>
  <c r="AR41" i="861"/>
  <c r="AR2167" i="64"/>
  <c r="AR2219" i="64"/>
  <c r="BH41" i="861"/>
  <c r="BH2167" i="64"/>
  <c r="BH2219" i="64"/>
  <c r="CH2167" i="64"/>
  <c r="CH2219" i="64"/>
  <c r="CH41" i="861"/>
  <c r="BI41" i="861"/>
  <c r="BI2167" i="64"/>
  <c r="BI2219" i="64"/>
  <c r="BF41" i="861"/>
  <c r="BF2167" i="64"/>
  <c r="BF2219" i="64"/>
  <c r="AW41" i="861"/>
  <c r="AW2219" i="64"/>
  <c r="AW2167" i="64"/>
  <c r="N26" i="863"/>
  <c r="AI41" i="861"/>
  <c r="AI2167" i="64"/>
  <c r="AI2219" i="64"/>
  <c r="T41" i="861"/>
  <c r="T2167" i="64"/>
  <c r="T2219" i="64"/>
  <c r="P26" i="863"/>
  <c r="AD41" i="861"/>
  <c r="AD2167" i="64"/>
  <c r="AD2219" i="64"/>
  <c r="K26" i="863"/>
  <c r="BR41" i="861"/>
  <c r="BR2219" i="64"/>
  <c r="BR2167" i="64"/>
  <c r="AZ41" i="861"/>
  <c r="AZ2167" i="64"/>
  <c r="AZ2219" i="64"/>
  <c r="CJ41" i="861"/>
  <c r="CJ2219" i="64"/>
  <c r="CJ2167" i="64"/>
  <c r="BL41" i="861"/>
  <c r="BL2219" i="64"/>
  <c r="BL2167" i="64"/>
  <c r="AM41" i="861"/>
  <c r="AM2219" i="64"/>
  <c r="AM2167" i="64"/>
  <c r="BS41" i="861"/>
  <c r="BS2219" i="64"/>
  <c r="BS2167" i="64"/>
  <c r="AN41" i="861"/>
  <c r="AN2219" i="64"/>
  <c r="AN2167" i="64"/>
  <c r="BN41" i="861"/>
  <c r="BN2167" i="64"/>
  <c r="BN2219" i="64"/>
  <c r="AY41" i="861"/>
  <c r="AY2167" i="64"/>
  <c r="AY2219" i="64"/>
  <c r="CD41" i="861"/>
  <c r="CD2167" i="64"/>
  <c r="CD2219" i="64"/>
  <c r="AU41" i="861"/>
  <c r="AU2219" i="64"/>
  <c r="AU2167" i="64"/>
  <c r="BJ41" i="861"/>
  <c r="BJ2167" i="64"/>
  <c r="BJ2219" i="64"/>
  <c r="Y41" i="861"/>
  <c r="Y2167" i="64"/>
  <c r="Y2219" i="64"/>
  <c r="AO41" i="861"/>
  <c r="AO2219" i="64"/>
  <c r="AO2167" i="64"/>
  <c r="CE41" i="861"/>
  <c r="CE2167" i="64"/>
  <c r="CE2219" i="64"/>
  <c r="AC41" i="861"/>
  <c r="AC2167" i="64"/>
  <c r="AC2219" i="64"/>
  <c r="BQ41" i="861"/>
  <c r="BQ2167" i="64"/>
  <c r="BQ2219" i="64"/>
  <c r="W41" i="861"/>
  <c r="W2219" i="64"/>
  <c r="W2167" i="64"/>
  <c r="BG41" i="861"/>
  <c r="BG2167" i="64"/>
  <c r="BG2219" i="64"/>
  <c r="AG41" i="861"/>
  <c r="AG2219" i="64"/>
  <c r="AG2167" i="64"/>
  <c r="BW41" i="861"/>
  <c r="BW2167" i="64"/>
  <c r="BW2219" i="64"/>
  <c r="AJ41" i="861"/>
  <c r="AJ2167" i="64"/>
  <c r="AJ2219" i="64"/>
  <c r="BD41" i="861"/>
  <c r="BD2219" i="64"/>
  <c r="BD2167" i="64"/>
  <c r="BX41" i="861"/>
  <c r="BX2167" i="64"/>
  <c r="BX2219" i="64"/>
  <c r="BO39" i="861"/>
  <c r="O35" i="861"/>
  <c r="BY41" i="861"/>
  <c r="BY2167" i="64"/>
  <c r="BY2219" i="64"/>
  <c r="AL41" i="861"/>
  <c r="AL2167" i="64"/>
  <c r="AL2219" i="64"/>
  <c r="AV41" i="861"/>
  <c r="AV2219" i="64"/>
  <c r="AV2167" i="64"/>
  <c r="CL41" i="861"/>
  <c r="CL2167" i="64"/>
  <c r="CL2219" i="64"/>
  <c r="CK41" i="861"/>
  <c r="CK2219" i="64"/>
  <c r="CK2167" i="64"/>
  <c r="Y2120" i="64"/>
  <c r="W2146" i="64"/>
  <c r="W2148" i="64" s="1"/>
  <c r="BE41" i="861"/>
  <c r="BE2219" i="64"/>
  <c r="BE2167" i="64"/>
  <c r="BB41" i="861"/>
  <c r="BB2167" i="64"/>
  <c r="BB2219" i="64"/>
  <c r="CI41" i="861"/>
  <c r="CI2219" i="64"/>
  <c r="CI2167" i="64"/>
  <c r="BZ2167" i="64"/>
  <c r="BZ2219" i="64"/>
  <c r="BZ41" i="861"/>
  <c r="O26" i="863"/>
  <c r="AH41" i="861"/>
  <c r="AH2167" i="64"/>
  <c r="AH2219" i="64"/>
  <c r="AS41" i="861"/>
  <c r="AS2219" i="64"/>
  <c r="AS2167" i="64"/>
  <c r="AX41" i="861"/>
  <c r="AX2167" i="64"/>
  <c r="AX2219" i="64"/>
  <c r="X2197" i="64" l="1"/>
  <c r="W2199" i="64"/>
  <c r="CI2245" i="64"/>
  <c r="CI2248" i="64" s="1"/>
  <c r="CI42" i="861"/>
  <c r="CI53" i="861"/>
  <c r="AH2245" i="64"/>
  <c r="AH2248" i="64" s="1"/>
  <c r="AH42" i="861"/>
  <c r="AH53" i="861"/>
  <c r="Z2120" i="64"/>
  <c r="Y2122" i="64"/>
  <c r="BY2245" i="64"/>
  <c r="BY2248" i="64" s="1"/>
  <c r="BY42" i="861"/>
  <c r="BY53" i="861"/>
  <c r="AX2245" i="64"/>
  <c r="AX2248" i="64" s="1"/>
  <c r="AX42" i="861"/>
  <c r="AX53" i="861"/>
  <c r="BZ2245" i="64"/>
  <c r="BZ2248" i="64" s="1"/>
  <c r="BZ42" i="861"/>
  <c r="BZ53" i="861"/>
  <c r="BB2245" i="64"/>
  <c r="BB2248" i="64" s="1"/>
  <c r="BB42" i="861"/>
  <c r="BB53" i="861"/>
  <c r="AG2245" i="64"/>
  <c r="AG2248" i="64" s="1"/>
  <c r="AG42" i="861"/>
  <c r="AG53" i="861"/>
  <c r="BJ2245" i="64"/>
  <c r="BJ2248" i="64" s="1"/>
  <c r="BJ42" i="861"/>
  <c r="BJ53" i="861"/>
  <c r="BL2245" i="64"/>
  <c r="BL2248" i="64" s="1"/>
  <c r="BL42" i="861"/>
  <c r="BL53" i="861"/>
  <c r="CH2245" i="64"/>
  <c r="CH2248" i="64" s="1"/>
  <c r="CH42" i="861"/>
  <c r="CH53" i="861"/>
  <c r="X2245" i="64"/>
  <c r="X2248" i="64" s="1"/>
  <c r="X42" i="861"/>
  <c r="X53" i="861"/>
  <c r="BV2245" i="64"/>
  <c r="BV2248" i="64" s="1"/>
  <c r="BV42" i="861"/>
  <c r="BV53" i="861"/>
  <c r="CF2245" i="64"/>
  <c r="CF2248" i="64" s="1"/>
  <c r="CF42" i="861"/>
  <c r="CF53" i="861"/>
  <c r="AV2245" i="64"/>
  <c r="AV2248" i="64" s="1"/>
  <c r="AV42" i="861"/>
  <c r="AV53" i="861"/>
  <c r="O39" i="861"/>
  <c r="BO41" i="861"/>
  <c r="BO2167" i="64"/>
  <c r="BO2219" i="64"/>
  <c r="BQ2245" i="64"/>
  <c r="BQ2248" i="64" s="1"/>
  <c r="BQ42" i="861"/>
  <c r="BQ53" i="861"/>
  <c r="AY2245" i="64"/>
  <c r="AY2248" i="64" s="1"/>
  <c r="AY42" i="861"/>
  <c r="AY53" i="861"/>
  <c r="AW2245" i="64"/>
  <c r="AW2248" i="64" s="1"/>
  <c r="AW42" i="861"/>
  <c r="AW53" i="861"/>
  <c r="P39" i="861"/>
  <c r="CA41" i="861"/>
  <c r="CA2167" i="64"/>
  <c r="CA2219" i="64"/>
  <c r="BA2245" i="64"/>
  <c r="BA2248" i="64" s="1"/>
  <c r="BA42" i="861"/>
  <c r="BA53" i="861"/>
  <c r="BM2245" i="64"/>
  <c r="BM2248" i="64" s="1"/>
  <c r="BM42" i="861"/>
  <c r="BM53" i="861"/>
  <c r="AJ2245" i="64"/>
  <c r="AJ2248" i="64" s="1"/>
  <c r="AJ42" i="861"/>
  <c r="AJ53" i="861"/>
  <c r="AO2245" i="64"/>
  <c r="AO2248" i="64" s="1"/>
  <c r="AO42" i="861"/>
  <c r="AO53" i="861"/>
  <c r="BS2245" i="64"/>
  <c r="BS2248" i="64" s="1"/>
  <c r="BS42" i="861"/>
  <c r="BS53" i="861"/>
  <c r="BR2245" i="64"/>
  <c r="BR2248" i="64" s="1"/>
  <c r="BR42" i="861"/>
  <c r="BR53" i="861"/>
  <c r="T2245" i="64"/>
  <c r="T2248" i="64" s="1"/>
  <c r="T42" i="861"/>
  <c r="T53" i="861"/>
  <c r="AR2245" i="64"/>
  <c r="AR2248" i="64" s="1"/>
  <c r="AR42" i="861"/>
  <c r="AR53" i="861"/>
  <c r="AQ41" i="861"/>
  <c r="M39" i="861"/>
  <c r="AQ2167" i="64"/>
  <c r="AQ2219" i="64"/>
  <c r="V2245" i="64"/>
  <c r="V2248" i="64" s="1"/>
  <c r="V42" i="861"/>
  <c r="V53" i="861"/>
  <c r="AK2245" i="64"/>
  <c r="AK2248" i="64" s="1"/>
  <c r="AK42" i="861"/>
  <c r="AK53" i="861"/>
  <c r="CK2245" i="64"/>
  <c r="CK2248" i="64" s="1"/>
  <c r="CK42" i="861"/>
  <c r="CK53" i="861"/>
  <c r="AS2245" i="64"/>
  <c r="AS2248" i="64" s="1"/>
  <c r="AS42" i="861"/>
  <c r="AS53" i="861"/>
  <c r="BG2245" i="64"/>
  <c r="BG2248" i="64" s="1"/>
  <c r="BG42" i="861"/>
  <c r="BG53" i="861"/>
  <c r="AU2245" i="64"/>
  <c r="AU2248" i="64" s="1"/>
  <c r="AU42" i="861"/>
  <c r="AU53" i="861"/>
  <c r="CJ2245" i="64"/>
  <c r="CJ2248" i="64" s="1"/>
  <c r="CJ42" i="861"/>
  <c r="CJ53" i="861"/>
  <c r="AB2245" i="64"/>
  <c r="AB2248" i="64" s="1"/>
  <c r="AB42" i="861"/>
  <c r="AB53" i="861"/>
  <c r="CB2245" i="64"/>
  <c r="CB2248" i="64" s="1"/>
  <c r="CB42" i="861"/>
  <c r="CB53" i="861"/>
  <c r="AT2245" i="64"/>
  <c r="AT2248" i="64" s="1"/>
  <c r="AT42" i="861"/>
  <c r="AT53" i="861"/>
  <c r="BE2245" i="64"/>
  <c r="BE2248" i="64" s="1"/>
  <c r="BE42" i="861"/>
  <c r="BE53" i="861"/>
  <c r="X2146" i="64"/>
  <c r="X2148" i="64" s="1"/>
  <c r="AL2245" i="64"/>
  <c r="AL2248" i="64" s="1"/>
  <c r="AL42" i="861"/>
  <c r="AL53" i="861"/>
  <c r="BX2245" i="64"/>
  <c r="BX2248" i="64" s="1"/>
  <c r="BX42" i="861"/>
  <c r="BX53" i="861"/>
  <c r="AC2245" i="64"/>
  <c r="AC2248" i="64" s="1"/>
  <c r="AC42" i="861"/>
  <c r="AC53" i="861"/>
  <c r="BN2245" i="64"/>
  <c r="BN2248" i="64" s="1"/>
  <c r="BN42" i="861"/>
  <c r="BN53" i="861"/>
  <c r="BF2245" i="64"/>
  <c r="BF2248" i="64" s="1"/>
  <c r="BF42" i="861"/>
  <c r="BF53" i="861"/>
  <c r="BC41" i="861"/>
  <c r="N39" i="861"/>
  <c r="BC2219" i="64"/>
  <c r="BC2167" i="64"/>
  <c r="BU2245" i="64"/>
  <c r="BU2248" i="64" s="1"/>
  <c r="BU42" i="861"/>
  <c r="BU53" i="861"/>
  <c r="BK2245" i="64"/>
  <c r="BK2248" i="64" s="1"/>
  <c r="BK42" i="861"/>
  <c r="BK53" i="861"/>
  <c r="BW2245" i="64"/>
  <c r="BW2248" i="64" s="1"/>
  <c r="BW42" i="861"/>
  <c r="BW53" i="861"/>
  <c r="Y2245" i="64"/>
  <c r="Y2248" i="64" s="1"/>
  <c r="Y42" i="861"/>
  <c r="Y53" i="861"/>
  <c r="AM2245" i="64"/>
  <c r="AM2248" i="64" s="1"/>
  <c r="AM42" i="861"/>
  <c r="AM53" i="861"/>
  <c r="AI2245" i="64"/>
  <c r="AI2248" i="64" s="1"/>
  <c r="AI42" i="861"/>
  <c r="AI53" i="861"/>
  <c r="CC2245" i="64"/>
  <c r="CC2248" i="64" s="1"/>
  <c r="CC42" i="861"/>
  <c r="CC53" i="861"/>
  <c r="U2245" i="64"/>
  <c r="U2248" i="64" s="1"/>
  <c r="U42" i="861"/>
  <c r="U53" i="861"/>
  <c r="AE41" i="861"/>
  <c r="L39" i="861"/>
  <c r="AE2219" i="64"/>
  <c r="AE2167" i="64"/>
  <c r="BT2245" i="64"/>
  <c r="BT2248" i="64" s="1"/>
  <c r="BT42" i="861"/>
  <c r="BT53" i="861"/>
  <c r="AP2245" i="64"/>
  <c r="AP2248" i="64" s="1"/>
  <c r="AP42" i="861"/>
  <c r="AP53" i="861"/>
  <c r="CL2245" i="64"/>
  <c r="CL2248" i="64" s="1"/>
  <c r="CL42" i="861"/>
  <c r="CL53" i="861"/>
  <c r="W2245" i="64"/>
  <c r="W2248" i="64" s="1"/>
  <c r="W42" i="861"/>
  <c r="W53" i="861"/>
  <c r="CD2245" i="64"/>
  <c r="CD2248" i="64" s="1"/>
  <c r="CD42" i="861"/>
  <c r="CD53" i="861"/>
  <c r="AZ2245" i="64"/>
  <c r="AZ2248" i="64" s="1"/>
  <c r="AZ42" i="861"/>
  <c r="AZ53" i="861"/>
  <c r="AD2245" i="64"/>
  <c r="AD2248" i="64" s="1"/>
  <c r="AD42" i="861"/>
  <c r="AD53" i="861"/>
  <c r="AA2245" i="64"/>
  <c r="AA2248" i="64" s="1"/>
  <c r="AA42" i="861"/>
  <c r="AA53" i="861"/>
  <c r="Z2245" i="64"/>
  <c r="Z2248" i="64" s="1"/>
  <c r="Z42" i="861"/>
  <c r="Z53" i="861"/>
  <c r="CG2245" i="64"/>
  <c r="CG2248" i="64" s="1"/>
  <c r="CG42" i="861"/>
  <c r="CG53" i="861"/>
  <c r="AF2245" i="64"/>
  <c r="AF2248" i="64" s="1"/>
  <c r="AF42" i="861"/>
  <c r="AF53" i="861"/>
  <c r="BD2245" i="64"/>
  <c r="BD2248" i="64" s="1"/>
  <c r="BD42" i="861"/>
  <c r="BD53" i="861"/>
  <c r="CE2245" i="64"/>
  <c r="CE2248" i="64" s="1"/>
  <c r="CE42" i="861"/>
  <c r="CE53" i="861"/>
  <c r="AN2245" i="64"/>
  <c r="AN2248" i="64" s="1"/>
  <c r="AN42" i="861"/>
  <c r="AN53" i="861"/>
  <c r="BI2245" i="64"/>
  <c r="BI2248" i="64" s="1"/>
  <c r="BI42" i="861"/>
  <c r="BI53" i="861"/>
  <c r="BH2245" i="64"/>
  <c r="BH2248" i="64" s="1"/>
  <c r="BH42" i="861"/>
  <c r="BH53" i="861"/>
  <c r="S41" i="861"/>
  <c r="K39" i="861"/>
  <c r="S2167" i="64"/>
  <c r="S2171" i="64" s="1"/>
  <c r="S2219" i="64"/>
  <c r="S2223" i="64" s="1"/>
  <c r="T2223" i="64" s="1"/>
  <c r="BP2245" i="64"/>
  <c r="BP2248" i="64" s="1"/>
  <c r="BP42" i="861"/>
  <c r="BP53" i="861"/>
  <c r="X2199" i="64" l="1"/>
  <c r="Y2197" i="64"/>
  <c r="U2223" i="64"/>
  <c r="AP54" i="861"/>
  <c r="AP55" i="861" s="1"/>
  <c r="AT54" i="861"/>
  <c r="AT55" i="861" s="1"/>
  <c r="S2245" i="64"/>
  <c r="S2248" i="64" s="1"/>
  <c r="K2248" i="64" s="1"/>
  <c r="K41" i="861"/>
  <c r="S42" i="861"/>
  <c r="S53" i="861"/>
  <c r="AA54" i="861"/>
  <c r="AA55" i="861" s="1"/>
  <c r="BA54" i="861"/>
  <c r="BA55" i="861" s="1"/>
  <c r="P2167" i="64"/>
  <c r="P2219" i="64"/>
  <c r="AV54" i="861"/>
  <c r="AV55" i="861" s="1"/>
  <c r="BJ54" i="861"/>
  <c r="BJ55" i="861" s="1"/>
  <c r="BN54" i="861"/>
  <c r="BN55" i="861" s="1"/>
  <c r="CB54" i="861"/>
  <c r="CB55" i="861" s="1"/>
  <c r="BS54" i="861"/>
  <c r="BS55" i="861" s="1"/>
  <c r="X54" i="861"/>
  <c r="X55" i="861" s="1"/>
  <c r="AX54" i="861"/>
  <c r="AX55" i="861" s="1"/>
  <c r="Y54" i="861"/>
  <c r="Y55" i="861" s="1"/>
  <c r="BH54" i="861"/>
  <c r="BH55" i="861" s="1"/>
  <c r="AN54" i="861"/>
  <c r="AN55" i="861" s="1"/>
  <c r="BD54" i="861"/>
  <c r="BD55" i="861" s="1"/>
  <c r="CC54" i="861"/>
  <c r="CC55" i="861" s="1"/>
  <c r="BF54" i="861"/>
  <c r="BF55" i="861" s="1"/>
  <c r="Y2146" i="64"/>
  <c r="AU54" i="861"/>
  <c r="AU55" i="861" s="1"/>
  <c r="V54" i="861"/>
  <c r="V55" i="861" s="1"/>
  <c r="T54" i="861"/>
  <c r="T55" i="861" s="1"/>
  <c r="AJ54" i="861"/>
  <c r="AJ55" i="861" s="1"/>
  <c r="AY54" i="861"/>
  <c r="AY55" i="861" s="1"/>
  <c r="AZ54" i="861"/>
  <c r="AZ55" i="861" s="1"/>
  <c r="BX54" i="861"/>
  <c r="BX55" i="861" s="1"/>
  <c r="CK54" i="861"/>
  <c r="CK55" i="861" s="1"/>
  <c r="AW54" i="861"/>
  <c r="AW55" i="861" s="1"/>
  <c r="CF54" i="861"/>
  <c r="CF55" i="861" s="1"/>
  <c r="BL54" i="861"/>
  <c r="BL55" i="861" s="1"/>
  <c r="BB54" i="861"/>
  <c r="BB55" i="861" s="1"/>
  <c r="AF54" i="861"/>
  <c r="AF55" i="861" s="1"/>
  <c r="AE2245" i="64"/>
  <c r="AE2248" i="64" s="1"/>
  <c r="L2248" i="64" s="1"/>
  <c r="AE42" i="861"/>
  <c r="AE53" i="861"/>
  <c r="L41" i="861"/>
  <c r="AM54" i="861"/>
  <c r="AM55" i="861" s="1"/>
  <c r="BK54" i="861"/>
  <c r="BK55" i="861" s="1"/>
  <c r="AB54" i="861"/>
  <c r="AB55" i="861" s="1"/>
  <c r="AQ2245" i="64"/>
  <c r="AQ2248" i="64" s="1"/>
  <c r="M2248" i="64" s="1"/>
  <c r="M41" i="861"/>
  <c r="AQ42" i="861"/>
  <c r="AQ53" i="861"/>
  <c r="AA2120" i="64"/>
  <c r="CI54" i="861"/>
  <c r="CI55" i="861" s="1"/>
  <c r="L2219" i="64"/>
  <c r="L2167" i="64"/>
  <c r="M2219" i="64"/>
  <c r="M2167" i="64"/>
  <c r="S2225" i="64"/>
  <c r="T2225" i="64"/>
  <c r="BT54" i="861"/>
  <c r="BT55" i="861" s="1"/>
  <c r="N2219" i="64"/>
  <c r="N2167" i="64"/>
  <c r="CJ54" i="861"/>
  <c r="CJ55" i="861" s="1"/>
  <c r="AR54" i="861"/>
  <c r="AR55" i="861" s="1"/>
  <c r="BR54" i="861"/>
  <c r="BR55" i="861" s="1"/>
  <c r="BM54" i="861"/>
  <c r="BM55" i="861" s="1"/>
  <c r="CH54" i="861"/>
  <c r="CH55" i="861" s="1"/>
  <c r="AG54" i="861"/>
  <c r="AG55" i="861" s="1"/>
  <c r="Z2122" i="64"/>
  <c r="Z54" i="861"/>
  <c r="Z55" i="861" s="1"/>
  <c r="W54" i="861"/>
  <c r="W55" i="861" s="1"/>
  <c r="BI54" i="861"/>
  <c r="BI55" i="861" s="1"/>
  <c r="BP54" i="861"/>
  <c r="BP55" i="861" s="1"/>
  <c r="S2173" i="64"/>
  <c r="CE54" i="861"/>
  <c r="CE55" i="861" s="1"/>
  <c r="AD54" i="861"/>
  <c r="AD55" i="861" s="1"/>
  <c r="CD54" i="861"/>
  <c r="CD55" i="861" s="1"/>
  <c r="CL54" i="861"/>
  <c r="CL55" i="861" s="1"/>
  <c r="U54" i="861"/>
  <c r="U55" i="861" s="1"/>
  <c r="BW54" i="861"/>
  <c r="BW55" i="861" s="1"/>
  <c r="BC2245" i="64"/>
  <c r="BC2248" i="64" s="1"/>
  <c r="N2248" i="64" s="1"/>
  <c r="BC42" i="861"/>
  <c r="BC53" i="861"/>
  <c r="N41" i="861"/>
  <c r="AC54" i="861"/>
  <c r="AC55" i="861" s="1"/>
  <c r="AL54" i="861"/>
  <c r="AL55" i="861" s="1"/>
  <c r="AS54" i="861"/>
  <c r="AS55" i="861" s="1"/>
  <c r="AK54" i="861"/>
  <c r="AK55" i="861" s="1"/>
  <c r="AO54" i="861"/>
  <c r="AO55" i="861" s="1"/>
  <c r="T2171" i="64"/>
  <c r="BO2245" i="64"/>
  <c r="BO2248" i="64" s="1"/>
  <c r="O2248" i="64" s="1"/>
  <c r="O41" i="861"/>
  <c r="BO42" i="861"/>
  <c r="BO53" i="861"/>
  <c r="BV54" i="861"/>
  <c r="BV55" i="861" s="1"/>
  <c r="BZ54" i="861"/>
  <c r="BZ55" i="861" s="1"/>
  <c r="BY54" i="861"/>
  <c r="BY55" i="861" s="1"/>
  <c r="K2167" i="64"/>
  <c r="K2219" i="64"/>
  <c r="CG54" i="861"/>
  <c r="CG55" i="861" s="1"/>
  <c r="AI54" i="861"/>
  <c r="AI55" i="861" s="1"/>
  <c r="BU54" i="861"/>
  <c r="BU55" i="861" s="1"/>
  <c r="BE54" i="861"/>
  <c r="BE55" i="861" s="1"/>
  <c r="BG54" i="861"/>
  <c r="BG55" i="861" s="1"/>
  <c r="CA2245" i="64"/>
  <c r="CA2248" i="64" s="1"/>
  <c r="P2248" i="64" s="1"/>
  <c r="CA42" i="861"/>
  <c r="CA53" i="861"/>
  <c r="P41" i="861"/>
  <c r="BQ54" i="861"/>
  <c r="BQ55" i="861" s="1"/>
  <c r="O2167" i="64"/>
  <c r="O2219" i="64"/>
  <c r="AH54" i="861"/>
  <c r="AH55" i="861" s="1"/>
  <c r="Y2199" i="64" l="1"/>
  <c r="Z2197" i="64"/>
  <c r="AA56" i="861"/>
  <c r="AA85" i="861"/>
  <c r="AA90" i="861" s="1"/>
  <c r="AA99" i="861" s="1"/>
  <c r="T56" i="861"/>
  <c r="T85" i="861"/>
  <c r="T90" i="861" s="1"/>
  <c r="T99" i="861" s="1"/>
  <c r="V56" i="861"/>
  <c r="V85" i="861"/>
  <c r="V90" i="861" s="1"/>
  <c r="V99" i="861" s="1"/>
  <c r="AU56" i="861"/>
  <c r="AU85" i="861"/>
  <c r="AU90" i="861" s="1"/>
  <c r="AU99" i="861" s="1"/>
  <c r="Z56" i="861"/>
  <c r="Z85" i="861"/>
  <c r="Z90" i="861" s="1"/>
  <c r="Z99" i="861" s="1"/>
  <c r="BH56" i="861"/>
  <c r="BH85" i="861"/>
  <c r="BH90" i="861" s="1"/>
  <c r="BH99" i="861" s="1"/>
  <c r="BQ56" i="861"/>
  <c r="BQ85" i="861"/>
  <c r="BQ90" i="861" s="1"/>
  <c r="BQ99" i="861" s="1"/>
  <c r="BJ56" i="861"/>
  <c r="BJ85" i="861"/>
  <c r="BJ90" i="861" s="1"/>
  <c r="BJ99" i="861" s="1"/>
  <c r="AM56" i="861"/>
  <c r="AM85" i="861"/>
  <c r="AM90" i="861" s="1"/>
  <c r="AM99" i="861" s="1"/>
  <c r="AZ56" i="861"/>
  <c r="AZ85" i="861"/>
  <c r="AZ90" i="861" s="1"/>
  <c r="AZ99" i="861" s="1"/>
  <c r="CL85" i="861"/>
  <c r="CL90" i="861" s="1"/>
  <c r="CL99" i="861" s="1"/>
  <c r="CL56" i="861"/>
  <c r="BL56" i="861"/>
  <c r="BL85" i="861"/>
  <c r="BL90" i="861" s="1"/>
  <c r="BL99" i="861" s="1"/>
  <c r="AT56" i="861"/>
  <c r="AT85" i="861"/>
  <c r="AT90" i="861" s="1"/>
  <c r="AT99" i="861" s="1"/>
  <c r="BE56" i="861"/>
  <c r="BE85" i="861"/>
  <c r="BE90" i="861" s="1"/>
  <c r="BE99" i="861" s="1"/>
  <c r="BD56" i="861"/>
  <c r="BD85" i="861"/>
  <c r="BD90" i="861" s="1"/>
  <c r="BD99" i="861" s="1"/>
  <c r="AK56" i="861"/>
  <c r="AK85" i="861"/>
  <c r="AK90" i="861" s="1"/>
  <c r="AK99" i="861" s="1"/>
  <c r="CF56" i="861"/>
  <c r="CF85" i="861"/>
  <c r="CF90" i="861" s="1"/>
  <c r="CF99" i="861" s="1"/>
  <c r="AP56" i="861"/>
  <c r="AP85" i="861"/>
  <c r="AP90" i="861" s="1"/>
  <c r="AP99" i="861" s="1"/>
  <c r="W56" i="861"/>
  <c r="W85" i="861"/>
  <c r="W90" i="861" s="1"/>
  <c r="W99" i="861" s="1"/>
  <c r="BN56" i="861"/>
  <c r="BN85" i="861"/>
  <c r="BN90" i="861" s="1"/>
  <c r="BN99" i="861" s="1"/>
  <c r="BT56" i="861"/>
  <c r="BT85" i="861"/>
  <c r="BT90" i="861" s="1"/>
  <c r="BT99" i="861" s="1"/>
  <c r="AW56" i="861"/>
  <c r="AW85" i="861"/>
  <c r="AW90" i="861" s="1"/>
  <c r="AW99" i="861" s="1"/>
  <c r="BA56" i="861"/>
  <c r="BA85" i="861"/>
  <c r="BA90" i="861" s="1"/>
  <c r="BA99" i="861" s="1"/>
  <c r="AD56" i="861"/>
  <c r="AD85" i="861"/>
  <c r="AD90" i="861" s="1"/>
  <c r="AD99" i="861" s="1"/>
  <c r="CI56" i="861"/>
  <c r="CI85" i="861"/>
  <c r="CI90" i="861" s="1"/>
  <c r="CI99" i="861" s="1"/>
  <c r="AE54" i="861"/>
  <c r="L54" i="861" s="1"/>
  <c r="L53" i="861"/>
  <c r="BX56" i="861"/>
  <c r="BX85" i="861"/>
  <c r="BX90" i="861" s="1"/>
  <c r="BX99" i="861" s="1"/>
  <c r="Z2146" i="64"/>
  <c r="Z2148" i="64" s="1"/>
  <c r="AX56" i="861"/>
  <c r="AX85" i="861"/>
  <c r="AX90" i="861" s="1"/>
  <c r="AX99" i="861" s="1"/>
  <c r="CB56" i="861"/>
  <c r="CB85" i="861"/>
  <c r="CB90" i="861" s="1"/>
  <c r="CB99" i="861" s="1"/>
  <c r="K2245" i="64"/>
  <c r="K42" i="861"/>
  <c r="AL56" i="861"/>
  <c r="AL85" i="861"/>
  <c r="AL90" i="861" s="1"/>
  <c r="AL99" i="861" s="1"/>
  <c r="BI56" i="861"/>
  <c r="BI85" i="861"/>
  <c r="BI90" i="861" s="1"/>
  <c r="BI99" i="861" s="1"/>
  <c r="CE56" i="861"/>
  <c r="CE85" i="861"/>
  <c r="CE90" i="861" s="1"/>
  <c r="CE99" i="861" s="1"/>
  <c r="AB2120" i="64"/>
  <c r="AB2122" i="64" s="1"/>
  <c r="AB56" i="861"/>
  <c r="AB85" i="861"/>
  <c r="AB90" i="861" s="1"/>
  <c r="AB99" i="861" s="1"/>
  <c r="Y2148" i="64"/>
  <c r="AN56" i="861"/>
  <c r="AN85" i="861"/>
  <c r="AN90" i="861" s="1"/>
  <c r="AN99" i="861" s="1"/>
  <c r="X56" i="861"/>
  <c r="X85" i="861"/>
  <c r="X90" i="861" s="1"/>
  <c r="X99" i="861" s="1"/>
  <c r="N2245" i="64"/>
  <c r="N42" i="861"/>
  <c r="AA2122" i="64"/>
  <c r="AI56" i="861"/>
  <c r="AI85" i="861"/>
  <c r="AI90" i="861" s="1"/>
  <c r="AI99" i="861" s="1"/>
  <c r="BV56" i="861"/>
  <c r="BV85" i="861"/>
  <c r="BV90" i="861" s="1"/>
  <c r="BV99" i="861" s="1"/>
  <c r="U56" i="861"/>
  <c r="U85" i="861"/>
  <c r="U90" i="861" s="1"/>
  <c r="U99" i="861" s="1"/>
  <c r="CJ56" i="861"/>
  <c r="CJ85" i="861"/>
  <c r="CJ90" i="861" s="1"/>
  <c r="CJ99" i="861" s="1"/>
  <c r="BC54" i="861"/>
  <c r="N54" i="861" s="1"/>
  <c r="N53" i="861"/>
  <c r="BK56" i="861"/>
  <c r="BK85" i="861"/>
  <c r="BK90" i="861" s="1"/>
  <c r="BK99" i="861" s="1"/>
  <c r="AF56" i="861"/>
  <c r="AF85" i="861"/>
  <c r="AF90" i="861" s="1"/>
  <c r="AF99" i="861" s="1"/>
  <c r="BF56" i="861"/>
  <c r="BF85" i="861"/>
  <c r="BF90" i="861" s="1"/>
  <c r="BF99" i="861" s="1"/>
  <c r="BS56" i="861"/>
  <c r="BS85" i="861"/>
  <c r="BS90" i="861" s="1"/>
  <c r="BS99" i="861" s="1"/>
  <c r="BW56" i="861"/>
  <c r="BW85" i="861"/>
  <c r="BW90" i="861" s="1"/>
  <c r="BW99" i="861" s="1"/>
  <c r="CG56" i="861"/>
  <c r="CG85" i="861"/>
  <c r="CG90" i="861" s="1"/>
  <c r="CG99" i="861" s="1"/>
  <c r="AC56" i="861"/>
  <c r="AC85" i="861"/>
  <c r="AC90" i="861" s="1"/>
  <c r="AC99" i="861" s="1"/>
  <c r="CH56" i="861"/>
  <c r="CH85" i="861"/>
  <c r="CH90" i="861" s="1"/>
  <c r="CH99" i="861" s="1"/>
  <c r="P2245" i="64"/>
  <c r="P42" i="861"/>
  <c r="O2245" i="64"/>
  <c r="O42" i="861"/>
  <c r="M53" i="861"/>
  <c r="AQ54" i="861"/>
  <c r="M54" i="861" s="1"/>
  <c r="AH56" i="861"/>
  <c r="AH85" i="861"/>
  <c r="AH90" i="861" s="1"/>
  <c r="AH99" i="861" s="1"/>
  <c r="BR56" i="861"/>
  <c r="BR85" i="861"/>
  <c r="BR90" i="861" s="1"/>
  <c r="BR99" i="861" s="1"/>
  <c r="AS56" i="861"/>
  <c r="AS85" i="861"/>
  <c r="AS90" i="861" s="1"/>
  <c r="AS99" i="861" s="1"/>
  <c r="CD56" i="861"/>
  <c r="CD85" i="861"/>
  <c r="CD90" i="861" s="1"/>
  <c r="CD99" i="861" s="1"/>
  <c r="BP56" i="861"/>
  <c r="BP85" i="861"/>
  <c r="BP90" i="861" s="1"/>
  <c r="BP99" i="861" s="1"/>
  <c r="BM56" i="861"/>
  <c r="BM85" i="861"/>
  <c r="BM90" i="861" s="1"/>
  <c r="BM99" i="861" s="1"/>
  <c r="AY56" i="861"/>
  <c r="AY85" i="861"/>
  <c r="AY90" i="861" s="1"/>
  <c r="AY99" i="861" s="1"/>
  <c r="CC56" i="861"/>
  <c r="CC85" i="861"/>
  <c r="CC90" i="861" s="1"/>
  <c r="CC99" i="861" s="1"/>
  <c r="BZ56" i="861"/>
  <c r="BZ85" i="861"/>
  <c r="BZ90" i="861" s="1"/>
  <c r="BZ99" i="861" s="1"/>
  <c r="AG56" i="861"/>
  <c r="AG85" i="861"/>
  <c r="AG90" i="861" s="1"/>
  <c r="AG99" i="861" s="1"/>
  <c r="BG56" i="861"/>
  <c r="BG85" i="861"/>
  <c r="BG90" i="861" s="1"/>
  <c r="BG99" i="861" s="1"/>
  <c r="AO56" i="861"/>
  <c r="AO85" i="861"/>
  <c r="AO90" i="861" s="1"/>
  <c r="AO99" i="861" s="1"/>
  <c r="AR56" i="861"/>
  <c r="AR85" i="861"/>
  <c r="AR90" i="861" s="1"/>
  <c r="AR99" i="861" s="1"/>
  <c r="O53" i="861"/>
  <c r="BO54" i="861"/>
  <c r="O54" i="861" s="1"/>
  <c r="CA54" i="861"/>
  <c r="P54" i="861" s="1"/>
  <c r="P53" i="861"/>
  <c r="BU56" i="861"/>
  <c r="BU85" i="861"/>
  <c r="BU90" i="861" s="1"/>
  <c r="BU99" i="861" s="1"/>
  <c r="BY56" i="861"/>
  <c r="BY85" i="861"/>
  <c r="BY90" i="861" s="1"/>
  <c r="BY99" i="861" s="1"/>
  <c r="T2173" i="64"/>
  <c r="U2171" i="64"/>
  <c r="M2245" i="64"/>
  <c r="M42" i="861"/>
  <c r="BB56" i="861"/>
  <c r="BB85" i="861"/>
  <c r="BB90" i="861" s="1"/>
  <c r="BB99" i="861" s="1"/>
  <c r="CK56" i="861"/>
  <c r="CK85" i="861"/>
  <c r="CK90" i="861" s="1"/>
  <c r="CK99" i="861" s="1"/>
  <c r="Y56" i="861"/>
  <c r="Y85" i="861"/>
  <c r="Y90" i="861" s="1"/>
  <c r="Y99" i="861" s="1"/>
  <c r="AV56" i="861"/>
  <c r="AV85" i="861"/>
  <c r="AV90" i="861" s="1"/>
  <c r="AV99" i="861" s="1"/>
  <c r="K53" i="861"/>
  <c r="S54" i="861"/>
  <c r="K54" i="861" s="1"/>
  <c r="V2223" i="64"/>
  <c r="V2225" i="64" s="1"/>
  <c r="L2245" i="64"/>
  <c r="L42" i="861"/>
  <c r="AJ56" i="861"/>
  <c r="AJ85" i="861"/>
  <c r="AJ90" i="861" s="1"/>
  <c r="AJ99" i="861" s="1"/>
  <c r="U2225" i="64"/>
  <c r="Z2199" i="64" l="1"/>
  <c r="AA2197" i="64"/>
  <c r="BC55" i="861"/>
  <c r="BC56" i="861" s="1"/>
  <c r="AE55" i="861"/>
  <c r="AE56" i="861" s="1"/>
  <c r="BO55" i="861"/>
  <c r="BO56" i="861" s="1"/>
  <c r="AQ55" i="861"/>
  <c r="M55" i="861" s="1"/>
  <c r="M56" i="861" s="1"/>
  <c r="U2173" i="64"/>
  <c r="V2171" i="64"/>
  <c r="CA55" i="861"/>
  <c r="AA2146" i="64"/>
  <c r="W2223" i="64"/>
  <c r="W2225" i="64" s="1"/>
  <c r="S55" i="861"/>
  <c r="O55" i="861"/>
  <c r="O56" i="861" s="1"/>
  <c r="AC2120" i="64"/>
  <c r="AC2122" i="64" s="1"/>
  <c r="N55" i="861" l="1"/>
  <c r="N56" i="861" s="1"/>
  <c r="L55" i="861"/>
  <c r="L56" i="861" s="1"/>
  <c r="AE85" i="861"/>
  <c r="L85" i="861" s="1"/>
  <c r="AB2197" i="64"/>
  <c r="AA2199" i="64"/>
  <c r="BO85" i="861"/>
  <c r="BO90" i="861" s="1"/>
  <c r="BC85" i="861"/>
  <c r="N85" i="861" s="1"/>
  <c r="AQ56" i="861"/>
  <c r="AQ85" i="861"/>
  <c r="M85" i="861" s="1"/>
  <c r="AD2120" i="64"/>
  <c r="K2120" i="64" s="1"/>
  <c r="V2173" i="64"/>
  <c r="W2171" i="64"/>
  <c r="S56" i="861"/>
  <c r="K55" i="861"/>
  <c r="K56" i="861" s="1"/>
  <c r="S85" i="861"/>
  <c r="AB2146" i="64"/>
  <c r="AB2148" i="64" s="1"/>
  <c r="P55" i="861"/>
  <c r="P56" i="861" s="1"/>
  <c r="CA56" i="861"/>
  <c r="CA85" i="861"/>
  <c r="X2223" i="64"/>
  <c r="X2225" i="64" s="1"/>
  <c r="AA2148" i="64"/>
  <c r="O85" i="861"/>
  <c r="BC90" i="861" l="1"/>
  <c r="BC99" i="861" s="1"/>
  <c r="N99" i="861" s="1"/>
  <c r="AE90" i="861"/>
  <c r="L90" i="861" s="1"/>
  <c r="AB2199" i="64"/>
  <c r="AC2197" i="64"/>
  <c r="AQ90" i="861"/>
  <c r="AQ99" i="861" s="1"/>
  <c r="M99" i="861" s="1"/>
  <c r="AC2146" i="64"/>
  <c r="W2173" i="64"/>
  <c r="X2171" i="64"/>
  <c r="BO99" i="861"/>
  <c r="O99" i="861" s="1"/>
  <c r="O90" i="861"/>
  <c r="AE2120" i="64"/>
  <c r="AD2122" i="64"/>
  <c r="S90" i="861"/>
  <c r="K85" i="861"/>
  <c r="Y2223" i="64"/>
  <c r="CA90" i="861"/>
  <c r="P85" i="861"/>
  <c r="N90" i="861" l="1"/>
  <c r="AE99" i="861"/>
  <c r="L99" i="861" s="1"/>
  <c r="M90" i="861"/>
  <c r="AD2197" i="64"/>
  <c r="K2197" i="64" s="1"/>
  <c r="AC2199" i="64"/>
  <c r="AF2120" i="64"/>
  <c r="P90" i="861"/>
  <c r="CA99" i="861"/>
  <c r="P99" i="861" s="1"/>
  <c r="AE2122" i="64"/>
  <c r="X2173" i="64"/>
  <c r="Y2171" i="64"/>
  <c r="Z2223" i="64"/>
  <c r="AD2146" i="64"/>
  <c r="K2146" i="64" s="1"/>
  <c r="Y2225" i="64"/>
  <c r="AC2148" i="64"/>
  <c r="S99" i="861"/>
  <c r="K90" i="861"/>
  <c r="AD2199" i="64" l="1"/>
  <c r="AE2197" i="64"/>
  <c r="S60" i="861"/>
  <c r="K99" i="861"/>
  <c r="AE2146" i="64"/>
  <c r="AD2148" i="64"/>
  <c r="AG2120" i="64"/>
  <c r="AG2122" i="64" s="1"/>
  <c r="AA2223" i="64"/>
  <c r="AF2122" i="64"/>
  <c r="Z2225" i="64"/>
  <c r="Y2173" i="64"/>
  <c r="Z2171" i="64"/>
  <c r="AF2197" i="64" l="1"/>
  <c r="AE2199" i="64"/>
  <c r="AF2146" i="64"/>
  <c r="AB2223" i="64"/>
  <c r="AE2148" i="64"/>
  <c r="Z2173" i="64"/>
  <c r="AA2171" i="64"/>
  <c r="AA2225" i="64"/>
  <c r="AH2120" i="64"/>
  <c r="S17" i="864"/>
  <c r="S61" i="861"/>
  <c r="S66" i="861" s="1"/>
  <c r="T60" i="861"/>
  <c r="AG2197" i="64" l="1"/>
  <c r="AF2199" i="64"/>
  <c r="AC2223" i="64"/>
  <c r="T17" i="864"/>
  <c r="U60" i="861"/>
  <c r="T61" i="861"/>
  <c r="T66" i="861" s="1"/>
  <c r="AG2146" i="64"/>
  <c r="AG2148" i="64" s="1"/>
  <c r="AI2120" i="64"/>
  <c r="AH2122" i="64"/>
  <c r="AB2225" i="64"/>
  <c r="AA2173" i="64"/>
  <c r="AB2171" i="64"/>
  <c r="AF2148" i="64"/>
  <c r="AH2197" i="64" l="1"/>
  <c r="AG2199" i="64"/>
  <c r="AH2146" i="64"/>
  <c r="U17" i="864"/>
  <c r="V60" i="861"/>
  <c r="U61" i="861"/>
  <c r="U66" i="861" s="1"/>
  <c r="AD2223" i="64"/>
  <c r="K2223" i="64" s="1"/>
  <c r="AB2173" i="64"/>
  <c r="AC2171" i="64"/>
  <c r="AJ2120" i="64"/>
  <c r="AI2122" i="64"/>
  <c r="AC2225" i="64"/>
  <c r="AH2199" i="64" l="1"/>
  <c r="AI2197" i="64"/>
  <c r="AC2173" i="64"/>
  <c r="AD2171" i="64"/>
  <c r="K2171" i="64" s="1"/>
  <c r="V17" i="864"/>
  <c r="W60" i="861"/>
  <c r="V61" i="861"/>
  <c r="V66" i="861" s="1"/>
  <c r="AK2120" i="64"/>
  <c r="AK2122" i="64" s="1"/>
  <c r="AE2223" i="64"/>
  <c r="AJ2122" i="64"/>
  <c r="AD2225" i="64"/>
  <c r="AI2146" i="64"/>
  <c r="AI2148" i="64" s="1"/>
  <c r="AH2148" i="64"/>
  <c r="AJ2197" i="64" l="1"/>
  <c r="AI2199" i="64"/>
  <c r="W61" i="861"/>
  <c r="W66" i="861" s="1"/>
  <c r="W17" i="864"/>
  <c r="X60" i="861"/>
  <c r="AD2173" i="64"/>
  <c r="AE2171" i="64"/>
  <c r="AF2223" i="64"/>
  <c r="AF2225" i="64" s="1"/>
  <c r="AJ2146" i="64"/>
  <c r="AE2225" i="64"/>
  <c r="AL2120" i="64"/>
  <c r="AK2197" i="64" l="1"/>
  <c r="AJ2199" i="64"/>
  <c r="AE2173" i="64"/>
  <c r="AF2171" i="64"/>
  <c r="AK2146" i="64"/>
  <c r="AM2120" i="64"/>
  <c r="AL2122" i="64"/>
  <c r="AJ2148" i="64"/>
  <c r="AG2223" i="64"/>
  <c r="AG2225" i="64" s="1"/>
  <c r="X61" i="861"/>
  <c r="X66" i="861" s="1"/>
  <c r="X17" i="864"/>
  <c r="Y60" i="861"/>
  <c r="AL2197" i="64" l="1"/>
  <c r="AK2199" i="64"/>
  <c r="AH2223" i="64"/>
  <c r="AL2146" i="64"/>
  <c r="AK2148" i="64"/>
  <c r="Y17" i="864"/>
  <c r="Z60" i="861"/>
  <c r="Y61" i="861"/>
  <c r="Y66" i="861" s="1"/>
  <c r="AF2173" i="64"/>
  <c r="AG2171" i="64"/>
  <c r="AN2120" i="64"/>
  <c r="AN2122" i="64" s="1"/>
  <c r="AM2122" i="64"/>
  <c r="AL2199" i="64" l="1"/>
  <c r="AM2197" i="64"/>
  <c r="AI2223" i="64"/>
  <c r="AH2225" i="64"/>
  <c r="AM2146" i="64"/>
  <c r="AO2120" i="64"/>
  <c r="AO2122" i="64" s="1"/>
  <c r="AG2173" i="64"/>
  <c r="AH2171" i="64"/>
  <c r="AL2148" i="64"/>
  <c r="Z17" i="864"/>
  <c r="AA60" i="861"/>
  <c r="Z61" i="861"/>
  <c r="Z66" i="861" s="1"/>
  <c r="AM2199" i="64" l="1"/>
  <c r="AN2197" i="64"/>
  <c r="AA17" i="864"/>
  <c r="AA61" i="861"/>
  <c r="AA66" i="861" s="1"/>
  <c r="AB60" i="861"/>
  <c r="AN2146" i="64"/>
  <c r="AN2148" i="64" s="1"/>
  <c r="AM2148" i="64"/>
  <c r="AH2173" i="64"/>
  <c r="AI2171" i="64"/>
  <c r="AJ2223" i="64"/>
  <c r="AP2120" i="64"/>
  <c r="L2120" i="64" s="1"/>
  <c r="AI2225" i="64"/>
  <c r="AN2199" i="64" l="1"/>
  <c r="AO2197" i="64"/>
  <c r="AO2146" i="64"/>
  <c r="AQ2120" i="64"/>
  <c r="AP2122" i="64"/>
  <c r="AI2173" i="64"/>
  <c r="AJ2171" i="64"/>
  <c r="AB17" i="864"/>
  <c r="AC60" i="861"/>
  <c r="AB61" i="861"/>
  <c r="AB66" i="861" s="1"/>
  <c r="AK2223" i="64"/>
  <c r="AK2225" i="64" s="1"/>
  <c r="AJ2225" i="64"/>
  <c r="AO2199" i="64" l="1"/>
  <c r="AP2197" i="64"/>
  <c r="L2197" i="64" s="1"/>
  <c r="AR2120" i="64"/>
  <c r="AQ2122" i="64"/>
  <c r="AL2223" i="64"/>
  <c r="AL2225" i="64" s="1"/>
  <c r="AC17" i="864"/>
  <c r="AD60" i="861"/>
  <c r="AC61" i="861"/>
  <c r="AC66" i="861" s="1"/>
  <c r="AP2146" i="64"/>
  <c r="AJ2173" i="64"/>
  <c r="AK2171" i="64"/>
  <c r="AO2148" i="64"/>
  <c r="AP2148" i="64" l="1"/>
  <c r="L2146" i="64"/>
  <c r="AP2199" i="64"/>
  <c r="AQ2197" i="64"/>
  <c r="AQ2146" i="64"/>
  <c r="AS2120" i="64"/>
  <c r="AS2122" i="64" s="1"/>
  <c r="AR2122" i="64"/>
  <c r="K60" i="861"/>
  <c r="AD17" i="864"/>
  <c r="AE60" i="861"/>
  <c r="AD61" i="861"/>
  <c r="AK2173" i="64"/>
  <c r="AL2171" i="64"/>
  <c r="AM2223" i="64"/>
  <c r="K17" i="864" l="1"/>
  <c r="AR2197" i="64"/>
  <c r="AQ2199" i="64"/>
  <c r="K61" i="861"/>
  <c r="AD66" i="861"/>
  <c r="AE17" i="864"/>
  <c r="AF60" i="861"/>
  <c r="AE61" i="861"/>
  <c r="AE66" i="861" s="1"/>
  <c r="AR2146" i="64"/>
  <c r="AN2223" i="64"/>
  <c r="AM2225" i="64"/>
  <c r="AT2120" i="64"/>
  <c r="AQ2148" i="64"/>
  <c r="AL2173" i="64"/>
  <c r="AM2171" i="64"/>
  <c r="AS2197" i="64" l="1"/>
  <c r="AR2199" i="64"/>
  <c r="AM2173" i="64"/>
  <c r="AN2171" i="64"/>
  <c r="AO2223" i="64"/>
  <c r="AO2225" i="64" s="1"/>
  <c r="AN2225" i="64"/>
  <c r="AF17" i="864"/>
  <c r="AG60" i="861"/>
  <c r="AF61" i="861"/>
  <c r="AF66" i="861" s="1"/>
  <c r="AS2146" i="64"/>
  <c r="K66" i="861"/>
  <c r="AU2120" i="64"/>
  <c r="AT2122" i="64"/>
  <c r="AR2148" i="64"/>
  <c r="AT2197" i="64" l="1"/>
  <c r="AS2199" i="64"/>
  <c r="AT2146" i="64"/>
  <c r="AN2173" i="64"/>
  <c r="AO2171" i="64"/>
  <c r="AS2148" i="64"/>
  <c r="AG17" i="864"/>
  <c r="AH60" i="861"/>
  <c r="AG61" i="861"/>
  <c r="AG66" i="861" s="1"/>
  <c r="AV2120" i="64"/>
  <c r="AU2122" i="64"/>
  <c r="AP2223" i="64"/>
  <c r="L2223" i="64" s="1"/>
  <c r="AT2199" i="64" l="1"/>
  <c r="AU2197" i="64"/>
  <c r="AW2120" i="64"/>
  <c r="AV2122" i="64"/>
  <c r="AO2173" i="64"/>
  <c r="AP2171" i="64"/>
  <c r="L2171" i="64" s="1"/>
  <c r="AU2146" i="64"/>
  <c r="AQ2223" i="64"/>
  <c r="AP2225" i="64"/>
  <c r="AH17" i="864"/>
  <c r="AI60" i="861"/>
  <c r="AH61" i="861"/>
  <c r="AH66" i="861" s="1"/>
  <c r="AT2148" i="64"/>
  <c r="AU2199" i="64" l="1"/>
  <c r="AV2197" i="64"/>
  <c r="AR2223" i="64"/>
  <c r="AP2173" i="64"/>
  <c r="AQ2171" i="64"/>
  <c r="AV2146" i="64"/>
  <c r="AV2148" i="64" s="1"/>
  <c r="AU2148" i="64"/>
  <c r="AX2120" i="64"/>
  <c r="AQ2225" i="64"/>
  <c r="AI17" i="864"/>
  <c r="AJ60" i="861"/>
  <c r="AI61" i="861"/>
  <c r="AI66" i="861" s="1"/>
  <c r="AW2122" i="64"/>
  <c r="AV2199" i="64" l="1"/>
  <c r="AW2197" i="64"/>
  <c r="AW2146" i="64"/>
  <c r="AY2120" i="64"/>
  <c r="AS2223" i="64"/>
  <c r="AS2225" i="64" s="1"/>
  <c r="AJ17" i="864"/>
  <c r="AK60" i="861"/>
  <c r="AJ61" i="861"/>
  <c r="AJ66" i="861" s="1"/>
  <c r="AQ2173" i="64"/>
  <c r="AR2171" i="64"/>
  <c r="AX2122" i="64"/>
  <c r="AR2225" i="64"/>
  <c r="AW2199" i="64" l="1"/>
  <c r="AX2197" i="64"/>
  <c r="AT2223" i="64"/>
  <c r="AR2173" i="64"/>
  <c r="AS2171" i="64"/>
  <c r="AZ2120" i="64"/>
  <c r="AY2122" i="64"/>
  <c r="AX2146" i="64"/>
  <c r="AK17" i="864"/>
  <c r="AL60" i="861"/>
  <c r="AK61" i="861"/>
  <c r="AK66" i="861" s="1"/>
  <c r="AW2148" i="64"/>
  <c r="AY2197" i="64" l="1"/>
  <c r="AX2199" i="64"/>
  <c r="AY2146" i="64"/>
  <c r="AX2148" i="64"/>
  <c r="AU2223" i="64"/>
  <c r="AU2225" i="64" s="1"/>
  <c r="AT2225" i="64"/>
  <c r="BA2120" i="64"/>
  <c r="BA2122" i="64" s="1"/>
  <c r="AL17" i="864"/>
  <c r="AM60" i="861"/>
  <c r="AL61" i="861"/>
  <c r="AL66" i="861" s="1"/>
  <c r="AZ2122" i="64"/>
  <c r="AS2173" i="64"/>
  <c r="AT2171" i="64"/>
  <c r="AY2199" i="64" l="1"/>
  <c r="AZ2197" i="64"/>
  <c r="AT2173" i="64"/>
  <c r="AU2171" i="64"/>
  <c r="BB2120" i="64"/>
  <c r="AZ2146" i="64"/>
  <c r="AY2148" i="64"/>
  <c r="AM17" i="864"/>
  <c r="AN60" i="861"/>
  <c r="AM61" i="861"/>
  <c r="AM66" i="861" s="1"/>
  <c r="AV2223" i="64"/>
  <c r="BB2122" i="64" l="1"/>
  <c r="M2120" i="64"/>
  <c r="AZ2199" i="64"/>
  <c r="BA2197" i="64"/>
  <c r="AN17" i="864"/>
  <c r="AO60" i="861"/>
  <c r="AN61" i="861"/>
  <c r="AN66" i="861" s="1"/>
  <c r="AU2173" i="64"/>
  <c r="AV2171" i="64"/>
  <c r="BA2146" i="64"/>
  <c r="AZ2148" i="64"/>
  <c r="AW2223" i="64"/>
  <c r="AV2225" i="64"/>
  <c r="BC2120" i="64"/>
  <c r="BA2199" i="64" l="1"/>
  <c r="BB2197" i="64"/>
  <c r="M2197" i="64" s="1"/>
  <c r="AX2223" i="64"/>
  <c r="AV2173" i="64"/>
  <c r="AW2171" i="64"/>
  <c r="BB2146" i="64"/>
  <c r="AO17" i="864"/>
  <c r="AP60" i="861"/>
  <c r="AO61" i="861"/>
  <c r="AO66" i="861" s="1"/>
  <c r="AW2225" i="64"/>
  <c r="BD2120" i="64"/>
  <c r="BD2122" i="64" s="1"/>
  <c r="BC2122" i="64"/>
  <c r="BA2148" i="64"/>
  <c r="BB2148" i="64" l="1"/>
  <c r="M2146" i="64"/>
  <c r="BB2199" i="64"/>
  <c r="BC2197" i="64"/>
  <c r="AW2173" i="64"/>
  <c r="AX2171" i="64"/>
  <c r="L60" i="861"/>
  <c r="L17" i="864" s="1"/>
  <c r="AP17" i="864"/>
  <c r="AQ60" i="861"/>
  <c r="AP61" i="861"/>
  <c r="BE2120" i="64"/>
  <c r="BE2122" i="64" s="1"/>
  <c r="AY2223" i="64"/>
  <c r="BC2146" i="64"/>
  <c r="AX2225" i="64"/>
  <c r="BD2197" i="64" l="1"/>
  <c r="BC2199" i="64"/>
  <c r="AX2173" i="64"/>
  <c r="AY2171" i="64"/>
  <c r="AZ2223" i="64"/>
  <c r="AY2225" i="64"/>
  <c r="BF2120" i="64"/>
  <c r="BD2146" i="64"/>
  <c r="L61" i="861"/>
  <c r="AP66" i="861"/>
  <c r="AQ17" i="864"/>
  <c r="AR60" i="861"/>
  <c r="AQ61" i="861"/>
  <c r="AQ66" i="861" s="1"/>
  <c r="BC2148" i="64"/>
  <c r="BD2199" i="64" l="1"/>
  <c r="BE2197" i="64"/>
  <c r="BG2120" i="64"/>
  <c r="BF2122" i="64"/>
  <c r="BA2223" i="64"/>
  <c r="BE2146" i="64"/>
  <c r="AZ2225" i="64"/>
  <c r="AR17" i="864"/>
  <c r="AS60" i="861"/>
  <c r="AR61" i="861"/>
  <c r="AR66" i="861" s="1"/>
  <c r="BD2148" i="64"/>
  <c r="AY2173" i="64"/>
  <c r="AZ2171" i="64"/>
  <c r="L66" i="861"/>
  <c r="BE2199" i="64" l="1"/>
  <c r="BF2197" i="64"/>
  <c r="BB2223" i="64"/>
  <c r="M2223" i="64" s="1"/>
  <c r="BA2225" i="64"/>
  <c r="AS17" i="864"/>
  <c r="AT60" i="861"/>
  <c r="AS61" i="861"/>
  <c r="AS66" i="861" s="1"/>
  <c r="AZ2173" i="64"/>
  <c r="BA2171" i="64"/>
  <c r="BH2120" i="64"/>
  <c r="BH2122" i="64" s="1"/>
  <c r="BF2146" i="64"/>
  <c r="BF2148" i="64" s="1"/>
  <c r="BE2148" i="64"/>
  <c r="BG2122" i="64"/>
  <c r="BF2199" i="64" l="1"/>
  <c r="BG2197" i="64"/>
  <c r="AT17" i="864"/>
  <c r="AU60" i="861"/>
  <c r="AT61" i="861"/>
  <c r="AT66" i="861" s="1"/>
  <c r="BG2146" i="64"/>
  <c r="BC2223" i="64"/>
  <c r="BC2225" i="64" s="1"/>
  <c r="BA2173" i="64"/>
  <c r="BB2171" i="64"/>
  <c r="M2171" i="64" s="1"/>
  <c r="BB2225" i="64"/>
  <c r="BI2120" i="64"/>
  <c r="BH2197" i="64" l="1"/>
  <c r="BG2199" i="64"/>
  <c r="BH2146" i="64"/>
  <c r="BG2148" i="64"/>
  <c r="BJ2120" i="64"/>
  <c r="BJ2122" i="64" s="1"/>
  <c r="BI2122" i="64"/>
  <c r="AU17" i="864"/>
  <c r="AV60" i="861"/>
  <c r="AU61" i="861"/>
  <c r="AU66" i="861" s="1"/>
  <c r="BB2173" i="64"/>
  <c r="BC2171" i="64"/>
  <c r="BD2223" i="64"/>
  <c r="BD2225" i="64" s="1"/>
  <c r="BI2197" i="64" l="1"/>
  <c r="BH2199" i="64"/>
  <c r="BI2146" i="64"/>
  <c r="AV17" i="864"/>
  <c r="AW60" i="861"/>
  <c r="AV61" i="861"/>
  <c r="AV66" i="861" s="1"/>
  <c r="BH2148" i="64"/>
  <c r="BK2120" i="64"/>
  <c r="BE2223" i="64"/>
  <c r="BC2173" i="64"/>
  <c r="BD2171" i="64"/>
  <c r="BI2199" i="64" l="1"/>
  <c r="BJ2197" i="64"/>
  <c r="BD2173" i="64"/>
  <c r="BE2171" i="64"/>
  <c r="BF2223" i="64"/>
  <c r="AW17" i="864"/>
  <c r="AX60" i="861"/>
  <c r="AW61" i="861"/>
  <c r="AW66" i="861" s="1"/>
  <c r="BE2225" i="64"/>
  <c r="BL2120" i="64"/>
  <c r="BL2122" i="64" s="1"/>
  <c r="BJ2146" i="64"/>
  <c r="BK2122" i="64"/>
  <c r="BI2148" i="64"/>
  <c r="BK2197" i="64" l="1"/>
  <c r="BJ2199" i="64"/>
  <c r="AX17" i="864"/>
  <c r="AY60" i="861"/>
  <c r="AX61" i="861"/>
  <c r="AX66" i="861" s="1"/>
  <c r="BK2146" i="64"/>
  <c r="BJ2148" i="64"/>
  <c r="BG2223" i="64"/>
  <c r="BG2225" i="64" s="1"/>
  <c r="BM2120" i="64"/>
  <c r="BF2225" i="64"/>
  <c r="BE2173" i="64"/>
  <c r="BF2171" i="64"/>
  <c r="BK2199" i="64" l="1"/>
  <c r="BL2197" i="64"/>
  <c r="BL2146" i="64"/>
  <c r="BN2120" i="64"/>
  <c r="BM2122" i="64"/>
  <c r="BH2223" i="64"/>
  <c r="BH2225" i="64" s="1"/>
  <c r="BK2148" i="64"/>
  <c r="BF2173" i="64"/>
  <c r="BG2171" i="64"/>
  <c r="AY17" i="864"/>
  <c r="AY61" i="861"/>
  <c r="AY66" i="861" s="1"/>
  <c r="AZ60" i="861"/>
  <c r="BN2122" i="64" l="1"/>
  <c r="N2120" i="64"/>
  <c r="BL2199" i="64"/>
  <c r="BM2197" i="64"/>
  <c r="AZ17" i="864"/>
  <c r="BA60" i="861"/>
  <c r="AZ61" i="861"/>
  <c r="AZ66" i="861" s="1"/>
  <c r="BO2120" i="64"/>
  <c r="BG2173" i="64"/>
  <c r="BH2171" i="64"/>
  <c r="BM2146" i="64"/>
  <c r="BL2148" i="64"/>
  <c r="BI2223" i="64"/>
  <c r="BI2225" i="64" s="1"/>
  <c r="BM2199" i="64" l="1"/>
  <c r="BN2197" i="64"/>
  <c r="N2197" i="64" s="1"/>
  <c r="BH2173" i="64"/>
  <c r="BI2171" i="64"/>
  <c r="BP2120" i="64"/>
  <c r="BN2146" i="64"/>
  <c r="BO2122" i="64"/>
  <c r="BJ2223" i="64"/>
  <c r="BM2148" i="64"/>
  <c r="BA17" i="864"/>
  <c r="BB60" i="861"/>
  <c r="BA61" i="861"/>
  <c r="BA66" i="861" s="1"/>
  <c r="BN2148" i="64" l="1"/>
  <c r="N2146" i="64"/>
  <c r="BN2199" i="64"/>
  <c r="BO2197" i="64"/>
  <c r="BQ2120" i="64"/>
  <c r="BK2223" i="64"/>
  <c r="BP2122" i="64"/>
  <c r="BB17" i="864"/>
  <c r="M60" i="861"/>
  <c r="M17" i="864" s="1"/>
  <c r="BC60" i="861"/>
  <c r="BB61" i="861"/>
  <c r="BJ2225" i="64"/>
  <c r="BI2173" i="64"/>
  <c r="BJ2171" i="64"/>
  <c r="BO2146" i="64"/>
  <c r="BO2148" i="64" s="1"/>
  <c r="BP2197" i="64" l="1"/>
  <c r="BO2199" i="64"/>
  <c r="BC17" i="864"/>
  <c r="BD60" i="861"/>
  <c r="BC61" i="861"/>
  <c r="BC66" i="861" s="1"/>
  <c r="BL2223" i="64"/>
  <c r="BL2225" i="64" s="1"/>
  <c r="BJ2173" i="64"/>
  <c r="BK2171" i="64"/>
  <c r="BK2225" i="64"/>
  <c r="BP2146" i="64"/>
  <c r="BP2148" i="64" s="1"/>
  <c r="BR2120" i="64"/>
  <c r="BR2122" i="64" s="1"/>
  <c r="M61" i="861"/>
  <c r="BB66" i="861"/>
  <c r="BQ2122" i="64"/>
  <c r="BQ2197" i="64" l="1"/>
  <c r="BP2199" i="64"/>
  <c r="BM2223" i="64"/>
  <c r="BQ2146" i="64"/>
  <c r="BS2120" i="64"/>
  <c r="BD17" i="864"/>
  <c r="BE60" i="861"/>
  <c r="BD61" i="861"/>
  <c r="BD66" i="861" s="1"/>
  <c r="BK2173" i="64"/>
  <c r="BL2171" i="64"/>
  <c r="M66" i="861"/>
  <c r="BQ2199" i="64" l="1"/>
  <c r="BR2197" i="64"/>
  <c r="BE17" i="864"/>
  <c r="BF60" i="861"/>
  <c r="BE61" i="861"/>
  <c r="BE66" i="861" s="1"/>
  <c r="BT2120" i="64"/>
  <c r="BL2173" i="64"/>
  <c r="BM2171" i="64"/>
  <c r="BS2122" i="64"/>
  <c r="BR2146" i="64"/>
  <c r="BQ2148" i="64"/>
  <c r="BN2223" i="64"/>
  <c r="N2223" i="64" s="1"/>
  <c r="BM2225" i="64"/>
  <c r="BR2199" i="64" l="1"/>
  <c r="BS2197" i="64"/>
  <c r="BO2223" i="64"/>
  <c r="BM2173" i="64"/>
  <c r="BN2171" i="64"/>
  <c r="N2171" i="64" s="1"/>
  <c r="BU2120" i="64"/>
  <c r="BT2122" i="64"/>
  <c r="BN2225" i="64"/>
  <c r="BS2146" i="64"/>
  <c r="BS2148" i="64" s="1"/>
  <c r="BF17" i="864"/>
  <c r="BG60" i="861"/>
  <c r="BF61" i="861"/>
  <c r="BF66" i="861" s="1"/>
  <c r="BR2148" i="64"/>
  <c r="BS2199" i="64" l="1"/>
  <c r="BT2197" i="64"/>
  <c r="BN2173" i="64"/>
  <c r="BO2171" i="64"/>
  <c r="BG17" i="864"/>
  <c r="BG61" i="861"/>
  <c r="BG66" i="861" s="1"/>
  <c r="BH60" i="861"/>
  <c r="BV2120" i="64"/>
  <c r="BV2122" i="64" s="1"/>
  <c r="BP2223" i="64"/>
  <c r="BP2225" i="64" s="1"/>
  <c r="BU2122" i="64"/>
  <c r="BO2225" i="64"/>
  <c r="BT2146" i="64"/>
  <c r="BT2148" i="64" s="1"/>
  <c r="BU2197" i="64" l="1"/>
  <c r="BT2199" i="64"/>
  <c r="BH17" i="864"/>
  <c r="BI60" i="861"/>
  <c r="BH61" i="861"/>
  <c r="BH66" i="861" s="1"/>
  <c r="BQ2223" i="64"/>
  <c r="BO2173" i="64"/>
  <c r="BP2171" i="64"/>
  <c r="BW2120" i="64"/>
  <c r="BW2122" i="64" s="1"/>
  <c r="BU2146" i="64"/>
  <c r="BV2197" i="64" l="1"/>
  <c r="BU2199" i="64"/>
  <c r="BP2173" i="64"/>
  <c r="BQ2171" i="64"/>
  <c r="BV2146" i="64"/>
  <c r="BU2148" i="64"/>
  <c r="BR2223" i="64"/>
  <c r="BX2120" i="64"/>
  <c r="BQ2225" i="64"/>
  <c r="BI17" i="864"/>
  <c r="BJ60" i="861"/>
  <c r="BI61" i="861"/>
  <c r="BI66" i="861" s="1"/>
  <c r="BW2197" i="64" l="1"/>
  <c r="BV2199" i="64"/>
  <c r="BY2120" i="64"/>
  <c r="BX2122" i="64"/>
  <c r="BW2146" i="64"/>
  <c r="BV2148" i="64"/>
  <c r="BQ2173" i="64"/>
  <c r="BR2171" i="64"/>
  <c r="BS2223" i="64"/>
  <c r="BJ17" i="864"/>
  <c r="BK60" i="861"/>
  <c r="BJ61" i="861"/>
  <c r="BJ66" i="861" s="1"/>
  <c r="BR2225" i="64"/>
  <c r="BW2199" i="64" l="1"/>
  <c r="BX2197" i="64"/>
  <c r="BX2146" i="64"/>
  <c r="BK17" i="864"/>
  <c r="BL60" i="861"/>
  <c r="BK61" i="861"/>
  <c r="BK66" i="861" s="1"/>
  <c r="BW2148" i="64"/>
  <c r="BT2223" i="64"/>
  <c r="BZ2120" i="64"/>
  <c r="O2120" i="64" s="1"/>
  <c r="BS2225" i="64"/>
  <c r="BY2122" i="64"/>
  <c r="BR2173" i="64"/>
  <c r="BS2171" i="64"/>
  <c r="BX2199" i="64" l="1"/>
  <c r="BY2197" i="64"/>
  <c r="BL17" i="864"/>
  <c r="BM60" i="861"/>
  <c r="BL61" i="861"/>
  <c r="BL66" i="861" s="1"/>
  <c r="BS2173" i="64"/>
  <c r="BT2171" i="64"/>
  <c r="CA2120" i="64"/>
  <c r="CA2122" i="64" s="1"/>
  <c r="BZ2122" i="64"/>
  <c r="BY2146" i="64"/>
  <c r="BY2148" i="64" s="1"/>
  <c r="BX2148" i="64"/>
  <c r="BU2223" i="64"/>
  <c r="BU2225" i="64" s="1"/>
  <c r="BT2225" i="64"/>
  <c r="BZ2197" i="64" l="1"/>
  <c r="O2197" i="64" s="1"/>
  <c r="BY2199" i="64"/>
  <c r="BM17" i="864"/>
  <c r="BN60" i="861"/>
  <c r="BM61" i="861"/>
  <c r="BM66" i="861" s="1"/>
  <c r="BZ2146" i="64"/>
  <c r="O2146" i="64" s="1"/>
  <c r="CB2120" i="64"/>
  <c r="CB2122" i="64" s="1"/>
  <c r="BV2223" i="64"/>
  <c r="BV2225" i="64" s="1"/>
  <c r="BT2173" i="64"/>
  <c r="BU2171" i="64"/>
  <c r="BZ2199" i="64" l="1"/>
  <c r="CA2197" i="64"/>
  <c r="N60" i="861"/>
  <c r="N17" i="864" s="1"/>
  <c r="BN17" i="864"/>
  <c r="BO60" i="861"/>
  <c r="BN61" i="861"/>
  <c r="CC2120" i="64"/>
  <c r="CC2122" i="64" s="1"/>
  <c r="BU2173" i="64"/>
  <c r="BV2171" i="64"/>
  <c r="CA2146" i="64"/>
  <c r="CA2148" i="64" s="1"/>
  <c r="BZ2148" i="64"/>
  <c r="BW2223" i="64"/>
  <c r="BW2225" i="64" s="1"/>
  <c r="CB2197" i="64" l="1"/>
  <c r="CA2199" i="64"/>
  <c r="CD2120" i="64"/>
  <c r="N61" i="861"/>
  <c r="BN66" i="861"/>
  <c r="BO17" i="864"/>
  <c r="BO61" i="861"/>
  <c r="BO66" i="861" s="1"/>
  <c r="BP60" i="861"/>
  <c r="CB2146" i="64"/>
  <c r="BV2173" i="64"/>
  <c r="BW2171" i="64"/>
  <c r="BX2223" i="64"/>
  <c r="BX2225" i="64" s="1"/>
  <c r="CB2199" i="64" l="1"/>
  <c r="CC2197" i="64"/>
  <c r="CE2120" i="64"/>
  <c r="CD2122" i="64"/>
  <c r="BW2173" i="64"/>
  <c r="BX2171" i="64"/>
  <c r="BP17" i="864"/>
  <c r="BQ60" i="861"/>
  <c r="BP61" i="861"/>
  <c r="BP66" i="861" s="1"/>
  <c r="CC2146" i="64"/>
  <c r="N66" i="861"/>
  <c r="BY2223" i="64"/>
  <c r="CB2148" i="64"/>
  <c r="CC2199" i="64" l="1"/>
  <c r="CD2197" i="64"/>
  <c r="BZ2223" i="64"/>
  <c r="O2223" i="64" s="1"/>
  <c r="CD2146" i="64"/>
  <c r="BX2173" i="64"/>
  <c r="BY2171" i="64"/>
  <c r="CC2148" i="64"/>
  <c r="CF2120" i="64"/>
  <c r="CF2122" i="64" s="1"/>
  <c r="CE2122" i="64"/>
  <c r="BY2225" i="64"/>
  <c r="BQ17" i="864"/>
  <c r="BR60" i="861"/>
  <c r="BQ61" i="861"/>
  <c r="BQ66" i="861" s="1"/>
  <c r="CD2199" i="64" l="1"/>
  <c r="CE2197" i="64"/>
  <c r="BY2173" i="64"/>
  <c r="BZ2171" i="64"/>
  <c r="O2171" i="64" s="1"/>
  <c r="CG2120" i="64"/>
  <c r="CE2146" i="64"/>
  <c r="CE2148" i="64" s="1"/>
  <c r="BR17" i="864"/>
  <c r="BS60" i="861"/>
  <c r="BR61" i="861"/>
  <c r="BR66" i="861" s="1"/>
  <c r="CD2148" i="64"/>
  <c r="CA2223" i="64"/>
  <c r="BZ2225" i="64"/>
  <c r="CE2199" i="64" l="1"/>
  <c r="CF2197" i="64"/>
  <c r="CH2120" i="64"/>
  <c r="CG2122" i="64"/>
  <c r="BS17" i="864"/>
  <c r="BT60" i="861"/>
  <c r="BS61" i="861"/>
  <c r="BS66" i="861" s="1"/>
  <c r="BZ2173" i="64"/>
  <c r="CA2171" i="64"/>
  <c r="CB2223" i="64"/>
  <c r="CB2225" i="64" s="1"/>
  <c r="CA2225" i="64"/>
  <c r="CF2146" i="64"/>
  <c r="CF2199" i="64" l="1"/>
  <c r="CG2197" i="64"/>
  <c r="BT17" i="864"/>
  <c r="BU60" i="861"/>
  <c r="BT61" i="861"/>
  <c r="BT66" i="861" s="1"/>
  <c r="CC2223" i="64"/>
  <c r="CG2146" i="64"/>
  <c r="CF2148" i="64"/>
  <c r="CA2173" i="64"/>
  <c r="CB2171" i="64"/>
  <c r="CI2120" i="64"/>
  <c r="CI2122" i="64" s="1"/>
  <c r="CH2122" i="64"/>
  <c r="CG2199" i="64" l="1"/>
  <c r="CH2197" i="64"/>
  <c r="CD2223" i="64"/>
  <c r="CC2225" i="64"/>
  <c r="CB2173" i="64"/>
  <c r="CC2171" i="64"/>
  <c r="CH2146" i="64"/>
  <c r="BU17" i="864"/>
  <c r="BV60" i="861"/>
  <c r="BU61" i="861"/>
  <c r="BU66" i="861" s="1"/>
  <c r="CG2148" i="64"/>
  <c r="CJ2120" i="64"/>
  <c r="CJ2122" i="64" s="1"/>
  <c r="CI2197" i="64" l="1"/>
  <c r="CH2199" i="64"/>
  <c r="CI2146" i="64"/>
  <c r="CH2148" i="64"/>
  <c r="CC2173" i="64"/>
  <c r="CD2171" i="64"/>
  <c r="BV17" i="864"/>
  <c r="BW60" i="861"/>
  <c r="BV61" i="861"/>
  <c r="BV66" i="861" s="1"/>
  <c r="CK2120" i="64"/>
  <c r="CE2223" i="64"/>
  <c r="CD2225" i="64"/>
  <c r="CI2199" i="64" l="1"/>
  <c r="CJ2197" i="64"/>
  <c r="CL2120" i="64"/>
  <c r="P2120" i="64" s="1"/>
  <c r="CK2122" i="64"/>
  <c r="BW17" i="864"/>
  <c r="BW61" i="861"/>
  <c r="BW66" i="861" s="1"/>
  <c r="BX60" i="861"/>
  <c r="CF2223" i="64"/>
  <c r="CJ2146" i="64"/>
  <c r="CE2225" i="64"/>
  <c r="CD2173" i="64"/>
  <c r="CE2171" i="64"/>
  <c r="CI2148" i="64"/>
  <c r="CJ2199" i="64" l="1"/>
  <c r="CK2197" i="64"/>
  <c r="CK2146" i="64"/>
  <c r="CK2148" i="64" s="1"/>
  <c r="CG2223" i="64"/>
  <c r="CF2225" i="64"/>
  <c r="CJ2148" i="64"/>
  <c r="CE2173" i="64"/>
  <c r="CF2171" i="64"/>
  <c r="CL2122" i="64"/>
  <c r="BX17" i="864"/>
  <c r="BY60" i="861"/>
  <c r="BX61" i="861"/>
  <c r="BX66" i="861" s="1"/>
  <c r="K2122" i="64" l="1"/>
  <c r="L2122" i="64"/>
  <c r="M2122" i="64"/>
  <c r="N2122" i="64"/>
  <c r="O2122" i="64"/>
  <c r="P2122" i="64"/>
  <c r="CK2199" i="64"/>
  <c r="CL2197" i="64"/>
  <c r="P2197" i="64" s="1"/>
  <c r="CF2173" i="64"/>
  <c r="CG2171" i="64"/>
  <c r="BY17" i="864"/>
  <c r="BZ60" i="861"/>
  <c r="BY61" i="861"/>
  <c r="BY66" i="861" s="1"/>
  <c r="CH2223" i="64"/>
  <c r="CG2225" i="64"/>
  <c r="CL2146" i="64"/>
  <c r="P2146" i="64" s="1"/>
  <c r="CL2199" i="64" l="1"/>
  <c r="CI2223" i="64"/>
  <c r="CH2225" i="64"/>
  <c r="BZ17" i="864"/>
  <c r="CA60" i="861"/>
  <c r="O60" i="861"/>
  <c r="O17" i="864" s="1"/>
  <c r="BZ61" i="861"/>
  <c r="CL2148" i="64"/>
  <c r="CG2173" i="64"/>
  <c r="CH2171" i="64"/>
  <c r="K2199" i="64" l="1"/>
  <c r="L2199" i="64"/>
  <c r="M2199" i="64"/>
  <c r="N2199" i="64"/>
  <c r="O2199" i="64"/>
  <c r="P2199" i="64"/>
  <c r="K2148" i="64"/>
  <c r="L2148" i="64"/>
  <c r="M2148" i="64"/>
  <c r="N2148" i="64"/>
  <c r="O2148" i="64"/>
  <c r="P2148" i="64"/>
  <c r="CA17" i="864"/>
  <c r="CB60" i="861"/>
  <c r="CA61" i="861"/>
  <c r="CA66" i="861" s="1"/>
  <c r="CJ2223" i="64"/>
  <c r="CI2225" i="64"/>
  <c r="CH2173" i="64"/>
  <c r="CI2171" i="64"/>
  <c r="O61" i="861"/>
  <c r="BZ66" i="861"/>
  <c r="CI2173" i="64" l="1"/>
  <c r="CJ2171" i="64"/>
  <c r="CK2223" i="64"/>
  <c r="O66" i="861"/>
  <c r="CJ2225" i="64"/>
  <c r="CB17" i="864"/>
  <c r="CC60" i="861"/>
  <c r="CB61" i="861"/>
  <c r="CB66" i="861" s="1"/>
  <c r="CL2223" i="64" l="1"/>
  <c r="P2223" i="64" s="1"/>
  <c r="CK2225" i="64"/>
  <c r="CC17" i="864"/>
  <c r="CD60" i="861"/>
  <c r="CC61" i="861"/>
  <c r="CC66" i="861" s="1"/>
  <c r="CJ2173" i="64"/>
  <c r="CK2171" i="64"/>
  <c r="CD17" i="864" l="1"/>
  <c r="CE60" i="861"/>
  <c r="CD61" i="861"/>
  <c r="CD66" i="861" s="1"/>
  <c r="CK2173" i="64"/>
  <c r="CL2171" i="64"/>
  <c r="P2171" i="64" s="1"/>
  <c r="CL2225" i="64"/>
  <c r="K2225" i="64" l="1"/>
  <c r="L2225" i="64"/>
  <c r="M2225" i="64"/>
  <c r="N2225" i="64"/>
  <c r="O2225" i="64"/>
  <c r="P2225" i="64"/>
  <c r="CL2173" i="64"/>
  <c r="CE17" i="864"/>
  <c r="CE61" i="861"/>
  <c r="CE66" i="861" s="1"/>
  <c r="CF60" i="861"/>
  <c r="K2173" i="64" l="1"/>
  <c r="L2173" i="64"/>
  <c r="M2173" i="64"/>
  <c r="N2173" i="64"/>
  <c r="O2173" i="64"/>
  <c r="P2173" i="64"/>
  <c r="CF17" i="864"/>
  <c r="CG60" i="861"/>
  <c r="CF61" i="861"/>
  <c r="CF66" i="861" s="1"/>
  <c r="CG17" i="864" l="1"/>
  <c r="CH60" i="861"/>
  <c r="CG61" i="861"/>
  <c r="CG66" i="861" s="1"/>
  <c r="CH17" i="864" l="1"/>
  <c r="CI60" i="861"/>
  <c r="CH61" i="861"/>
  <c r="CH66" i="861" s="1"/>
  <c r="CI17" i="864" l="1"/>
  <c r="CJ60" i="861"/>
  <c r="CI61" i="861"/>
  <c r="CI66" i="861" s="1"/>
  <c r="CJ17" i="864" l="1"/>
  <c r="CK60" i="861"/>
  <c r="CJ61" i="861"/>
  <c r="CJ66" i="861" s="1"/>
  <c r="CK17" i="864" l="1"/>
  <c r="CL60" i="861"/>
  <c r="CK61" i="861"/>
  <c r="CK66" i="861" s="1"/>
  <c r="P60" i="861" l="1"/>
  <c r="P17" i="864" s="1"/>
  <c r="CL17" i="864"/>
  <c r="CL61" i="861"/>
  <c r="I17" i="864" l="1" a="1"/>
  <c r="I17" i="864" s="1"/>
  <c r="P61" i="861"/>
  <c r="CL66" i="861"/>
  <c r="P66" i="861" l="1"/>
  <c r="G547" i="64" l="1"/>
  <c r="G549" i="64"/>
  <c r="G554" i="64"/>
  <c r="G564" i="64" s="1"/>
  <c r="G555" i="64"/>
  <c r="G558" i="64"/>
  <c r="G559" i="64"/>
  <c r="G562" i="64"/>
  <c r="G563" i="64"/>
  <c r="R26" i="864" l="1"/>
  <c r="S26" i="864" s="1"/>
  <c r="R81" i="861"/>
  <c r="T26" i="864" l="1"/>
  <c r="U26" i="864" s="1"/>
  <c r="S77" i="861"/>
  <c r="T77" i="861" l="1"/>
  <c r="V26" i="864"/>
  <c r="U77" i="861"/>
  <c r="V77" i="861" l="1"/>
  <c r="W26" i="864"/>
  <c r="W77" i="861" l="1"/>
  <c r="X26" i="864"/>
  <c r="X77" i="861" l="1"/>
  <c r="Y26" i="864"/>
  <c r="Y77" i="861" l="1"/>
  <c r="Z26" i="864"/>
  <c r="Z77" i="861" l="1"/>
  <c r="AA26" i="864"/>
  <c r="AB26" i="864" l="1"/>
  <c r="AA77" i="861"/>
  <c r="AC26" i="864" l="1"/>
  <c r="AB77" i="861"/>
  <c r="AD26" i="864" l="1"/>
  <c r="AC77" i="861"/>
  <c r="K26" i="864" l="1"/>
  <c r="K77" i="861" s="1"/>
  <c r="AD77" i="861"/>
  <c r="AE26" i="864"/>
  <c r="AE77" i="861" l="1"/>
  <c r="AF26" i="864"/>
  <c r="AF77" i="861" l="1"/>
  <c r="AG26" i="864"/>
  <c r="AG77" i="861" l="1"/>
  <c r="AH26" i="864"/>
  <c r="AH77" i="861" l="1"/>
  <c r="AI26" i="864"/>
  <c r="AJ26" i="864" l="1"/>
  <c r="AI77" i="861"/>
  <c r="AK26" i="864" l="1"/>
  <c r="AJ77" i="861"/>
  <c r="AL26" i="864" l="1"/>
  <c r="AK77" i="861"/>
  <c r="AL77" i="861" l="1"/>
  <c r="AM26" i="864"/>
  <c r="AM77" i="861" l="1"/>
  <c r="AN26" i="864"/>
  <c r="AN77" i="861" l="1"/>
  <c r="AO26" i="864"/>
  <c r="AO77" i="861" l="1"/>
  <c r="AP26" i="864"/>
  <c r="L26" i="864" l="1"/>
  <c r="L77" i="861" s="1"/>
  <c r="AP77" i="861"/>
  <c r="AQ26" i="864"/>
  <c r="AR26" i="864" l="1"/>
  <c r="AQ77" i="861"/>
  <c r="AS26" i="864" l="1"/>
  <c r="AR77" i="861"/>
  <c r="AT26" i="864" l="1"/>
  <c r="AS77" i="861"/>
  <c r="AT77" i="861" l="1"/>
  <c r="AU26" i="864"/>
  <c r="AU77" i="861" l="1"/>
  <c r="AV26" i="864"/>
  <c r="AV77" i="861" l="1"/>
  <c r="AW26" i="864"/>
  <c r="AW77" i="861" l="1"/>
  <c r="AX26" i="864"/>
  <c r="AX77" i="861" l="1"/>
  <c r="AY26" i="864"/>
  <c r="AZ26" i="864" l="1"/>
  <c r="AY77" i="861"/>
  <c r="BA26" i="864" l="1"/>
  <c r="AZ77" i="861"/>
  <c r="BB26" i="864" l="1"/>
  <c r="BA77" i="861"/>
  <c r="BB77" i="861" l="1"/>
  <c r="M26" i="864"/>
  <c r="M77" i="861" s="1"/>
  <c r="BC26" i="864"/>
  <c r="BC77" i="861" l="1"/>
  <c r="BD26" i="864"/>
  <c r="BD77" i="861" l="1"/>
  <c r="BE26" i="864"/>
  <c r="BE77" i="861" l="1"/>
  <c r="BF26" i="864"/>
  <c r="BF77" i="861" l="1"/>
  <c r="BG26" i="864"/>
  <c r="BH26" i="864" l="1"/>
  <c r="BG77" i="861"/>
  <c r="BI26" i="864" l="1"/>
  <c r="BH77" i="861"/>
  <c r="BJ26" i="864" l="1"/>
  <c r="BI77" i="861"/>
  <c r="BJ77" i="861" l="1"/>
  <c r="BK26" i="864"/>
  <c r="BK77" i="861" l="1"/>
  <c r="BL26" i="864"/>
  <c r="BL77" i="861" l="1"/>
  <c r="BM26" i="864"/>
  <c r="BM77" i="861" l="1"/>
  <c r="BN26" i="864"/>
  <c r="N26" i="864" l="1"/>
  <c r="N77" i="861" s="1"/>
  <c r="BN77" i="861"/>
  <c r="BO26" i="864"/>
  <c r="BP26" i="864" l="1"/>
  <c r="BO77" i="861"/>
  <c r="BQ26" i="864" l="1"/>
  <c r="BP77" i="861"/>
  <c r="BR26" i="864" l="1"/>
  <c r="BQ77" i="861"/>
  <c r="BR77" i="861" l="1"/>
  <c r="BS26" i="864"/>
  <c r="BS77" i="861" l="1"/>
  <c r="BT26" i="864"/>
  <c r="BT77" i="861" l="1"/>
  <c r="BU26" i="864"/>
  <c r="BU77" i="861" l="1"/>
  <c r="BV26" i="864"/>
  <c r="BV77" i="861" l="1"/>
  <c r="BW26" i="864"/>
  <c r="BX26" i="864" l="1"/>
  <c r="BW77" i="861"/>
  <c r="BY26" i="864" l="1"/>
  <c r="BX77" i="861"/>
  <c r="BZ26" i="864" l="1"/>
  <c r="BY77" i="861"/>
  <c r="BZ77" i="861" l="1"/>
  <c r="CA26" i="864"/>
  <c r="O26" i="864"/>
  <c r="O77" i="861" s="1"/>
  <c r="CA77" i="861" l="1"/>
  <c r="CB26" i="864"/>
  <c r="CB77" i="861" l="1"/>
  <c r="CC26" i="864"/>
  <c r="CC77" i="861" l="1"/>
  <c r="CD26" i="864"/>
  <c r="CD77" i="861" l="1"/>
  <c r="CE26" i="864"/>
  <c r="CF26" i="864" l="1"/>
  <c r="CE77" i="861"/>
  <c r="CG26" i="864" l="1"/>
  <c r="CF77" i="861"/>
  <c r="CH26" i="864" l="1"/>
  <c r="CG77" i="861"/>
  <c r="CH77" i="861" l="1"/>
  <c r="CI26" i="864"/>
  <c r="CI77" i="861" l="1"/>
  <c r="CJ26" i="864"/>
  <c r="CJ77" i="861" l="1"/>
  <c r="CK26" i="864"/>
  <c r="CK77" i="861" l="1"/>
  <c r="CL26" i="864"/>
  <c r="CL77" i="861" l="1"/>
  <c r="P26" i="864"/>
  <c r="P77" i="861" s="1"/>
  <c r="S78" i="861" l="1"/>
  <c r="T78" i="861" s="1"/>
  <c r="S79" i="861" l="1"/>
  <c r="S81" i="861" s="1"/>
  <c r="U78" i="861"/>
  <c r="V78" i="861" s="1"/>
  <c r="T79" i="861"/>
  <c r="T81" i="861" s="1"/>
  <c r="U79" i="861" l="1"/>
  <c r="U81" i="861" s="1"/>
  <c r="W78" i="861"/>
  <c r="X78" i="861" s="1"/>
  <c r="V79" i="861"/>
  <c r="V81" i="861" s="1"/>
  <c r="W79" i="861" l="1"/>
  <c r="W81" i="861" s="1"/>
  <c r="X79" i="861"/>
  <c r="X81" i="861" s="1"/>
  <c r="Y78" i="861"/>
  <c r="Y79" i="861" l="1"/>
  <c r="Y81" i="861" s="1"/>
  <c r="Z78" i="861"/>
  <c r="Z79" i="861" l="1"/>
  <c r="Z81" i="861" s="1"/>
  <c r="AA78" i="861"/>
  <c r="AA79" i="861" l="1"/>
  <c r="AA81" i="861" s="1"/>
  <c r="AB78" i="861"/>
  <c r="AB79" i="861" l="1"/>
  <c r="AB81" i="861" s="1"/>
  <c r="AC78" i="861"/>
  <c r="AD78" i="861" l="1"/>
  <c r="AC79" i="861"/>
  <c r="AC81" i="861" s="1"/>
  <c r="AE78" i="861" l="1"/>
  <c r="AD79" i="861"/>
  <c r="K78" i="861"/>
  <c r="L78" i="861" l="1"/>
  <c r="M78" i="861" s="1"/>
  <c r="N78" i="861" s="1"/>
  <c r="O78" i="861" s="1"/>
  <c r="P78" i="861" s="1"/>
  <c r="AD81" i="861"/>
  <c r="K79" i="861"/>
  <c r="AF78" i="861"/>
  <c r="AE79" i="861"/>
  <c r="AE81" i="861" s="1"/>
  <c r="K81" i="861" l="1"/>
  <c r="AF79" i="861"/>
  <c r="AF81" i="861" s="1"/>
  <c r="AG78" i="861"/>
  <c r="AG79" i="861" l="1"/>
  <c r="AG81" i="861" s="1"/>
  <c r="AH78" i="861"/>
  <c r="AH79" i="861" l="1"/>
  <c r="AH81" i="861" s="1"/>
  <c r="AI78" i="861"/>
  <c r="AI79" i="861" l="1"/>
  <c r="AI81" i="861" s="1"/>
  <c r="AJ78" i="861"/>
  <c r="AJ79" i="861" l="1"/>
  <c r="AJ81" i="861" s="1"/>
  <c r="AK78" i="861"/>
  <c r="AL78" i="861" l="1"/>
  <c r="AK79" i="861"/>
  <c r="AK81" i="861" s="1"/>
  <c r="AM78" i="861" l="1"/>
  <c r="AL79" i="861"/>
  <c r="AL81" i="861" s="1"/>
  <c r="AN78" i="861" l="1"/>
  <c r="AM79" i="861"/>
  <c r="AM81" i="861" s="1"/>
  <c r="AN79" i="861" l="1"/>
  <c r="AN81" i="861" s="1"/>
  <c r="AO78" i="861"/>
  <c r="AO79" i="861" l="1"/>
  <c r="AO81" i="861" s="1"/>
  <c r="AP78" i="861"/>
  <c r="AP79" i="861" l="1"/>
  <c r="AQ78" i="861"/>
  <c r="AQ79" i="861" l="1"/>
  <c r="AQ81" i="861" s="1"/>
  <c r="AR78" i="861"/>
  <c r="AP81" i="861"/>
  <c r="L79" i="861"/>
  <c r="L81" i="861" s="1"/>
  <c r="AR79" i="861" l="1"/>
  <c r="AR81" i="861" s="1"/>
  <c r="AS78" i="861"/>
  <c r="AT78" i="861" l="1"/>
  <c r="AS79" i="861"/>
  <c r="AS81" i="861" s="1"/>
  <c r="AU78" i="861" l="1"/>
  <c r="AT79" i="861"/>
  <c r="AT81" i="861" s="1"/>
  <c r="AV78" i="861" l="1"/>
  <c r="AU79" i="861"/>
  <c r="AU81" i="861" s="1"/>
  <c r="AV79" i="861" l="1"/>
  <c r="AV81" i="861" s="1"/>
  <c r="AW78" i="861"/>
  <c r="AW79" i="861" l="1"/>
  <c r="AW81" i="861" s="1"/>
  <c r="AX78" i="861"/>
  <c r="AX79" i="861" l="1"/>
  <c r="AX81" i="861" s="1"/>
  <c r="AY78" i="861"/>
  <c r="AY79" i="861" l="1"/>
  <c r="AY81" i="861" s="1"/>
  <c r="AZ78" i="861"/>
  <c r="AZ79" i="861" l="1"/>
  <c r="AZ81" i="861" s="1"/>
  <c r="BA78" i="861"/>
  <c r="BB78" i="861" l="1"/>
  <c r="BA79" i="861"/>
  <c r="BA81" i="861" s="1"/>
  <c r="BC78" i="861" l="1"/>
  <c r="BB79" i="861"/>
  <c r="BB81" i="861" l="1"/>
  <c r="M79" i="861"/>
  <c r="M81" i="861" s="1"/>
  <c r="BD78" i="861"/>
  <c r="BC79" i="861"/>
  <c r="BC81" i="861" s="1"/>
  <c r="BD79" i="861" l="1"/>
  <c r="BD81" i="861" s="1"/>
  <c r="BE78" i="861"/>
  <c r="BE79" i="861" l="1"/>
  <c r="BE81" i="861" s="1"/>
  <c r="BF78" i="861"/>
  <c r="BF79" i="861" l="1"/>
  <c r="BF81" i="861" s="1"/>
  <c r="BG78" i="861"/>
  <c r="BG79" i="861" l="1"/>
  <c r="BG81" i="861" s="1"/>
  <c r="BH78" i="861"/>
  <c r="BH79" i="861" l="1"/>
  <c r="BH81" i="861" s="1"/>
  <c r="BI78" i="861"/>
  <c r="BJ78" i="861" l="1"/>
  <c r="BI79" i="861"/>
  <c r="BI81" i="861" s="1"/>
  <c r="BK78" i="861" l="1"/>
  <c r="BJ79" i="861"/>
  <c r="BJ81" i="861" s="1"/>
  <c r="BL78" i="861" l="1"/>
  <c r="BK79" i="861"/>
  <c r="BK81" i="861" s="1"/>
  <c r="BL79" i="861" l="1"/>
  <c r="BL81" i="861" s="1"/>
  <c r="BM78" i="861"/>
  <c r="BM79" i="861" l="1"/>
  <c r="BM81" i="861" s="1"/>
  <c r="BN78" i="861"/>
  <c r="BN79" i="861" l="1"/>
  <c r="BO78" i="861"/>
  <c r="BO79" i="861" l="1"/>
  <c r="BO81" i="861" s="1"/>
  <c r="BP78" i="861"/>
  <c r="N79" i="861"/>
  <c r="N81" i="861" s="1"/>
  <c r="BN81" i="861"/>
  <c r="BP79" i="861" l="1"/>
  <c r="BP81" i="861" s="1"/>
  <c r="BQ78" i="861"/>
  <c r="BR78" i="861" l="1"/>
  <c r="BQ79" i="861"/>
  <c r="BQ81" i="861" s="1"/>
  <c r="BS78" i="861" l="1"/>
  <c r="BR79" i="861"/>
  <c r="BR81" i="861" s="1"/>
  <c r="BT78" i="861" l="1"/>
  <c r="BS79" i="861"/>
  <c r="BS81" i="861" s="1"/>
  <c r="BT79" i="861" l="1"/>
  <c r="BT81" i="861" s="1"/>
  <c r="BU78" i="861"/>
  <c r="BU79" i="861" l="1"/>
  <c r="BU81" i="861" s="1"/>
  <c r="BV78" i="861"/>
  <c r="BV79" i="861" l="1"/>
  <c r="BV81" i="861" s="1"/>
  <c r="BW78" i="861"/>
  <c r="BW79" i="861" l="1"/>
  <c r="BW81" i="861" s="1"/>
  <c r="BX78" i="861"/>
  <c r="BX79" i="861" l="1"/>
  <c r="BX81" i="861" s="1"/>
  <c r="BY78" i="861"/>
  <c r="BZ78" i="861" l="1"/>
  <c r="BY79" i="861"/>
  <c r="BY81" i="861" s="1"/>
  <c r="CA78" i="861" l="1"/>
  <c r="BZ79" i="861"/>
  <c r="O79" i="861" l="1"/>
  <c r="O81" i="861" s="1"/>
  <c r="BZ81" i="861"/>
  <c r="CB78" i="861"/>
  <c r="CA79" i="861"/>
  <c r="CA81" i="861" s="1"/>
  <c r="CB79" i="861" l="1"/>
  <c r="CB81" i="861" s="1"/>
  <c r="CC78" i="861"/>
  <c r="CC79" i="861" l="1"/>
  <c r="CC81" i="861" s="1"/>
  <c r="CD78" i="861"/>
  <c r="CD79" i="861" l="1"/>
  <c r="CD81" i="861" s="1"/>
  <c r="CE78" i="861"/>
  <c r="CE79" i="861" l="1"/>
  <c r="CE81" i="861" s="1"/>
  <c r="CF78" i="861"/>
  <c r="CF79" i="861" l="1"/>
  <c r="CF81" i="861" s="1"/>
  <c r="CG78" i="861"/>
  <c r="CH78" i="861" l="1"/>
  <c r="CG79" i="861"/>
  <c r="CG81" i="861" s="1"/>
  <c r="CI78" i="861" l="1"/>
  <c r="CH79" i="861"/>
  <c r="CH81" i="861" s="1"/>
  <c r="CJ78" i="861" l="1"/>
  <c r="CI79" i="861"/>
  <c r="CI81" i="861" s="1"/>
  <c r="CJ79" i="861" l="1"/>
  <c r="CJ81" i="861" s="1"/>
  <c r="CK78" i="861"/>
  <c r="CK79" i="861" l="1"/>
  <c r="CK81" i="861" s="1"/>
  <c r="CL78" i="861"/>
  <c r="CL79" i="861" s="1"/>
  <c r="CL81" i="861" l="1"/>
  <c r="P79" i="861"/>
  <c r="P81" i="861" s="1"/>
  <c r="L628" i="64" l="1"/>
  <c r="M628" i="64"/>
  <c r="N628" i="64"/>
  <c r="O628" i="64"/>
  <c r="P628"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47" i="64" l="1"/>
  <c r="AF1647" i="64" s="1" a="1"/>
  <c r="AF1647" i="64" s="1"/>
  <c r="M1647" i="64"/>
  <c r="AV1647" i="64" s="1" a="1"/>
  <c r="AV1647" i="64" s="1"/>
  <c r="N1647" i="64"/>
  <c r="BD1647" i="64" s="1" a="1"/>
  <c r="BD1647" i="64" s="1"/>
  <c r="O1647" i="64"/>
  <c r="BT1647" i="64" s="1" a="1"/>
  <c r="BT1647" i="64" s="1"/>
  <c r="P1647" i="64"/>
  <c r="CB1647" i="64" s="1" a="1"/>
  <c r="CB1647" i="64" s="1"/>
  <c r="BI1647" i="64" a="1"/>
  <c r="BI1647" i="64" s="1"/>
  <c r="BQ1647" i="64" a="1"/>
  <c r="BQ1647" i="64" s="1"/>
  <c r="BR1647" i="64" a="1"/>
  <c r="BR1647" i="64" s="1"/>
  <c r="BS1647" i="64" a="1"/>
  <c r="BS1647" i="64" s="1"/>
  <c r="BY1647" i="64" a="1"/>
  <c r="BY1647" i="64" s="1"/>
  <c r="BZ1647" i="64" a="1"/>
  <c r="BZ1647" i="64" s="1"/>
  <c r="CA1647" i="64" a="1"/>
  <c r="CA1647" i="64" s="1"/>
  <c r="CE1647" i="64" a="1"/>
  <c r="CE1647" i="64" s="1"/>
  <c r="CG1647" i="64" a="1"/>
  <c r="CG1647" i="64" s="1"/>
  <c r="CH1647" i="64" a="1"/>
  <c r="CH1647" i="64" s="1"/>
  <c r="CI1647" i="64" a="1"/>
  <c r="CI1647" i="64" s="1"/>
  <c r="BK1647" i="64" l="1" a="1"/>
  <c r="BK1647" i="64" s="1"/>
  <c r="BJ1647" i="64" a="1"/>
  <c r="BJ1647" i="64" s="1"/>
  <c r="BC1647" i="64" a="1"/>
  <c r="BC1647" i="64" s="1"/>
  <c r="BB1647" i="64" a="1"/>
  <c r="BB1647" i="64" s="1"/>
  <c r="BA1647" i="64" a="1"/>
  <c r="BA1647" i="64" s="1"/>
  <c r="AU1647" i="64" a="1"/>
  <c r="AU1647" i="64" s="1"/>
  <c r="AT1647" i="64" a="1"/>
  <c r="AT1647" i="64" s="1"/>
  <c r="AS1647" i="64" a="1"/>
  <c r="AS1647" i="64" s="1"/>
  <c r="AM1647" i="64" a="1"/>
  <c r="AM1647" i="64" s="1"/>
  <c r="AE1647" i="64" a="1"/>
  <c r="AE1647" i="64" s="1"/>
  <c r="AL1647" i="64" a="1"/>
  <c r="AL1647" i="64" s="1"/>
  <c r="AK1647" i="64" a="1"/>
  <c r="AK1647" i="64" s="1"/>
  <c r="CF1647" i="64" a="1"/>
  <c r="CF1647" i="64" s="1"/>
  <c r="BX1647" i="64" a="1"/>
  <c r="BX1647" i="64" s="1"/>
  <c r="BP1647" i="64" a="1"/>
  <c r="BP1647" i="64" s="1"/>
  <c r="BH1647" i="64" a="1"/>
  <c r="BH1647" i="64" s="1"/>
  <c r="AZ1647" i="64" a="1"/>
  <c r="AZ1647" i="64" s="1"/>
  <c r="AR1647" i="64" a="1"/>
  <c r="AR1647" i="64" s="1"/>
  <c r="AJ1647" i="64" a="1"/>
  <c r="AJ1647" i="64" s="1"/>
  <c r="BW1647" i="64" a="1"/>
  <c r="BW1647" i="64" s="1"/>
  <c r="BO1647" i="64" a="1"/>
  <c r="BO1647" i="64" s="1"/>
  <c r="BG1647" i="64" a="1"/>
  <c r="BG1647" i="64" s="1"/>
  <c r="AY1647" i="64" a="1"/>
  <c r="AY1647" i="64" s="1"/>
  <c r="AQ1647" i="64" a="1"/>
  <c r="AQ1647" i="64" s="1"/>
  <c r="AI1647" i="64" a="1"/>
  <c r="AI1647" i="64" s="1"/>
  <c r="CL1647" i="64" a="1"/>
  <c r="CL1647" i="64" s="1"/>
  <c r="CD1647" i="64" a="1"/>
  <c r="CD1647" i="64" s="1"/>
  <c r="BV1647" i="64" a="1"/>
  <c r="BV1647" i="64" s="1"/>
  <c r="BN1647" i="64" a="1"/>
  <c r="BN1647" i="64" s="1"/>
  <c r="BF1647" i="64" a="1"/>
  <c r="BF1647" i="64" s="1"/>
  <c r="AX1647" i="64" a="1"/>
  <c r="AX1647" i="64" s="1"/>
  <c r="AP1647" i="64" a="1"/>
  <c r="AP1647" i="64" s="1"/>
  <c r="AH1647" i="64" a="1"/>
  <c r="AH1647" i="64" s="1"/>
  <c r="CK1647" i="64" a="1"/>
  <c r="CK1647" i="64" s="1"/>
  <c r="CC1647" i="64" a="1"/>
  <c r="CC1647" i="64" s="1"/>
  <c r="BU1647" i="64" a="1"/>
  <c r="BU1647" i="64" s="1"/>
  <c r="BM1647" i="64" a="1"/>
  <c r="BM1647" i="64" s="1"/>
  <c r="BE1647" i="64" a="1"/>
  <c r="BE1647" i="64" s="1"/>
  <c r="AW1647" i="64" a="1"/>
  <c r="AW1647" i="64" s="1"/>
  <c r="AO1647" i="64" a="1"/>
  <c r="AO1647" i="64" s="1"/>
  <c r="AG1647" i="64" a="1"/>
  <c r="AG1647" i="64" s="1"/>
  <c r="CJ1647" i="64" a="1"/>
  <c r="CJ1647" i="64" s="1"/>
  <c r="BL1647" i="64" a="1"/>
  <c r="BL1647" i="64" s="1"/>
  <c r="AN1647" i="64" a="1"/>
  <c r="AN1647" i="64" s="1"/>
  <c r="AJ1648" i="64" l="1"/>
  <c r="AZ1648" i="64"/>
  <c r="BP1648" i="64"/>
  <c r="CF1648" i="64"/>
  <c r="CX1648" i="64"/>
  <c r="BA1648" i="64"/>
  <c r="CG1648" i="64"/>
  <c r="AK1648" i="64"/>
  <c r="AL1648" i="64"/>
  <c r="BB1648" i="64"/>
  <c r="BR1648" i="64"/>
  <c r="CH1648" i="64"/>
  <c r="CZ1648" i="64"/>
  <c r="AS1648" i="64"/>
  <c r="CQ1648" i="64"/>
  <c r="AM1648" i="64"/>
  <c r="BC1648" i="64"/>
  <c r="BS1648" i="64"/>
  <c r="CI1648" i="64"/>
  <c r="DA1648" i="64"/>
  <c r="BI1648" i="64"/>
  <c r="DG1648" i="64"/>
  <c r="AN1648" i="64"/>
  <c r="BD1648" i="64"/>
  <c r="BT1648" i="64"/>
  <c r="CJ1648" i="64"/>
  <c r="DB1648" i="64"/>
  <c r="AO1648" i="64"/>
  <c r="BE1648" i="64"/>
  <c r="BU1648" i="64"/>
  <c r="CK1648" i="64"/>
  <c r="DC1648" i="64"/>
  <c r="AP1648" i="64"/>
  <c r="BF1648" i="64"/>
  <c r="BV1648" i="64"/>
  <c r="CL1648" i="64"/>
  <c r="DD1648" i="64"/>
  <c r="AQ1648" i="64"/>
  <c r="BG1648" i="64"/>
  <c r="BW1648" i="64"/>
  <c r="CO1648" i="64"/>
  <c r="CO1649" i="64" s="1"/>
  <c r="CP1646" i="64" s="1"/>
  <c r="DE1648" i="64"/>
  <c r="AR1648" i="64"/>
  <c r="BH1648" i="64"/>
  <c r="BX1648" i="64"/>
  <c r="CP1648" i="64"/>
  <c r="DF1648" i="64"/>
  <c r="AE1651" i="64"/>
  <c r="BY1648" i="64"/>
  <c r="DH1648" i="64"/>
  <c r="AT1648" i="64"/>
  <c r="BJ1648" i="64"/>
  <c r="BZ1648" i="64"/>
  <c r="CR1648" i="64"/>
  <c r="AE1648" i="64"/>
  <c r="AU1648" i="64"/>
  <c r="BK1648" i="64"/>
  <c r="CA1648" i="64"/>
  <c r="CS1648" i="64"/>
  <c r="DI1648" i="64"/>
  <c r="AF1648" i="64"/>
  <c r="BL1648" i="64"/>
  <c r="CT1648" i="64"/>
  <c r="DJ1648" i="64"/>
  <c r="AV1648" i="64"/>
  <c r="CB1648" i="64"/>
  <c r="AG1648" i="64"/>
  <c r="AW1648" i="64"/>
  <c r="BM1648" i="64"/>
  <c r="CC1648" i="64"/>
  <c r="CU1648" i="64"/>
  <c r="DK1648" i="64"/>
  <c r="AH1648" i="64"/>
  <c r="AX1648" i="64"/>
  <c r="BN1648" i="64"/>
  <c r="CD1648" i="64"/>
  <c r="CV1648" i="64"/>
  <c r="DL1648" i="64"/>
  <c r="K1648" i="64" s="1"/>
  <c r="AI1648" i="64"/>
  <c r="AY1648" i="64"/>
  <c r="BO1648" i="64"/>
  <c r="CE1648" i="64"/>
  <c r="CW1648" i="64"/>
  <c r="BQ1648" i="64"/>
  <c r="CY1648" i="64"/>
  <c r="P1648" i="64" l="1"/>
  <c r="O1648" i="64"/>
  <c r="AE1649" i="64"/>
  <c r="AF1646" i="64" s="1"/>
  <c r="L1648" i="64"/>
  <c r="M1648" i="64"/>
  <c r="N1648" i="64"/>
  <c r="CP1649" i="64"/>
  <c r="CQ1646" i="64" s="1"/>
  <c r="CP1651" i="64"/>
  <c r="CQ1649" i="64" l="1"/>
  <c r="CR1646" i="64" s="1"/>
  <c r="CQ1651" i="64"/>
  <c r="AF1649" i="64"/>
  <c r="AF1651" i="64"/>
  <c r="AG1646" i="64" l="1"/>
  <c r="CR1649" i="64"/>
  <c r="CS1646" i="64" s="1"/>
  <c r="CR1651" i="64"/>
  <c r="CS1649" i="64" l="1"/>
  <c r="CT1646" i="64" s="1"/>
  <c r="CS1651" i="64"/>
  <c r="AG1649" i="64"/>
  <c r="AG1651" i="64"/>
  <c r="AH1646" i="64" l="1"/>
  <c r="CT1649" i="64"/>
  <c r="CU1646" i="64" s="1"/>
  <c r="CT1651" i="64"/>
  <c r="CU1651" i="64" l="1"/>
  <c r="CU1649" i="64"/>
  <c r="CV1646" i="64" s="1"/>
  <c r="AH1649" i="64"/>
  <c r="AH1651" i="64"/>
  <c r="AI1646" i="64" l="1"/>
  <c r="CV1651" i="64"/>
  <c r="CV1649" i="64"/>
  <c r="CW1646" i="64" s="1"/>
  <c r="CW1649" i="64" l="1"/>
  <c r="CX1646" i="64" s="1"/>
  <c r="CW1651" i="64"/>
  <c r="AI1649" i="64"/>
  <c r="AI1651" i="64"/>
  <c r="AJ1646" i="64" l="1"/>
  <c r="CX1649" i="64"/>
  <c r="CY1646" i="64" s="1"/>
  <c r="CX1651" i="64"/>
  <c r="CY1649" i="64" l="1"/>
  <c r="CZ1646" i="64" s="1"/>
  <c r="CY1651" i="64"/>
  <c r="AJ1649" i="64"/>
  <c r="AK1646" i="64" s="1"/>
  <c r="AJ1651" i="64"/>
  <c r="AK1649" i="64" l="1"/>
  <c r="AL1646" i="64" s="1"/>
  <c r="AK1651" i="64"/>
  <c r="CZ1649" i="64"/>
  <c r="DA1646" i="64" s="1"/>
  <c r="CZ1651" i="64"/>
  <c r="DA1649" i="64" l="1"/>
  <c r="DB1646" i="64" s="1"/>
  <c r="DA1651" i="64"/>
  <c r="AL1649" i="64"/>
  <c r="AM1646" i="64" s="1"/>
  <c r="AL1651" i="64"/>
  <c r="AM1649" i="64" l="1"/>
  <c r="AN1646" i="64" s="1"/>
  <c r="AM1651" i="64"/>
  <c r="DB1651" i="64"/>
  <c r="DB1649" i="64"/>
  <c r="DC1646" i="64" s="1"/>
  <c r="DC1651" i="64" l="1"/>
  <c r="DC1649" i="64"/>
  <c r="DD1646" i="64" s="1"/>
  <c r="AN1651" i="64"/>
  <c r="AN1649" i="64"/>
  <c r="AO1646" i="64" s="1"/>
  <c r="AO1651" i="64" l="1"/>
  <c r="AO1649" i="64"/>
  <c r="AP1646" i="64" s="1"/>
  <c r="DD1651" i="64"/>
  <c r="DD1649" i="64"/>
  <c r="DE1646" i="64" s="1"/>
  <c r="DE1649" i="64" l="1"/>
  <c r="DF1646" i="64" s="1"/>
  <c r="DE1651" i="64"/>
  <c r="AP1651" i="64"/>
  <c r="AP1649" i="64"/>
  <c r="AQ1646" i="64" l="1"/>
  <c r="AQ1651" i="64" s="1"/>
  <c r="L1649" i="64"/>
  <c r="M1646" i="64" s="1"/>
  <c r="DF1651" i="64"/>
  <c r="DF1649" i="64"/>
  <c r="DG1646" i="64" s="1"/>
  <c r="AQ1649" i="64" l="1"/>
  <c r="AR1646" i="64" s="1"/>
  <c r="DG1649" i="64"/>
  <c r="DH1646" i="64" s="1"/>
  <c r="DG1651" i="64"/>
  <c r="AR1651" i="64" l="1"/>
  <c r="AR1649" i="64"/>
  <c r="DH1649" i="64"/>
  <c r="DI1646" i="64" s="1"/>
  <c r="DH1651" i="64"/>
  <c r="DI1649" i="64" l="1"/>
  <c r="DJ1646" i="64" s="1"/>
  <c r="DI1651" i="64"/>
  <c r="AS1646" i="64"/>
  <c r="AS1649" i="64" l="1"/>
  <c r="AS1651" i="64"/>
  <c r="DJ1649" i="64"/>
  <c r="DK1646" i="64" s="1"/>
  <c r="DJ1651" i="64"/>
  <c r="DK1649" i="64" l="1"/>
  <c r="DL1646" i="64" s="1"/>
  <c r="DK1651" i="64"/>
  <c r="AT1646" i="64"/>
  <c r="AT1649" i="64" l="1"/>
  <c r="AT1651" i="64"/>
  <c r="DL1649" i="64"/>
  <c r="DL1651" i="64"/>
  <c r="K1651" i="64" l="1"/>
  <c r="L1651" i="64"/>
  <c r="AU1646" i="64"/>
  <c r="AU1649" i="64" l="1"/>
  <c r="AU1651" i="64"/>
  <c r="AV1646" i="64" l="1"/>
  <c r="AV1651" i="64" l="1"/>
  <c r="AV1649" i="64"/>
  <c r="AW1646" i="64" l="1"/>
  <c r="AW1649" i="64" s="1"/>
  <c r="AX1646" i="64" s="1"/>
  <c r="AW1651" i="64" l="1"/>
  <c r="AX1649" i="64"/>
  <c r="AX1651" i="64"/>
  <c r="AY1646" i="64" l="1"/>
  <c r="AY1649" i="64" s="1"/>
  <c r="AZ1646" i="64" s="1"/>
  <c r="AY1651" i="64" l="1"/>
  <c r="AZ1649" i="64"/>
  <c r="BA1646" i="64" s="1"/>
  <c r="AZ1651" i="64"/>
  <c r="BA1649" i="64" l="1"/>
  <c r="BB1646" i="64" s="1"/>
  <c r="BA1651" i="64"/>
  <c r="BB1649" i="64" l="1"/>
  <c r="BB1651" i="64"/>
  <c r="BC1646" i="64" l="1"/>
  <c r="BC1651" i="64" s="1"/>
  <c r="M1649" i="64"/>
  <c r="N1646" i="64" s="1"/>
  <c r="BC1649" i="64" l="1"/>
  <c r="BD1646" i="64" s="1"/>
  <c r="BD1651" i="64" l="1"/>
  <c r="BD1649" i="64"/>
  <c r="BE1646" i="64" l="1"/>
  <c r="BE1651" i="64" l="1"/>
  <c r="BE1649" i="64"/>
  <c r="BF1646" i="64" l="1"/>
  <c r="BF1651" i="64" l="1"/>
  <c r="BF1649" i="64"/>
  <c r="BG1646" i="64" l="1"/>
  <c r="BG1651" i="64" l="1"/>
  <c r="BG1649" i="64"/>
  <c r="BH1646" i="64" l="1"/>
  <c r="BH1649" i="64" l="1"/>
  <c r="BI1646" i="64" s="1"/>
  <c r="BH1651" i="64"/>
  <c r="BI1649" i="64" l="1"/>
  <c r="BJ1646" i="64" s="1"/>
  <c r="BI1651" i="64"/>
  <c r="BJ1649" i="64" l="1"/>
  <c r="BK1646" i="64" s="1"/>
  <c r="BJ1651" i="64"/>
  <c r="BK1649" i="64" l="1"/>
  <c r="BL1646" i="64" s="1"/>
  <c r="BK1651" i="64"/>
  <c r="BL1651" i="64" l="1"/>
  <c r="BL1649" i="64"/>
  <c r="BM1646" i="64" s="1"/>
  <c r="BM1651" i="64" l="1"/>
  <c r="BM1649" i="64"/>
  <c r="BN1646" i="64" s="1"/>
  <c r="BN1649" i="64" l="1"/>
  <c r="BN1651" i="64"/>
  <c r="BO1646" i="64" l="1"/>
  <c r="BO1649" i="64" s="1"/>
  <c r="N1649" i="64"/>
  <c r="O1646" i="64" s="1"/>
  <c r="BO1651" i="64" l="1"/>
  <c r="BP1646" i="64"/>
  <c r="BP1649" i="64" l="1"/>
  <c r="BP1651" i="64"/>
  <c r="BQ1646" i="64" l="1"/>
  <c r="BQ1649" i="64" l="1"/>
  <c r="BQ1651" i="64"/>
  <c r="BR1646" i="64" l="1"/>
  <c r="BR1649" i="64" l="1"/>
  <c r="BR1651" i="64"/>
  <c r="BS1646" i="64" l="1"/>
  <c r="BS1649" i="64" l="1"/>
  <c r="BS1651" i="64"/>
  <c r="BT1646" i="64" l="1"/>
  <c r="BT1651" i="64" l="1"/>
  <c r="BT1649" i="64"/>
  <c r="BU1646" i="64" s="1"/>
  <c r="BU1651" i="64" l="1"/>
  <c r="BU1649" i="64"/>
  <c r="BV1646" i="64" s="1"/>
  <c r="BV1651" i="64" l="1"/>
  <c r="BV1649" i="64"/>
  <c r="BW1646" i="64" s="1"/>
  <c r="BW1651" i="64" l="1"/>
  <c r="BW1649" i="64"/>
  <c r="BX1646" i="64" s="1"/>
  <c r="BX1651" i="64" l="1"/>
  <c r="BX1649" i="64"/>
  <c r="BY1646" i="64" s="1"/>
  <c r="BY1649" i="64" l="1"/>
  <c r="BZ1646" i="64" s="1"/>
  <c r="BY1651" i="64"/>
  <c r="BZ1649" i="64" l="1"/>
  <c r="BZ1651" i="64"/>
  <c r="CA1646" i="64" l="1"/>
  <c r="CA1649" i="64" s="1"/>
  <c r="O1649" i="64"/>
  <c r="P1646" i="64" s="1"/>
  <c r="CA1651" i="64" l="1"/>
  <c r="CB1646" i="64"/>
  <c r="CB1649" i="64" l="1"/>
  <c r="CB1651" i="64"/>
  <c r="CC1646" i="64" l="1"/>
  <c r="CC1651" i="64" l="1"/>
  <c r="CC1649" i="64"/>
  <c r="CD1646" i="64" l="1"/>
  <c r="CD1649" i="64" l="1"/>
  <c r="CD1651" i="64"/>
  <c r="CE1646" i="64" l="1"/>
  <c r="CE1649" i="64" l="1"/>
  <c r="CE1651" i="64"/>
  <c r="CF1646" i="64" l="1"/>
  <c r="CF1649" i="64" l="1"/>
  <c r="CG1646" i="64" s="1"/>
  <c r="CF1651" i="64"/>
  <c r="CG1649" i="64" l="1"/>
  <c r="CH1646" i="64" s="1"/>
  <c r="CG1651" i="64"/>
  <c r="CH1649" i="64" l="1"/>
  <c r="CI1646" i="64" s="1"/>
  <c r="CH1651" i="64"/>
  <c r="CI1649" i="64" l="1"/>
  <c r="CJ1646" i="64" s="1"/>
  <c r="CI1651" i="64"/>
  <c r="CJ1649" i="64" l="1"/>
  <c r="CK1646" i="64" s="1"/>
  <c r="CJ1651" i="64"/>
  <c r="CK1651" i="64" l="1"/>
  <c r="CK1649" i="64"/>
  <c r="CL1646" i="64" s="1"/>
  <c r="CL1651" i="64" l="1"/>
  <c r="CL1649" i="64"/>
  <c r="M1651" i="64" l="1"/>
  <c r="N1651" i="64"/>
  <c r="O1651" i="64"/>
  <c r="P1651" i="64"/>
  <c r="P1649" i="64"/>
  <c r="J1744" i="64"/>
  <c r="S1245" i="64" l="1" a="1"/>
  <c r="S1245" i="64" s="1"/>
  <c r="T1245" i="64" a="1"/>
  <c r="T1245" i="64" s="1"/>
  <c r="U1245" i="64" a="1"/>
  <c r="U1245" i="64" s="1"/>
  <c r="V1245" i="64" a="1"/>
  <c r="V1245" i="64" s="1"/>
  <c r="W1245" i="64" a="1"/>
  <c r="W1245" i="64" s="1"/>
  <c r="X1245" i="64" a="1"/>
  <c r="X1245" i="64" s="1"/>
  <c r="Y1245" i="64" a="1"/>
  <c r="Y1245" i="64" s="1"/>
  <c r="Z1245" i="64" a="1"/>
  <c r="Z1245" i="64" s="1"/>
  <c r="AA1245" i="64" a="1"/>
  <c r="AA1245" i="64" s="1"/>
  <c r="AB1245" i="64" a="1"/>
  <c r="AB1245" i="64" s="1"/>
  <c r="AC1245" i="64" a="1"/>
  <c r="AC1245" i="64" s="1"/>
  <c r="AD1245" i="64" a="1"/>
  <c r="AD1245" i="64" s="1"/>
  <c r="AE1245" i="64" a="1"/>
  <c r="AE1245" i="64" s="1"/>
  <c r="AF1245" i="64" a="1"/>
  <c r="AF1245" i="64" s="1"/>
  <c r="AG1245" i="64" a="1"/>
  <c r="AG1245" i="64" s="1"/>
  <c r="AH1245" i="64" a="1"/>
  <c r="AH1245" i="64" s="1"/>
  <c r="AI1245" i="64" a="1"/>
  <c r="AI1245" i="64" s="1"/>
  <c r="AJ1245" i="64" a="1"/>
  <c r="AJ1245" i="64" s="1"/>
  <c r="AK1245" i="64" a="1"/>
  <c r="AK1245" i="64" s="1"/>
  <c r="AL1245" i="64" a="1"/>
  <c r="AL1245" i="64" s="1"/>
  <c r="AM1245" i="64" a="1"/>
  <c r="AM1245" i="64" s="1"/>
  <c r="AN1245" i="64" a="1"/>
  <c r="AN1245" i="64" s="1"/>
  <c r="AO1245" i="64" a="1"/>
  <c r="AO1245" i="64" s="1"/>
  <c r="AP1245" i="64" a="1"/>
  <c r="AP1245" i="64" s="1"/>
  <c r="AQ1245" i="64" a="1"/>
  <c r="AQ1245" i="64" s="1"/>
  <c r="AR1245" i="64" a="1"/>
  <c r="AR1245" i="64" s="1"/>
  <c r="AS1245" i="64" a="1"/>
  <c r="AS1245" i="64" s="1"/>
  <c r="AT1245" i="64" a="1"/>
  <c r="AT1245" i="64" s="1"/>
  <c r="AU1245" i="64" a="1"/>
  <c r="AU1245" i="64" s="1"/>
  <c r="AV1245" i="64" a="1"/>
  <c r="AV1245" i="64" s="1"/>
  <c r="AW1245" i="64" a="1"/>
  <c r="AW1245" i="64" s="1"/>
  <c r="AX1245" i="64" a="1"/>
  <c r="AX1245" i="64" s="1"/>
  <c r="AY1245" i="64" a="1"/>
  <c r="AY1245" i="64" s="1"/>
  <c r="AZ1245" i="64" a="1"/>
  <c r="AZ1245" i="64" s="1"/>
  <c r="BA1245" i="64" a="1"/>
  <c r="BA1245" i="64" s="1"/>
  <c r="BB1245" i="64" a="1"/>
  <c r="BB1245" i="64" s="1"/>
  <c r="BC1245" i="64" a="1"/>
  <c r="BC1245" i="64" s="1"/>
  <c r="BD1245" i="64" a="1"/>
  <c r="BD1245" i="64" s="1"/>
  <c r="BE1245" i="64" a="1"/>
  <c r="BE1245" i="64" s="1"/>
  <c r="BF1245" i="64" a="1"/>
  <c r="BF1245" i="64" s="1"/>
  <c r="BG1245" i="64" a="1"/>
  <c r="BG1245" i="64" s="1"/>
  <c r="BH1245" i="64" a="1"/>
  <c r="BH1245" i="64" s="1"/>
  <c r="BI1245" i="64" a="1"/>
  <c r="BI1245" i="64" s="1"/>
  <c r="BJ1245" i="64" a="1"/>
  <c r="BJ1245" i="64" s="1"/>
  <c r="BK1245" i="64" a="1"/>
  <c r="BK1245" i="64" s="1"/>
  <c r="BL1245" i="64" a="1"/>
  <c r="BL1245" i="64" s="1"/>
  <c r="BM1245" i="64" a="1"/>
  <c r="BM1245" i="64" s="1"/>
  <c r="BN1245" i="64" a="1"/>
  <c r="BN1245" i="64" s="1"/>
  <c r="BO1245" i="64" a="1"/>
  <c r="BO1245" i="64" s="1"/>
  <c r="BP1245" i="64" a="1"/>
  <c r="BP1245" i="64" s="1"/>
  <c r="BQ1245" i="64" a="1"/>
  <c r="BQ1245" i="64" s="1"/>
  <c r="BR1245" i="64" a="1"/>
  <c r="BR1245" i="64" s="1"/>
  <c r="BS1245" i="64" a="1"/>
  <c r="BS1245" i="64" s="1"/>
  <c r="BT1245" i="64" a="1"/>
  <c r="BT1245" i="64" s="1"/>
  <c r="BU1245" i="64" a="1"/>
  <c r="BU1245" i="64" s="1"/>
  <c r="BV1245" i="64" a="1"/>
  <c r="BV1245" i="64" s="1"/>
  <c r="BW1245" i="64" a="1"/>
  <c r="BW1245" i="64" s="1"/>
  <c r="BX1245" i="64" a="1"/>
  <c r="BX1245" i="64" s="1"/>
  <c r="BY1245" i="64" a="1"/>
  <c r="BY1245" i="64" s="1"/>
  <c r="BZ1245" i="64" a="1"/>
  <c r="BZ1245" i="64" s="1"/>
  <c r="CA1245" i="64" a="1"/>
  <c r="CA1245" i="64" s="1"/>
  <c r="CB1245" i="64" a="1"/>
  <c r="CB1245" i="64" s="1"/>
  <c r="CC1245" i="64" a="1"/>
  <c r="CC1245" i="64" s="1"/>
  <c r="CD1245" i="64" a="1"/>
  <c r="CD1245" i="64" s="1"/>
  <c r="CE1245" i="64" a="1"/>
  <c r="CE1245" i="64" s="1"/>
  <c r="CF1245" i="64" a="1"/>
  <c r="CF1245" i="64" s="1"/>
  <c r="CG1245" i="64" a="1"/>
  <c r="CG1245" i="64" s="1"/>
  <c r="CH1245" i="64" a="1"/>
  <c r="CH1245" i="64" s="1"/>
  <c r="CI1245" i="64" a="1"/>
  <c r="CI1245" i="64" s="1"/>
  <c r="CJ1245" i="64" a="1"/>
  <c r="CJ1245" i="64" s="1"/>
  <c r="CK1245" i="64" a="1"/>
  <c r="CK1245" i="64" s="1"/>
  <c r="CL1245" i="64" a="1"/>
  <c r="CL1245" i="64" s="1"/>
  <c r="CO1245" i="64" a="1"/>
  <c r="CO1245" i="64" s="1"/>
  <c r="CO1233" i="64" s="1"/>
  <c r="CP1245" i="64" a="1"/>
  <c r="CP1245" i="64" s="1"/>
  <c r="CQ1245" i="64" a="1"/>
  <c r="CQ1245" i="64" s="1"/>
  <c r="CR1245" i="64" a="1"/>
  <c r="CR1245" i="64" s="1"/>
  <c r="CS1245" i="64" a="1"/>
  <c r="CS1245" i="64" s="1"/>
  <c r="CT1245" i="64" a="1"/>
  <c r="CT1245" i="64" s="1"/>
  <c r="CU1245" i="64" a="1"/>
  <c r="CU1245" i="64" s="1"/>
  <c r="CV1245" i="64" a="1"/>
  <c r="CV1245" i="64" s="1"/>
  <c r="CW1245" i="64" a="1"/>
  <c r="CW1245" i="64" s="1"/>
  <c r="CX1245" i="64" a="1"/>
  <c r="CX1245" i="64" s="1"/>
  <c r="CY1245" i="64" a="1"/>
  <c r="CY1245" i="64" s="1"/>
  <c r="CZ1245" i="64" a="1"/>
  <c r="CZ1245" i="64" s="1"/>
  <c r="DA1245" i="64" a="1"/>
  <c r="DA1245" i="64" s="1"/>
  <c r="DB1245" i="64" a="1"/>
  <c r="DB1245" i="64" s="1"/>
  <c r="DC1245" i="64" a="1"/>
  <c r="DC1245" i="64" s="1"/>
  <c r="DD1245" i="64" a="1"/>
  <c r="DD1245" i="64" s="1"/>
  <c r="DE1245" i="64" a="1"/>
  <c r="DE1245" i="64" s="1"/>
  <c r="DF1245" i="64" a="1"/>
  <c r="DF1245" i="64" s="1"/>
  <c r="DG1245" i="64" a="1"/>
  <c r="DG1245" i="64" s="1"/>
  <c r="DH1245" i="64" a="1"/>
  <c r="DH1245" i="64" s="1"/>
  <c r="DI1245" i="64" a="1"/>
  <c r="DI1245" i="64" s="1"/>
  <c r="DJ1245" i="64" a="1"/>
  <c r="DJ1245" i="64" s="1"/>
  <c r="DK1245" i="64" a="1"/>
  <c r="DK1245" i="64" s="1"/>
  <c r="DL1245" i="64" a="1"/>
  <c r="DL1245" i="64" s="1"/>
  <c r="CO1289" i="64" a="1"/>
  <c r="CO1289" i="64" s="1"/>
  <c r="CO1277" i="64" s="1"/>
  <c r="N1245" i="64" l="1"/>
  <c r="P1245" i="64"/>
  <c r="M1245" i="64"/>
  <c r="O1245" i="64"/>
  <c r="S1233" i="64"/>
  <c r="S1234" i="64" s="1"/>
  <c r="K1245" i="64"/>
  <c r="L1245" i="64"/>
  <c r="CO1285" i="64"/>
  <c r="CO1278" i="64"/>
  <c r="CP1274" i="64" s="1"/>
  <c r="CO1234" i="64"/>
  <c r="CP1229" i="64" s="1"/>
  <c r="CP1236" i="64" s="1"/>
  <c r="CP1233" i="64" s="1"/>
  <c r="CO1241" i="64"/>
  <c r="S1241" i="64" l="1"/>
  <c r="CP1234" i="64"/>
  <c r="CQ1229" i="64" s="1"/>
  <c r="CQ1236" i="64" s="1"/>
  <c r="CQ1233" i="64" s="1"/>
  <c r="CP1241" i="64"/>
  <c r="T1229" i="64"/>
  <c r="T1236" i="64" s="1"/>
  <c r="CP1283" i="64"/>
  <c r="CP1280" i="64"/>
  <c r="CP1288" i="64"/>
  <c r="T1233" i="64" l="1"/>
  <c r="T1241" i="64" s="1"/>
  <c r="CP1289" i="64" a="1"/>
  <c r="CP1289" i="64" s="1"/>
  <c r="CP1277" i="64" s="1"/>
  <c r="CQ1234" i="64"/>
  <c r="CR1229" i="64" s="1"/>
  <c r="CR1236" i="64" s="1"/>
  <c r="CR1233" i="64" s="1"/>
  <c r="CQ1241" i="64"/>
  <c r="T1234" i="64" l="1"/>
  <c r="U1229" i="64" s="1"/>
  <c r="U1236" i="64" s="1"/>
  <c r="CR1234" i="64"/>
  <c r="CS1229" i="64" s="1"/>
  <c r="CS1236" i="64" s="1"/>
  <c r="CS1233" i="64" s="1"/>
  <c r="CR1241" i="64"/>
  <c r="CP1285" i="64"/>
  <c r="CP1278" i="64"/>
  <c r="CQ1274" i="64" s="1"/>
  <c r="U1233" i="64" l="1"/>
  <c r="U1241" i="64" s="1"/>
  <c r="CQ1288" i="64"/>
  <c r="CQ1283" i="64"/>
  <c r="CQ1280" i="64"/>
  <c r="CS1234" i="64"/>
  <c r="CT1229" i="64" s="1"/>
  <c r="CT1236" i="64" s="1"/>
  <c r="CT1233" i="64" s="1"/>
  <c r="CS1241" i="64"/>
  <c r="U1234" i="64" l="1"/>
  <c r="V1229" i="64" s="1"/>
  <c r="V1236" i="64" s="1"/>
  <c r="CQ1289" i="64" a="1"/>
  <c r="CQ1289" i="64" s="1"/>
  <c r="CQ1277" i="64" s="1"/>
  <c r="CT1234" i="64"/>
  <c r="CU1229" i="64" s="1"/>
  <c r="CU1236" i="64" s="1"/>
  <c r="CU1233" i="64" s="1"/>
  <c r="CT1241" i="64"/>
  <c r="V1233" i="64" l="1"/>
  <c r="V1234" i="64" s="1"/>
  <c r="CU1234" i="64"/>
  <c r="CV1229" i="64" s="1"/>
  <c r="CV1236" i="64" s="1"/>
  <c r="CV1233" i="64" s="1"/>
  <c r="CU1241" i="64"/>
  <c r="CQ1285" i="64"/>
  <c r="CQ1278" i="64"/>
  <c r="CR1274" i="64" s="1"/>
  <c r="V1241" i="64" l="1"/>
  <c r="CR1288" i="64"/>
  <c r="CR1283" i="64"/>
  <c r="CR1280" i="64"/>
  <c r="W1229" i="64"/>
  <c r="W1236" i="64" s="1"/>
  <c r="W1233" i="64" s="1"/>
  <c r="CV1234" i="64"/>
  <c r="CW1229" i="64" s="1"/>
  <c r="CW1236" i="64" s="1"/>
  <c r="CW1233" i="64" s="1"/>
  <c r="CV1241" i="64"/>
  <c r="CW1234" i="64" l="1"/>
  <c r="CX1229" i="64" s="1"/>
  <c r="CX1236" i="64" s="1"/>
  <c r="CX1233" i="64" s="1"/>
  <c r="CW1241" i="64"/>
  <c r="W1241" i="64"/>
  <c r="W1234" i="64"/>
  <c r="CR1289" i="64" a="1"/>
  <c r="CR1289" i="64" s="1"/>
  <c r="CR1277" i="64" s="1"/>
  <c r="CR1285" i="64" l="1"/>
  <c r="CR1278" i="64"/>
  <c r="CS1274" i="64" s="1"/>
  <c r="X1229" i="64"/>
  <c r="X1236" i="64" s="1"/>
  <c r="X1233" i="64" s="1"/>
  <c r="CX1241" i="64"/>
  <c r="CX1234" i="64"/>
  <c r="CY1229" i="64" s="1"/>
  <c r="CY1236" i="64" s="1"/>
  <c r="CY1233" i="64" s="1"/>
  <c r="X1234" i="64" l="1"/>
  <c r="Y1229" i="64" s="1"/>
  <c r="Y1236" i="64" s="1"/>
  <c r="Y1233" i="64" s="1"/>
  <c r="X1241" i="64"/>
  <c r="CY1241" i="64"/>
  <c r="CY1234" i="64"/>
  <c r="CZ1229" i="64" s="1"/>
  <c r="CZ1236" i="64" s="1"/>
  <c r="CZ1233" i="64" s="1"/>
  <c r="CS1288" i="64"/>
  <c r="CS1283" i="64"/>
  <c r="CS1280" i="64"/>
  <c r="CS1289" i="64" l="1" a="1"/>
  <c r="CS1289" i="64" s="1"/>
  <c r="CS1277" i="64" s="1"/>
  <c r="CZ1241" i="64"/>
  <c r="CZ1234" i="64"/>
  <c r="DA1229" i="64" s="1"/>
  <c r="DA1236" i="64" s="1"/>
  <c r="DA1233" i="64" s="1"/>
  <c r="Y1234" i="64"/>
  <c r="Z1229" i="64" s="1"/>
  <c r="Z1236" i="64" s="1"/>
  <c r="Z1233" i="64" s="1"/>
  <c r="Y1241" i="64"/>
  <c r="Z1234" i="64" l="1"/>
  <c r="AA1229" i="64" s="1"/>
  <c r="AA1236" i="64" s="1"/>
  <c r="AA1233" i="64" s="1"/>
  <c r="Z1241" i="64"/>
  <c r="CS1285" i="64"/>
  <c r="CS1278" i="64"/>
  <c r="CT1274" i="64" s="1"/>
  <c r="DA1241" i="64"/>
  <c r="DA1234" i="64"/>
  <c r="DB1229" i="64" s="1"/>
  <c r="DB1236" i="64" s="1"/>
  <c r="DB1233" i="64" s="1"/>
  <c r="CT1288" i="64" l="1"/>
  <c r="CT1283" i="64"/>
  <c r="CT1280" i="64"/>
  <c r="DB1234" i="64"/>
  <c r="DC1229" i="64" s="1"/>
  <c r="DC1236" i="64" s="1"/>
  <c r="DC1233" i="64" s="1"/>
  <c r="DB1241" i="64"/>
  <c r="AA1234" i="64"/>
  <c r="AB1229" i="64" s="1"/>
  <c r="AB1236" i="64" s="1"/>
  <c r="AB1233" i="64" s="1"/>
  <c r="AA1241" i="64"/>
  <c r="DC1234" i="64" l="1"/>
  <c r="DD1229" i="64" s="1"/>
  <c r="DD1236" i="64" s="1"/>
  <c r="DD1233" i="64" s="1"/>
  <c r="DC1241" i="64"/>
  <c r="CT1289" i="64" a="1"/>
  <c r="CT1289" i="64" s="1"/>
  <c r="CT1277" i="64" s="1"/>
  <c r="AB1234" i="64"/>
  <c r="AC1229" i="64" s="1"/>
  <c r="AC1236" i="64" s="1"/>
  <c r="AC1233" i="64" s="1"/>
  <c r="AB1241" i="64"/>
  <c r="AC1234" i="64" l="1"/>
  <c r="AD1229" i="64" s="1"/>
  <c r="AC1241" i="64"/>
  <c r="CT1285" i="64"/>
  <c r="CT1278" i="64"/>
  <c r="CU1274" i="64" s="1"/>
  <c r="DD1234" i="64"/>
  <c r="DE1229" i="64" s="1"/>
  <c r="DE1236" i="64" s="1"/>
  <c r="DE1233" i="64" s="1"/>
  <c r="DD1241" i="64"/>
  <c r="AD1236" i="64" l="1"/>
  <c r="AD1233" i="64" s="1"/>
  <c r="K1233" i="64" s="1"/>
  <c r="K1229" i="64"/>
  <c r="DE1234" i="64"/>
  <c r="DF1229" i="64" s="1"/>
  <c r="DF1236" i="64" s="1"/>
  <c r="DF1233" i="64" s="1"/>
  <c r="DE1241" i="64"/>
  <c r="CU1280" i="64"/>
  <c r="CU1288" i="64"/>
  <c r="CU1283" i="64"/>
  <c r="AD1234" i="64" l="1"/>
  <c r="AE1229" i="64" s="1"/>
  <c r="AE1236" i="64" s="1"/>
  <c r="AD1241" i="64"/>
  <c r="K1234" i="64"/>
  <c r="CU1289" i="64" a="1"/>
  <c r="CU1289" i="64" s="1"/>
  <c r="CU1277" i="64" s="1"/>
  <c r="DF1234" i="64"/>
  <c r="DG1229" i="64" s="1"/>
  <c r="DG1236" i="64" s="1"/>
  <c r="DG1233" i="64" s="1"/>
  <c r="DF1241" i="64"/>
  <c r="AE1233" i="64" l="1"/>
  <c r="DG1234" i="64"/>
  <c r="DH1229" i="64" s="1"/>
  <c r="DH1236" i="64" s="1"/>
  <c r="DH1233" i="64" s="1"/>
  <c r="DG1241" i="64"/>
  <c r="CU1285" i="64"/>
  <c r="CU1278" i="64"/>
  <c r="CV1274" i="64" s="1"/>
  <c r="AE1234" i="64" l="1"/>
  <c r="AF1229" i="64" s="1"/>
  <c r="AF1236" i="64" s="1"/>
  <c r="AE1241" i="64"/>
  <c r="CV1280" i="64"/>
  <c r="CV1288" i="64"/>
  <c r="CV1283" i="64"/>
  <c r="DH1234" i="64"/>
  <c r="DI1229" i="64" s="1"/>
  <c r="DI1236" i="64" s="1"/>
  <c r="DI1233" i="64" s="1"/>
  <c r="DH1241" i="64"/>
  <c r="AF1233" i="64" l="1"/>
  <c r="CV1289" i="64" a="1"/>
  <c r="CV1289" i="64" s="1"/>
  <c r="CV1277" i="64" s="1"/>
  <c r="DI1234" i="64"/>
  <c r="DJ1229" i="64" s="1"/>
  <c r="DJ1236" i="64" s="1"/>
  <c r="DJ1233" i="64" s="1"/>
  <c r="DI1241" i="64"/>
  <c r="AF1241" i="64" l="1"/>
  <c r="AF1234" i="64"/>
  <c r="AG1229" i="64" s="1"/>
  <c r="AG1236" i="64" s="1"/>
  <c r="DJ1234" i="64"/>
  <c r="DK1229" i="64" s="1"/>
  <c r="DK1236" i="64" s="1"/>
  <c r="DK1233" i="64" s="1"/>
  <c r="DJ1241" i="64"/>
  <c r="CV1285" i="64"/>
  <c r="CV1278" i="64"/>
  <c r="CW1274" i="64" s="1"/>
  <c r="AG1233" i="64" l="1"/>
  <c r="CW1280" i="64"/>
  <c r="CW1288" i="64"/>
  <c r="CW1283" i="64"/>
  <c r="DK1234" i="64"/>
  <c r="DL1229" i="64" s="1"/>
  <c r="DL1236" i="64" s="1"/>
  <c r="DK1241" i="64"/>
  <c r="DL1233" i="64" l="1"/>
  <c r="DL1234" i="64" s="1"/>
  <c r="K1236" i="64"/>
  <c r="AG1234" i="64"/>
  <c r="AH1229" i="64" s="1"/>
  <c r="AH1236" i="64" s="1"/>
  <c r="AG1241" i="64"/>
  <c r="CW1289" i="64" a="1"/>
  <c r="CW1289" i="64" s="1"/>
  <c r="CW1277" i="64" s="1"/>
  <c r="DL1241" i="64" l="1"/>
  <c r="K1241" i="64" s="1"/>
  <c r="AH1233" i="64"/>
  <c r="CW1285" i="64"/>
  <c r="CW1278" i="64"/>
  <c r="CX1274" i="64" s="1"/>
  <c r="AH1234" i="64" l="1"/>
  <c r="AI1229" i="64" s="1"/>
  <c r="AI1236" i="64" s="1"/>
  <c r="AH1241" i="64"/>
  <c r="CX1280" i="64"/>
  <c r="CX1288" i="64"/>
  <c r="CX1283" i="64"/>
  <c r="AI1233" i="64" l="1"/>
  <c r="CX1289" i="64" a="1"/>
  <c r="CX1289" i="64" s="1"/>
  <c r="CX1277" i="64" s="1"/>
  <c r="AI1241" i="64" l="1"/>
  <c r="AI1234" i="64"/>
  <c r="AJ1229" i="64" s="1"/>
  <c r="AJ1236" i="64" s="1"/>
  <c r="AJ1233" i="64" s="1"/>
  <c r="AJ1241" i="64" s="1"/>
  <c r="CX1285" i="64"/>
  <c r="CX1278" i="64"/>
  <c r="CY1274" i="64" s="1"/>
  <c r="AJ1234" i="64" l="1"/>
  <c r="AK1229" i="64" s="1"/>
  <c r="AK1236" i="64" s="1"/>
  <c r="AK1233" i="64" s="1"/>
  <c r="CY1280" i="64"/>
  <c r="CY1288" i="64"/>
  <c r="CY1283" i="64"/>
  <c r="AK1241" i="64" l="1"/>
  <c r="AK1234" i="64"/>
  <c r="AL1229" i="64" s="1"/>
  <c r="AL1236" i="64" s="1"/>
  <c r="AL1233" i="64" s="1"/>
  <c r="AL1241" i="64" s="1"/>
  <c r="CY1289" i="64" a="1"/>
  <c r="CY1289" i="64" s="1"/>
  <c r="CY1277" i="64" s="1"/>
  <c r="AL1234" i="64" l="1"/>
  <c r="AM1229" i="64" s="1"/>
  <c r="AM1236" i="64" s="1"/>
  <c r="AM1233" i="64" s="1"/>
  <c r="AM1241" i="64" s="1"/>
  <c r="CY1285" i="64"/>
  <c r="CY1278" i="64"/>
  <c r="CZ1274" i="64" s="1"/>
  <c r="AM1234" i="64" l="1"/>
  <c r="AN1229" i="64" s="1"/>
  <c r="AN1236" i="64" s="1"/>
  <c r="AN1233" i="64" s="1"/>
  <c r="AN1234" i="64" s="1"/>
  <c r="AO1229" i="64" s="1"/>
  <c r="AO1236" i="64" s="1"/>
  <c r="AO1233" i="64" s="1"/>
  <c r="CZ1280" i="64"/>
  <c r="CZ1288" i="64"/>
  <c r="CZ1283" i="64"/>
  <c r="AN1241" i="64" l="1"/>
  <c r="CZ1289" i="64" a="1"/>
  <c r="CZ1289" i="64" s="1"/>
  <c r="CZ1277" i="64" s="1"/>
  <c r="AO1234" i="64"/>
  <c r="AP1229" i="64" s="1"/>
  <c r="AO1241" i="64"/>
  <c r="AP1236" i="64" l="1"/>
  <c r="AP1233" i="64" s="1"/>
  <c r="L1233" i="64" s="1"/>
  <c r="L1229" i="64"/>
  <c r="CZ1285" i="64"/>
  <c r="CZ1278" i="64"/>
  <c r="DA1274" i="64" s="1"/>
  <c r="AP1234" i="64" l="1"/>
  <c r="AQ1229" i="64" s="1"/>
  <c r="AQ1236" i="64" s="1"/>
  <c r="AP1241" i="64"/>
  <c r="L1234" i="64"/>
  <c r="DA1280" i="64"/>
  <c r="DA1288" i="64"/>
  <c r="DA1283" i="64"/>
  <c r="AQ1233" i="64" l="1"/>
  <c r="DA1289" i="64" a="1"/>
  <c r="DA1289" i="64" s="1"/>
  <c r="DA1277" i="64" s="1"/>
  <c r="AQ1234" i="64" l="1"/>
  <c r="AR1229" i="64" s="1"/>
  <c r="AR1236" i="64" s="1"/>
  <c r="AQ1241" i="64"/>
  <c r="DA1285" i="64"/>
  <c r="DA1278" i="64"/>
  <c r="DB1274" i="64" s="1"/>
  <c r="AR1233" i="64" l="1"/>
  <c r="DB1280" i="64"/>
  <c r="DB1288" i="64"/>
  <c r="DB1283" i="64"/>
  <c r="AR1234" i="64" l="1"/>
  <c r="AS1229" i="64" s="1"/>
  <c r="AS1236" i="64" s="1"/>
  <c r="AR1241" i="64"/>
  <c r="DB1289" i="64" a="1"/>
  <c r="DB1289" i="64" s="1"/>
  <c r="DB1277" i="64" s="1"/>
  <c r="AS1233" i="64" l="1"/>
  <c r="DB1285" i="64"/>
  <c r="DB1278" i="64"/>
  <c r="DC1274" i="64" s="1"/>
  <c r="AS1234" i="64" l="1"/>
  <c r="AT1229" i="64" s="1"/>
  <c r="AT1236" i="64" s="1"/>
  <c r="AS1241" i="64"/>
  <c r="DC1280" i="64"/>
  <c r="DC1288" i="64"/>
  <c r="DC1283" i="64"/>
  <c r="AT1233" i="64" l="1"/>
  <c r="DC1289" i="64" a="1"/>
  <c r="DC1289" i="64" s="1"/>
  <c r="DC1277" i="64" s="1"/>
  <c r="AT1234" i="64" l="1"/>
  <c r="AU1229" i="64" s="1"/>
  <c r="AU1236" i="64" s="1"/>
  <c r="AT1241" i="64"/>
  <c r="DC1285" i="64"/>
  <c r="DC1278" i="64"/>
  <c r="DD1274" i="64" s="1"/>
  <c r="AU1233" i="64" l="1"/>
  <c r="DD1283" i="64"/>
  <c r="DD1280" i="64"/>
  <c r="DD1288" i="64"/>
  <c r="AU1241" i="64" l="1"/>
  <c r="AU1234" i="64"/>
  <c r="AV1229" i="64" s="1"/>
  <c r="AV1236" i="64" s="1"/>
  <c r="AV1233" i="64" s="1"/>
  <c r="AV1234" i="64" s="1"/>
  <c r="AW1229" i="64" s="1"/>
  <c r="AW1236" i="64" s="1"/>
  <c r="AW1233" i="64" s="1"/>
  <c r="DD1289" i="64" a="1"/>
  <c r="DD1289" i="64" s="1"/>
  <c r="DD1277" i="64" s="1"/>
  <c r="AV1241" i="64" l="1"/>
  <c r="DD1285" i="64"/>
  <c r="DD1278" i="64"/>
  <c r="DE1274" i="64" s="1"/>
  <c r="AW1234" i="64"/>
  <c r="AX1229" i="64" s="1"/>
  <c r="AX1236" i="64" s="1"/>
  <c r="AX1233" i="64" s="1"/>
  <c r="AW1241" i="64"/>
  <c r="AX1234" i="64" l="1"/>
  <c r="AY1229" i="64" s="1"/>
  <c r="AY1236" i="64" s="1"/>
  <c r="AY1233" i="64" s="1"/>
  <c r="AX1241" i="64"/>
  <c r="DE1283" i="64"/>
  <c r="DE1280" i="64"/>
  <c r="DE1288" i="64"/>
  <c r="DE1289" i="64" l="1" a="1"/>
  <c r="DE1289" i="64" s="1"/>
  <c r="DE1277" i="64" s="1"/>
  <c r="AY1234" i="64"/>
  <c r="AZ1229" i="64" s="1"/>
  <c r="AZ1236" i="64" s="1"/>
  <c r="AZ1233" i="64" s="1"/>
  <c r="AY1241" i="64"/>
  <c r="DE1285" i="64" l="1"/>
  <c r="DE1278" i="64"/>
  <c r="DF1274" i="64" s="1"/>
  <c r="AZ1241" i="64"/>
  <c r="AZ1234" i="64"/>
  <c r="BA1229" i="64" s="1"/>
  <c r="BA1236" i="64" s="1"/>
  <c r="BA1233" i="64" s="1"/>
  <c r="BA1241" i="64" l="1"/>
  <c r="BA1234" i="64"/>
  <c r="BB1229" i="64" s="1"/>
  <c r="DF1283" i="64"/>
  <c r="DF1280" i="64"/>
  <c r="DF1288" i="64"/>
  <c r="BB1236" i="64" l="1"/>
  <c r="BB1233" i="64" s="1"/>
  <c r="M1233" i="64" s="1"/>
  <c r="M1229" i="64"/>
  <c r="DF1289" i="64" a="1"/>
  <c r="DF1289" i="64" s="1"/>
  <c r="DF1277" i="64" s="1"/>
  <c r="BB1241" i="64" l="1"/>
  <c r="BB1234" i="64"/>
  <c r="BC1229" i="64" s="1"/>
  <c r="BC1236" i="64" s="1"/>
  <c r="M1234" i="64"/>
  <c r="DF1285" i="64"/>
  <c r="DF1278" i="64"/>
  <c r="DG1274" i="64" s="1"/>
  <c r="BC1233" i="64" l="1"/>
  <c r="DG1288" i="64"/>
  <c r="DG1283" i="64"/>
  <c r="DG1280" i="64"/>
  <c r="BC1241" i="64" l="1"/>
  <c r="BC1234" i="64"/>
  <c r="BD1229" i="64" s="1"/>
  <c r="BD1236" i="64" s="1"/>
  <c r="DG1289" i="64" a="1"/>
  <c r="DG1289" i="64" s="1"/>
  <c r="DG1277" i="64" s="1"/>
  <c r="BD1233" i="64" l="1"/>
  <c r="DG1285" i="64"/>
  <c r="DG1278" i="64"/>
  <c r="DH1274" i="64" s="1"/>
  <c r="BD1234" i="64" l="1"/>
  <c r="BE1229" i="64" s="1"/>
  <c r="BE1236" i="64" s="1"/>
  <c r="BD1241" i="64"/>
  <c r="DH1288" i="64"/>
  <c r="DH1283" i="64"/>
  <c r="DH1280" i="64"/>
  <c r="BE1233" i="64" l="1"/>
  <c r="DH1289" i="64" a="1"/>
  <c r="DH1289" i="64" s="1"/>
  <c r="DH1277" i="64" s="1"/>
  <c r="BE1234" i="64" l="1"/>
  <c r="BF1229" i="64" s="1"/>
  <c r="BF1236" i="64" s="1"/>
  <c r="BE1241" i="64"/>
  <c r="DH1285" i="64"/>
  <c r="DH1278" i="64"/>
  <c r="DI1274" i="64" s="1"/>
  <c r="BF1233" i="64" l="1"/>
  <c r="DI1288" i="64"/>
  <c r="DI1283" i="64"/>
  <c r="DI1280" i="64"/>
  <c r="BF1234" i="64" l="1"/>
  <c r="BG1229" i="64" s="1"/>
  <c r="BG1236" i="64" s="1"/>
  <c r="BF1241" i="64"/>
  <c r="DI1289" i="64" a="1"/>
  <c r="DI1289" i="64" s="1"/>
  <c r="DI1277" i="64" s="1"/>
  <c r="BG1233" i="64" l="1"/>
  <c r="DI1285" i="64"/>
  <c r="DI1278" i="64"/>
  <c r="DJ1274" i="64" s="1"/>
  <c r="BG1234" i="64" l="1"/>
  <c r="BH1229" i="64" s="1"/>
  <c r="BH1236" i="64" s="1"/>
  <c r="BH1233" i="64" s="1"/>
  <c r="BH1234" i="64" s="1"/>
  <c r="BI1229" i="64" s="1"/>
  <c r="BI1236" i="64" s="1"/>
  <c r="BI1233" i="64" s="1"/>
  <c r="BG1241" i="64"/>
  <c r="DJ1288" i="64"/>
  <c r="DJ1283" i="64"/>
  <c r="DJ1280" i="64"/>
  <c r="BH1241" i="64" l="1"/>
  <c r="DJ1289" i="64" a="1"/>
  <c r="DJ1289" i="64" s="1"/>
  <c r="DJ1277" i="64" s="1"/>
  <c r="BI1234" i="64"/>
  <c r="BJ1229" i="64" s="1"/>
  <c r="BJ1236" i="64" s="1"/>
  <c r="BJ1233" i="64" s="1"/>
  <c r="BI1241" i="64"/>
  <c r="BJ1234" i="64" l="1"/>
  <c r="BK1229" i="64" s="1"/>
  <c r="BK1236" i="64" s="1"/>
  <c r="BK1233" i="64" s="1"/>
  <c r="BJ1241" i="64"/>
  <c r="DJ1285" i="64"/>
  <c r="DJ1278" i="64"/>
  <c r="DK1274" i="64" s="1"/>
  <c r="DK1280" i="64" l="1"/>
  <c r="DK1288" i="64"/>
  <c r="DK1283" i="64"/>
  <c r="BK1234" i="64"/>
  <c r="BL1229" i="64" s="1"/>
  <c r="BL1236" i="64" s="1"/>
  <c r="BL1233" i="64" s="1"/>
  <c r="BK1241" i="64"/>
  <c r="DK1289" i="64" l="1" a="1"/>
  <c r="DK1289" i="64" s="1"/>
  <c r="DK1277" i="64" s="1"/>
  <c r="BL1234" i="64"/>
  <c r="BM1229" i="64" s="1"/>
  <c r="BM1236" i="64" s="1"/>
  <c r="BM1233" i="64" s="1"/>
  <c r="BL1241" i="64"/>
  <c r="BM1234" i="64" l="1"/>
  <c r="BN1229" i="64" s="1"/>
  <c r="BM1241" i="64"/>
  <c r="DK1285" i="64"/>
  <c r="DK1278" i="64"/>
  <c r="DL1274" i="64" s="1"/>
  <c r="BN1236" i="64" l="1"/>
  <c r="BN1233" i="64" s="1"/>
  <c r="N1233" i="64" s="1"/>
  <c r="N1229" i="64"/>
  <c r="DL1280" i="64"/>
  <c r="DL1288" i="64"/>
  <c r="DL1289" i="64" s="1" a="1"/>
  <c r="DL1289" i="64" s="1"/>
  <c r="DL1277" i="64" s="1"/>
  <c r="DL1285" i="64" s="1"/>
  <c r="DL1283" i="64"/>
  <c r="BN1234" i="64" l="1"/>
  <c r="BO1229" i="64" s="1"/>
  <c r="BO1236" i="64" s="1"/>
  <c r="BN1241" i="64"/>
  <c r="N1234" i="64"/>
  <c r="DL1278" i="64"/>
  <c r="BO1233" i="64" l="1"/>
  <c r="BO1234" i="64" l="1"/>
  <c r="BP1229" i="64" s="1"/>
  <c r="BP1236" i="64" s="1"/>
  <c r="BO1241" i="64"/>
  <c r="BP1233" i="64" l="1"/>
  <c r="BP1241" i="64" l="1"/>
  <c r="BP1234" i="64"/>
  <c r="BQ1229" i="64" s="1"/>
  <c r="BQ1236" i="64" s="1"/>
  <c r="BQ1233" i="64" l="1"/>
  <c r="BQ1241" i="64" l="1"/>
  <c r="BQ1234" i="64"/>
  <c r="BR1229" i="64" s="1"/>
  <c r="BR1236" i="64" s="1"/>
  <c r="BR1233" i="64" l="1"/>
  <c r="BR1241" i="64" l="1"/>
  <c r="BR1234" i="64"/>
  <c r="BS1229" i="64" s="1"/>
  <c r="BS1236" i="64" s="1"/>
  <c r="BS1233" i="64" l="1"/>
  <c r="BS1241" i="64" l="1"/>
  <c r="BS1234" i="64"/>
  <c r="BT1229" i="64" s="1"/>
  <c r="BT1236" i="64" s="1"/>
  <c r="BT1233" i="64" s="1"/>
  <c r="BT1234" i="64" s="1"/>
  <c r="BU1229" i="64" s="1"/>
  <c r="BU1236" i="64" s="1"/>
  <c r="BU1233" i="64" s="1"/>
  <c r="BT1241" i="64" l="1"/>
  <c r="BU1234" i="64"/>
  <c r="BV1229" i="64" s="1"/>
  <c r="BV1236" i="64" s="1"/>
  <c r="BV1233" i="64" s="1"/>
  <c r="BU1241" i="64"/>
  <c r="BV1234" i="64" l="1"/>
  <c r="BW1229" i="64" s="1"/>
  <c r="BW1236" i="64" s="1"/>
  <c r="BW1233" i="64" s="1"/>
  <c r="BV1241" i="64"/>
  <c r="BW1234" i="64" l="1"/>
  <c r="BX1229" i="64" s="1"/>
  <c r="BX1236" i="64" s="1"/>
  <c r="BX1233" i="64" s="1"/>
  <c r="BW1241" i="64"/>
  <c r="BX1234" i="64" l="1"/>
  <c r="BY1229" i="64" s="1"/>
  <c r="BY1236" i="64" s="1"/>
  <c r="BY1233" i="64" s="1"/>
  <c r="BX1241" i="64"/>
  <c r="BY1234" i="64" l="1"/>
  <c r="BZ1229" i="64" s="1"/>
  <c r="BY1241" i="64"/>
  <c r="BZ1236" i="64" l="1"/>
  <c r="BZ1233" i="64" s="1"/>
  <c r="O1233" i="64" s="1"/>
  <c r="O1229" i="64"/>
  <c r="BZ1234" i="64"/>
  <c r="BZ1241" i="64"/>
  <c r="CA1229" i="64" l="1"/>
  <c r="CA1236" i="64" s="1"/>
  <c r="O1234" i="64"/>
  <c r="CA1233" i="64" l="1"/>
  <c r="CA1234" i="64" l="1"/>
  <c r="CB1229" i="64" s="1"/>
  <c r="CB1236" i="64" s="1"/>
  <c r="CA1241" i="64"/>
  <c r="CB1233" i="64" l="1"/>
  <c r="CB1241" i="64" l="1"/>
  <c r="CB1234" i="64"/>
  <c r="CC1229" i="64" s="1"/>
  <c r="CC1236" i="64" s="1"/>
  <c r="CC1233" i="64" l="1"/>
  <c r="CC1234" i="64" l="1"/>
  <c r="CD1229" i="64" s="1"/>
  <c r="CD1236" i="64" s="1"/>
  <c r="CC1241" i="64"/>
  <c r="CD1233" i="64" l="1"/>
  <c r="CD1234" i="64" l="1"/>
  <c r="CE1229" i="64" s="1"/>
  <c r="CE1236" i="64" s="1"/>
  <c r="CD1241" i="64"/>
  <c r="CE1233" i="64" l="1"/>
  <c r="CE1234" i="64" l="1"/>
  <c r="CF1229" i="64" s="1"/>
  <c r="CF1236" i="64" s="1"/>
  <c r="CF1233" i="64" s="1"/>
  <c r="CF1241" i="64" s="1"/>
  <c r="CE1241" i="64"/>
  <c r="CF1234" i="64" l="1"/>
  <c r="CG1229" i="64" s="1"/>
  <c r="CG1236" i="64" s="1"/>
  <c r="CG1233" i="64" s="1"/>
  <c r="CG1241" i="64" s="1"/>
  <c r="CG1234" i="64" l="1"/>
  <c r="CH1229" i="64" s="1"/>
  <c r="CH1236" i="64" s="1"/>
  <c r="CH1233" i="64" s="1"/>
  <c r="CH1241" i="64" s="1"/>
  <c r="CH1234" i="64" l="1"/>
  <c r="CI1229" i="64" s="1"/>
  <c r="CI1236" i="64" s="1"/>
  <c r="CI1233" i="64" s="1"/>
  <c r="CI1241" i="64" s="1"/>
  <c r="CI1234" i="64" l="1"/>
  <c r="CJ1229" i="64" s="1"/>
  <c r="CJ1236" i="64" s="1"/>
  <c r="CJ1233" i="64" s="1"/>
  <c r="CJ1234" i="64" s="1"/>
  <c r="CK1229" i="64" s="1"/>
  <c r="CK1236" i="64" s="1"/>
  <c r="CK1233" i="64" s="1"/>
  <c r="CJ1241" i="64" l="1"/>
  <c r="CK1234" i="64"/>
  <c r="CL1229" i="64" s="1"/>
  <c r="CK1241" i="64"/>
  <c r="CL1236" i="64" l="1"/>
  <c r="CL1233" i="64" s="1"/>
  <c r="P1229" i="64"/>
  <c r="L1236" i="64"/>
  <c r="M1236" i="64"/>
  <c r="N1236" i="64"/>
  <c r="O1236" i="64"/>
  <c r="P1236" i="64"/>
  <c r="P1233" i="64" l="1"/>
  <c r="CL1241" i="64"/>
  <c r="CL1234" i="64"/>
  <c r="P1234" i="64"/>
  <c r="R1165" i="64"/>
  <c r="L1241" i="64" l="1"/>
  <c r="M1241" i="64"/>
  <c r="N1241" i="64"/>
  <c r="O1241" i="64"/>
  <c r="P1241" i="64"/>
  <c r="S549" i="64" a="1"/>
  <c r="S549" i="64"/>
  <c r="T549" i="64" a="1"/>
  <c r="T549" i="64"/>
  <c r="U549" i="64" a="1"/>
  <c r="U549" i="64"/>
  <c r="V549" i="64" a="1"/>
  <c r="V549" i="64"/>
  <c r="W549" i="64" a="1"/>
  <c r="W549" i="64"/>
  <c r="X549" i="64" a="1"/>
  <c r="X549" i="64"/>
  <c r="Y549" i="64" a="1"/>
  <c r="Y549" i="64"/>
  <c r="Z549" i="64" a="1"/>
  <c r="Z549" i="64"/>
  <c r="AA549" i="64" a="1"/>
  <c r="AA549" i="64"/>
  <c r="AB549" i="64" a="1"/>
  <c r="AB549" i="64"/>
  <c r="AC549" i="64" a="1"/>
  <c r="AC549" i="64"/>
  <c r="AD549" i="64" a="1"/>
  <c r="AD549" i="64"/>
  <c r="AE549" i="64" a="1"/>
  <c r="AE549" i="64"/>
  <c r="AF549" i="64" a="1"/>
  <c r="AF549" i="64"/>
  <c r="AG549" i="64" a="1"/>
  <c r="AG549" i="64"/>
  <c r="AH549" i="64" a="1"/>
  <c r="AH549" i="64"/>
  <c r="AI549" i="64" a="1"/>
  <c r="AI549" i="64"/>
  <c r="AJ549" i="64" a="1"/>
  <c r="AJ549" i="64"/>
  <c r="AK549" i="64" a="1"/>
  <c r="AK549" i="64"/>
  <c r="AL549" i="64" a="1"/>
  <c r="AL549" i="64"/>
  <c r="AM549" i="64" a="1"/>
  <c r="AM549" i="64"/>
  <c r="AN549" i="64" a="1"/>
  <c r="AN549" i="64"/>
  <c r="AO549" i="64" a="1"/>
  <c r="AO549" i="64"/>
  <c r="AP549" i="64" a="1"/>
  <c r="AP549" i="64"/>
  <c r="AQ549" i="64" a="1"/>
  <c r="AQ549" i="64"/>
  <c r="AR549" i="64" a="1"/>
  <c r="AR549" i="64"/>
  <c r="AS549" i="64" a="1"/>
  <c r="AS549" i="64"/>
  <c r="AT549" i="64" a="1"/>
  <c r="AT549" i="64"/>
  <c r="AU549" i="64" a="1"/>
  <c r="AU549" i="64"/>
  <c r="AV549" i="64" a="1"/>
  <c r="AV549" i="64"/>
  <c r="AW549" i="64" a="1"/>
  <c r="AW549" i="64"/>
  <c r="AX549" i="64" a="1"/>
  <c r="AX549" i="64"/>
  <c r="AY549" i="64" a="1"/>
  <c r="AY549" i="64"/>
  <c r="AZ549" i="64" a="1"/>
  <c r="AZ549" i="64"/>
  <c r="BA549" i="64" a="1"/>
  <c r="BA549" i="64"/>
  <c r="BB549" i="64" a="1"/>
  <c r="BB549" i="64"/>
  <c r="BC549" i="64" a="1"/>
  <c r="BC549" i="64"/>
  <c r="BD549" i="64" a="1"/>
  <c r="BD549" i="64"/>
  <c r="BE549" i="64" a="1"/>
  <c r="BE549" i="64"/>
  <c r="BF549" i="64" a="1"/>
  <c r="BF549" i="64"/>
  <c r="BG549" i="64" a="1"/>
  <c r="BG549" i="64"/>
  <c r="BH549" i="64" a="1"/>
  <c r="BH549" i="64"/>
  <c r="BI549" i="64" a="1"/>
  <c r="BI549" i="64"/>
  <c r="BJ549" i="64" a="1"/>
  <c r="BJ549" i="64"/>
  <c r="BK549" i="64" a="1"/>
  <c r="BK549" i="64"/>
  <c r="BL549" i="64" a="1"/>
  <c r="BL549" i="64"/>
  <c r="BM549" i="64" a="1"/>
  <c r="BM549" i="64"/>
  <c r="BN549" i="64" a="1"/>
  <c r="BN549" i="64"/>
  <c r="BO549" i="64" a="1"/>
  <c r="BO549" i="64"/>
  <c r="BP549" i="64" a="1"/>
  <c r="BP549" i="64"/>
  <c r="BQ549" i="64" a="1"/>
  <c r="BQ549" i="64"/>
  <c r="BR549" i="64" a="1"/>
  <c r="BR549" i="64"/>
  <c r="BS549" i="64" a="1"/>
  <c r="BS549" i="64"/>
  <c r="BT549" i="64" a="1"/>
  <c r="BT549" i="64"/>
  <c r="BU549" i="64" a="1"/>
  <c r="BU549" i="64"/>
  <c r="BV549" i="64" a="1"/>
  <c r="BV549" i="64"/>
  <c r="BW549" i="64" a="1"/>
  <c r="BW549" i="64"/>
  <c r="BX549" i="64" a="1"/>
  <c r="BX549" i="64"/>
  <c r="BY549" i="64" a="1"/>
  <c r="BY549" i="64"/>
  <c r="BZ549" i="64" a="1"/>
  <c r="BZ549" i="64"/>
  <c r="CA549" i="64" a="1"/>
  <c r="CA549" i="64"/>
  <c r="CB549" i="64" a="1"/>
  <c r="CB549" i="64"/>
  <c r="CC549" i="64" a="1"/>
  <c r="CC549" i="64"/>
  <c r="CD549" i="64" a="1"/>
  <c r="CD549" i="64"/>
  <c r="CE549" i="64" a="1"/>
  <c r="CE549" i="64"/>
  <c r="CF549" i="64" a="1"/>
  <c r="CF549" i="64"/>
  <c r="CG549" i="64" a="1"/>
  <c r="CG549" i="64"/>
  <c r="CH549" i="64" a="1"/>
  <c r="CH549" i="64"/>
  <c r="CI549" i="64" a="1"/>
  <c r="CI549" i="64"/>
  <c r="CJ549" i="64" a="1"/>
  <c r="CJ549" i="64"/>
  <c r="CK549" i="64" a="1"/>
  <c r="CK549" i="64"/>
  <c r="CL549" i="64" a="1"/>
  <c r="CL549" i="64"/>
  <c r="L552" i="64"/>
  <c r="M552" i="64"/>
  <c r="N552" i="64"/>
  <c r="O552" i="64"/>
  <c r="P552" i="64"/>
  <c r="T552" i="64"/>
  <c r="U552" i="64"/>
  <c r="V552" i="64"/>
  <c r="W552" i="64"/>
  <c r="X552" i="64"/>
  <c r="Y552" i="64"/>
  <c r="Z552" i="64"/>
  <c r="AA552" i="64"/>
  <c r="AB552" i="64"/>
  <c r="AC552" i="64"/>
  <c r="AD552" i="64"/>
  <c r="AE552" i="64"/>
  <c r="AF552" i="64"/>
  <c r="AG552" i="64"/>
  <c r="AH552" i="64"/>
  <c r="AI552" i="64"/>
  <c r="AJ552" i="64"/>
  <c r="AK552" i="64"/>
  <c r="AL552" i="64"/>
  <c r="AM552" i="64"/>
  <c r="AN552" i="64"/>
  <c r="AO552" i="64"/>
  <c r="AP552" i="64"/>
  <c r="AQ552" i="64"/>
  <c r="AR552" i="64"/>
  <c r="AS552" i="64"/>
  <c r="AT552" i="64"/>
  <c r="AU552" i="64"/>
  <c r="AV552" i="64"/>
  <c r="AW552" i="64"/>
  <c r="AX552" i="64"/>
  <c r="AY552" i="64"/>
  <c r="AZ552" i="64"/>
  <c r="BA552" i="64"/>
  <c r="BB552" i="64"/>
  <c r="BC552" i="64"/>
  <c r="BD552" i="64"/>
  <c r="BE552" i="64"/>
  <c r="BF552" i="64"/>
  <c r="BG552" i="64"/>
  <c r="BH552" i="64"/>
  <c r="BI552" i="64"/>
  <c r="BJ552" i="64"/>
  <c r="BK552" i="64"/>
  <c r="BL552" i="64"/>
  <c r="BM552" i="64"/>
  <c r="BN552" i="64"/>
  <c r="BO552" i="64"/>
  <c r="BP552" i="64"/>
  <c r="BQ552" i="64"/>
  <c r="BR552" i="64"/>
  <c r="BS552" i="64"/>
  <c r="BT552" i="64"/>
  <c r="BU552" i="64"/>
  <c r="BV552" i="64"/>
  <c r="BW552" i="64"/>
  <c r="BX552" i="64"/>
  <c r="BY552" i="64"/>
  <c r="BZ552" i="64"/>
  <c r="CA552" i="64"/>
  <c r="CB552" i="64"/>
  <c r="CC552" i="64"/>
  <c r="CD552" i="64"/>
  <c r="CE552" i="64"/>
  <c r="CF552" i="64"/>
  <c r="CG552" i="64"/>
  <c r="CH552" i="64"/>
  <c r="CI552" i="64"/>
  <c r="CJ552" i="64"/>
  <c r="CK552" i="64"/>
  <c r="CL552" i="64"/>
  <c r="K555" i="64"/>
  <c r="L555" i="64"/>
  <c r="M555" i="64"/>
  <c r="N555" i="64"/>
  <c r="O555" i="64"/>
  <c r="P555" i="64"/>
  <c r="S555" i="64"/>
  <c r="T555" i="64"/>
  <c r="U555" i="64"/>
  <c r="V555" i="64"/>
  <c r="W555" i="64"/>
  <c r="X555" i="64"/>
  <c r="Y555" i="64"/>
  <c r="Z555" i="64"/>
  <c r="AA555" i="64"/>
  <c r="AB555" i="64"/>
  <c r="AC555" i="64"/>
  <c r="AD555" i="64"/>
  <c r="AE555" i="64"/>
  <c r="AF555" i="64"/>
  <c r="AG555" i="64"/>
  <c r="AH555" i="64"/>
  <c r="AI555" i="64"/>
  <c r="AJ555" i="64"/>
  <c r="AK555" i="64"/>
  <c r="AL555" i="64"/>
  <c r="AM555" i="64"/>
  <c r="AN555" i="64"/>
  <c r="AO555" i="64"/>
  <c r="AP555" i="64"/>
  <c r="AQ555" i="64"/>
  <c r="AR555" i="64"/>
  <c r="AS555" i="64"/>
  <c r="AT555" i="64"/>
  <c r="AU555" i="64"/>
  <c r="AV555" i="64"/>
  <c r="AW555" i="64"/>
  <c r="AX555" i="64"/>
  <c r="AY555" i="64"/>
  <c r="AZ555" i="64"/>
  <c r="BA555" i="64"/>
  <c r="BB555" i="64"/>
  <c r="BC555" i="64"/>
  <c r="BD555" i="64"/>
  <c r="BE555" i="64"/>
  <c r="BF555" i="64"/>
  <c r="BG555" i="64"/>
  <c r="BH555" i="64"/>
  <c r="BI555" i="64"/>
  <c r="BJ555" i="64"/>
  <c r="BK555" i="64"/>
  <c r="BL555" i="64"/>
  <c r="BM555" i="64"/>
  <c r="BN555" i="64"/>
  <c r="BO555" i="64"/>
  <c r="BP555" i="64"/>
  <c r="BQ555" i="64"/>
  <c r="BR555" i="64"/>
  <c r="BS555" i="64"/>
  <c r="BT555" i="64"/>
  <c r="BU555" i="64"/>
  <c r="BV555" i="64"/>
  <c r="BW555" i="64"/>
  <c r="BX555" i="64"/>
  <c r="BY555" i="64"/>
  <c r="BZ555" i="64"/>
  <c r="CA555" i="64"/>
  <c r="CB555" i="64"/>
  <c r="CC555" i="64"/>
  <c r="CD555" i="64"/>
  <c r="CE555" i="64"/>
  <c r="CF555" i="64"/>
  <c r="CG555" i="64"/>
  <c r="CH555" i="64"/>
  <c r="CI555" i="64"/>
  <c r="CJ555" i="64"/>
  <c r="CK555" i="64"/>
  <c r="CL555" i="64"/>
  <c r="K556" i="64"/>
  <c r="L556" i="64"/>
  <c r="M556" i="64"/>
  <c r="N556" i="64"/>
  <c r="O556" i="64"/>
  <c r="P556" i="64"/>
  <c r="S556" i="64"/>
  <c r="T556" i="64"/>
  <c r="U556" i="64"/>
  <c r="V556" i="64"/>
  <c r="W556" i="64"/>
  <c r="X556" i="64"/>
  <c r="Y556" i="64"/>
  <c r="Z556" i="64"/>
  <c r="AA556" i="64"/>
  <c r="AB556" i="64"/>
  <c r="AC556" i="64"/>
  <c r="AD556" i="64"/>
  <c r="AE556" i="64"/>
  <c r="AF556" i="64"/>
  <c r="AG556" i="64"/>
  <c r="AH556" i="64"/>
  <c r="AI556" i="64"/>
  <c r="AJ556" i="64"/>
  <c r="AK556" i="64"/>
  <c r="AL556" i="64"/>
  <c r="AM556" i="64"/>
  <c r="AN556" i="64"/>
  <c r="AO556" i="64"/>
  <c r="AP556" i="64"/>
  <c r="AQ556" i="64"/>
  <c r="AR556" i="64"/>
  <c r="AS556" i="64"/>
  <c r="AT556" i="64"/>
  <c r="AU556" i="64"/>
  <c r="AV556" i="64"/>
  <c r="AW556" i="64"/>
  <c r="AX556" i="64"/>
  <c r="AY556" i="64"/>
  <c r="AZ556" i="64"/>
  <c r="BA556" i="64"/>
  <c r="BB556" i="64"/>
  <c r="BC556" i="64"/>
  <c r="BD556" i="64"/>
  <c r="BE556" i="64"/>
  <c r="BF556" i="64"/>
  <c r="BG556" i="64"/>
  <c r="BH556" i="64"/>
  <c r="BI556" i="64"/>
  <c r="BJ556" i="64"/>
  <c r="BK556" i="64"/>
  <c r="BL556" i="64"/>
  <c r="BM556" i="64"/>
  <c r="BN556" i="64"/>
  <c r="BO556" i="64"/>
  <c r="BP556" i="64"/>
  <c r="BQ556" i="64"/>
  <c r="BR556" i="64"/>
  <c r="BS556" i="64"/>
  <c r="BT556" i="64"/>
  <c r="BU556" i="64"/>
  <c r="BV556" i="64"/>
  <c r="BW556" i="64"/>
  <c r="BX556" i="64"/>
  <c r="BY556" i="64"/>
  <c r="BZ556" i="64"/>
  <c r="CA556" i="64"/>
  <c r="CB556" i="64"/>
  <c r="CC556" i="64"/>
  <c r="CD556" i="64"/>
  <c r="CE556" i="64"/>
  <c r="CF556" i="64"/>
  <c r="CG556" i="64"/>
  <c r="CH556" i="64"/>
  <c r="CI556" i="64"/>
  <c r="CJ556" i="64"/>
  <c r="CK556" i="64"/>
  <c r="CL556" i="64"/>
  <c r="K559" i="64"/>
  <c r="L559" i="64"/>
  <c r="M559" i="64"/>
  <c r="N559" i="64"/>
  <c r="O559" i="64"/>
  <c r="P559" i="64"/>
  <c r="S559" i="64"/>
  <c r="T559" i="64"/>
  <c r="U559" i="64"/>
  <c r="V559" i="64"/>
  <c r="W559" i="64"/>
  <c r="X559" i="64"/>
  <c r="Y559" i="64"/>
  <c r="Z559" i="64"/>
  <c r="AA559" i="64"/>
  <c r="AB559" i="64"/>
  <c r="AC559" i="64"/>
  <c r="AD559" i="64"/>
  <c r="AE559" i="64"/>
  <c r="AF559" i="64"/>
  <c r="AG559" i="64"/>
  <c r="AH559" i="64"/>
  <c r="AI559" i="64"/>
  <c r="AJ559" i="64"/>
  <c r="AK559" i="64"/>
  <c r="AL559" i="64"/>
  <c r="AM559" i="64"/>
  <c r="AN559" i="64"/>
  <c r="AO559" i="64"/>
  <c r="AP559" i="64"/>
  <c r="AQ559" i="64"/>
  <c r="AR559" i="64"/>
  <c r="AS559" i="64"/>
  <c r="AT559" i="64"/>
  <c r="AU559" i="64"/>
  <c r="AV559" i="64"/>
  <c r="AW559" i="64"/>
  <c r="AX559" i="64"/>
  <c r="AY559" i="64"/>
  <c r="AZ559" i="64"/>
  <c r="BA559" i="64"/>
  <c r="BB559" i="64"/>
  <c r="BC559" i="64"/>
  <c r="BD559" i="64"/>
  <c r="BE559" i="64"/>
  <c r="BF559" i="64"/>
  <c r="BG559" i="64"/>
  <c r="BH559" i="64"/>
  <c r="BI559" i="64"/>
  <c r="BJ559" i="64"/>
  <c r="BK559" i="64"/>
  <c r="BL559" i="64"/>
  <c r="BM559" i="64"/>
  <c r="BN559" i="64"/>
  <c r="BO559" i="64"/>
  <c r="BP559" i="64"/>
  <c r="BQ559" i="64"/>
  <c r="BR559" i="64"/>
  <c r="BS559" i="64"/>
  <c r="BT559" i="64"/>
  <c r="BU559" i="64"/>
  <c r="BV559" i="64"/>
  <c r="BW559" i="64"/>
  <c r="BX559" i="64"/>
  <c r="BY559" i="64"/>
  <c r="BZ559" i="64"/>
  <c r="CA559" i="64"/>
  <c r="CB559" i="64"/>
  <c r="CC559" i="64"/>
  <c r="CD559" i="64"/>
  <c r="CE559" i="64"/>
  <c r="CF559" i="64"/>
  <c r="CG559" i="64"/>
  <c r="CH559" i="64"/>
  <c r="CI559" i="64"/>
  <c r="CJ559" i="64"/>
  <c r="CK559" i="64"/>
  <c r="CL559" i="64"/>
  <c r="K562" i="64"/>
  <c r="L562" i="64"/>
  <c r="M562" i="64"/>
  <c r="N562" i="64"/>
  <c r="O562" i="64"/>
  <c r="P562" i="64"/>
  <c r="S562" i="64"/>
  <c r="T562" i="64"/>
  <c r="U562" i="64"/>
  <c r="V562" i="64"/>
  <c r="W562" i="64"/>
  <c r="X562" i="64"/>
  <c r="Y562" i="64"/>
  <c r="Z562" i="64"/>
  <c r="AA562" i="64"/>
  <c r="AB562" i="64"/>
  <c r="AC562" i="64"/>
  <c r="AD562" i="64"/>
  <c r="AE562" i="64"/>
  <c r="AF562" i="64"/>
  <c r="AG562" i="64"/>
  <c r="AH562" i="64"/>
  <c r="AI562" i="64"/>
  <c r="AJ562" i="64"/>
  <c r="AK562" i="64"/>
  <c r="AL562" i="64"/>
  <c r="AM562" i="64"/>
  <c r="AN562" i="64"/>
  <c r="AO562" i="64"/>
  <c r="AP562" i="64"/>
  <c r="AQ562" i="64"/>
  <c r="AR562" i="64"/>
  <c r="AS562" i="64"/>
  <c r="AT562" i="64"/>
  <c r="AU562" i="64"/>
  <c r="AV562" i="64"/>
  <c r="AW562" i="64"/>
  <c r="AX562" i="64"/>
  <c r="AY562" i="64"/>
  <c r="AZ562" i="64"/>
  <c r="BA562" i="64"/>
  <c r="BB562" i="64"/>
  <c r="BC562" i="64"/>
  <c r="BD562" i="64"/>
  <c r="BE562" i="64"/>
  <c r="BF562" i="64"/>
  <c r="BG562" i="64"/>
  <c r="BH562" i="64"/>
  <c r="BI562" i="64"/>
  <c r="BJ562" i="64"/>
  <c r="BK562" i="64"/>
  <c r="BL562" i="64"/>
  <c r="BM562" i="64"/>
  <c r="BN562" i="64"/>
  <c r="BO562" i="64"/>
  <c r="BP562" i="64"/>
  <c r="BQ562" i="64"/>
  <c r="BR562" i="64"/>
  <c r="BS562" i="64"/>
  <c r="BT562" i="64"/>
  <c r="BU562" i="64"/>
  <c r="BV562" i="64"/>
  <c r="BW562" i="64"/>
  <c r="BX562" i="64"/>
  <c r="BY562" i="64"/>
  <c r="BZ562" i="64"/>
  <c r="CA562" i="64"/>
  <c r="CB562" i="64"/>
  <c r="CC562" i="64"/>
  <c r="CD562" i="64"/>
  <c r="CE562" i="64"/>
  <c r="CF562" i="64"/>
  <c r="CG562" i="64"/>
  <c r="CH562" i="64"/>
  <c r="CI562" i="64"/>
  <c r="CJ562" i="64"/>
  <c r="CK562" i="64"/>
  <c r="CL562" i="64"/>
  <c r="K563" i="64"/>
  <c r="L563" i="64"/>
  <c r="M563" i="64"/>
  <c r="N563" i="64"/>
  <c r="O563" i="64"/>
  <c r="P563" i="64"/>
  <c r="S56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K1088" i="64"/>
  <c r="L1088" i="64"/>
  <c r="M1088" i="64"/>
  <c r="N1088" i="64"/>
  <c r="O1088" i="64"/>
  <c r="P1088" i="64"/>
  <c r="S1088" i="64" a="1"/>
  <c r="S1088" i="64"/>
  <c r="T1088" i="64" a="1"/>
  <c r="T1088" i="64"/>
  <c r="U1088" i="64" a="1"/>
  <c r="U1088" i="64"/>
  <c r="V1088" i="64" a="1"/>
  <c r="V1088" i="64"/>
  <c r="W1088" i="64" a="1"/>
  <c r="W1088" i="64"/>
  <c r="X1088" i="64" a="1"/>
  <c r="X1088" i="64"/>
  <c r="Y1088" i="64" a="1"/>
  <c r="Y1088" i="64"/>
  <c r="Z1088" i="64" a="1"/>
  <c r="Z1088" i="64"/>
  <c r="AA1088" i="64" a="1"/>
  <c r="AA1088" i="64"/>
  <c r="AB1088" i="64" a="1"/>
  <c r="AB1088" i="64"/>
  <c r="AC1088" i="64" a="1"/>
  <c r="AC1088" i="64"/>
  <c r="AD1088" i="64" a="1"/>
  <c r="AD1088" i="64"/>
  <c r="AE1088" i="64" a="1"/>
  <c r="AE1088" i="64"/>
  <c r="AF1088" i="64" a="1"/>
  <c r="AF1088" i="64"/>
  <c r="AG1088" i="64" a="1"/>
  <c r="AG1088" i="64"/>
  <c r="AH1088" i="64" a="1"/>
  <c r="AH1088" i="64"/>
  <c r="AI1088" i="64" a="1"/>
  <c r="AI1088" i="64"/>
  <c r="AJ1088" i="64" a="1"/>
  <c r="AJ1088" i="64"/>
  <c r="AK1088" i="64" a="1"/>
  <c r="AK1088" i="64"/>
  <c r="AL1088" i="64" a="1"/>
  <c r="AL1088" i="64"/>
  <c r="AM1088" i="64" a="1"/>
  <c r="AM1088" i="64"/>
  <c r="AN1088" i="64" a="1"/>
  <c r="AN1088" i="64"/>
  <c r="AO1088" i="64" a="1"/>
  <c r="AO1088" i="64"/>
  <c r="AP1088" i="64" a="1"/>
  <c r="AP1088" i="64"/>
  <c r="AQ1088" i="64" a="1"/>
  <c r="AQ1088" i="64"/>
  <c r="AR1088" i="64" a="1"/>
  <c r="AR1088" i="64"/>
  <c r="AS1088" i="64" a="1"/>
  <c r="AS1088" i="64"/>
  <c r="AT1088" i="64" a="1"/>
  <c r="AT1088" i="64"/>
  <c r="AU1088" i="64" a="1"/>
  <c r="AU1088" i="64"/>
  <c r="AV1088" i="64" a="1"/>
  <c r="AV1088" i="64"/>
  <c r="AW1088" i="64" a="1"/>
  <c r="AW1088" i="64"/>
  <c r="AX1088" i="64" a="1"/>
  <c r="AX1088" i="64"/>
  <c r="AY1088" i="64" a="1"/>
  <c r="AY1088" i="64"/>
  <c r="AZ1088" i="64" a="1"/>
  <c r="AZ1088" i="64"/>
  <c r="BA1088" i="64" a="1"/>
  <c r="BA1088" i="64"/>
  <c r="BB1088" i="64" a="1"/>
  <c r="BB1088" i="64"/>
  <c r="BC1088" i="64" a="1"/>
  <c r="BC1088" i="64"/>
  <c r="BD1088" i="64" a="1"/>
  <c r="BD1088" i="64"/>
  <c r="BE1088" i="64" a="1"/>
  <c r="BE1088" i="64"/>
  <c r="BF1088" i="64" a="1"/>
  <c r="BF1088" i="64"/>
  <c r="BG1088" i="64" a="1"/>
  <c r="BG1088" i="64"/>
  <c r="BH1088" i="64" a="1"/>
  <c r="BH1088" i="64"/>
  <c r="BI1088" i="64" a="1"/>
  <c r="BI1088" i="64"/>
  <c r="BJ1088" i="64" a="1"/>
  <c r="BJ1088" i="64"/>
  <c r="BK1088" i="64" a="1"/>
  <c r="BK1088" i="64"/>
  <c r="BL1088" i="64" a="1"/>
  <c r="BL1088" i="64"/>
  <c r="BM1088" i="64" a="1"/>
  <c r="BM1088" i="64"/>
  <c r="BN1088" i="64" a="1"/>
  <c r="BN1088" i="64"/>
  <c r="BO1088" i="64" a="1"/>
  <c r="BO1088" i="64"/>
  <c r="BP1088" i="64" a="1"/>
  <c r="BP1088" i="64"/>
  <c r="BQ1088" i="64" a="1"/>
  <c r="BQ1088" i="64"/>
  <c r="BR1088" i="64" a="1"/>
  <c r="BR1088" i="64"/>
  <c r="BS1088" i="64" a="1"/>
  <c r="BS1088" i="64"/>
  <c r="BT1088" i="64" a="1"/>
  <c r="BT1088" i="64"/>
  <c r="BU1088" i="64" a="1"/>
  <c r="BU1088" i="64"/>
  <c r="BV1088" i="64" a="1"/>
  <c r="BV1088" i="64"/>
  <c r="BW1088" i="64" a="1"/>
  <c r="BW1088" i="64"/>
  <c r="BX1088" i="64" a="1"/>
  <c r="BX1088" i="64"/>
  <c r="BY1088" i="64" a="1"/>
  <c r="BY1088" i="64"/>
  <c r="BZ1088" i="64" a="1"/>
  <c r="BZ1088" i="64"/>
  <c r="CA1088" i="64" a="1"/>
  <c r="CA1088" i="64"/>
  <c r="CB1088" i="64" a="1"/>
  <c r="CB1088" i="64"/>
  <c r="CC1088" i="64" a="1"/>
  <c r="CC1088" i="64"/>
  <c r="CD1088" i="64" a="1"/>
  <c r="CD1088" i="64"/>
  <c r="CE1088" i="64" a="1"/>
  <c r="CE1088" i="64"/>
  <c r="CF1088" i="64" a="1"/>
  <c r="CF1088" i="64"/>
  <c r="CG1088" i="64" a="1"/>
  <c r="CG1088" i="64"/>
  <c r="CH1088" i="64" a="1"/>
  <c r="CH1088" i="64"/>
  <c r="CI1088" i="64" a="1"/>
  <c r="CI1088" i="64"/>
  <c r="CJ1088" i="64" a="1"/>
  <c r="CJ1088" i="64"/>
  <c r="CK1088" i="64" a="1"/>
  <c r="CK1088" i="64"/>
  <c r="CL1088" i="64" a="1"/>
  <c r="CL1088" i="64"/>
  <c r="CO1088" i="64" a="1"/>
  <c r="CO1088" i="64"/>
  <c r="CP1088" i="64" a="1"/>
  <c r="CP1088" i="64"/>
  <c r="CQ1088" i="64" a="1"/>
  <c r="CQ1088" i="64"/>
  <c r="CR1088" i="64" a="1"/>
  <c r="CR1088" i="64"/>
  <c r="CS1088" i="64" a="1"/>
  <c r="CS1088" i="64"/>
  <c r="CT1088" i="64" a="1"/>
  <c r="CT1088" i="64"/>
  <c r="CU1088" i="64" a="1"/>
  <c r="CU1088" i="64"/>
  <c r="CV1088" i="64" a="1"/>
  <c r="CV1088" i="64"/>
  <c r="CW1088" i="64" a="1"/>
  <c r="CW1088" i="64"/>
  <c r="CX1088" i="64" a="1"/>
  <c r="CX1088" i="64"/>
  <c r="CY1088" i="64" a="1"/>
  <c r="CY1088" i="64"/>
  <c r="CZ1088" i="64" a="1"/>
  <c r="CZ1088" i="64"/>
  <c r="DA1088" i="64" a="1"/>
  <c r="DA1088" i="64"/>
  <c r="DB1088" i="64" a="1"/>
  <c r="DB1088" i="64"/>
  <c r="DC1088" i="64" a="1"/>
  <c r="DC1088" i="64"/>
  <c r="DD1088" i="64" a="1"/>
  <c r="DD1088" i="64"/>
  <c r="DE1088" i="64" a="1"/>
  <c r="DE1088" i="64"/>
  <c r="DF1088" i="64" a="1"/>
  <c r="DF1088" i="64"/>
  <c r="DG1088" i="64" a="1"/>
  <c r="DG1088" i="64"/>
  <c r="DH1088" i="64" a="1"/>
  <c r="DH1088" i="64"/>
  <c r="DI1088" i="64" a="1"/>
  <c r="DI1088" i="64"/>
  <c r="DJ1088" i="64" a="1"/>
  <c r="DJ1088" i="64"/>
  <c r="DK1088" i="64" a="1"/>
  <c r="DK1088" i="64"/>
  <c r="DL1088" i="64" a="1"/>
  <c r="DL1088" i="64"/>
  <c r="K1094" i="64"/>
  <c r="L1094" i="64"/>
  <c r="M1094" i="64"/>
  <c r="N1094" i="64"/>
  <c r="O1094" i="64"/>
  <c r="P1094" i="64"/>
  <c r="S1094" i="64"/>
  <c r="T1094" i="64"/>
  <c r="U1094" i="64"/>
  <c r="V1094" i="64"/>
  <c r="W1094" i="64"/>
  <c r="X1094" i="64"/>
  <c r="Y1094" i="64"/>
  <c r="Z1094" i="64"/>
  <c r="AA1094" i="64"/>
  <c r="AB1094" i="64"/>
  <c r="AC1094" i="64"/>
  <c r="AD1094" i="64"/>
  <c r="AE1094" i="64"/>
  <c r="AF1094" i="64"/>
  <c r="AG1094" i="64"/>
  <c r="AH1094" i="64"/>
  <c r="AI1094" i="64"/>
  <c r="AJ1094" i="64"/>
  <c r="AK1094" i="64"/>
  <c r="AL1094" i="64"/>
  <c r="AM1094" i="64"/>
  <c r="AN1094" i="64"/>
  <c r="AO1094" i="64"/>
  <c r="AP1094" i="64"/>
  <c r="AQ1094" i="64"/>
  <c r="AR1094" i="64"/>
  <c r="AS1094" i="64"/>
  <c r="AT1094" i="64"/>
  <c r="AU1094" i="64"/>
  <c r="AV1094" i="64"/>
  <c r="AW1094" i="64"/>
  <c r="AX1094" i="64"/>
  <c r="AY1094" i="64"/>
  <c r="AZ1094" i="64"/>
  <c r="BA1094" i="64"/>
  <c r="BB1094" i="64"/>
  <c r="BC1094" i="64"/>
  <c r="BD1094" i="64"/>
  <c r="BE1094" i="64"/>
  <c r="BF1094" i="64"/>
  <c r="BG1094" i="64"/>
  <c r="BH1094" i="64"/>
  <c r="BI1094" i="64"/>
  <c r="BJ1094" i="64"/>
  <c r="BK1094" i="64"/>
  <c r="BL1094" i="64"/>
  <c r="BM1094" i="64"/>
  <c r="BN1094" i="64"/>
  <c r="BO1094" i="64"/>
  <c r="BP1094" i="64"/>
  <c r="BQ1094" i="64"/>
  <c r="BR1094" i="64"/>
  <c r="BS1094" i="64"/>
  <c r="BT1094" i="64"/>
  <c r="BU1094" i="64"/>
  <c r="BV1094" i="64"/>
  <c r="BW1094" i="64"/>
  <c r="BX1094" i="64"/>
  <c r="BY1094" i="64"/>
  <c r="BZ1094" i="64"/>
  <c r="CA1094" i="64"/>
  <c r="CB1094" i="64"/>
  <c r="CC1094" i="64"/>
  <c r="CD1094" i="64"/>
  <c r="CE1094" i="64"/>
  <c r="CF1094" i="64"/>
  <c r="CG1094" i="64"/>
  <c r="CH1094" i="64"/>
  <c r="CI1094" i="64"/>
  <c r="CJ1094" i="64"/>
  <c r="CK1094" i="64"/>
  <c r="CL1094" i="64"/>
  <c r="CO1094" i="64"/>
  <c r="CP1094" i="64"/>
  <c r="CQ1094" i="64"/>
  <c r="CR1094" i="64"/>
  <c r="CS1094" i="64"/>
  <c r="CT1094" i="64"/>
  <c r="CU1094" i="64"/>
  <c r="CV1094" i="64"/>
  <c r="CW1094" i="64"/>
  <c r="CX1094" i="64"/>
  <c r="CY1094" i="64"/>
  <c r="CZ1094" i="64"/>
  <c r="DA1094" i="64"/>
  <c r="DB1094" i="64"/>
  <c r="DC1094" i="64"/>
  <c r="DD1094" i="64"/>
  <c r="DE1094" i="64"/>
  <c r="DF1094" i="64"/>
  <c r="DG1094" i="64"/>
  <c r="DH1094" i="64"/>
  <c r="DI1094" i="64"/>
  <c r="DJ1094" i="64"/>
  <c r="DK1094" i="64"/>
  <c r="DL1094" i="64"/>
  <c r="J1095" i="64"/>
  <c r="K1095" i="64"/>
  <c r="L1095" i="64"/>
  <c r="M1095" i="64"/>
  <c r="N1095" i="64"/>
  <c r="O1095" i="64"/>
  <c r="P1095" i="64"/>
  <c r="R1095"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K1158" i="64"/>
  <c r="L1158" i="64"/>
  <c r="M1158" i="64"/>
  <c r="N1158" i="64"/>
  <c r="O1158" i="64"/>
  <c r="P1158" i="64"/>
  <c r="S1158" i="64" a="1"/>
  <c r="S1158" i="64"/>
  <c r="T1158" i="64" a="1"/>
  <c r="T1158" i="64"/>
  <c r="U1158" i="64" a="1"/>
  <c r="U1158" i="64"/>
  <c r="V1158" i="64" a="1"/>
  <c r="V1158" i="64"/>
  <c r="W1158" i="64" a="1"/>
  <c r="W1158" i="64"/>
  <c r="X1158" i="64" a="1"/>
  <c r="X1158" i="64"/>
  <c r="Y1158" i="64" a="1"/>
  <c r="Y1158" i="64"/>
  <c r="Z1158" i="64" a="1"/>
  <c r="Z1158" i="64"/>
  <c r="AA1158" i="64" a="1"/>
  <c r="AA1158" i="64"/>
  <c r="AB1158" i="64" a="1"/>
  <c r="AB1158" i="64"/>
  <c r="AC1158" i="64" a="1"/>
  <c r="AC1158" i="64"/>
  <c r="AD1158" i="64" a="1"/>
  <c r="AD1158" i="64"/>
  <c r="AE1158" i="64" a="1"/>
  <c r="AE1158" i="64"/>
  <c r="AF1158" i="64" a="1"/>
  <c r="AF1158" i="64"/>
  <c r="AG1158" i="64" a="1"/>
  <c r="AG1158" i="64"/>
  <c r="AH1158" i="64" a="1"/>
  <c r="AH1158" i="64"/>
  <c r="AI1158" i="64" a="1"/>
  <c r="AI1158" i="64"/>
  <c r="AJ1158" i="64" a="1"/>
  <c r="AJ1158" i="64"/>
  <c r="AK1158" i="64" a="1"/>
  <c r="AK1158" i="64"/>
  <c r="AL1158" i="64" a="1"/>
  <c r="AL1158" i="64"/>
  <c r="AM1158" i="64" a="1"/>
  <c r="AM1158" i="64"/>
  <c r="AN1158" i="64" a="1"/>
  <c r="AN1158" i="64"/>
  <c r="AO1158" i="64" a="1"/>
  <c r="AO1158" i="64"/>
  <c r="AP1158" i="64" a="1"/>
  <c r="AP1158" i="64"/>
  <c r="AQ1158" i="64" a="1"/>
  <c r="AQ1158" i="64"/>
  <c r="AR1158" i="64" a="1"/>
  <c r="AR1158" i="64"/>
  <c r="AS1158" i="64" a="1"/>
  <c r="AS1158" i="64"/>
  <c r="AT1158" i="64" a="1"/>
  <c r="AT1158" i="64"/>
  <c r="AU1158" i="64" a="1"/>
  <c r="AU1158" i="64"/>
  <c r="AV1158" i="64" a="1"/>
  <c r="AV1158" i="64"/>
  <c r="AW1158" i="64" a="1"/>
  <c r="AW1158" i="64"/>
  <c r="AX1158" i="64" a="1"/>
  <c r="AX1158" i="64"/>
  <c r="AY1158" i="64" a="1"/>
  <c r="AY1158" i="64"/>
  <c r="AZ1158" i="64" a="1"/>
  <c r="AZ1158" i="64"/>
  <c r="BA1158" i="64" a="1"/>
  <c r="BA1158" i="64"/>
  <c r="BB1158" i="64" a="1"/>
  <c r="BB1158" i="64"/>
  <c r="BC1158" i="64" a="1"/>
  <c r="BC1158" i="64"/>
  <c r="BD1158" i="64" a="1"/>
  <c r="BD1158" i="64"/>
  <c r="BE1158" i="64" a="1"/>
  <c r="BE1158" i="64"/>
  <c r="BF1158" i="64" a="1"/>
  <c r="BF1158" i="64"/>
  <c r="BG1158" i="64" a="1"/>
  <c r="BG1158" i="64"/>
  <c r="BH1158" i="64" a="1"/>
  <c r="BH1158" i="64"/>
  <c r="BI1158" i="64" a="1"/>
  <c r="BI1158" i="64"/>
  <c r="BJ1158" i="64" a="1"/>
  <c r="BJ1158" i="64"/>
  <c r="BK1158" i="64" a="1"/>
  <c r="BK1158" i="64"/>
  <c r="BL1158" i="64" a="1"/>
  <c r="BL1158" i="64"/>
  <c r="BM1158" i="64" a="1"/>
  <c r="BM1158" i="64"/>
  <c r="BN1158" i="64" a="1"/>
  <c r="BN1158" i="64"/>
  <c r="BO1158" i="64" a="1"/>
  <c r="BO1158" i="64"/>
  <c r="BP1158" i="64" a="1"/>
  <c r="BP1158" i="64"/>
  <c r="BQ1158" i="64" a="1"/>
  <c r="BQ1158" i="64"/>
  <c r="BR1158" i="64" a="1"/>
  <c r="BR1158" i="64"/>
  <c r="BS1158" i="64" a="1"/>
  <c r="BS1158" i="64"/>
  <c r="BT1158" i="64" a="1"/>
  <c r="BT1158" i="64"/>
  <c r="BU1158" i="64" a="1"/>
  <c r="BU1158" i="64"/>
  <c r="BV1158" i="64" a="1"/>
  <c r="BV1158" i="64"/>
  <c r="BW1158" i="64" a="1"/>
  <c r="BW1158" i="64"/>
  <c r="BX1158" i="64" a="1"/>
  <c r="BX1158" i="64"/>
  <c r="BY1158" i="64" a="1"/>
  <c r="BY1158" i="64"/>
  <c r="BZ1158" i="64" a="1"/>
  <c r="BZ1158" i="64"/>
  <c r="CA1158" i="64" a="1"/>
  <c r="CA1158" i="64"/>
  <c r="CB1158" i="64" a="1"/>
  <c r="CB1158" i="64"/>
  <c r="CC1158" i="64" a="1"/>
  <c r="CC1158" i="64"/>
  <c r="CD1158" i="64" a="1"/>
  <c r="CD1158" i="64"/>
  <c r="CE1158" i="64" a="1"/>
  <c r="CE1158" i="64"/>
  <c r="CF1158" i="64" a="1"/>
  <c r="CF1158" i="64"/>
  <c r="CG1158" i="64" a="1"/>
  <c r="CG1158" i="64"/>
  <c r="CH1158" i="64" a="1"/>
  <c r="CH1158" i="64"/>
  <c r="CI1158" i="64" a="1"/>
  <c r="CI1158" i="64"/>
  <c r="CJ1158" i="64" a="1"/>
  <c r="CJ1158" i="64"/>
  <c r="CK1158" i="64" a="1"/>
  <c r="CK1158" i="64"/>
  <c r="CL1158" i="64" a="1"/>
  <c r="CL1158" i="64"/>
  <c r="CO1158" i="64" a="1"/>
  <c r="CO1158" i="64"/>
  <c r="CP1158" i="64" a="1"/>
  <c r="CP1158" i="64"/>
  <c r="CQ1158" i="64" a="1"/>
  <c r="CQ1158" i="64"/>
  <c r="CR1158" i="64" a="1"/>
  <c r="CR1158" i="64"/>
  <c r="CS1158" i="64" a="1"/>
  <c r="CS1158" i="64"/>
  <c r="CT1158" i="64" a="1"/>
  <c r="CT1158" i="64"/>
  <c r="CU1158" i="64" a="1"/>
  <c r="CU1158" i="64"/>
  <c r="CV1158" i="64" a="1"/>
  <c r="CV1158" i="64"/>
  <c r="CW1158" i="64" a="1"/>
  <c r="CW1158" i="64"/>
  <c r="CX1158" i="64" a="1"/>
  <c r="CX1158" i="64"/>
  <c r="CY1158" i="64" a="1"/>
  <c r="CY1158" i="64"/>
  <c r="CZ1158" i="64" a="1"/>
  <c r="CZ1158" i="64"/>
  <c r="DA1158" i="64" a="1"/>
  <c r="DA1158" i="64"/>
  <c r="DB1158" i="64" a="1"/>
  <c r="DB1158" i="64"/>
  <c r="DC1158" i="64" a="1"/>
  <c r="DC1158" i="64"/>
  <c r="DD1158" i="64" a="1"/>
  <c r="DD1158" i="64"/>
  <c r="DE1158" i="64" a="1"/>
  <c r="DE1158" i="64"/>
  <c r="DF1158" i="64" a="1"/>
  <c r="DF1158" i="64"/>
  <c r="DG1158" i="64" a="1"/>
  <c r="DG1158" i="64"/>
  <c r="DH1158" i="64" a="1"/>
  <c r="DH1158" i="64"/>
  <c r="DI1158" i="64" a="1"/>
  <c r="DI1158" i="64"/>
  <c r="DJ1158" i="64" a="1"/>
  <c r="DJ1158" i="64"/>
  <c r="DK1158" i="64" a="1"/>
  <c r="DK1158" i="64"/>
  <c r="DL1158" i="64" a="1"/>
  <c r="DL1158" i="64"/>
  <c r="K1164" i="64"/>
  <c r="L1164" i="64"/>
  <c r="M1164" i="64"/>
  <c r="N1164" i="64"/>
  <c r="O1164" i="64"/>
  <c r="P1164" i="64"/>
  <c r="S1164" i="64"/>
  <c r="T1164" i="64"/>
  <c r="U1164" i="64"/>
  <c r="V1164" i="64"/>
  <c r="W1164" i="64"/>
  <c r="X1164" i="64"/>
  <c r="Y1164" i="64"/>
  <c r="Z1164" i="64"/>
  <c r="AA1164" i="64"/>
  <c r="AB1164" i="64"/>
  <c r="AC1164" i="64"/>
  <c r="AD1164" i="64"/>
  <c r="AE1164" i="64"/>
  <c r="AF1164" i="64"/>
  <c r="AG1164" i="64"/>
  <c r="AH1164" i="64"/>
  <c r="AI1164" i="64"/>
  <c r="AJ1164" i="64"/>
  <c r="AK1164" i="64"/>
  <c r="AL1164" i="64"/>
  <c r="AM1164" i="64"/>
  <c r="AN1164" i="64"/>
  <c r="AO1164" i="64"/>
  <c r="AP1164" i="64"/>
  <c r="AQ1164" i="64"/>
  <c r="AR1164" i="64"/>
  <c r="AS1164" i="64"/>
  <c r="AT1164" i="64"/>
  <c r="AU1164" i="64"/>
  <c r="AV1164" i="64"/>
  <c r="AW1164" i="64"/>
  <c r="AX1164" i="64"/>
  <c r="AY1164" i="64"/>
  <c r="AZ1164" i="64"/>
  <c r="BA1164" i="64"/>
  <c r="BB1164" i="64"/>
  <c r="BC1164" i="64"/>
  <c r="BD1164" i="64"/>
  <c r="BE1164" i="64"/>
  <c r="BF1164" i="64"/>
  <c r="BG1164" i="64"/>
  <c r="BH1164" i="64"/>
  <c r="BI1164" i="64"/>
  <c r="BJ1164" i="64"/>
  <c r="BK1164" i="64"/>
  <c r="BL1164" i="64"/>
  <c r="BM1164" i="64"/>
  <c r="BN1164" i="64"/>
  <c r="BO1164" i="64"/>
  <c r="BP1164" i="64"/>
  <c r="BQ1164" i="64"/>
  <c r="BR1164" i="64"/>
  <c r="BS1164" i="64"/>
  <c r="BT1164" i="64"/>
  <c r="BU1164" i="64"/>
  <c r="BV1164" i="64"/>
  <c r="BW1164" i="64"/>
  <c r="BX1164" i="64"/>
  <c r="BY1164" i="64"/>
  <c r="BZ1164" i="64"/>
  <c r="CA1164" i="64"/>
  <c r="CB1164" i="64"/>
  <c r="CC1164" i="64"/>
  <c r="CD1164" i="64"/>
  <c r="CE1164" i="64"/>
  <c r="CF1164" i="64"/>
  <c r="CG1164" i="64"/>
  <c r="CH1164" i="64"/>
  <c r="CI1164" i="64"/>
  <c r="CJ1164" i="64"/>
  <c r="CK1164" i="64"/>
  <c r="CL1164" i="64"/>
  <c r="CO1164" i="64"/>
  <c r="CP1164" i="64"/>
  <c r="CQ1164" i="64"/>
  <c r="CR1164" i="64"/>
  <c r="CS1164" i="64"/>
  <c r="CT1164" i="64"/>
  <c r="CU1164" i="64"/>
  <c r="CV1164" i="64"/>
  <c r="CW1164" i="64"/>
  <c r="CX1164" i="64"/>
  <c r="CY1164" i="64"/>
  <c r="CZ1164" i="64"/>
  <c r="DA1164" i="64"/>
  <c r="DB1164" i="64"/>
  <c r="DC1164" i="64"/>
  <c r="DD1164" i="64"/>
  <c r="DE1164" i="64"/>
  <c r="DF1164" i="64"/>
  <c r="DG1164" i="64"/>
  <c r="DH1164" i="64"/>
  <c r="DI1164" i="64"/>
  <c r="DJ1164" i="64"/>
  <c r="DK1164" i="64"/>
  <c r="DL1164" i="64"/>
  <c r="K1165" i="64"/>
  <c r="L1165" i="64"/>
  <c r="M1165" i="64"/>
  <c r="N1165" i="64"/>
  <c r="O1165" i="64"/>
  <c r="P1165" i="64"/>
  <c r="S1165" i="64"/>
  <c r="T1165" i="64"/>
  <c r="U1165" i="64"/>
  <c r="V1165" i="64"/>
  <c r="W1165" i="64"/>
  <c r="X1165" i="64"/>
  <c r="Y1165" i="64"/>
  <c r="Z1165" i="64"/>
  <c r="AA1165" i="64"/>
  <c r="AB1165" i="64"/>
  <c r="AC1165" i="64"/>
  <c r="AD1165" i="64"/>
  <c r="AE1165" i="64"/>
  <c r="AF1165" i="64"/>
  <c r="AG1165" i="64"/>
  <c r="AH1165" i="64"/>
  <c r="AI1165" i="64"/>
  <c r="AJ1165" i="64"/>
  <c r="AK1165" i="64"/>
  <c r="AL1165" i="64"/>
  <c r="AM1165" i="64"/>
  <c r="AN1165" i="64"/>
  <c r="AO1165" i="64"/>
  <c r="AP1165" i="64"/>
  <c r="AQ1165" i="64"/>
  <c r="AR1165" i="64"/>
  <c r="AS1165" i="64"/>
  <c r="AT1165" i="64"/>
  <c r="AU1165" i="64"/>
  <c r="AV1165" i="64"/>
  <c r="AW1165" i="64"/>
  <c r="AX1165" i="64"/>
  <c r="AY1165" i="64"/>
  <c r="AZ1165" i="64"/>
  <c r="BA1165" i="64"/>
  <c r="BB1165" i="64"/>
  <c r="BC1165" i="64"/>
  <c r="BD1165" i="64"/>
  <c r="BE1165" i="64"/>
  <c r="BF1165" i="64"/>
  <c r="BG1165" i="64"/>
  <c r="BH1165" i="64"/>
  <c r="BI1165" i="64"/>
  <c r="BJ1165" i="64"/>
  <c r="BK1165" i="64"/>
  <c r="BL1165" i="64"/>
  <c r="BM1165" i="64"/>
  <c r="BN1165" i="64"/>
  <c r="BO1165" i="64"/>
  <c r="BP1165" i="64"/>
  <c r="BQ1165" i="64"/>
  <c r="BR1165" i="64"/>
  <c r="BS1165" i="64"/>
  <c r="BT1165" i="64"/>
  <c r="BU1165" i="64"/>
  <c r="BV1165" i="64"/>
  <c r="BW1165" i="64"/>
  <c r="BX1165" i="64"/>
  <c r="BY1165" i="64"/>
  <c r="BZ1165" i="64"/>
  <c r="CA1165" i="64"/>
  <c r="CB1165" i="64"/>
  <c r="CC1165" i="64"/>
  <c r="CD1165" i="64"/>
  <c r="CE1165" i="64"/>
  <c r="CF1165" i="64"/>
  <c r="CG1165" i="64"/>
  <c r="CH1165" i="64"/>
  <c r="CI1165" i="64"/>
  <c r="CJ1165" i="64"/>
  <c r="CK1165" i="64"/>
  <c r="CL1165" i="64"/>
  <c r="K1194" i="64"/>
  <c r="L1194" i="64"/>
  <c r="M1194" i="64"/>
  <c r="N1194" i="64"/>
  <c r="O1194" i="64"/>
  <c r="P1194" i="64"/>
  <c r="S1194" i="64" a="1"/>
  <c r="S1194" i="64"/>
  <c r="T1194" i="64" a="1"/>
  <c r="T1194" i="64"/>
  <c r="U1194" i="64" a="1"/>
  <c r="U1194" i="64"/>
  <c r="V1194" i="64" a="1"/>
  <c r="V1194" i="64"/>
  <c r="W1194" i="64" a="1"/>
  <c r="W1194" i="64"/>
  <c r="X1194" i="64" a="1"/>
  <c r="X1194" i="64"/>
  <c r="Y1194" i="64" a="1"/>
  <c r="Y1194" i="64"/>
  <c r="Z1194" i="64" a="1"/>
  <c r="Z1194" i="64"/>
  <c r="AA1194" i="64" a="1"/>
  <c r="AA1194" i="64"/>
  <c r="AB1194" i="64" a="1"/>
  <c r="AB1194" i="64"/>
  <c r="AC1194" i="64" a="1"/>
  <c r="AC1194" i="64"/>
  <c r="AD1194" i="64" a="1"/>
  <c r="AD1194" i="64"/>
  <c r="AE1194" i="64" a="1"/>
  <c r="AE1194" i="64"/>
  <c r="AF1194" i="64" a="1"/>
  <c r="AF1194" i="64"/>
  <c r="AG1194" i="64" a="1"/>
  <c r="AG1194" i="64"/>
  <c r="AH1194" i="64" a="1"/>
  <c r="AH1194" i="64"/>
  <c r="AI1194" i="64" a="1"/>
  <c r="AI1194" i="64"/>
  <c r="AJ1194" i="64" a="1"/>
  <c r="AJ1194" i="64"/>
  <c r="AK1194" i="64" a="1"/>
  <c r="AK1194" i="64"/>
  <c r="AL1194" i="64" a="1"/>
  <c r="AL1194" i="64"/>
  <c r="AM1194" i="64" a="1"/>
  <c r="AM1194" i="64"/>
  <c r="AN1194" i="64" a="1"/>
  <c r="AN1194" i="64"/>
  <c r="AO1194" i="64" a="1"/>
  <c r="AO1194" i="64"/>
  <c r="AP1194" i="64" a="1"/>
  <c r="AP1194" i="64"/>
  <c r="AQ1194" i="64" a="1"/>
  <c r="AQ1194" i="64"/>
  <c r="AR1194" i="64" a="1"/>
  <c r="AR1194" i="64"/>
  <c r="AS1194" i="64" a="1"/>
  <c r="AS1194" i="64"/>
  <c r="AT1194" i="64" a="1"/>
  <c r="AT1194" i="64"/>
  <c r="AU1194" i="64" a="1"/>
  <c r="AU1194" i="64"/>
  <c r="AV1194" i="64" a="1"/>
  <c r="AV1194" i="64"/>
  <c r="AW1194" i="64" a="1"/>
  <c r="AW1194" i="64"/>
  <c r="AX1194" i="64" a="1"/>
  <c r="AX1194" i="64"/>
  <c r="AY1194" i="64" a="1"/>
  <c r="AY1194" i="64"/>
  <c r="AZ1194" i="64" a="1"/>
  <c r="AZ1194" i="64"/>
  <c r="BA1194" i="64" a="1"/>
  <c r="BA1194" i="64"/>
  <c r="BB1194" i="64" a="1"/>
  <c r="BB1194" i="64"/>
  <c r="BC1194" i="64" a="1"/>
  <c r="BC1194" i="64"/>
  <c r="BD1194" i="64" a="1"/>
  <c r="BD1194" i="64"/>
  <c r="BE1194" i="64" a="1"/>
  <c r="BE1194" i="64"/>
  <c r="BF1194" i="64" a="1"/>
  <c r="BF1194" i="64"/>
  <c r="BG1194" i="64" a="1"/>
  <c r="BG1194" i="64"/>
  <c r="BH1194" i="64" a="1"/>
  <c r="BH1194" i="64"/>
  <c r="BI1194" i="64" a="1"/>
  <c r="BI1194" i="64"/>
  <c r="BJ1194" i="64" a="1"/>
  <c r="BJ1194" i="64"/>
  <c r="BK1194" i="64" a="1"/>
  <c r="BK1194" i="64"/>
  <c r="BL1194" i="64" a="1"/>
  <c r="BL1194" i="64"/>
  <c r="BM1194" i="64" a="1"/>
  <c r="BM1194" i="64"/>
  <c r="BN1194" i="64" a="1"/>
  <c r="BN1194" i="64"/>
  <c r="BO1194" i="64" a="1"/>
  <c r="BO1194" i="64"/>
  <c r="BP1194" i="64" a="1"/>
  <c r="BP1194" i="64"/>
  <c r="BQ1194" i="64" a="1"/>
  <c r="BQ1194" i="64"/>
  <c r="BR1194" i="64" a="1"/>
  <c r="BR1194" i="64"/>
  <c r="BS1194" i="64" a="1"/>
  <c r="BS1194" i="64"/>
  <c r="BT1194" i="64" a="1"/>
  <c r="BT1194" i="64"/>
  <c r="BU1194" i="64" a="1"/>
  <c r="BU1194" i="64"/>
  <c r="BV1194" i="64" a="1"/>
  <c r="BV1194" i="64"/>
  <c r="BW1194" i="64" a="1"/>
  <c r="BW1194" i="64"/>
  <c r="BX1194" i="64" a="1"/>
  <c r="BX1194" i="64"/>
  <c r="BY1194" i="64" a="1"/>
  <c r="BY1194" i="64"/>
  <c r="BZ1194" i="64" a="1"/>
  <c r="BZ1194" i="64"/>
  <c r="CA1194" i="64" a="1"/>
  <c r="CA1194" i="64"/>
  <c r="CB1194" i="64" a="1"/>
  <c r="CB1194" i="64"/>
  <c r="CC1194" i="64" a="1"/>
  <c r="CC1194" i="64"/>
  <c r="CD1194" i="64" a="1"/>
  <c r="CD1194" i="64"/>
  <c r="CE1194" i="64" a="1"/>
  <c r="CE1194" i="64"/>
  <c r="CF1194" i="64" a="1"/>
  <c r="CF1194" i="64"/>
  <c r="CG1194" i="64" a="1"/>
  <c r="CG1194" i="64"/>
  <c r="CH1194" i="64" a="1"/>
  <c r="CH1194" i="64"/>
  <c r="CI1194" i="64" a="1"/>
  <c r="CI1194" i="64"/>
  <c r="CJ1194" i="64" a="1"/>
  <c r="CJ1194" i="64"/>
  <c r="CK1194" i="64" a="1"/>
  <c r="CK1194" i="64"/>
  <c r="CL1194" i="64" a="1"/>
  <c r="CL1194" i="64"/>
  <c r="CO1194" i="64" a="1"/>
  <c r="CO1194" i="64"/>
  <c r="CP1194" i="64" a="1"/>
  <c r="CP1194" i="64"/>
  <c r="CQ1194" i="64" a="1"/>
  <c r="CQ1194" i="64"/>
  <c r="CR1194" i="64" a="1"/>
  <c r="CR1194" i="64"/>
  <c r="CS1194" i="64" a="1"/>
  <c r="CS1194" i="64"/>
  <c r="CT1194" i="64" a="1"/>
  <c r="CT1194" i="64"/>
  <c r="CU1194" i="64" a="1"/>
  <c r="CU1194" i="64"/>
  <c r="CV1194" i="64" a="1"/>
  <c r="CV1194" i="64"/>
  <c r="CW1194" i="64" a="1"/>
  <c r="CW1194" i="64"/>
  <c r="CX1194" i="64" a="1"/>
  <c r="CX1194" i="64"/>
  <c r="CY1194" i="64" a="1"/>
  <c r="CY1194" i="64"/>
  <c r="CZ1194" i="64" a="1"/>
  <c r="CZ1194" i="64"/>
  <c r="DA1194" i="64" a="1"/>
  <c r="DA1194" i="64"/>
  <c r="DB1194" i="64" a="1"/>
  <c r="DB1194" i="64"/>
  <c r="DC1194" i="64" a="1"/>
  <c r="DC1194" i="64"/>
  <c r="DD1194" i="64" a="1"/>
  <c r="DD1194" i="64"/>
  <c r="DE1194" i="64" a="1"/>
  <c r="DE1194" i="64"/>
  <c r="DF1194" i="64" a="1"/>
  <c r="DF1194" i="64"/>
  <c r="DG1194" i="64" a="1"/>
  <c r="DG1194" i="64"/>
  <c r="DH1194" i="64" a="1"/>
  <c r="DH1194" i="64"/>
  <c r="DI1194" i="64" a="1"/>
  <c r="DI1194" i="64"/>
  <c r="DJ1194" i="64" a="1"/>
  <c r="DJ1194" i="64"/>
  <c r="DK1194" i="64" a="1"/>
  <c r="DK1194" i="64"/>
  <c r="DL1194" i="64" a="1"/>
  <c r="DL1194" i="64"/>
  <c r="K1200" i="64"/>
  <c r="L1200" i="64"/>
  <c r="M1200" i="64"/>
  <c r="N1200" i="64"/>
  <c r="O1200" i="64"/>
  <c r="P1200" i="64"/>
  <c r="S1200" i="64"/>
  <c r="T1200" i="64"/>
  <c r="U1200" i="64"/>
  <c r="V1200" i="64"/>
  <c r="W1200" i="64"/>
  <c r="X1200" i="64"/>
  <c r="Y1200" i="64"/>
  <c r="Z1200" i="64"/>
  <c r="AA1200" i="64"/>
  <c r="AB1200" i="64"/>
  <c r="AC1200" i="64"/>
  <c r="AD1200" i="64"/>
  <c r="AE1200" i="64"/>
  <c r="AF1200" i="64"/>
  <c r="AG1200" i="64"/>
  <c r="AH1200" i="64"/>
  <c r="AI1200" i="64"/>
  <c r="AJ1200" i="64"/>
  <c r="AK1200" i="64"/>
  <c r="AL1200" i="64"/>
  <c r="AM1200" i="64"/>
  <c r="AN1200" i="64"/>
  <c r="AO1200" i="64"/>
  <c r="AP1200" i="64"/>
  <c r="AQ1200" i="64"/>
  <c r="AR1200" i="64"/>
  <c r="AS1200" i="64"/>
  <c r="AT1200" i="64"/>
  <c r="AU1200" i="64"/>
  <c r="AV1200" i="64"/>
  <c r="AW1200" i="64"/>
  <c r="AX1200" i="64"/>
  <c r="AY1200" i="64"/>
  <c r="AZ1200" i="64"/>
  <c r="BA1200" i="64"/>
  <c r="BB1200" i="64"/>
  <c r="BC1200" i="64"/>
  <c r="BD1200" i="64"/>
  <c r="BE1200" i="64"/>
  <c r="BF1200" i="64"/>
  <c r="BG1200" i="64"/>
  <c r="BH1200" i="64"/>
  <c r="BI1200" i="64"/>
  <c r="BJ1200" i="64"/>
  <c r="BK1200" i="64"/>
  <c r="BL1200" i="64"/>
  <c r="BM1200" i="64"/>
  <c r="BN1200" i="64"/>
  <c r="BO1200" i="64"/>
  <c r="BP1200" i="64"/>
  <c r="BQ1200" i="64"/>
  <c r="BR1200" i="64"/>
  <c r="BS1200" i="64"/>
  <c r="BT1200" i="64"/>
  <c r="BU1200" i="64"/>
  <c r="BV1200" i="64"/>
  <c r="BW1200" i="64"/>
  <c r="BX1200" i="64"/>
  <c r="BY1200" i="64"/>
  <c r="BZ1200" i="64"/>
  <c r="CA1200" i="64"/>
  <c r="CB1200" i="64"/>
  <c r="CC1200" i="64"/>
  <c r="CD1200" i="64"/>
  <c r="CE1200" i="64"/>
  <c r="CF1200" i="64"/>
  <c r="CG1200" i="64"/>
  <c r="CH1200" i="64"/>
  <c r="CI1200" i="64"/>
  <c r="CJ1200" i="64"/>
  <c r="CK1200" i="64"/>
  <c r="CL1200" i="64"/>
  <c r="CO1200" i="64"/>
  <c r="CP1200" i="64"/>
  <c r="CQ1200" i="64"/>
  <c r="CR1200" i="64"/>
  <c r="CS1200" i="64"/>
  <c r="CT1200" i="64"/>
  <c r="CU1200" i="64"/>
  <c r="CV1200" i="64"/>
  <c r="CW1200" i="64"/>
  <c r="CX1200" i="64"/>
  <c r="CY1200" i="64"/>
  <c r="CZ1200" i="64"/>
  <c r="DA1200" i="64"/>
  <c r="DB1200" i="64"/>
  <c r="DC1200" i="64"/>
  <c r="DD1200" i="64"/>
  <c r="DE1200" i="64"/>
  <c r="DF1200" i="64"/>
  <c r="DG1200" i="64"/>
  <c r="DH1200" i="64"/>
  <c r="DI1200" i="64"/>
  <c r="DJ1200" i="64"/>
  <c r="DK1200" i="64"/>
  <c r="DL1200" i="64"/>
  <c r="K1201" i="64"/>
  <c r="L1201" i="64"/>
  <c r="M1201" i="64"/>
  <c r="N1201" i="64"/>
  <c r="O1201" i="64"/>
  <c r="P1201" i="64"/>
  <c r="S1201" i="64"/>
  <c r="T1201" i="64"/>
  <c r="U1201" i="64"/>
  <c r="V1201" i="64"/>
  <c r="W1201" i="64"/>
  <c r="X1201" i="64"/>
  <c r="Y1201" i="64"/>
  <c r="Z1201" i="64"/>
  <c r="AA1201" i="64"/>
  <c r="AB1201" i="64"/>
  <c r="AC1201" i="64"/>
  <c r="AD1201" i="64"/>
  <c r="AE1201" i="64"/>
  <c r="AF1201" i="64"/>
  <c r="AG1201" i="64"/>
  <c r="AH1201" i="64"/>
  <c r="AI1201" i="64"/>
  <c r="AJ1201" i="64"/>
  <c r="AK1201" i="64"/>
  <c r="AL1201" i="64"/>
  <c r="AM1201" i="64"/>
  <c r="AN1201" i="64"/>
  <c r="AO1201" i="64"/>
  <c r="AP1201" i="64"/>
  <c r="AQ1201" i="64"/>
  <c r="AR1201" i="64"/>
  <c r="AS1201" i="64"/>
  <c r="AT1201" i="64"/>
  <c r="AU1201" i="64"/>
  <c r="AV1201" i="64"/>
  <c r="AW1201" i="64"/>
  <c r="AX1201" i="64"/>
  <c r="AY1201" i="64"/>
  <c r="AZ1201" i="64"/>
  <c r="BA1201" i="64"/>
  <c r="BB1201" i="64"/>
  <c r="BC1201" i="64"/>
  <c r="BD1201" i="64"/>
  <c r="BE1201" i="64"/>
  <c r="BF1201" i="64"/>
  <c r="BG1201" i="64"/>
  <c r="BH1201" i="64"/>
  <c r="BI1201" i="64"/>
  <c r="BJ1201" i="64"/>
  <c r="BK1201" i="64"/>
  <c r="BL1201" i="64"/>
  <c r="BM1201" i="64"/>
  <c r="BN1201" i="64"/>
  <c r="BO1201" i="64"/>
  <c r="BP1201" i="64"/>
  <c r="BQ1201" i="64"/>
  <c r="BR1201" i="64"/>
  <c r="BS1201" i="64"/>
  <c r="BT1201" i="64"/>
  <c r="BU1201" i="64"/>
  <c r="BV1201" i="64"/>
  <c r="BW1201" i="64"/>
  <c r="BX1201" i="64"/>
  <c r="BY1201" i="64"/>
  <c r="BZ1201" i="64"/>
  <c r="CA1201" i="64"/>
  <c r="CB1201" i="64"/>
  <c r="CC1201" i="64"/>
  <c r="CD1201" i="64"/>
  <c r="CE1201" i="64"/>
  <c r="CF1201" i="64"/>
  <c r="CG1201" i="64"/>
  <c r="CH1201" i="64"/>
  <c r="CI1201" i="64"/>
  <c r="CJ1201" i="64"/>
  <c r="CK1201" i="64"/>
  <c r="CL1201" i="64"/>
  <c r="L1274" i="64"/>
  <c r="M1274" i="64"/>
  <c r="N1274" i="64"/>
  <c r="O1274" i="64"/>
  <c r="P1274" i="64"/>
  <c r="T1274" i="64"/>
  <c r="U1274" i="64"/>
  <c r="V1274" i="64"/>
  <c r="W1274" i="64"/>
  <c r="X1274" i="64"/>
  <c r="Y1274" i="64"/>
  <c r="Z1274" i="64"/>
  <c r="AA1274" i="64"/>
  <c r="AB1274" i="64"/>
  <c r="AC1274" i="64"/>
  <c r="AD1274" i="64"/>
  <c r="AE1274" i="64"/>
  <c r="AF1274" i="64"/>
  <c r="AG1274" i="64"/>
  <c r="AH1274" i="64"/>
  <c r="AI1274" i="64"/>
  <c r="AJ1274" i="64"/>
  <c r="AK1274" i="64"/>
  <c r="AL1274" i="64"/>
  <c r="AM1274" i="64"/>
  <c r="AN1274" i="64"/>
  <c r="AO1274" i="64"/>
  <c r="AP1274" i="64"/>
  <c r="AQ1274" i="64"/>
  <c r="AR1274" i="64"/>
  <c r="AS1274" i="64"/>
  <c r="AT1274" i="64"/>
  <c r="AU1274" i="64"/>
  <c r="AV1274" i="64"/>
  <c r="AW1274" i="64"/>
  <c r="AX1274" i="64"/>
  <c r="AY1274" i="64"/>
  <c r="AZ1274" i="64"/>
  <c r="BA1274" i="64"/>
  <c r="BB1274" i="64"/>
  <c r="BC1274" i="64"/>
  <c r="BD1274" i="64"/>
  <c r="BE1274" i="64"/>
  <c r="BF1274" i="64"/>
  <c r="BG1274" i="64"/>
  <c r="BH1274" i="64"/>
  <c r="BI1274" i="64"/>
  <c r="BJ1274" i="64"/>
  <c r="BK1274" i="64"/>
  <c r="BL1274" i="64"/>
  <c r="BM1274" i="64"/>
  <c r="BN1274" i="64"/>
  <c r="BO1274" i="64"/>
  <c r="BP1274" i="64"/>
  <c r="BQ1274" i="64"/>
  <c r="BR1274" i="64"/>
  <c r="BS1274" i="64"/>
  <c r="BT1274" i="64"/>
  <c r="BU1274" i="64"/>
  <c r="BV1274" i="64"/>
  <c r="BW1274" i="64"/>
  <c r="BX1274" i="64"/>
  <c r="BY1274" i="64"/>
  <c r="BZ1274" i="64"/>
  <c r="CA1274" i="64"/>
  <c r="CB1274" i="64"/>
  <c r="CC1274" i="64"/>
  <c r="CD1274" i="64"/>
  <c r="CE1274" i="64"/>
  <c r="CF1274" i="64"/>
  <c r="CG1274" i="64"/>
  <c r="CH1274" i="64"/>
  <c r="CI1274" i="64"/>
  <c r="CJ1274" i="64"/>
  <c r="CK1274" i="64"/>
  <c r="CL1274" i="64"/>
  <c r="K1277" i="64"/>
  <c r="L1277" i="64"/>
  <c r="M1277" i="64"/>
  <c r="N1277" i="64"/>
  <c r="O1277" i="64"/>
  <c r="P1277" i="64"/>
  <c r="S1277" i="64"/>
  <c r="T1277" i="64"/>
  <c r="U1277" i="64"/>
  <c r="V1277" i="64"/>
  <c r="W1277" i="64"/>
  <c r="X1277" i="64"/>
  <c r="Y1277" i="64"/>
  <c r="Z1277" i="64"/>
  <c r="AA1277" i="64"/>
  <c r="AB1277" i="64"/>
  <c r="AC1277" i="64"/>
  <c r="AD1277" i="64"/>
  <c r="AE1277" i="64"/>
  <c r="AF1277" i="64"/>
  <c r="AG1277" i="64"/>
  <c r="AH1277" i="64"/>
  <c r="AI1277" i="64"/>
  <c r="AJ1277" i="64"/>
  <c r="AK1277" i="64"/>
  <c r="AL1277" i="64"/>
  <c r="AM1277" i="64"/>
  <c r="AN1277" i="64"/>
  <c r="AO1277" i="64"/>
  <c r="AP1277" i="64"/>
  <c r="AQ1277" i="64"/>
  <c r="AR1277" i="64"/>
  <c r="AS1277" i="64"/>
  <c r="AT1277" i="64"/>
  <c r="AU1277" i="64"/>
  <c r="AV1277" i="64"/>
  <c r="AW1277" i="64"/>
  <c r="AX1277" i="64"/>
  <c r="AY1277" i="64"/>
  <c r="AZ1277" i="64"/>
  <c r="BA1277" i="64"/>
  <c r="BB1277" i="64"/>
  <c r="BC1277" i="64"/>
  <c r="BD1277" i="64"/>
  <c r="BE1277" i="64"/>
  <c r="BF1277" i="64"/>
  <c r="BG1277" i="64"/>
  <c r="BH1277" i="64"/>
  <c r="BI1277" i="64"/>
  <c r="BJ1277" i="64"/>
  <c r="BK1277" i="64"/>
  <c r="BL1277" i="64"/>
  <c r="BM1277" i="64"/>
  <c r="BN1277" i="64"/>
  <c r="BO1277" i="64"/>
  <c r="BP1277" i="64"/>
  <c r="BQ1277" i="64"/>
  <c r="BR1277" i="64"/>
  <c r="BS1277" i="64"/>
  <c r="BT1277" i="64"/>
  <c r="BU1277" i="64"/>
  <c r="BV1277" i="64"/>
  <c r="BW1277" i="64"/>
  <c r="BX1277" i="64"/>
  <c r="BY1277" i="64"/>
  <c r="BZ1277" i="64"/>
  <c r="CA1277" i="64"/>
  <c r="CB1277" i="64"/>
  <c r="CC1277" i="64"/>
  <c r="CD1277" i="64"/>
  <c r="CE1277" i="64"/>
  <c r="CF1277" i="64"/>
  <c r="CG1277" i="64"/>
  <c r="CH1277" i="64"/>
  <c r="CI1277" i="64"/>
  <c r="CJ1277" i="64"/>
  <c r="CK1277" i="64"/>
  <c r="CL1277" i="64"/>
  <c r="K1278" i="64"/>
  <c r="L1278" i="64"/>
  <c r="M1278" i="64"/>
  <c r="N1278" i="64"/>
  <c r="O1278" i="64"/>
  <c r="P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80" i="64"/>
  <c r="L1280" i="64"/>
  <c r="M1280" i="64"/>
  <c r="N1280" i="64"/>
  <c r="O1280" i="64"/>
  <c r="P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285" i="64"/>
  <c r="L1285" i="64"/>
  <c r="M1285" i="64"/>
  <c r="N1285" i="64"/>
  <c r="O1285" i="64"/>
  <c r="P1285" i="64"/>
  <c r="S1285" i="64"/>
  <c r="T1285" i="64"/>
  <c r="U1285" i="64"/>
  <c r="V1285" i="64"/>
  <c r="W1285" i="64"/>
  <c r="X1285" i="64"/>
  <c r="Y1285" i="64"/>
  <c r="Z1285" i="64"/>
  <c r="AA1285" i="64"/>
  <c r="AB1285" i="64"/>
  <c r="AC1285" i="64"/>
  <c r="AD1285" i="64"/>
  <c r="AE1285" i="64"/>
  <c r="AF1285" i="64"/>
  <c r="AG1285" i="64"/>
  <c r="AH1285" i="64"/>
  <c r="AI1285" i="64"/>
  <c r="AJ1285" i="64"/>
  <c r="AK1285" i="64"/>
  <c r="AL1285" i="64"/>
  <c r="AM1285" i="64"/>
  <c r="AN1285" i="64"/>
  <c r="AO1285" i="64"/>
  <c r="AP1285" i="64"/>
  <c r="AQ1285" i="64"/>
  <c r="AR1285" i="64"/>
  <c r="AS1285" i="64"/>
  <c r="AT1285" i="64"/>
  <c r="AU1285" i="64"/>
  <c r="AV1285" i="64"/>
  <c r="AW1285" i="64"/>
  <c r="AX1285" i="64"/>
  <c r="AY1285" i="64"/>
  <c r="AZ1285" i="64"/>
  <c r="BA1285" i="64"/>
  <c r="BB1285" i="64"/>
  <c r="BC1285" i="64"/>
  <c r="BD1285" i="64"/>
  <c r="BE1285" i="64"/>
  <c r="BF1285" i="64"/>
  <c r="BG1285" i="64"/>
  <c r="BH1285" i="64"/>
  <c r="BI1285" i="64"/>
  <c r="BJ1285" i="64"/>
  <c r="BK1285" i="64"/>
  <c r="BL1285" i="64"/>
  <c r="BM1285" i="64"/>
  <c r="BN1285" i="64"/>
  <c r="BO1285" i="64"/>
  <c r="BP1285" i="64"/>
  <c r="BQ1285" i="64"/>
  <c r="BR1285" i="64"/>
  <c r="BS1285" i="64"/>
  <c r="BT1285" i="64"/>
  <c r="BU1285" i="64"/>
  <c r="BV1285" i="64"/>
  <c r="BW1285" i="64"/>
  <c r="BX1285" i="64"/>
  <c r="BY1285" i="64"/>
  <c r="BZ1285" i="64"/>
  <c r="CA1285" i="64"/>
  <c r="CB1285" i="64"/>
  <c r="CC1285" i="64"/>
  <c r="CD1285" i="64"/>
  <c r="CE1285" i="64"/>
  <c r="CF1285" i="64"/>
  <c r="CG1285" i="64"/>
  <c r="CH1285" i="64"/>
  <c r="CI1285" i="64"/>
  <c r="CJ1285" i="64"/>
  <c r="CK1285" i="64"/>
  <c r="CL1285" i="64"/>
  <c r="K1289" i="64"/>
  <c r="L1289" i="64"/>
  <c r="M1289" i="64"/>
  <c r="N1289" i="64"/>
  <c r="O1289" i="64"/>
  <c r="P1289" i="64"/>
  <c r="S1289" i="64" a="1"/>
  <c r="S1289" i="64"/>
  <c r="T1289" i="64" a="1"/>
  <c r="T1289" i="64"/>
  <c r="U1289" i="64" a="1"/>
  <c r="U1289" i="64"/>
  <c r="V1289" i="64" a="1"/>
  <c r="V1289" i="64"/>
  <c r="W1289" i="64" a="1"/>
  <c r="W1289" i="64"/>
  <c r="X1289" i="64" a="1"/>
  <c r="X1289" i="64"/>
  <c r="Y1289" i="64" a="1"/>
  <c r="Y1289" i="64"/>
  <c r="Z1289" i="64" a="1"/>
  <c r="Z1289" i="64"/>
  <c r="AA1289" i="64" a="1"/>
  <c r="AA1289" i="64"/>
  <c r="AB1289" i="64" a="1"/>
  <c r="AB1289" i="64"/>
  <c r="AC1289" i="64" a="1"/>
  <c r="AC1289" i="64"/>
  <c r="AD1289" i="64" a="1"/>
  <c r="AD1289" i="64"/>
  <c r="AE1289" i="64" a="1"/>
  <c r="AE1289" i="64"/>
  <c r="AF1289" i="64" a="1"/>
  <c r="AF1289" i="64"/>
  <c r="AG1289" i="64" a="1"/>
  <c r="AG1289" i="64"/>
  <c r="AH1289" i="64" a="1"/>
  <c r="AH1289" i="64"/>
  <c r="AI1289" i="64" a="1"/>
  <c r="AI1289" i="64"/>
  <c r="AJ1289" i="64" a="1"/>
  <c r="AJ1289" i="64"/>
  <c r="AK1289" i="64" a="1"/>
  <c r="AK1289" i="64"/>
  <c r="AL1289" i="64" a="1"/>
  <c r="AL1289" i="64"/>
  <c r="AM1289" i="64" a="1"/>
  <c r="AM1289" i="64"/>
  <c r="AN1289" i="64" a="1"/>
  <c r="AN1289" i="64"/>
  <c r="AO1289" i="64" a="1"/>
  <c r="AO1289" i="64"/>
  <c r="AP1289" i="64" a="1"/>
  <c r="AP1289" i="64"/>
  <c r="AQ1289" i="64" a="1"/>
  <c r="AQ1289" i="64"/>
  <c r="AR1289" i="64" a="1"/>
  <c r="AR1289" i="64"/>
  <c r="AS1289" i="64" a="1"/>
  <c r="AS1289" i="64"/>
  <c r="AT1289" i="64" a="1"/>
  <c r="AT1289" i="64"/>
  <c r="AU1289" i="64" a="1"/>
  <c r="AU1289" i="64"/>
  <c r="AV1289" i="64" a="1"/>
  <c r="AV1289" i="64"/>
  <c r="AW1289" i="64" a="1"/>
  <c r="AW1289" i="64"/>
  <c r="AX1289" i="64" a="1"/>
  <c r="AX1289" i="64"/>
  <c r="AY1289" i="64" a="1"/>
  <c r="AY1289" i="64"/>
  <c r="AZ1289" i="64" a="1"/>
  <c r="AZ1289" i="64"/>
  <c r="BA1289" i="64" a="1"/>
  <c r="BA1289" i="64"/>
  <c r="BB1289" i="64" a="1"/>
  <c r="BB1289" i="64"/>
  <c r="BC1289" i="64" a="1"/>
  <c r="BC1289" i="64"/>
  <c r="BD1289" i="64" a="1"/>
  <c r="BD1289" i="64"/>
  <c r="BE1289" i="64" a="1"/>
  <c r="BE1289" i="64"/>
  <c r="BF1289" i="64" a="1"/>
  <c r="BF1289" i="64"/>
  <c r="BG1289" i="64" a="1"/>
  <c r="BG1289" i="64"/>
  <c r="BH1289" i="64" a="1"/>
  <c r="BH1289" i="64"/>
  <c r="BI1289" i="64" a="1"/>
  <c r="BI1289" i="64"/>
  <c r="BJ1289" i="64" a="1"/>
  <c r="BJ1289" i="64"/>
  <c r="BK1289" i="64" a="1"/>
  <c r="BK1289" i="64"/>
  <c r="BL1289" i="64" a="1"/>
  <c r="BL1289" i="64"/>
  <c r="BM1289" i="64" a="1"/>
  <c r="BM1289" i="64"/>
  <c r="BN1289" i="64" a="1"/>
  <c r="BN1289" i="64"/>
  <c r="BO1289" i="64" a="1"/>
  <c r="BO1289" i="64"/>
  <c r="BP1289" i="64" a="1"/>
  <c r="BP1289" i="64"/>
  <c r="BQ1289" i="64" a="1"/>
  <c r="BQ1289" i="64"/>
  <c r="BR1289" i="64" a="1"/>
  <c r="BR1289" i="64"/>
  <c r="BS1289" i="64" a="1"/>
  <c r="BS1289" i="64"/>
  <c r="BT1289" i="64" a="1"/>
  <c r="BT1289" i="64"/>
  <c r="BU1289" i="64" a="1"/>
  <c r="BU1289" i="64"/>
  <c r="BV1289" i="64" a="1"/>
  <c r="BV1289" i="64"/>
  <c r="BW1289" i="64" a="1"/>
  <c r="BW1289" i="64"/>
  <c r="BX1289" i="64" a="1"/>
  <c r="BX1289" i="64"/>
  <c r="BY1289" i="64" a="1"/>
  <c r="BY1289" i="64"/>
  <c r="BZ1289" i="64" a="1"/>
  <c r="BZ1289" i="64"/>
  <c r="CA1289" i="64" a="1"/>
  <c r="CA1289" i="64"/>
  <c r="CB1289" i="64" a="1"/>
  <c r="CB1289" i="64"/>
  <c r="CC1289" i="64" a="1"/>
  <c r="CC1289" i="64"/>
  <c r="CD1289" i="64" a="1"/>
  <c r="CD1289" i="64"/>
  <c r="CE1289" i="64" a="1"/>
  <c r="CE1289" i="64"/>
  <c r="CF1289" i="64" a="1"/>
  <c r="CF1289" i="64"/>
  <c r="CG1289" i="64" a="1"/>
  <c r="CG1289" i="64"/>
  <c r="CH1289" i="64" a="1"/>
  <c r="CH1289" i="64"/>
  <c r="CI1289" i="64" a="1"/>
  <c r="CI1289" i="64"/>
  <c r="CJ1289" i="64" a="1"/>
  <c r="CJ1289" i="64"/>
  <c r="CK1289" i="64" a="1"/>
  <c r="CK1289" i="64"/>
  <c r="CL1289" i="64" a="1"/>
  <c r="CL1289" i="64"/>
  <c r="K1710" i="64"/>
  <c r="L1710" i="64"/>
  <c r="M1710" i="64"/>
  <c r="N1710" i="64"/>
  <c r="O1710" i="64"/>
  <c r="P1710" i="64"/>
  <c r="S1710" i="64" a="1"/>
  <c r="S1710" i="64"/>
  <c r="T1710" i="64" a="1"/>
  <c r="T1710" i="64"/>
  <c r="U1710" i="64" a="1"/>
  <c r="U1710" i="64"/>
  <c r="V1710" i="64" a="1"/>
  <c r="V1710" i="64"/>
  <c r="W1710" i="64" a="1"/>
  <c r="W1710" i="64"/>
  <c r="X1710" i="64" a="1"/>
  <c r="X1710" i="64"/>
  <c r="Y1710" i="64" a="1"/>
  <c r="Y1710" i="64"/>
  <c r="Z1710" i="64" a="1"/>
  <c r="Z1710" i="64"/>
  <c r="AA1710" i="64" a="1"/>
  <c r="AA1710" i="64"/>
  <c r="AB1710" i="64" a="1"/>
  <c r="AB1710" i="64"/>
  <c r="AC1710" i="64" a="1"/>
  <c r="AC1710" i="64"/>
  <c r="AD1710" i="64" a="1"/>
  <c r="AD1710" i="64"/>
  <c r="AE1710" i="64" a="1"/>
  <c r="AE1710" i="64"/>
  <c r="AF1710" i="64" a="1"/>
  <c r="AF1710" i="64"/>
  <c r="AG1710" i="64" a="1"/>
  <c r="AG1710" i="64"/>
  <c r="AH1710" i="64" a="1"/>
  <c r="AH1710" i="64"/>
  <c r="AI1710" i="64" a="1"/>
  <c r="AI1710" i="64"/>
  <c r="AJ1710" i="64" a="1"/>
  <c r="AJ1710" i="64"/>
  <c r="AK1710" i="64" a="1"/>
  <c r="AK1710" i="64"/>
  <c r="AL1710" i="64" a="1"/>
  <c r="AL1710" i="64"/>
  <c r="AM1710" i="64" a="1"/>
  <c r="AM1710" i="64"/>
  <c r="AN1710" i="64" a="1"/>
  <c r="AN1710" i="64"/>
  <c r="AO1710" i="64" a="1"/>
  <c r="AO1710" i="64"/>
  <c r="AP1710" i="64" a="1"/>
  <c r="AP1710" i="64"/>
  <c r="AQ1710" i="64" a="1"/>
  <c r="AQ1710" i="64"/>
  <c r="AR1710" i="64" a="1"/>
  <c r="AR1710" i="64"/>
  <c r="AS1710" i="64" a="1"/>
  <c r="AS1710" i="64"/>
  <c r="AT1710" i="64" a="1"/>
  <c r="AT1710" i="64"/>
  <c r="AU1710" i="64" a="1"/>
  <c r="AU1710" i="64"/>
  <c r="AV1710" i="64" a="1"/>
  <c r="AV1710" i="64"/>
  <c r="AW1710" i="64" a="1"/>
  <c r="AW1710" i="64"/>
  <c r="AX1710" i="64" a="1"/>
  <c r="AX1710" i="64"/>
  <c r="AY1710" i="64" a="1"/>
  <c r="AY1710" i="64"/>
  <c r="AZ1710" i="64" a="1"/>
  <c r="AZ1710" i="64"/>
  <c r="BA1710" i="64" a="1"/>
  <c r="BA1710" i="64"/>
  <c r="BB1710" i="64" a="1"/>
  <c r="BB1710" i="64"/>
  <c r="BC1710" i="64" a="1"/>
  <c r="BC1710" i="64"/>
  <c r="BD1710" i="64" a="1"/>
  <c r="BD1710" i="64"/>
  <c r="BE1710" i="64" a="1"/>
  <c r="BE1710" i="64"/>
  <c r="BF1710" i="64" a="1"/>
  <c r="BF1710" i="64"/>
  <c r="BG1710" i="64" a="1"/>
  <c r="BG1710" i="64"/>
  <c r="BH1710" i="64" a="1"/>
  <c r="BH1710" i="64"/>
  <c r="BI1710" i="64" a="1"/>
  <c r="BI1710" i="64"/>
  <c r="BJ1710" i="64" a="1"/>
  <c r="BJ1710" i="64"/>
  <c r="BK1710" i="64" a="1"/>
  <c r="BK1710" i="64"/>
  <c r="BL1710" i="64" a="1"/>
  <c r="BL1710" i="64"/>
  <c r="BM1710" i="64" a="1"/>
  <c r="BM1710" i="64"/>
  <c r="BN1710" i="64" a="1"/>
  <c r="BN1710" i="64"/>
  <c r="BO1710" i="64" a="1"/>
  <c r="BO1710" i="64"/>
  <c r="BP1710" i="64" a="1"/>
  <c r="BP1710" i="64"/>
  <c r="BQ1710" i="64" a="1"/>
  <c r="BQ1710" i="64"/>
  <c r="BR1710" i="64" a="1"/>
  <c r="BR1710" i="64"/>
  <c r="BS1710" i="64" a="1"/>
  <c r="BS1710" i="64"/>
  <c r="BT1710" i="64" a="1"/>
  <c r="BT1710" i="64"/>
  <c r="BU1710" i="64" a="1"/>
  <c r="BU1710" i="64"/>
  <c r="BV1710" i="64" a="1"/>
  <c r="BV1710" i="64"/>
  <c r="BW1710" i="64" a="1"/>
  <c r="BW1710" i="64"/>
  <c r="BX1710" i="64" a="1"/>
  <c r="BX1710" i="64"/>
  <c r="BY1710" i="64" a="1"/>
  <c r="BY1710" i="64"/>
  <c r="BZ1710" i="64" a="1"/>
  <c r="BZ1710" i="64"/>
  <c r="CA1710" i="64" a="1"/>
  <c r="CA1710" i="64"/>
  <c r="CB1710" i="64" a="1"/>
  <c r="CB1710" i="64"/>
  <c r="CC1710" i="64" a="1"/>
  <c r="CC1710" i="64"/>
  <c r="CD1710" i="64" a="1"/>
  <c r="CD1710" i="64"/>
  <c r="CE1710" i="64" a="1"/>
  <c r="CE1710" i="64"/>
  <c r="CF1710" i="64" a="1"/>
  <c r="CF1710" i="64"/>
  <c r="CG1710" i="64" a="1"/>
  <c r="CG1710" i="64"/>
  <c r="CH1710" i="64" a="1"/>
  <c r="CH1710" i="64"/>
  <c r="CI1710" i="64" a="1"/>
  <c r="CI1710" i="64"/>
  <c r="CJ1710" i="64" a="1"/>
  <c r="CJ1710" i="64"/>
  <c r="CK1710" i="64" a="1"/>
  <c r="CK1710" i="64"/>
  <c r="CL1710" i="64" a="1"/>
  <c r="CL1710" i="64"/>
  <c r="CO1710" i="64" a="1"/>
  <c r="CO1710" i="64"/>
  <c r="CP1710" i="64" a="1"/>
  <c r="CP1710" i="64"/>
  <c r="CQ1710" i="64" a="1"/>
  <c r="CQ1710" i="64"/>
  <c r="CR1710" i="64" a="1"/>
  <c r="CR1710" i="64"/>
  <c r="CS1710" i="64" a="1"/>
  <c r="CS1710" i="64"/>
  <c r="CT1710" i="64" a="1"/>
  <c r="CT1710" i="64"/>
  <c r="CU1710" i="64" a="1"/>
  <c r="CU1710" i="64"/>
  <c r="CV1710" i="64" a="1"/>
  <c r="CV1710" i="64"/>
  <c r="CW1710" i="64" a="1"/>
  <c r="CW1710" i="64"/>
  <c r="CX1710" i="64" a="1"/>
  <c r="CX1710" i="64"/>
  <c r="CY1710" i="64" a="1"/>
  <c r="CY1710" i="64"/>
  <c r="CZ1710" i="64" a="1"/>
  <c r="CZ1710" i="64"/>
  <c r="DA1710" i="64" a="1"/>
  <c r="DA1710" i="64"/>
  <c r="DB1710" i="64" a="1"/>
  <c r="DB1710" i="64"/>
  <c r="DC1710" i="64" a="1"/>
  <c r="DC1710" i="64"/>
  <c r="DD1710" i="64" a="1"/>
  <c r="DD1710" i="64"/>
  <c r="DE1710" i="64" a="1"/>
  <c r="DE1710" i="64"/>
  <c r="DF1710" i="64" a="1"/>
  <c r="DF1710" i="64"/>
  <c r="DG1710" i="64" a="1"/>
  <c r="DG1710" i="64"/>
  <c r="DH1710" i="64" a="1"/>
  <c r="DH1710" i="64"/>
  <c r="DI1710" i="64" a="1"/>
  <c r="DI1710" i="64"/>
  <c r="DJ1710" i="64" a="1"/>
  <c r="DJ1710" i="64"/>
  <c r="DK1710" i="64" a="1"/>
  <c r="DK1710" i="64"/>
  <c r="DL1710" i="64" a="1"/>
  <c r="DL1710" i="64"/>
  <c r="K1716" i="64"/>
  <c r="L1716" i="64"/>
  <c r="M1716" i="64"/>
  <c r="N1716" i="64"/>
  <c r="O1716" i="64"/>
  <c r="P1716" i="64"/>
  <c r="S1716" i="64"/>
  <c r="T1716" i="64"/>
  <c r="U1716" i="64"/>
  <c r="V1716" i="64"/>
  <c r="W1716" i="64"/>
  <c r="X1716" i="64"/>
  <c r="Y1716" i="64"/>
  <c r="Z1716" i="64"/>
  <c r="AA1716" i="64"/>
  <c r="AB1716" i="64"/>
  <c r="AC1716" i="64"/>
  <c r="AD1716" i="64"/>
  <c r="AE1716" i="64"/>
  <c r="AF1716" i="64"/>
  <c r="AG1716" i="64"/>
  <c r="AH1716" i="64"/>
  <c r="AI1716" i="64"/>
  <c r="AJ1716" i="64"/>
  <c r="AK1716" i="64"/>
  <c r="AL1716" i="64"/>
  <c r="AM1716" i="64"/>
  <c r="AN1716" i="64"/>
  <c r="AO1716" i="64"/>
  <c r="AP1716" i="64"/>
  <c r="AQ1716" i="64"/>
  <c r="AR1716" i="64"/>
  <c r="AS1716" i="64"/>
  <c r="AT1716" i="64"/>
  <c r="AU1716" i="64"/>
  <c r="AV1716" i="64"/>
  <c r="AW1716" i="64"/>
  <c r="AX1716" i="64"/>
  <c r="AY1716" i="64"/>
  <c r="AZ1716" i="64"/>
  <c r="BA1716" i="64"/>
  <c r="BB1716" i="64"/>
  <c r="BC1716" i="64"/>
  <c r="BD1716" i="64"/>
  <c r="BE1716" i="64"/>
  <c r="BF1716" i="64"/>
  <c r="BG1716" i="64"/>
  <c r="BH1716" i="64"/>
  <c r="BI1716" i="64"/>
  <c r="BJ1716" i="64"/>
  <c r="BK1716" i="64"/>
  <c r="BL1716" i="64"/>
  <c r="BM1716" i="64"/>
  <c r="BN1716" i="64"/>
  <c r="BO1716" i="64"/>
  <c r="BP1716" i="64"/>
  <c r="BQ1716" i="64"/>
  <c r="BR1716" i="64"/>
  <c r="BS1716" i="64"/>
  <c r="BT1716" i="64"/>
  <c r="BU1716" i="64"/>
  <c r="BV1716" i="64"/>
  <c r="BW1716" i="64"/>
  <c r="BX1716" i="64"/>
  <c r="BY1716" i="64"/>
  <c r="BZ1716" i="64"/>
  <c r="CA1716" i="64"/>
  <c r="CB1716" i="64"/>
  <c r="CC1716" i="64"/>
  <c r="CD1716" i="64"/>
  <c r="CE1716" i="64"/>
  <c r="CF1716" i="64"/>
  <c r="CG1716" i="64"/>
  <c r="CH1716" i="64"/>
  <c r="CI1716" i="64"/>
  <c r="CJ1716" i="64"/>
  <c r="CK1716" i="64"/>
  <c r="CL1716" i="64"/>
  <c r="CO1716" i="64"/>
  <c r="CP1716" i="64"/>
  <c r="CQ1716" i="64"/>
  <c r="CR1716" i="64"/>
  <c r="CS1716" i="64"/>
  <c r="CT1716" i="64"/>
  <c r="CU1716" i="64"/>
  <c r="CV1716" i="64"/>
  <c r="CW1716" i="64"/>
  <c r="CX1716" i="64"/>
  <c r="CY1716" i="64"/>
  <c r="CZ1716" i="64"/>
  <c r="DA1716" i="64"/>
  <c r="DB1716" i="64"/>
  <c r="DC1716" i="64"/>
  <c r="DD1716" i="64"/>
  <c r="DE1716" i="64"/>
  <c r="DF1716" i="64"/>
  <c r="DG1716" i="64"/>
  <c r="DH1716" i="64"/>
  <c r="DI1716" i="64"/>
  <c r="DJ1716" i="64"/>
  <c r="DK1716" i="64"/>
  <c r="DL1716" i="64"/>
  <c r="K1717" i="64"/>
  <c r="L1717" i="64"/>
  <c r="M1717" i="64"/>
  <c r="N1717" i="64"/>
  <c r="O1717" i="64"/>
  <c r="P1717" i="64"/>
  <c r="S1717" i="64"/>
  <c r="T1717" i="64"/>
  <c r="U1717" i="64"/>
  <c r="V1717" i="64"/>
  <c r="W1717" i="64"/>
  <c r="X1717" i="64"/>
  <c r="Y1717" i="64"/>
  <c r="Z1717" i="64"/>
  <c r="AA1717" i="64"/>
  <c r="AB1717" i="64"/>
  <c r="AC1717" i="64"/>
  <c r="AD1717" i="64"/>
  <c r="AE1717" i="64"/>
  <c r="AF1717" i="64"/>
  <c r="AG1717" i="64"/>
  <c r="AH1717" i="64"/>
  <c r="AI1717" i="64"/>
  <c r="AJ1717" i="64"/>
  <c r="AK1717" i="64"/>
  <c r="AL1717" i="64"/>
  <c r="AM1717" i="64"/>
  <c r="AN1717" i="64"/>
  <c r="AO1717" i="64"/>
  <c r="AP1717" i="64"/>
  <c r="AQ1717" i="64"/>
  <c r="AR1717" i="64"/>
  <c r="AS1717" i="64"/>
  <c r="AT1717" i="64"/>
  <c r="AU1717" i="64"/>
  <c r="AV1717" i="64"/>
  <c r="AW1717" i="64"/>
  <c r="AX1717" i="64"/>
  <c r="AY1717" i="64"/>
  <c r="AZ1717" i="64"/>
  <c r="BA1717" i="64"/>
  <c r="BB1717" i="64"/>
  <c r="BC1717" i="64"/>
  <c r="BD1717" i="64"/>
  <c r="BE1717" i="64"/>
  <c r="BF1717" i="64"/>
  <c r="BG1717" i="64"/>
  <c r="BH1717" i="64"/>
  <c r="BI1717" i="64"/>
  <c r="BJ1717" i="64"/>
  <c r="BK1717" i="64"/>
  <c r="BL1717" i="64"/>
  <c r="BM1717" i="64"/>
  <c r="BN1717" i="64"/>
  <c r="BO1717" i="64"/>
  <c r="BP1717" i="64"/>
  <c r="BQ1717" i="64"/>
  <c r="BR1717" i="64"/>
  <c r="BS1717" i="64"/>
  <c r="BT1717" i="64"/>
  <c r="BU1717" i="64"/>
  <c r="BV1717" i="64"/>
  <c r="BW1717" i="64"/>
  <c r="BX1717" i="64"/>
  <c r="BY1717" i="64"/>
  <c r="BZ1717" i="64"/>
  <c r="CA1717" i="64"/>
  <c r="CB1717" i="64"/>
  <c r="CC1717" i="64"/>
  <c r="CD1717" i="64"/>
  <c r="CE1717" i="64"/>
  <c r="CF1717" i="64"/>
  <c r="CG1717" i="64"/>
  <c r="CH1717" i="64"/>
  <c r="CI1717" i="64"/>
  <c r="CJ1717" i="64"/>
  <c r="CK1717" i="64"/>
  <c r="CL1717" i="64"/>
  <c r="S1744" i="64" a="1"/>
  <c r="S1744" i="64"/>
  <c r="T1744" i="64" a="1"/>
  <c r="T1744" i="64"/>
  <c r="U1744" i="64" a="1"/>
  <c r="U1744" i="64"/>
  <c r="V1744" i="64" a="1"/>
  <c r="V1744" i="64"/>
  <c r="W1744" i="64" a="1"/>
  <c r="W1744" i="64"/>
  <c r="X1744" i="64" a="1"/>
  <c r="X1744" i="64"/>
  <c r="Y1744" i="64" a="1"/>
  <c r="Y1744" i="64"/>
  <c r="Z1744" i="64" a="1"/>
  <c r="Z1744" i="64"/>
  <c r="AA1744" i="64" a="1"/>
  <c r="AA1744" i="64"/>
  <c r="AB1744" i="64" a="1"/>
  <c r="AB1744" i="64"/>
  <c r="AC1744" i="64" a="1"/>
  <c r="AC1744" i="64"/>
  <c r="AD1744" i="64" a="1"/>
  <c r="AD1744" i="64"/>
  <c r="AE1744" i="64" a="1"/>
  <c r="AE1744" i="64"/>
  <c r="AF1744" i="64" a="1"/>
  <c r="AF1744" i="64"/>
  <c r="AG1744" i="64" a="1"/>
  <c r="AG1744" i="64"/>
  <c r="AH1744" i="64" a="1"/>
  <c r="AH1744" i="64"/>
  <c r="AI1744" i="64" a="1"/>
  <c r="AI1744" i="64"/>
  <c r="AJ1744" i="64" a="1"/>
  <c r="AJ1744" i="64"/>
  <c r="AK1744" i="64" a="1"/>
  <c r="AK1744" i="64"/>
  <c r="AL1744" i="64" a="1"/>
  <c r="AL1744" i="64"/>
  <c r="AM1744" i="64" a="1"/>
  <c r="AM1744" i="64"/>
  <c r="AN1744" i="64" a="1"/>
  <c r="AN1744" i="64"/>
  <c r="AO1744" i="64" a="1"/>
  <c r="AO1744" i="64"/>
  <c r="AP1744" i="64" a="1"/>
  <c r="AP1744" i="64"/>
  <c r="AQ1744" i="64" a="1"/>
  <c r="AQ1744" i="64"/>
  <c r="AR1744" i="64" a="1"/>
  <c r="AR1744" i="64"/>
  <c r="AS1744" i="64" a="1"/>
  <c r="AS1744" i="64"/>
  <c r="AT1744" i="64" a="1"/>
  <c r="AT1744" i="64"/>
  <c r="AU1744" i="64" a="1"/>
  <c r="AU1744" i="64"/>
  <c r="AV1744" i="64" a="1"/>
  <c r="AV1744" i="64"/>
  <c r="AW1744" i="64" a="1"/>
  <c r="AW1744" i="64"/>
  <c r="AX1744" i="64" a="1"/>
  <c r="AX1744" i="64"/>
  <c r="AY1744" i="64" a="1"/>
  <c r="AY1744" i="64"/>
  <c r="AZ1744" i="64" a="1"/>
  <c r="AZ1744" i="64"/>
  <c r="BA1744" i="64" a="1"/>
  <c r="BA1744" i="64"/>
  <c r="BB1744" i="64" a="1"/>
  <c r="BB1744" i="64"/>
  <c r="BC1744" i="64" a="1"/>
  <c r="BC1744" i="64"/>
  <c r="BD1744" i="64" a="1"/>
  <c r="BD1744" i="64"/>
  <c r="BE1744" i="64" a="1"/>
  <c r="BE1744" i="64"/>
  <c r="BF1744" i="64" a="1"/>
  <c r="BF1744" i="64"/>
  <c r="BG1744" i="64" a="1"/>
  <c r="BG1744" i="64"/>
  <c r="BH1744" i="64" a="1"/>
  <c r="BH1744" i="64"/>
  <c r="BI1744" i="64" a="1"/>
  <c r="BI1744" i="64"/>
  <c r="BJ1744" i="64" a="1"/>
  <c r="BJ1744" i="64"/>
  <c r="BK1744" i="64" a="1"/>
  <c r="BK1744" i="64"/>
  <c r="BL1744" i="64" a="1"/>
  <c r="BL1744" i="64"/>
  <c r="BM1744" i="64" a="1"/>
  <c r="BM1744" i="64"/>
  <c r="BN1744" i="64" a="1"/>
  <c r="BN1744" i="64"/>
  <c r="BO1744" i="64" a="1"/>
  <c r="BO1744" i="64"/>
  <c r="BP1744" i="64" a="1"/>
  <c r="BP1744" i="64"/>
  <c r="BQ1744" i="64" a="1"/>
  <c r="BQ1744" i="64"/>
  <c r="BR1744" i="64" a="1"/>
  <c r="BR1744" i="64"/>
  <c r="BS1744" i="64" a="1"/>
  <c r="BS1744" i="64"/>
  <c r="BT1744" i="64" a="1"/>
  <c r="BT1744" i="64"/>
  <c r="BU1744" i="64" a="1"/>
  <c r="BU1744" i="64"/>
  <c r="BV1744" i="64" a="1"/>
  <c r="BV1744" i="64"/>
  <c r="BW1744" i="64" a="1"/>
  <c r="BW1744" i="64"/>
  <c r="BX1744" i="64" a="1"/>
  <c r="BX1744" i="64"/>
  <c r="BY1744" i="64" a="1"/>
  <c r="BY1744" i="64"/>
  <c r="BZ1744" i="64" a="1"/>
  <c r="BZ1744" i="64"/>
  <c r="CA1744" i="64" a="1"/>
  <c r="CA1744" i="64"/>
  <c r="CB1744" i="64" a="1"/>
  <c r="CB1744" i="64"/>
  <c r="CC1744" i="64" a="1"/>
  <c r="CC1744" i="64"/>
  <c r="CD1744" i="64" a="1"/>
  <c r="CD1744" i="64"/>
  <c r="CE1744" i="64" a="1"/>
  <c r="CE1744" i="64"/>
  <c r="CF1744" i="64" a="1"/>
  <c r="CF1744" i="64"/>
  <c r="CG1744" i="64" a="1"/>
  <c r="CG1744" i="64"/>
  <c r="CH1744" i="64" a="1"/>
  <c r="CH1744" i="64"/>
  <c r="CI1744" i="64" a="1"/>
  <c r="CI1744" i="64"/>
  <c r="CJ1744" i="64" a="1"/>
  <c r="CJ1744" i="64"/>
  <c r="CK1744" i="64" a="1"/>
  <c r="CK1744" i="64"/>
  <c r="CL1744" i="64" a="1"/>
  <c r="CL1744" i="64"/>
  <c r="CO1744" i="64" a="1"/>
  <c r="CO1744" i="64"/>
  <c r="CP1744" i="64" a="1"/>
  <c r="CP1744" i="64"/>
  <c r="CQ1744" i="64" a="1"/>
  <c r="CQ1744" i="64"/>
  <c r="CR1744" i="64" a="1"/>
  <c r="CR1744" i="64"/>
  <c r="CS1744" i="64" a="1"/>
  <c r="CS1744" i="64"/>
  <c r="CT1744" i="64" a="1"/>
  <c r="CT1744" i="64"/>
  <c r="CU1744" i="64" a="1"/>
  <c r="CU1744" i="64"/>
  <c r="CV1744" i="64" a="1"/>
  <c r="CV1744" i="64"/>
  <c r="CW1744" i="64" a="1"/>
  <c r="CW1744" i="64"/>
  <c r="CX1744" i="64" a="1"/>
  <c r="CX1744" i="64"/>
  <c r="CY1744" i="64" a="1"/>
  <c r="CY1744" i="64"/>
  <c r="CZ1744" i="64" a="1"/>
  <c r="CZ1744" i="64"/>
  <c r="DA1744" i="64" a="1"/>
  <c r="DA1744" i="64"/>
  <c r="DB1744" i="64" a="1"/>
  <c r="DB1744" i="64"/>
  <c r="DC1744" i="64" a="1"/>
  <c r="DC1744" i="64"/>
  <c r="DD1744" i="64" a="1"/>
  <c r="DD1744" i="64"/>
  <c r="DE1744" i="64" a="1"/>
  <c r="DE1744" i="64"/>
  <c r="DF1744" i="64" a="1"/>
  <c r="DF1744" i="64"/>
  <c r="DG1744" i="64" a="1"/>
  <c r="DG1744" i="64"/>
  <c r="DH1744" i="64" a="1"/>
  <c r="DH1744" i="64"/>
  <c r="DI1744" i="64" a="1"/>
  <c r="DI1744" i="64"/>
  <c r="DJ1744" i="64" a="1"/>
  <c r="DJ1744" i="64"/>
  <c r="DK1744" i="64" a="1"/>
  <c r="DK1744" i="64"/>
  <c r="DL1744" i="64" a="1"/>
  <c r="DL1744" i="64"/>
  <c r="S1750" i="64"/>
  <c r="T1750" i="64"/>
  <c r="U1750" i="64"/>
  <c r="V1750" i="64"/>
  <c r="W1750" i="64"/>
  <c r="X1750" i="64"/>
  <c r="Y1750" i="64"/>
  <c r="Z1750" i="64"/>
  <c r="AA1750" i="64"/>
  <c r="AB1750" i="64"/>
  <c r="AC1750" i="64"/>
  <c r="AD1750" i="64"/>
  <c r="AE1750" i="64"/>
  <c r="AF1750" i="64"/>
  <c r="AG1750" i="64"/>
  <c r="AH1750" i="64"/>
  <c r="AI1750" i="64"/>
  <c r="AJ1750" i="64"/>
  <c r="AK1750" i="64"/>
  <c r="AL1750" i="64"/>
  <c r="AM1750" i="64"/>
  <c r="AN1750" i="64"/>
  <c r="AO1750" i="64"/>
  <c r="AP1750" i="64"/>
  <c r="AQ1750" i="64"/>
  <c r="AR1750" i="64"/>
  <c r="AS1750" i="64"/>
  <c r="AT1750" i="64"/>
  <c r="AU1750" i="64"/>
  <c r="AV1750" i="64"/>
  <c r="AW1750" i="64"/>
  <c r="AX1750" i="64"/>
  <c r="AY1750" i="64"/>
  <c r="AZ1750" i="64"/>
  <c r="BA1750" i="64"/>
  <c r="BB1750" i="64"/>
  <c r="BC1750" i="64"/>
  <c r="BD1750" i="64"/>
  <c r="BE1750" i="64"/>
  <c r="BF1750" i="64"/>
  <c r="BG1750" i="64"/>
  <c r="BH1750" i="64"/>
  <c r="BI1750" i="64"/>
  <c r="BJ1750" i="64"/>
  <c r="BK1750" i="64"/>
  <c r="BL1750" i="64"/>
  <c r="BM1750" i="64"/>
  <c r="BN1750" i="64"/>
  <c r="BO1750" i="64"/>
  <c r="BP1750" i="64"/>
  <c r="BQ1750" i="64"/>
  <c r="BR1750" i="64"/>
  <c r="BS1750" i="64"/>
  <c r="BT1750" i="64"/>
  <c r="BU1750" i="64"/>
  <c r="BV1750" i="64"/>
  <c r="BW1750" i="64"/>
  <c r="BX1750" i="64"/>
  <c r="BY1750" i="64"/>
  <c r="BZ1750" i="64"/>
  <c r="CA1750" i="64"/>
  <c r="CB1750" i="64"/>
  <c r="CC1750" i="64"/>
  <c r="CD1750" i="64"/>
  <c r="CE1750" i="64"/>
  <c r="CF1750" i="64"/>
  <c r="CG1750" i="64"/>
  <c r="CH1750" i="64"/>
  <c r="CI1750" i="64"/>
  <c r="CJ1750" i="64"/>
  <c r="CK1750" i="64"/>
  <c r="CL1750" i="64"/>
  <c r="CO1750" i="64"/>
  <c r="CP1750" i="64"/>
  <c r="CQ1750" i="64"/>
  <c r="CR1750" i="64"/>
  <c r="CS1750" i="64"/>
  <c r="CT1750" i="64"/>
  <c r="CU1750" i="64"/>
  <c r="CV1750" i="64"/>
  <c r="CW1750" i="64"/>
  <c r="CX1750" i="64"/>
  <c r="CY1750" i="64"/>
  <c r="CZ1750" i="64"/>
  <c r="DA1750" i="64"/>
  <c r="DB1750" i="64"/>
  <c r="DC1750" i="64"/>
  <c r="DD1750" i="64"/>
  <c r="DE1750" i="64"/>
  <c r="DF1750" i="64"/>
  <c r="DG1750" i="64"/>
  <c r="DH1750" i="64"/>
  <c r="DI1750" i="64"/>
  <c r="DJ1750" i="64"/>
  <c r="DK1750" i="64"/>
  <c r="DL1750" i="64"/>
  <c r="K1751" i="64"/>
  <c r="L1751" i="64"/>
  <c r="M1751" i="64"/>
  <c r="N1751" i="64"/>
  <c r="O1751" i="64"/>
  <c r="P1751" i="64"/>
  <c r="S1751"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CL1751" i="64"/>
  <c r="K1788" i="64"/>
  <c r="L1788" i="64"/>
  <c r="M1788" i="64"/>
  <c r="N1788" i="64"/>
  <c r="O1788" i="64"/>
  <c r="P1788" i="64"/>
  <c r="S1788" i="64" a="1"/>
  <c r="S1788" i="64"/>
  <c r="T1788" i="64" a="1"/>
  <c r="T1788" i="64"/>
  <c r="U1788" i="64" a="1"/>
  <c r="U1788" i="64"/>
  <c r="V1788" i="64" a="1"/>
  <c r="V1788" i="64"/>
  <c r="W1788" i="64" a="1"/>
  <c r="W1788" i="64"/>
  <c r="X1788" i="64" a="1"/>
  <c r="X1788" i="64"/>
  <c r="Y1788" i="64" a="1"/>
  <c r="Y1788" i="64"/>
  <c r="Z1788" i="64" a="1"/>
  <c r="Z1788" i="64"/>
  <c r="AA1788" i="64" a="1"/>
  <c r="AA1788" i="64"/>
  <c r="AB1788" i="64" a="1"/>
  <c r="AB1788" i="64"/>
  <c r="AC1788" i="64" a="1"/>
  <c r="AC1788" i="64"/>
  <c r="AD1788" i="64" a="1"/>
  <c r="AD1788" i="64"/>
  <c r="AE1788" i="64" a="1"/>
  <c r="AE1788" i="64"/>
  <c r="AF1788" i="64" a="1"/>
  <c r="AF1788" i="64"/>
  <c r="AG1788" i="64" a="1"/>
  <c r="AG1788" i="64"/>
  <c r="AH1788" i="64" a="1"/>
  <c r="AH1788" i="64"/>
  <c r="AI1788" i="64" a="1"/>
  <c r="AI1788" i="64"/>
  <c r="AJ1788" i="64" a="1"/>
  <c r="AJ1788" i="64"/>
  <c r="AK1788" i="64" a="1"/>
  <c r="AK1788" i="64"/>
  <c r="AL1788" i="64" a="1"/>
  <c r="AL1788" i="64"/>
  <c r="AM1788" i="64" a="1"/>
  <c r="AM1788" i="64"/>
  <c r="AN1788" i="64" a="1"/>
  <c r="AN1788" i="64"/>
  <c r="AO1788" i="64" a="1"/>
  <c r="AO1788" i="64"/>
  <c r="AP1788" i="64" a="1"/>
  <c r="AP1788" i="64"/>
  <c r="AQ1788" i="64" a="1"/>
  <c r="AQ1788" i="64"/>
  <c r="AR1788" i="64" a="1"/>
  <c r="AR1788" i="64"/>
  <c r="AS1788" i="64" a="1"/>
  <c r="AS1788" i="64"/>
  <c r="AT1788" i="64" a="1"/>
  <c r="AT1788" i="64"/>
  <c r="AU1788" i="64" a="1"/>
  <c r="AU1788" i="64"/>
  <c r="AV1788" i="64" a="1"/>
  <c r="AV1788" i="64"/>
  <c r="AW1788" i="64" a="1"/>
  <c r="AW1788" i="64"/>
  <c r="AX1788" i="64" a="1"/>
  <c r="AX1788" i="64"/>
  <c r="AY1788" i="64" a="1"/>
  <c r="AY1788" i="64"/>
  <c r="AZ1788" i="64" a="1"/>
  <c r="AZ1788" i="64"/>
  <c r="BA1788" i="64" a="1"/>
  <c r="BA1788" i="64"/>
  <c r="BB1788" i="64" a="1"/>
  <c r="BB1788" i="64"/>
  <c r="BC1788" i="64" a="1"/>
  <c r="BC1788" i="64"/>
  <c r="BD1788" i="64" a="1"/>
  <c r="BD1788" i="64"/>
  <c r="BE1788" i="64" a="1"/>
  <c r="BE1788" i="64"/>
  <c r="BF1788" i="64" a="1"/>
  <c r="BF1788" i="64"/>
  <c r="BG1788" i="64" a="1"/>
  <c r="BG1788" i="64"/>
  <c r="BH1788" i="64" a="1"/>
  <c r="BH1788" i="64"/>
  <c r="BI1788" i="64" a="1"/>
  <c r="BI1788" i="64"/>
  <c r="BJ1788" i="64" a="1"/>
  <c r="BJ1788" i="64"/>
  <c r="BK1788" i="64" a="1"/>
  <c r="BK1788" i="64"/>
  <c r="BL1788" i="64" a="1"/>
  <c r="BL1788" i="64"/>
  <c r="BM1788" i="64" a="1"/>
  <c r="BM1788" i="64"/>
  <c r="BN1788" i="64" a="1"/>
  <c r="BN1788" i="64"/>
  <c r="BO1788" i="64" a="1"/>
  <c r="BO1788" i="64"/>
  <c r="BP1788" i="64" a="1"/>
  <c r="BP1788" i="64"/>
  <c r="BQ1788" i="64" a="1"/>
  <c r="BQ1788" i="64"/>
  <c r="BR1788" i="64" a="1"/>
  <c r="BR1788" i="64"/>
  <c r="BS1788" i="64" a="1"/>
  <c r="BS1788" i="64"/>
  <c r="BT1788" i="64" a="1"/>
  <c r="BT1788" i="64"/>
  <c r="BU1788" i="64" a="1"/>
  <c r="BU1788" i="64"/>
  <c r="BV1788" i="64" a="1"/>
  <c r="BV1788" i="64"/>
  <c r="BW1788" i="64" a="1"/>
  <c r="BW1788" i="64"/>
  <c r="BX1788" i="64" a="1"/>
  <c r="BX1788" i="64"/>
  <c r="BY1788" i="64" a="1"/>
  <c r="BY1788" i="64"/>
  <c r="BZ1788" i="64" a="1"/>
  <c r="BZ1788" i="64"/>
  <c r="CA1788" i="64" a="1"/>
  <c r="CA1788" i="64"/>
  <c r="CB1788" i="64" a="1"/>
  <c r="CB1788" i="64"/>
  <c r="CC1788" i="64" a="1"/>
  <c r="CC1788" i="64"/>
  <c r="CD1788" i="64" a="1"/>
  <c r="CD1788" i="64"/>
  <c r="CE1788" i="64" a="1"/>
  <c r="CE1788" i="64"/>
  <c r="CF1788" i="64" a="1"/>
  <c r="CF1788" i="64"/>
  <c r="CG1788" i="64" a="1"/>
  <c r="CG1788" i="64"/>
  <c r="CH1788" i="64" a="1"/>
  <c r="CH1788" i="64"/>
  <c r="CI1788" i="64" a="1"/>
  <c r="CI1788" i="64"/>
  <c r="CJ1788" i="64" a="1"/>
  <c r="CJ1788" i="64"/>
  <c r="CK1788" i="64" a="1"/>
  <c r="CK1788" i="64"/>
  <c r="CL1788" i="64" a="1"/>
  <c r="CL1788" i="64"/>
  <c r="CO1788" i="64" a="1"/>
  <c r="CO1788" i="64"/>
  <c r="CP1788" i="64" a="1"/>
  <c r="CP1788" i="64"/>
  <c r="CQ1788" i="64" a="1"/>
  <c r="CQ1788" i="64"/>
  <c r="CR1788" i="64" a="1"/>
  <c r="CR1788" i="64"/>
  <c r="CS1788" i="64" a="1"/>
  <c r="CS1788" i="64"/>
  <c r="CT1788" i="64" a="1"/>
  <c r="CT1788" i="64"/>
  <c r="CU1788" i="64" a="1"/>
  <c r="CU1788" i="64"/>
  <c r="CV1788" i="64" a="1"/>
  <c r="CV1788" i="64"/>
  <c r="CW1788" i="64" a="1"/>
  <c r="CW1788" i="64"/>
  <c r="CX1788" i="64" a="1"/>
  <c r="CX1788" i="64"/>
  <c r="CY1788" i="64" a="1"/>
  <c r="CY1788" i="64"/>
  <c r="CZ1788" i="64" a="1"/>
  <c r="CZ1788" i="64"/>
  <c r="DA1788" i="64" a="1"/>
  <c r="DA1788" i="64"/>
  <c r="DB1788" i="64" a="1"/>
  <c r="DB1788" i="64"/>
  <c r="DC1788" i="64" a="1"/>
  <c r="DC1788" i="64"/>
  <c r="DD1788" i="64" a="1"/>
  <c r="DD1788" i="64"/>
  <c r="DE1788" i="64" a="1"/>
  <c r="DE1788" i="64"/>
  <c r="DF1788" i="64" a="1"/>
  <c r="DF1788" i="64"/>
  <c r="DG1788" i="64" a="1"/>
  <c r="DG1788" i="64"/>
  <c r="DH1788" i="64" a="1"/>
  <c r="DH1788" i="64"/>
  <c r="DI1788" i="64" a="1"/>
  <c r="DI1788" i="64"/>
  <c r="DJ1788" i="64" a="1"/>
  <c r="DJ1788" i="64"/>
  <c r="DK1788" i="64" a="1"/>
  <c r="DK1788" i="64"/>
  <c r="DL1788" i="64" a="1"/>
  <c r="DL1788" i="64"/>
  <c r="K1794" i="64"/>
  <c r="L1794" i="64"/>
  <c r="M1794" i="64"/>
  <c r="N1794" i="64"/>
  <c r="O1794" i="64"/>
  <c r="P1794" i="64"/>
  <c r="S1794" i="64"/>
  <c r="T1794" i="64"/>
  <c r="U1794" i="64"/>
  <c r="V1794" i="64"/>
  <c r="W1794" i="64"/>
  <c r="X1794" i="64"/>
  <c r="Y1794" i="64"/>
  <c r="Z1794" i="64"/>
  <c r="AA1794" i="64"/>
  <c r="AB1794" i="64"/>
  <c r="AC1794" i="64"/>
  <c r="AD1794" i="64"/>
  <c r="AE1794" i="64"/>
  <c r="AF1794" i="64"/>
  <c r="AG1794" i="64"/>
  <c r="AH1794" i="64"/>
  <c r="AI1794" i="64"/>
  <c r="AJ1794" i="64"/>
  <c r="AK1794" i="64"/>
  <c r="AL1794" i="64"/>
  <c r="AM1794" i="64"/>
  <c r="AN1794" i="64"/>
  <c r="AO1794" i="64"/>
  <c r="AP1794" i="64"/>
  <c r="AQ1794" i="64"/>
  <c r="AR1794" i="64"/>
  <c r="AS1794" i="64"/>
  <c r="AT1794" i="64"/>
  <c r="AU1794" i="64"/>
  <c r="AV1794" i="64"/>
  <c r="AW1794" i="64"/>
  <c r="AX1794" i="64"/>
  <c r="AY1794" i="64"/>
  <c r="AZ1794" i="64"/>
  <c r="BA1794" i="64"/>
  <c r="BB1794" i="64"/>
  <c r="BC1794" i="64"/>
  <c r="BD1794" i="64"/>
  <c r="BE1794" i="64"/>
  <c r="BF1794" i="64"/>
  <c r="BG1794" i="64"/>
  <c r="BH1794" i="64"/>
  <c r="BI1794" i="64"/>
  <c r="BJ1794" i="64"/>
  <c r="BK1794" i="64"/>
  <c r="BL1794" i="64"/>
  <c r="BM1794" i="64"/>
  <c r="BN1794" i="64"/>
  <c r="BO1794" i="64"/>
  <c r="BP1794" i="64"/>
  <c r="BQ1794" i="64"/>
  <c r="BR1794" i="64"/>
  <c r="BS1794" i="64"/>
  <c r="BT1794" i="64"/>
  <c r="BU1794" i="64"/>
  <c r="BV1794" i="64"/>
  <c r="BW1794" i="64"/>
  <c r="BX1794" i="64"/>
  <c r="BY1794" i="64"/>
  <c r="BZ1794" i="64"/>
  <c r="CA1794" i="64"/>
  <c r="CB1794" i="64"/>
  <c r="CC1794" i="64"/>
  <c r="CD1794" i="64"/>
  <c r="CE1794" i="64"/>
  <c r="CF1794" i="64"/>
  <c r="CG1794" i="64"/>
  <c r="CH1794" i="64"/>
  <c r="CI1794" i="64"/>
  <c r="CJ1794" i="64"/>
  <c r="CK1794" i="64"/>
  <c r="CL1794" i="64"/>
  <c r="CO1794" i="64"/>
  <c r="CP1794" i="64"/>
  <c r="CQ1794" i="64"/>
  <c r="CR1794" i="64"/>
  <c r="CS1794" i="64"/>
  <c r="CT1794" i="64"/>
  <c r="CU1794" i="64"/>
  <c r="CV1794" i="64"/>
  <c r="CW1794" i="64"/>
  <c r="CX1794" i="64"/>
  <c r="CY1794" i="64"/>
  <c r="CZ1794" i="64"/>
  <c r="DA1794" i="64"/>
  <c r="DB1794" i="64"/>
  <c r="DC1794" i="64"/>
  <c r="DD1794" i="64"/>
  <c r="DE1794" i="64"/>
  <c r="DF1794" i="64"/>
  <c r="DG1794" i="64"/>
  <c r="DH1794" i="64"/>
  <c r="DI1794" i="64"/>
  <c r="DJ1794" i="64"/>
  <c r="DK1794" i="64"/>
  <c r="DL1794" i="64"/>
  <c r="K1795" i="64"/>
  <c r="L1795" i="64"/>
  <c r="M1795" i="64"/>
  <c r="N1795" i="64"/>
  <c r="O1795" i="64"/>
  <c r="P1795" i="64"/>
  <c r="S1795" i="64"/>
  <c r="T1795" i="64"/>
  <c r="U1795" i="64"/>
  <c r="V1795" i="64"/>
  <c r="W1795" i="64"/>
  <c r="X1795" i="64"/>
  <c r="Y1795" i="64"/>
  <c r="Z1795" i="64"/>
  <c r="AA1795" i="64"/>
  <c r="AB1795" i="64"/>
  <c r="AC1795" i="64"/>
  <c r="AD1795" i="64"/>
  <c r="AE1795" i="64"/>
  <c r="AF1795" i="64"/>
  <c r="AG1795" i="64"/>
  <c r="AH1795" i="64"/>
  <c r="AI1795" i="64"/>
  <c r="AJ1795" i="64"/>
  <c r="AK1795" i="64"/>
  <c r="AL1795" i="64"/>
  <c r="AM1795" i="64"/>
  <c r="AN1795" i="64"/>
  <c r="AO1795" i="64"/>
  <c r="AP1795" i="64"/>
  <c r="AQ1795" i="64"/>
  <c r="AR1795" i="64"/>
  <c r="AS1795" i="64"/>
  <c r="AT1795" i="64"/>
  <c r="AU1795" i="64"/>
  <c r="AV1795" i="64"/>
  <c r="AW1795" i="64"/>
  <c r="AX1795" i="64"/>
  <c r="AY1795" i="64"/>
  <c r="AZ1795" i="64"/>
  <c r="BA1795" i="64"/>
  <c r="BB1795" i="64"/>
  <c r="BC1795" i="64"/>
  <c r="BD1795" i="64"/>
  <c r="BE1795" i="64"/>
  <c r="BF1795" i="64"/>
  <c r="BG1795" i="64"/>
  <c r="BH1795" i="64"/>
  <c r="BI1795" i="64"/>
  <c r="BJ1795" i="64"/>
  <c r="BK1795" i="64"/>
  <c r="BL1795" i="64"/>
  <c r="BM1795" i="64"/>
  <c r="BN1795" i="64"/>
  <c r="BO1795" i="64"/>
  <c r="BP1795" i="64"/>
  <c r="BQ1795" i="64"/>
  <c r="BR1795" i="64"/>
  <c r="BS1795" i="64"/>
  <c r="BT1795" i="64"/>
  <c r="BU1795" i="64"/>
  <c r="BV1795" i="64"/>
  <c r="BW1795" i="64"/>
  <c r="BX1795" i="64"/>
  <c r="BY1795" i="64"/>
  <c r="BZ1795" i="64"/>
  <c r="CA1795" i="64"/>
  <c r="CB1795" i="64"/>
  <c r="CC1795" i="64"/>
  <c r="CD1795" i="64"/>
  <c r="CE1795" i="64"/>
  <c r="CF1795" i="64"/>
  <c r="CG1795" i="64"/>
  <c r="CH1795" i="64"/>
  <c r="CI1795" i="64"/>
  <c r="CJ1795" i="64"/>
  <c r="CK1795" i="64"/>
  <c r="CL1795"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1"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16"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1"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87"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05"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39"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3"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2"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66"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1"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28"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60"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0"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767DB165-5B6A-42E6-9EA2-4B59F8EA0203}">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<sst xmlns="http://schemas.openxmlformats.org/spreadsheetml/2006/main" count="5470" uniqueCount="833">
  <si>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</si>
  <si>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</si>
  <si>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</si>
  <si>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</si>
  <si>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</si>
  <si>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</si>
  <si>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</si>
  <si>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</si>
  <si>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</si>
  <si>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</si>
  <si>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</si>
  <si>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</si>
  <si>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</si>
  <si>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</si>
  <si>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</si>
  <si>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</si>
  <si>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</si>
  <si>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</si>
  <si>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</si>
  <si>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</si>
  <si>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</si>
  <si>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</si>
  <si>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</si>
  <si>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</si>
  <si>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</si>
  <si>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</si>
  <si>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</si>
  <si>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</si>
  <si>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</si>
  <si>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</si>
  <si>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</si>
  <si>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</si>
  <si>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</si>
  <si>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</si>
  <si>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</si>
  <si>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</si>
  <si>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</si>
  <si>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</si>
  <si>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</si>
  <si>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</si>
  <si>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</si>
  <si>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</si>
  <si>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</si>
  <si>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</si>
  <si>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</si>
  <si>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</si>
  <si>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</si>
  <si>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</si>
  <si>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</si>
  <si>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</si>
  <si>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</si>
  <si>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</si>
  <si>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</si>
  <si>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</si>
  <si>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</si>
  <si>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</si>
  <si>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</si>
  <si>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</si>
  <si>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</si>
  <si>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</si>
  <si>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</si>
  <si>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</si>
  <si>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</si>
  <si>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</si>
  <si>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</si>
  <si>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</si>
  <si>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</si>
  <si>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</si>
  <si>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</si>
  <si>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</si>
  <si>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</si>
  <si>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</si>
  <si>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</si>
  <si>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</si>
  <si>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</si>
  <si>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</si>
  <si>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</si>
  <si>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</si>
  <si>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</si>
  <si>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</si>
  <si>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</si>
  <si>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</si>
  <si>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</si>
  <si>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</si>
  <si>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</si>
  <si>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</si>
  <si>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</si>
  <si>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</si>
  <si>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</si>
  <si>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</si>
  <si>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</si>
  <si>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</si>
  <si>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</si>
  <si>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</si>
  <si>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</si>
  <si>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</si>
  <si>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</si>
  <si>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</si>
  <si>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</si>
  <si>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</si>
  <si>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</si>
  <si>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</si>
  <si>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</si>
  <si>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</si>
  <si>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</si>
  <si>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</si>
  <si>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</si>
  <si>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</si>
  <si>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</si>
  <si>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</si>
  <si>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</si>
  <si>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</si>
  <si>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</si>
  <si>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</si>
  <si>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</si>
  <si>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</si>
  <si>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</si>
  <si>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</si>
  <si>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</si>
  <si>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</si>
  <si>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</si>
  <si>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</si>
  <si>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</si>
  <si>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</si>
  <si>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</si>
  <si>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</si>
  <si>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</si>
  <si>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</si>
  <si>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</si>
  <si>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</si>
  <si>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</si>
  <si>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</si>
  <si>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</si>
  <si>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</si>
  <si>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</si>
  <si>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</si>
  <si>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</si>
  <si>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</si>
  <si>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</si>
  <si>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</si>
  <si>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</si>
  <si>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</si>
  <si>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</si>
  <si>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</si>
  <si>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</si>
  <si>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</si>
  <si>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</si>
  <si>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</si>
  <si>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</si>
  <si>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</si>
  <si>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</si>
  <si>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</si>
  <si>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</si>
  <si>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</si>
  <si>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</si>
  <si>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</si>
  <si>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</si>
  <si>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</si>
  <si>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</si>
  <si>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</si>
  <si>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</si>
  <si>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</si>
  <si>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</si>
  <si>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</si>
  <si>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</si>
  <si>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</si>
  <si>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</si>
  <si>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</si>
  <si>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</si>
  <si>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</si>
  <si>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</si>
  <si>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</si>
  <si>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</si>
  <si>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</si>
  <si>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</si>
  <si>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</si>
  <si>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</si>
  <si>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</si>
  <si>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</si>
  <si>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</si>
  <si>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</si>
  <si>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</si>
  <si>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</si>
  <si>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</si>
  <si>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</si>
  <si>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</si>
  <si>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</si>
  <si>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</si>
  <si>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</si>
  <si>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</si>
  <si>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</si>
  <si>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</si>
  <si>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</si>
  <si>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</si>
  <si>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</si>
  <si>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</si>
  <si>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</si>
  <si>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</si>
  <si>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</si>
  <si>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</si>
  <si>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</si>
  <si>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</si>
  <si>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</si>
  <si>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</si>
  <si>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</si>
  <si>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</si>
  <si>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</si>
  <si>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</si>
  <si>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</si>
  <si>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</si>
  <si>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</si>
  <si>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</si>
  <si>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</si>
  <si>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</si>
  <si>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</si>
  <si>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</si>
  <si>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</si>
  <si>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</si>
  <si>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</si>
  <si>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</si>
  <si>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</si>
  <si>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</si>
  <si>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</si>
  <si>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</si>
  <si>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</si>
  <si>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</si>
  <si>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</si>
  <si>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</si>
  <si>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</si>
  <si>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</si>
  <si>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</si>
  <si>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</si>
  <si>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</si>
  <si>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</si>
  <si>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</si>
  <si>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</si>
  <si>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</si>
  <si>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</si>
  <si>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</si>
  <si>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</si>
  <si>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</si>
  <si>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</si>
  <si>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</si>
  <si>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</si>
  <si>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</si>
  <si>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</si>
  <si>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</si>
  <si>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</si>
  <si>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</si>
  <si>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</si>
  <si>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</si>
  <si>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</si>
  <si>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</si>
  <si>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</si>
  <si>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</si>
  <si>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</si>
  <si>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</si>
  <si>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</si>
  <si>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</si>
  <si>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</si>
  <si>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</si>
  <si>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</si>
  <si>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</si>
  <si>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</si>
  <si>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</si>
  <si>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</si>
  <si>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</si>
  <si>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</si>
  <si>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</si>
  <si>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</si>
  <si>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</si>
  <si>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</si>
  <si>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</si>
  <si>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</si>
  <si>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</si>
  <si>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</si>
  <si>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</si>
  <si>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</si>
  <si>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</si>
  <si>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</si>
  <si>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</si>
  <si>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</si>
  <si>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</si>
  <si>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</si>
  <si>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</si>
  <si>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</si>
  <si>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</si>
  <si>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</si>
  <si>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</si>
  <si>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</si>
  <si>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</si>
  <si>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</si>
  <si>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</si>
  <si>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</si>
  <si>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</si>
  <si>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</si>
  <si>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</si>
  <si>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</si>
  <si>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</si>
  <si>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</si>
  <si>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</si>
  <si>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</si>
  <si>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</si>
  <si>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</si>
  <si>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</si>
  <si>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</si>
  <si>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</si>
  <si>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</si>
  <si>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</si>
  <si>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</si>
  <si>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</si>
  <si>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</si>
  <si>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</si>
  <si>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</si>
  <si>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</si>
  <si>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</si>
  <si>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</si>
  <si>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</si>
  <si>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</si>
  <si>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</si>
  <si>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</si>
  <si>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</si>
  <si>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</si>
  <si>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</si>
  <si>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</si>
  <si>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</si>
  <si>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</si>
  <si>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</si>
  <si>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</si>
  <si>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</si>
  <si>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</si>
  <si>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</si>
  <si>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</si>
  <si>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</si>
  <si>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</si>
  <si>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</si>
  <si>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</si>
  <si>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</si>
  <si>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</si>
  <si>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</si>
  <si>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</si>
  <si>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</si>
  <si>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</si>
  <si>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</si>
  <si>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</si>
  <si>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</si>
  <si>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</si>
  <si>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</si>
  <si>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</si>
  <si>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</si>
  <si>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</si>
  <si>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</si>
  <si>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</si>
  <si>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</si>
  <si>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</si>
  <si>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</si>
  <si>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</si>
  <si>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</si>
  <si>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</si>
  <si>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</si>
  <si>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</si>
  <si>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</si>
  <si>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</si>
  <si>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</si>
  <si>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</si>
  <si>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</si>
  <si>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</si>
  <si>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</si>
  <si>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</si>
  <si>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</si>
  <si>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</si>
  <si>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</si>
  <si>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</si>
  <si>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</si>
  <si>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</si>
  <si>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</si>
  <si>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</si>
  <si>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</si>
  <si>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</si>
  <si>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</si>
  <si>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</si>
  <si>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</si>
  <si>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</si>
  <si>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</si>
  <si>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</si>
  <si>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</si>
  <si>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</si>
  <si>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</si>
  <si>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</si>
  <si>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</si>
  <si>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</si>
  <si>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</si>
  <si>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</si>
  <si>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</si>
  <si>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</si>
  <si>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</si>
  <si>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</si>
  <si>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</si>
  <si>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</si>
  <si>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</si>
  <si>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</si>
  <si>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</si>
  <si>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</si>
  <si>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</si>
  <si>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</si>
  <si>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</si>
  <si>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</si>
  <si>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</si>
  <si>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</si>
  <si>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</si>
  <si>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</si>
  <si>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</si>
  <si>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</si>
  <si>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</si>
  <si>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</si>
  <si>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</si>
  <si>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</si>
  <si>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</si>
  <si>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</si>
  <si>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</si>
  <si>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</si>
  <si>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</si>
  <si>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</si>
  <si>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</si>
  <si>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</si>
  <si>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</si>
  <si>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</si>
  <si>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</si>
  <si>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</si>
  <si>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</si>
  <si>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</si>
  <si>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</si>
  <si>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</si>
  <si>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</si>
  <si>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</si>
  <si>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</si>
  <si>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</si>
  <si>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</si>
  <si>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</si>
  <si>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</si>
  <si>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</si>
  <si>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</si>
  <si>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</si>
  <si>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</si>
  <si>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</si>
  <si>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</si>
  <si>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</si>
  <si>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</si>
  <si>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</si>
  <si>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</si>
  <si>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</si>
  <si>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</si>
  <si>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</si>
  <si>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</si>
  <si>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</si>
  <si>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</si>
  <si>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</si>
  <si>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</si>
  <si>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</si>
  <si>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</si>
  <si>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</si>
  <si>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</si>
  <si>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</si>
  <si>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</si>
  <si>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</si>
  <si>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</si>
  <si>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</si>
  <si>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</si>
  <si>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</si>
  <si>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</si>
  <si>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</si>
  <si>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</si>
  <si>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</si>
  <si>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</si>
  <si>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</si>
  <si>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</si>
  <si>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</si>
  <si>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</si>
  <si>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</si>
  <si>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</si>
  <si>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</si>
  <si>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</si>
  <si>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</si>
  <si>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</si>
  <si>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</si>
  <si>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</si>
  <si>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</si>
  <si>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</si>
  <si>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</si>
  <si>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</si>
  <si>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</si>
  <si>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</si>
  <si>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</si>
  <si>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</si>
  <si>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</si>
  <si>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</si>
  <si>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</si>
  <si>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</si>
  <si>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</si>
  <si>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</si>
  <si>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</si>
  <si>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</si>
  <si>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</si>
  <si>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</si>
  <si>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</si>
  <si>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</si>
  <si>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</si>
  <si>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</si>
  <si>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</si>
  <si>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</si>
  <si>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</si>
  <si>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</si>
  <si>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</si>
  <si>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</si>
  <si>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</si>
  <si>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</si>
  <si>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</si>
  <si>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</si>
  <si>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</si>
  <si>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</si>
  <si>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</si>
  <si>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</si>
  <si>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</si>
  <si>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</si>
  <si>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</si>
  <si>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</si>
  <si>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</si>
  <si>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</si>
  <si>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</si>
  <si>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</si>
  <si>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</si>
  <si>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</si>
  <si>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</si>
  <si>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</si>
  <si>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</si>
  <si>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</si>
  <si>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</si>
  <si>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</si>
  <si>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</si>
  <si>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</si>
  <si>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</si>
  <si>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</si>
  <si>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</si>
  <si>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</si>
  <si>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</si>
  <si>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</si>
  <si>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</si>
  <si>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</si>
  <si>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</si>
  <si>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</si>
  <si>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</si>
  <si>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</si>
  <si>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</si>
  <si>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</si>
  <si>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</si>
  <si>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</si>
  <si>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</si>
  <si>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</si>
  <si>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</si>
  <si>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</si>
  <si>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</si>
  <si>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</si>
  <si>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</si>
  <si>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</si>
  <si>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</si>
  <si>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</si>
  <si>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</si>
  <si>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</si>
  <si>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</si>
  <si>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</si>
  <si>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</si>
  <si>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</si>
  <si>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</si>
  <si>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</si>
  <si>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</si>
  <si>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</si>
  <si>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</si>
  <si>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</si>
  <si>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</si>
  <si>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</si>
  <si>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</si>
  <si>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</si>
  <si>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</si>
  <si>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</si>
  <si>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</si>
  <si>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</si>
  <si>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</si>
  <si>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</si>
  <si>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</si>
  <si>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</si>
  <si>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</si>
  <si>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</si>
  <si>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</si>
  <si>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</si>
  <si>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</si>
  <si>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</si>
  <si>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</si>
  <si>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</si>
  <si>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</si>
  <si>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</si>
  <si>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</si>
  <si>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</si>
  <si>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</si>
  <si>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</si>
  <si>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</si>
  <si>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</si>
  <si>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</si>
  <si>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</si>
  <si>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</si>
  <si>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</si>
  <si>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</si>
  <si>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</si>
  <si>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</si>
  <si>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</si>
  <si>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</si>
  <si>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</si>
  <si>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</si>
  <si>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</si>
  <si>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</si>
  <si>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</si>
  <si>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</si>
  <si>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</si>
  <si>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</si>
  <si>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</si>
  <si>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</si>
  <si>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</si>
  <si>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</si>
  <si>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</si>
  <si>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</si>
  <si>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</si>
  <si>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</si>
  <si>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</si>
  <si>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</si>
  <si>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</si>
  <si>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</si>
  <si>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</si>
  <si>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</si>
  <si>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</si>
  <si>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</si>
  <si>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</si>
  <si>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</si>
  <si>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</si>
  <si>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</si>
  <si>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</si>
  <si>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</si>
  <si>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</si>
  <si>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</si>
  <si>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</si>
  <si>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</si>
  <si>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</si>
  <si>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</si>
  <si>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</si>
  <si>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</si>
  <si>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</si>
  <si>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</si>
  <si>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</si>
  <si>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</si>
  <si>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</si>
  <si>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</si>
  <si>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</si>
  <si>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</si>
  <si>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</si>
  <si>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</si>
  <si>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</si>
  <si>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</si>
  <si>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</si>
  <si>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</si>
  <si>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</si>
  <si>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</si>
  <si>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</si>
  <si>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</si>
  <si>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</si>
  <si>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</si>
  <si>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</si>
  <si>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</si>
  <si>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</si>
  <si>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</si>
  <si>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</si>
  <si>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</si>
  <si>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</si>
  <si>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</si>
  <si>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</si>
  <si>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</si>
  <si>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</si>
  <si>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</si>
  <si>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</si>
  <si>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</si>
  <si>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</si>
  <si>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</si>
  <si>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</si>
  <si>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</si>
  <si>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</si>
  <si>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</si>
  <si>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</si>
  <si>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</si>
  <si>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</si>
  <si>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</si>
  <si>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</si>
  <si>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</si>
  <si>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</si>
  <si>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</si>
  <si>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</si>
  <si>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</si>
  <si>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</si>
  <si>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</si>
  <si>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</si>
  <si>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</si>
  <si>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</si>
  <si>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</si>
  <si>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</si>
  <si>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</si>
  <si>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</si>
  <si>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</si>
  <si>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</si>
  <si>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</si>
  <si>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</si>
  <si>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</si>
  <si>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</si>
  <si>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</si>
  <si>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</si>
  <si>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</si>
  <si>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</si>
  <si>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</si>
  <si>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</si>
  <si>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</si>
  <si>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</si>
  <si>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</si>
  <si>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</si>
  <si>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</si>
  <si>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</si>
  <si>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</si>
  <si>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</si>
  <si>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</si>
  <si>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</si>
  <si>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</si>
  <si>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</si>
  <si>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</si>
  <si>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</si>
  <si>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</si>
  <si>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</si>
  <si>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</si>
  <si>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</si>
  <si>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</si>
  <si>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</si>
  <si>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</si>
  <si>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</si>
  <si>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</si>
  <si>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</si>
  <si>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</si>
  <si>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</si>
  <si>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</si>
  <si>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</si>
  <si>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</si>
  <si>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</si>
  <si>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</si>
  <si>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</si>
  <si>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</si>
  <si>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</si>
  <si>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</si>
  <si>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</si>
  <si>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</si>
  <si>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</si>
  <si>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</si>
  <si>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</si>
  <si>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</si>
  <si>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</si>
  <si>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</si>
  <si>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</si>
  <si>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</si>
  <si>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</si>
  <si>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</si>
  <si>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</si>
  <si>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</si>
  <si>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</si>
  <si>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</si>
  <si>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</si>
  <si>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</si>
  <si>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</si>
  <si>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</si>
  <si>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</si>
  <si>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</si>
  <si>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</si>
  <si>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</si>
  <si>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</si>
  <si>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</si>
  <si>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</si>
  <si>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</si>
  <si>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</si>
  <si>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</si>
  <si>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</si>
  <si>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</si>
  <si>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</si>
  <si>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</si>
  <si>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</si>
  <si>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</si>
  <si>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</si>
  <si>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</si>
  <si>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</si>
  <si>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</si>
  <si>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</si>
  <si>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STEM Market 1</t>
  </si>
  <si>
    <t>STEM Market 1:</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</si>
  <si>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</si>
  <si>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</si>
  <si>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</si>
  <si>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</si>
  <si>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</si>
  <si>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</si>
  <si>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</si>
  <si>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</si>
  <si>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</si>
  <si>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</si>
  <si>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LISTSALES-PV</t>
  </si>
  <si>
    <t># of units sold</t>
  </si>
  <si>
    <t>% of units sold:</t>
  </si>
  <si>
    <t>Total sales</t>
  </si>
  <si>
    <t>Total COGS</t>
  </si>
  <si>
    <t># of saless sold</t>
  </si>
  <si>
    <t>$ price/sales</t>
  </si>
  <si>
    <t>$ COGS/sales</t>
  </si>
  <si>
    <t>Gross Profit</t>
  </si>
  <si>
    <t>$ cost/sales</t>
  </si>
  <si>
    <t>sdfas</t>
  </si>
  <si>
    <t>SALES-S</t>
  </si>
  <si>
    <t>sdafgas</t>
  </si>
  <si>
    <t>Codes: "Label:", TAM-EV "STEM Market 1", LISTSALES-PV "sales", DCV-S "sdfas", SALES-S "sdafgas"</t>
  </si>
  <si>
    <t>Sales</t>
  </si>
  <si>
    <t>sdfas - STEM Market 1:</t>
  </si>
  <si>
    <t>sdfas - STEM Market 1</t>
  </si>
  <si>
    <t>sdafgas - STEM Market 1:</t>
  </si>
  <si>
    <t>$ sales/new sales</t>
  </si>
  <si>
    <t>sdafgas - STEM Market 1</t>
  </si>
  <si>
    <t>patients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</si>
</sst>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406">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0" borderId="0" xfId="0" applyFont="1" applyAlignment="1">
      <alignment horizontal="left" indent="1"/>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0" fillId="0" borderId="0" xfId="0" applyFont="1"/>
    <xf numFmtId="0" fontId="21" fillId="0" borderId="0" xfId="0" applyFont="1" applyBorder="1"/>
    <xf numFmtId="0" fontId="34" fillId="0" borderId="0" xfId="0" applyFont="1" applyBorder="1"/>
    <xf numFmtId="0" fontId="21" fillId="0" borderId="0" xfId="0" applyFont="1" applyBorder="1" applyAlignment="1">
      <alignment horizontal="right"/>
    </xf>
    <xf numFmtId="0" fontId="34" fillId="0" borderId="0" xfId="0" applyFont="1" applyBorder="1" applyAlignment="1">
      <alignment horizontal="right"/>
    </xf>
    <xf numFmtId="166" fontId="21" fillId="0" borderId="0" xfId="0" applyNumberFormat="1" applyFont="1" applyBorder="1"/>
    <xf numFmtId="166" fontId="21" fillId="0" borderId="0" xfId="0" applyNumberFormat="1" applyFont="1" applyBorder="1" applyAlignment="1">
      <alignment horizontal="right"/>
    </xf>
    <xf numFmtId="0" fontId="0" fillId="0" borderId="0" xfId="0" applyFont="1" applyAlignment="1">
      <alignment horizontal="left" indent="1"/>
    </xf>
    <xf numFmtId="0" fontId="0" fillId="0" borderId="0" xfId="0" applyFont="1" applyBorder="1" applyAlignment="1">
      <alignment horizontal="left" indent="1"/>
    </xf>
    <xf numFmtId="0" fontId="0" fillId="0" borderId="0" xfId="0" applyFont="1" applyAlignment="1">
      <alignment horizontal="left" indent="2"/>
    </xf>
    <xf numFmtId="171" fontId="2" fillId="3" borderId="0" xfId="0" applyNumberFormat="1" applyFont="1" applyFill="1" applyBorder="1"/>
    <xf numFmtId="164" fontId="15" fillId="3" borderId="0" xfId="0" applyNumberFormat="1" applyFont="1" applyFill="1" applyBorder="1"/>
    <xf numFmtId="164" fontId="2" fillId="3" borderId="0" xfId="0" applyNumberFormat="1" applyFont="1" applyFill="1" applyBorder="1"/>
    <xf numFmtId="0" fontId="2" fillId="3" borderId="0" xfId="0" applyFont="1" applyFill="1" applyBorder="1"/>
    <xf numFmtId="0" fontId="0" fillId="3" borderId="0" xfId="0" applyFill="1" applyBorder="1" applyAlignment="1">
      <alignment horizontal="right"/>
    </xf>
    <xf numFmtId="0" fontId="2" fillId="3" borderId="0" xfId="0" applyFont="1" applyFill="1" applyBorder="1" applyAlignment="1">
      <alignment horizontal="right"/>
    </xf>
    <xf numFmtId="166" fontId="4" fillId="0" borderId="0" xfId="0" applyNumberFormat="1" applyFont="1" applyBorder="1"/>
    <xf numFmtId="165" fontId="7" fillId="0" borderId="0" xfId="0" applyNumberFormat="1" applyFont="1" applyBorder="1"/>
    <xf numFmtId="0" fontId="3" fillId="0" borderId="13" xfId="0" applyFont="1" applyBorder="1"/>
    <xf numFmtId="0" fontId="0" fillId="0" borderId="0" xfId="0" applyBorder="1"/>
    <xf numFmtId="0" fontId="1" fillId="0" borderId="0" xfId="0" applyFont="1" applyBorder="1"/>
    <xf numFmtId="164" fontId="2" fillId="0" borderId="0" xfId="0" applyNumberFormat="1" applyFont="1" applyBorder="1"/>
    <xf numFmtId="165" fontId="8" fillId="0" borderId="0" xfId="0" applyNumberFormat="1" applyFont="1" applyBorder="1"/>
    <xf numFmtId="164" fontId="2" fillId="0" borderId="13" xfId="0" applyNumberFormat="1" applyFont="1" applyBorder="1"/>
    <xf numFmtId="166" fontId="3" fillId="0" borderId="0" xfId="0" applyNumberFormat="1" applyFont="1" applyBorder="1"/>
  </cellXfs>
  <cellStyles count="4">
    <cellStyle name="Hyperlink" xfId="3" builtinId="8"/>
    <cellStyle name="Normal" xfId="0" builtinId="0"/>
    <cellStyle name="Normal 2" xfId="1" xr:uid="{9FBD822F-62FC-46CA-A0D4-D97D57097C03}"/>
    <cellStyle name="Normal 4" xfId="2" xr:uid="{AFAA109E-7779-491D-915B-0DA239BD65A6}"/>
  </cellStyles>
  <dxfs count="811">
    <dxf>
      <font>
        <color rgb="FF008000"/>
      </font>
    </dxf>
    <dxf>
      <font>
        <color rgb="FF0000FF"/>
      </font>
    </dxf>
    <dxf>
      <font>
        <color theme="1"/>
      </font>
    </dxf>
    <dxf>
      <font>
        <color rgb="FF008000"/>
      </font>
    </dxf>
    <dxf>
      <font>
        <color rgb="FF008000"/>
      </font>
    </dxf>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FFFFFF"/>
      </font>
    </dxf>
    <dxf>
      <font>
        <color rgb="FFFFFFFF"/>
      </font>
    </dxf>
    <dxf>
      <font>
        <color rgb="FFFFFFFF"/>
      </font>
    </dxf>
    <dxf>
      <font>
        <color rgb="FFFFFFFF"/>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conditionalFormatting sqref="H8:CK13 H5:P7 Q3:CK4 H1966:CK1048576 CM5:CM13 CM1966:CM1048576 CN13:DK13">
    <cfRule type="expression" dxfId="810" priority="157">
      <formula>ISNUMBER(SEARCH("Calcs.", _xlfn.FORMULATEXT(H3)))</formula>
    </cfRule>
    <cfRule type="expression" dxfId="809" priority="158">
      <formula>ISNUMBER(SEARCH("Assumption", _xlfn.FORMULATEXT(H3)))</formula>
    </cfRule>
    <cfRule type="expression" dxfId="808" priority="159">
      <formula>ISNUMBER(SEARCH("=", _xlfn.FORMULATEXT(H3)))</formula>
    </cfRule>
    <cfRule type="expression" dxfId="807" priority="160">
      <formula>(ISNUMBER(SEARCH("=", _xlfn.FORMULATEXT(H3)))*1=0)</formula>
    </cfRule>
  </conditionalFormatting>
  <conditionalFormatting sqref="A2:A4 S2:CK4 C2:I2 H3:O4 P2:Q2 Q3:R4">
    <cfRule type="cellIs" dxfId="806" priority="161" stopIfTrue="1" operator="notEqual">
      <formula>0.6545646468</formula>
    </cfRule>
  </conditionalFormatting>
  <conditionalFormatting sqref="S2:CK4 H8:CK13 H5:P7 H3:O4 H2:I2 P2:Q2 Q3:R4 H1966:CK1048576 CM2:CM13 CM1966:CM1048576 CN13:DK13">
    <cfRule type="expression" dxfId="805" priority="142">
      <formula>ISNUMBER(SEARCH("IS BS CF", _xlfn.FORMULATEXT(H2)))</formula>
    </cfRule>
  </conditionalFormatting>
  <conditionalFormatting sqref="R2:R4">
    <cfRule type="cellIs" dxfId="804" priority="162" stopIfTrue="1" operator="notEqual">
      <formula>0.6545646468</formula>
    </cfRule>
  </conditionalFormatting>
  <conditionalFormatting sqref="CN1:DK1">
    <cfRule type="cellIs" dxfId="803" priority="66" stopIfTrue="1" operator="notEqual">
      <formula>0.6545646468</formula>
    </cfRule>
  </conditionalFormatting>
  <conditionalFormatting sqref="I1">
    <cfRule type="cellIs" dxfId="802" priority="65" stopIfTrue="1" operator="notEqual">
      <formula>0.6545646468</formula>
    </cfRule>
  </conditionalFormatting>
  <conditionalFormatting sqref="I1">
    <cfRule type="expression" dxfId="801" priority="64">
      <formula>ISNUMBER(SEARCH("IS BS CF", _xlfn.FORMULATEXT(I1)))</formula>
    </cfRule>
  </conditionalFormatting>
  <conditionalFormatting sqref="J1:O1">
    <cfRule type="cellIs" dxfId="800" priority="163" stopIfTrue="1" operator="notEqual">
      <formula>0.6545646468</formula>
    </cfRule>
  </conditionalFormatting>
  <conditionalFormatting sqref="J2:O2">
    <cfRule type="cellIs" dxfId="799" priority="164" stopIfTrue="1" operator="notEqual">
      <formula>0.6545646468</formula>
    </cfRule>
  </conditionalFormatting>
  <conditionalFormatting sqref="CL5:CL6">
    <cfRule type="expression" dxfId="798" priority="60">
      <formula>ISNUMBER(SEARCH("Calcs.", _xlfn.FORMULATEXT(CL5)))</formula>
    </cfRule>
    <cfRule type="expression" dxfId="797" priority="61">
      <formula>ISNUMBER(SEARCH("Assumption", _xlfn.FORMULATEXT(CL5)))</formula>
    </cfRule>
    <cfRule type="expression" dxfId="796" priority="62">
      <formula>ISNUMBER(SEARCH("=", _xlfn.FORMULATEXT(CL5)))</formula>
    </cfRule>
    <cfRule type="expression" dxfId="795" priority="63">
      <formula>(ISNUMBER(SEARCH("=", _xlfn.FORMULATEXT(CL5)))*1=0)</formula>
    </cfRule>
  </conditionalFormatting>
  <conditionalFormatting sqref="CL5:CL6">
    <cfRule type="expression" dxfId="794" priority="59">
      <formula>ISNUMBER(SEARCH("IS BS CF", _xlfn.FORMULATEXT(CL5)))</formula>
    </cfRule>
  </conditionalFormatting>
  <conditionalFormatting sqref="CM2:CM4">
    <cfRule type="cellIs" dxfId="793" priority="53" stopIfTrue="1" operator="notEqual">
      <formula>0.6545646468</formula>
    </cfRule>
  </conditionalFormatting>
  <conditionalFormatting sqref="CM1">
    <cfRule type="cellIs" dxfId="792" priority="47" stopIfTrue="1" operator="notEqual">
      <formula>0.6545646468</formula>
    </cfRule>
  </conditionalFormatting>
  <conditionalFormatting sqref="CM1">
    <cfRule type="expression" dxfId="791" priority="46">
      <formula>ISNUMBER(SEARCH("IS BS CF", _xlfn.FORMULATEXT(CM1)))</formula>
    </cfRule>
  </conditionalFormatting>
  <conditionalFormatting sqref="Q1:CK1">
    <cfRule type="cellIs" dxfId="790" priority="42" stopIfTrue="1" operator="notEqual">
      <formula>0.6545646468</formula>
    </cfRule>
  </conditionalFormatting>
  <conditionalFormatting sqref="Q1:CK1">
    <cfRule type="expression" dxfId="789"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I6" sqref="I6"/>
    </sheetView>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825</v>
      </c>
      <c r="H1" s="235" t="s">
        <v>502</v>
      </c>
      <c r="I1" s="236" t="s">
        <v>500</v>
      </c>
      <c r="J1" s="249"/>
      <c r="N1" s="87">
        <v>0.35774305555555558</v>
      </c>
      <c r="O1" s="87">
        <v>0.35946759259259259</v>
      </c>
      <c r="P1" t="str">
        <f>TEXT(O1-N1, "h:mm:ss")</f>
        <v>0:02:29</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805</v>
      </c>
      <c r="I4" s="294" t="s">
        <v>800</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812</v>
      </c>
      <c r="I5" s="294" t="s">
        <v>832</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799</v>
      </c>
      <c r="I6" s="294" t="s">
        <v>822</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823</v>
      </c>
      <c r="I7" s="294" t="s">
        <v>824</v>
      </c>
      <c r="J7" s="237" t="s">
        <v>474</v>
      </c>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0:02:29</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conditionalFormatting sqref="A2 N2:P2 N1:O1">
    <cfRule type="cellIs" dxfId="788" priority="2" stopIfTrue="1" operator="notEqual">
      <formula>0.6545646468</formula>
    </cfRule>
  </conditionalFormatting>
  <conditionalFormatting sqref="M3">
    <cfRule type="cellIs" dxfId="787" priority="4" stopIfTrue="1" operator="notEqual">
      <formula>0.6545646468</formula>
    </cfRule>
  </conditionalFormatting>
  <conditionalFormatting sqref="P3">
    <cfRule type="cellIs" dxfId="786" priority="1" stopIfTrue="1" operator="notEqual">
      <formula>0.6545646468</formula>
    </cfRule>
  </conditionalFormatting>
  <conditionalFormatting sqref="P1">
    <cfRule type="cellIs" dxfId="785"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57"/>
  <sheetViews>
    <sheetView showGridLines="0" tabSelected="1" zoomScale="85" zoomScaleNormal="85" workbookViewId="0">
      <pane xSplit="7" ySplit="9" topLeftCell="H2292" activePane="bottomRight" state="frozen"/>
      <selection pane="topRight" activeCell="H1" sqref="H1"/>
      <selection pane="bottomLeft" activeCell="A8" sqref="A8"/>
      <selection pane="bottomRight" activeCell="K2248" sqref="K2248:P2248"/>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4">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4">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4">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4">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4">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4">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4">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4">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4">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4">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4">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4">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4">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4">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4">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4">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4">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4">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4">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4">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4">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4">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4">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4">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4">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4">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4">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4">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4">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4">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4">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4">
      <c r="A137" s="31" t="s">
        <v>218</v>
      </c>
      <c r="B137" s="31" t="s">
        <v>243</v>
      </c>
      <c r="C137" s="31"/>
      <c r="D137" t="s">
        <v>805</v>
      </c>
      <c r="E137" s="8" t="str">
        <f t="shared" ref="E137:E151" si="131">ROW()&amp;" "&amp;D137</f>
        <v>137 TAM-EV</v>
      </c>
      <c r="F137" t="s">
        <v>806</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4">
      <c r="A138" s="27"/>
      <c r="B138" s="27" t="str">
        <f>E138</f>
        <v>138 TAM-EV</v>
      </c>
      <c r="C138" s="27"/>
      <c r="D138" t="s">
        <v>805</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4">
      <c r="B139" t="str">
        <f>E139</f>
        <v>139 TAM-EV</v>
      </c>
      <c r="D139" t="s">
        <v>805</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4">
      <c r="B140" t="str">
        <f>E140</f>
        <v>140 TAM-EV</v>
      </c>
      <c r="D140" t="s">
        <v>805</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4">
      <c r="A141" s="27"/>
      <c r="B141" t="str">
        <f>E141</f>
        <v>141 TAM-EV</v>
      </c>
      <c r="D141" t="s">
        <v>805</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4">
      <c r="A142" s="27"/>
      <c r="B142" t="str">
        <f t="shared" ref="B142:B143" si="232">E142</f>
        <v>142 TAM-EV</v>
      </c>
      <c r="D142" t="s">
        <v>805</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4">
      <c r="A143" s="27"/>
      <c r="B143" t="str">
        <f t="shared" si="232"/>
        <v>143 TAM-EV</v>
      </c>
      <c r="D143" t="s">
        <v>805</v>
      </c>
      <c r="E143" s="9" t="str">
        <f t="shared" si="233"/>
        <v>143 TAM-EV</v>
      </c>
      <c r="F143" s="27"/>
      <c r="G143" s="126" t="s">
        <v>807</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4">
      <c r="B144" t="s">
        <v>332</v>
      </c>
      <c r="D144" t="s">
        <v>805</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4">
      <c r="B145" t="s">
        <v>332</v>
      </c>
      <c r="D145" t="s">
        <v>805</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4">
      <c r="B146" t="s">
        <v>332</v>
      </c>
      <c r="D146" t="s">
        <v>805</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4">
      <c r="B147" t="s">
        <v>332</v>
      </c>
      <c r="D147" t="s">
        <v>805</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4">
      <c r="B148" t="s">
        <v>332</v>
      </c>
      <c r="D148" t="s">
        <v>805</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4">
      <c r="B149" t="s">
        <v>332</v>
      </c>
      <c r="D149" t="s">
        <v>805</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4">
      <c r="B150" t="s">
        <v>332</v>
      </c>
      <c r="D150" t="s">
        <v>805</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4">
      <c r="B151" t="s">
        <v>332</v>
      </c>
      <c r="D151" t="s">
        <v>805</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4">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4">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55" spans="1:116" x14ac:dyDescent="0.4">
      <c r="E155" s="8"/>
      <c r="G155" s="171"/>
      <c r="H155" s="31"/>
      <c r="I155" s="73"/>
      <c r="J155" s="73"/>
      <c r="K155" s="39"/>
      <c r="L155" s="39"/>
      <c r="M155" s="39"/>
      <c r="N155" s="39"/>
      <c r="O155" s="39"/>
      <c r="P155" s="39"/>
      <c r="R155" s="38"/>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N155" s="73"/>
      <c r="CO155" s="76"/>
      <c r="CP155" s="76"/>
      <c r="CQ155" s="76"/>
      <c r="CR155" s="76"/>
      <c r="CS155" s="76"/>
      <c r="CT155" s="76"/>
      <c r="CU155" s="76"/>
      <c r="CV155" s="76"/>
      <c r="CW155" s="76"/>
      <c r="CX155" s="76"/>
      <c r="CY155" s="76"/>
      <c r="CZ155" s="76"/>
      <c r="DA155" s="76"/>
      <c r="DB155" s="76"/>
      <c r="DC155" s="76"/>
      <c r="DD155" s="76"/>
      <c r="DE155" s="76"/>
      <c r="DF155" s="76"/>
      <c r="DG155" s="76"/>
      <c r="DH155" s="76"/>
      <c r="DI155" s="76"/>
      <c r="DJ155" s="76"/>
      <c r="DK155" s="76"/>
      <c r="DL155" s="76"/>
    </row>
    <row r="156" spans="1:116" x14ac:dyDescent="0.4">
      <c r="E156" s="8"/>
      <c r="G156" s="171"/>
      <c r="H156" s="31"/>
      <c r="I156" s="73"/>
      <c r="J156" s="73"/>
      <c r="K156" s="39"/>
      <c r="L156" s="39"/>
      <c r="M156" s="39"/>
      <c r="N156" s="39"/>
      <c r="O156" s="39"/>
      <c r="P156" s="39"/>
      <c r="R156" s="38"/>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N156" s="73"/>
      <c r="CO156" s="76"/>
      <c r="CP156" s="76"/>
      <c r="CQ156" s="76"/>
      <c r="CR156" s="76"/>
      <c r="CS156" s="76"/>
      <c r="CT156" s="76"/>
      <c r="CU156" s="76"/>
      <c r="CV156" s="76"/>
      <c r="CW156" s="76"/>
      <c r="CX156" s="76"/>
      <c r="CY156" s="76"/>
      <c r="CZ156" s="76"/>
      <c r="DA156" s="76"/>
      <c r="DB156" s="76"/>
      <c r="DC156" s="76"/>
      <c r="DD156" s="76"/>
      <c r="DE156" s="76"/>
      <c r="DF156" s="76"/>
      <c r="DG156" s="76"/>
      <c r="DH156" s="76"/>
      <c r="DI156" s="76"/>
      <c r="DJ156" s="76"/>
      <c r="DK156" s="76"/>
      <c r="DL156" s="76"/>
    </row>
    <row r="157" spans="1:116" x14ac:dyDescent="0.4">
      <c r="E157" s="8"/>
      <c r="G157" s="171"/>
      <c r="H157" s="31"/>
      <c r="I157" s="73"/>
      <c r="J157" s="73"/>
      <c r="K157" s="39"/>
      <c r="L157" s="39"/>
      <c r="M157" s="39"/>
      <c r="N157" s="39"/>
      <c r="O157" s="39"/>
      <c r="P157" s="39"/>
      <c r="R157" s="38"/>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N157" s="73"/>
      <c r="CO157" s="76"/>
      <c r="CP157" s="76"/>
      <c r="CQ157" s="76"/>
      <c r="CR157" s="76"/>
      <c r="CS157" s="76"/>
      <c r="CT157" s="76"/>
      <c r="CU157" s="76"/>
      <c r="CV157" s="76"/>
      <c r="CW157" s="76"/>
      <c r="CX157" s="76"/>
      <c r="CY157" s="76"/>
      <c r="CZ157" s="76"/>
      <c r="DA157" s="76"/>
      <c r="DB157" s="76"/>
      <c r="DC157" s="76"/>
      <c r="DD157" s="76"/>
      <c r="DE157" s="76"/>
      <c r="DF157" s="76"/>
      <c r="DG157" s="76"/>
      <c r="DH157" s="76"/>
      <c r="DI157" s="76"/>
      <c r="DJ157" s="76"/>
      <c r="DK157" s="76"/>
      <c r="DL157" s="76"/>
    </row>
    <row r="158" spans="1:116" x14ac:dyDescent="0.4">
      <c r="E158" s="8"/>
      <c r="G158" s="171"/>
      <c r="H158" s="31"/>
      <c r="I158" s="73"/>
      <c r="J158" s="73"/>
      <c r="K158" s="39"/>
      <c r="L158" s="39"/>
      <c r="M158" s="39"/>
      <c r="N158" s="39"/>
      <c r="O158" s="39"/>
      <c r="P158" s="39"/>
      <c r="R158" s="38"/>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N158" s="73"/>
      <c r="CO158" s="76"/>
      <c r="CP158" s="76"/>
      <c r="CQ158" s="76"/>
      <c r="CR158" s="76"/>
      <c r="CS158" s="76"/>
      <c r="CT158" s="76"/>
      <c r="CU158" s="76"/>
      <c r="CV158" s="76"/>
      <c r="CW158" s="76"/>
      <c r="CX158" s="76"/>
      <c r="CY158" s="76"/>
      <c r="CZ158" s="76"/>
      <c r="DA158" s="76"/>
      <c r="DB158" s="76"/>
      <c r="DC158" s="76"/>
      <c r="DD158" s="76"/>
      <c r="DE158" s="76"/>
      <c r="DF158" s="76"/>
      <c r="DG158" s="76"/>
      <c r="DH158" s="76"/>
      <c r="DI158" s="76"/>
      <c r="DJ158" s="76"/>
      <c r="DK158" s="76"/>
      <c r="DL158" s="76"/>
    </row>
    <row r="159" spans="1:116" x14ac:dyDescent="0.4">
      <c r="E159" s="8"/>
      <c r="G159" s="171"/>
      <c r="H159" s="31"/>
      <c r="I159" s="73"/>
      <c r="J159" s="73"/>
      <c r="K159" s="39"/>
      <c r="L159" s="39"/>
      <c r="M159" s="39"/>
      <c r="N159" s="39"/>
      <c r="O159" s="39"/>
      <c r="P159" s="39"/>
      <c r="R159" s="38"/>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N159" s="73"/>
      <c r="CO159" s="76"/>
      <c r="CP159" s="76"/>
      <c r="CQ159" s="76"/>
      <c r="CR159" s="76"/>
      <c r="CS159" s="76"/>
      <c r="CT159" s="76"/>
      <c r="CU159" s="76"/>
      <c r="CV159" s="76"/>
      <c r="CW159" s="76"/>
      <c r="CX159" s="76"/>
      <c r="CY159" s="76"/>
      <c r="CZ159" s="76"/>
      <c r="DA159" s="76"/>
      <c r="DB159" s="76"/>
      <c r="DC159" s="76"/>
      <c r="DD159" s="76"/>
      <c r="DE159" s="76"/>
      <c r="DF159" s="76"/>
      <c r="DG159" s="76"/>
      <c r="DH159" s="76"/>
      <c r="DI159" s="76"/>
      <c r="DJ159" s="76"/>
      <c r="DK159" s="76"/>
      <c r="DL159" s="76"/>
    </row>
    <row r="160" spans="1:116" x14ac:dyDescent="0.4">
      <c r="E160" s="8"/>
      <c r="G160" s="171"/>
      <c r="H160" s="31"/>
      <c r="I160" s="73"/>
      <c r="J160" s="73"/>
      <c r="K160" s="39"/>
      <c r="L160" s="39"/>
      <c r="M160" s="39"/>
      <c r="N160" s="39"/>
      <c r="O160" s="39"/>
      <c r="P160" s="39"/>
      <c r="R160" s="38"/>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N160" s="73"/>
      <c r="CO160" s="76"/>
      <c r="CP160" s="76"/>
      <c r="CQ160" s="76"/>
      <c r="CR160" s="76"/>
      <c r="CS160" s="76"/>
      <c r="CT160" s="76"/>
      <c r="CU160" s="76"/>
      <c r="CV160" s="76"/>
      <c r="CW160" s="76"/>
      <c r="CX160" s="76"/>
      <c r="CY160" s="76"/>
      <c r="CZ160" s="76"/>
      <c r="DA160" s="76"/>
      <c r="DB160" s="76"/>
      <c r="DC160" s="76"/>
      <c r="DD160" s="76"/>
      <c r="DE160" s="76"/>
      <c r="DF160" s="76"/>
      <c r="DG160" s="76"/>
      <c r="DH160" s="76"/>
      <c r="DI160" s="76"/>
      <c r="DJ160" s="76"/>
      <c r="DK160" s="76"/>
      <c r="DL160" s="76"/>
    </row>
    <row r="161" spans="1:116" x14ac:dyDescent="0.4">
      <c r="E161" s="8"/>
      <c r="G161" s="171"/>
      <c r="H161" s="31"/>
      <c r="I161" s="73"/>
      <c r="J161" s="73"/>
      <c r="K161" s="39"/>
      <c r="L161" s="39"/>
      <c r="M161" s="39"/>
      <c r="N161" s="39"/>
      <c r="O161" s="39"/>
      <c r="P161" s="39"/>
      <c r="R161" s="38"/>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N161" s="73"/>
      <c r="CO161" s="76"/>
      <c r="CP161" s="76"/>
      <c r="CQ161" s="76"/>
      <c r="CR161" s="76"/>
      <c r="CS161" s="76"/>
      <c r="CT161" s="76"/>
      <c r="CU161" s="76"/>
      <c r="CV161" s="76"/>
      <c r="CW161" s="76"/>
      <c r="CX161" s="76"/>
      <c r="CY161" s="76"/>
      <c r="CZ161" s="76"/>
      <c r="DA161" s="76"/>
      <c r="DB161" s="76"/>
      <c r="DC161" s="76"/>
      <c r="DD161" s="76"/>
      <c r="DE161" s="76"/>
      <c r="DF161" s="76"/>
      <c r="DG161" s="76"/>
      <c r="DH161" s="76"/>
      <c r="DI161" s="76"/>
      <c r="DJ161" s="76"/>
      <c r="DK161" s="76"/>
      <c r="DL161" s="76"/>
    </row>
    <row r="162" spans="1:116" x14ac:dyDescent="0.4">
      <c r="E162" s="8"/>
      <c r="G162" s="171"/>
      <c r="H162" s="31"/>
      <c r="I162" s="73"/>
      <c r="J162" s="73"/>
      <c r="K162" s="39"/>
      <c r="L162" s="39"/>
      <c r="M162" s="39"/>
      <c r="N162" s="39"/>
      <c r="O162" s="39"/>
      <c r="P162" s="39"/>
      <c r="R162" s="38"/>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N162" s="73"/>
      <c r="CO162" s="76"/>
      <c r="CP162" s="76"/>
      <c r="CQ162" s="76"/>
      <c r="CR162" s="76"/>
      <c r="CS162" s="76"/>
      <c r="CT162" s="76"/>
      <c r="CU162" s="76"/>
      <c r="CV162" s="76"/>
      <c r="CW162" s="76"/>
      <c r="CX162" s="76"/>
      <c r="CY162" s="76"/>
      <c r="CZ162" s="76"/>
      <c r="DA162" s="76"/>
      <c r="DB162" s="76"/>
      <c r="DC162" s="76"/>
      <c r="DD162" s="76"/>
      <c r="DE162" s="76"/>
      <c r="DF162" s="76"/>
      <c r="DG162" s="76"/>
      <c r="DH162" s="76"/>
      <c r="DI162" s="76"/>
      <c r="DJ162" s="76"/>
      <c r="DK162" s="76"/>
      <c r="DL162" s="76"/>
    </row>
    <row r="163" spans="1:116" x14ac:dyDescent="0.4">
      <c r="E163" s="8"/>
      <c r="G163" s="171"/>
      <c r="H163" s="31"/>
      <c r="I163" s="73"/>
      <c r="J163" s="73"/>
      <c r="K163" s="39"/>
      <c r="L163" s="39"/>
      <c r="M163" s="39"/>
      <c r="N163" s="39"/>
      <c r="O163" s="39"/>
      <c r="P163" s="39"/>
      <c r="R163" s="38"/>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N163" s="73"/>
      <c r="CO163" s="76"/>
      <c r="CP163" s="76"/>
      <c r="CQ163" s="76"/>
      <c r="CR163" s="76"/>
      <c r="CS163" s="76"/>
      <c r="CT163" s="76"/>
      <c r="CU163" s="76"/>
      <c r="CV163" s="76"/>
      <c r="CW163" s="76"/>
      <c r="CX163" s="76"/>
      <c r="CY163" s="76"/>
      <c r="CZ163" s="76"/>
      <c r="DA163" s="76"/>
      <c r="DB163" s="76"/>
      <c r="DC163" s="76"/>
      <c r="DD163" s="76"/>
      <c r="DE163" s="76"/>
      <c r="DF163" s="76"/>
      <c r="DG163" s="76"/>
      <c r="DH163" s="76"/>
      <c r="DI163" s="76"/>
      <c r="DJ163" s="76"/>
      <c r="DK163" s="76"/>
      <c r="DL163" s="76"/>
    </row>
    <row r="164" spans="1:116" x14ac:dyDescent="0.4">
      <c r="E164" s="8"/>
      <c r="G164" s="171"/>
      <c r="H164" s="31"/>
      <c r="I164" s="73"/>
      <c r="J164" s="73"/>
      <c r="K164" s="39"/>
      <c r="L164" s="39"/>
      <c r="M164" s="39"/>
      <c r="N164" s="39"/>
      <c r="O164" s="39"/>
      <c r="P164" s="39"/>
      <c r="R164" s="38"/>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N164" s="73"/>
      <c r="CO164" s="76"/>
      <c r="CP164" s="76"/>
      <c r="CQ164" s="76"/>
      <c r="CR164" s="76"/>
      <c r="CS164" s="76"/>
      <c r="CT164" s="76"/>
      <c r="CU164" s="76"/>
      <c r="CV164" s="76"/>
      <c r="CW164" s="76"/>
      <c r="CX164" s="76"/>
      <c r="CY164" s="76"/>
      <c r="CZ164" s="76"/>
      <c r="DA164" s="76"/>
      <c r="DB164" s="76"/>
      <c r="DC164" s="76"/>
      <c r="DD164" s="76"/>
      <c r="DE164" s="76"/>
      <c r="DF164" s="76"/>
      <c r="DG164" s="76"/>
      <c r="DH164" s="76"/>
      <c r="DI164" s="76"/>
      <c r="DJ164" s="76"/>
      <c r="DK164" s="76"/>
      <c r="DL164" s="76"/>
    </row>
    <row r="165" spans="1:116" x14ac:dyDescent="0.4">
      <c r="E165" s="8"/>
      <c r="G165" s="171"/>
      <c r="H165" s="31"/>
      <c r="I165" s="73"/>
      <c r="J165" s="73"/>
      <c r="K165" s="39"/>
      <c r="L165" s="39"/>
      <c r="M165" s="39"/>
      <c r="N165" s="39"/>
      <c r="O165" s="39"/>
      <c r="P165" s="39"/>
      <c r="R165" s="38"/>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N165" s="73"/>
      <c r="CO165" s="76"/>
      <c r="CP165" s="76"/>
      <c r="CQ165" s="76"/>
      <c r="CR165" s="76"/>
      <c r="CS165" s="76"/>
      <c r="CT165" s="76"/>
      <c r="CU165" s="76"/>
      <c r="CV165" s="76"/>
      <c r="CW165" s="76"/>
      <c r="CX165" s="76"/>
      <c r="CY165" s="76"/>
      <c r="CZ165" s="76"/>
      <c r="DA165" s="76"/>
      <c r="DB165" s="76"/>
      <c r="DC165" s="76"/>
      <c r="DD165" s="76"/>
      <c r="DE165" s="76"/>
      <c r="DF165" s="76"/>
      <c r="DG165" s="76"/>
      <c r="DH165" s="76"/>
      <c r="DI165" s="76"/>
      <c r="DJ165" s="76"/>
      <c r="DK165" s="76"/>
      <c r="DL165" s="76"/>
    </row>
    <row r="166" spans="1:116" x14ac:dyDescent="0.4">
      <c r="E166" s="8"/>
      <c r="G166" s="171"/>
      <c r="H166" s="31"/>
      <c r="I166" s="73"/>
      <c r="J166" s="73"/>
      <c r="K166" s="39"/>
      <c r="L166" s="39"/>
      <c r="M166" s="39"/>
      <c r="N166" s="39"/>
      <c r="O166" s="39"/>
      <c r="P166" s="39"/>
      <c r="R166" s="38"/>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N166" s="73"/>
      <c r="CO166" s="76"/>
      <c r="CP166" s="76"/>
      <c r="CQ166" s="76"/>
      <c r="CR166" s="76"/>
      <c r="CS166" s="76"/>
      <c r="CT166" s="76"/>
      <c r="CU166" s="76"/>
      <c r="CV166" s="76"/>
      <c r="CW166" s="76"/>
      <c r="CX166" s="76"/>
      <c r="CY166" s="76"/>
      <c r="CZ166" s="76"/>
      <c r="DA166" s="76"/>
      <c r="DB166" s="76"/>
      <c r="DC166" s="76"/>
      <c r="DD166" s="76"/>
      <c r="DE166" s="76"/>
      <c r="DF166" s="76"/>
      <c r="DG166" s="76"/>
      <c r="DH166" s="76"/>
      <c r="DI166" s="76"/>
      <c r="DJ166" s="76"/>
      <c r="DK166" s="76"/>
      <c r="DL166" s="76"/>
    </row>
    <row r="167" spans="1:116" x14ac:dyDescent="0.4">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4">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4">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4">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4">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4">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4">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4">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4">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4">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4">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4">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4">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4">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4">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15" x14ac:dyDescent="0.4">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4">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4">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4">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4">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4">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4">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4">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4">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4">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4">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4">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4">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4">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4">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4">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4">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4">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4">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4">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4">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4">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4">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4">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4">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4">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4">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4">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4">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4">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4">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4">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4">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4">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4">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4">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4">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4">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4">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4">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4">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4">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4">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4">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4">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4">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4">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4">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4">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4">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4">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4">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4">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4">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4">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4">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4">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4">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4">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4">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4">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4">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4">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4">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4">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4">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4">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4">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5:116" x14ac:dyDescent="0.4">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5:116" x14ac:dyDescent="0.4">
      <c r="E274" s="8"/>
      <c r="G274" s="171"/>
      <c r="H274" s="31"/>
      <c r="I274" s="73"/>
      <c r="J274" s="73"/>
      <c r="K274" s="39"/>
      <c r="L274" s="39"/>
      <c r="M274" s="39"/>
      <c r="N274" s="39"/>
      <c r="O274" s="39"/>
      <c r="P274" s="39"/>
      <c r="R274" s="38"/>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s="73"/>
      <c r="CO274" s="76"/>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5:116" x14ac:dyDescent="0.4">
      <c r="E275" s="8"/>
      <c r="G275" s="171"/>
      <c r="H275" s="31"/>
      <c r="I275" s="73"/>
      <c r="J275" s="73"/>
      <c r="K275" s="39"/>
      <c r="L275" s="39"/>
      <c r="M275" s="39"/>
      <c r="N275" s="39"/>
      <c r="O275" s="39"/>
      <c r="P275" s="39"/>
      <c r="R275" s="38"/>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N275" s="73"/>
      <c r="CO275" s="76"/>
      <c r="CP275" s="76"/>
      <c r="CQ275" s="76"/>
      <c r="CR275" s="76"/>
      <c r="CS275" s="76"/>
      <c r="CT275" s="76"/>
      <c r="CU275" s="76"/>
      <c r="CV275" s="76"/>
      <c r="CW275" s="76"/>
      <c r="CX275" s="76"/>
      <c r="CY275" s="76"/>
      <c r="CZ275" s="76"/>
      <c r="DA275" s="76"/>
      <c r="DB275" s="76"/>
      <c r="DC275" s="76"/>
      <c r="DD275" s="76"/>
      <c r="DE275" s="76"/>
      <c r="DF275" s="76"/>
      <c r="DG275" s="76"/>
      <c r="DH275" s="76"/>
      <c r="DI275" s="76"/>
      <c r="DJ275" s="76"/>
      <c r="DK275" s="76"/>
      <c r="DL275" s="76"/>
    </row>
    <row r="276" spans="5:116" x14ac:dyDescent="0.4">
      <c r="E276" s="8"/>
      <c r="G276" s="171"/>
      <c r="H276" s="31"/>
      <c r="I276" s="73"/>
      <c r="J276" s="73"/>
      <c r="K276" s="39"/>
      <c r="L276" s="39"/>
      <c r="M276" s="39"/>
      <c r="N276" s="39"/>
      <c r="O276" s="39"/>
      <c r="P276" s="39"/>
      <c r="R276" s="38"/>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N276" s="73"/>
      <c r="CO276" s="76"/>
      <c r="CP276" s="76"/>
      <c r="CQ276" s="76"/>
      <c r="CR276" s="76"/>
      <c r="CS276" s="76"/>
      <c r="CT276" s="76"/>
      <c r="CU276" s="76"/>
      <c r="CV276" s="76"/>
      <c r="CW276" s="76"/>
      <c r="CX276" s="76"/>
      <c r="CY276" s="76"/>
      <c r="CZ276" s="76"/>
      <c r="DA276" s="76"/>
      <c r="DB276" s="76"/>
      <c r="DC276" s="76"/>
      <c r="DD276" s="76"/>
      <c r="DE276" s="76"/>
      <c r="DF276" s="76"/>
      <c r="DG276" s="76"/>
      <c r="DH276" s="76"/>
      <c r="DI276" s="76"/>
      <c r="DJ276" s="76"/>
      <c r="DK276" s="76"/>
      <c r="DL276" s="76"/>
    </row>
    <row r="277" spans="5:116" x14ac:dyDescent="0.4">
      <c r="E277" s="8"/>
      <c r="G277" s="171"/>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N277" s="73"/>
      <c r="CO277" s="76"/>
      <c r="CP277" s="76"/>
      <c r="CQ277" s="76"/>
      <c r="CR277" s="76"/>
      <c r="CS277" s="76"/>
      <c r="CT277" s="76"/>
      <c r="CU277" s="76"/>
      <c r="CV277" s="76"/>
      <c r="CW277" s="76"/>
      <c r="CX277" s="76"/>
      <c r="CY277" s="76"/>
      <c r="CZ277" s="76"/>
      <c r="DA277" s="76"/>
      <c r="DB277" s="76"/>
      <c r="DC277" s="76"/>
      <c r="DD277" s="76"/>
      <c r="DE277" s="76"/>
      <c r="DF277" s="76"/>
      <c r="DG277" s="76"/>
      <c r="DH277" s="76"/>
      <c r="DI277" s="76"/>
      <c r="DJ277" s="76"/>
      <c r="DK277" s="76"/>
      <c r="DL277" s="76"/>
    </row>
    <row r="278" spans="5:116" x14ac:dyDescent="0.4">
      <c r="E278" s="8"/>
      <c r="G278" s="171"/>
      <c r="H278" s="31"/>
      <c r="I278" s="73"/>
      <c r="J278" s="73"/>
      <c r="K278" s="39"/>
      <c r="L278" s="39"/>
      <c r="M278" s="39"/>
      <c r="N278" s="39"/>
      <c r="O278" s="39"/>
      <c r="P278" s="39"/>
      <c r="R278" s="38"/>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N278" s="73"/>
      <c r="CO278" s="76"/>
      <c r="CP278" s="76"/>
      <c r="CQ278" s="76"/>
      <c r="CR278" s="76"/>
      <c r="CS278" s="76"/>
      <c r="CT278" s="76"/>
      <c r="CU278" s="76"/>
      <c r="CV278" s="76"/>
      <c r="CW278" s="76"/>
      <c r="CX278" s="76"/>
      <c r="CY278" s="76"/>
      <c r="CZ278" s="76"/>
      <c r="DA278" s="76"/>
      <c r="DB278" s="76"/>
      <c r="DC278" s="76"/>
      <c r="DD278" s="76"/>
      <c r="DE278" s="76"/>
      <c r="DF278" s="76"/>
      <c r="DG278" s="76"/>
      <c r="DH278" s="76"/>
      <c r="DI278" s="76"/>
      <c r="DJ278" s="76"/>
      <c r="DK278" s="76"/>
      <c r="DL278" s="76"/>
    </row>
    <row r="279" spans="5:116" x14ac:dyDescent="0.4">
      <c r="E279" s="8"/>
      <c r="G279" s="17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N279" s="73"/>
      <c r="CO279" s="76"/>
      <c r="CP279" s="76"/>
      <c r="CQ279" s="76"/>
      <c r="CR279" s="76"/>
      <c r="CS279" s="76"/>
      <c r="CT279" s="76"/>
      <c r="CU279" s="76"/>
      <c r="CV279" s="76"/>
      <c r="CW279" s="76"/>
      <c r="CX279" s="76"/>
      <c r="CY279" s="76"/>
      <c r="CZ279" s="76"/>
      <c r="DA279" s="76"/>
      <c r="DB279" s="76"/>
      <c r="DC279" s="76"/>
      <c r="DD279" s="76"/>
      <c r="DE279" s="76"/>
      <c r="DF279" s="76"/>
      <c r="DG279" s="76"/>
      <c r="DH279" s="76"/>
      <c r="DI279" s="76"/>
      <c r="DJ279" s="76"/>
      <c r="DK279" s="76"/>
      <c r="DL279" s="76"/>
    </row>
    <row r="280" spans="5:116" x14ac:dyDescent="0.4">
      <c r="E280" s="8"/>
      <c r="G280" s="17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N280" s="73"/>
      <c r="CO280" s="76"/>
      <c r="CP280" s="76"/>
      <c r="CQ280" s="76"/>
      <c r="CR280" s="76"/>
      <c r="CS280" s="76"/>
      <c r="CT280" s="76"/>
      <c r="CU280" s="76"/>
      <c r="CV280" s="76"/>
      <c r="CW280" s="76"/>
      <c r="CX280" s="76"/>
      <c r="CY280" s="76"/>
      <c r="CZ280" s="76"/>
      <c r="DA280" s="76"/>
      <c r="DB280" s="76"/>
      <c r="DC280" s="76"/>
      <c r="DD280" s="76"/>
      <c r="DE280" s="76"/>
      <c r="DF280" s="76"/>
      <c r="DG280" s="76"/>
      <c r="DH280" s="76"/>
      <c r="DI280" s="76"/>
      <c r="DJ280" s="76"/>
      <c r="DK280" s="76"/>
      <c r="DL280" s="76"/>
    </row>
    <row r="281" spans="5:116" x14ac:dyDescent="0.4">
      <c r="E281" s="8"/>
      <c r="G281" s="17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N281" s="73"/>
      <c r="CO281" s="76"/>
      <c r="CP281" s="76"/>
      <c r="CQ281" s="76"/>
      <c r="CR281" s="76"/>
      <c r="CS281" s="76"/>
      <c r="CT281" s="76"/>
      <c r="CU281" s="76"/>
      <c r="CV281" s="76"/>
      <c r="CW281" s="76"/>
      <c r="CX281" s="76"/>
      <c r="CY281" s="76"/>
      <c r="CZ281" s="76"/>
      <c r="DA281" s="76"/>
      <c r="DB281" s="76"/>
      <c r="DC281" s="76"/>
      <c r="DD281" s="76"/>
      <c r="DE281" s="76"/>
      <c r="DF281" s="76"/>
      <c r="DG281" s="76"/>
      <c r="DH281" s="76"/>
      <c r="DI281" s="76"/>
      <c r="DJ281" s="76"/>
      <c r="DK281" s="76"/>
      <c r="DL281" s="76"/>
    </row>
    <row r="282" spans="5:116" x14ac:dyDescent="0.4">
      <c r="E282" s="8"/>
      <c r="G282" s="17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N282" s="73"/>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row>
    <row r="283" spans="5:116" x14ac:dyDescent="0.4">
      <c r="E283" s="8"/>
      <c r="G283" s="17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73"/>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5:116" x14ac:dyDescent="0.4">
      <c r="E284" s="8"/>
      <c r="G284" s="17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73"/>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5:116" x14ac:dyDescent="0.4">
      <c r="E285" s="8"/>
      <c r="G285" s="17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73"/>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5:116" x14ac:dyDescent="0.4">
      <c r="E286" s="8"/>
      <c r="G286" s="17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s="73"/>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5:116" x14ac:dyDescent="0.4">
      <c r="E287" s="8"/>
      <c r="G287" s="171"/>
      <c r="H287" s="31"/>
      <c r="I287" s="73"/>
      <c r="J287" s="73"/>
      <c r="K287" s="39"/>
      <c r="L287" s="39"/>
      <c r="M287" s="39"/>
      <c r="N287" s="39"/>
      <c r="O287" s="39"/>
      <c r="P287" s="39"/>
      <c r="R287" s="38"/>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s="73"/>
      <c r="CO287" s="76"/>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5:116" x14ac:dyDescent="0.4">
      <c r="E288" s="8"/>
      <c r="G288" s="171"/>
      <c r="H288" s="31"/>
      <c r="I288" s="73"/>
      <c r="J288" s="73"/>
      <c r="K288" s="39"/>
      <c r="L288" s="39"/>
      <c r="M288" s="39"/>
      <c r="N288" s="39"/>
      <c r="O288" s="39"/>
      <c r="P288" s="39"/>
      <c r="R288" s="3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s="73"/>
      <c r="CO288" s="76"/>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5:116" x14ac:dyDescent="0.4">
      <c r="E289" s="8"/>
      <c r="G289" s="171"/>
      <c r="H289" s="31"/>
      <c r="I289" s="73"/>
      <c r="J289" s="73"/>
      <c r="K289" s="39"/>
      <c r="L289" s="39"/>
      <c r="M289" s="39"/>
      <c r="N289" s="39"/>
      <c r="O289" s="39"/>
      <c r="P289" s="39"/>
      <c r="R289" s="38"/>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s="73"/>
      <c r="CO289" s="76"/>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5:116" x14ac:dyDescent="0.4">
      <c r="E290" s="8"/>
      <c r="G290" s="171"/>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5:116" x14ac:dyDescent="0.4">
      <c r="E291" s="8"/>
      <c r="G291" s="171"/>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5: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5:116" x14ac:dyDescent="0.4">
      <c r="E293" s="8"/>
      <c r="G293" s="171"/>
      <c r="H293" s="31"/>
      <c r="I293" s="73"/>
      <c r="J293" s="73"/>
      <c r="K293" s="39"/>
      <c r="L293" s="39"/>
      <c r="M293" s="39"/>
      <c r="N293" s="39"/>
      <c r="O293" s="39"/>
      <c r="P293" s="39"/>
      <c r="R293" s="38"/>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N293" s="73"/>
      <c r="CO293" s="76"/>
      <c r="CP293" s="76"/>
      <c r="CQ293" s="76"/>
      <c r="CR293" s="76"/>
      <c r="CS293" s="76"/>
      <c r="CT293" s="76"/>
      <c r="CU293" s="76"/>
      <c r="CV293" s="76"/>
      <c r="CW293" s="76"/>
      <c r="CX293" s="76"/>
      <c r="CY293" s="76"/>
      <c r="CZ293" s="76"/>
      <c r="DA293" s="76"/>
      <c r="DB293" s="76"/>
      <c r="DC293" s="76"/>
      <c r="DD293" s="76"/>
      <c r="DE293" s="76"/>
      <c r="DF293" s="76"/>
      <c r="DG293" s="76"/>
      <c r="DH293" s="76"/>
      <c r="DI293" s="76"/>
      <c r="DJ293" s="76"/>
      <c r="DK293" s="76"/>
      <c r="DL293" s="76"/>
    </row>
    <row r="294" spans="5:116" x14ac:dyDescent="0.4">
      <c r="E294" s="8"/>
      <c r="G294" s="171"/>
      <c r="H294" s="31"/>
      <c r="I294" s="73"/>
      <c r="J294" s="73"/>
      <c r="K294" s="39"/>
      <c r="L294" s="39"/>
      <c r="M294" s="39"/>
      <c r="N294" s="39"/>
      <c r="O294" s="39"/>
      <c r="P294" s="39"/>
      <c r="R294" s="38"/>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N294" s="73"/>
      <c r="CO294" s="76"/>
      <c r="CP294" s="76"/>
      <c r="CQ294" s="76"/>
      <c r="CR294" s="76"/>
      <c r="CS294" s="76"/>
      <c r="CT294" s="76"/>
      <c r="CU294" s="76"/>
      <c r="CV294" s="76"/>
      <c r="CW294" s="76"/>
      <c r="CX294" s="76"/>
      <c r="CY294" s="76"/>
      <c r="CZ294" s="76"/>
      <c r="DA294" s="76"/>
      <c r="DB294" s="76"/>
      <c r="DC294" s="76"/>
      <c r="DD294" s="76"/>
      <c r="DE294" s="76"/>
      <c r="DF294" s="76"/>
      <c r="DG294" s="76"/>
      <c r="DH294" s="76"/>
      <c r="DI294" s="76"/>
      <c r="DJ294" s="76"/>
      <c r="DK294" s="76"/>
      <c r="DL294" s="76"/>
    </row>
    <row r="295" spans="5:116" x14ac:dyDescent="0.4">
      <c r="E295" s="8"/>
      <c r="G295" s="171"/>
      <c r="H295" s="31"/>
      <c r="I295" s="73"/>
      <c r="J295" s="73"/>
      <c r="K295" s="39"/>
      <c r="L295" s="39"/>
      <c r="M295" s="39"/>
      <c r="N295" s="39"/>
      <c r="O295" s="39"/>
      <c r="P295" s="39"/>
      <c r="R295" s="38"/>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N295" s="73"/>
      <c r="CO295" s="76"/>
      <c r="CP295" s="76"/>
      <c r="CQ295" s="76"/>
      <c r="CR295" s="76"/>
      <c r="CS295" s="76"/>
      <c r="CT295" s="76"/>
      <c r="CU295" s="76"/>
      <c r="CV295" s="76"/>
      <c r="CW295" s="76"/>
      <c r="CX295" s="76"/>
      <c r="CY295" s="76"/>
      <c r="CZ295" s="76"/>
      <c r="DA295" s="76"/>
      <c r="DB295" s="76"/>
      <c r="DC295" s="76"/>
      <c r="DD295" s="76"/>
      <c r="DE295" s="76"/>
      <c r="DF295" s="76"/>
      <c r="DG295" s="76"/>
      <c r="DH295" s="76"/>
      <c r="DI295" s="76"/>
      <c r="DJ295" s="76"/>
      <c r="DK295" s="76"/>
      <c r="DL295" s="76"/>
    </row>
    <row r="296" spans="5:116" x14ac:dyDescent="0.4">
      <c r="E296" s="8"/>
      <c r="G296" s="171"/>
      <c r="H296" s="31"/>
      <c r="I296" s="73"/>
      <c r="J296" s="73"/>
      <c r="K296" s="39"/>
      <c r="L296" s="39"/>
      <c r="M296" s="39"/>
      <c r="N296" s="39"/>
      <c r="O296" s="39"/>
      <c r="P296" s="39"/>
      <c r="R296" s="38"/>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N296" s="73"/>
      <c r="CO296" s="76"/>
      <c r="CP296" s="76"/>
      <c r="CQ296" s="76"/>
      <c r="CR296" s="76"/>
      <c r="CS296" s="76"/>
      <c r="CT296" s="76"/>
      <c r="CU296" s="76"/>
      <c r="CV296" s="76"/>
      <c r="CW296" s="76"/>
      <c r="CX296" s="76"/>
      <c r="CY296" s="76"/>
      <c r="CZ296" s="76"/>
      <c r="DA296" s="76"/>
      <c r="DB296" s="76"/>
      <c r="DC296" s="76"/>
      <c r="DD296" s="76"/>
      <c r="DE296" s="76"/>
      <c r="DF296" s="76"/>
      <c r="DG296" s="76"/>
      <c r="DH296" s="76"/>
      <c r="DI296" s="76"/>
      <c r="DJ296" s="76"/>
      <c r="DK296" s="76"/>
      <c r="DL296" s="76"/>
    </row>
    <row r="297" spans="5:116" x14ac:dyDescent="0.4">
      <c r="E297" s="8"/>
      <c r="G297" s="171"/>
      <c r="H297" s="31"/>
      <c r="I297" s="73"/>
      <c r="J297" s="73"/>
      <c r="K297" s="39"/>
      <c r="L297" s="39"/>
      <c r="M297" s="39"/>
      <c r="N297" s="39"/>
      <c r="O297" s="39"/>
      <c r="P297" s="39"/>
      <c r="R297" s="38"/>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N297" s="73"/>
      <c r="CO297" s="76"/>
      <c r="CP297" s="76"/>
      <c r="CQ297" s="76"/>
      <c r="CR297" s="76"/>
      <c r="CS297" s="76"/>
      <c r="CT297" s="76"/>
      <c r="CU297" s="76"/>
      <c r="CV297" s="76"/>
      <c r="CW297" s="76"/>
      <c r="CX297" s="76"/>
      <c r="CY297" s="76"/>
      <c r="CZ297" s="76"/>
      <c r="DA297" s="76"/>
      <c r="DB297" s="76"/>
      <c r="DC297" s="76"/>
      <c r="DD297" s="76"/>
      <c r="DE297" s="76"/>
      <c r="DF297" s="76"/>
      <c r="DG297" s="76"/>
      <c r="DH297" s="76"/>
      <c r="DI297" s="76"/>
      <c r="DJ297" s="76"/>
      <c r="DK297" s="76"/>
      <c r="DL297" s="76"/>
    </row>
    <row r="298" spans="5:116" x14ac:dyDescent="0.4">
      <c r="E298" s="8"/>
      <c r="G298" s="171"/>
      <c r="H298" s="31"/>
      <c r="I298" s="73"/>
      <c r="J298" s="73"/>
      <c r="K298" s="39"/>
      <c r="L298" s="39"/>
      <c r="M298" s="39"/>
      <c r="N298" s="39"/>
      <c r="O298" s="39"/>
      <c r="P298" s="39"/>
      <c r="R298" s="38"/>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N298" s="73"/>
      <c r="CO298" s="76"/>
      <c r="CP298" s="76"/>
      <c r="CQ298" s="76"/>
      <c r="CR298" s="76"/>
      <c r="CS298" s="76"/>
      <c r="CT298" s="76"/>
      <c r="CU298" s="76"/>
      <c r="CV298" s="76"/>
      <c r="CW298" s="76"/>
      <c r="CX298" s="76"/>
      <c r="CY298" s="76"/>
      <c r="CZ298" s="76"/>
      <c r="DA298" s="76"/>
      <c r="DB298" s="76"/>
      <c r="DC298" s="76"/>
      <c r="DD298" s="76"/>
      <c r="DE298" s="76"/>
      <c r="DF298" s="76"/>
      <c r="DG298" s="76"/>
      <c r="DH298" s="76"/>
      <c r="DI298" s="76"/>
      <c r="DJ298" s="76"/>
      <c r="DK298" s="76"/>
      <c r="DL298" s="76"/>
    </row>
    <row r="299" spans="5:116" x14ac:dyDescent="0.4">
      <c r="E299" s="8"/>
      <c r="G299" s="17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N299" s="73"/>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row>
    <row r="300" spans="5:116" x14ac:dyDescent="0.4">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4">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4">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4">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4">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4">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4">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4">
      <c r="A307" s="206"/>
      <c r="B307" s="27" t="s">
        <v>477</v>
      </c>
      <c r="C307" s="27" t="s">
        <v>477</v>
      </c>
      <c r="D307" s="27"/>
      <c r="E307" s="27" t="s">
        <v>477</v>
      </c>
      <c r="F307" s="27" t="s">
        <v>477</v>
      </c>
      <c r="G307" s="206" t="s">
        <v>477</v>
      </c>
      <c r="H307" s="206" t="s">
        <v>477</v>
      </c>
      <c r="I307" s="206" t="s">
        <v>477</v>
      </c>
      <c r="J307" s="206"/>
      <c r="K307" s="206" t="s">
        <v>477</v>
      </c>
      <c r="L307" s="206" t="s">
        <v>477</v>
      </c>
      <c r="M307" s="206" t="s">
        <v>477</v>
      </c>
      <c r="N307" s="206" t="s">
        <v>477</v>
      </c>
      <c r="O307" s="206" t="s">
        <v>477</v>
      </c>
      <c r="P307" s="206" t="s">
        <v>477</v>
      </c>
      <c r="R307" s="206" t="s">
        <v>477</v>
      </c>
      <c r="S307" s="206" t="s">
        <v>477</v>
      </c>
      <c r="T307" s="206" t="s">
        <v>477</v>
      </c>
      <c r="U307" s="206" t="s">
        <v>477</v>
      </c>
      <c r="V307" s="206" t="s">
        <v>477</v>
      </c>
      <c r="W307" s="206" t="s">
        <v>477</v>
      </c>
      <c r="X307" s="206" t="s">
        <v>477</v>
      </c>
      <c r="Y307" s="206" t="s">
        <v>477</v>
      </c>
      <c r="Z307" s="206" t="s">
        <v>477</v>
      </c>
      <c r="AA307" s="206" t="s">
        <v>477</v>
      </c>
      <c r="AB307" s="206" t="s">
        <v>477</v>
      </c>
      <c r="AC307" s="206" t="s">
        <v>477</v>
      </c>
      <c r="AD307" s="210"/>
      <c r="AE307" s="210"/>
      <c r="AF307" s="210"/>
      <c r="AG307" s="210"/>
      <c r="AH307" s="210"/>
      <c r="AI307" s="210"/>
      <c r="AJ307" s="210"/>
      <c r="AK307" s="210"/>
      <c r="AL307" s="210"/>
      <c r="AM307" s="210"/>
      <c r="AN307" s="210"/>
      <c r="AO307" s="210"/>
      <c r="AP307" s="210"/>
      <c r="AQ307" s="210"/>
      <c r="AR307" s="210"/>
      <c r="AS307" s="210"/>
      <c r="AT307" s="210"/>
      <c r="AU307" s="210"/>
      <c r="AV307" s="210"/>
      <c r="AW307" s="210"/>
      <c r="AX307" s="210"/>
      <c r="AY307" s="210"/>
      <c r="AZ307" s="210"/>
      <c r="BA307" s="210"/>
      <c r="BB307" s="210"/>
      <c r="BC307" s="210"/>
      <c r="BD307" s="210"/>
      <c r="BE307" s="210"/>
      <c r="BF307" s="210"/>
      <c r="BG307" s="210"/>
      <c r="BH307" s="210"/>
      <c r="BI307" s="210"/>
      <c r="BJ307" s="210"/>
      <c r="BK307" s="210"/>
      <c r="BL307" s="210"/>
      <c r="BM307" s="210"/>
      <c r="BN307" s="210"/>
      <c r="BO307" s="210"/>
      <c r="BP307" s="210"/>
      <c r="BQ307" s="210"/>
      <c r="BR307" s="210"/>
      <c r="BS307" s="210"/>
      <c r="BT307" s="210"/>
      <c r="BU307" s="210"/>
      <c r="BV307" s="210"/>
      <c r="BW307" s="210"/>
      <c r="BX307" s="210"/>
      <c r="BY307" s="210"/>
      <c r="BZ307" s="210"/>
      <c r="CA307" s="210"/>
      <c r="CB307" s="210"/>
      <c r="CC307" s="210"/>
      <c r="CD307" s="210"/>
      <c r="CE307" s="210"/>
      <c r="CF307" s="210"/>
      <c r="CG307" s="210"/>
      <c r="CH307" s="210"/>
      <c r="CI307" s="210"/>
      <c r="CJ307" s="210"/>
      <c r="CK307" s="210"/>
      <c r="CL307" s="210"/>
      <c r="CN307" s="206" t="s">
        <v>477</v>
      </c>
      <c r="CO307" s="210"/>
      <c r="CP307" s="210"/>
      <c r="CQ307" s="210"/>
      <c r="CR307" s="210"/>
      <c r="CS307" s="210"/>
      <c r="CT307" s="210"/>
      <c r="CU307" s="210"/>
      <c r="CV307" s="210"/>
      <c r="CW307" s="210"/>
      <c r="CX307" s="210"/>
      <c r="CY307" s="210"/>
      <c r="CZ307" s="210"/>
      <c r="DA307" s="210"/>
      <c r="DB307" s="210"/>
      <c r="DC307" s="210"/>
      <c r="DD307" s="210"/>
      <c r="DE307" s="210"/>
      <c r="DF307" s="210"/>
      <c r="DG307" s="210"/>
      <c r="DH307" s="210"/>
      <c r="DI307" s="210"/>
      <c r="DJ307" s="210"/>
      <c r="DK307" s="210"/>
      <c r="DL307" s="210"/>
    </row>
    <row r="308" spans="1:116" x14ac:dyDescent="0.4">
      <c r="A308" s="27"/>
      <c r="B308" s="27"/>
      <c r="C308" s="27"/>
      <c r="D308" s="27"/>
      <c r="E308" s="27"/>
      <c r="F308" s="27"/>
      <c r="G308" s="27"/>
      <c r="H308" s="27"/>
      <c r="I308" s="27"/>
      <c r="J308" s="27"/>
      <c r="K308" s="27"/>
      <c r="L308" s="27"/>
      <c r="M308" s="27"/>
      <c r="N308" s="27"/>
      <c r="O308" s="27"/>
      <c r="P308" s="27"/>
      <c r="R308" s="27"/>
      <c r="S308" s="27"/>
      <c r="T308" s="27"/>
      <c r="U308" s="27"/>
      <c r="V308" s="27"/>
      <c r="W308" s="27"/>
      <c r="X308" s="27"/>
      <c r="Y308" s="27"/>
      <c r="Z308" s="27"/>
      <c r="AA308" s="27"/>
      <c r="AB308" s="27"/>
      <c r="AC308" s="2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c r="BA308" s="67"/>
      <c r="BB308" s="67"/>
      <c r="BC308" s="67"/>
      <c r="BD308" s="67"/>
      <c r="BE308" s="67"/>
      <c r="BF308" s="67"/>
      <c r="BG308" s="67"/>
      <c r="BH308" s="67"/>
      <c r="BI308" s="67"/>
      <c r="BJ308" s="67"/>
      <c r="BK308" s="67"/>
      <c r="BL308" s="67"/>
      <c r="BM308" s="67"/>
      <c r="BN308" s="67"/>
      <c r="BO308" s="67"/>
      <c r="BP308" s="67"/>
      <c r="BQ308" s="67"/>
      <c r="BR308" s="67"/>
      <c r="BS308" s="67"/>
      <c r="BT308" s="67"/>
      <c r="BU308" s="67"/>
      <c r="BV308" s="67"/>
      <c r="BW308" s="67"/>
      <c r="BX308" s="67"/>
      <c r="BY308" s="67"/>
      <c r="BZ308" s="67"/>
      <c r="CA308" s="67"/>
      <c r="CB308" s="67"/>
      <c r="CC308" s="67"/>
      <c r="CD308" s="67"/>
      <c r="CE308" s="67"/>
      <c r="CF308" s="67"/>
      <c r="CG308" s="67"/>
      <c r="CH308" s="67"/>
      <c r="CI308" s="67"/>
      <c r="CJ308" s="67"/>
      <c r="CK308" s="67"/>
      <c r="CL308" s="67"/>
      <c r="CN308" s="27"/>
      <c r="CO308" s="67"/>
      <c r="CP308" s="67"/>
      <c r="CQ308" s="67"/>
      <c r="CR308" s="67"/>
      <c r="CS308" s="67"/>
      <c r="CT308" s="67"/>
      <c r="CU308" s="67"/>
      <c r="CV308" s="67"/>
      <c r="CW308" s="67"/>
      <c r="CX308" s="67"/>
      <c r="CY308" s="67"/>
      <c r="CZ308" s="67"/>
      <c r="DA308" s="67"/>
      <c r="DB308" s="67"/>
      <c r="DC308" s="67"/>
      <c r="DD308" s="67"/>
      <c r="DE308" s="67"/>
      <c r="DF308" s="67"/>
      <c r="DG308" s="67"/>
      <c r="DH308" s="67"/>
      <c r="DI308" s="67"/>
      <c r="DJ308" s="67"/>
      <c r="DK308" s="67"/>
      <c r="DL308" s="67"/>
    </row>
    <row r="309" spans="1:116" x14ac:dyDescent="0.4">
      <c r="A309" s="174"/>
      <c r="E309" s="8"/>
      <c r="G309" s="175" t="s">
        <v>490</v>
      </c>
      <c r="H309" s="174"/>
      <c r="I309" s="176"/>
      <c r="J309" s="176"/>
      <c r="K309" s="197"/>
      <c r="L309" s="197"/>
      <c r="M309" s="197"/>
      <c r="N309" s="197"/>
      <c r="O309" s="197"/>
      <c r="P309" s="197"/>
      <c r="R309" s="198"/>
      <c r="S309" s="174"/>
      <c r="T309" s="174"/>
      <c r="U309" s="174"/>
      <c r="V309" s="174"/>
      <c r="W309" s="174"/>
      <c r="X309" s="174"/>
      <c r="Y309" s="174"/>
      <c r="Z309" s="174"/>
      <c r="AA309" s="174"/>
      <c r="AB309" s="174"/>
      <c r="AC309" s="174"/>
      <c r="AD309" s="174"/>
      <c r="AE309" s="174"/>
      <c r="AF309" s="174"/>
      <c r="AG309" s="174"/>
      <c r="AH309" s="174"/>
      <c r="AI309" s="174"/>
      <c r="AJ309" s="174"/>
      <c r="AK309" s="174"/>
      <c r="AL309" s="174"/>
      <c r="AM309" s="174"/>
      <c r="AN309" s="174"/>
      <c r="AO309" s="174"/>
      <c r="AP309" s="174"/>
      <c r="AQ309" s="174"/>
      <c r="AR309" s="174"/>
      <c r="AS309" s="174"/>
      <c r="AT309" s="174"/>
      <c r="AU309" s="174"/>
      <c r="AV309" s="174"/>
      <c r="AW309" s="174"/>
      <c r="AX309" s="174"/>
      <c r="AY309" s="174"/>
      <c r="AZ309" s="174"/>
      <c r="BA309" s="174"/>
      <c r="BB309" s="174"/>
      <c r="BC309" s="174"/>
      <c r="BD309" s="174"/>
      <c r="BE309" s="174"/>
      <c r="BF309" s="174"/>
      <c r="BG309" s="174"/>
      <c r="BH309" s="174"/>
      <c r="BI309" s="174"/>
      <c r="BJ309" s="174"/>
      <c r="BK309" s="174"/>
      <c r="BL309" s="174"/>
      <c r="BM309" s="174"/>
      <c r="BN309" s="174"/>
      <c r="BO309" s="174"/>
      <c r="BP309" s="174"/>
      <c r="BQ309" s="174"/>
      <c r="BR309" s="174"/>
      <c r="BS309" s="174"/>
      <c r="BT309" s="174"/>
      <c r="BU309" s="174"/>
      <c r="BV309" s="174"/>
      <c r="BW309" s="174"/>
      <c r="BX309" s="174"/>
      <c r="BY309" s="174"/>
      <c r="BZ309" s="174"/>
      <c r="CA309" s="174"/>
      <c r="CB309" s="174"/>
      <c r="CC309" s="174"/>
      <c r="CD309" s="174"/>
      <c r="CE309" s="174"/>
      <c r="CF309" s="174"/>
      <c r="CG309" s="174"/>
      <c r="CH309" s="174"/>
      <c r="CI309" s="174"/>
      <c r="CJ309" s="174"/>
      <c r="CK309" s="174"/>
      <c r="CL309" s="174"/>
      <c r="CN309" s="176"/>
      <c r="CO309" s="174"/>
      <c r="CP309" s="174"/>
      <c r="CQ309" s="174"/>
      <c r="CR309" s="174"/>
      <c r="CS309" s="174"/>
      <c r="CT309" s="174"/>
      <c r="CU309" s="174"/>
      <c r="CV309" s="174"/>
      <c r="CW309" s="174"/>
      <c r="CX309" s="174"/>
      <c r="CY309" s="174"/>
      <c r="CZ309" s="174"/>
      <c r="DA309" s="174"/>
      <c r="DB309" s="174"/>
      <c r="DC309" s="174"/>
      <c r="DD309" s="174"/>
      <c r="DE309" s="174"/>
      <c r="DF309" s="174"/>
      <c r="DG309" s="174"/>
      <c r="DH309" s="174"/>
      <c r="DI309" s="174"/>
      <c r="DJ309" s="174"/>
      <c r="DK309" s="174"/>
      <c r="DL309" s="174"/>
    </row>
    <row r="310" spans="1:116" x14ac:dyDescent="0.4">
      <c r="A310" s="174"/>
      <c r="E310" s="8"/>
      <c r="G310" s="175" t="s">
        <v>492</v>
      </c>
      <c r="H310" s="174"/>
      <c r="I310" s="176"/>
      <c r="J310" s="176"/>
      <c r="K310" s="197"/>
      <c r="L310" s="197"/>
      <c r="M310" s="197"/>
      <c r="N310" s="197"/>
      <c r="O310" s="197"/>
      <c r="P310" s="197"/>
      <c r="R310" s="198"/>
      <c r="S310" s="174"/>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174"/>
      <c r="BB310" s="174"/>
      <c r="BC310" s="174"/>
      <c r="BD310" s="174"/>
      <c r="BE310" s="174"/>
      <c r="BF310" s="174"/>
      <c r="BG310" s="174"/>
      <c r="BH310" s="174"/>
      <c r="BI310" s="174"/>
      <c r="BJ310" s="174"/>
      <c r="BK310" s="174"/>
      <c r="BL310" s="174"/>
      <c r="BM310" s="174"/>
      <c r="BN310" s="174"/>
      <c r="BO310" s="174"/>
      <c r="BP310" s="174"/>
      <c r="BQ310" s="174"/>
      <c r="BR310" s="174"/>
      <c r="BS310" s="174"/>
      <c r="BT310" s="174"/>
      <c r="BU310" s="174"/>
      <c r="BV310" s="174"/>
      <c r="BW310" s="174"/>
      <c r="BX310" s="174"/>
      <c r="BY310" s="174"/>
      <c r="BZ310" s="174"/>
      <c r="CA310" s="174"/>
      <c r="CB310" s="174"/>
      <c r="CC310" s="174"/>
      <c r="CD310" s="174"/>
      <c r="CE310" s="174"/>
      <c r="CF310" s="174"/>
      <c r="CG310" s="174"/>
      <c r="CH310" s="174"/>
      <c r="CI310" s="174"/>
      <c r="CJ310" s="174"/>
      <c r="CK310" s="174"/>
      <c r="CL310" s="174"/>
      <c r="CN310" s="176"/>
      <c r="CO310" s="174"/>
      <c r="CP310" s="174"/>
      <c r="CQ310" s="174"/>
      <c r="CR310" s="174"/>
      <c r="CS310" s="174"/>
      <c r="CT310" s="174"/>
      <c r="CU310" s="174"/>
      <c r="CV310" s="174"/>
      <c r="CW310" s="174"/>
      <c r="CX310" s="174"/>
      <c r="CY310" s="174"/>
      <c r="CZ310" s="174"/>
      <c r="DA310" s="174"/>
      <c r="DB310" s="174"/>
      <c r="DC310" s="174"/>
      <c r="DD310" s="174"/>
      <c r="DE310" s="174"/>
      <c r="DF310" s="174"/>
      <c r="DG310" s="174"/>
      <c r="DH310" s="174"/>
      <c r="DI310" s="174"/>
      <c r="DJ310" s="174"/>
      <c r="DK310" s="174"/>
      <c r="DL310" s="174"/>
    </row>
    <row r="311" spans="1:116" x14ac:dyDescent="0.4">
      <c r="A311" s="174"/>
      <c r="E311" s="8"/>
      <c r="G311" s="175" t="s">
        <v>461</v>
      </c>
      <c r="H311" s="174"/>
      <c r="I311" s="176"/>
      <c r="J311" s="176"/>
      <c r="K311" s="197"/>
      <c r="L311" s="197"/>
      <c r="M311" s="197"/>
      <c r="N311" s="197"/>
      <c r="O311" s="197"/>
      <c r="P311" s="197"/>
      <c r="R311" s="198"/>
      <c r="S311" s="199" t="str">
        <f t="shared" ref="S311:AX311" si="301">S$20</f>
        <v>S$16</v>
      </c>
      <c r="T311" s="199" t="str">
        <f t="shared" si="301"/>
        <v>T$16</v>
      </c>
      <c r="U311" s="199" t="str">
        <f t="shared" si="301"/>
        <v>U$16</v>
      </c>
      <c r="V311" s="199" t="str">
        <f t="shared" si="301"/>
        <v>V$16</v>
      </c>
      <c r="W311" s="199" t="str">
        <f t="shared" si="301"/>
        <v>W$16</v>
      </c>
      <c r="X311" s="199" t="str">
        <f t="shared" si="301"/>
        <v>X$16</v>
      </c>
      <c r="Y311" s="199" t="str">
        <f t="shared" si="301"/>
        <v>Y$16</v>
      </c>
      <c r="Z311" s="199" t="str">
        <f t="shared" si="301"/>
        <v>Z$16</v>
      </c>
      <c r="AA311" s="199" t="str">
        <f t="shared" si="301"/>
        <v>AA$16</v>
      </c>
      <c r="AB311" s="199" t="str">
        <f t="shared" si="301"/>
        <v>AB$16</v>
      </c>
      <c r="AC311" s="199" t="str">
        <f t="shared" si="301"/>
        <v>AC$16</v>
      </c>
      <c r="AD311" s="199" t="str">
        <f t="shared" si="301"/>
        <v>AD$16</v>
      </c>
      <c r="AE311" s="199" t="str">
        <f t="shared" si="301"/>
        <v>AE$16</v>
      </c>
      <c r="AF311" s="199" t="str">
        <f t="shared" si="301"/>
        <v>AF$16</v>
      </c>
      <c r="AG311" s="199" t="str">
        <f t="shared" si="301"/>
        <v>AG$16</v>
      </c>
      <c r="AH311" s="199" t="str">
        <f t="shared" si="301"/>
        <v>AH$16</v>
      </c>
      <c r="AI311" s="199" t="str">
        <f t="shared" si="301"/>
        <v>AI$16</v>
      </c>
      <c r="AJ311" s="199" t="str">
        <f t="shared" si="301"/>
        <v>AJ$16</v>
      </c>
      <c r="AK311" s="199" t="str">
        <f t="shared" si="301"/>
        <v>AK$16</v>
      </c>
      <c r="AL311" s="199" t="str">
        <f t="shared" si="301"/>
        <v>AL$16</v>
      </c>
      <c r="AM311" s="199" t="str">
        <f t="shared" si="301"/>
        <v>AM$16</v>
      </c>
      <c r="AN311" s="199" t="str">
        <f t="shared" si="301"/>
        <v>AN$16</v>
      </c>
      <c r="AO311" s="199" t="str">
        <f t="shared" si="301"/>
        <v>AO$16</v>
      </c>
      <c r="AP311" s="199" t="str">
        <f t="shared" si="301"/>
        <v>AP$16</v>
      </c>
      <c r="AQ311" s="199" t="str">
        <f t="shared" si="301"/>
        <v>AQ$16</v>
      </c>
      <c r="AR311" s="199" t="str">
        <f t="shared" si="301"/>
        <v>AR$16</v>
      </c>
      <c r="AS311" s="199" t="str">
        <f t="shared" si="301"/>
        <v>AS$16</v>
      </c>
      <c r="AT311" s="199" t="str">
        <f t="shared" si="301"/>
        <v>AT$16</v>
      </c>
      <c r="AU311" s="199" t="str">
        <f t="shared" si="301"/>
        <v>AU$16</v>
      </c>
      <c r="AV311" s="199" t="str">
        <f t="shared" si="301"/>
        <v>AV$16</v>
      </c>
      <c r="AW311" s="199" t="str">
        <f t="shared" si="301"/>
        <v>AW$16</v>
      </c>
      <c r="AX311" s="199" t="str">
        <f t="shared" si="301"/>
        <v>AX$16</v>
      </c>
      <c r="AY311" s="199" t="str">
        <f t="shared" ref="AY311:CD311" si="302">AY$20</f>
        <v>AY$16</v>
      </c>
      <c r="AZ311" s="199" t="str">
        <f t="shared" si="302"/>
        <v>AZ$16</v>
      </c>
      <c r="BA311" s="199" t="str">
        <f t="shared" si="302"/>
        <v>BA$16</v>
      </c>
      <c r="BB311" s="199" t="str">
        <f t="shared" si="302"/>
        <v>BB$16</v>
      </c>
      <c r="BC311" s="199" t="str">
        <f t="shared" si="302"/>
        <v>BC$16</v>
      </c>
      <c r="BD311" s="199" t="str">
        <f t="shared" si="302"/>
        <v>BD$16</v>
      </c>
      <c r="BE311" s="199" t="str">
        <f t="shared" si="302"/>
        <v>BE$16</v>
      </c>
      <c r="BF311" s="199" t="str">
        <f t="shared" si="302"/>
        <v>BF$16</v>
      </c>
      <c r="BG311" s="199" t="str">
        <f t="shared" si="302"/>
        <v>BG$16</v>
      </c>
      <c r="BH311" s="199" t="str">
        <f t="shared" si="302"/>
        <v>BH$16</v>
      </c>
      <c r="BI311" s="199" t="str">
        <f t="shared" si="302"/>
        <v>BI$16</v>
      </c>
      <c r="BJ311" s="199" t="str">
        <f t="shared" si="302"/>
        <v>BJ$16</v>
      </c>
      <c r="BK311" s="199" t="str">
        <f t="shared" si="302"/>
        <v>BK$16</v>
      </c>
      <c r="BL311" s="199" t="str">
        <f t="shared" si="302"/>
        <v>BL$16</v>
      </c>
      <c r="BM311" s="199" t="str">
        <f t="shared" si="302"/>
        <v>BM$16</v>
      </c>
      <c r="BN311" s="199" t="str">
        <f t="shared" si="302"/>
        <v>BN$16</v>
      </c>
      <c r="BO311" s="199" t="str">
        <f t="shared" si="302"/>
        <v>BO$16</v>
      </c>
      <c r="BP311" s="199" t="str">
        <f t="shared" si="302"/>
        <v>BP$16</v>
      </c>
      <c r="BQ311" s="199" t="str">
        <f t="shared" si="302"/>
        <v>BQ$16</v>
      </c>
      <c r="BR311" s="199" t="str">
        <f t="shared" si="302"/>
        <v>BR$16</v>
      </c>
      <c r="BS311" s="199" t="str">
        <f t="shared" si="302"/>
        <v>BS$16</v>
      </c>
      <c r="BT311" s="199" t="str">
        <f t="shared" si="302"/>
        <v>BT$16</v>
      </c>
      <c r="BU311" s="199" t="str">
        <f t="shared" si="302"/>
        <v>BU$16</v>
      </c>
      <c r="BV311" s="199" t="str">
        <f t="shared" si="302"/>
        <v>BV$16</v>
      </c>
      <c r="BW311" s="199" t="str">
        <f t="shared" si="302"/>
        <v>BW$16</v>
      </c>
      <c r="BX311" s="199" t="str">
        <f t="shared" si="302"/>
        <v>BX$16</v>
      </c>
      <c r="BY311" s="199" t="str">
        <f t="shared" si="302"/>
        <v>BY$16</v>
      </c>
      <c r="BZ311" s="199" t="str">
        <f t="shared" si="302"/>
        <v>BZ$16</v>
      </c>
      <c r="CA311" s="199" t="str">
        <f t="shared" si="302"/>
        <v>CA$16</v>
      </c>
      <c r="CB311" s="199" t="str">
        <f t="shared" si="302"/>
        <v>CB$16</v>
      </c>
      <c r="CC311" s="199" t="str">
        <f t="shared" si="302"/>
        <v>CC$16</v>
      </c>
      <c r="CD311" s="199" t="str">
        <f t="shared" si="302"/>
        <v>CD$16</v>
      </c>
      <c r="CE311" s="199" t="str">
        <f t="shared" ref="CE311:CL311" si="303">CE$20</f>
        <v>CE$16</v>
      </c>
      <c r="CF311" s="199" t="str">
        <f t="shared" si="303"/>
        <v>CF$16</v>
      </c>
      <c r="CG311" s="199" t="str">
        <f t="shared" si="303"/>
        <v>CG$16</v>
      </c>
      <c r="CH311" s="199" t="str">
        <f t="shared" si="303"/>
        <v>CH$16</v>
      </c>
      <c r="CI311" s="199" t="str">
        <f t="shared" si="303"/>
        <v>CI$16</v>
      </c>
      <c r="CJ311" s="199" t="str">
        <f t="shared" si="303"/>
        <v>CJ$16</v>
      </c>
      <c r="CK311" s="199" t="str">
        <f t="shared" si="303"/>
        <v>CK$16</v>
      </c>
      <c r="CL311" s="199" t="str">
        <f t="shared" si="303"/>
        <v>CL$16</v>
      </c>
      <c r="CN311" s="176"/>
      <c r="CO311" s="199" t="str">
        <f t="shared" ref="CO311:DL311" si="304">CO$20</f>
        <v>CO$16</v>
      </c>
      <c r="CP311" s="199" t="str">
        <f t="shared" si="304"/>
        <v>CP$16</v>
      </c>
      <c r="CQ311" s="199" t="str">
        <f t="shared" si="304"/>
        <v>CQ$16</v>
      </c>
      <c r="CR311" s="199" t="str">
        <f t="shared" si="304"/>
        <v>CR$16</v>
      </c>
      <c r="CS311" s="199" t="str">
        <f t="shared" si="304"/>
        <v>CS$16</v>
      </c>
      <c r="CT311" s="199" t="str">
        <f t="shared" si="304"/>
        <v>CT$16</v>
      </c>
      <c r="CU311" s="199" t="str">
        <f t="shared" si="304"/>
        <v>CU$16</v>
      </c>
      <c r="CV311" s="199" t="str">
        <f t="shared" si="304"/>
        <v>CV$16</v>
      </c>
      <c r="CW311" s="199" t="str">
        <f t="shared" si="304"/>
        <v>CW$16</v>
      </c>
      <c r="CX311" s="199" t="str">
        <f t="shared" si="304"/>
        <v>CX$16</v>
      </c>
      <c r="CY311" s="199" t="str">
        <f t="shared" si="304"/>
        <v>CY$16</v>
      </c>
      <c r="CZ311" s="199" t="str">
        <f t="shared" si="304"/>
        <v>CZ$16</v>
      </c>
      <c r="DA311" s="199" t="str">
        <f t="shared" si="304"/>
        <v>DA$16</v>
      </c>
      <c r="DB311" s="199" t="str">
        <f t="shared" si="304"/>
        <v>DB$16</v>
      </c>
      <c r="DC311" s="199" t="str">
        <f t="shared" si="304"/>
        <v>DC$16</v>
      </c>
      <c r="DD311" s="199" t="str">
        <f t="shared" si="304"/>
        <v>DD$16</v>
      </c>
      <c r="DE311" s="199" t="str">
        <f t="shared" si="304"/>
        <v>DE$16</v>
      </c>
      <c r="DF311" s="199" t="str">
        <f t="shared" si="304"/>
        <v>DF$16</v>
      </c>
      <c r="DG311" s="199" t="str">
        <f t="shared" si="304"/>
        <v>DG$16</v>
      </c>
      <c r="DH311" s="199" t="str">
        <f t="shared" si="304"/>
        <v>DH$16</v>
      </c>
      <c r="DI311" s="199" t="str">
        <f t="shared" si="304"/>
        <v>DI$16</v>
      </c>
      <c r="DJ311" s="199" t="str">
        <f t="shared" si="304"/>
        <v>DJ$16</v>
      </c>
      <c r="DK311" s="199" t="str">
        <f t="shared" si="304"/>
        <v>DK$16</v>
      </c>
      <c r="DL311" s="199" t="str">
        <f t="shared" si="304"/>
        <v>DL$16</v>
      </c>
    </row>
    <row r="312" spans="1:116" x14ac:dyDescent="0.4">
      <c r="A312" s="174"/>
      <c r="E312" s="8"/>
      <c r="G312" s="175" t="s">
        <v>462</v>
      </c>
      <c r="H312" s="200"/>
      <c r="I312" s="201"/>
      <c r="J312" s="201"/>
      <c r="K312" s="202"/>
      <c r="L312" s="202"/>
      <c r="M312" s="202"/>
      <c r="N312" s="202"/>
      <c r="O312" s="202"/>
      <c r="P312" s="202"/>
      <c r="R312" s="202"/>
      <c r="S312" s="199" t="str">
        <f t="shared" ref="S312:AX312" si="305">S$21</f>
        <v>S$17</v>
      </c>
      <c r="T312" s="199" t="str">
        <f t="shared" si="305"/>
        <v>T$17</v>
      </c>
      <c r="U312" s="199" t="str">
        <f t="shared" si="305"/>
        <v>U$17</v>
      </c>
      <c r="V312" s="199" t="str">
        <f t="shared" si="305"/>
        <v>V$17</v>
      </c>
      <c r="W312" s="199" t="str">
        <f t="shared" si="305"/>
        <v>W$17</v>
      </c>
      <c r="X312" s="199" t="str">
        <f t="shared" si="305"/>
        <v>X$17</v>
      </c>
      <c r="Y312" s="199" t="str">
        <f t="shared" si="305"/>
        <v>Y$17</v>
      </c>
      <c r="Z312" s="199" t="str">
        <f t="shared" si="305"/>
        <v>Z$17</v>
      </c>
      <c r="AA312" s="199" t="str">
        <f t="shared" si="305"/>
        <v>AA$17</v>
      </c>
      <c r="AB312" s="199" t="str">
        <f t="shared" si="305"/>
        <v>AB$17</v>
      </c>
      <c r="AC312" s="199" t="str">
        <f t="shared" si="305"/>
        <v>AC$17</v>
      </c>
      <c r="AD312" s="199" t="str">
        <f t="shared" si="305"/>
        <v>AD$17</v>
      </c>
      <c r="AE312" s="199" t="str">
        <f t="shared" si="305"/>
        <v>AE$17</v>
      </c>
      <c r="AF312" s="199" t="str">
        <f t="shared" si="305"/>
        <v>AF$17</v>
      </c>
      <c r="AG312" s="199" t="str">
        <f t="shared" si="305"/>
        <v>AG$17</v>
      </c>
      <c r="AH312" s="199" t="str">
        <f t="shared" si="305"/>
        <v>AH$17</v>
      </c>
      <c r="AI312" s="199" t="str">
        <f t="shared" si="305"/>
        <v>AI$17</v>
      </c>
      <c r="AJ312" s="199" t="str">
        <f t="shared" si="305"/>
        <v>AJ$17</v>
      </c>
      <c r="AK312" s="199" t="str">
        <f t="shared" si="305"/>
        <v>AK$17</v>
      </c>
      <c r="AL312" s="199" t="str">
        <f t="shared" si="305"/>
        <v>AL$17</v>
      </c>
      <c r="AM312" s="199" t="str">
        <f t="shared" si="305"/>
        <v>AM$17</v>
      </c>
      <c r="AN312" s="199" t="str">
        <f t="shared" si="305"/>
        <v>AN$17</v>
      </c>
      <c r="AO312" s="199" t="str">
        <f t="shared" si="305"/>
        <v>AO$17</v>
      </c>
      <c r="AP312" s="199" t="str">
        <f t="shared" si="305"/>
        <v>AP$17</v>
      </c>
      <c r="AQ312" s="199" t="str">
        <f t="shared" si="305"/>
        <v>AQ$17</v>
      </c>
      <c r="AR312" s="199" t="str">
        <f t="shared" si="305"/>
        <v>AR$17</v>
      </c>
      <c r="AS312" s="199" t="str">
        <f t="shared" si="305"/>
        <v>AS$17</v>
      </c>
      <c r="AT312" s="199" t="str">
        <f t="shared" si="305"/>
        <v>AT$17</v>
      </c>
      <c r="AU312" s="199" t="str">
        <f t="shared" si="305"/>
        <v>AU$17</v>
      </c>
      <c r="AV312" s="199" t="str">
        <f t="shared" si="305"/>
        <v>AV$17</v>
      </c>
      <c r="AW312" s="199" t="str">
        <f t="shared" si="305"/>
        <v>AW$17</v>
      </c>
      <c r="AX312" s="199" t="str">
        <f t="shared" si="305"/>
        <v>AX$17</v>
      </c>
      <c r="AY312" s="199" t="str">
        <f t="shared" ref="AY312:CD312" si="306">AY$21</f>
        <v>AY$17</v>
      </c>
      <c r="AZ312" s="199" t="str">
        <f t="shared" si="306"/>
        <v>AZ$17</v>
      </c>
      <c r="BA312" s="199" t="str">
        <f t="shared" si="306"/>
        <v>BA$17</v>
      </c>
      <c r="BB312" s="199" t="str">
        <f t="shared" si="306"/>
        <v>BB$17</v>
      </c>
      <c r="BC312" s="199" t="str">
        <f t="shared" si="306"/>
        <v>BC$17</v>
      </c>
      <c r="BD312" s="199" t="str">
        <f t="shared" si="306"/>
        <v>BD$17</v>
      </c>
      <c r="BE312" s="199" t="str">
        <f t="shared" si="306"/>
        <v>BE$17</v>
      </c>
      <c r="BF312" s="199" t="str">
        <f t="shared" si="306"/>
        <v>BF$17</v>
      </c>
      <c r="BG312" s="199" t="str">
        <f t="shared" si="306"/>
        <v>BG$17</v>
      </c>
      <c r="BH312" s="199" t="str">
        <f t="shared" si="306"/>
        <v>BH$17</v>
      </c>
      <c r="BI312" s="199" t="str">
        <f t="shared" si="306"/>
        <v>BI$17</v>
      </c>
      <c r="BJ312" s="199" t="str">
        <f t="shared" si="306"/>
        <v>BJ$17</v>
      </c>
      <c r="BK312" s="199" t="str">
        <f t="shared" si="306"/>
        <v>BK$17</v>
      </c>
      <c r="BL312" s="199" t="str">
        <f t="shared" si="306"/>
        <v>BL$17</v>
      </c>
      <c r="BM312" s="199" t="str">
        <f t="shared" si="306"/>
        <v>BM$17</v>
      </c>
      <c r="BN312" s="199" t="str">
        <f t="shared" si="306"/>
        <v>BN$17</v>
      </c>
      <c r="BO312" s="199" t="str">
        <f t="shared" si="306"/>
        <v>BO$17</v>
      </c>
      <c r="BP312" s="199" t="str">
        <f t="shared" si="306"/>
        <v>BP$17</v>
      </c>
      <c r="BQ312" s="199" t="str">
        <f t="shared" si="306"/>
        <v>BQ$17</v>
      </c>
      <c r="BR312" s="199" t="str">
        <f t="shared" si="306"/>
        <v>BR$17</v>
      </c>
      <c r="BS312" s="199" t="str">
        <f t="shared" si="306"/>
        <v>BS$17</v>
      </c>
      <c r="BT312" s="199" t="str">
        <f t="shared" si="306"/>
        <v>BT$17</v>
      </c>
      <c r="BU312" s="199" t="str">
        <f t="shared" si="306"/>
        <v>BU$17</v>
      </c>
      <c r="BV312" s="199" t="str">
        <f t="shared" si="306"/>
        <v>BV$17</v>
      </c>
      <c r="BW312" s="199" t="str">
        <f t="shared" si="306"/>
        <v>BW$17</v>
      </c>
      <c r="BX312" s="199" t="str">
        <f t="shared" si="306"/>
        <v>BX$17</v>
      </c>
      <c r="BY312" s="199" t="str">
        <f t="shared" si="306"/>
        <v>BY$17</v>
      </c>
      <c r="BZ312" s="199" t="str">
        <f t="shared" si="306"/>
        <v>BZ$17</v>
      </c>
      <c r="CA312" s="199" t="str">
        <f t="shared" si="306"/>
        <v>CA$17</v>
      </c>
      <c r="CB312" s="199" t="str">
        <f t="shared" si="306"/>
        <v>CB$17</v>
      </c>
      <c r="CC312" s="199" t="str">
        <f t="shared" si="306"/>
        <v>CC$17</v>
      </c>
      <c r="CD312" s="199" t="str">
        <f t="shared" si="306"/>
        <v>CD$17</v>
      </c>
      <c r="CE312" s="199" t="str">
        <f t="shared" ref="CE312:CL312" si="307">CE$21</f>
        <v>CE$17</v>
      </c>
      <c r="CF312" s="199" t="str">
        <f t="shared" si="307"/>
        <v>CF$17</v>
      </c>
      <c r="CG312" s="199" t="str">
        <f t="shared" si="307"/>
        <v>CG$17</v>
      </c>
      <c r="CH312" s="199" t="str">
        <f t="shared" si="307"/>
        <v>CH$17</v>
      </c>
      <c r="CI312" s="199" t="str">
        <f t="shared" si="307"/>
        <v>CI$17</v>
      </c>
      <c r="CJ312" s="199" t="str">
        <f t="shared" si="307"/>
        <v>CJ$17</v>
      </c>
      <c r="CK312" s="199" t="str">
        <f t="shared" si="307"/>
        <v>CK$17</v>
      </c>
      <c r="CL312" s="199" t="str">
        <f t="shared" si="307"/>
        <v>CL$17</v>
      </c>
      <c r="CN312" s="201"/>
      <c r="CO312" s="199" t="str">
        <f t="shared" ref="CO312:DL312" si="308">CO$21</f>
        <v>CO$17</v>
      </c>
      <c r="CP312" s="199" t="str">
        <f t="shared" si="308"/>
        <v>CP$17</v>
      </c>
      <c r="CQ312" s="199" t="str">
        <f t="shared" si="308"/>
        <v>CQ$17</v>
      </c>
      <c r="CR312" s="199" t="str">
        <f t="shared" si="308"/>
        <v>CR$17</v>
      </c>
      <c r="CS312" s="199" t="str">
        <f t="shared" si="308"/>
        <v>CS$17</v>
      </c>
      <c r="CT312" s="199" t="str">
        <f t="shared" si="308"/>
        <v>CT$17</v>
      </c>
      <c r="CU312" s="199" t="str">
        <f t="shared" si="308"/>
        <v>CU$17</v>
      </c>
      <c r="CV312" s="199" t="str">
        <f t="shared" si="308"/>
        <v>CV$17</v>
      </c>
      <c r="CW312" s="199" t="str">
        <f t="shared" si="308"/>
        <v>CW$17</v>
      </c>
      <c r="CX312" s="199" t="str">
        <f t="shared" si="308"/>
        <v>CX$17</v>
      </c>
      <c r="CY312" s="199" t="str">
        <f t="shared" si="308"/>
        <v>CY$17</v>
      </c>
      <c r="CZ312" s="199" t="str">
        <f t="shared" si="308"/>
        <v>CZ$17</v>
      </c>
      <c r="DA312" s="199" t="str">
        <f t="shared" si="308"/>
        <v>DA$17</v>
      </c>
      <c r="DB312" s="199" t="str">
        <f t="shared" si="308"/>
        <v>DB$17</v>
      </c>
      <c r="DC312" s="199" t="str">
        <f t="shared" si="308"/>
        <v>DC$17</v>
      </c>
      <c r="DD312" s="199" t="str">
        <f t="shared" si="308"/>
        <v>DD$17</v>
      </c>
      <c r="DE312" s="199" t="str">
        <f t="shared" si="308"/>
        <v>DE$17</v>
      </c>
      <c r="DF312" s="199" t="str">
        <f t="shared" si="308"/>
        <v>DF$17</v>
      </c>
      <c r="DG312" s="199" t="str">
        <f t="shared" si="308"/>
        <v>DG$17</v>
      </c>
      <c r="DH312" s="199" t="str">
        <f t="shared" si="308"/>
        <v>DH$17</v>
      </c>
      <c r="DI312" s="199" t="str">
        <f t="shared" si="308"/>
        <v>DI$17</v>
      </c>
      <c r="DJ312" s="199" t="str">
        <f t="shared" si="308"/>
        <v>DJ$17</v>
      </c>
      <c r="DK312" s="199" t="str">
        <f t="shared" si="308"/>
        <v>DK$17</v>
      </c>
      <c r="DL312" s="199" t="str">
        <f t="shared" si="308"/>
        <v>DL$17</v>
      </c>
    </row>
    <row r="313" spans="1:116" x14ac:dyDescent="0.4">
      <c r="A313" s="174"/>
      <c r="E313" s="8"/>
      <c r="G313" s="175" t="s">
        <v>491</v>
      </c>
      <c r="H313" s="200"/>
      <c r="I313" s="201"/>
      <c r="J313" s="201"/>
      <c r="K313" s="202"/>
      <c r="L313" s="202"/>
      <c r="M313" s="202"/>
      <c r="N313" s="202"/>
      <c r="O313" s="202"/>
      <c r="P313" s="202"/>
      <c r="R313" s="202"/>
      <c r="S313" s="190"/>
      <c r="T313" s="190"/>
      <c r="U313" s="190"/>
      <c r="V313" s="190"/>
      <c r="W313" s="190"/>
      <c r="X313" s="190"/>
      <c r="Y313" s="190"/>
      <c r="Z313" s="190"/>
      <c r="AA313" s="190"/>
      <c r="AB313" s="190"/>
      <c r="AC313" s="190"/>
      <c r="AD313" s="190"/>
      <c r="AE313" s="190"/>
      <c r="AF313" s="190"/>
      <c r="AG313" s="190"/>
      <c r="AH313" s="190"/>
      <c r="AI313" s="190"/>
      <c r="AJ313" s="190"/>
      <c r="AK313" s="190"/>
      <c r="AL313" s="190"/>
      <c r="AM313" s="190"/>
      <c r="AN313" s="190"/>
      <c r="AO313" s="190"/>
      <c r="AP313" s="190"/>
      <c r="AQ313" s="190"/>
      <c r="AR313" s="190"/>
      <c r="AS313" s="190"/>
      <c r="AT313" s="190"/>
      <c r="AU313" s="190"/>
      <c r="AV313" s="190"/>
      <c r="AW313" s="190"/>
      <c r="AX313" s="190"/>
      <c r="AY313" s="190"/>
      <c r="AZ313" s="190"/>
      <c r="BA313" s="190"/>
      <c r="BB313" s="190"/>
      <c r="BC313" s="190"/>
      <c r="BD313" s="190"/>
      <c r="BE313" s="190"/>
      <c r="BF313" s="190"/>
      <c r="BG313" s="190"/>
      <c r="BH313" s="190"/>
      <c r="BI313" s="190"/>
      <c r="BJ313" s="190"/>
      <c r="BK313" s="190"/>
      <c r="BL313" s="190"/>
      <c r="BM313" s="190"/>
      <c r="BN313" s="190"/>
      <c r="BO313" s="190"/>
      <c r="BP313" s="190"/>
      <c r="BQ313" s="190"/>
      <c r="BR313" s="190"/>
      <c r="BS313" s="190"/>
      <c r="BT313" s="190"/>
      <c r="BU313" s="190"/>
      <c r="BV313" s="190"/>
      <c r="BW313" s="190"/>
      <c r="BX313" s="190"/>
      <c r="BY313" s="190"/>
      <c r="BZ313" s="190"/>
      <c r="CA313" s="190"/>
      <c r="CB313" s="190"/>
      <c r="CC313" s="190"/>
      <c r="CD313" s="190"/>
      <c r="CE313" s="190"/>
      <c r="CF313" s="190"/>
      <c r="CG313" s="190"/>
      <c r="CH313" s="190"/>
      <c r="CI313" s="190"/>
      <c r="CJ313" s="190"/>
      <c r="CK313" s="190"/>
      <c r="CL313" s="190"/>
      <c r="CN313" s="201"/>
      <c r="CO313" s="190"/>
      <c r="CP313" s="190"/>
      <c r="CQ313" s="190"/>
      <c r="CR313" s="190"/>
      <c r="CS313" s="190"/>
      <c r="CT313" s="190"/>
      <c r="CU313" s="190"/>
      <c r="CV313" s="190"/>
      <c r="CW313" s="190"/>
      <c r="CX313" s="190"/>
      <c r="CY313" s="190"/>
      <c r="CZ313" s="190"/>
      <c r="DA313" s="190"/>
      <c r="DB313" s="190"/>
      <c r="DC313" s="190"/>
      <c r="DD313" s="190"/>
      <c r="DE313" s="190"/>
      <c r="DF313" s="190"/>
      <c r="DG313" s="190"/>
      <c r="DH313" s="190"/>
      <c r="DI313" s="190"/>
      <c r="DJ313" s="190"/>
      <c r="DK313" s="190"/>
      <c r="DL313" s="190"/>
    </row>
    <row r="314" spans="1:116" x14ac:dyDescent="0.4">
      <c r="A314" s="174"/>
      <c r="E314" s="8"/>
      <c r="G314" s="175" t="s">
        <v>505</v>
      </c>
      <c r="H314" s="200"/>
      <c r="I314" s="201"/>
      <c r="J314" s="201"/>
      <c r="K314" s="202"/>
      <c r="L314" s="202"/>
      <c r="M314" s="202"/>
      <c r="N314" s="202"/>
      <c r="O314" s="202"/>
      <c r="P314" s="202"/>
      <c r="R314" s="202"/>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BP314" s="190"/>
      <c r="BQ314" s="190"/>
      <c r="BR314" s="190"/>
      <c r="BS314" s="190"/>
      <c r="BT314" s="190"/>
      <c r="BU314" s="190"/>
      <c r="BV314" s="190"/>
      <c r="BW314" s="190"/>
      <c r="BX314" s="190"/>
      <c r="BY314" s="190"/>
      <c r="BZ314" s="190"/>
      <c r="CA314" s="190"/>
      <c r="CB314" s="190"/>
      <c r="CC314" s="190"/>
      <c r="CD314" s="190"/>
      <c r="CE314" s="190"/>
      <c r="CF314" s="190"/>
      <c r="CG314" s="190"/>
      <c r="CH314" s="190"/>
      <c r="CI314" s="190"/>
      <c r="CJ314" s="190"/>
      <c r="CK314" s="190"/>
      <c r="CL314" s="190"/>
      <c r="CN314" s="201"/>
      <c r="CO314" s="190"/>
      <c r="CP314" s="190"/>
      <c r="CQ314" s="190"/>
      <c r="CR314" s="190"/>
      <c r="CS314" s="190"/>
      <c r="CT314" s="190"/>
      <c r="CU314" s="190"/>
      <c r="CV314" s="190"/>
      <c r="CW314" s="190"/>
      <c r="CX314" s="190"/>
      <c r="CY314" s="190"/>
      <c r="CZ314" s="190"/>
      <c r="DA314" s="190"/>
      <c r="DB314" s="190"/>
      <c r="DC314" s="190"/>
      <c r="DD314" s="190"/>
      <c r="DE314" s="190"/>
      <c r="DF314" s="190"/>
      <c r="DG314" s="190"/>
      <c r="DH314" s="190"/>
      <c r="DI314" s="190"/>
      <c r="DJ314" s="190"/>
      <c r="DK314" s="190"/>
      <c r="DL314" s="190"/>
    </row>
    <row r="315" spans="1:116" x14ac:dyDescent="0.4">
      <c r="A315" s="174"/>
      <c r="E315" s="8"/>
      <c r="G315" s="175" t="s">
        <v>463</v>
      </c>
      <c r="H315" s="200"/>
      <c r="I315" s="201"/>
      <c r="J315" s="201"/>
      <c r="K315" s="202"/>
      <c r="L315" s="202"/>
      <c r="M315" s="202"/>
      <c r="N315" s="202"/>
      <c r="O315" s="202"/>
      <c r="P315" s="202"/>
      <c r="R315" s="202"/>
      <c r="S315" s="190" t="str">
        <f t="shared" ref="S315:AX315" si="309">S$22</f>
        <v>S$18</v>
      </c>
      <c r="T315" s="190" t="str">
        <f t="shared" si="309"/>
        <v>T$18</v>
      </c>
      <c r="U315" s="190" t="str">
        <f t="shared" si="309"/>
        <v>U$18</v>
      </c>
      <c r="V315" s="190" t="str">
        <f t="shared" si="309"/>
        <v>V$18</v>
      </c>
      <c r="W315" s="190" t="str">
        <f t="shared" si="309"/>
        <v>W$18</v>
      </c>
      <c r="X315" s="190" t="str">
        <f t="shared" si="309"/>
        <v>X$18</v>
      </c>
      <c r="Y315" s="190" t="str">
        <f t="shared" si="309"/>
        <v>Y$18</v>
      </c>
      <c r="Z315" s="190" t="str">
        <f t="shared" si="309"/>
        <v>Z$18</v>
      </c>
      <c r="AA315" s="190" t="str">
        <f t="shared" si="309"/>
        <v>AA$18</v>
      </c>
      <c r="AB315" s="190" t="str">
        <f t="shared" si="309"/>
        <v>AB$18</v>
      </c>
      <c r="AC315" s="190" t="str">
        <f t="shared" si="309"/>
        <v>AC$18</v>
      </c>
      <c r="AD315" s="190" t="str">
        <f t="shared" si="309"/>
        <v>AD$18</v>
      </c>
      <c r="AE315" s="190" t="str">
        <f t="shared" si="309"/>
        <v>AE$18</v>
      </c>
      <c r="AF315" s="190" t="str">
        <f t="shared" si="309"/>
        <v>AF$18</v>
      </c>
      <c r="AG315" s="190" t="str">
        <f t="shared" si="309"/>
        <v>AG$18</v>
      </c>
      <c r="AH315" s="190" t="str">
        <f t="shared" si="309"/>
        <v>AH$18</v>
      </c>
      <c r="AI315" s="190" t="str">
        <f t="shared" si="309"/>
        <v>AI$18</v>
      </c>
      <c r="AJ315" s="190" t="str">
        <f t="shared" si="309"/>
        <v>AJ$18</v>
      </c>
      <c r="AK315" s="190" t="str">
        <f t="shared" si="309"/>
        <v>AK$18</v>
      </c>
      <c r="AL315" s="190" t="str">
        <f t="shared" si="309"/>
        <v>AL$18</v>
      </c>
      <c r="AM315" s="190" t="str">
        <f t="shared" si="309"/>
        <v>AM$18</v>
      </c>
      <c r="AN315" s="190" t="str">
        <f t="shared" si="309"/>
        <v>AN$18</v>
      </c>
      <c r="AO315" s="190" t="str">
        <f t="shared" si="309"/>
        <v>AO$18</v>
      </c>
      <c r="AP315" s="190" t="str">
        <f t="shared" si="309"/>
        <v>AP$18</v>
      </c>
      <c r="AQ315" s="190" t="str">
        <f t="shared" si="309"/>
        <v>AQ$18</v>
      </c>
      <c r="AR315" s="190" t="str">
        <f t="shared" si="309"/>
        <v>AR$18</v>
      </c>
      <c r="AS315" s="190" t="str">
        <f t="shared" si="309"/>
        <v>AS$18</v>
      </c>
      <c r="AT315" s="190" t="str">
        <f t="shared" si="309"/>
        <v>AT$18</v>
      </c>
      <c r="AU315" s="190" t="str">
        <f t="shared" si="309"/>
        <v>AU$18</v>
      </c>
      <c r="AV315" s="190" t="str">
        <f t="shared" si="309"/>
        <v>AV$18</v>
      </c>
      <c r="AW315" s="190" t="str">
        <f t="shared" si="309"/>
        <v>AW$18</v>
      </c>
      <c r="AX315" s="190" t="str">
        <f t="shared" si="309"/>
        <v>AX$18</v>
      </c>
      <c r="AY315" s="190" t="str">
        <f t="shared" ref="AY315:CD315" si="310">AY$22</f>
        <v>AY$18</v>
      </c>
      <c r="AZ315" s="190" t="str">
        <f t="shared" si="310"/>
        <v>AZ$18</v>
      </c>
      <c r="BA315" s="190" t="str">
        <f t="shared" si="310"/>
        <v>BA$18</v>
      </c>
      <c r="BB315" s="190" t="str">
        <f t="shared" si="310"/>
        <v>BB$18</v>
      </c>
      <c r="BC315" s="190" t="str">
        <f t="shared" si="310"/>
        <v>BC$18</v>
      </c>
      <c r="BD315" s="190" t="str">
        <f t="shared" si="310"/>
        <v>BD$18</v>
      </c>
      <c r="BE315" s="190" t="str">
        <f t="shared" si="310"/>
        <v>BE$18</v>
      </c>
      <c r="BF315" s="190" t="str">
        <f t="shared" si="310"/>
        <v>BF$18</v>
      </c>
      <c r="BG315" s="190" t="str">
        <f t="shared" si="310"/>
        <v>BG$18</v>
      </c>
      <c r="BH315" s="190" t="str">
        <f t="shared" si="310"/>
        <v>BH$18</v>
      </c>
      <c r="BI315" s="190" t="str">
        <f t="shared" si="310"/>
        <v>BI$18</v>
      </c>
      <c r="BJ315" s="190" t="str">
        <f t="shared" si="310"/>
        <v>BJ$18</v>
      </c>
      <c r="BK315" s="190" t="str">
        <f t="shared" si="310"/>
        <v>BK$18</v>
      </c>
      <c r="BL315" s="190" t="str">
        <f t="shared" si="310"/>
        <v>BL$18</v>
      </c>
      <c r="BM315" s="190" t="str">
        <f t="shared" si="310"/>
        <v>BM$18</v>
      </c>
      <c r="BN315" s="190" t="str">
        <f t="shared" si="310"/>
        <v>BN$18</v>
      </c>
      <c r="BO315" s="190" t="str">
        <f t="shared" si="310"/>
        <v>BO$18</v>
      </c>
      <c r="BP315" s="190" t="str">
        <f t="shared" si="310"/>
        <v>BP$18</v>
      </c>
      <c r="BQ315" s="190" t="str">
        <f t="shared" si="310"/>
        <v>BQ$18</v>
      </c>
      <c r="BR315" s="190" t="str">
        <f t="shared" si="310"/>
        <v>BR$18</v>
      </c>
      <c r="BS315" s="190" t="str">
        <f t="shared" si="310"/>
        <v>BS$18</v>
      </c>
      <c r="BT315" s="190" t="str">
        <f t="shared" si="310"/>
        <v>BT$18</v>
      </c>
      <c r="BU315" s="190" t="str">
        <f t="shared" si="310"/>
        <v>BU$18</v>
      </c>
      <c r="BV315" s="190" t="str">
        <f t="shared" si="310"/>
        <v>BV$18</v>
      </c>
      <c r="BW315" s="190" t="str">
        <f t="shared" si="310"/>
        <v>BW$18</v>
      </c>
      <c r="BX315" s="190" t="str">
        <f t="shared" si="310"/>
        <v>BX$18</v>
      </c>
      <c r="BY315" s="190" t="str">
        <f t="shared" si="310"/>
        <v>BY$18</v>
      </c>
      <c r="BZ315" s="190" t="str">
        <f t="shared" si="310"/>
        <v>BZ$18</v>
      </c>
      <c r="CA315" s="190" t="str">
        <f t="shared" si="310"/>
        <v>CA$18</v>
      </c>
      <c r="CB315" s="190" t="str">
        <f t="shared" si="310"/>
        <v>CB$18</v>
      </c>
      <c r="CC315" s="190" t="str">
        <f t="shared" si="310"/>
        <v>CC$18</v>
      </c>
      <c r="CD315" s="190" t="str">
        <f t="shared" si="310"/>
        <v>CD$18</v>
      </c>
      <c r="CE315" s="190" t="str">
        <f t="shared" ref="CE315:CL315" si="311">CE$22</f>
        <v>CE$18</v>
      </c>
      <c r="CF315" s="190" t="str">
        <f t="shared" si="311"/>
        <v>CF$18</v>
      </c>
      <c r="CG315" s="190" t="str">
        <f t="shared" si="311"/>
        <v>CG$18</v>
      </c>
      <c r="CH315" s="190" t="str">
        <f t="shared" si="311"/>
        <v>CH$18</v>
      </c>
      <c r="CI315" s="190" t="str">
        <f t="shared" si="311"/>
        <v>CI$18</v>
      </c>
      <c r="CJ315" s="190" t="str">
        <f t="shared" si="311"/>
        <v>CJ$18</v>
      </c>
      <c r="CK315" s="190" t="str">
        <f t="shared" si="311"/>
        <v>CK$18</v>
      </c>
      <c r="CL315" s="190" t="str">
        <f t="shared" si="311"/>
        <v>CL$18</v>
      </c>
      <c r="CN315" s="201"/>
      <c r="CO315" s="190" t="str">
        <f t="shared" ref="CO315:DL315" si="312">CO$22</f>
        <v>CO$18</v>
      </c>
      <c r="CP315" s="190" t="str">
        <f t="shared" si="312"/>
        <v>CP$18</v>
      </c>
      <c r="CQ315" s="190" t="str">
        <f t="shared" si="312"/>
        <v>CQ$18</v>
      </c>
      <c r="CR315" s="190" t="str">
        <f t="shared" si="312"/>
        <v>CR$18</v>
      </c>
      <c r="CS315" s="190" t="str">
        <f t="shared" si="312"/>
        <v>CS$18</v>
      </c>
      <c r="CT315" s="190" t="str">
        <f t="shared" si="312"/>
        <v>CT$18</v>
      </c>
      <c r="CU315" s="190" t="str">
        <f t="shared" si="312"/>
        <v>CU$18</v>
      </c>
      <c r="CV315" s="190" t="str">
        <f t="shared" si="312"/>
        <v>CV$18</v>
      </c>
      <c r="CW315" s="190" t="str">
        <f t="shared" si="312"/>
        <v>CW$18</v>
      </c>
      <c r="CX315" s="190" t="str">
        <f t="shared" si="312"/>
        <v>CX$18</v>
      </c>
      <c r="CY315" s="190" t="str">
        <f t="shared" si="312"/>
        <v>CY$18</v>
      </c>
      <c r="CZ315" s="190" t="str">
        <f t="shared" si="312"/>
        <v>CZ$18</v>
      </c>
      <c r="DA315" s="190" t="str">
        <f t="shared" si="312"/>
        <v>DA$18</v>
      </c>
      <c r="DB315" s="190" t="str">
        <f t="shared" si="312"/>
        <v>DB$18</v>
      </c>
      <c r="DC315" s="190" t="str">
        <f t="shared" si="312"/>
        <v>DC$18</v>
      </c>
      <c r="DD315" s="190" t="str">
        <f t="shared" si="312"/>
        <v>DD$18</v>
      </c>
      <c r="DE315" s="190" t="str">
        <f t="shared" si="312"/>
        <v>DE$18</v>
      </c>
      <c r="DF315" s="190" t="str">
        <f t="shared" si="312"/>
        <v>DF$18</v>
      </c>
      <c r="DG315" s="190" t="str">
        <f t="shared" si="312"/>
        <v>DG$18</v>
      </c>
      <c r="DH315" s="190" t="str">
        <f t="shared" si="312"/>
        <v>DH$18</v>
      </c>
      <c r="DI315" s="190" t="str">
        <f t="shared" si="312"/>
        <v>DI$18</v>
      </c>
      <c r="DJ315" s="190" t="str">
        <f t="shared" si="312"/>
        <v>DJ$18</v>
      </c>
      <c r="DK315" s="190" t="str">
        <f t="shared" si="312"/>
        <v>DK$18</v>
      </c>
      <c r="DL315" s="190" t="str">
        <f t="shared" si="312"/>
        <v>DL$18</v>
      </c>
    </row>
    <row r="316" spans="1:116" x14ac:dyDescent="0.4">
      <c r="A316" s="174"/>
      <c r="E316" s="8"/>
      <c r="G316" s="175" t="s">
        <v>464</v>
      </c>
      <c r="H316" s="200"/>
      <c r="I316" s="201"/>
      <c r="J316" s="201"/>
      <c r="K316" s="202"/>
      <c r="L316" s="202"/>
      <c r="M316" s="202"/>
      <c r="N316" s="202"/>
      <c r="O316" s="202"/>
      <c r="P316" s="202"/>
      <c r="R316" s="202"/>
      <c r="S316" s="190" t="str">
        <f t="shared" ref="S316:AX316" si="313">S$23</f>
        <v>S$19</v>
      </c>
      <c r="T316" s="190" t="str">
        <f t="shared" si="313"/>
        <v>T$19</v>
      </c>
      <c r="U316" s="190" t="str">
        <f t="shared" si="313"/>
        <v>U$19</v>
      </c>
      <c r="V316" s="190" t="str">
        <f t="shared" si="313"/>
        <v>V$19</v>
      </c>
      <c r="W316" s="190" t="str">
        <f t="shared" si="313"/>
        <v>W$19</v>
      </c>
      <c r="X316" s="190" t="str">
        <f t="shared" si="313"/>
        <v>X$19</v>
      </c>
      <c r="Y316" s="190" t="str">
        <f t="shared" si="313"/>
        <v>Y$19</v>
      </c>
      <c r="Z316" s="190" t="str">
        <f t="shared" si="313"/>
        <v>Z$19</v>
      </c>
      <c r="AA316" s="190" t="str">
        <f t="shared" si="313"/>
        <v>AA$19</v>
      </c>
      <c r="AB316" s="190" t="str">
        <f t="shared" si="313"/>
        <v>AB$19</v>
      </c>
      <c r="AC316" s="190" t="str">
        <f t="shared" si="313"/>
        <v>AC$19</v>
      </c>
      <c r="AD316" s="190" t="str">
        <f t="shared" si="313"/>
        <v>AD$19</v>
      </c>
      <c r="AE316" s="190" t="str">
        <f t="shared" si="313"/>
        <v>AE$19</v>
      </c>
      <c r="AF316" s="190" t="str">
        <f t="shared" si="313"/>
        <v>AF$19</v>
      </c>
      <c r="AG316" s="190" t="str">
        <f t="shared" si="313"/>
        <v>AG$19</v>
      </c>
      <c r="AH316" s="190" t="str">
        <f t="shared" si="313"/>
        <v>AH$19</v>
      </c>
      <c r="AI316" s="190" t="str">
        <f t="shared" si="313"/>
        <v>AI$19</v>
      </c>
      <c r="AJ316" s="190" t="str">
        <f t="shared" si="313"/>
        <v>AJ$19</v>
      </c>
      <c r="AK316" s="190" t="str">
        <f t="shared" si="313"/>
        <v>AK$19</v>
      </c>
      <c r="AL316" s="190" t="str">
        <f t="shared" si="313"/>
        <v>AL$19</v>
      </c>
      <c r="AM316" s="190" t="str">
        <f t="shared" si="313"/>
        <v>AM$19</v>
      </c>
      <c r="AN316" s="190" t="str">
        <f t="shared" si="313"/>
        <v>AN$19</v>
      </c>
      <c r="AO316" s="190" t="str">
        <f t="shared" si="313"/>
        <v>AO$19</v>
      </c>
      <c r="AP316" s="190" t="str">
        <f t="shared" si="313"/>
        <v>AP$19</v>
      </c>
      <c r="AQ316" s="190" t="str">
        <f t="shared" si="313"/>
        <v>AQ$19</v>
      </c>
      <c r="AR316" s="190" t="str">
        <f t="shared" si="313"/>
        <v>AR$19</v>
      </c>
      <c r="AS316" s="190" t="str">
        <f t="shared" si="313"/>
        <v>AS$19</v>
      </c>
      <c r="AT316" s="190" t="str">
        <f t="shared" si="313"/>
        <v>AT$19</v>
      </c>
      <c r="AU316" s="190" t="str">
        <f t="shared" si="313"/>
        <v>AU$19</v>
      </c>
      <c r="AV316" s="190" t="str">
        <f t="shared" si="313"/>
        <v>AV$19</v>
      </c>
      <c r="AW316" s="190" t="str">
        <f t="shared" si="313"/>
        <v>AW$19</v>
      </c>
      <c r="AX316" s="190" t="str">
        <f t="shared" si="313"/>
        <v>AX$19</v>
      </c>
      <c r="AY316" s="190" t="str">
        <f t="shared" ref="AY316:CD316" si="314">AY$23</f>
        <v>AY$19</v>
      </c>
      <c r="AZ316" s="190" t="str">
        <f t="shared" si="314"/>
        <v>AZ$19</v>
      </c>
      <c r="BA316" s="190" t="str">
        <f t="shared" si="314"/>
        <v>BA$19</v>
      </c>
      <c r="BB316" s="190" t="str">
        <f t="shared" si="314"/>
        <v>BB$19</v>
      </c>
      <c r="BC316" s="190" t="str">
        <f t="shared" si="314"/>
        <v>BC$19</v>
      </c>
      <c r="BD316" s="190" t="str">
        <f t="shared" si="314"/>
        <v>BD$19</v>
      </c>
      <c r="BE316" s="190" t="str">
        <f t="shared" si="314"/>
        <v>BE$19</v>
      </c>
      <c r="BF316" s="190" t="str">
        <f t="shared" si="314"/>
        <v>BF$19</v>
      </c>
      <c r="BG316" s="190" t="str">
        <f t="shared" si="314"/>
        <v>BG$19</v>
      </c>
      <c r="BH316" s="190" t="str">
        <f t="shared" si="314"/>
        <v>BH$19</v>
      </c>
      <c r="BI316" s="190" t="str">
        <f t="shared" si="314"/>
        <v>BI$19</v>
      </c>
      <c r="BJ316" s="190" t="str">
        <f t="shared" si="314"/>
        <v>BJ$19</v>
      </c>
      <c r="BK316" s="190" t="str">
        <f t="shared" si="314"/>
        <v>BK$19</v>
      </c>
      <c r="BL316" s="190" t="str">
        <f t="shared" si="314"/>
        <v>BL$19</v>
      </c>
      <c r="BM316" s="190" t="str">
        <f t="shared" si="314"/>
        <v>BM$19</v>
      </c>
      <c r="BN316" s="190" t="str">
        <f t="shared" si="314"/>
        <v>BN$19</v>
      </c>
      <c r="BO316" s="190" t="str">
        <f t="shared" si="314"/>
        <v>BO$19</v>
      </c>
      <c r="BP316" s="190" t="str">
        <f t="shared" si="314"/>
        <v>BP$19</v>
      </c>
      <c r="BQ316" s="190" t="str">
        <f t="shared" si="314"/>
        <v>BQ$19</v>
      </c>
      <c r="BR316" s="190" t="str">
        <f t="shared" si="314"/>
        <v>BR$19</v>
      </c>
      <c r="BS316" s="190" t="str">
        <f t="shared" si="314"/>
        <v>BS$19</v>
      </c>
      <c r="BT316" s="190" t="str">
        <f t="shared" si="314"/>
        <v>BT$19</v>
      </c>
      <c r="BU316" s="190" t="str">
        <f t="shared" si="314"/>
        <v>BU$19</v>
      </c>
      <c r="BV316" s="190" t="str">
        <f t="shared" si="314"/>
        <v>BV$19</v>
      </c>
      <c r="BW316" s="190" t="str">
        <f t="shared" si="314"/>
        <v>BW$19</v>
      </c>
      <c r="BX316" s="190" t="str">
        <f t="shared" si="314"/>
        <v>BX$19</v>
      </c>
      <c r="BY316" s="190" t="str">
        <f t="shared" si="314"/>
        <v>BY$19</v>
      </c>
      <c r="BZ316" s="190" t="str">
        <f t="shared" si="314"/>
        <v>BZ$19</v>
      </c>
      <c r="CA316" s="190" t="str">
        <f t="shared" si="314"/>
        <v>CA$19</v>
      </c>
      <c r="CB316" s="190" t="str">
        <f t="shared" si="314"/>
        <v>CB$19</v>
      </c>
      <c r="CC316" s="190" t="str">
        <f t="shared" si="314"/>
        <v>CC$19</v>
      </c>
      <c r="CD316" s="190" t="str">
        <f t="shared" si="314"/>
        <v>CD$19</v>
      </c>
      <c r="CE316" s="190" t="str">
        <f t="shared" ref="CE316:CL316" si="315">CE$23</f>
        <v>CE$19</v>
      </c>
      <c r="CF316" s="190" t="str">
        <f t="shared" si="315"/>
        <v>CF$19</v>
      </c>
      <c r="CG316" s="190" t="str">
        <f t="shared" si="315"/>
        <v>CG$19</v>
      </c>
      <c r="CH316" s="190" t="str">
        <f t="shared" si="315"/>
        <v>CH$19</v>
      </c>
      <c r="CI316" s="190" t="str">
        <f t="shared" si="315"/>
        <v>CI$19</v>
      </c>
      <c r="CJ316" s="190" t="str">
        <f t="shared" si="315"/>
        <v>CJ$19</v>
      </c>
      <c r="CK316" s="190" t="str">
        <f t="shared" si="315"/>
        <v>CK$19</v>
      </c>
      <c r="CL316" s="190" t="str">
        <f t="shared" si="315"/>
        <v>CL$19</v>
      </c>
      <c r="CN316" s="201"/>
      <c r="CO316" s="190" t="str">
        <f t="shared" ref="CO316:DL316" si="316">CO$23</f>
        <v>CO$19</v>
      </c>
      <c r="CP316" s="190" t="str">
        <f t="shared" si="316"/>
        <v>CP$19</v>
      </c>
      <c r="CQ316" s="190" t="str">
        <f t="shared" si="316"/>
        <v>CQ$19</v>
      </c>
      <c r="CR316" s="190" t="str">
        <f t="shared" si="316"/>
        <v>CR$19</v>
      </c>
      <c r="CS316" s="190" t="str">
        <f t="shared" si="316"/>
        <v>CS$19</v>
      </c>
      <c r="CT316" s="190" t="str">
        <f t="shared" si="316"/>
        <v>CT$19</v>
      </c>
      <c r="CU316" s="190" t="str">
        <f t="shared" si="316"/>
        <v>CU$19</v>
      </c>
      <c r="CV316" s="190" t="str">
        <f t="shared" si="316"/>
        <v>CV$19</v>
      </c>
      <c r="CW316" s="190" t="str">
        <f t="shared" si="316"/>
        <v>CW$19</v>
      </c>
      <c r="CX316" s="190" t="str">
        <f t="shared" si="316"/>
        <v>CX$19</v>
      </c>
      <c r="CY316" s="190" t="str">
        <f t="shared" si="316"/>
        <v>CY$19</v>
      </c>
      <c r="CZ316" s="190" t="str">
        <f t="shared" si="316"/>
        <v>CZ$19</v>
      </c>
      <c r="DA316" s="190" t="str">
        <f t="shared" si="316"/>
        <v>DA$19</v>
      </c>
      <c r="DB316" s="190" t="str">
        <f t="shared" si="316"/>
        <v>DB$19</v>
      </c>
      <c r="DC316" s="190" t="str">
        <f t="shared" si="316"/>
        <v>DC$19</v>
      </c>
      <c r="DD316" s="190" t="str">
        <f t="shared" si="316"/>
        <v>DD$19</v>
      </c>
      <c r="DE316" s="190" t="str">
        <f t="shared" si="316"/>
        <v>DE$19</v>
      </c>
      <c r="DF316" s="190" t="str">
        <f t="shared" si="316"/>
        <v>DF$19</v>
      </c>
      <c r="DG316" s="190" t="str">
        <f t="shared" si="316"/>
        <v>DG$19</v>
      </c>
      <c r="DH316" s="190" t="str">
        <f t="shared" si="316"/>
        <v>DH$19</v>
      </c>
      <c r="DI316" s="190" t="str">
        <f t="shared" si="316"/>
        <v>DI$19</v>
      </c>
      <c r="DJ316" s="190" t="str">
        <f t="shared" si="316"/>
        <v>DJ$19</v>
      </c>
      <c r="DK316" s="190" t="str">
        <f t="shared" si="316"/>
        <v>DK$19</v>
      </c>
      <c r="DL316" s="190" t="str">
        <f t="shared" si="316"/>
        <v>DL$19</v>
      </c>
    </row>
    <row r="317" spans="1:116" x14ac:dyDescent="0.4">
      <c r="A317" s="48" t="s">
        <v>218</v>
      </c>
      <c r="B317" s="31" t="s">
        <v>81</v>
      </c>
      <c r="C317" s="31"/>
      <c r="D317" t="s">
        <v>336</v>
      </c>
      <c r="E317" s="8" t="str">
        <f t="shared" ref="E317:E322" si="317">ROW()&amp;" "&amp;D317</f>
        <v>317 ADREV-PV</v>
      </c>
      <c r="F317" t="s">
        <v>327</v>
      </c>
      <c r="G317" s="70" t="s">
        <v>777</v>
      </c>
      <c r="H317" s="48"/>
      <c r="I317" s="304"/>
      <c r="J317" s="304"/>
      <c r="K317" s="48"/>
      <c r="L317" s="48"/>
      <c r="M317" s="48"/>
      <c r="N317" s="48"/>
      <c r="O317" s="48"/>
      <c r="P317" s="48"/>
      <c r="R317" s="70"/>
      <c r="S317" s="305"/>
      <c r="T317" s="305"/>
      <c r="U317" s="305"/>
      <c r="V317" s="305"/>
      <c r="W317" s="305"/>
      <c r="X317" s="305"/>
      <c r="Y317" s="305"/>
      <c r="Z317" s="305"/>
      <c r="AA317" s="305"/>
      <c r="AB317" s="305"/>
      <c r="AC317" s="305"/>
      <c r="AD317" s="305"/>
      <c r="AE317" s="305"/>
      <c r="AF317" s="305"/>
      <c r="AG317" s="305"/>
      <c r="AH317" s="305"/>
      <c r="AI317" s="305"/>
      <c r="AJ317" s="305"/>
      <c r="AK317" s="305"/>
      <c r="AL317" s="305"/>
      <c r="AM317" s="305"/>
      <c r="AN317" s="305"/>
      <c r="AO317" s="305"/>
      <c r="AP317" s="305"/>
      <c r="AQ317" s="305"/>
      <c r="AR317" s="305"/>
      <c r="AS317" s="305"/>
      <c r="AT317" s="305"/>
      <c r="AU317" s="305"/>
      <c r="AV317" s="305"/>
      <c r="AW317" s="305"/>
      <c r="AX317" s="305"/>
      <c r="AY317" s="305"/>
      <c r="AZ317" s="305"/>
      <c r="BA317" s="305"/>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5"/>
      <c r="BZ317" s="305"/>
      <c r="CA317" s="305"/>
      <c r="CB317" s="305"/>
      <c r="CC317" s="305"/>
      <c r="CD317" s="305"/>
      <c r="CE317" s="305"/>
      <c r="CF317" s="305"/>
      <c r="CG317" s="305"/>
      <c r="CH317" s="305"/>
      <c r="CI317" s="305"/>
      <c r="CJ317" s="305"/>
      <c r="CK317" s="305"/>
      <c r="CL317" s="305"/>
      <c r="CN317" s="304"/>
      <c r="CO317" s="305"/>
      <c r="CP317" s="305"/>
      <c r="CQ317" s="305"/>
      <c r="CR317" s="305"/>
      <c r="CS317" s="305"/>
      <c r="CT317" s="305"/>
      <c r="CU317" s="305"/>
      <c r="CV317" s="305"/>
      <c r="CW317" s="305"/>
      <c r="CX317" s="305"/>
      <c r="CY317" s="305"/>
      <c r="CZ317" s="305"/>
      <c r="DA317" s="305"/>
      <c r="DB317" s="305"/>
      <c r="DC317" s="305"/>
      <c r="DD317" s="305"/>
      <c r="DE317" s="305"/>
      <c r="DF317" s="305"/>
      <c r="DG317" s="305"/>
      <c r="DH317" s="305"/>
      <c r="DI317" s="305"/>
      <c r="DJ317" s="305"/>
      <c r="DK317" s="305"/>
      <c r="DL317" s="305"/>
    </row>
    <row r="318" spans="1:116" x14ac:dyDescent="0.4">
      <c r="B318" t="s">
        <v>332</v>
      </c>
      <c r="D318" t="s">
        <v>336</v>
      </c>
      <c r="E318" s="8" t="str">
        <f t="shared" si="317"/>
        <v>318 ADREV-PV</v>
      </c>
      <c r="F318" t="s">
        <v>468</v>
      </c>
      <c r="G318" s="145" t="s">
        <v>172</v>
      </c>
      <c r="I318"/>
      <c r="J318"/>
      <c r="K318" s="15"/>
      <c r="L318" s="15"/>
      <c r="M318" s="15"/>
      <c r="N318" s="15"/>
      <c r="O318" s="15"/>
      <c r="P318" s="15"/>
      <c r="R318"/>
      <c r="S318" s="146"/>
      <c r="T318" s="146"/>
      <c r="U318" s="146"/>
      <c r="V318" s="146"/>
      <c r="W318" s="146"/>
      <c r="X318" s="146"/>
      <c r="Y318" s="146"/>
      <c r="Z318" s="146"/>
      <c r="AA318" s="146"/>
      <c r="AB318" s="146"/>
      <c r="AC318" s="146"/>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46"/>
      <c r="BL318" s="146"/>
      <c r="BM318" s="146"/>
      <c r="BN318" s="146"/>
      <c r="BO318" s="146"/>
      <c r="BP318" s="146"/>
      <c r="BQ318" s="146"/>
      <c r="BR318" s="146"/>
      <c r="BS318" s="146"/>
      <c r="BT318" s="146"/>
      <c r="BU318" s="146"/>
      <c r="BV318" s="146"/>
      <c r="BW318" s="146"/>
      <c r="BX318" s="146"/>
      <c r="BY318" s="146"/>
      <c r="BZ318" s="146"/>
      <c r="CA318" s="146"/>
      <c r="CB318" s="146"/>
      <c r="CC318" s="146"/>
      <c r="CD318" s="146"/>
      <c r="CE318" s="146"/>
      <c r="CF318" s="146"/>
      <c r="CG318" s="146"/>
      <c r="CH318" s="146"/>
      <c r="CI318" s="146"/>
      <c r="CJ318" s="146"/>
      <c r="CK318" s="146"/>
      <c r="CL318" s="146"/>
      <c r="CN318"/>
      <c r="CO318" s="146"/>
      <c r="CP318" s="146"/>
      <c r="CQ318" s="146"/>
      <c r="CR318" s="146"/>
      <c r="CS318" s="146"/>
      <c r="CT318" s="146"/>
      <c r="CU318" s="146"/>
      <c r="CV318" s="146"/>
      <c r="CW318" s="146"/>
      <c r="CX318" s="146"/>
      <c r="CY318" s="146"/>
      <c r="CZ318" s="146"/>
      <c r="DA318" s="146"/>
      <c r="DB318" s="146"/>
      <c r="DC318" s="146"/>
      <c r="DD318" s="146"/>
      <c r="DE318" s="146"/>
      <c r="DF318" s="146"/>
      <c r="DG318" s="146"/>
      <c r="DH318" s="146"/>
      <c r="DI318" s="146"/>
      <c r="DJ318" s="146"/>
      <c r="DK318" s="146"/>
      <c r="DL318" s="146"/>
    </row>
    <row r="319" spans="1:116" x14ac:dyDescent="0.4">
      <c r="B319" t="str">
        <f>E319</f>
        <v>319 ADREV-PV</v>
      </c>
      <c r="D319" t="s">
        <v>336</v>
      </c>
      <c r="E319" s="8" t="str">
        <f t="shared" si="317"/>
        <v>319 ADREV-PV</v>
      </c>
      <c r="G319" s="145" t="s">
        <v>173</v>
      </c>
      <c r="H319" s="12"/>
      <c r="I319" s="60"/>
      <c r="J319" s="60"/>
      <c r="K319" s="120">
        <v>0.1</v>
      </c>
      <c r="L319" s="120">
        <v>0.1</v>
      </c>
      <c r="M319" s="120">
        <v>0.1</v>
      </c>
      <c r="N319" s="120">
        <v>0.1</v>
      </c>
      <c r="O319" s="120">
        <v>0.1</v>
      </c>
      <c r="P319" s="120">
        <v>0.1</v>
      </c>
      <c r="R319" s="121"/>
      <c r="S319" s="152" cm="1">
        <f t="array" ref="S319">INDEX($K:$P,ROW(),MATCH(S$3,$K$2:$P$2,0))</f>
        <v>0.1</v>
      </c>
      <c r="T319" s="152" cm="1">
        <f t="array" ref="T319">INDEX($K:$P,ROW(),MATCH(T$3,$K$2:$P$2,0))</f>
        <v>0.1</v>
      </c>
      <c r="U319" s="152" cm="1">
        <f t="array" ref="U319">INDEX($K:$P,ROW(),MATCH(U$3,$K$2:$P$2,0))</f>
        <v>0.1</v>
      </c>
      <c r="V319" s="152" cm="1">
        <f t="array" ref="V319">INDEX($K:$P,ROW(),MATCH(V$3,$K$2:$P$2,0))</f>
        <v>0.1</v>
      </c>
      <c r="W319" s="152" cm="1">
        <f t="array" ref="W319">INDEX($K:$P,ROW(),MATCH(W$3,$K$2:$P$2,0))</f>
        <v>0.1</v>
      </c>
      <c r="X319" s="152" cm="1">
        <f t="array" ref="X319">INDEX($K:$P,ROW(),MATCH(X$3,$K$2:$P$2,0))</f>
        <v>0.1</v>
      </c>
      <c r="Y319" s="152" cm="1">
        <f t="array" ref="Y319">INDEX($K:$P,ROW(),MATCH(Y$3,$K$2:$P$2,0))</f>
        <v>0.1</v>
      </c>
      <c r="Z319" s="152" cm="1">
        <f t="array" ref="Z319">INDEX($K:$P,ROW(),MATCH(Z$3,$K$2:$P$2,0))</f>
        <v>0.1</v>
      </c>
      <c r="AA319" s="152" cm="1">
        <f t="array" ref="AA319">INDEX($K:$P,ROW(),MATCH(AA$3,$K$2:$P$2,0))</f>
        <v>0.1</v>
      </c>
      <c r="AB319" s="152" cm="1">
        <f t="array" ref="AB319">INDEX($K:$P,ROW(),MATCH(AB$3,$K$2:$P$2,0))</f>
        <v>0.1</v>
      </c>
      <c r="AC319" s="152" cm="1">
        <f t="array" ref="AC319">INDEX($K:$P,ROW(),MATCH(AC$3,$K$2:$P$2,0))</f>
        <v>0.1</v>
      </c>
      <c r="AD319" s="152" cm="1">
        <f t="array" ref="AD319">INDEX($K:$P,ROW(),MATCH(AD$3,$K$2:$P$2,0))</f>
        <v>0.1</v>
      </c>
      <c r="AE319" s="152" cm="1">
        <f t="array" ref="AE319">INDEX($K:$P,ROW(),MATCH(AE$3,$K$2:$P$2,0))</f>
        <v>0.1</v>
      </c>
      <c r="AF319" s="152" cm="1">
        <f t="array" ref="AF319">INDEX($K:$P,ROW(),MATCH(AF$3,$K$2:$P$2,0))</f>
        <v>0.1</v>
      </c>
      <c r="AG319" s="152" cm="1">
        <f t="array" ref="AG319">INDEX($K:$P,ROW(),MATCH(AG$3,$K$2:$P$2,0))</f>
        <v>0.1</v>
      </c>
      <c r="AH319" s="152" cm="1">
        <f t="array" ref="AH319">INDEX($K:$P,ROW(),MATCH(AH$3,$K$2:$P$2,0))</f>
        <v>0.1</v>
      </c>
      <c r="AI319" s="152" cm="1">
        <f t="array" ref="AI319">INDEX($K:$P,ROW(),MATCH(AI$3,$K$2:$P$2,0))</f>
        <v>0.1</v>
      </c>
      <c r="AJ319" s="152" cm="1">
        <f t="array" ref="AJ319">INDEX($K:$P,ROW(),MATCH(AJ$3,$K$2:$P$2,0))</f>
        <v>0.1</v>
      </c>
      <c r="AK319" s="152" cm="1">
        <f t="array" ref="AK319">INDEX($K:$P,ROW(),MATCH(AK$3,$K$2:$P$2,0))</f>
        <v>0.1</v>
      </c>
      <c r="AL319" s="152" cm="1">
        <f t="array" ref="AL319">INDEX($K:$P,ROW(),MATCH(AL$3,$K$2:$P$2,0))</f>
        <v>0.1</v>
      </c>
      <c r="AM319" s="152" cm="1">
        <f t="array" ref="AM319">INDEX($K:$P,ROW(),MATCH(AM$3,$K$2:$P$2,0))</f>
        <v>0.1</v>
      </c>
      <c r="AN319" s="152" cm="1">
        <f t="array" ref="AN319">INDEX($K:$P,ROW(),MATCH(AN$3,$K$2:$P$2,0))</f>
        <v>0.1</v>
      </c>
      <c r="AO319" s="152" cm="1">
        <f t="array" ref="AO319">INDEX($K:$P,ROW(),MATCH(AO$3,$K$2:$P$2,0))</f>
        <v>0.1</v>
      </c>
      <c r="AP319" s="152" cm="1">
        <f t="array" ref="AP319">INDEX($K:$P,ROW(),MATCH(AP$3,$K$2:$P$2,0))</f>
        <v>0.1</v>
      </c>
      <c r="AQ319" s="152" cm="1">
        <f t="array" ref="AQ319">INDEX($K:$P,ROW(),MATCH(AQ$3,$K$2:$P$2,0))</f>
        <v>0.1</v>
      </c>
      <c r="AR319" s="152" cm="1">
        <f t="array" ref="AR319">INDEX($K:$P,ROW(),MATCH(AR$3,$K$2:$P$2,0))</f>
        <v>0.1</v>
      </c>
      <c r="AS319" s="152" cm="1">
        <f t="array" ref="AS319">INDEX($K:$P,ROW(),MATCH(AS$3,$K$2:$P$2,0))</f>
        <v>0.1</v>
      </c>
      <c r="AT319" s="152" cm="1">
        <f t="array" ref="AT319">INDEX($K:$P,ROW(),MATCH(AT$3,$K$2:$P$2,0))</f>
        <v>0.1</v>
      </c>
      <c r="AU319" s="152" cm="1">
        <f t="array" ref="AU319">INDEX($K:$P,ROW(),MATCH(AU$3,$K$2:$P$2,0))</f>
        <v>0.1</v>
      </c>
      <c r="AV319" s="152" cm="1">
        <f t="array" ref="AV319">INDEX($K:$P,ROW(),MATCH(AV$3,$K$2:$P$2,0))</f>
        <v>0.1</v>
      </c>
      <c r="AW319" s="152" cm="1">
        <f t="array" ref="AW319">INDEX($K:$P,ROW(),MATCH(AW$3,$K$2:$P$2,0))</f>
        <v>0.1</v>
      </c>
      <c r="AX319" s="152" cm="1">
        <f t="array" ref="AX319">INDEX($K:$P,ROW(),MATCH(AX$3,$K$2:$P$2,0))</f>
        <v>0.1</v>
      </c>
      <c r="AY319" s="152" cm="1">
        <f t="array" ref="AY319">INDEX($K:$P,ROW(),MATCH(AY$3,$K$2:$P$2,0))</f>
        <v>0.1</v>
      </c>
      <c r="AZ319" s="152" cm="1">
        <f t="array" ref="AZ319">INDEX($K:$P,ROW(),MATCH(AZ$3,$K$2:$P$2,0))</f>
        <v>0.1</v>
      </c>
      <c r="BA319" s="152" cm="1">
        <f t="array" ref="BA319">INDEX($K:$P,ROW(),MATCH(BA$3,$K$2:$P$2,0))</f>
        <v>0.1</v>
      </c>
      <c r="BB319" s="152" cm="1">
        <f t="array" ref="BB319">INDEX($K:$P,ROW(),MATCH(BB$3,$K$2:$P$2,0))</f>
        <v>0.1</v>
      </c>
      <c r="BC319" s="152" cm="1">
        <f t="array" ref="BC319">INDEX($K:$P,ROW(),MATCH(BC$3,$K$2:$P$2,0))</f>
        <v>0.1</v>
      </c>
      <c r="BD319" s="152" cm="1">
        <f t="array" ref="BD319">INDEX($K:$P,ROW(),MATCH(BD$3,$K$2:$P$2,0))</f>
        <v>0.1</v>
      </c>
      <c r="BE319" s="152" cm="1">
        <f t="array" ref="BE319">INDEX($K:$P,ROW(),MATCH(BE$3,$K$2:$P$2,0))</f>
        <v>0.1</v>
      </c>
      <c r="BF319" s="152" cm="1">
        <f t="array" ref="BF319">INDEX($K:$P,ROW(),MATCH(BF$3,$K$2:$P$2,0))</f>
        <v>0.1</v>
      </c>
      <c r="BG319" s="152" cm="1">
        <f t="array" ref="BG319">INDEX($K:$P,ROW(),MATCH(BG$3,$K$2:$P$2,0))</f>
        <v>0.1</v>
      </c>
      <c r="BH319" s="152" cm="1">
        <f t="array" ref="BH319">INDEX($K:$P,ROW(),MATCH(BH$3,$K$2:$P$2,0))</f>
        <v>0.1</v>
      </c>
      <c r="BI319" s="152" cm="1">
        <f t="array" ref="BI319">INDEX($K:$P,ROW(),MATCH(BI$3,$K$2:$P$2,0))</f>
        <v>0.1</v>
      </c>
      <c r="BJ319" s="152" cm="1">
        <f t="array" ref="BJ319">INDEX($K:$P,ROW(),MATCH(BJ$3,$K$2:$P$2,0))</f>
        <v>0.1</v>
      </c>
      <c r="BK319" s="152" cm="1">
        <f t="array" ref="BK319">INDEX($K:$P,ROW(),MATCH(BK$3,$K$2:$P$2,0))</f>
        <v>0.1</v>
      </c>
      <c r="BL319" s="152" cm="1">
        <f t="array" ref="BL319">INDEX($K:$P,ROW(),MATCH(BL$3,$K$2:$P$2,0))</f>
        <v>0.1</v>
      </c>
      <c r="BM319" s="152" cm="1">
        <f t="array" ref="BM319">INDEX($K:$P,ROW(),MATCH(BM$3,$K$2:$P$2,0))</f>
        <v>0.1</v>
      </c>
      <c r="BN319" s="152" cm="1">
        <f t="array" ref="BN319">INDEX($K:$P,ROW(),MATCH(BN$3,$K$2:$P$2,0))</f>
        <v>0.1</v>
      </c>
      <c r="BO319" s="152" cm="1">
        <f t="array" ref="BO319">INDEX($K:$P,ROW(),MATCH(BO$3,$K$2:$P$2,0))</f>
        <v>0.1</v>
      </c>
      <c r="BP319" s="152" cm="1">
        <f t="array" ref="BP319">INDEX($K:$P,ROW(),MATCH(BP$3,$K$2:$P$2,0))</f>
        <v>0.1</v>
      </c>
      <c r="BQ319" s="152" cm="1">
        <f t="array" ref="BQ319">INDEX($K:$P,ROW(),MATCH(BQ$3,$K$2:$P$2,0))</f>
        <v>0.1</v>
      </c>
      <c r="BR319" s="152" cm="1">
        <f t="array" ref="BR319">INDEX($K:$P,ROW(),MATCH(BR$3,$K$2:$P$2,0))</f>
        <v>0.1</v>
      </c>
      <c r="BS319" s="152" cm="1">
        <f t="array" ref="BS319">INDEX($K:$P,ROW(),MATCH(BS$3,$K$2:$P$2,0))</f>
        <v>0.1</v>
      </c>
      <c r="BT319" s="152" cm="1">
        <f t="array" ref="BT319">INDEX($K:$P,ROW(),MATCH(BT$3,$K$2:$P$2,0))</f>
        <v>0.1</v>
      </c>
      <c r="BU319" s="152" cm="1">
        <f t="array" ref="BU319">INDEX($K:$P,ROW(),MATCH(BU$3,$K$2:$P$2,0))</f>
        <v>0.1</v>
      </c>
      <c r="BV319" s="152" cm="1">
        <f t="array" ref="BV319">INDEX($K:$P,ROW(),MATCH(BV$3,$K$2:$P$2,0))</f>
        <v>0.1</v>
      </c>
      <c r="BW319" s="152" cm="1">
        <f t="array" ref="BW319">INDEX($K:$P,ROW(),MATCH(BW$3,$K$2:$P$2,0))</f>
        <v>0.1</v>
      </c>
      <c r="BX319" s="152" cm="1">
        <f t="array" ref="BX319">INDEX($K:$P,ROW(),MATCH(BX$3,$K$2:$P$2,0))</f>
        <v>0.1</v>
      </c>
      <c r="BY319" s="152" cm="1">
        <f t="array" ref="BY319">INDEX($K:$P,ROW(),MATCH(BY$3,$K$2:$P$2,0))</f>
        <v>0.1</v>
      </c>
      <c r="BZ319" s="152" cm="1">
        <f t="array" ref="BZ319">INDEX($K:$P,ROW(),MATCH(BZ$3,$K$2:$P$2,0))</f>
        <v>0.1</v>
      </c>
      <c r="CA319" s="152" cm="1">
        <f t="array" ref="CA319">INDEX($K:$P,ROW(),MATCH(CA$3,$K$2:$P$2,0))</f>
        <v>0.1</v>
      </c>
      <c r="CB319" s="152" cm="1">
        <f t="array" ref="CB319">INDEX($K:$P,ROW(),MATCH(CB$3,$K$2:$P$2,0))</f>
        <v>0.1</v>
      </c>
      <c r="CC319" s="152" cm="1">
        <f t="array" ref="CC319">INDEX($K:$P,ROW(),MATCH(CC$3,$K$2:$P$2,0))</f>
        <v>0.1</v>
      </c>
      <c r="CD319" s="152" cm="1">
        <f t="array" ref="CD319">INDEX($K:$P,ROW(),MATCH(CD$3,$K$2:$P$2,0))</f>
        <v>0.1</v>
      </c>
      <c r="CE319" s="152" cm="1">
        <f t="array" ref="CE319">INDEX($K:$P,ROW(),MATCH(CE$3,$K$2:$P$2,0))</f>
        <v>0.1</v>
      </c>
      <c r="CF319" s="152" cm="1">
        <f t="array" ref="CF319">INDEX($K:$P,ROW(),MATCH(CF$3,$K$2:$P$2,0))</f>
        <v>0.1</v>
      </c>
      <c r="CG319" s="152" cm="1">
        <f t="array" ref="CG319">INDEX($K:$P,ROW(),MATCH(CG$3,$K$2:$P$2,0))</f>
        <v>0.1</v>
      </c>
      <c r="CH319" s="152" cm="1">
        <f t="array" ref="CH319">INDEX($K:$P,ROW(),MATCH(CH$3,$K$2:$P$2,0))</f>
        <v>0.1</v>
      </c>
      <c r="CI319" s="152" cm="1">
        <f t="array" ref="CI319">INDEX($K:$P,ROW(),MATCH(CI$3,$K$2:$P$2,0))</f>
        <v>0.1</v>
      </c>
      <c r="CJ319" s="152" cm="1">
        <f t="array" ref="CJ319">INDEX($K:$P,ROW(),MATCH(CJ$3,$K$2:$P$2,0))</f>
        <v>0.1</v>
      </c>
      <c r="CK319" s="152" cm="1">
        <f t="array" ref="CK319">INDEX($K:$P,ROW(),MATCH(CK$3,$K$2:$P$2,0))</f>
        <v>0.1</v>
      </c>
      <c r="CL319" s="152" cm="1">
        <f t="array" ref="CL319">INDEX($K:$P,ROW(),MATCH(CL$3,$K$2:$P$2,0))</f>
        <v>0.1</v>
      </c>
      <c r="CN319" s="60"/>
      <c r="CO319" s="152" t="e" cm="1">
        <f t="array" ref="CO319">INDEX($K:$P,ROW(),MATCH(CO$3,$K$2:$P$2,0))</f>
        <v>#N/A</v>
      </c>
      <c r="CP319" s="152" t="e" cm="1">
        <f t="array" ref="CP319">INDEX($K:$P,ROW(),MATCH(CP$3,$K$2:$P$2,0))</f>
        <v>#N/A</v>
      </c>
      <c r="CQ319" s="152" t="e" cm="1">
        <f t="array" ref="CQ319">INDEX($K:$P,ROW(),MATCH(CQ$3,$K$2:$P$2,0))</f>
        <v>#N/A</v>
      </c>
      <c r="CR319" s="152" t="e" cm="1">
        <f t="array" ref="CR319">INDEX($K:$P,ROW(),MATCH(CR$3,$K$2:$P$2,0))</f>
        <v>#N/A</v>
      </c>
      <c r="CS319" s="152" t="e" cm="1">
        <f t="array" ref="CS319">INDEX($K:$P,ROW(),MATCH(CS$3,$K$2:$P$2,0))</f>
        <v>#N/A</v>
      </c>
      <c r="CT319" s="152" t="e" cm="1">
        <f t="array" ref="CT319">INDEX($K:$P,ROW(),MATCH(CT$3,$K$2:$P$2,0))</f>
        <v>#N/A</v>
      </c>
      <c r="CU319" s="152" t="e" cm="1">
        <f t="array" ref="CU319">INDEX($K:$P,ROW(),MATCH(CU$3,$K$2:$P$2,0))</f>
        <v>#N/A</v>
      </c>
      <c r="CV319" s="152" t="e" cm="1">
        <f t="array" ref="CV319">INDEX($K:$P,ROW(),MATCH(CV$3,$K$2:$P$2,0))</f>
        <v>#N/A</v>
      </c>
      <c r="CW319" s="152" t="e" cm="1">
        <f t="array" ref="CW319">INDEX($K:$P,ROW(),MATCH(CW$3,$K$2:$P$2,0))</f>
        <v>#N/A</v>
      </c>
      <c r="CX319" s="152" t="e" cm="1">
        <f t="array" ref="CX319">INDEX($K:$P,ROW(),MATCH(CX$3,$K$2:$P$2,0))</f>
        <v>#N/A</v>
      </c>
      <c r="CY319" s="152" t="e" cm="1">
        <f t="array" ref="CY319">INDEX($K:$P,ROW(),MATCH(CY$3,$K$2:$P$2,0))</f>
        <v>#N/A</v>
      </c>
      <c r="CZ319" s="152" t="e" cm="1">
        <f t="array" ref="CZ319">INDEX($K:$P,ROW(),MATCH(CZ$3,$K$2:$P$2,0))</f>
        <v>#N/A</v>
      </c>
      <c r="DA319" s="152" t="e" cm="1">
        <f t="array" ref="DA319">INDEX($K:$P,ROW(),MATCH(DA$3,$K$2:$P$2,0))</f>
        <v>#N/A</v>
      </c>
      <c r="DB319" s="152" t="e" cm="1">
        <f t="array" ref="DB319">INDEX($K:$P,ROW(),MATCH(DB$3,$K$2:$P$2,0))</f>
        <v>#N/A</v>
      </c>
      <c r="DC319" s="152" t="e" cm="1">
        <f t="array" ref="DC319">INDEX($K:$P,ROW(),MATCH(DC$3,$K$2:$P$2,0))</f>
        <v>#N/A</v>
      </c>
      <c r="DD319" s="152" t="e" cm="1">
        <f t="array" ref="DD319">INDEX($K:$P,ROW(),MATCH(DD$3,$K$2:$P$2,0))</f>
        <v>#N/A</v>
      </c>
      <c r="DE319" s="152" t="e" cm="1">
        <f t="array" ref="DE319">INDEX($K:$P,ROW(),MATCH(DE$3,$K$2:$P$2,0))</f>
        <v>#N/A</v>
      </c>
      <c r="DF319" s="152" t="e" cm="1">
        <f t="array" ref="DF319">INDEX($K:$P,ROW(),MATCH(DF$3,$K$2:$P$2,0))</f>
        <v>#N/A</v>
      </c>
      <c r="DG319" s="152" t="e" cm="1">
        <f t="array" ref="DG319">INDEX($K:$P,ROW(),MATCH(DG$3,$K$2:$P$2,0))</f>
        <v>#N/A</v>
      </c>
      <c r="DH319" s="152" t="e" cm="1">
        <f t="array" ref="DH319">INDEX($K:$P,ROW(),MATCH(DH$3,$K$2:$P$2,0))</f>
        <v>#N/A</v>
      </c>
      <c r="DI319" s="152" t="e" cm="1">
        <f t="array" ref="DI319">INDEX($K:$P,ROW(),MATCH(DI$3,$K$2:$P$2,0))</f>
        <v>#N/A</v>
      </c>
      <c r="DJ319" s="152" t="e" cm="1">
        <f t="array" ref="DJ319">INDEX($K:$P,ROW(),MATCH(DJ$3,$K$2:$P$2,0))</f>
        <v>#N/A</v>
      </c>
      <c r="DK319" s="152" t="e" cm="1">
        <f t="array" ref="DK319">INDEX($K:$P,ROW(),MATCH(DK$3,$K$2:$P$2,0))</f>
        <v>#N/A</v>
      </c>
      <c r="DL319" s="152" t="e" cm="1">
        <f t="array" ref="DL319">INDEX($K:$P,ROW(),MATCH(DL$3,$K$2:$P$2,0))</f>
        <v>#N/A</v>
      </c>
    </row>
    <row r="320" spans="1:116" x14ac:dyDescent="0.4">
      <c r="C320" t="s">
        <v>198</v>
      </c>
      <c r="D320" t="s">
        <v>336</v>
      </c>
      <c r="E320" s="8" t="str">
        <f t="shared" si="317"/>
        <v>320 ADREV-PV</v>
      </c>
      <c r="G320" s="126" t="str">
        <f>"Revenue - "&amp;G322</f>
        <v>Revenue - (Primary label)</v>
      </c>
      <c r="H320" s="27"/>
      <c r="I320" s="78"/>
      <c r="J320" s="78"/>
      <c r="K320" s="118">
        <f t="shared" ref="K320:P320" ca="1" si="318">SUMIF($3:$3,K$2,320:320)</f>
        <v>6000</v>
      </c>
      <c r="L320" s="118">
        <f t="shared" ca="1" si="318"/>
        <v>6000</v>
      </c>
      <c r="M320" s="118">
        <f t="shared" ca="1" si="318"/>
        <v>6000</v>
      </c>
      <c r="N320" s="118">
        <f t="shared" ca="1" si="318"/>
        <v>6000</v>
      </c>
      <c r="O320" s="118">
        <f t="shared" ca="1" si="318"/>
        <v>6000</v>
      </c>
      <c r="P320" s="118">
        <f t="shared" ca="1" si="318"/>
        <v>6000</v>
      </c>
      <c r="R320" s="118"/>
      <c r="S320" s="148" cm="1">
        <f t="array" aca="1" ref="S320" ca="1">S319*INDIRECT(S312)</f>
        <v>500</v>
      </c>
      <c r="T320" s="148" cm="1">
        <f t="array" aca="1" ref="T320" ca="1">T319*INDIRECT(T312)</f>
        <v>500</v>
      </c>
      <c r="U320" s="148" cm="1">
        <f t="array" aca="1" ref="U320" ca="1">U319*INDIRECT(U312)</f>
        <v>500</v>
      </c>
      <c r="V320" s="148" cm="1">
        <f t="array" aca="1" ref="V320" ca="1">V319*INDIRECT(V312)</f>
        <v>500</v>
      </c>
      <c r="W320" s="148" cm="1">
        <f t="array" aca="1" ref="W320" ca="1">W319*INDIRECT(W312)</f>
        <v>500</v>
      </c>
      <c r="X320" s="148" cm="1">
        <f t="array" aca="1" ref="X320" ca="1">X319*INDIRECT(X312)</f>
        <v>500</v>
      </c>
      <c r="Y320" s="148" cm="1">
        <f t="array" aca="1" ref="Y320" ca="1">Y319*INDIRECT(Y312)</f>
        <v>500</v>
      </c>
      <c r="Z320" s="148" cm="1">
        <f t="array" aca="1" ref="Z320" ca="1">Z319*INDIRECT(Z312)</f>
        <v>500</v>
      </c>
      <c r="AA320" s="148" cm="1">
        <f t="array" aca="1" ref="AA320" ca="1">AA319*INDIRECT(AA312)</f>
        <v>500</v>
      </c>
      <c r="AB320" s="148" cm="1">
        <f t="array" aca="1" ref="AB320" ca="1">AB319*INDIRECT(AB312)</f>
        <v>500</v>
      </c>
      <c r="AC320" s="148" cm="1">
        <f t="array" aca="1" ref="AC320" ca="1">AC319*INDIRECT(AC312)</f>
        <v>500</v>
      </c>
      <c r="AD320" s="148" cm="1">
        <f t="array" aca="1" ref="AD320" ca="1">AD319*INDIRECT(AD312)</f>
        <v>500</v>
      </c>
      <c r="AE320" s="148" cm="1">
        <f t="array" aca="1" ref="AE320" ca="1">AE319*INDIRECT(AE312)</f>
        <v>500</v>
      </c>
      <c r="AF320" s="148" cm="1">
        <f t="array" aca="1" ref="AF320" ca="1">AF319*INDIRECT(AF312)</f>
        <v>500</v>
      </c>
      <c r="AG320" s="148" cm="1">
        <f t="array" aca="1" ref="AG320" ca="1">AG319*INDIRECT(AG312)</f>
        <v>500</v>
      </c>
      <c r="AH320" s="148" cm="1">
        <f t="array" aca="1" ref="AH320" ca="1">AH319*INDIRECT(AH312)</f>
        <v>500</v>
      </c>
      <c r="AI320" s="148" cm="1">
        <f t="array" aca="1" ref="AI320" ca="1">AI319*INDIRECT(AI312)</f>
        <v>500</v>
      </c>
      <c r="AJ320" s="148" cm="1">
        <f t="array" aca="1" ref="AJ320" ca="1">AJ319*INDIRECT(AJ312)</f>
        <v>500</v>
      </c>
      <c r="AK320" s="148" cm="1">
        <f t="array" aca="1" ref="AK320" ca="1">AK319*INDIRECT(AK312)</f>
        <v>500</v>
      </c>
      <c r="AL320" s="148" cm="1">
        <f t="array" aca="1" ref="AL320" ca="1">AL319*INDIRECT(AL312)</f>
        <v>500</v>
      </c>
      <c r="AM320" s="148" cm="1">
        <f t="array" aca="1" ref="AM320" ca="1">AM319*INDIRECT(AM312)</f>
        <v>500</v>
      </c>
      <c r="AN320" s="148" cm="1">
        <f t="array" aca="1" ref="AN320" ca="1">AN319*INDIRECT(AN312)</f>
        <v>500</v>
      </c>
      <c r="AO320" s="148" cm="1">
        <f t="array" aca="1" ref="AO320" ca="1">AO319*INDIRECT(AO312)</f>
        <v>500</v>
      </c>
      <c r="AP320" s="148" cm="1">
        <f t="array" aca="1" ref="AP320" ca="1">AP319*INDIRECT(AP312)</f>
        <v>500</v>
      </c>
      <c r="AQ320" s="148" cm="1">
        <f t="array" aca="1" ref="AQ320" ca="1">AQ319*INDIRECT(AQ312)</f>
        <v>500</v>
      </c>
      <c r="AR320" s="148" cm="1">
        <f t="array" aca="1" ref="AR320" ca="1">AR319*INDIRECT(AR312)</f>
        <v>500</v>
      </c>
      <c r="AS320" s="148" cm="1">
        <f t="array" aca="1" ref="AS320" ca="1">AS319*INDIRECT(AS312)</f>
        <v>500</v>
      </c>
      <c r="AT320" s="148" cm="1">
        <f t="array" aca="1" ref="AT320" ca="1">AT319*INDIRECT(AT312)</f>
        <v>500</v>
      </c>
      <c r="AU320" s="148" cm="1">
        <f t="array" aca="1" ref="AU320" ca="1">AU319*INDIRECT(AU312)</f>
        <v>500</v>
      </c>
      <c r="AV320" s="148" cm="1">
        <f t="array" aca="1" ref="AV320" ca="1">AV319*INDIRECT(AV312)</f>
        <v>500</v>
      </c>
      <c r="AW320" s="148" cm="1">
        <f t="array" aca="1" ref="AW320" ca="1">AW319*INDIRECT(AW312)</f>
        <v>500</v>
      </c>
      <c r="AX320" s="148" cm="1">
        <f t="array" aca="1" ref="AX320" ca="1">AX319*INDIRECT(AX312)</f>
        <v>500</v>
      </c>
      <c r="AY320" s="148" cm="1">
        <f t="array" aca="1" ref="AY320" ca="1">AY319*INDIRECT(AY312)</f>
        <v>500</v>
      </c>
      <c r="AZ320" s="148" cm="1">
        <f t="array" aca="1" ref="AZ320" ca="1">AZ319*INDIRECT(AZ312)</f>
        <v>500</v>
      </c>
      <c r="BA320" s="148" cm="1">
        <f t="array" aca="1" ref="BA320" ca="1">BA319*INDIRECT(BA312)</f>
        <v>500</v>
      </c>
      <c r="BB320" s="148" cm="1">
        <f t="array" aca="1" ref="BB320" ca="1">BB319*INDIRECT(BB312)</f>
        <v>500</v>
      </c>
      <c r="BC320" s="148" cm="1">
        <f t="array" aca="1" ref="BC320" ca="1">BC319*INDIRECT(BC312)</f>
        <v>500</v>
      </c>
      <c r="BD320" s="148" cm="1">
        <f t="array" aca="1" ref="BD320" ca="1">BD319*INDIRECT(BD312)</f>
        <v>500</v>
      </c>
      <c r="BE320" s="148" cm="1">
        <f t="array" aca="1" ref="BE320" ca="1">BE319*INDIRECT(BE312)</f>
        <v>500</v>
      </c>
      <c r="BF320" s="148" cm="1">
        <f t="array" aca="1" ref="BF320" ca="1">BF319*INDIRECT(BF312)</f>
        <v>500</v>
      </c>
      <c r="BG320" s="148" cm="1">
        <f t="array" aca="1" ref="BG320" ca="1">BG319*INDIRECT(BG312)</f>
        <v>500</v>
      </c>
      <c r="BH320" s="148" cm="1">
        <f t="array" aca="1" ref="BH320" ca="1">BH319*INDIRECT(BH312)</f>
        <v>500</v>
      </c>
      <c r="BI320" s="148" cm="1">
        <f t="array" aca="1" ref="BI320" ca="1">BI319*INDIRECT(BI312)</f>
        <v>500</v>
      </c>
      <c r="BJ320" s="148" cm="1">
        <f t="array" aca="1" ref="BJ320" ca="1">BJ319*INDIRECT(BJ312)</f>
        <v>500</v>
      </c>
      <c r="BK320" s="148" cm="1">
        <f t="array" aca="1" ref="BK320" ca="1">BK319*INDIRECT(BK312)</f>
        <v>500</v>
      </c>
      <c r="BL320" s="148" cm="1">
        <f t="array" aca="1" ref="BL320" ca="1">BL319*INDIRECT(BL312)</f>
        <v>500</v>
      </c>
      <c r="BM320" s="148" cm="1">
        <f t="array" aca="1" ref="BM320" ca="1">BM319*INDIRECT(BM312)</f>
        <v>500</v>
      </c>
      <c r="BN320" s="148" cm="1">
        <f t="array" aca="1" ref="BN320" ca="1">BN319*INDIRECT(BN312)</f>
        <v>500</v>
      </c>
      <c r="BO320" s="148" cm="1">
        <f t="array" aca="1" ref="BO320" ca="1">BO319*INDIRECT(BO312)</f>
        <v>500</v>
      </c>
      <c r="BP320" s="148" cm="1">
        <f t="array" aca="1" ref="BP320" ca="1">BP319*INDIRECT(BP312)</f>
        <v>500</v>
      </c>
      <c r="BQ320" s="148" cm="1">
        <f t="array" aca="1" ref="BQ320" ca="1">BQ319*INDIRECT(BQ312)</f>
        <v>500</v>
      </c>
      <c r="BR320" s="148" cm="1">
        <f t="array" aca="1" ref="BR320" ca="1">BR319*INDIRECT(BR312)</f>
        <v>500</v>
      </c>
      <c r="BS320" s="148" cm="1">
        <f t="array" aca="1" ref="BS320" ca="1">BS319*INDIRECT(BS312)</f>
        <v>500</v>
      </c>
      <c r="BT320" s="148" cm="1">
        <f t="array" aca="1" ref="BT320" ca="1">BT319*INDIRECT(BT312)</f>
        <v>500</v>
      </c>
      <c r="BU320" s="148" cm="1">
        <f t="array" aca="1" ref="BU320" ca="1">BU319*INDIRECT(BU312)</f>
        <v>500</v>
      </c>
      <c r="BV320" s="148" cm="1">
        <f t="array" aca="1" ref="BV320" ca="1">BV319*INDIRECT(BV312)</f>
        <v>500</v>
      </c>
      <c r="BW320" s="148" cm="1">
        <f t="array" aca="1" ref="BW320" ca="1">BW319*INDIRECT(BW312)</f>
        <v>500</v>
      </c>
      <c r="BX320" s="148" cm="1">
        <f t="array" aca="1" ref="BX320" ca="1">BX319*INDIRECT(BX312)</f>
        <v>500</v>
      </c>
      <c r="BY320" s="148" cm="1">
        <f t="array" aca="1" ref="BY320" ca="1">BY319*INDIRECT(BY312)</f>
        <v>500</v>
      </c>
      <c r="BZ320" s="148" cm="1">
        <f t="array" aca="1" ref="BZ320" ca="1">BZ319*INDIRECT(BZ312)</f>
        <v>500</v>
      </c>
      <c r="CA320" s="148" cm="1">
        <f t="array" aca="1" ref="CA320" ca="1">CA319*INDIRECT(CA312)</f>
        <v>500</v>
      </c>
      <c r="CB320" s="148" cm="1">
        <f t="array" aca="1" ref="CB320" ca="1">CB319*INDIRECT(CB312)</f>
        <v>500</v>
      </c>
      <c r="CC320" s="148" cm="1">
        <f t="array" aca="1" ref="CC320" ca="1">CC319*INDIRECT(CC312)</f>
        <v>500</v>
      </c>
      <c r="CD320" s="148" cm="1">
        <f t="array" aca="1" ref="CD320" ca="1">CD319*INDIRECT(CD312)</f>
        <v>500</v>
      </c>
      <c r="CE320" s="148" cm="1">
        <f t="array" aca="1" ref="CE320" ca="1">CE319*INDIRECT(CE312)</f>
        <v>500</v>
      </c>
      <c r="CF320" s="148" cm="1">
        <f t="array" aca="1" ref="CF320" ca="1">CF319*INDIRECT(CF312)</f>
        <v>500</v>
      </c>
      <c r="CG320" s="148" cm="1">
        <f t="array" aca="1" ref="CG320" ca="1">CG319*INDIRECT(CG312)</f>
        <v>500</v>
      </c>
      <c r="CH320" s="148" cm="1">
        <f t="array" aca="1" ref="CH320" ca="1">CH319*INDIRECT(CH312)</f>
        <v>500</v>
      </c>
      <c r="CI320" s="148" cm="1">
        <f t="array" aca="1" ref="CI320" ca="1">CI319*INDIRECT(CI312)</f>
        <v>500</v>
      </c>
      <c r="CJ320" s="148" cm="1">
        <f t="array" aca="1" ref="CJ320" ca="1">CJ319*INDIRECT(CJ312)</f>
        <v>500</v>
      </c>
      <c r="CK320" s="148" cm="1">
        <f t="array" aca="1" ref="CK320" ca="1">CK319*INDIRECT(CK312)</f>
        <v>500</v>
      </c>
      <c r="CL320" s="148" cm="1">
        <f t="array" aca="1" ref="CL320" ca="1">CL319*INDIRECT(CL312)</f>
        <v>500</v>
      </c>
      <c r="CN320" s="78"/>
      <c r="CO320" s="148" t="e" cm="1">
        <f t="array" aca="1" ref="CO320" ca="1">CO319*INDIRECT(CO312)</f>
        <v>#N/A</v>
      </c>
      <c r="CP320" s="148" t="e" cm="1">
        <f t="array" aca="1" ref="CP320" ca="1">CP319*INDIRECT(CP312)</f>
        <v>#N/A</v>
      </c>
      <c r="CQ320" s="148" t="e" cm="1">
        <f t="array" aca="1" ref="CQ320" ca="1">CQ319*INDIRECT(CQ312)</f>
        <v>#N/A</v>
      </c>
      <c r="CR320" s="148" t="e" cm="1">
        <f t="array" aca="1" ref="CR320" ca="1">CR319*INDIRECT(CR312)</f>
        <v>#N/A</v>
      </c>
      <c r="CS320" s="148" t="e" cm="1">
        <f t="array" aca="1" ref="CS320" ca="1">CS319*INDIRECT(CS312)</f>
        <v>#N/A</v>
      </c>
      <c r="CT320" s="148" t="e" cm="1">
        <f t="array" aca="1" ref="CT320" ca="1">CT319*INDIRECT(CT312)</f>
        <v>#N/A</v>
      </c>
      <c r="CU320" s="148" t="e" cm="1">
        <f t="array" aca="1" ref="CU320" ca="1">CU319*INDIRECT(CU312)</f>
        <v>#N/A</v>
      </c>
      <c r="CV320" s="148" t="e" cm="1">
        <f t="array" aca="1" ref="CV320" ca="1">CV319*INDIRECT(CV312)</f>
        <v>#N/A</v>
      </c>
      <c r="CW320" s="148" t="e" cm="1">
        <f t="array" aca="1" ref="CW320" ca="1">CW319*INDIRECT(CW312)</f>
        <v>#N/A</v>
      </c>
      <c r="CX320" s="148" t="e" cm="1">
        <f t="array" aca="1" ref="CX320" ca="1">CX319*INDIRECT(CX312)</f>
        <v>#N/A</v>
      </c>
      <c r="CY320" s="148" t="e" cm="1">
        <f t="array" aca="1" ref="CY320" ca="1">CY319*INDIRECT(CY312)</f>
        <v>#N/A</v>
      </c>
      <c r="CZ320" s="148" t="e" cm="1">
        <f t="array" aca="1" ref="CZ320" ca="1">CZ319*INDIRECT(CZ312)</f>
        <v>#N/A</v>
      </c>
      <c r="DA320" s="148" t="e" cm="1">
        <f t="array" aca="1" ref="DA320" ca="1">DA319*INDIRECT(DA312)</f>
        <v>#N/A</v>
      </c>
      <c r="DB320" s="148" t="e" cm="1">
        <f t="array" aca="1" ref="DB320" ca="1">DB319*INDIRECT(DB312)</f>
        <v>#N/A</v>
      </c>
      <c r="DC320" s="148" t="e" cm="1">
        <f t="array" aca="1" ref="DC320" ca="1">DC319*INDIRECT(DC312)</f>
        <v>#N/A</v>
      </c>
      <c r="DD320" s="148" t="e" cm="1">
        <f t="array" aca="1" ref="DD320" ca="1">DD319*INDIRECT(DD312)</f>
        <v>#N/A</v>
      </c>
      <c r="DE320" s="148" t="e" cm="1">
        <f t="array" aca="1" ref="DE320" ca="1">DE319*INDIRECT(DE312)</f>
        <v>#N/A</v>
      </c>
      <c r="DF320" s="148" t="e" cm="1">
        <f t="array" aca="1" ref="DF320" ca="1">DF319*INDIRECT(DF312)</f>
        <v>#N/A</v>
      </c>
      <c r="DG320" s="148" t="e" cm="1">
        <f t="array" aca="1" ref="DG320" ca="1">DG319*INDIRECT(DG312)</f>
        <v>#N/A</v>
      </c>
      <c r="DH320" s="148" t="e" cm="1">
        <f t="array" aca="1" ref="DH320" ca="1">DH319*INDIRECT(DH312)</f>
        <v>#N/A</v>
      </c>
      <c r="DI320" s="148" t="e" cm="1">
        <f t="array" aca="1" ref="DI320" ca="1">DI319*INDIRECT(DI312)</f>
        <v>#N/A</v>
      </c>
      <c r="DJ320" s="148" t="e" cm="1">
        <f t="array" aca="1" ref="DJ320" ca="1">DJ319*INDIRECT(DJ312)</f>
        <v>#N/A</v>
      </c>
      <c r="DK320" s="148" t="e" cm="1">
        <f t="array" aca="1" ref="DK320" ca="1">DK319*INDIRECT(DK312)</f>
        <v>#N/A</v>
      </c>
      <c r="DL320" s="148" t="e" cm="1">
        <f t="array" aca="1" ref="DL320" ca="1">DL319*INDIRECT(DL312)</f>
        <v>#N/A</v>
      </c>
    </row>
    <row r="321" spans="1:116" x14ac:dyDescent="0.4">
      <c r="B321" t="s">
        <v>244</v>
      </c>
      <c r="D321" t="s">
        <v>336</v>
      </c>
      <c r="E321" s="8" t="str">
        <f t="shared" ref="E321" si="319">ROW()&amp;" "&amp;D321</f>
        <v>321 ADREV-PV</v>
      </c>
      <c r="G321" s="126"/>
      <c r="H321" s="27"/>
      <c r="I321" s="78"/>
      <c r="J321" s="78"/>
      <c r="K321" s="33"/>
      <c r="L321" s="33"/>
      <c r="M321" s="33"/>
      <c r="N321" s="33"/>
      <c r="O321" s="33"/>
      <c r="P321" s="33"/>
      <c r="R321" s="33"/>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77"/>
      <c r="BO321" s="77"/>
      <c r="BP321" s="77"/>
      <c r="BQ321" s="77"/>
      <c r="BR321" s="77"/>
      <c r="BS321" s="77"/>
      <c r="BT321" s="77"/>
      <c r="BU321" s="77"/>
      <c r="BV321" s="77"/>
      <c r="BW321" s="77"/>
      <c r="BX321" s="77"/>
      <c r="BY321" s="77"/>
      <c r="BZ321" s="77"/>
      <c r="CA321" s="77"/>
      <c r="CB321" s="77"/>
      <c r="CC321" s="77"/>
      <c r="CD321" s="77"/>
      <c r="CE321" s="77"/>
      <c r="CF321" s="77"/>
      <c r="CG321" s="77"/>
      <c r="CH321" s="77"/>
      <c r="CI321" s="77"/>
      <c r="CJ321" s="77"/>
      <c r="CK321" s="77"/>
      <c r="CL321" s="77"/>
      <c r="CN321" s="78"/>
      <c r="CO321" s="77"/>
      <c r="CP321" s="77"/>
      <c r="CQ321" s="77"/>
      <c r="CR321" s="77"/>
      <c r="CS321" s="77"/>
      <c r="CT321" s="77"/>
      <c r="CU321" s="77"/>
      <c r="CV321" s="77"/>
      <c r="CW321" s="77"/>
      <c r="CX321" s="77"/>
      <c r="CY321" s="77"/>
      <c r="CZ321" s="77"/>
      <c r="DA321" s="77"/>
      <c r="DB321" s="77"/>
      <c r="DC321" s="77"/>
      <c r="DD321" s="77"/>
      <c r="DE321" s="77"/>
      <c r="DF321" s="77"/>
      <c r="DG321" s="77"/>
      <c r="DH321" s="77"/>
      <c r="DI321" s="77"/>
      <c r="DJ321" s="77"/>
      <c r="DK321" s="77"/>
      <c r="DL321" s="77"/>
    </row>
    <row r="322" spans="1:116" x14ac:dyDescent="0.4">
      <c r="B322" t="s">
        <v>332</v>
      </c>
      <c r="D322" t="s">
        <v>336</v>
      </c>
      <c r="E322" s="8" t="str">
        <f t="shared" si="317"/>
        <v>322 ADREV-PV</v>
      </c>
      <c r="G322" s="136" t="str">
        <f>G309</f>
        <v>(Primary label)</v>
      </c>
      <c r="H322" s="27"/>
      <c r="I322" s="78"/>
      <c r="J322" s="78"/>
      <c r="K322" s="33"/>
      <c r="L322" s="33"/>
      <c r="M322" s="33"/>
      <c r="N322" s="33"/>
      <c r="O322" s="33"/>
      <c r="P322" s="33"/>
      <c r="R322" s="33"/>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N322" s="78"/>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row>
    <row r="323" spans="1:116" x14ac:dyDescent="0.4">
      <c r="B323" t="s">
        <v>332</v>
      </c>
      <c r="D323" t="s">
        <v>336</v>
      </c>
      <c r="E323" s="8" t="str">
        <f t="shared" ref="E323:E329" si="320">ROW()&amp;" "&amp;D323</f>
        <v>323 ADREV-PV</v>
      </c>
      <c r="G323" s="241" t="str">
        <f>IFERROR(SUBSTITUTE(G317,":",""),"no unit")</f>
        <v>impression</v>
      </c>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4">
      <c r="B324" t="s">
        <v>332</v>
      </c>
      <c r="D324" t="s">
        <v>336</v>
      </c>
      <c r="E324" s="8" t="str">
        <f t="shared" si="320"/>
        <v>324 ADREV-PV</v>
      </c>
      <c r="G324" s="136" t="s">
        <v>461</v>
      </c>
      <c r="K324" s="53"/>
      <c r="L324" s="53"/>
      <c r="M324" s="53"/>
      <c r="N324" s="53"/>
      <c r="O324" s="53"/>
      <c r="P324" s="53"/>
      <c r="R324" s="24"/>
      <c r="S324" s="211" t="str">
        <f t="shared" ref="S324:AX324" si="321">ADDRESS(ROW(S320),COLUMN(S320),2)</f>
        <v>S$320</v>
      </c>
      <c r="T324" s="211" t="str">
        <f t="shared" si="321"/>
        <v>T$320</v>
      </c>
      <c r="U324" s="211" t="str">
        <f t="shared" si="321"/>
        <v>U$320</v>
      </c>
      <c r="V324" s="211" t="str">
        <f t="shared" si="321"/>
        <v>V$320</v>
      </c>
      <c r="W324" s="211" t="str">
        <f t="shared" si="321"/>
        <v>W$320</v>
      </c>
      <c r="X324" s="211" t="str">
        <f t="shared" si="321"/>
        <v>X$320</v>
      </c>
      <c r="Y324" s="211" t="str">
        <f t="shared" si="321"/>
        <v>Y$320</v>
      </c>
      <c r="Z324" s="211" t="str">
        <f t="shared" si="321"/>
        <v>Z$320</v>
      </c>
      <c r="AA324" s="211" t="str">
        <f t="shared" si="321"/>
        <v>AA$320</v>
      </c>
      <c r="AB324" s="211" t="str">
        <f t="shared" si="321"/>
        <v>AB$320</v>
      </c>
      <c r="AC324" s="211" t="str">
        <f t="shared" si="321"/>
        <v>AC$320</v>
      </c>
      <c r="AD324" s="211" t="str">
        <f t="shared" si="321"/>
        <v>AD$320</v>
      </c>
      <c r="AE324" s="211" t="str">
        <f t="shared" si="321"/>
        <v>AE$320</v>
      </c>
      <c r="AF324" s="211" t="str">
        <f t="shared" si="321"/>
        <v>AF$320</v>
      </c>
      <c r="AG324" s="211" t="str">
        <f t="shared" si="321"/>
        <v>AG$320</v>
      </c>
      <c r="AH324" s="211" t="str">
        <f t="shared" si="321"/>
        <v>AH$320</v>
      </c>
      <c r="AI324" s="211" t="str">
        <f t="shared" si="321"/>
        <v>AI$320</v>
      </c>
      <c r="AJ324" s="211" t="str">
        <f t="shared" si="321"/>
        <v>AJ$320</v>
      </c>
      <c r="AK324" s="211" t="str">
        <f t="shared" si="321"/>
        <v>AK$320</v>
      </c>
      <c r="AL324" s="211" t="str">
        <f t="shared" si="321"/>
        <v>AL$320</v>
      </c>
      <c r="AM324" s="211" t="str">
        <f t="shared" si="321"/>
        <v>AM$320</v>
      </c>
      <c r="AN324" s="211" t="str">
        <f t="shared" si="321"/>
        <v>AN$320</v>
      </c>
      <c r="AO324" s="211" t="str">
        <f t="shared" si="321"/>
        <v>AO$320</v>
      </c>
      <c r="AP324" s="211" t="str">
        <f t="shared" si="321"/>
        <v>AP$320</v>
      </c>
      <c r="AQ324" s="211" t="str">
        <f t="shared" si="321"/>
        <v>AQ$320</v>
      </c>
      <c r="AR324" s="211" t="str">
        <f t="shared" si="321"/>
        <v>AR$320</v>
      </c>
      <c r="AS324" s="211" t="str">
        <f t="shared" si="321"/>
        <v>AS$320</v>
      </c>
      <c r="AT324" s="211" t="str">
        <f t="shared" si="321"/>
        <v>AT$320</v>
      </c>
      <c r="AU324" s="211" t="str">
        <f t="shared" si="321"/>
        <v>AU$320</v>
      </c>
      <c r="AV324" s="211" t="str">
        <f t="shared" si="321"/>
        <v>AV$320</v>
      </c>
      <c r="AW324" s="211" t="str">
        <f t="shared" si="321"/>
        <v>AW$320</v>
      </c>
      <c r="AX324" s="211" t="str">
        <f t="shared" si="321"/>
        <v>AX$320</v>
      </c>
      <c r="AY324" s="211" t="str">
        <f t="shared" ref="AY324:CD324" si="322">ADDRESS(ROW(AY320),COLUMN(AY320),2)</f>
        <v>AY$320</v>
      </c>
      <c r="AZ324" s="211" t="str">
        <f t="shared" si="322"/>
        <v>AZ$320</v>
      </c>
      <c r="BA324" s="211" t="str">
        <f t="shared" si="322"/>
        <v>BA$320</v>
      </c>
      <c r="BB324" s="211" t="str">
        <f t="shared" si="322"/>
        <v>BB$320</v>
      </c>
      <c r="BC324" s="211" t="str">
        <f t="shared" si="322"/>
        <v>BC$320</v>
      </c>
      <c r="BD324" s="211" t="str">
        <f t="shared" si="322"/>
        <v>BD$320</v>
      </c>
      <c r="BE324" s="211" t="str">
        <f t="shared" si="322"/>
        <v>BE$320</v>
      </c>
      <c r="BF324" s="211" t="str">
        <f t="shared" si="322"/>
        <v>BF$320</v>
      </c>
      <c r="BG324" s="211" t="str">
        <f t="shared" si="322"/>
        <v>BG$320</v>
      </c>
      <c r="BH324" s="211" t="str">
        <f t="shared" si="322"/>
        <v>BH$320</v>
      </c>
      <c r="BI324" s="211" t="str">
        <f t="shared" si="322"/>
        <v>BI$320</v>
      </c>
      <c r="BJ324" s="211" t="str">
        <f t="shared" si="322"/>
        <v>BJ$320</v>
      </c>
      <c r="BK324" s="211" t="str">
        <f t="shared" si="322"/>
        <v>BK$320</v>
      </c>
      <c r="BL324" s="211" t="str">
        <f t="shared" si="322"/>
        <v>BL$320</v>
      </c>
      <c r="BM324" s="211" t="str">
        <f t="shared" si="322"/>
        <v>BM$320</v>
      </c>
      <c r="BN324" s="211" t="str">
        <f t="shared" si="322"/>
        <v>BN$320</v>
      </c>
      <c r="BO324" s="211" t="str">
        <f t="shared" si="322"/>
        <v>BO$320</v>
      </c>
      <c r="BP324" s="211" t="str">
        <f t="shared" si="322"/>
        <v>BP$320</v>
      </c>
      <c r="BQ324" s="211" t="str">
        <f t="shared" si="322"/>
        <v>BQ$320</v>
      </c>
      <c r="BR324" s="211" t="str">
        <f t="shared" si="322"/>
        <v>BR$320</v>
      </c>
      <c r="BS324" s="211" t="str">
        <f t="shared" si="322"/>
        <v>BS$320</v>
      </c>
      <c r="BT324" s="211" t="str">
        <f t="shared" si="322"/>
        <v>BT$320</v>
      </c>
      <c r="BU324" s="211" t="str">
        <f t="shared" si="322"/>
        <v>BU$320</v>
      </c>
      <c r="BV324" s="211" t="str">
        <f t="shared" si="322"/>
        <v>BV$320</v>
      </c>
      <c r="BW324" s="211" t="str">
        <f t="shared" si="322"/>
        <v>BW$320</v>
      </c>
      <c r="BX324" s="211" t="str">
        <f t="shared" si="322"/>
        <v>BX$320</v>
      </c>
      <c r="BY324" s="211" t="str">
        <f t="shared" si="322"/>
        <v>BY$320</v>
      </c>
      <c r="BZ324" s="211" t="str">
        <f t="shared" si="322"/>
        <v>BZ$320</v>
      </c>
      <c r="CA324" s="211" t="str">
        <f t="shared" si="322"/>
        <v>CA$320</v>
      </c>
      <c r="CB324" s="211" t="str">
        <f t="shared" si="322"/>
        <v>CB$320</v>
      </c>
      <c r="CC324" s="211" t="str">
        <f t="shared" si="322"/>
        <v>CC$320</v>
      </c>
      <c r="CD324" s="211" t="str">
        <f t="shared" si="322"/>
        <v>CD$320</v>
      </c>
      <c r="CE324" s="211" t="str">
        <f t="shared" ref="CE324:CL324" si="323">ADDRESS(ROW(CE320),COLUMN(CE320),2)</f>
        <v>CE$320</v>
      </c>
      <c r="CF324" s="211" t="str">
        <f t="shared" si="323"/>
        <v>CF$320</v>
      </c>
      <c r="CG324" s="211" t="str">
        <f t="shared" si="323"/>
        <v>CG$320</v>
      </c>
      <c r="CH324" s="211" t="str">
        <f t="shared" si="323"/>
        <v>CH$320</v>
      </c>
      <c r="CI324" s="211" t="str">
        <f t="shared" si="323"/>
        <v>CI$320</v>
      </c>
      <c r="CJ324" s="211" t="str">
        <f t="shared" si="323"/>
        <v>CJ$320</v>
      </c>
      <c r="CK324" s="211" t="str">
        <f t="shared" si="323"/>
        <v>CK$320</v>
      </c>
      <c r="CL324" s="211" t="str">
        <f t="shared" si="323"/>
        <v>CL$320</v>
      </c>
      <c r="CO324" s="211" t="str">
        <f t="shared" ref="CO324:DK324" si="324">ADDRESS(ROW(CO320),COLUMN(CO320),2)</f>
        <v>CO$320</v>
      </c>
      <c r="CP324" s="211" t="str">
        <f t="shared" si="324"/>
        <v>CP$320</v>
      </c>
      <c r="CQ324" s="211" t="str">
        <f t="shared" si="324"/>
        <v>CQ$320</v>
      </c>
      <c r="CR324" s="211" t="str">
        <f t="shared" si="324"/>
        <v>CR$320</v>
      </c>
      <c r="CS324" s="211" t="str">
        <f t="shared" si="324"/>
        <v>CS$320</v>
      </c>
      <c r="CT324" s="211" t="str">
        <f t="shared" si="324"/>
        <v>CT$320</v>
      </c>
      <c r="CU324" s="211" t="str">
        <f t="shared" si="324"/>
        <v>CU$320</v>
      </c>
      <c r="CV324" s="211" t="str">
        <f t="shared" si="324"/>
        <v>CV$320</v>
      </c>
      <c r="CW324" s="211" t="str">
        <f t="shared" si="324"/>
        <v>CW$320</v>
      </c>
      <c r="CX324" s="211" t="str">
        <f t="shared" si="324"/>
        <v>CX$320</v>
      </c>
      <c r="CY324" s="211" t="str">
        <f t="shared" si="324"/>
        <v>CY$320</v>
      </c>
      <c r="CZ324" s="211" t="str">
        <f t="shared" si="324"/>
        <v>CZ$320</v>
      </c>
      <c r="DA324" s="211" t="str">
        <f t="shared" si="324"/>
        <v>DA$320</v>
      </c>
      <c r="DB324" s="211" t="str">
        <f t="shared" si="324"/>
        <v>DB$320</v>
      </c>
      <c r="DC324" s="211" t="str">
        <f t="shared" si="324"/>
        <v>DC$320</v>
      </c>
      <c r="DD324" s="211" t="str">
        <f t="shared" si="324"/>
        <v>DD$320</v>
      </c>
      <c r="DE324" s="211" t="str">
        <f t="shared" si="324"/>
        <v>DE$320</v>
      </c>
      <c r="DF324" s="211" t="str">
        <f t="shared" si="324"/>
        <v>DF$320</v>
      </c>
      <c r="DG324" s="211" t="str">
        <f t="shared" si="324"/>
        <v>DG$320</v>
      </c>
      <c r="DH324" s="211" t="str">
        <f t="shared" si="324"/>
        <v>DH$320</v>
      </c>
      <c r="DI324" s="211" t="str">
        <f t="shared" si="324"/>
        <v>DI$320</v>
      </c>
      <c r="DJ324" s="211" t="str">
        <f t="shared" si="324"/>
        <v>DJ$320</v>
      </c>
      <c r="DK324" s="211" t="str">
        <f t="shared" si="324"/>
        <v>DK$320</v>
      </c>
      <c r="DL324" s="211" t="str">
        <f t="shared" ref="DL324" si="325">ADDRESS(ROW(DL320),COLUMN(DL320),2)</f>
        <v>DL$320</v>
      </c>
    </row>
    <row r="325" spans="1:116" x14ac:dyDescent="0.4">
      <c r="B325" t="s">
        <v>332</v>
      </c>
      <c r="D325" t="s">
        <v>336</v>
      </c>
      <c r="E325" s="8" t="str">
        <f t="shared" si="320"/>
        <v>325 ADREV-PV</v>
      </c>
      <c r="G325" s="136" t="s">
        <v>462</v>
      </c>
      <c r="K325" s="53"/>
      <c r="L325" s="53"/>
      <c r="M325" s="53"/>
      <c r="N325" s="53"/>
      <c r="O325" s="53"/>
      <c r="P325" s="53"/>
      <c r="R325" s="24"/>
      <c r="S325" s="80" t="str">
        <f t="shared" ref="S325:AX325" si="326">S312</f>
        <v>S$17</v>
      </c>
      <c r="T325" s="80" t="str">
        <f t="shared" si="326"/>
        <v>T$17</v>
      </c>
      <c r="U325" s="80" t="str">
        <f t="shared" si="326"/>
        <v>U$17</v>
      </c>
      <c r="V325" s="80" t="str">
        <f t="shared" si="326"/>
        <v>V$17</v>
      </c>
      <c r="W325" s="80" t="str">
        <f t="shared" si="326"/>
        <v>W$17</v>
      </c>
      <c r="X325" s="80" t="str">
        <f t="shared" si="326"/>
        <v>X$17</v>
      </c>
      <c r="Y325" s="80" t="str">
        <f t="shared" si="326"/>
        <v>Y$17</v>
      </c>
      <c r="Z325" s="80" t="str">
        <f t="shared" si="326"/>
        <v>Z$17</v>
      </c>
      <c r="AA325" s="80" t="str">
        <f t="shared" si="326"/>
        <v>AA$17</v>
      </c>
      <c r="AB325" s="80" t="str">
        <f t="shared" si="326"/>
        <v>AB$17</v>
      </c>
      <c r="AC325" s="80" t="str">
        <f t="shared" si="326"/>
        <v>AC$17</v>
      </c>
      <c r="AD325" s="80" t="str">
        <f t="shared" si="326"/>
        <v>AD$17</v>
      </c>
      <c r="AE325" s="80" t="str">
        <f t="shared" si="326"/>
        <v>AE$17</v>
      </c>
      <c r="AF325" s="80" t="str">
        <f t="shared" si="326"/>
        <v>AF$17</v>
      </c>
      <c r="AG325" s="80" t="str">
        <f t="shared" si="326"/>
        <v>AG$17</v>
      </c>
      <c r="AH325" s="80" t="str">
        <f t="shared" si="326"/>
        <v>AH$17</v>
      </c>
      <c r="AI325" s="80" t="str">
        <f t="shared" si="326"/>
        <v>AI$17</v>
      </c>
      <c r="AJ325" s="80" t="str">
        <f t="shared" si="326"/>
        <v>AJ$17</v>
      </c>
      <c r="AK325" s="80" t="str">
        <f t="shared" si="326"/>
        <v>AK$17</v>
      </c>
      <c r="AL325" s="80" t="str">
        <f t="shared" si="326"/>
        <v>AL$17</v>
      </c>
      <c r="AM325" s="80" t="str">
        <f t="shared" si="326"/>
        <v>AM$17</v>
      </c>
      <c r="AN325" s="80" t="str">
        <f t="shared" si="326"/>
        <v>AN$17</v>
      </c>
      <c r="AO325" s="80" t="str">
        <f t="shared" si="326"/>
        <v>AO$17</v>
      </c>
      <c r="AP325" s="80" t="str">
        <f t="shared" si="326"/>
        <v>AP$17</v>
      </c>
      <c r="AQ325" s="80" t="str">
        <f t="shared" si="326"/>
        <v>AQ$17</v>
      </c>
      <c r="AR325" s="80" t="str">
        <f t="shared" si="326"/>
        <v>AR$17</v>
      </c>
      <c r="AS325" s="80" t="str">
        <f t="shared" si="326"/>
        <v>AS$17</v>
      </c>
      <c r="AT325" s="80" t="str">
        <f t="shared" si="326"/>
        <v>AT$17</v>
      </c>
      <c r="AU325" s="80" t="str">
        <f t="shared" si="326"/>
        <v>AU$17</v>
      </c>
      <c r="AV325" s="80" t="str">
        <f t="shared" si="326"/>
        <v>AV$17</v>
      </c>
      <c r="AW325" s="80" t="str">
        <f t="shared" si="326"/>
        <v>AW$17</v>
      </c>
      <c r="AX325" s="80" t="str">
        <f t="shared" si="326"/>
        <v>AX$17</v>
      </c>
      <c r="AY325" s="80" t="str">
        <f t="shared" ref="AY325:CD325" si="327">AY312</f>
        <v>AY$17</v>
      </c>
      <c r="AZ325" s="80" t="str">
        <f t="shared" si="327"/>
        <v>AZ$17</v>
      </c>
      <c r="BA325" s="80" t="str">
        <f t="shared" si="327"/>
        <v>BA$17</v>
      </c>
      <c r="BB325" s="80" t="str">
        <f t="shared" si="327"/>
        <v>BB$17</v>
      </c>
      <c r="BC325" s="80" t="str">
        <f t="shared" si="327"/>
        <v>BC$17</v>
      </c>
      <c r="BD325" s="80" t="str">
        <f t="shared" si="327"/>
        <v>BD$17</v>
      </c>
      <c r="BE325" s="80" t="str">
        <f t="shared" si="327"/>
        <v>BE$17</v>
      </c>
      <c r="BF325" s="80" t="str">
        <f t="shared" si="327"/>
        <v>BF$17</v>
      </c>
      <c r="BG325" s="80" t="str">
        <f t="shared" si="327"/>
        <v>BG$17</v>
      </c>
      <c r="BH325" s="80" t="str">
        <f t="shared" si="327"/>
        <v>BH$17</v>
      </c>
      <c r="BI325" s="80" t="str">
        <f t="shared" si="327"/>
        <v>BI$17</v>
      </c>
      <c r="BJ325" s="80" t="str">
        <f t="shared" si="327"/>
        <v>BJ$17</v>
      </c>
      <c r="BK325" s="80" t="str">
        <f t="shared" si="327"/>
        <v>BK$17</v>
      </c>
      <c r="BL325" s="80" t="str">
        <f t="shared" si="327"/>
        <v>BL$17</v>
      </c>
      <c r="BM325" s="80" t="str">
        <f t="shared" si="327"/>
        <v>BM$17</v>
      </c>
      <c r="BN325" s="80" t="str">
        <f t="shared" si="327"/>
        <v>BN$17</v>
      </c>
      <c r="BO325" s="80" t="str">
        <f t="shared" si="327"/>
        <v>BO$17</v>
      </c>
      <c r="BP325" s="80" t="str">
        <f t="shared" si="327"/>
        <v>BP$17</v>
      </c>
      <c r="BQ325" s="80" t="str">
        <f t="shared" si="327"/>
        <v>BQ$17</v>
      </c>
      <c r="BR325" s="80" t="str">
        <f t="shared" si="327"/>
        <v>BR$17</v>
      </c>
      <c r="BS325" s="80" t="str">
        <f t="shared" si="327"/>
        <v>BS$17</v>
      </c>
      <c r="BT325" s="80" t="str">
        <f t="shared" si="327"/>
        <v>BT$17</v>
      </c>
      <c r="BU325" s="80" t="str">
        <f t="shared" si="327"/>
        <v>BU$17</v>
      </c>
      <c r="BV325" s="80" t="str">
        <f t="shared" si="327"/>
        <v>BV$17</v>
      </c>
      <c r="BW325" s="80" t="str">
        <f t="shared" si="327"/>
        <v>BW$17</v>
      </c>
      <c r="BX325" s="80" t="str">
        <f t="shared" si="327"/>
        <v>BX$17</v>
      </c>
      <c r="BY325" s="80" t="str">
        <f t="shared" si="327"/>
        <v>BY$17</v>
      </c>
      <c r="BZ325" s="80" t="str">
        <f t="shared" si="327"/>
        <v>BZ$17</v>
      </c>
      <c r="CA325" s="80" t="str">
        <f t="shared" si="327"/>
        <v>CA$17</v>
      </c>
      <c r="CB325" s="80" t="str">
        <f t="shared" si="327"/>
        <v>CB$17</v>
      </c>
      <c r="CC325" s="80" t="str">
        <f t="shared" si="327"/>
        <v>CC$17</v>
      </c>
      <c r="CD325" s="80" t="str">
        <f t="shared" si="327"/>
        <v>CD$17</v>
      </c>
      <c r="CE325" s="80" t="str">
        <f t="shared" ref="CE325:CL325" si="328">CE312</f>
        <v>CE$17</v>
      </c>
      <c r="CF325" s="80" t="str">
        <f t="shared" si="328"/>
        <v>CF$17</v>
      </c>
      <c r="CG325" s="80" t="str">
        <f t="shared" si="328"/>
        <v>CG$17</v>
      </c>
      <c r="CH325" s="80" t="str">
        <f t="shared" si="328"/>
        <v>CH$17</v>
      </c>
      <c r="CI325" s="80" t="str">
        <f t="shared" si="328"/>
        <v>CI$17</v>
      </c>
      <c r="CJ325" s="80" t="str">
        <f t="shared" si="328"/>
        <v>CJ$17</v>
      </c>
      <c r="CK325" s="80" t="str">
        <f t="shared" si="328"/>
        <v>CK$17</v>
      </c>
      <c r="CL325" s="80" t="str">
        <f t="shared" si="328"/>
        <v>CL$17</v>
      </c>
      <c r="CO325" s="80" t="str">
        <f t="shared" ref="CO325:DK325" si="329">CO312</f>
        <v>CO$17</v>
      </c>
      <c r="CP325" s="80" t="str">
        <f t="shared" si="329"/>
        <v>CP$17</v>
      </c>
      <c r="CQ325" s="80" t="str">
        <f t="shared" si="329"/>
        <v>CQ$17</v>
      </c>
      <c r="CR325" s="80" t="str">
        <f t="shared" si="329"/>
        <v>CR$17</v>
      </c>
      <c r="CS325" s="80" t="str">
        <f t="shared" si="329"/>
        <v>CS$17</v>
      </c>
      <c r="CT325" s="80" t="str">
        <f t="shared" si="329"/>
        <v>CT$17</v>
      </c>
      <c r="CU325" s="80" t="str">
        <f t="shared" si="329"/>
        <v>CU$17</v>
      </c>
      <c r="CV325" s="80" t="str">
        <f t="shared" si="329"/>
        <v>CV$17</v>
      </c>
      <c r="CW325" s="80" t="str">
        <f t="shared" si="329"/>
        <v>CW$17</v>
      </c>
      <c r="CX325" s="80" t="str">
        <f t="shared" si="329"/>
        <v>CX$17</v>
      </c>
      <c r="CY325" s="80" t="str">
        <f t="shared" si="329"/>
        <v>CY$17</v>
      </c>
      <c r="CZ325" s="80" t="str">
        <f t="shared" si="329"/>
        <v>CZ$17</v>
      </c>
      <c r="DA325" s="80" t="str">
        <f t="shared" si="329"/>
        <v>DA$17</v>
      </c>
      <c r="DB325" s="80" t="str">
        <f t="shared" si="329"/>
        <v>DB$17</v>
      </c>
      <c r="DC325" s="80" t="str">
        <f t="shared" si="329"/>
        <v>DC$17</v>
      </c>
      <c r="DD325" s="80" t="str">
        <f t="shared" si="329"/>
        <v>DD$17</v>
      </c>
      <c r="DE325" s="80" t="str">
        <f t="shared" si="329"/>
        <v>DE$17</v>
      </c>
      <c r="DF325" s="80" t="str">
        <f t="shared" si="329"/>
        <v>DF$17</v>
      </c>
      <c r="DG325" s="80" t="str">
        <f t="shared" si="329"/>
        <v>DG$17</v>
      </c>
      <c r="DH325" s="80" t="str">
        <f t="shared" si="329"/>
        <v>DH$17</v>
      </c>
      <c r="DI325" s="80" t="str">
        <f t="shared" si="329"/>
        <v>DI$17</v>
      </c>
      <c r="DJ325" s="80" t="str">
        <f t="shared" si="329"/>
        <v>DJ$17</v>
      </c>
      <c r="DK325" s="80" t="str">
        <f t="shared" si="329"/>
        <v>DK$17</v>
      </c>
      <c r="DL325" s="80" t="str">
        <f t="shared" ref="DL325" si="330">DL312</f>
        <v>DL$17</v>
      </c>
    </row>
    <row r="326" spans="1:116" x14ac:dyDescent="0.4">
      <c r="B326" t="s">
        <v>332</v>
      </c>
      <c r="D326" t="s">
        <v>336</v>
      </c>
      <c r="E326" s="8" t="str">
        <f t="shared" si="320"/>
        <v>326 ADREV-PV</v>
      </c>
      <c r="G326" s="136" t="str">
        <f>G313</f>
        <v>(Secondary label)</v>
      </c>
      <c r="H326" s="12"/>
      <c r="I326" s="60"/>
      <c r="J326" s="60"/>
      <c r="K326" s="15"/>
      <c r="L326" s="15"/>
      <c r="M326" s="15"/>
      <c r="N326" s="15"/>
      <c r="O326" s="15"/>
      <c r="P326" s="15"/>
      <c r="R326" s="15"/>
      <c r="CN326" s="60"/>
      <c r="CO326" s="8"/>
      <c r="CP326" s="8"/>
      <c r="CQ326" s="8"/>
      <c r="CR326" s="8"/>
      <c r="CS326" s="8"/>
      <c r="CT326" s="8"/>
      <c r="CU326" s="8"/>
      <c r="CV326" s="8"/>
      <c r="CW326" s="8"/>
      <c r="CX326" s="8"/>
      <c r="CY326" s="8"/>
      <c r="CZ326" s="8"/>
      <c r="DA326" s="8"/>
      <c r="DB326" s="8"/>
      <c r="DC326" s="8"/>
      <c r="DD326" s="8"/>
      <c r="DE326" s="8"/>
      <c r="DF326" s="8"/>
      <c r="DG326" s="8"/>
      <c r="DH326" s="8"/>
      <c r="DI326" s="8"/>
      <c r="DJ326" s="8"/>
      <c r="DK326" s="8"/>
      <c r="DL326" s="8"/>
    </row>
    <row r="327" spans="1:116" x14ac:dyDescent="0.4">
      <c r="B327" t="s">
        <v>332</v>
      </c>
      <c r="D327" t="s">
        <v>336</v>
      </c>
      <c r="E327" s="8" t="str">
        <f t="shared" si="320"/>
        <v>327 ADREV-PV</v>
      </c>
      <c r="G327" s="136" t="s">
        <v>489</v>
      </c>
      <c r="H327" s="12"/>
      <c r="I327" s="60"/>
      <c r="J327" s="60"/>
      <c r="K327" s="15"/>
      <c r="L327" s="15"/>
      <c r="M327" s="15"/>
      <c r="N327" s="15"/>
      <c r="O327" s="15"/>
      <c r="P327" s="15"/>
      <c r="R327" s="15"/>
      <c r="CN327" s="60"/>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row>
    <row r="328" spans="1:116" x14ac:dyDescent="0.4">
      <c r="B328" t="s">
        <v>332</v>
      </c>
      <c r="D328" t="s">
        <v>336</v>
      </c>
      <c r="E328" s="8" t="str">
        <f t="shared" si="320"/>
        <v>328 ADREV-PV</v>
      </c>
      <c r="G328" s="136" t="s">
        <v>463</v>
      </c>
      <c r="H328" s="12"/>
      <c r="I328" s="60"/>
      <c r="J328" s="60"/>
      <c r="K328" s="15"/>
      <c r="L328" s="15"/>
      <c r="M328" s="15"/>
      <c r="N328" s="15"/>
      <c r="O328" s="15"/>
      <c r="P328" s="15"/>
      <c r="R328" s="15"/>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N328" s="60"/>
      <c r="CO328" s="76"/>
      <c r="CP328" s="76"/>
      <c r="CQ328" s="76"/>
      <c r="CR328" s="76"/>
      <c r="CS328" s="76"/>
      <c r="CT328" s="76"/>
      <c r="CU328" s="76"/>
      <c r="CV328" s="76"/>
      <c r="CW328" s="76"/>
      <c r="CX328" s="76"/>
      <c r="CY328" s="76"/>
      <c r="CZ328" s="76"/>
      <c r="DA328" s="76"/>
      <c r="DB328" s="76"/>
      <c r="DC328" s="76"/>
      <c r="DD328" s="76"/>
      <c r="DE328" s="76"/>
      <c r="DF328" s="76"/>
      <c r="DG328" s="76"/>
      <c r="DH328" s="76"/>
      <c r="DI328" s="76"/>
      <c r="DJ328" s="76"/>
      <c r="DK328" s="76"/>
      <c r="DL328" s="76"/>
    </row>
    <row r="329" spans="1:116" x14ac:dyDescent="0.4">
      <c r="B329" t="s">
        <v>332</v>
      </c>
      <c r="D329" t="s">
        <v>336</v>
      </c>
      <c r="E329" s="8" t="str">
        <f t="shared" si="320"/>
        <v>329 ADREV-PV</v>
      </c>
      <c r="G329" s="136" t="s">
        <v>464</v>
      </c>
      <c r="H329" s="12"/>
      <c r="I329" s="60"/>
      <c r="J329" s="60"/>
      <c r="K329" s="15"/>
      <c r="L329" s="15"/>
      <c r="M329" s="15"/>
      <c r="N329" s="15"/>
      <c r="O329" s="15"/>
      <c r="P329" s="15"/>
      <c r="R329" s="15"/>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N329" s="60"/>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row>
    <row r="330" spans="1:116" x14ac:dyDescent="0.4">
      <c r="E330" s="8"/>
      <c r="G330" s="171"/>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4">
      <c r="CO331" s="8"/>
      <c r="CP331" s="8"/>
      <c r="CQ331" s="8"/>
      <c r="CR331" s="8"/>
      <c r="CS331" s="8"/>
      <c r="CT331" s="8"/>
      <c r="CU331" s="8"/>
      <c r="CV331" s="8"/>
      <c r="CW331" s="8"/>
      <c r="CX331" s="8"/>
      <c r="CY331" s="8"/>
      <c r="CZ331" s="8"/>
      <c r="DA331" s="8"/>
      <c r="DB331" s="8"/>
      <c r="DC331" s="8"/>
      <c r="DD331" s="8"/>
      <c r="DE331" s="8"/>
      <c r="DF331" s="8"/>
      <c r="DG331" s="8"/>
      <c r="DH331" s="8"/>
      <c r="DI331" s="8"/>
      <c r="DJ331" s="8"/>
      <c r="DK331" s="8"/>
      <c r="DL331" s="8"/>
    </row>
    <row r="332" spans="1:116" x14ac:dyDescent="0.4">
      <c r="A332" s="174"/>
      <c r="E332" s="8"/>
      <c r="G332" s="175" t="s">
        <v>490</v>
      </c>
      <c r="H332" s="174"/>
      <c r="I332" s="176"/>
      <c r="J332" s="176"/>
      <c r="K332" s="197"/>
      <c r="L332" s="197"/>
      <c r="M332" s="197"/>
      <c r="N332" s="197"/>
      <c r="O332" s="197"/>
      <c r="P332" s="197"/>
      <c r="R332" s="198"/>
      <c r="S332" s="174"/>
      <c r="T332" s="174"/>
      <c r="U332" s="174"/>
      <c r="V332" s="174"/>
      <c r="W332" s="174"/>
      <c r="X332" s="174"/>
      <c r="Y332" s="174"/>
      <c r="Z332" s="174"/>
      <c r="AA332" s="174"/>
      <c r="AB332" s="174"/>
      <c r="AC332" s="174"/>
      <c r="AD332" s="174"/>
      <c r="AE332" s="174"/>
      <c r="AF332" s="174"/>
      <c r="AG332" s="174"/>
      <c r="AH332" s="174"/>
      <c r="AI332" s="174"/>
      <c r="AJ332" s="174"/>
      <c r="AK332" s="174"/>
      <c r="AL332" s="174"/>
      <c r="AM332" s="174"/>
      <c r="AN332" s="174"/>
      <c r="AO332" s="174"/>
      <c r="AP332" s="174"/>
      <c r="AQ332" s="174"/>
      <c r="AR332" s="174"/>
      <c r="AS332" s="174"/>
      <c r="AT332" s="174"/>
      <c r="AU332" s="174"/>
      <c r="AV332" s="174"/>
      <c r="AW332" s="174"/>
      <c r="AX332" s="174"/>
      <c r="AY332" s="174"/>
      <c r="AZ332" s="174"/>
      <c r="BA332" s="174"/>
      <c r="BB332" s="174"/>
      <c r="BC332" s="174"/>
      <c r="BD332" s="174"/>
      <c r="BE332" s="174"/>
      <c r="BF332" s="174"/>
      <c r="BG332" s="174"/>
      <c r="BH332" s="174"/>
      <c r="BI332" s="174"/>
      <c r="BJ332" s="174"/>
      <c r="BK332" s="174"/>
      <c r="BL332" s="174"/>
      <c r="BM332" s="174"/>
      <c r="BN332" s="174"/>
      <c r="BO332" s="174"/>
      <c r="BP332" s="174"/>
      <c r="BQ332" s="174"/>
      <c r="BR332" s="174"/>
      <c r="BS332" s="174"/>
      <c r="BT332" s="174"/>
      <c r="BU332" s="174"/>
      <c r="BV332" s="174"/>
      <c r="BW332" s="174"/>
      <c r="BX332" s="174"/>
      <c r="BY332" s="174"/>
      <c r="BZ332" s="174"/>
      <c r="CA332" s="174"/>
      <c r="CB332" s="174"/>
      <c r="CC332" s="174"/>
      <c r="CD332" s="174"/>
      <c r="CE332" s="174"/>
      <c r="CF332" s="174"/>
      <c r="CG332" s="174"/>
      <c r="CH332" s="174"/>
      <c r="CI332" s="174"/>
      <c r="CJ332" s="174"/>
      <c r="CK332" s="174"/>
      <c r="CL332" s="174"/>
      <c r="CN332" s="176"/>
      <c r="CO332" s="174"/>
      <c r="CP332" s="174"/>
      <c r="CQ332" s="174"/>
      <c r="CR332" s="174"/>
      <c r="CS332" s="174"/>
      <c r="CT332" s="174"/>
      <c r="CU332" s="174"/>
      <c r="CV332" s="174"/>
      <c r="CW332" s="174"/>
      <c r="CX332" s="174"/>
      <c r="CY332" s="174"/>
      <c r="CZ332" s="174"/>
      <c r="DA332" s="174"/>
      <c r="DB332" s="174"/>
      <c r="DC332" s="174"/>
      <c r="DD332" s="174"/>
      <c r="DE332" s="174"/>
      <c r="DF332" s="174"/>
      <c r="DG332" s="174"/>
      <c r="DH332" s="174"/>
      <c r="DI332" s="174"/>
      <c r="DJ332" s="174"/>
      <c r="DK332" s="174"/>
      <c r="DL332" s="174"/>
    </row>
    <row r="333" spans="1:116" x14ac:dyDescent="0.4">
      <c r="A333" s="174"/>
      <c r="E333" s="8"/>
      <c r="G333" s="175" t="s">
        <v>492</v>
      </c>
      <c r="H333" s="174"/>
      <c r="I333" s="176"/>
      <c r="J333" s="176"/>
      <c r="K333" s="197"/>
      <c r="L333" s="197"/>
      <c r="M333" s="197"/>
      <c r="N333" s="197"/>
      <c r="O333" s="197"/>
      <c r="P333" s="197"/>
      <c r="R333" s="198"/>
      <c r="S333" s="174"/>
      <c r="T333" s="174"/>
      <c r="U333" s="174"/>
      <c r="V333" s="174"/>
      <c r="W333" s="174"/>
      <c r="X333" s="174"/>
      <c r="Y333" s="174"/>
      <c r="Z333" s="174"/>
      <c r="AA333" s="174"/>
      <c r="AB333" s="174"/>
      <c r="AC333" s="174"/>
      <c r="AD333" s="174"/>
      <c r="AE333" s="174"/>
      <c r="AF333" s="174"/>
      <c r="AG333" s="174"/>
      <c r="AH333" s="174"/>
      <c r="AI333" s="174"/>
      <c r="AJ333" s="174"/>
      <c r="AK333" s="174"/>
      <c r="AL333" s="174"/>
      <c r="AM333" s="174"/>
      <c r="AN333" s="174"/>
      <c r="AO333" s="174"/>
      <c r="AP333" s="174"/>
      <c r="AQ333" s="174"/>
      <c r="AR333" s="174"/>
      <c r="AS333" s="174"/>
      <c r="AT333" s="174"/>
      <c r="AU333" s="174"/>
      <c r="AV333" s="174"/>
      <c r="AW333" s="174"/>
      <c r="AX333" s="174"/>
      <c r="AY333" s="174"/>
      <c r="AZ333" s="174"/>
      <c r="BA333" s="174"/>
      <c r="BB333" s="174"/>
      <c r="BC333" s="174"/>
      <c r="BD333" s="174"/>
      <c r="BE333" s="174"/>
      <c r="BF333" s="174"/>
      <c r="BG333" s="174"/>
      <c r="BH333" s="174"/>
      <c r="BI333" s="174"/>
      <c r="BJ333" s="174"/>
      <c r="BK333" s="174"/>
      <c r="BL333" s="174"/>
      <c r="BM333" s="174"/>
      <c r="BN333" s="174"/>
      <c r="BO333" s="174"/>
      <c r="BP333" s="174"/>
      <c r="BQ333" s="174"/>
      <c r="BR333" s="174"/>
      <c r="BS333" s="174"/>
      <c r="BT333" s="174"/>
      <c r="BU333" s="174"/>
      <c r="BV333" s="174"/>
      <c r="BW333" s="174"/>
      <c r="BX333" s="174"/>
      <c r="BY333" s="174"/>
      <c r="BZ333" s="174"/>
      <c r="CA333" s="174"/>
      <c r="CB333" s="174"/>
      <c r="CC333" s="174"/>
      <c r="CD333" s="174"/>
      <c r="CE333" s="174"/>
      <c r="CF333" s="174"/>
      <c r="CG333" s="174"/>
      <c r="CH333" s="174"/>
      <c r="CI333" s="174"/>
      <c r="CJ333" s="174"/>
      <c r="CK333" s="174"/>
      <c r="CL333" s="174"/>
      <c r="CN333" s="176"/>
      <c r="CO333" s="174"/>
      <c r="CP333" s="174"/>
      <c r="CQ333" s="174"/>
      <c r="CR333" s="174"/>
      <c r="CS333" s="174"/>
      <c r="CT333" s="174"/>
      <c r="CU333" s="174"/>
      <c r="CV333" s="174"/>
      <c r="CW333" s="174"/>
      <c r="CX333" s="174"/>
      <c r="CY333" s="174"/>
      <c r="CZ333" s="174"/>
      <c r="DA333" s="174"/>
      <c r="DB333" s="174"/>
      <c r="DC333" s="174"/>
      <c r="DD333" s="174"/>
      <c r="DE333" s="174"/>
      <c r="DF333" s="174"/>
      <c r="DG333" s="174"/>
      <c r="DH333" s="174"/>
      <c r="DI333" s="174"/>
      <c r="DJ333" s="174"/>
      <c r="DK333" s="174"/>
      <c r="DL333" s="174"/>
    </row>
    <row r="334" spans="1:116" x14ac:dyDescent="0.4">
      <c r="A334" s="174"/>
      <c r="E334" s="8"/>
      <c r="G334" s="175" t="s">
        <v>461</v>
      </c>
      <c r="H334" s="174"/>
      <c r="I334" s="176"/>
      <c r="J334" s="176"/>
      <c r="K334" s="197"/>
      <c r="L334" s="197"/>
      <c r="M334" s="197"/>
      <c r="N334" s="197"/>
      <c r="O334" s="197"/>
      <c r="P334" s="197"/>
      <c r="R334" s="198"/>
      <c r="S334" s="199" t="str">
        <f t="shared" ref="S334:AX334" si="331">S$20</f>
        <v>S$16</v>
      </c>
      <c r="T334" s="199" t="str">
        <f t="shared" si="331"/>
        <v>T$16</v>
      </c>
      <c r="U334" s="199" t="str">
        <f t="shared" si="331"/>
        <v>U$16</v>
      </c>
      <c r="V334" s="199" t="str">
        <f t="shared" si="331"/>
        <v>V$16</v>
      </c>
      <c r="W334" s="199" t="str">
        <f t="shared" si="331"/>
        <v>W$16</v>
      </c>
      <c r="X334" s="199" t="str">
        <f t="shared" si="331"/>
        <v>X$16</v>
      </c>
      <c r="Y334" s="199" t="str">
        <f t="shared" si="331"/>
        <v>Y$16</v>
      </c>
      <c r="Z334" s="199" t="str">
        <f t="shared" si="331"/>
        <v>Z$16</v>
      </c>
      <c r="AA334" s="199" t="str">
        <f t="shared" si="331"/>
        <v>AA$16</v>
      </c>
      <c r="AB334" s="199" t="str">
        <f t="shared" si="331"/>
        <v>AB$16</v>
      </c>
      <c r="AC334" s="199" t="str">
        <f t="shared" si="331"/>
        <v>AC$16</v>
      </c>
      <c r="AD334" s="199" t="str">
        <f t="shared" si="331"/>
        <v>AD$16</v>
      </c>
      <c r="AE334" s="199" t="str">
        <f t="shared" si="331"/>
        <v>AE$16</v>
      </c>
      <c r="AF334" s="199" t="str">
        <f t="shared" si="331"/>
        <v>AF$16</v>
      </c>
      <c r="AG334" s="199" t="str">
        <f t="shared" si="331"/>
        <v>AG$16</v>
      </c>
      <c r="AH334" s="199" t="str">
        <f t="shared" si="331"/>
        <v>AH$16</v>
      </c>
      <c r="AI334" s="199" t="str">
        <f t="shared" si="331"/>
        <v>AI$16</v>
      </c>
      <c r="AJ334" s="199" t="str">
        <f t="shared" si="331"/>
        <v>AJ$16</v>
      </c>
      <c r="AK334" s="199" t="str">
        <f t="shared" si="331"/>
        <v>AK$16</v>
      </c>
      <c r="AL334" s="199" t="str">
        <f t="shared" si="331"/>
        <v>AL$16</v>
      </c>
      <c r="AM334" s="199" t="str">
        <f t="shared" si="331"/>
        <v>AM$16</v>
      </c>
      <c r="AN334" s="199" t="str">
        <f t="shared" si="331"/>
        <v>AN$16</v>
      </c>
      <c r="AO334" s="199" t="str">
        <f t="shared" si="331"/>
        <v>AO$16</v>
      </c>
      <c r="AP334" s="199" t="str">
        <f t="shared" si="331"/>
        <v>AP$16</v>
      </c>
      <c r="AQ334" s="199" t="str">
        <f t="shared" si="331"/>
        <v>AQ$16</v>
      </c>
      <c r="AR334" s="199" t="str">
        <f t="shared" si="331"/>
        <v>AR$16</v>
      </c>
      <c r="AS334" s="199" t="str">
        <f t="shared" si="331"/>
        <v>AS$16</v>
      </c>
      <c r="AT334" s="199" t="str">
        <f t="shared" si="331"/>
        <v>AT$16</v>
      </c>
      <c r="AU334" s="199" t="str">
        <f t="shared" si="331"/>
        <v>AU$16</v>
      </c>
      <c r="AV334" s="199" t="str">
        <f t="shared" si="331"/>
        <v>AV$16</v>
      </c>
      <c r="AW334" s="199" t="str">
        <f t="shared" si="331"/>
        <v>AW$16</v>
      </c>
      <c r="AX334" s="199" t="str">
        <f t="shared" si="331"/>
        <v>AX$16</v>
      </c>
      <c r="AY334" s="199" t="str">
        <f t="shared" ref="AY334:CD334" si="332">AY$20</f>
        <v>AY$16</v>
      </c>
      <c r="AZ334" s="199" t="str">
        <f t="shared" si="332"/>
        <v>AZ$16</v>
      </c>
      <c r="BA334" s="199" t="str">
        <f t="shared" si="332"/>
        <v>BA$16</v>
      </c>
      <c r="BB334" s="199" t="str">
        <f t="shared" si="332"/>
        <v>BB$16</v>
      </c>
      <c r="BC334" s="199" t="str">
        <f t="shared" si="332"/>
        <v>BC$16</v>
      </c>
      <c r="BD334" s="199" t="str">
        <f t="shared" si="332"/>
        <v>BD$16</v>
      </c>
      <c r="BE334" s="199" t="str">
        <f t="shared" si="332"/>
        <v>BE$16</v>
      </c>
      <c r="BF334" s="199" t="str">
        <f t="shared" si="332"/>
        <v>BF$16</v>
      </c>
      <c r="BG334" s="199" t="str">
        <f t="shared" si="332"/>
        <v>BG$16</v>
      </c>
      <c r="BH334" s="199" t="str">
        <f t="shared" si="332"/>
        <v>BH$16</v>
      </c>
      <c r="BI334" s="199" t="str">
        <f t="shared" si="332"/>
        <v>BI$16</v>
      </c>
      <c r="BJ334" s="199" t="str">
        <f t="shared" si="332"/>
        <v>BJ$16</v>
      </c>
      <c r="BK334" s="199" t="str">
        <f t="shared" si="332"/>
        <v>BK$16</v>
      </c>
      <c r="BL334" s="199" t="str">
        <f t="shared" si="332"/>
        <v>BL$16</v>
      </c>
      <c r="BM334" s="199" t="str">
        <f t="shared" si="332"/>
        <v>BM$16</v>
      </c>
      <c r="BN334" s="199" t="str">
        <f t="shared" si="332"/>
        <v>BN$16</v>
      </c>
      <c r="BO334" s="199" t="str">
        <f t="shared" si="332"/>
        <v>BO$16</v>
      </c>
      <c r="BP334" s="199" t="str">
        <f t="shared" si="332"/>
        <v>BP$16</v>
      </c>
      <c r="BQ334" s="199" t="str">
        <f t="shared" si="332"/>
        <v>BQ$16</v>
      </c>
      <c r="BR334" s="199" t="str">
        <f t="shared" si="332"/>
        <v>BR$16</v>
      </c>
      <c r="BS334" s="199" t="str">
        <f t="shared" si="332"/>
        <v>BS$16</v>
      </c>
      <c r="BT334" s="199" t="str">
        <f t="shared" si="332"/>
        <v>BT$16</v>
      </c>
      <c r="BU334" s="199" t="str">
        <f t="shared" si="332"/>
        <v>BU$16</v>
      </c>
      <c r="BV334" s="199" t="str">
        <f t="shared" si="332"/>
        <v>BV$16</v>
      </c>
      <c r="BW334" s="199" t="str">
        <f t="shared" si="332"/>
        <v>BW$16</v>
      </c>
      <c r="BX334" s="199" t="str">
        <f t="shared" si="332"/>
        <v>BX$16</v>
      </c>
      <c r="BY334" s="199" t="str">
        <f t="shared" si="332"/>
        <v>BY$16</v>
      </c>
      <c r="BZ334" s="199" t="str">
        <f t="shared" si="332"/>
        <v>BZ$16</v>
      </c>
      <c r="CA334" s="199" t="str">
        <f t="shared" si="332"/>
        <v>CA$16</v>
      </c>
      <c r="CB334" s="199" t="str">
        <f t="shared" si="332"/>
        <v>CB$16</v>
      </c>
      <c r="CC334" s="199" t="str">
        <f t="shared" si="332"/>
        <v>CC$16</v>
      </c>
      <c r="CD334" s="199" t="str">
        <f t="shared" si="332"/>
        <v>CD$16</v>
      </c>
      <c r="CE334" s="199" t="str">
        <f t="shared" ref="CE334:CL334" si="333">CE$20</f>
        <v>CE$16</v>
      </c>
      <c r="CF334" s="199" t="str">
        <f t="shared" si="333"/>
        <v>CF$16</v>
      </c>
      <c r="CG334" s="199" t="str">
        <f t="shared" si="333"/>
        <v>CG$16</v>
      </c>
      <c r="CH334" s="199" t="str">
        <f t="shared" si="333"/>
        <v>CH$16</v>
      </c>
      <c r="CI334" s="199" t="str">
        <f t="shared" si="333"/>
        <v>CI$16</v>
      </c>
      <c r="CJ334" s="199" t="str">
        <f t="shared" si="333"/>
        <v>CJ$16</v>
      </c>
      <c r="CK334" s="199" t="str">
        <f t="shared" si="333"/>
        <v>CK$16</v>
      </c>
      <c r="CL334" s="199" t="str">
        <f t="shared" si="333"/>
        <v>CL$16</v>
      </c>
      <c r="CN334" s="176"/>
      <c r="CO334" s="199" t="str">
        <f t="shared" ref="CO334:DL334" si="334">CO$20</f>
        <v>CO$16</v>
      </c>
      <c r="CP334" s="199" t="str">
        <f t="shared" si="334"/>
        <v>CP$16</v>
      </c>
      <c r="CQ334" s="199" t="str">
        <f t="shared" si="334"/>
        <v>CQ$16</v>
      </c>
      <c r="CR334" s="199" t="str">
        <f t="shared" si="334"/>
        <v>CR$16</v>
      </c>
      <c r="CS334" s="199" t="str">
        <f t="shared" si="334"/>
        <v>CS$16</v>
      </c>
      <c r="CT334" s="199" t="str">
        <f t="shared" si="334"/>
        <v>CT$16</v>
      </c>
      <c r="CU334" s="199" t="str">
        <f t="shared" si="334"/>
        <v>CU$16</v>
      </c>
      <c r="CV334" s="199" t="str">
        <f t="shared" si="334"/>
        <v>CV$16</v>
      </c>
      <c r="CW334" s="199" t="str">
        <f t="shared" si="334"/>
        <v>CW$16</v>
      </c>
      <c r="CX334" s="199" t="str">
        <f t="shared" si="334"/>
        <v>CX$16</v>
      </c>
      <c r="CY334" s="199" t="str">
        <f t="shared" si="334"/>
        <v>CY$16</v>
      </c>
      <c r="CZ334" s="199" t="str">
        <f t="shared" si="334"/>
        <v>CZ$16</v>
      </c>
      <c r="DA334" s="199" t="str">
        <f t="shared" si="334"/>
        <v>DA$16</v>
      </c>
      <c r="DB334" s="199" t="str">
        <f t="shared" si="334"/>
        <v>DB$16</v>
      </c>
      <c r="DC334" s="199" t="str">
        <f t="shared" si="334"/>
        <v>DC$16</v>
      </c>
      <c r="DD334" s="199" t="str">
        <f t="shared" si="334"/>
        <v>DD$16</v>
      </c>
      <c r="DE334" s="199" t="str">
        <f t="shared" si="334"/>
        <v>DE$16</v>
      </c>
      <c r="DF334" s="199" t="str">
        <f t="shared" si="334"/>
        <v>DF$16</v>
      </c>
      <c r="DG334" s="199" t="str">
        <f t="shared" si="334"/>
        <v>DG$16</v>
      </c>
      <c r="DH334" s="199" t="str">
        <f t="shared" si="334"/>
        <v>DH$16</v>
      </c>
      <c r="DI334" s="199" t="str">
        <f t="shared" si="334"/>
        <v>DI$16</v>
      </c>
      <c r="DJ334" s="199" t="str">
        <f t="shared" si="334"/>
        <v>DJ$16</v>
      </c>
      <c r="DK334" s="199" t="str">
        <f t="shared" si="334"/>
        <v>DK$16</v>
      </c>
      <c r="DL334" s="199" t="str">
        <f t="shared" si="334"/>
        <v>DL$16</v>
      </c>
    </row>
    <row r="335" spans="1:116" x14ac:dyDescent="0.4">
      <c r="A335" s="174"/>
      <c r="E335" s="8"/>
      <c r="G335" s="175" t="s">
        <v>462</v>
      </c>
      <c r="H335" s="200"/>
      <c r="I335" s="201"/>
      <c r="J335" s="201"/>
      <c r="K335" s="202"/>
      <c r="L335" s="202"/>
      <c r="M335" s="202"/>
      <c r="N335" s="202"/>
      <c r="O335" s="202"/>
      <c r="P335" s="202"/>
      <c r="R335" s="202"/>
      <c r="S335" s="199" t="str">
        <f t="shared" ref="S335:AX335" si="335">S$21</f>
        <v>S$17</v>
      </c>
      <c r="T335" s="199" t="str">
        <f t="shared" si="335"/>
        <v>T$17</v>
      </c>
      <c r="U335" s="199" t="str">
        <f t="shared" si="335"/>
        <v>U$17</v>
      </c>
      <c r="V335" s="199" t="str">
        <f t="shared" si="335"/>
        <v>V$17</v>
      </c>
      <c r="W335" s="199" t="str">
        <f t="shared" si="335"/>
        <v>W$17</v>
      </c>
      <c r="X335" s="199" t="str">
        <f t="shared" si="335"/>
        <v>X$17</v>
      </c>
      <c r="Y335" s="199" t="str">
        <f t="shared" si="335"/>
        <v>Y$17</v>
      </c>
      <c r="Z335" s="199" t="str">
        <f t="shared" si="335"/>
        <v>Z$17</v>
      </c>
      <c r="AA335" s="199" t="str">
        <f t="shared" si="335"/>
        <v>AA$17</v>
      </c>
      <c r="AB335" s="199" t="str">
        <f t="shared" si="335"/>
        <v>AB$17</v>
      </c>
      <c r="AC335" s="199" t="str">
        <f t="shared" si="335"/>
        <v>AC$17</v>
      </c>
      <c r="AD335" s="199" t="str">
        <f t="shared" si="335"/>
        <v>AD$17</v>
      </c>
      <c r="AE335" s="199" t="str">
        <f t="shared" si="335"/>
        <v>AE$17</v>
      </c>
      <c r="AF335" s="199" t="str">
        <f t="shared" si="335"/>
        <v>AF$17</v>
      </c>
      <c r="AG335" s="199" t="str">
        <f t="shared" si="335"/>
        <v>AG$17</v>
      </c>
      <c r="AH335" s="199" t="str">
        <f t="shared" si="335"/>
        <v>AH$17</v>
      </c>
      <c r="AI335" s="199" t="str">
        <f t="shared" si="335"/>
        <v>AI$17</v>
      </c>
      <c r="AJ335" s="199" t="str">
        <f t="shared" si="335"/>
        <v>AJ$17</v>
      </c>
      <c r="AK335" s="199" t="str">
        <f t="shared" si="335"/>
        <v>AK$17</v>
      </c>
      <c r="AL335" s="199" t="str">
        <f t="shared" si="335"/>
        <v>AL$17</v>
      </c>
      <c r="AM335" s="199" t="str">
        <f t="shared" si="335"/>
        <v>AM$17</v>
      </c>
      <c r="AN335" s="199" t="str">
        <f t="shared" si="335"/>
        <v>AN$17</v>
      </c>
      <c r="AO335" s="199" t="str">
        <f t="shared" si="335"/>
        <v>AO$17</v>
      </c>
      <c r="AP335" s="199" t="str">
        <f t="shared" si="335"/>
        <v>AP$17</v>
      </c>
      <c r="AQ335" s="199" t="str">
        <f t="shared" si="335"/>
        <v>AQ$17</v>
      </c>
      <c r="AR335" s="199" t="str">
        <f t="shared" si="335"/>
        <v>AR$17</v>
      </c>
      <c r="AS335" s="199" t="str">
        <f t="shared" si="335"/>
        <v>AS$17</v>
      </c>
      <c r="AT335" s="199" t="str">
        <f t="shared" si="335"/>
        <v>AT$17</v>
      </c>
      <c r="AU335" s="199" t="str">
        <f t="shared" si="335"/>
        <v>AU$17</v>
      </c>
      <c r="AV335" s="199" t="str">
        <f t="shared" si="335"/>
        <v>AV$17</v>
      </c>
      <c r="AW335" s="199" t="str">
        <f t="shared" si="335"/>
        <v>AW$17</v>
      </c>
      <c r="AX335" s="199" t="str">
        <f t="shared" si="335"/>
        <v>AX$17</v>
      </c>
      <c r="AY335" s="199" t="str">
        <f t="shared" ref="AY335:CD335" si="336">AY$21</f>
        <v>AY$17</v>
      </c>
      <c r="AZ335" s="199" t="str">
        <f t="shared" si="336"/>
        <v>AZ$17</v>
      </c>
      <c r="BA335" s="199" t="str">
        <f t="shared" si="336"/>
        <v>BA$17</v>
      </c>
      <c r="BB335" s="199" t="str">
        <f t="shared" si="336"/>
        <v>BB$17</v>
      </c>
      <c r="BC335" s="199" t="str">
        <f t="shared" si="336"/>
        <v>BC$17</v>
      </c>
      <c r="BD335" s="199" t="str">
        <f t="shared" si="336"/>
        <v>BD$17</v>
      </c>
      <c r="BE335" s="199" t="str">
        <f t="shared" si="336"/>
        <v>BE$17</v>
      </c>
      <c r="BF335" s="199" t="str">
        <f t="shared" si="336"/>
        <v>BF$17</v>
      </c>
      <c r="BG335" s="199" t="str">
        <f t="shared" si="336"/>
        <v>BG$17</v>
      </c>
      <c r="BH335" s="199" t="str">
        <f t="shared" si="336"/>
        <v>BH$17</v>
      </c>
      <c r="BI335" s="199" t="str">
        <f t="shared" si="336"/>
        <v>BI$17</v>
      </c>
      <c r="BJ335" s="199" t="str">
        <f t="shared" si="336"/>
        <v>BJ$17</v>
      </c>
      <c r="BK335" s="199" t="str">
        <f t="shared" si="336"/>
        <v>BK$17</v>
      </c>
      <c r="BL335" s="199" t="str">
        <f t="shared" si="336"/>
        <v>BL$17</v>
      </c>
      <c r="BM335" s="199" t="str">
        <f t="shared" si="336"/>
        <v>BM$17</v>
      </c>
      <c r="BN335" s="199" t="str">
        <f t="shared" si="336"/>
        <v>BN$17</v>
      </c>
      <c r="BO335" s="199" t="str">
        <f t="shared" si="336"/>
        <v>BO$17</v>
      </c>
      <c r="BP335" s="199" t="str">
        <f t="shared" si="336"/>
        <v>BP$17</v>
      </c>
      <c r="BQ335" s="199" t="str">
        <f t="shared" si="336"/>
        <v>BQ$17</v>
      </c>
      <c r="BR335" s="199" t="str">
        <f t="shared" si="336"/>
        <v>BR$17</v>
      </c>
      <c r="BS335" s="199" t="str">
        <f t="shared" si="336"/>
        <v>BS$17</v>
      </c>
      <c r="BT335" s="199" t="str">
        <f t="shared" si="336"/>
        <v>BT$17</v>
      </c>
      <c r="BU335" s="199" t="str">
        <f t="shared" si="336"/>
        <v>BU$17</v>
      </c>
      <c r="BV335" s="199" t="str">
        <f t="shared" si="336"/>
        <v>BV$17</v>
      </c>
      <c r="BW335" s="199" t="str">
        <f t="shared" si="336"/>
        <v>BW$17</v>
      </c>
      <c r="BX335" s="199" t="str">
        <f t="shared" si="336"/>
        <v>BX$17</v>
      </c>
      <c r="BY335" s="199" t="str">
        <f t="shared" si="336"/>
        <v>BY$17</v>
      </c>
      <c r="BZ335" s="199" t="str">
        <f t="shared" si="336"/>
        <v>BZ$17</v>
      </c>
      <c r="CA335" s="199" t="str">
        <f t="shared" si="336"/>
        <v>CA$17</v>
      </c>
      <c r="CB335" s="199" t="str">
        <f t="shared" si="336"/>
        <v>CB$17</v>
      </c>
      <c r="CC335" s="199" t="str">
        <f t="shared" si="336"/>
        <v>CC$17</v>
      </c>
      <c r="CD335" s="199" t="str">
        <f t="shared" si="336"/>
        <v>CD$17</v>
      </c>
      <c r="CE335" s="199" t="str">
        <f t="shared" ref="CE335:CL335" si="337">CE$21</f>
        <v>CE$17</v>
      </c>
      <c r="CF335" s="199" t="str">
        <f t="shared" si="337"/>
        <v>CF$17</v>
      </c>
      <c r="CG335" s="199" t="str">
        <f t="shared" si="337"/>
        <v>CG$17</v>
      </c>
      <c r="CH335" s="199" t="str">
        <f t="shared" si="337"/>
        <v>CH$17</v>
      </c>
      <c r="CI335" s="199" t="str">
        <f t="shared" si="337"/>
        <v>CI$17</v>
      </c>
      <c r="CJ335" s="199" t="str">
        <f t="shared" si="337"/>
        <v>CJ$17</v>
      </c>
      <c r="CK335" s="199" t="str">
        <f t="shared" si="337"/>
        <v>CK$17</v>
      </c>
      <c r="CL335" s="199" t="str">
        <f t="shared" si="337"/>
        <v>CL$17</v>
      </c>
      <c r="CN335" s="201"/>
      <c r="CO335" s="199" t="str">
        <f t="shared" ref="CO335:DL335" si="338">CO$21</f>
        <v>CO$17</v>
      </c>
      <c r="CP335" s="199" t="str">
        <f t="shared" si="338"/>
        <v>CP$17</v>
      </c>
      <c r="CQ335" s="199" t="str">
        <f t="shared" si="338"/>
        <v>CQ$17</v>
      </c>
      <c r="CR335" s="199" t="str">
        <f t="shared" si="338"/>
        <v>CR$17</v>
      </c>
      <c r="CS335" s="199" t="str">
        <f t="shared" si="338"/>
        <v>CS$17</v>
      </c>
      <c r="CT335" s="199" t="str">
        <f t="shared" si="338"/>
        <v>CT$17</v>
      </c>
      <c r="CU335" s="199" t="str">
        <f t="shared" si="338"/>
        <v>CU$17</v>
      </c>
      <c r="CV335" s="199" t="str">
        <f t="shared" si="338"/>
        <v>CV$17</v>
      </c>
      <c r="CW335" s="199" t="str">
        <f t="shared" si="338"/>
        <v>CW$17</v>
      </c>
      <c r="CX335" s="199" t="str">
        <f t="shared" si="338"/>
        <v>CX$17</v>
      </c>
      <c r="CY335" s="199" t="str">
        <f t="shared" si="338"/>
        <v>CY$17</v>
      </c>
      <c r="CZ335" s="199" t="str">
        <f t="shared" si="338"/>
        <v>CZ$17</v>
      </c>
      <c r="DA335" s="199" t="str">
        <f t="shared" si="338"/>
        <v>DA$17</v>
      </c>
      <c r="DB335" s="199" t="str">
        <f t="shared" si="338"/>
        <v>DB$17</v>
      </c>
      <c r="DC335" s="199" t="str">
        <f t="shared" si="338"/>
        <v>DC$17</v>
      </c>
      <c r="DD335" s="199" t="str">
        <f t="shared" si="338"/>
        <v>DD$17</v>
      </c>
      <c r="DE335" s="199" t="str">
        <f t="shared" si="338"/>
        <v>DE$17</v>
      </c>
      <c r="DF335" s="199" t="str">
        <f t="shared" si="338"/>
        <v>DF$17</v>
      </c>
      <c r="DG335" s="199" t="str">
        <f t="shared" si="338"/>
        <v>DG$17</v>
      </c>
      <c r="DH335" s="199" t="str">
        <f t="shared" si="338"/>
        <v>DH$17</v>
      </c>
      <c r="DI335" s="199" t="str">
        <f t="shared" si="338"/>
        <v>DI$17</v>
      </c>
      <c r="DJ335" s="199" t="str">
        <f t="shared" si="338"/>
        <v>DJ$17</v>
      </c>
      <c r="DK335" s="199" t="str">
        <f t="shared" si="338"/>
        <v>DK$17</v>
      </c>
      <c r="DL335" s="199" t="str">
        <f t="shared" si="338"/>
        <v>DL$17</v>
      </c>
    </row>
    <row r="336" spans="1:116" x14ac:dyDescent="0.4">
      <c r="A336" s="174"/>
      <c r="E336" s="8"/>
      <c r="G336" s="175" t="s">
        <v>491</v>
      </c>
      <c r="H336" s="200"/>
      <c r="I336" s="201"/>
      <c r="J336" s="201"/>
      <c r="K336" s="202"/>
      <c r="L336" s="202"/>
      <c r="M336" s="202"/>
      <c r="N336" s="202"/>
      <c r="O336" s="202"/>
      <c r="P336" s="202"/>
      <c r="R336" s="202"/>
      <c r="S336" s="190"/>
      <c r="T336" s="190"/>
      <c r="U336" s="190"/>
      <c r="V336" s="190"/>
      <c r="W336" s="190"/>
      <c r="X336" s="190"/>
      <c r="Y336" s="190"/>
      <c r="Z336" s="190"/>
      <c r="AA336" s="190"/>
      <c r="AB336" s="190"/>
      <c r="AC336" s="190"/>
      <c r="AD336" s="190"/>
      <c r="AE336" s="190"/>
      <c r="AF336" s="190"/>
      <c r="AG336" s="190"/>
      <c r="AH336" s="190"/>
      <c r="AI336" s="190"/>
      <c r="AJ336" s="190"/>
      <c r="AK336" s="190"/>
      <c r="AL336" s="190"/>
      <c r="AM336" s="190"/>
      <c r="AN336" s="190"/>
      <c r="AO336" s="190"/>
      <c r="AP336" s="190"/>
      <c r="AQ336" s="190"/>
      <c r="AR336" s="190"/>
      <c r="AS336" s="190"/>
      <c r="AT336" s="190"/>
      <c r="AU336" s="190"/>
      <c r="AV336" s="190"/>
      <c r="AW336" s="190"/>
      <c r="AX336" s="190"/>
      <c r="AY336" s="190"/>
      <c r="AZ336" s="190"/>
      <c r="BA336" s="190"/>
      <c r="BB336" s="190"/>
      <c r="BC336" s="190"/>
      <c r="BD336" s="190"/>
      <c r="BE336" s="190"/>
      <c r="BF336" s="190"/>
      <c r="BG336" s="190"/>
      <c r="BH336" s="190"/>
      <c r="BI336" s="190"/>
      <c r="BJ336" s="190"/>
      <c r="BK336" s="190"/>
      <c r="BL336" s="190"/>
      <c r="BM336" s="190"/>
      <c r="BN336" s="190"/>
      <c r="BO336" s="190"/>
      <c r="BP336" s="190"/>
      <c r="BQ336" s="190"/>
      <c r="BR336" s="190"/>
      <c r="BS336" s="190"/>
      <c r="BT336" s="190"/>
      <c r="BU336" s="190"/>
      <c r="BV336" s="190"/>
      <c r="BW336" s="190"/>
      <c r="BX336" s="190"/>
      <c r="BY336" s="190"/>
      <c r="BZ336" s="190"/>
      <c r="CA336" s="190"/>
      <c r="CB336" s="190"/>
      <c r="CC336" s="190"/>
      <c r="CD336" s="190"/>
      <c r="CE336" s="190"/>
      <c r="CF336" s="190"/>
      <c r="CG336" s="190"/>
      <c r="CH336" s="190"/>
      <c r="CI336" s="190"/>
      <c r="CJ336" s="190"/>
      <c r="CK336" s="190"/>
      <c r="CL336" s="190"/>
      <c r="CN336" s="201"/>
      <c r="CO336" s="190"/>
      <c r="CP336" s="190"/>
      <c r="CQ336" s="190"/>
      <c r="CR336" s="190"/>
      <c r="CS336" s="190"/>
      <c r="CT336" s="190"/>
      <c r="CU336" s="190"/>
      <c r="CV336" s="190"/>
      <c r="CW336" s="190"/>
      <c r="CX336" s="190"/>
      <c r="CY336" s="190"/>
      <c r="CZ336" s="190"/>
      <c r="DA336" s="190"/>
      <c r="DB336" s="190"/>
      <c r="DC336" s="190"/>
      <c r="DD336" s="190"/>
      <c r="DE336" s="190"/>
      <c r="DF336" s="190"/>
      <c r="DG336" s="190"/>
      <c r="DH336" s="190"/>
      <c r="DI336" s="190"/>
      <c r="DJ336" s="190"/>
      <c r="DK336" s="190"/>
      <c r="DL336" s="190"/>
    </row>
    <row r="337" spans="1:116" x14ac:dyDescent="0.4">
      <c r="A337" s="174"/>
      <c r="E337" s="8"/>
      <c r="G337" s="175" t="s">
        <v>505</v>
      </c>
      <c r="H337" s="200"/>
      <c r="I337" s="201"/>
      <c r="J337" s="201"/>
      <c r="K337" s="202"/>
      <c r="L337" s="202"/>
      <c r="M337" s="202"/>
      <c r="N337" s="202"/>
      <c r="O337" s="202"/>
      <c r="P337" s="202"/>
      <c r="R337" s="202"/>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BP337" s="190"/>
      <c r="BQ337" s="190"/>
      <c r="BR337" s="190"/>
      <c r="BS337" s="190"/>
      <c r="BT337" s="190"/>
      <c r="BU337" s="190"/>
      <c r="BV337" s="190"/>
      <c r="BW337" s="190"/>
      <c r="BX337" s="190"/>
      <c r="BY337" s="190"/>
      <c r="BZ337" s="190"/>
      <c r="CA337" s="190"/>
      <c r="CB337" s="190"/>
      <c r="CC337" s="190"/>
      <c r="CD337" s="190"/>
      <c r="CE337" s="190"/>
      <c r="CF337" s="190"/>
      <c r="CG337" s="190"/>
      <c r="CH337" s="190"/>
      <c r="CI337" s="190"/>
      <c r="CJ337" s="190"/>
      <c r="CK337" s="190"/>
      <c r="CL337" s="190"/>
      <c r="CN337" s="201"/>
      <c r="CO337" s="190"/>
      <c r="CP337" s="190"/>
      <c r="CQ337" s="190"/>
      <c r="CR337" s="190"/>
      <c r="CS337" s="190"/>
      <c r="CT337" s="190"/>
      <c r="CU337" s="190"/>
      <c r="CV337" s="190"/>
      <c r="CW337" s="190"/>
      <c r="CX337" s="190"/>
      <c r="CY337" s="190"/>
      <c r="CZ337" s="190"/>
      <c r="DA337" s="190"/>
      <c r="DB337" s="190"/>
      <c r="DC337" s="190"/>
      <c r="DD337" s="190"/>
      <c r="DE337" s="190"/>
      <c r="DF337" s="190"/>
      <c r="DG337" s="190"/>
      <c r="DH337" s="190"/>
      <c r="DI337" s="190"/>
      <c r="DJ337" s="190"/>
      <c r="DK337" s="190"/>
      <c r="DL337" s="190"/>
    </row>
    <row r="338" spans="1:116" x14ac:dyDescent="0.4">
      <c r="A338" s="174"/>
      <c r="E338" s="8"/>
      <c r="G338" s="175" t="s">
        <v>463</v>
      </c>
      <c r="H338" s="200"/>
      <c r="I338" s="201"/>
      <c r="J338" s="201"/>
      <c r="K338" s="202"/>
      <c r="L338" s="202"/>
      <c r="M338" s="202"/>
      <c r="N338" s="202"/>
      <c r="O338" s="202"/>
      <c r="P338" s="202"/>
      <c r="R338" s="202"/>
      <c r="S338" s="190" t="str">
        <f t="shared" ref="S338:AX338" si="339">S$22</f>
        <v>S$18</v>
      </c>
      <c r="T338" s="190" t="str">
        <f t="shared" si="339"/>
        <v>T$18</v>
      </c>
      <c r="U338" s="190" t="str">
        <f t="shared" si="339"/>
        <v>U$18</v>
      </c>
      <c r="V338" s="190" t="str">
        <f t="shared" si="339"/>
        <v>V$18</v>
      </c>
      <c r="W338" s="190" t="str">
        <f t="shared" si="339"/>
        <v>W$18</v>
      </c>
      <c r="X338" s="190" t="str">
        <f t="shared" si="339"/>
        <v>X$18</v>
      </c>
      <c r="Y338" s="190" t="str">
        <f t="shared" si="339"/>
        <v>Y$18</v>
      </c>
      <c r="Z338" s="190" t="str">
        <f t="shared" si="339"/>
        <v>Z$18</v>
      </c>
      <c r="AA338" s="190" t="str">
        <f t="shared" si="339"/>
        <v>AA$18</v>
      </c>
      <c r="AB338" s="190" t="str">
        <f t="shared" si="339"/>
        <v>AB$18</v>
      </c>
      <c r="AC338" s="190" t="str">
        <f t="shared" si="339"/>
        <v>AC$18</v>
      </c>
      <c r="AD338" s="190" t="str">
        <f t="shared" si="339"/>
        <v>AD$18</v>
      </c>
      <c r="AE338" s="190" t="str">
        <f t="shared" si="339"/>
        <v>AE$18</v>
      </c>
      <c r="AF338" s="190" t="str">
        <f t="shared" si="339"/>
        <v>AF$18</v>
      </c>
      <c r="AG338" s="190" t="str">
        <f t="shared" si="339"/>
        <v>AG$18</v>
      </c>
      <c r="AH338" s="190" t="str">
        <f t="shared" si="339"/>
        <v>AH$18</v>
      </c>
      <c r="AI338" s="190" t="str">
        <f t="shared" si="339"/>
        <v>AI$18</v>
      </c>
      <c r="AJ338" s="190" t="str">
        <f t="shared" si="339"/>
        <v>AJ$18</v>
      </c>
      <c r="AK338" s="190" t="str">
        <f t="shared" si="339"/>
        <v>AK$18</v>
      </c>
      <c r="AL338" s="190" t="str">
        <f t="shared" si="339"/>
        <v>AL$18</v>
      </c>
      <c r="AM338" s="190" t="str">
        <f t="shared" si="339"/>
        <v>AM$18</v>
      </c>
      <c r="AN338" s="190" t="str">
        <f t="shared" si="339"/>
        <v>AN$18</v>
      </c>
      <c r="AO338" s="190" t="str">
        <f t="shared" si="339"/>
        <v>AO$18</v>
      </c>
      <c r="AP338" s="190" t="str">
        <f t="shared" si="339"/>
        <v>AP$18</v>
      </c>
      <c r="AQ338" s="190" t="str">
        <f t="shared" si="339"/>
        <v>AQ$18</v>
      </c>
      <c r="AR338" s="190" t="str">
        <f t="shared" si="339"/>
        <v>AR$18</v>
      </c>
      <c r="AS338" s="190" t="str">
        <f t="shared" si="339"/>
        <v>AS$18</v>
      </c>
      <c r="AT338" s="190" t="str">
        <f t="shared" si="339"/>
        <v>AT$18</v>
      </c>
      <c r="AU338" s="190" t="str">
        <f t="shared" si="339"/>
        <v>AU$18</v>
      </c>
      <c r="AV338" s="190" t="str">
        <f t="shared" si="339"/>
        <v>AV$18</v>
      </c>
      <c r="AW338" s="190" t="str">
        <f t="shared" si="339"/>
        <v>AW$18</v>
      </c>
      <c r="AX338" s="190" t="str">
        <f t="shared" si="339"/>
        <v>AX$18</v>
      </c>
      <c r="AY338" s="190" t="str">
        <f t="shared" ref="AY338:CD338" si="340">AY$22</f>
        <v>AY$18</v>
      </c>
      <c r="AZ338" s="190" t="str">
        <f t="shared" si="340"/>
        <v>AZ$18</v>
      </c>
      <c r="BA338" s="190" t="str">
        <f t="shared" si="340"/>
        <v>BA$18</v>
      </c>
      <c r="BB338" s="190" t="str">
        <f t="shared" si="340"/>
        <v>BB$18</v>
      </c>
      <c r="BC338" s="190" t="str">
        <f t="shared" si="340"/>
        <v>BC$18</v>
      </c>
      <c r="BD338" s="190" t="str">
        <f t="shared" si="340"/>
        <v>BD$18</v>
      </c>
      <c r="BE338" s="190" t="str">
        <f t="shared" si="340"/>
        <v>BE$18</v>
      </c>
      <c r="BF338" s="190" t="str">
        <f t="shared" si="340"/>
        <v>BF$18</v>
      </c>
      <c r="BG338" s="190" t="str">
        <f t="shared" si="340"/>
        <v>BG$18</v>
      </c>
      <c r="BH338" s="190" t="str">
        <f t="shared" si="340"/>
        <v>BH$18</v>
      </c>
      <c r="BI338" s="190" t="str">
        <f t="shared" si="340"/>
        <v>BI$18</v>
      </c>
      <c r="BJ338" s="190" t="str">
        <f t="shared" si="340"/>
        <v>BJ$18</v>
      </c>
      <c r="BK338" s="190" t="str">
        <f t="shared" si="340"/>
        <v>BK$18</v>
      </c>
      <c r="BL338" s="190" t="str">
        <f t="shared" si="340"/>
        <v>BL$18</v>
      </c>
      <c r="BM338" s="190" t="str">
        <f t="shared" si="340"/>
        <v>BM$18</v>
      </c>
      <c r="BN338" s="190" t="str">
        <f t="shared" si="340"/>
        <v>BN$18</v>
      </c>
      <c r="BO338" s="190" t="str">
        <f t="shared" si="340"/>
        <v>BO$18</v>
      </c>
      <c r="BP338" s="190" t="str">
        <f t="shared" si="340"/>
        <v>BP$18</v>
      </c>
      <c r="BQ338" s="190" t="str">
        <f t="shared" si="340"/>
        <v>BQ$18</v>
      </c>
      <c r="BR338" s="190" t="str">
        <f t="shared" si="340"/>
        <v>BR$18</v>
      </c>
      <c r="BS338" s="190" t="str">
        <f t="shared" si="340"/>
        <v>BS$18</v>
      </c>
      <c r="BT338" s="190" t="str">
        <f t="shared" si="340"/>
        <v>BT$18</v>
      </c>
      <c r="BU338" s="190" t="str">
        <f t="shared" si="340"/>
        <v>BU$18</v>
      </c>
      <c r="BV338" s="190" t="str">
        <f t="shared" si="340"/>
        <v>BV$18</v>
      </c>
      <c r="BW338" s="190" t="str">
        <f t="shared" si="340"/>
        <v>BW$18</v>
      </c>
      <c r="BX338" s="190" t="str">
        <f t="shared" si="340"/>
        <v>BX$18</v>
      </c>
      <c r="BY338" s="190" t="str">
        <f t="shared" si="340"/>
        <v>BY$18</v>
      </c>
      <c r="BZ338" s="190" t="str">
        <f t="shared" si="340"/>
        <v>BZ$18</v>
      </c>
      <c r="CA338" s="190" t="str">
        <f t="shared" si="340"/>
        <v>CA$18</v>
      </c>
      <c r="CB338" s="190" t="str">
        <f t="shared" si="340"/>
        <v>CB$18</v>
      </c>
      <c r="CC338" s="190" t="str">
        <f t="shared" si="340"/>
        <v>CC$18</v>
      </c>
      <c r="CD338" s="190" t="str">
        <f t="shared" si="340"/>
        <v>CD$18</v>
      </c>
      <c r="CE338" s="190" t="str">
        <f t="shared" ref="CE338:CL338" si="341">CE$22</f>
        <v>CE$18</v>
      </c>
      <c r="CF338" s="190" t="str">
        <f t="shared" si="341"/>
        <v>CF$18</v>
      </c>
      <c r="CG338" s="190" t="str">
        <f t="shared" si="341"/>
        <v>CG$18</v>
      </c>
      <c r="CH338" s="190" t="str">
        <f t="shared" si="341"/>
        <v>CH$18</v>
      </c>
      <c r="CI338" s="190" t="str">
        <f t="shared" si="341"/>
        <v>CI$18</v>
      </c>
      <c r="CJ338" s="190" t="str">
        <f t="shared" si="341"/>
        <v>CJ$18</v>
      </c>
      <c r="CK338" s="190" t="str">
        <f t="shared" si="341"/>
        <v>CK$18</v>
      </c>
      <c r="CL338" s="190" t="str">
        <f t="shared" si="341"/>
        <v>CL$18</v>
      </c>
      <c r="CN338" s="201"/>
      <c r="CO338" s="190" t="str">
        <f t="shared" ref="CO338:DL338" si="342">CO$22</f>
        <v>CO$18</v>
      </c>
      <c r="CP338" s="190" t="str">
        <f t="shared" si="342"/>
        <v>CP$18</v>
      </c>
      <c r="CQ338" s="190" t="str">
        <f t="shared" si="342"/>
        <v>CQ$18</v>
      </c>
      <c r="CR338" s="190" t="str">
        <f t="shared" si="342"/>
        <v>CR$18</v>
      </c>
      <c r="CS338" s="190" t="str">
        <f t="shared" si="342"/>
        <v>CS$18</v>
      </c>
      <c r="CT338" s="190" t="str">
        <f t="shared" si="342"/>
        <v>CT$18</v>
      </c>
      <c r="CU338" s="190" t="str">
        <f t="shared" si="342"/>
        <v>CU$18</v>
      </c>
      <c r="CV338" s="190" t="str">
        <f t="shared" si="342"/>
        <v>CV$18</v>
      </c>
      <c r="CW338" s="190" t="str">
        <f t="shared" si="342"/>
        <v>CW$18</v>
      </c>
      <c r="CX338" s="190" t="str">
        <f t="shared" si="342"/>
        <v>CX$18</v>
      </c>
      <c r="CY338" s="190" t="str">
        <f t="shared" si="342"/>
        <v>CY$18</v>
      </c>
      <c r="CZ338" s="190" t="str">
        <f t="shared" si="342"/>
        <v>CZ$18</v>
      </c>
      <c r="DA338" s="190" t="str">
        <f t="shared" si="342"/>
        <v>DA$18</v>
      </c>
      <c r="DB338" s="190" t="str">
        <f t="shared" si="342"/>
        <v>DB$18</v>
      </c>
      <c r="DC338" s="190" t="str">
        <f t="shared" si="342"/>
        <v>DC$18</v>
      </c>
      <c r="DD338" s="190" t="str">
        <f t="shared" si="342"/>
        <v>DD$18</v>
      </c>
      <c r="DE338" s="190" t="str">
        <f t="shared" si="342"/>
        <v>DE$18</v>
      </c>
      <c r="DF338" s="190" t="str">
        <f t="shared" si="342"/>
        <v>DF$18</v>
      </c>
      <c r="DG338" s="190" t="str">
        <f t="shared" si="342"/>
        <v>DG$18</v>
      </c>
      <c r="DH338" s="190" t="str">
        <f t="shared" si="342"/>
        <v>DH$18</v>
      </c>
      <c r="DI338" s="190" t="str">
        <f t="shared" si="342"/>
        <v>DI$18</v>
      </c>
      <c r="DJ338" s="190" t="str">
        <f t="shared" si="342"/>
        <v>DJ$18</v>
      </c>
      <c r="DK338" s="190" t="str">
        <f t="shared" si="342"/>
        <v>DK$18</v>
      </c>
      <c r="DL338" s="190" t="str">
        <f t="shared" si="342"/>
        <v>DL$18</v>
      </c>
    </row>
    <row r="339" spans="1:116" x14ac:dyDescent="0.4">
      <c r="A339" s="174"/>
      <c r="E339" s="8"/>
      <c r="G339" s="175" t="s">
        <v>464</v>
      </c>
      <c r="H339" s="200"/>
      <c r="I339" s="201"/>
      <c r="J339" s="201"/>
      <c r="K339" s="202"/>
      <c r="L339" s="202"/>
      <c r="M339" s="202"/>
      <c r="N339" s="202"/>
      <c r="O339" s="202"/>
      <c r="P339" s="202"/>
      <c r="R339" s="202"/>
      <c r="S339" s="190" t="str">
        <f t="shared" ref="S339:AX339" si="343">S$23</f>
        <v>S$19</v>
      </c>
      <c r="T339" s="190" t="str">
        <f t="shared" si="343"/>
        <v>T$19</v>
      </c>
      <c r="U339" s="190" t="str">
        <f t="shared" si="343"/>
        <v>U$19</v>
      </c>
      <c r="V339" s="190" t="str">
        <f t="shared" si="343"/>
        <v>V$19</v>
      </c>
      <c r="W339" s="190" t="str">
        <f t="shared" si="343"/>
        <v>W$19</v>
      </c>
      <c r="X339" s="190" t="str">
        <f t="shared" si="343"/>
        <v>X$19</v>
      </c>
      <c r="Y339" s="190" t="str">
        <f t="shared" si="343"/>
        <v>Y$19</v>
      </c>
      <c r="Z339" s="190" t="str">
        <f t="shared" si="343"/>
        <v>Z$19</v>
      </c>
      <c r="AA339" s="190" t="str">
        <f t="shared" si="343"/>
        <v>AA$19</v>
      </c>
      <c r="AB339" s="190" t="str">
        <f t="shared" si="343"/>
        <v>AB$19</v>
      </c>
      <c r="AC339" s="190" t="str">
        <f t="shared" si="343"/>
        <v>AC$19</v>
      </c>
      <c r="AD339" s="190" t="str">
        <f t="shared" si="343"/>
        <v>AD$19</v>
      </c>
      <c r="AE339" s="190" t="str">
        <f t="shared" si="343"/>
        <v>AE$19</v>
      </c>
      <c r="AF339" s="190" t="str">
        <f t="shared" si="343"/>
        <v>AF$19</v>
      </c>
      <c r="AG339" s="190" t="str">
        <f t="shared" si="343"/>
        <v>AG$19</v>
      </c>
      <c r="AH339" s="190" t="str">
        <f t="shared" si="343"/>
        <v>AH$19</v>
      </c>
      <c r="AI339" s="190" t="str">
        <f t="shared" si="343"/>
        <v>AI$19</v>
      </c>
      <c r="AJ339" s="190" t="str">
        <f t="shared" si="343"/>
        <v>AJ$19</v>
      </c>
      <c r="AK339" s="190" t="str">
        <f t="shared" si="343"/>
        <v>AK$19</v>
      </c>
      <c r="AL339" s="190" t="str">
        <f t="shared" si="343"/>
        <v>AL$19</v>
      </c>
      <c r="AM339" s="190" t="str">
        <f t="shared" si="343"/>
        <v>AM$19</v>
      </c>
      <c r="AN339" s="190" t="str">
        <f t="shared" si="343"/>
        <v>AN$19</v>
      </c>
      <c r="AO339" s="190" t="str">
        <f t="shared" si="343"/>
        <v>AO$19</v>
      </c>
      <c r="AP339" s="190" t="str">
        <f t="shared" si="343"/>
        <v>AP$19</v>
      </c>
      <c r="AQ339" s="190" t="str">
        <f t="shared" si="343"/>
        <v>AQ$19</v>
      </c>
      <c r="AR339" s="190" t="str">
        <f t="shared" si="343"/>
        <v>AR$19</v>
      </c>
      <c r="AS339" s="190" t="str">
        <f t="shared" si="343"/>
        <v>AS$19</v>
      </c>
      <c r="AT339" s="190" t="str">
        <f t="shared" si="343"/>
        <v>AT$19</v>
      </c>
      <c r="AU339" s="190" t="str">
        <f t="shared" si="343"/>
        <v>AU$19</v>
      </c>
      <c r="AV339" s="190" t="str">
        <f t="shared" si="343"/>
        <v>AV$19</v>
      </c>
      <c r="AW339" s="190" t="str">
        <f t="shared" si="343"/>
        <v>AW$19</v>
      </c>
      <c r="AX339" s="190" t="str">
        <f t="shared" si="343"/>
        <v>AX$19</v>
      </c>
      <c r="AY339" s="190" t="str">
        <f t="shared" ref="AY339:CD339" si="344">AY$23</f>
        <v>AY$19</v>
      </c>
      <c r="AZ339" s="190" t="str">
        <f t="shared" si="344"/>
        <v>AZ$19</v>
      </c>
      <c r="BA339" s="190" t="str">
        <f t="shared" si="344"/>
        <v>BA$19</v>
      </c>
      <c r="BB339" s="190" t="str">
        <f t="shared" si="344"/>
        <v>BB$19</v>
      </c>
      <c r="BC339" s="190" t="str">
        <f t="shared" si="344"/>
        <v>BC$19</v>
      </c>
      <c r="BD339" s="190" t="str">
        <f t="shared" si="344"/>
        <v>BD$19</v>
      </c>
      <c r="BE339" s="190" t="str">
        <f t="shared" si="344"/>
        <v>BE$19</v>
      </c>
      <c r="BF339" s="190" t="str">
        <f t="shared" si="344"/>
        <v>BF$19</v>
      </c>
      <c r="BG339" s="190" t="str">
        <f t="shared" si="344"/>
        <v>BG$19</v>
      </c>
      <c r="BH339" s="190" t="str">
        <f t="shared" si="344"/>
        <v>BH$19</v>
      </c>
      <c r="BI339" s="190" t="str">
        <f t="shared" si="344"/>
        <v>BI$19</v>
      </c>
      <c r="BJ339" s="190" t="str">
        <f t="shared" si="344"/>
        <v>BJ$19</v>
      </c>
      <c r="BK339" s="190" t="str">
        <f t="shared" si="344"/>
        <v>BK$19</v>
      </c>
      <c r="BL339" s="190" t="str">
        <f t="shared" si="344"/>
        <v>BL$19</v>
      </c>
      <c r="BM339" s="190" t="str">
        <f t="shared" si="344"/>
        <v>BM$19</v>
      </c>
      <c r="BN339" s="190" t="str">
        <f t="shared" si="344"/>
        <v>BN$19</v>
      </c>
      <c r="BO339" s="190" t="str">
        <f t="shared" si="344"/>
        <v>BO$19</v>
      </c>
      <c r="BP339" s="190" t="str">
        <f t="shared" si="344"/>
        <v>BP$19</v>
      </c>
      <c r="BQ339" s="190" t="str">
        <f t="shared" si="344"/>
        <v>BQ$19</v>
      </c>
      <c r="BR339" s="190" t="str">
        <f t="shared" si="344"/>
        <v>BR$19</v>
      </c>
      <c r="BS339" s="190" t="str">
        <f t="shared" si="344"/>
        <v>BS$19</v>
      </c>
      <c r="BT339" s="190" t="str">
        <f t="shared" si="344"/>
        <v>BT$19</v>
      </c>
      <c r="BU339" s="190" t="str">
        <f t="shared" si="344"/>
        <v>BU$19</v>
      </c>
      <c r="BV339" s="190" t="str">
        <f t="shared" si="344"/>
        <v>BV$19</v>
      </c>
      <c r="BW339" s="190" t="str">
        <f t="shared" si="344"/>
        <v>BW$19</v>
      </c>
      <c r="BX339" s="190" t="str">
        <f t="shared" si="344"/>
        <v>BX$19</v>
      </c>
      <c r="BY339" s="190" t="str">
        <f t="shared" si="344"/>
        <v>BY$19</v>
      </c>
      <c r="BZ339" s="190" t="str">
        <f t="shared" si="344"/>
        <v>BZ$19</v>
      </c>
      <c r="CA339" s="190" t="str">
        <f t="shared" si="344"/>
        <v>CA$19</v>
      </c>
      <c r="CB339" s="190" t="str">
        <f t="shared" si="344"/>
        <v>CB$19</v>
      </c>
      <c r="CC339" s="190" t="str">
        <f t="shared" si="344"/>
        <v>CC$19</v>
      </c>
      <c r="CD339" s="190" t="str">
        <f t="shared" si="344"/>
        <v>CD$19</v>
      </c>
      <c r="CE339" s="190" t="str">
        <f t="shared" ref="CE339:CL339" si="345">CE$23</f>
        <v>CE$19</v>
      </c>
      <c r="CF339" s="190" t="str">
        <f t="shared" si="345"/>
        <v>CF$19</v>
      </c>
      <c r="CG339" s="190" t="str">
        <f t="shared" si="345"/>
        <v>CG$19</v>
      </c>
      <c r="CH339" s="190" t="str">
        <f t="shared" si="345"/>
        <v>CH$19</v>
      </c>
      <c r="CI339" s="190" t="str">
        <f t="shared" si="345"/>
        <v>CI$19</v>
      </c>
      <c r="CJ339" s="190" t="str">
        <f t="shared" si="345"/>
        <v>CJ$19</v>
      </c>
      <c r="CK339" s="190" t="str">
        <f t="shared" si="345"/>
        <v>CK$19</v>
      </c>
      <c r="CL339" s="190" t="str">
        <f t="shared" si="345"/>
        <v>CL$19</v>
      </c>
      <c r="CN339" s="201"/>
      <c r="CO339" s="190" t="str">
        <f t="shared" ref="CO339:DL339" si="346">CO$23</f>
        <v>CO$19</v>
      </c>
      <c r="CP339" s="190" t="str">
        <f t="shared" si="346"/>
        <v>CP$19</v>
      </c>
      <c r="CQ339" s="190" t="str">
        <f t="shared" si="346"/>
        <v>CQ$19</v>
      </c>
      <c r="CR339" s="190" t="str">
        <f t="shared" si="346"/>
        <v>CR$19</v>
      </c>
      <c r="CS339" s="190" t="str">
        <f t="shared" si="346"/>
        <v>CS$19</v>
      </c>
      <c r="CT339" s="190" t="str">
        <f t="shared" si="346"/>
        <v>CT$19</v>
      </c>
      <c r="CU339" s="190" t="str">
        <f t="shared" si="346"/>
        <v>CU$19</v>
      </c>
      <c r="CV339" s="190" t="str">
        <f t="shared" si="346"/>
        <v>CV$19</v>
      </c>
      <c r="CW339" s="190" t="str">
        <f t="shared" si="346"/>
        <v>CW$19</v>
      </c>
      <c r="CX339" s="190" t="str">
        <f t="shared" si="346"/>
        <v>CX$19</v>
      </c>
      <c r="CY339" s="190" t="str">
        <f t="shared" si="346"/>
        <v>CY$19</v>
      </c>
      <c r="CZ339" s="190" t="str">
        <f t="shared" si="346"/>
        <v>CZ$19</v>
      </c>
      <c r="DA339" s="190" t="str">
        <f t="shared" si="346"/>
        <v>DA$19</v>
      </c>
      <c r="DB339" s="190" t="str">
        <f t="shared" si="346"/>
        <v>DB$19</v>
      </c>
      <c r="DC339" s="190" t="str">
        <f t="shared" si="346"/>
        <v>DC$19</v>
      </c>
      <c r="DD339" s="190" t="str">
        <f t="shared" si="346"/>
        <v>DD$19</v>
      </c>
      <c r="DE339" s="190" t="str">
        <f t="shared" si="346"/>
        <v>DE$19</v>
      </c>
      <c r="DF339" s="190" t="str">
        <f t="shared" si="346"/>
        <v>DF$19</v>
      </c>
      <c r="DG339" s="190" t="str">
        <f t="shared" si="346"/>
        <v>DG$19</v>
      </c>
      <c r="DH339" s="190" t="str">
        <f t="shared" si="346"/>
        <v>DH$19</v>
      </c>
      <c r="DI339" s="190" t="str">
        <f t="shared" si="346"/>
        <v>DI$19</v>
      </c>
      <c r="DJ339" s="190" t="str">
        <f t="shared" si="346"/>
        <v>DJ$19</v>
      </c>
      <c r="DK339" s="190" t="str">
        <f t="shared" si="346"/>
        <v>DK$19</v>
      </c>
      <c r="DL339" s="190" t="str">
        <f t="shared" si="346"/>
        <v>DL$19</v>
      </c>
    </row>
    <row r="340" spans="1:116" x14ac:dyDescent="0.4">
      <c r="A340" s="48" t="s">
        <v>218</v>
      </c>
      <c r="B340" s="31" t="s">
        <v>81</v>
      </c>
      <c r="C340" s="31"/>
      <c r="D340" t="s">
        <v>756</v>
      </c>
      <c r="E340" s="8" t="str">
        <f t="shared" ref="E340:E344" si="347">ROW()&amp;" "&amp;D340</f>
        <v>340 MONTHRENT-PV</v>
      </c>
      <c r="F340" t="s">
        <v>571</v>
      </c>
      <c r="G340" s="70" t="s">
        <v>778</v>
      </c>
      <c r="H340" s="48"/>
      <c r="I340" s="304"/>
      <c r="J340" s="304"/>
      <c r="K340" s="48"/>
      <c r="L340" s="48"/>
      <c r="M340" s="48"/>
      <c r="N340" s="48"/>
      <c r="O340" s="48"/>
      <c r="P340" s="48"/>
      <c r="R340" s="70"/>
      <c r="S340" s="305"/>
      <c r="T340" s="305"/>
      <c r="U340" s="305"/>
      <c r="V340" s="305"/>
      <c r="W340" s="305"/>
      <c r="X340" s="305"/>
      <c r="Y340" s="305"/>
      <c r="Z340" s="305"/>
      <c r="AA340" s="305"/>
      <c r="AB340" s="305"/>
      <c r="AC340" s="305"/>
      <c r="AD340" s="305"/>
      <c r="AE340" s="305"/>
      <c r="AF340" s="305"/>
      <c r="AG340" s="305"/>
      <c r="AH340" s="305"/>
      <c r="AI340" s="305"/>
      <c r="AJ340" s="305"/>
      <c r="AK340" s="305"/>
      <c r="AL340" s="305"/>
      <c r="AM340" s="305"/>
      <c r="AN340" s="305"/>
      <c r="AO340" s="305"/>
      <c r="AP340" s="305"/>
      <c r="AQ340" s="305"/>
      <c r="AR340" s="305"/>
      <c r="AS340" s="305"/>
      <c r="AT340" s="305"/>
      <c r="AU340" s="305"/>
      <c r="AV340" s="305"/>
      <c r="AW340" s="305"/>
      <c r="AX340" s="305"/>
      <c r="AY340" s="305"/>
      <c r="AZ340" s="305"/>
      <c r="BA340" s="305"/>
      <c r="BB340" s="305"/>
      <c r="BC340" s="305"/>
      <c r="BD340" s="305"/>
      <c r="BE340" s="305"/>
      <c r="BF340" s="305"/>
      <c r="BG340" s="305"/>
      <c r="BH340" s="305"/>
      <c r="BI340" s="305"/>
      <c r="BJ340" s="305"/>
      <c r="BK340" s="305"/>
      <c r="BL340" s="305"/>
      <c r="BM340" s="305"/>
      <c r="BN340" s="305"/>
      <c r="BO340" s="305"/>
      <c r="BP340" s="305"/>
      <c r="BQ340" s="305"/>
      <c r="BR340" s="305"/>
      <c r="BS340" s="305"/>
      <c r="BT340" s="305"/>
      <c r="BU340" s="305"/>
      <c r="BV340" s="305"/>
      <c r="BW340" s="305"/>
      <c r="BX340" s="305"/>
      <c r="BY340" s="305"/>
      <c r="BZ340" s="305"/>
      <c r="CA340" s="305"/>
      <c r="CB340" s="305"/>
      <c r="CC340" s="305"/>
      <c r="CD340" s="305"/>
      <c r="CE340" s="305"/>
      <c r="CF340" s="305"/>
      <c r="CG340" s="305"/>
      <c r="CH340" s="305"/>
      <c r="CI340" s="305"/>
      <c r="CJ340" s="305"/>
      <c r="CK340" s="305"/>
      <c r="CL340" s="305"/>
      <c r="CN340" s="304"/>
      <c r="CO340" s="305"/>
      <c r="CP340" s="305"/>
      <c r="CQ340" s="305"/>
      <c r="CR340" s="305"/>
      <c r="CS340" s="305"/>
      <c r="CT340" s="305"/>
      <c r="CU340" s="305"/>
      <c r="CV340" s="305"/>
      <c r="CW340" s="305"/>
      <c r="CX340" s="305"/>
      <c r="CY340" s="305"/>
      <c r="CZ340" s="305"/>
      <c r="DA340" s="305"/>
      <c r="DB340" s="305"/>
      <c r="DC340" s="305"/>
      <c r="DD340" s="305"/>
      <c r="DE340" s="305"/>
      <c r="DF340" s="305"/>
      <c r="DG340" s="305"/>
      <c r="DH340" s="305"/>
      <c r="DI340" s="305"/>
      <c r="DJ340" s="305"/>
      <c r="DK340" s="305"/>
      <c r="DL340" s="305"/>
    </row>
    <row r="341" spans="1:116" x14ac:dyDescent="0.4">
      <c r="B341" t="s">
        <v>332</v>
      </c>
      <c r="D341" t="s">
        <v>756</v>
      </c>
      <c r="E341" s="8" t="str">
        <f t="shared" si="347"/>
        <v>341 MONTHRENT-PV</v>
      </c>
      <c r="G341" s="145" t="s">
        <v>458</v>
      </c>
      <c r="H341" s="31"/>
      <c r="I341" s="73"/>
      <c r="J341" s="73"/>
      <c r="K341" s="39"/>
      <c r="L341" s="39"/>
      <c r="M341" s="39"/>
      <c r="N341" s="39"/>
      <c r="O341" s="39"/>
      <c r="P341" s="39"/>
      <c r="R341" s="38"/>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N341" s="73"/>
      <c r="CO341" s="76"/>
      <c r="CP341" s="76"/>
      <c r="CQ341" s="76"/>
      <c r="CR341" s="76"/>
      <c r="CS341" s="76"/>
      <c r="CT341" s="76"/>
      <c r="CU341" s="76"/>
      <c r="CV341" s="76"/>
      <c r="CW341" s="76"/>
      <c r="CX341" s="76"/>
      <c r="CY341" s="76"/>
      <c r="CZ341" s="76"/>
      <c r="DA341" s="76"/>
      <c r="DB341" s="76"/>
      <c r="DC341" s="76"/>
      <c r="DD341" s="76"/>
      <c r="DE341" s="76"/>
      <c r="DF341" s="76"/>
      <c r="DG341" s="76"/>
      <c r="DH341" s="76"/>
      <c r="DI341" s="76"/>
      <c r="DJ341" s="76"/>
      <c r="DK341" s="76"/>
      <c r="DL341" s="76"/>
    </row>
    <row r="342" spans="1:116" x14ac:dyDescent="0.4">
      <c r="D342" t="s">
        <v>756</v>
      </c>
      <c r="E342" s="8" t="str">
        <f t="shared" si="347"/>
        <v>342 MONTHRENT-PV</v>
      </c>
      <c r="G342" s="145" t="s">
        <v>460</v>
      </c>
      <c r="H342" s="31"/>
      <c r="I342" s="73"/>
      <c r="J342" s="73"/>
      <c r="K342" s="150">
        <v>0.8</v>
      </c>
      <c r="L342" s="150">
        <v>0.8</v>
      </c>
      <c r="M342" s="150">
        <v>0.8</v>
      </c>
      <c r="N342" s="150">
        <v>0.8</v>
      </c>
      <c r="O342" s="150">
        <v>0.8</v>
      </c>
      <c r="P342" s="150">
        <v>0.8</v>
      </c>
      <c r="R342" s="38"/>
      <c r="S342" s="20" cm="1">
        <f t="array" ref="S342">INDEX($K:$P,ROW(),MATCH(S$3,$K$2:$P$2,0))</f>
        <v>0.8</v>
      </c>
      <c r="T342" s="20" cm="1">
        <f t="array" ref="T342">INDEX($K:$P,ROW(),MATCH(T$3,$K$2:$P$2,0))</f>
        <v>0.8</v>
      </c>
      <c r="U342" s="20" cm="1">
        <f t="array" ref="U342">INDEX($K:$P,ROW(),MATCH(U$3,$K$2:$P$2,0))</f>
        <v>0.8</v>
      </c>
      <c r="V342" s="20" cm="1">
        <f t="array" ref="V342">INDEX($K:$P,ROW(),MATCH(V$3,$K$2:$P$2,0))</f>
        <v>0.8</v>
      </c>
      <c r="W342" s="20" cm="1">
        <f t="array" ref="W342">INDEX($K:$P,ROW(),MATCH(W$3,$K$2:$P$2,0))</f>
        <v>0.8</v>
      </c>
      <c r="X342" s="20" cm="1">
        <f t="array" ref="X342">INDEX($K:$P,ROW(),MATCH(X$3,$K$2:$P$2,0))</f>
        <v>0.8</v>
      </c>
      <c r="Y342" s="20" cm="1">
        <f t="array" ref="Y342">INDEX($K:$P,ROW(),MATCH(Y$3,$K$2:$P$2,0))</f>
        <v>0.8</v>
      </c>
      <c r="Z342" s="20" cm="1">
        <f t="array" ref="Z342">INDEX($K:$P,ROW(),MATCH(Z$3,$K$2:$P$2,0))</f>
        <v>0.8</v>
      </c>
      <c r="AA342" s="20" cm="1">
        <f t="array" ref="AA342">INDEX($K:$P,ROW(),MATCH(AA$3,$K$2:$P$2,0))</f>
        <v>0.8</v>
      </c>
      <c r="AB342" s="20" cm="1">
        <f t="array" ref="AB342">INDEX($K:$P,ROW(),MATCH(AB$3,$K$2:$P$2,0))</f>
        <v>0.8</v>
      </c>
      <c r="AC342" s="20" cm="1">
        <f t="array" ref="AC342">INDEX($K:$P,ROW(),MATCH(AC$3,$K$2:$P$2,0))</f>
        <v>0.8</v>
      </c>
      <c r="AD342" s="20" cm="1">
        <f t="array" ref="AD342">INDEX($K:$P,ROW(),MATCH(AD$3,$K$2:$P$2,0))</f>
        <v>0.8</v>
      </c>
      <c r="AE342" s="20" cm="1">
        <f t="array" ref="AE342">INDEX($K:$P,ROW(),MATCH(AE$3,$K$2:$P$2,0))</f>
        <v>0.8</v>
      </c>
      <c r="AF342" s="20" cm="1">
        <f t="array" ref="AF342">INDEX($K:$P,ROW(),MATCH(AF$3,$K$2:$P$2,0))</f>
        <v>0.8</v>
      </c>
      <c r="AG342" s="20" cm="1">
        <f t="array" ref="AG342">INDEX($K:$P,ROW(),MATCH(AG$3,$K$2:$P$2,0))</f>
        <v>0.8</v>
      </c>
      <c r="AH342" s="20" cm="1">
        <f t="array" ref="AH342">INDEX($K:$P,ROW(),MATCH(AH$3,$K$2:$P$2,0))</f>
        <v>0.8</v>
      </c>
      <c r="AI342" s="20" cm="1">
        <f t="array" ref="AI342">INDEX($K:$P,ROW(),MATCH(AI$3,$K$2:$P$2,0))</f>
        <v>0.8</v>
      </c>
      <c r="AJ342" s="20" cm="1">
        <f t="array" ref="AJ342">INDEX($K:$P,ROW(),MATCH(AJ$3,$K$2:$P$2,0))</f>
        <v>0.8</v>
      </c>
      <c r="AK342" s="20" cm="1">
        <f t="array" ref="AK342">INDEX($K:$P,ROW(),MATCH(AK$3,$K$2:$P$2,0))</f>
        <v>0.8</v>
      </c>
      <c r="AL342" s="20" cm="1">
        <f t="array" ref="AL342">INDEX($K:$P,ROW(),MATCH(AL$3,$K$2:$P$2,0))</f>
        <v>0.8</v>
      </c>
      <c r="AM342" s="20" cm="1">
        <f t="array" ref="AM342">INDEX($K:$P,ROW(),MATCH(AM$3,$K$2:$P$2,0))</f>
        <v>0.8</v>
      </c>
      <c r="AN342" s="20" cm="1">
        <f t="array" ref="AN342">INDEX($K:$P,ROW(),MATCH(AN$3,$K$2:$P$2,0))</f>
        <v>0.8</v>
      </c>
      <c r="AO342" s="20" cm="1">
        <f t="array" ref="AO342">INDEX($K:$P,ROW(),MATCH(AO$3,$K$2:$P$2,0))</f>
        <v>0.8</v>
      </c>
      <c r="AP342" s="20" cm="1">
        <f t="array" ref="AP342">INDEX($K:$P,ROW(),MATCH(AP$3,$K$2:$P$2,0))</f>
        <v>0.8</v>
      </c>
      <c r="AQ342" s="20" cm="1">
        <f t="array" ref="AQ342">INDEX($K:$P,ROW(),MATCH(AQ$3,$K$2:$P$2,0))</f>
        <v>0.8</v>
      </c>
      <c r="AR342" s="20" cm="1">
        <f t="array" ref="AR342">INDEX($K:$P,ROW(),MATCH(AR$3,$K$2:$P$2,0))</f>
        <v>0.8</v>
      </c>
      <c r="AS342" s="20" cm="1">
        <f t="array" ref="AS342">INDEX($K:$P,ROW(),MATCH(AS$3,$K$2:$P$2,0))</f>
        <v>0.8</v>
      </c>
      <c r="AT342" s="20" cm="1">
        <f t="array" ref="AT342">INDEX($K:$P,ROW(),MATCH(AT$3,$K$2:$P$2,0))</f>
        <v>0.8</v>
      </c>
      <c r="AU342" s="20" cm="1">
        <f t="array" ref="AU342">INDEX($K:$P,ROW(),MATCH(AU$3,$K$2:$P$2,0))</f>
        <v>0.8</v>
      </c>
      <c r="AV342" s="20" cm="1">
        <f t="array" ref="AV342">INDEX($K:$P,ROW(),MATCH(AV$3,$K$2:$P$2,0))</f>
        <v>0.8</v>
      </c>
      <c r="AW342" s="20" cm="1">
        <f t="array" ref="AW342">INDEX($K:$P,ROW(),MATCH(AW$3,$K$2:$P$2,0))</f>
        <v>0.8</v>
      </c>
      <c r="AX342" s="20" cm="1">
        <f t="array" ref="AX342">INDEX($K:$P,ROW(),MATCH(AX$3,$K$2:$P$2,0))</f>
        <v>0.8</v>
      </c>
      <c r="AY342" s="20" cm="1">
        <f t="array" ref="AY342">INDEX($K:$P,ROW(),MATCH(AY$3,$K$2:$P$2,0))</f>
        <v>0.8</v>
      </c>
      <c r="AZ342" s="20" cm="1">
        <f t="array" ref="AZ342">INDEX($K:$P,ROW(),MATCH(AZ$3,$K$2:$P$2,0))</f>
        <v>0.8</v>
      </c>
      <c r="BA342" s="20" cm="1">
        <f t="array" ref="BA342">INDEX($K:$P,ROW(),MATCH(BA$3,$K$2:$P$2,0))</f>
        <v>0.8</v>
      </c>
      <c r="BB342" s="20" cm="1">
        <f t="array" ref="BB342">INDEX($K:$P,ROW(),MATCH(BB$3,$K$2:$P$2,0))</f>
        <v>0.8</v>
      </c>
      <c r="BC342" s="20" cm="1">
        <f t="array" ref="BC342">INDEX($K:$P,ROW(),MATCH(BC$3,$K$2:$P$2,0))</f>
        <v>0.8</v>
      </c>
      <c r="BD342" s="20" cm="1">
        <f t="array" ref="BD342">INDEX($K:$P,ROW(),MATCH(BD$3,$K$2:$P$2,0))</f>
        <v>0.8</v>
      </c>
      <c r="BE342" s="20" cm="1">
        <f t="array" ref="BE342">INDEX($K:$P,ROW(),MATCH(BE$3,$K$2:$P$2,0))</f>
        <v>0.8</v>
      </c>
      <c r="BF342" s="20" cm="1">
        <f t="array" ref="BF342">INDEX($K:$P,ROW(),MATCH(BF$3,$K$2:$P$2,0))</f>
        <v>0.8</v>
      </c>
      <c r="BG342" s="20" cm="1">
        <f t="array" ref="BG342">INDEX($K:$P,ROW(),MATCH(BG$3,$K$2:$P$2,0))</f>
        <v>0.8</v>
      </c>
      <c r="BH342" s="20" cm="1">
        <f t="array" ref="BH342">INDEX($K:$P,ROW(),MATCH(BH$3,$K$2:$P$2,0))</f>
        <v>0.8</v>
      </c>
      <c r="BI342" s="20" cm="1">
        <f t="array" ref="BI342">INDEX($K:$P,ROW(),MATCH(BI$3,$K$2:$P$2,0))</f>
        <v>0.8</v>
      </c>
      <c r="BJ342" s="20" cm="1">
        <f t="array" ref="BJ342">INDEX($K:$P,ROW(),MATCH(BJ$3,$K$2:$P$2,0))</f>
        <v>0.8</v>
      </c>
      <c r="BK342" s="20" cm="1">
        <f t="array" ref="BK342">INDEX($K:$P,ROW(),MATCH(BK$3,$K$2:$P$2,0))</f>
        <v>0.8</v>
      </c>
      <c r="BL342" s="20" cm="1">
        <f t="array" ref="BL342">INDEX($K:$P,ROW(),MATCH(BL$3,$K$2:$P$2,0))</f>
        <v>0.8</v>
      </c>
      <c r="BM342" s="20" cm="1">
        <f t="array" ref="BM342">INDEX($K:$P,ROW(),MATCH(BM$3,$K$2:$P$2,0))</f>
        <v>0.8</v>
      </c>
      <c r="BN342" s="20" cm="1">
        <f t="array" ref="BN342">INDEX($K:$P,ROW(),MATCH(BN$3,$K$2:$P$2,0))</f>
        <v>0.8</v>
      </c>
      <c r="BO342" s="20" cm="1">
        <f t="array" ref="BO342">INDEX($K:$P,ROW(),MATCH(BO$3,$K$2:$P$2,0))</f>
        <v>0.8</v>
      </c>
      <c r="BP342" s="20" cm="1">
        <f t="array" ref="BP342">INDEX($K:$P,ROW(),MATCH(BP$3,$K$2:$P$2,0))</f>
        <v>0.8</v>
      </c>
      <c r="BQ342" s="20" cm="1">
        <f t="array" ref="BQ342">INDEX($K:$P,ROW(),MATCH(BQ$3,$K$2:$P$2,0))</f>
        <v>0.8</v>
      </c>
      <c r="BR342" s="20" cm="1">
        <f t="array" ref="BR342">INDEX($K:$P,ROW(),MATCH(BR$3,$K$2:$P$2,0))</f>
        <v>0.8</v>
      </c>
      <c r="BS342" s="20" cm="1">
        <f t="array" ref="BS342">INDEX($K:$P,ROW(),MATCH(BS$3,$K$2:$P$2,0))</f>
        <v>0.8</v>
      </c>
      <c r="BT342" s="20" cm="1">
        <f t="array" ref="BT342">INDEX($K:$P,ROW(),MATCH(BT$3,$K$2:$P$2,0))</f>
        <v>0.8</v>
      </c>
      <c r="BU342" s="20" cm="1">
        <f t="array" ref="BU342">INDEX($K:$P,ROW(),MATCH(BU$3,$K$2:$P$2,0))</f>
        <v>0.8</v>
      </c>
      <c r="BV342" s="20" cm="1">
        <f t="array" ref="BV342">INDEX($K:$P,ROW(),MATCH(BV$3,$K$2:$P$2,0))</f>
        <v>0.8</v>
      </c>
      <c r="BW342" s="20" cm="1">
        <f t="array" ref="BW342">INDEX($K:$P,ROW(),MATCH(BW$3,$K$2:$P$2,0))</f>
        <v>0.8</v>
      </c>
      <c r="BX342" s="20" cm="1">
        <f t="array" ref="BX342">INDEX($K:$P,ROW(),MATCH(BX$3,$K$2:$P$2,0))</f>
        <v>0.8</v>
      </c>
      <c r="BY342" s="20" cm="1">
        <f t="array" ref="BY342">INDEX($K:$P,ROW(),MATCH(BY$3,$K$2:$P$2,0))</f>
        <v>0.8</v>
      </c>
      <c r="BZ342" s="20" cm="1">
        <f t="array" ref="BZ342">INDEX($K:$P,ROW(),MATCH(BZ$3,$K$2:$P$2,0))</f>
        <v>0.8</v>
      </c>
      <c r="CA342" s="20" cm="1">
        <f t="array" ref="CA342">INDEX($K:$P,ROW(),MATCH(CA$3,$K$2:$P$2,0))</f>
        <v>0.8</v>
      </c>
      <c r="CB342" s="20" cm="1">
        <f t="array" ref="CB342">INDEX($K:$P,ROW(),MATCH(CB$3,$K$2:$P$2,0))</f>
        <v>0.8</v>
      </c>
      <c r="CC342" s="20" cm="1">
        <f t="array" ref="CC342">INDEX($K:$P,ROW(),MATCH(CC$3,$K$2:$P$2,0))</f>
        <v>0.8</v>
      </c>
      <c r="CD342" s="20" cm="1">
        <f t="array" ref="CD342">INDEX($K:$P,ROW(),MATCH(CD$3,$K$2:$P$2,0))</f>
        <v>0.8</v>
      </c>
      <c r="CE342" s="20" cm="1">
        <f t="array" ref="CE342">INDEX($K:$P,ROW(),MATCH(CE$3,$K$2:$P$2,0))</f>
        <v>0.8</v>
      </c>
      <c r="CF342" s="20" cm="1">
        <f t="array" ref="CF342">INDEX($K:$P,ROW(),MATCH(CF$3,$K$2:$P$2,0))</f>
        <v>0.8</v>
      </c>
      <c r="CG342" s="20" cm="1">
        <f t="array" ref="CG342">INDEX($K:$P,ROW(),MATCH(CG$3,$K$2:$P$2,0))</f>
        <v>0.8</v>
      </c>
      <c r="CH342" s="20" cm="1">
        <f t="array" ref="CH342">INDEX($K:$P,ROW(),MATCH(CH$3,$K$2:$P$2,0))</f>
        <v>0.8</v>
      </c>
      <c r="CI342" s="20" cm="1">
        <f t="array" ref="CI342">INDEX($K:$P,ROW(),MATCH(CI$3,$K$2:$P$2,0))</f>
        <v>0.8</v>
      </c>
      <c r="CJ342" s="20" cm="1">
        <f t="array" ref="CJ342">INDEX($K:$P,ROW(),MATCH(CJ$3,$K$2:$P$2,0))</f>
        <v>0.8</v>
      </c>
      <c r="CK342" s="20" cm="1">
        <f t="array" ref="CK342">INDEX($K:$P,ROW(),MATCH(CK$3,$K$2:$P$2,0))</f>
        <v>0.8</v>
      </c>
      <c r="CL342" s="20" cm="1">
        <f t="array" ref="CL342">INDEX($K:$P,ROW(),MATCH(CL$3,$K$2:$P$2,0))</f>
        <v>0.8</v>
      </c>
      <c r="CN342" s="73"/>
      <c r="CO342" s="20" t="e" cm="1">
        <f t="array" ref="CO342">INDEX($K:$P,ROW(),MATCH(CO$3,$K$2:$P$2,0))</f>
        <v>#N/A</v>
      </c>
      <c r="CP342" s="20" t="e" cm="1">
        <f t="array" ref="CP342">INDEX($K:$P,ROW(),MATCH(CP$3,$K$2:$P$2,0))</f>
        <v>#N/A</v>
      </c>
      <c r="CQ342" s="20" t="e" cm="1">
        <f t="array" ref="CQ342">INDEX($K:$P,ROW(),MATCH(CQ$3,$K$2:$P$2,0))</f>
        <v>#N/A</v>
      </c>
      <c r="CR342" s="20" t="e" cm="1">
        <f t="array" ref="CR342">INDEX($K:$P,ROW(),MATCH(CR$3,$K$2:$P$2,0))</f>
        <v>#N/A</v>
      </c>
      <c r="CS342" s="20" t="e" cm="1">
        <f t="array" ref="CS342">INDEX($K:$P,ROW(),MATCH(CS$3,$K$2:$P$2,0))</f>
        <v>#N/A</v>
      </c>
      <c r="CT342" s="20" t="e" cm="1">
        <f t="array" ref="CT342">INDEX($K:$P,ROW(),MATCH(CT$3,$K$2:$P$2,0))</f>
        <v>#N/A</v>
      </c>
      <c r="CU342" s="20" t="e" cm="1">
        <f t="array" ref="CU342">INDEX($K:$P,ROW(),MATCH(CU$3,$K$2:$P$2,0))</f>
        <v>#N/A</v>
      </c>
      <c r="CV342" s="20" t="e" cm="1">
        <f t="array" ref="CV342">INDEX($K:$P,ROW(),MATCH(CV$3,$K$2:$P$2,0))</f>
        <v>#N/A</v>
      </c>
      <c r="CW342" s="20" t="e" cm="1">
        <f t="array" ref="CW342">INDEX($K:$P,ROW(),MATCH(CW$3,$K$2:$P$2,0))</f>
        <v>#N/A</v>
      </c>
      <c r="CX342" s="20" t="e" cm="1">
        <f t="array" ref="CX342">INDEX($K:$P,ROW(),MATCH(CX$3,$K$2:$P$2,0))</f>
        <v>#N/A</v>
      </c>
      <c r="CY342" s="20" t="e" cm="1">
        <f t="array" ref="CY342">INDEX($K:$P,ROW(),MATCH(CY$3,$K$2:$P$2,0))</f>
        <v>#N/A</v>
      </c>
      <c r="CZ342" s="20" t="e" cm="1">
        <f t="array" ref="CZ342">INDEX($K:$P,ROW(),MATCH(CZ$3,$K$2:$P$2,0))</f>
        <v>#N/A</v>
      </c>
      <c r="DA342" s="20" t="e" cm="1">
        <f t="array" ref="DA342">INDEX($K:$P,ROW(),MATCH(DA$3,$K$2:$P$2,0))</f>
        <v>#N/A</v>
      </c>
      <c r="DB342" s="20" t="e" cm="1">
        <f t="array" ref="DB342">INDEX($K:$P,ROW(),MATCH(DB$3,$K$2:$P$2,0))</f>
        <v>#N/A</v>
      </c>
      <c r="DC342" s="20" t="e" cm="1">
        <f t="array" ref="DC342">INDEX($K:$P,ROW(),MATCH(DC$3,$K$2:$P$2,0))</f>
        <v>#N/A</v>
      </c>
      <c r="DD342" s="20" t="e" cm="1">
        <f t="array" ref="DD342">INDEX($K:$P,ROW(),MATCH(DD$3,$K$2:$P$2,0))</f>
        <v>#N/A</v>
      </c>
      <c r="DE342" s="20" t="e" cm="1">
        <f t="array" ref="DE342">INDEX($K:$P,ROW(),MATCH(DE$3,$K$2:$P$2,0))</f>
        <v>#N/A</v>
      </c>
      <c r="DF342" s="20" t="e" cm="1">
        <f t="array" ref="DF342">INDEX($K:$P,ROW(),MATCH(DF$3,$K$2:$P$2,0))</f>
        <v>#N/A</v>
      </c>
      <c r="DG342" s="20" t="e" cm="1">
        <f t="array" ref="DG342">INDEX($K:$P,ROW(),MATCH(DG$3,$K$2:$P$2,0))</f>
        <v>#N/A</v>
      </c>
      <c r="DH342" s="20" t="e" cm="1">
        <f t="array" ref="DH342">INDEX($K:$P,ROW(),MATCH(DH$3,$K$2:$P$2,0))</f>
        <v>#N/A</v>
      </c>
      <c r="DI342" s="20" t="e" cm="1">
        <f t="array" ref="DI342">INDEX($K:$P,ROW(),MATCH(DI$3,$K$2:$P$2,0))</f>
        <v>#N/A</v>
      </c>
      <c r="DJ342" s="20" t="e" cm="1">
        <f t="array" ref="DJ342">INDEX($K:$P,ROW(),MATCH(DJ$3,$K$2:$P$2,0))</f>
        <v>#N/A</v>
      </c>
      <c r="DK342" s="20" t="e" cm="1">
        <f t="array" ref="DK342">INDEX($K:$P,ROW(),MATCH(DK$3,$K$2:$P$2,0))</f>
        <v>#N/A</v>
      </c>
      <c r="DL342" s="20" t="e" cm="1">
        <f t="array" ref="DL342">INDEX($K:$P,ROW(),MATCH(DL$3,$K$2:$P$2,0))</f>
        <v>#N/A</v>
      </c>
    </row>
    <row r="343" spans="1:116" x14ac:dyDescent="0.4">
      <c r="D343" t="s">
        <v>756</v>
      </c>
      <c r="E343" s="8" t="str">
        <f t="shared" si="347"/>
        <v>343 MONTHRENT-PV</v>
      </c>
      <c r="G343" s="145" t="str">
        <f>"$ rent/month/"&amp;G347</f>
        <v>$ rent/month/unit</v>
      </c>
      <c r="H343" s="31"/>
      <c r="I343" s="73"/>
      <c r="J343" s="73"/>
      <c r="K343" s="157">
        <v>500</v>
      </c>
      <c r="L343" s="157">
        <v>500</v>
      </c>
      <c r="M343" s="157">
        <v>500</v>
      </c>
      <c r="N343" s="157">
        <v>500</v>
      </c>
      <c r="O343" s="157">
        <v>500</v>
      </c>
      <c r="P343" s="157">
        <v>500</v>
      </c>
      <c r="R343" s="38"/>
      <c r="S343" s="140" cm="1">
        <f t="array" ref="S343">INDEX($K:$P,ROW(),MATCH(S$3,$K$2:$P$2,0))</f>
        <v>500</v>
      </c>
      <c r="T343" s="140" cm="1">
        <f t="array" ref="T343">INDEX($K:$P,ROW(),MATCH(T$3,$K$2:$P$2,0))</f>
        <v>500</v>
      </c>
      <c r="U343" s="140" cm="1">
        <f t="array" ref="U343">INDEX($K:$P,ROW(),MATCH(U$3,$K$2:$P$2,0))</f>
        <v>500</v>
      </c>
      <c r="V343" s="140" cm="1">
        <f t="array" ref="V343">INDEX($K:$P,ROW(),MATCH(V$3,$K$2:$P$2,0))</f>
        <v>500</v>
      </c>
      <c r="W343" s="140" cm="1">
        <f t="array" ref="W343">INDEX($K:$P,ROW(),MATCH(W$3,$K$2:$P$2,0))</f>
        <v>500</v>
      </c>
      <c r="X343" s="140" cm="1">
        <f t="array" ref="X343">INDEX($K:$P,ROW(),MATCH(X$3,$K$2:$P$2,0))</f>
        <v>500</v>
      </c>
      <c r="Y343" s="140" cm="1">
        <f t="array" ref="Y343">INDEX($K:$P,ROW(),MATCH(Y$3,$K$2:$P$2,0))</f>
        <v>500</v>
      </c>
      <c r="Z343" s="140" cm="1">
        <f t="array" ref="Z343">INDEX($K:$P,ROW(),MATCH(Z$3,$K$2:$P$2,0))</f>
        <v>500</v>
      </c>
      <c r="AA343" s="140" cm="1">
        <f t="array" ref="AA343">INDEX($K:$P,ROW(),MATCH(AA$3,$K$2:$P$2,0))</f>
        <v>500</v>
      </c>
      <c r="AB343" s="140" cm="1">
        <f t="array" ref="AB343">INDEX($K:$P,ROW(),MATCH(AB$3,$K$2:$P$2,0))</f>
        <v>500</v>
      </c>
      <c r="AC343" s="140" cm="1">
        <f t="array" ref="AC343">INDEX($K:$P,ROW(),MATCH(AC$3,$K$2:$P$2,0))</f>
        <v>500</v>
      </c>
      <c r="AD343" s="140" cm="1">
        <f t="array" ref="AD343">INDEX($K:$P,ROW(),MATCH(AD$3,$K$2:$P$2,0))</f>
        <v>500</v>
      </c>
      <c r="AE343" s="140" cm="1">
        <f t="array" ref="AE343">INDEX($K:$P,ROW(),MATCH(AE$3,$K$2:$P$2,0))</f>
        <v>500</v>
      </c>
      <c r="AF343" s="140" cm="1">
        <f t="array" ref="AF343">INDEX($K:$P,ROW(),MATCH(AF$3,$K$2:$P$2,0))</f>
        <v>500</v>
      </c>
      <c r="AG343" s="140" cm="1">
        <f t="array" ref="AG343">INDEX($K:$P,ROW(),MATCH(AG$3,$K$2:$P$2,0))</f>
        <v>500</v>
      </c>
      <c r="AH343" s="140" cm="1">
        <f t="array" ref="AH343">INDEX($K:$P,ROW(),MATCH(AH$3,$K$2:$P$2,0))</f>
        <v>500</v>
      </c>
      <c r="AI343" s="140" cm="1">
        <f t="array" ref="AI343">INDEX($K:$P,ROW(),MATCH(AI$3,$K$2:$P$2,0))</f>
        <v>500</v>
      </c>
      <c r="AJ343" s="140" cm="1">
        <f t="array" ref="AJ343">INDEX($K:$P,ROW(),MATCH(AJ$3,$K$2:$P$2,0))</f>
        <v>500</v>
      </c>
      <c r="AK343" s="140" cm="1">
        <f t="array" ref="AK343">INDEX($K:$P,ROW(),MATCH(AK$3,$K$2:$P$2,0))</f>
        <v>500</v>
      </c>
      <c r="AL343" s="140" cm="1">
        <f t="array" ref="AL343">INDEX($K:$P,ROW(),MATCH(AL$3,$K$2:$P$2,0))</f>
        <v>500</v>
      </c>
      <c r="AM343" s="140" cm="1">
        <f t="array" ref="AM343">INDEX($K:$P,ROW(),MATCH(AM$3,$K$2:$P$2,0))</f>
        <v>500</v>
      </c>
      <c r="AN343" s="140" cm="1">
        <f t="array" ref="AN343">INDEX($K:$P,ROW(),MATCH(AN$3,$K$2:$P$2,0))</f>
        <v>500</v>
      </c>
      <c r="AO343" s="140" cm="1">
        <f t="array" ref="AO343">INDEX($K:$P,ROW(),MATCH(AO$3,$K$2:$P$2,0))</f>
        <v>500</v>
      </c>
      <c r="AP343" s="140" cm="1">
        <f t="array" ref="AP343">INDEX($K:$P,ROW(),MATCH(AP$3,$K$2:$P$2,0))</f>
        <v>500</v>
      </c>
      <c r="AQ343" s="140" cm="1">
        <f t="array" ref="AQ343">INDEX($K:$P,ROW(),MATCH(AQ$3,$K$2:$P$2,0))</f>
        <v>500</v>
      </c>
      <c r="AR343" s="140" cm="1">
        <f t="array" ref="AR343">INDEX($K:$P,ROW(),MATCH(AR$3,$K$2:$P$2,0))</f>
        <v>500</v>
      </c>
      <c r="AS343" s="140" cm="1">
        <f t="array" ref="AS343">INDEX($K:$P,ROW(),MATCH(AS$3,$K$2:$P$2,0))</f>
        <v>500</v>
      </c>
      <c r="AT343" s="140" cm="1">
        <f t="array" ref="AT343">INDEX($K:$P,ROW(),MATCH(AT$3,$K$2:$P$2,0))</f>
        <v>500</v>
      </c>
      <c r="AU343" s="140" cm="1">
        <f t="array" ref="AU343">INDEX($K:$P,ROW(),MATCH(AU$3,$K$2:$P$2,0))</f>
        <v>500</v>
      </c>
      <c r="AV343" s="140" cm="1">
        <f t="array" ref="AV343">INDEX($K:$P,ROW(),MATCH(AV$3,$K$2:$P$2,0))</f>
        <v>500</v>
      </c>
      <c r="AW343" s="140" cm="1">
        <f t="array" ref="AW343">INDEX($K:$P,ROW(),MATCH(AW$3,$K$2:$P$2,0))</f>
        <v>500</v>
      </c>
      <c r="AX343" s="140" cm="1">
        <f t="array" ref="AX343">INDEX($K:$P,ROW(),MATCH(AX$3,$K$2:$P$2,0))</f>
        <v>500</v>
      </c>
      <c r="AY343" s="140" cm="1">
        <f t="array" ref="AY343">INDEX($K:$P,ROW(),MATCH(AY$3,$K$2:$P$2,0))</f>
        <v>500</v>
      </c>
      <c r="AZ343" s="140" cm="1">
        <f t="array" ref="AZ343">INDEX($K:$P,ROW(),MATCH(AZ$3,$K$2:$P$2,0))</f>
        <v>500</v>
      </c>
      <c r="BA343" s="140" cm="1">
        <f t="array" ref="BA343">INDEX($K:$P,ROW(),MATCH(BA$3,$K$2:$P$2,0))</f>
        <v>500</v>
      </c>
      <c r="BB343" s="140" cm="1">
        <f t="array" ref="BB343">INDEX($K:$P,ROW(),MATCH(BB$3,$K$2:$P$2,0))</f>
        <v>500</v>
      </c>
      <c r="BC343" s="140" cm="1">
        <f t="array" ref="BC343">INDEX($K:$P,ROW(),MATCH(BC$3,$K$2:$P$2,0))</f>
        <v>500</v>
      </c>
      <c r="BD343" s="140" cm="1">
        <f t="array" ref="BD343">INDEX($K:$P,ROW(),MATCH(BD$3,$K$2:$P$2,0))</f>
        <v>500</v>
      </c>
      <c r="BE343" s="140" cm="1">
        <f t="array" ref="BE343">INDEX($K:$P,ROW(),MATCH(BE$3,$K$2:$P$2,0))</f>
        <v>500</v>
      </c>
      <c r="BF343" s="140" cm="1">
        <f t="array" ref="BF343">INDEX($K:$P,ROW(),MATCH(BF$3,$K$2:$P$2,0))</f>
        <v>500</v>
      </c>
      <c r="BG343" s="140" cm="1">
        <f t="array" ref="BG343">INDEX($K:$P,ROW(),MATCH(BG$3,$K$2:$P$2,0))</f>
        <v>500</v>
      </c>
      <c r="BH343" s="140" cm="1">
        <f t="array" ref="BH343">INDEX($K:$P,ROW(),MATCH(BH$3,$K$2:$P$2,0))</f>
        <v>500</v>
      </c>
      <c r="BI343" s="140" cm="1">
        <f t="array" ref="BI343">INDEX($K:$P,ROW(),MATCH(BI$3,$K$2:$P$2,0))</f>
        <v>500</v>
      </c>
      <c r="BJ343" s="140" cm="1">
        <f t="array" ref="BJ343">INDEX($K:$P,ROW(),MATCH(BJ$3,$K$2:$P$2,0))</f>
        <v>500</v>
      </c>
      <c r="BK343" s="140" cm="1">
        <f t="array" ref="BK343">INDEX($K:$P,ROW(),MATCH(BK$3,$K$2:$P$2,0))</f>
        <v>500</v>
      </c>
      <c r="BL343" s="140" cm="1">
        <f t="array" ref="BL343">INDEX($K:$P,ROW(),MATCH(BL$3,$K$2:$P$2,0))</f>
        <v>500</v>
      </c>
      <c r="BM343" s="140" cm="1">
        <f t="array" ref="BM343">INDEX($K:$P,ROW(),MATCH(BM$3,$K$2:$P$2,0))</f>
        <v>500</v>
      </c>
      <c r="BN343" s="140" cm="1">
        <f t="array" ref="BN343">INDEX($K:$P,ROW(),MATCH(BN$3,$K$2:$P$2,0))</f>
        <v>500</v>
      </c>
      <c r="BO343" s="140" cm="1">
        <f t="array" ref="BO343">INDEX($K:$P,ROW(),MATCH(BO$3,$K$2:$P$2,0))</f>
        <v>500</v>
      </c>
      <c r="BP343" s="140" cm="1">
        <f t="array" ref="BP343">INDEX($K:$P,ROW(),MATCH(BP$3,$K$2:$P$2,0))</f>
        <v>500</v>
      </c>
      <c r="BQ343" s="140" cm="1">
        <f t="array" ref="BQ343">INDEX($K:$P,ROW(),MATCH(BQ$3,$K$2:$P$2,0))</f>
        <v>500</v>
      </c>
      <c r="BR343" s="140" cm="1">
        <f t="array" ref="BR343">INDEX($K:$P,ROW(),MATCH(BR$3,$K$2:$P$2,0))</f>
        <v>500</v>
      </c>
      <c r="BS343" s="140" cm="1">
        <f t="array" ref="BS343">INDEX($K:$P,ROW(),MATCH(BS$3,$K$2:$P$2,0))</f>
        <v>500</v>
      </c>
      <c r="BT343" s="140" cm="1">
        <f t="array" ref="BT343">INDEX($K:$P,ROW(),MATCH(BT$3,$K$2:$P$2,0))</f>
        <v>500</v>
      </c>
      <c r="BU343" s="140" cm="1">
        <f t="array" ref="BU343">INDEX($K:$P,ROW(),MATCH(BU$3,$K$2:$P$2,0))</f>
        <v>500</v>
      </c>
      <c r="BV343" s="140" cm="1">
        <f t="array" ref="BV343">INDEX($K:$P,ROW(),MATCH(BV$3,$K$2:$P$2,0))</f>
        <v>500</v>
      </c>
      <c r="BW343" s="140" cm="1">
        <f t="array" ref="BW343">INDEX($K:$P,ROW(),MATCH(BW$3,$K$2:$P$2,0))</f>
        <v>500</v>
      </c>
      <c r="BX343" s="140" cm="1">
        <f t="array" ref="BX343">INDEX($K:$P,ROW(),MATCH(BX$3,$K$2:$P$2,0))</f>
        <v>500</v>
      </c>
      <c r="BY343" s="140" cm="1">
        <f t="array" ref="BY343">INDEX($K:$P,ROW(),MATCH(BY$3,$K$2:$P$2,0))</f>
        <v>500</v>
      </c>
      <c r="BZ343" s="140" cm="1">
        <f t="array" ref="BZ343">INDEX($K:$P,ROW(),MATCH(BZ$3,$K$2:$P$2,0))</f>
        <v>500</v>
      </c>
      <c r="CA343" s="140" cm="1">
        <f t="array" ref="CA343">INDEX($K:$P,ROW(),MATCH(CA$3,$K$2:$P$2,0))</f>
        <v>500</v>
      </c>
      <c r="CB343" s="140" cm="1">
        <f t="array" ref="CB343">INDEX($K:$P,ROW(),MATCH(CB$3,$K$2:$P$2,0))</f>
        <v>500</v>
      </c>
      <c r="CC343" s="140" cm="1">
        <f t="array" ref="CC343">INDEX($K:$P,ROW(),MATCH(CC$3,$K$2:$P$2,0))</f>
        <v>500</v>
      </c>
      <c r="CD343" s="140" cm="1">
        <f t="array" ref="CD343">INDEX($K:$P,ROW(),MATCH(CD$3,$K$2:$P$2,0))</f>
        <v>500</v>
      </c>
      <c r="CE343" s="140" cm="1">
        <f t="array" ref="CE343">INDEX($K:$P,ROW(),MATCH(CE$3,$K$2:$P$2,0))</f>
        <v>500</v>
      </c>
      <c r="CF343" s="140" cm="1">
        <f t="array" ref="CF343">INDEX($K:$P,ROW(),MATCH(CF$3,$K$2:$P$2,0))</f>
        <v>500</v>
      </c>
      <c r="CG343" s="140" cm="1">
        <f t="array" ref="CG343">INDEX($K:$P,ROW(),MATCH(CG$3,$K$2:$P$2,0))</f>
        <v>500</v>
      </c>
      <c r="CH343" s="140" cm="1">
        <f t="array" ref="CH343">INDEX($K:$P,ROW(),MATCH(CH$3,$K$2:$P$2,0))</f>
        <v>500</v>
      </c>
      <c r="CI343" s="140" cm="1">
        <f t="array" ref="CI343">INDEX($K:$P,ROW(),MATCH(CI$3,$K$2:$P$2,0))</f>
        <v>500</v>
      </c>
      <c r="CJ343" s="140" cm="1">
        <f t="array" ref="CJ343">INDEX($K:$P,ROW(),MATCH(CJ$3,$K$2:$P$2,0))</f>
        <v>500</v>
      </c>
      <c r="CK343" s="140" cm="1">
        <f t="array" ref="CK343">INDEX($K:$P,ROW(),MATCH(CK$3,$K$2:$P$2,0))</f>
        <v>500</v>
      </c>
      <c r="CL343" s="140" cm="1">
        <f t="array" ref="CL343">INDEX($K:$P,ROW(),MATCH(CL$3,$K$2:$P$2,0))</f>
        <v>500</v>
      </c>
      <c r="CN343" s="73"/>
      <c r="CO343" s="140" t="e" cm="1">
        <f t="array" ref="CO343">INDEX($K:$P,ROW(),MATCH(CO$3,$K$2:$P$2,0))/CO$5</f>
        <v>#N/A</v>
      </c>
      <c r="CP343" s="140" t="e" cm="1">
        <f t="array" ref="CP343">INDEX($K:$P,ROW(),MATCH(CP$3,$K$2:$P$2,0))/CP$5</f>
        <v>#N/A</v>
      </c>
      <c r="CQ343" s="140" t="e" cm="1">
        <f t="array" ref="CQ343">INDEX($K:$P,ROW(),MATCH(CQ$3,$K$2:$P$2,0))/CQ$5</f>
        <v>#N/A</v>
      </c>
      <c r="CR343" s="140" t="e" cm="1">
        <f t="array" ref="CR343">INDEX($K:$P,ROW(),MATCH(CR$3,$K$2:$P$2,0))/CR$5</f>
        <v>#N/A</v>
      </c>
      <c r="CS343" s="140" t="e" cm="1">
        <f t="array" ref="CS343">INDEX($K:$P,ROW(),MATCH(CS$3,$K$2:$P$2,0))/CS$5</f>
        <v>#N/A</v>
      </c>
      <c r="CT343" s="140" t="e" cm="1">
        <f t="array" ref="CT343">INDEX($K:$P,ROW(),MATCH(CT$3,$K$2:$P$2,0))/CT$5</f>
        <v>#N/A</v>
      </c>
      <c r="CU343" s="140" t="e" cm="1">
        <f t="array" ref="CU343">INDEX($K:$P,ROW(),MATCH(CU$3,$K$2:$P$2,0))/CU$5</f>
        <v>#N/A</v>
      </c>
      <c r="CV343" s="140" t="e" cm="1">
        <f t="array" ref="CV343">INDEX($K:$P,ROW(),MATCH(CV$3,$K$2:$P$2,0))/CV$5</f>
        <v>#N/A</v>
      </c>
      <c r="CW343" s="140" t="e" cm="1">
        <f t="array" ref="CW343">INDEX($K:$P,ROW(),MATCH(CW$3,$K$2:$P$2,0))/CW$5</f>
        <v>#N/A</v>
      </c>
      <c r="CX343" s="140" t="e" cm="1">
        <f t="array" ref="CX343">INDEX($K:$P,ROW(),MATCH(CX$3,$K$2:$P$2,0))/CX$5</f>
        <v>#N/A</v>
      </c>
      <c r="CY343" s="140" t="e" cm="1">
        <f t="array" ref="CY343">INDEX($K:$P,ROW(),MATCH(CY$3,$K$2:$P$2,0))/CL$5</f>
        <v>#N/A</v>
      </c>
      <c r="CZ343" s="140" t="e" cm="1">
        <f t="array" ref="CZ343">INDEX($K:$P,ROW(),MATCH(CZ$3,$K$2:$P$2,0))/CZ$5</f>
        <v>#N/A</v>
      </c>
      <c r="DA343" s="140" t="e" cm="1">
        <f t="array" ref="DA343">INDEX($K:$P,ROW(),MATCH(DA$3,$K$2:$P$2,0))/DA$5</f>
        <v>#N/A</v>
      </c>
      <c r="DB343" s="140" t="e" cm="1">
        <f t="array" ref="DB343">INDEX($K:$P,ROW(),MATCH(DB$3,$K$2:$P$2,0))/DB$5</f>
        <v>#N/A</v>
      </c>
      <c r="DC343" s="140" t="e" cm="1">
        <f t="array" ref="DC343">INDEX($K:$P,ROW(),MATCH(DC$3,$K$2:$P$2,0))/DC$5</f>
        <v>#N/A</v>
      </c>
      <c r="DD343" s="140" t="e" cm="1">
        <f t="array" ref="DD343">INDEX($K:$P,ROW(),MATCH(DD$3,$K$2:$P$2,0))/DD$5</f>
        <v>#N/A</v>
      </c>
      <c r="DE343" s="140" t="e" cm="1">
        <f t="array" ref="DE343">INDEX($K:$P,ROW(),MATCH(DE$3,$K$2:$P$2,0))/DE$5</f>
        <v>#N/A</v>
      </c>
      <c r="DF343" s="140" t="e" cm="1">
        <f t="array" ref="DF343">INDEX($K:$P,ROW(),MATCH(DF$3,$K$2:$P$2,0))/DF$5</f>
        <v>#N/A</v>
      </c>
      <c r="DG343" s="140" t="e" cm="1">
        <f t="array" ref="DG343">INDEX($K:$P,ROW(),MATCH(DG$3,$K$2:$P$2,0))/DG$5</f>
        <v>#N/A</v>
      </c>
      <c r="DH343" s="140" t="e" cm="1">
        <f t="array" ref="DH343">INDEX($K:$P,ROW(),MATCH(DH$3,$K$2:$P$2,0))/DH$5</f>
        <v>#N/A</v>
      </c>
      <c r="DI343" s="140" t="e" cm="1">
        <f t="array" ref="DI343">INDEX($K:$P,ROW(),MATCH(DI$3,$K$2:$P$2,0))/DI$5</f>
        <v>#N/A</v>
      </c>
      <c r="DJ343" s="140" t="e" cm="1">
        <f t="array" ref="DJ343">INDEX($K:$P,ROW(),MATCH(DJ$3,$K$2:$P$2,0))/DJ$5</f>
        <v>#N/A</v>
      </c>
      <c r="DK343" s="140" t="e" cm="1">
        <f t="array" ref="DK343">INDEX($K:$P,ROW(),MATCH(DK$3,$K$2:$P$2,0))/DK$5</f>
        <v>#N/A</v>
      </c>
      <c r="DL343" s="140" t="e" cm="1">
        <f t="array" ref="DL343">INDEX($K:$P,ROW(),MATCH(DL$3,$K$2:$P$2,0))/DL$5</f>
        <v>#N/A</v>
      </c>
    </row>
    <row r="344" spans="1:116" x14ac:dyDescent="0.4">
      <c r="C344" t="s">
        <v>198</v>
      </c>
      <c r="D344" t="s">
        <v>756</v>
      </c>
      <c r="E344" s="8" t="str">
        <f t="shared" si="347"/>
        <v>344 MONTHRENT-PV</v>
      </c>
      <c r="G344" s="126" t="str">
        <f>"Revenue - "&amp;G346</f>
        <v>Revenue - (Primary label)</v>
      </c>
      <c r="H344" s="31"/>
      <c r="I344" s="73"/>
      <c r="J344" s="73"/>
      <c r="K344" s="118">
        <f t="shared" ref="K344:P344" ca="1" si="348">SUMIF($3:$3,K$2,344:344)</f>
        <v>24000000</v>
      </c>
      <c r="L344" s="118">
        <f t="shared" ca="1" si="348"/>
        <v>24000000</v>
      </c>
      <c r="M344" s="118">
        <f t="shared" ca="1" si="348"/>
        <v>24000000</v>
      </c>
      <c r="N344" s="118">
        <f t="shared" ca="1" si="348"/>
        <v>24000000</v>
      </c>
      <c r="O344" s="118">
        <f t="shared" ca="1" si="348"/>
        <v>24000000</v>
      </c>
      <c r="P344" s="118">
        <f t="shared" ca="1" si="348"/>
        <v>24000000</v>
      </c>
      <c r="R344" s="38"/>
      <c r="S344" s="77" cm="1">
        <f t="array" aca="1" ref="S344" ca="1">INDIRECT(S335)*S342*S343</f>
        <v>2000000</v>
      </c>
      <c r="T344" s="77" cm="1">
        <f t="array" aca="1" ref="T344" ca="1">INDIRECT(T335)*T342*T343</f>
        <v>2000000</v>
      </c>
      <c r="U344" s="77" cm="1">
        <f t="array" aca="1" ref="U344" ca="1">INDIRECT(U335)*U342*U343</f>
        <v>2000000</v>
      </c>
      <c r="V344" s="77" cm="1">
        <f t="array" aca="1" ref="V344" ca="1">INDIRECT(V335)*V342*V343</f>
        <v>2000000</v>
      </c>
      <c r="W344" s="77" cm="1">
        <f t="array" aca="1" ref="W344" ca="1">INDIRECT(W335)*W342*W343</f>
        <v>2000000</v>
      </c>
      <c r="X344" s="77" cm="1">
        <f t="array" aca="1" ref="X344" ca="1">INDIRECT(X335)*X342*X343</f>
        <v>2000000</v>
      </c>
      <c r="Y344" s="77" cm="1">
        <f t="array" aca="1" ref="Y344" ca="1">INDIRECT(Y335)*Y342*Y343</f>
        <v>2000000</v>
      </c>
      <c r="Z344" s="77" cm="1">
        <f t="array" aca="1" ref="Z344" ca="1">INDIRECT(Z335)*Z342*Z343</f>
        <v>2000000</v>
      </c>
      <c r="AA344" s="77" cm="1">
        <f t="array" aca="1" ref="AA344" ca="1">INDIRECT(AA335)*AA342*AA343</f>
        <v>2000000</v>
      </c>
      <c r="AB344" s="77" cm="1">
        <f t="array" aca="1" ref="AB344" ca="1">INDIRECT(AB335)*AB342*AB343</f>
        <v>2000000</v>
      </c>
      <c r="AC344" s="77" cm="1">
        <f t="array" aca="1" ref="AC344" ca="1">INDIRECT(AC335)*AC342*AC343</f>
        <v>2000000</v>
      </c>
      <c r="AD344" s="77" cm="1">
        <f t="array" aca="1" ref="AD344" ca="1">INDIRECT(AD335)*AD342*AD343</f>
        <v>2000000</v>
      </c>
      <c r="AE344" s="77" cm="1">
        <f t="array" aca="1" ref="AE344" ca="1">INDIRECT(AE335)*AE342*AE343</f>
        <v>2000000</v>
      </c>
      <c r="AF344" s="77" cm="1">
        <f t="array" aca="1" ref="AF344" ca="1">INDIRECT(AF335)*AF342*AF343</f>
        <v>2000000</v>
      </c>
      <c r="AG344" s="77" cm="1">
        <f t="array" aca="1" ref="AG344" ca="1">INDIRECT(AG335)*AG342*AG343</f>
        <v>2000000</v>
      </c>
      <c r="AH344" s="77" cm="1">
        <f t="array" aca="1" ref="AH344" ca="1">INDIRECT(AH335)*AH342*AH343</f>
        <v>2000000</v>
      </c>
      <c r="AI344" s="77" cm="1">
        <f t="array" aca="1" ref="AI344" ca="1">INDIRECT(AI335)*AI342*AI343</f>
        <v>2000000</v>
      </c>
      <c r="AJ344" s="77" cm="1">
        <f t="array" aca="1" ref="AJ344" ca="1">INDIRECT(AJ335)*AJ342*AJ343</f>
        <v>2000000</v>
      </c>
      <c r="AK344" s="77" cm="1">
        <f t="array" aca="1" ref="AK344" ca="1">INDIRECT(AK335)*AK342*AK343</f>
        <v>2000000</v>
      </c>
      <c r="AL344" s="77" cm="1">
        <f t="array" aca="1" ref="AL344" ca="1">INDIRECT(AL335)*AL342*AL343</f>
        <v>2000000</v>
      </c>
      <c r="AM344" s="77" cm="1">
        <f t="array" aca="1" ref="AM344" ca="1">INDIRECT(AM335)*AM342*AM343</f>
        <v>2000000</v>
      </c>
      <c r="AN344" s="77" cm="1">
        <f t="array" aca="1" ref="AN344" ca="1">INDIRECT(AN335)*AN342*AN343</f>
        <v>2000000</v>
      </c>
      <c r="AO344" s="77" cm="1">
        <f t="array" aca="1" ref="AO344" ca="1">INDIRECT(AO335)*AO342*AO343</f>
        <v>2000000</v>
      </c>
      <c r="AP344" s="77" cm="1">
        <f t="array" aca="1" ref="AP344" ca="1">INDIRECT(AP335)*AP342*AP343</f>
        <v>2000000</v>
      </c>
      <c r="AQ344" s="77" cm="1">
        <f t="array" aca="1" ref="AQ344" ca="1">INDIRECT(AQ335)*AQ342*AQ343</f>
        <v>2000000</v>
      </c>
      <c r="AR344" s="77" cm="1">
        <f t="array" aca="1" ref="AR344" ca="1">INDIRECT(AR335)*AR342*AR343</f>
        <v>2000000</v>
      </c>
      <c r="AS344" s="77" cm="1">
        <f t="array" aca="1" ref="AS344" ca="1">INDIRECT(AS335)*AS342*AS343</f>
        <v>2000000</v>
      </c>
      <c r="AT344" s="77" cm="1">
        <f t="array" aca="1" ref="AT344" ca="1">INDIRECT(AT335)*AT342*AT343</f>
        <v>2000000</v>
      </c>
      <c r="AU344" s="77" cm="1">
        <f t="array" aca="1" ref="AU344" ca="1">INDIRECT(AU335)*AU342*AU343</f>
        <v>2000000</v>
      </c>
      <c r="AV344" s="77" cm="1">
        <f t="array" aca="1" ref="AV344" ca="1">INDIRECT(AV335)*AV342*AV343</f>
        <v>2000000</v>
      </c>
      <c r="AW344" s="77" cm="1">
        <f t="array" aca="1" ref="AW344" ca="1">INDIRECT(AW335)*AW342*AW343</f>
        <v>2000000</v>
      </c>
      <c r="AX344" s="77" cm="1">
        <f t="array" aca="1" ref="AX344" ca="1">INDIRECT(AX335)*AX342*AX343</f>
        <v>2000000</v>
      </c>
      <c r="AY344" s="77" cm="1">
        <f t="array" aca="1" ref="AY344" ca="1">INDIRECT(AY335)*AY342*AY343</f>
        <v>2000000</v>
      </c>
      <c r="AZ344" s="77" cm="1">
        <f t="array" aca="1" ref="AZ344" ca="1">INDIRECT(AZ335)*AZ342*AZ343</f>
        <v>2000000</v>
      </c>
      <c r="BA344" s="77" cm="1">
        <f t="array" aca="1" ref="BA344" ca="1">INDIRECT(BA335)*BA342*BA343</f>
        <v>2000000</v>
      </c>
      <c r="BB344" s="77" cm="1">
        <f t="array" aca="1" ref="BB344" ca="1">INDIRECT(BB335)*BB342*BB343</f>
        <v>2000000</v>
      </c>
      <c r="BC344" s="77" cm="1">
        <f t="array" aca="1" ref="BC344" ca="1">INDIRECT(BC335)*BC342*BC343</f>
        <v>2000000</v>
      </c>
      <c r="BD344" s="77" cm="1">
        <f t="array" aca="1" ref="BD344" ca="1">INDIRECT(BD335)*BD342*BD343</f>
        <v>2000000</v>
      </c>
      <c r="BE344" s="77" cm="1">
        <f t="array" aca="1" ref="BE344" ca="1">INDIRECT(BE335)*BE342*BE343</f>
        <v>2000000</v>
      </c>
      <c r="BF344" s="77" cm="1">
        <f t="array" aca="1" ref="BF344" ca="1">INDIRECT(BF335)*BF342*BF343</f>
        <v>2000000</v>
      </c>
      <c r="BG344" s="77" cm="1">
        <f t="array" aca="1" ref="BG344" ca="1">INDIRECT(BG335)*BG342*BG343</f>
        <v>2000000</v>
      </c>
      <c r="BH344" s="77" cm="1">
        <f t="array" aca="1" ref="BH344" ca="1">INDIRECT(BH335)*BH342*BH343</f>
        <v>2000000</v>
      </c>
      <c r="BI344" s="77" cm="1">
        <f t="array" aca="1" ref="BI344" ca="1">INDIRECT(BI335)*BI342*BI343</f>
        <v>2000000</v>
      </c>
      <c r="BJ344" s="77" cm="1">
        <f t="array" aca="1" ref="BJ344" ca="1">INDIRECT(BJ335)*BJ342*BJ343</f>
        <v>2000000</v>
      </c>
      <c r="BK344" s="77" cm="1">
        <f t="array" aca="1" ref="BK344" ca="1">INDIRECT(BK335)*BK342*BK343</f>
        <v>2000000</v>
      </c>
      <c r="BL344" s="77" cm="1">
        <f t="array" aca="1" ref="BL344" ca="1">INDIRECT(BL335)*BL342*BL343</f>
        <v>2000000</v>
      </c>
      <c r="BM344" s="77" cm="1">
        <f t="array" aca="1" ref="BM344" ca="1">INDIRECT(BM335)*BM342*BM343</f>
        <v>2000000</v>
      </c>
      <c r="BN344" s="77" cm="1">
        <f t="array" aca="1" ref="BN344" ca="1">INDIRECT(BN335)*BN342*BN343</f>
        <v>2000000</v>
      </c>
      <c r="BO344" s="77" cm="1">
        <f t="array" aca="1" ref="BO344" ca="1">INDIRECT(BO335)*BO342*BO343</f>
        <v>2000000</v>
      </c>
      <c r="BP344" s="77" cm="1">
        <f t="array" aca="1" ref="BP344" ca="1">INDIRECT(BP335)*BP342*BP343</f>
        <v>2000000</v>
      </c>
      <c r="BQ344" s="77" cm="1">
        <f t="array" aca="1" ref="BQ344" ca="1">INDIRECT(BQ335)*BQ342*BQ343</f>
        <v>2000000</v>
      </c>
      <c r="BR344" s="77" cm="1">
        <f t="array" aca="1" ref="BR344" ca="1">INDIRECT(BR335)*BR342*BR343</f>
        <v>2000000</v>
      </c>
      <c r="BS344" s="77" cm="1">
        <f t="array" aca="1" ref="BS344" ca="1">INDIRECT(BS335)*BS342*BS343</f>
        <v>2000000</v>
      </c>
      <c r="BT344" s="77" cm="1">
        <f t="array" aca="1" ref="BT344" ca="1">INDIRECT(BT335)*BT342*BT343</f>
        <v>2000000</v>
      </c>
      <c r="BU344" s="77" cm="1">
        <f t="array" aca="1" ref="BU344" ca="1">INDIRECT(BU335)*BU342*BU343</f>
        <v>2000000</v>
      </c>
      <c r="BV344" s="77" cm="1">
        <f t="array" aca="1" ref="BV344" ca="1">INDIRECT(BV335)*BV342*BV343</f>
        <v>2000000</v>
      </c>
      <c r="BW344" s="77" cm="1">
        <f t="array" aca="1" ref="BW344" ca="1">INDIRECT(BW335)*BW342*BW343</f>
        <v>2000000</v>
      </c>
      <c r="BX344" s="77" cm="1">
        <f t="array" aca="1" ref="BX344" ca="1">INDIRECT(BX335)*BX342*BX343</f>
        <v>2000000</v>
      </c>
      <c r="BY344" s="77" cm="1">
        <f t="array" aca="1" ref="BY344" ca="1">INDIRECT(BY335)*BY342*BY343</f>
        <v>2000000</v>
      </c>
      <c r="BZ344" s="77" cm="1">
        <f t="array" aca="1" ref="BZ344" ca="1">INDIRECT(BZ335)*BZ342*BZ343</f>
        <v>2000000</v>
      </c>
      <c r="CA344" s="77" cm="1">
        <f t="array" aca="1" ref="CA344" ca="1">INDIRECT(CA335)*CA342*CA343</f>
        <v>2000000</v>
      </c>
      <c r="CB344" s="77" cm="1">
        <f t="array" aca="1" ref="CB344" ca="1">INDIRECT(CB335)*CB342*CB343</f>
        <v>2000000</v>
      </c>
      <c r="CC344" s="77" cm="1">
        <f t="array" aca="1" ref="CC344" ca="1">INDIRECT(CC335)*CC342*CC343</f>
        <v>2000000</v>
      </c>
      <c r="CD344" s="77" cm="1">
        <f t="array" aca="1" ref="CD344" ca="1">INDIRECT(CD335)*CD342*CD343</f>
        <v>2000000</v>
      </c>
      <c r="CE344" s="77" cm="1">
        <f t="array" aca="1" ref="CE344" ca="1">INDIRECT(CE335)*CE342*CE343</f>
        <v>2000000</v>
      </c>
      <c r="CF344" s="77" cm="1">
        <f t="array" aca="1" ref="CF344" ca="1">INDIRECT(CF335)*CF342*CF343</f>
        <v>2000000</v>
      </c>
      <c r="CG344" s="77" cm="1">
        <f t="array" aca="1" ref="CG344" ca="1">INDIRECT(CG335)*CG342*CG343</f>
        <v>2000000</v>
      </c>
      <c r="CH344" s="77" cm="1">
        <f t="array" aca="1" ref="CH344" ca="1">INDIRECT(CH335)*CH342*CH343</f>
        <v>2000000</v>
      </c>
      <c r="CI344" s="77" cm="1">
        <f t="array" aca="1" ref="CI344" ca="1">INDIRECT(CI335)*CI342*CI343</f>
        <v>2000000</v>
      </c>
      <c r="CJ344" s="77" cm="1">
        <f t="array" aca="1" ref="CJ344" ca="1">INDIRECT(CJ335)*CJ342*CJ343</f>
        <v>2000000</v>
      </c>
      <c r="CK344" s="77" cm="1">
        <f t="array" aca="1" ref="CK344" ca="1">INDIRECT(CK335)*CK342*CK343</f>
        <v>2000000</v>
      </c>
      <c r="CL344" s="77" cm="1">
        <f t="array" aca="1" ref="CL344" ca="1">INDIRECT(CL335)*CL342*CL343</f>
        <v>2000000</v>
      </c>
      <c r="CN344" s="73"/>
      <c r="CO344" s="77" t="e" cm="1">
        <f t="array" aca="1" ref="CO344" ca="1">INDIRECT(CO335)*CO342*CO343</f>
        <v>#N/A</v>
      </c>
      <c r="CP344" s="77" t="e" cm="1">
        <f t="array" aca="1" ref="CP344" ca="1">INDIRECT(CP335)*CP342*CP343</f>
        <v>#N/A</v>
      </c>
      <c r="CQ344" s="77" t="e" cm="1">
        <f t="array" aca="1" ref="CQ344" ca="1">INDIRECT(CQ335)*CQ342*CQ343</f>
        <v>#N/A</v>
      </c>
      <c r="CR344" s="77" t="e" cm="1">
        <f t="array" aca="1" ref="CR344" ca="1">INDIRECT(CR335)*CR342*CR343</f>
        <v>#N/A</v>
      </c>
      <c r="CS344" s="77" t="e" cm="1">
        <f t="array" aca="1" ref="CS344" ca="1">INDIRECT(CS335)*CS342*CS343</f>
        <v>#N/A</v>
      </c>
      <c r="CT344" s="77" t="e" cm="1">
        <f t="array" aca="1" ref="CT344" ca="1">INDIRECT(CT335)*CT342*CT343</f>
        <v>#N/A</v>
      </c>
      <c r="CU344" s="77" t="e" cm="1">
        <f t="array" aca="1" ref="CU344" ca="1">INDIRECT(CU335)*CU342*CU343</f>
        <v>#N/A</v>
      </c>
      <c r="CV344" s="77" t="e" cm="1">
        <f t="array" aca="1" ref="CV344" ca="1">INDIRECT(CV335)*CV342*CV343</f>
        <v>#N/A</v>
      </c>
      <c r="CW344" s="77" t="e" cm="1">
        <f t="array" aca="1" ref="CW344" ca="1">INDIRECT(CW335)*CW342*CW343</f>
        <v>#N/A</v>
      </c>
      <c r="CX344" s="77" t="e" cm="1">
        <f t="array" aca="1" ref="CX344" ca="1">INDIRECT(CX335)*CX342*CX343</f>
        <v>#N/A</v>
      </c>
      <c r="CY344" s="77" t="e" cm="1">
        <f t="array" aca="1" ref="CY344" ca="1">INDIRECT(CY335)*CY342*CY343</f>
        <v>#N/A</v>
      </c>
      <c r="CZ344" s="77" t="e" cm="1">
        <f t="array" aca="1" ref="CZ344" ca="1">INDIRECT(CZ335)*CZ342*CZ343</f>
        <v>#N/A</v>
      </c>
      <c r="DA344" s="77" t="e" cm="1">
        <f t="array" aca="1" ref="DA344" ca="1">INDIRECT(DA335)*DA342*DA343</f>
        <v>#N/A</v>
      </c>
      <c r="DB344" s="77" t="e" cm="1">
        <f t="array" aca="1" ref="DB344" ca="1">INDIRECT(DB335)*DB342*DB343</f>
        <v>#N/A</v>
      </c>
      <c r="DC344" s="77" t="e" cm="1">
        <f t="array" aca="1" ref="DC344" ca="1">INDIRECT(DC335)*DC342*DC343</f>
        <v>#N/A</v>
      </c>
      <c r="DD344" s="77" t="e" cm="1">
        <f t="array" aca="1" ref="DD344" ca="1">INDIRECT(DD335)*DD342*DD343</f>
        <v>#N/A</v>
      </c>
      <c r="DE344" s="77" t="e" cm="1">
        <f t="array" aca="1" ref="DE344" ca="1">INDIRECT(DE335)*DE342*DE343</f>
        <v>#N/A</v>
      </c>
      <c r="DF344" s="77" t="e" cm="1">
        <f t="array" aca="1" ref="DF344" ca="1">INDIRECT(DF335)*DF342*DF343</f>
        <v>#N/A</v>
      </c>
      <c r="DG344" s="77" t="e" cm="1">
        <f t="array" aca="1" ref="DG344" ca="1">INDIRECT(DG335)*DG342*DG343</f>
        <v>#N/A</v>
      </c>
      <c r="DH344" s="77" t="e" cm="1">
        <f t="array" aca="1" ref="DH344" ca="1">INDIRECT(DH335)*DH342*DH343</f>
        <v>#N/A</v>
      </c>
      <c r="DI344" s="77" t="e" cm="1">
        <f t="array" aca="1" ref="DI344" ca="1">INDIRECT(DI335)*DI342*DI343</f>
        <v>#N/A</v>
      </c>
      <c r="DJ344" s="77" t="e" cm="1">
        <f t="array" aca="1" ref="DJ344" ca="1">INDIRECT(DJ335)*DJ342*DJ343</f>
        <v>#N/A</v>
      </c>
      <c r="DK344" s="77" t="e" cm="1">
        <f t="array" aca="1" ref="DK344" ca="1">INDIRECT(DK335)*DK342*DK343</f>
        <v>#N/A</v>
      </c>
      <c r="DL344" s="77" t="e" cm="1">
        <f t="array" aca="1" ref="DL344" ca="1">INDIRECT(DL335)*DL342*DL343</f>
        <v>#N/A</v>
      </c>
    </row>
    <row r="345" spans="1:116" x14ac:dyDescent="0.4">
      <c r="B345" t="s">
        <v>244</v>
      </c>
      <c r="D345" t="s">
        <v>756</v>
      </c>
      <c r="E345" s="8" t="str">
        <f t="shared" ref="E345" si="349">ROW()&amp;" "&amp;D345</f>
        <v>345 MONTHRENT-PV</v>
      </c>
      <c r="G345" s="126"/>
      <c r="H345" s="31"/>
      <c r="I345" s="73"/>
      <c r="J345" s="73"/>
      <c r="K345" s="33"/>
      <c r="L345" s="33"/>
      <c r="M345" s="33"/>
      <c r="N345" s="33"/>
      <c r="O345" s="33"/>
      <c r="P345" s="33"/>
      <c r="R345" s="38"/>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c r="BK345" s="77"/>
      <c r="BL345" s="77"/>
      <c r="BM345" s="77"/>
      <c r="BN345" s="77"/>
      <c r="BO345" s="77"/>
      <c r="BP345" s="77"/>
      <c r="BQ345" s="77"/>
      <c r="BR345" s="77"/>
      <c r="BS345" s="77"/>
      <c r="BT345" s="77"/>
      <c r="BU345" s="77"/>
      <c r="BV345" s="77"/>
      <c r="BW345" s="77"/>
      <c r="BX345" s="77"/>
      <c r="BY345" s="77"/>
      <c r="BZ345" s="77"/>
      <c r="CA345" s="77"/>
      <c r="CB345" s="77"/>
      <c r="CC345" s="77"/>
      <c r="CD345" s="77"/>
      <c r="CE345" s="77"/>
      <c r="CF345" s="77"/>
      <c r="CG345" s="77"/>
      <c r="CH345" s="77"/>
      <c r="CI345" s="77"/>
      <c r="CJ345" s="77"/>
      <c r="CK345" s="77"/>
      <c r="CL345" s="77"/>
      <c r="CN345" s="73"/>
      <c r="CO345" s="77"/>
      <c r="CP345" s="77"/>
      <c r="CQ345" s="77"/>
      <c r="CR345" s="77"/>
      <c r="CS345" s="77"/>
      <c r="CT345" s="77"/>
      <c r="CU345" s="77"/>
      <c r="CV345" s="77"/>
      <c r="CW345" s="77"/>
      <c r="CX345" s="77"/>
      <c r="CY345" s="77"/>
      <c r="CZ345" s="77"/>
      <c r="DA345" s="77"/>
      <c r="DB345" s="77"/>
      <c r="DC345" s="77"/>
      <c r="DD345" s="77"/>
      <c r="DE345" s="77"/>
      <c r="DF345" s="77"/>
      <c r="DG345" s="77"/>
      <c r="DH345" s="77"/>
      <c r="DI345" s="77"/>
      <c r="DJ345" s="77"/>
      <c r="DK345" s="77"/>
      <c r="DL345" s="77"/>
    </row>
    <row r="346" spans="1:116" x14ac:dyDescent="0.4">
      <c r="B346" t="s">
        <v>332</v>
      </c>
      <c r="D346" t="s">
        <v>756</v>
      </c>
      <c r="E346" s="8" t="str">
        <f t="shared" ref="E346:E353" si="350">ROW()&amp;" "&amp;D346</f>
        <v>346 MONTHRENT-PV</v>
      </c>
      <c r="G346" s="136" t="str">
        <f>G332</f>
        <v>(Primary label)</v>
      </c>
      <c r="H346" s="31"/>
      <c r="I346" s="73"/>
      <c r="J346" s="73"/>
      <c r="K346" s="39"/>
      <c r="L346" s="39"/>
      <c r="M346" s="39"/>
      <c r="N346" s="39"/>
      <c r="O346" s="39"/>
      <c r="P346" s="39"/>
      <c r="R346" s="38"/>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N346" s="73"/>
      <c r="CO346" s="76"/>
      <c r="CP346" s="76"/>
      <c r="CQ346" s="76"/>
      <c r="CR346" s="76"/>
      <c r="CS346" s="76"/>
      <c r="CT346" s="76"/>
      <c r="CU346" s="76"/>
      <c r="CV346" s="76"/>
      <c r="CW346" s="76"/>
      <c r="CX346" s="76"/>
      <c r="CY346" s="76"/>
      <c r="CZ346" s="76"/>
      <c r="DA346" s="76"/>
      <c r="DB346" s="76"/>
      <c r="DC346" s="76"/>
      <c r="DD346" s="76"/>
      <c r="DE346" s="76"/>
      <c r="DF346" s="76"/>
      <c r="DG346" s="76"/>
      <c r="DH346" s="76"/>
      <c r="DI346" s="76"/>
      <c r="DJ346" s="76"/>
      <c r="DK346" s="76"/>
      <c r="DL346" s="76"/>
    </row>
    <row r="347" spans="1:116" x14ac:dyDescent="0.4">
      <c r="B347" t="s">
        <v>332</v>
      </c>
      <c r="D347" t="s">
        <v>756</v>
      </c>
      <c r="E347" s="8" t="str">
        <f t="shared" ref="E347:E352" si="351">ROW()&amp;" "&amp;D347</f>
        <v>347 MONTHRENT-PV</v>
      </c>
      <c r="G347" s="241" t="str">
        <f>IFERROR(SUBSTITUTE(G340,":",""),"no unit")</f>
        <v>unit</v>
      </c>
      <c r="H347" s="31"/>
      <c r="I347" s="73"/>
      <c r="J347" s="73"/>
      <c r="K347" s="39"/>
      <c r="L347" s="39"/>
      <c r="M347" s="39"/>
      <c r="N347" s="39"/>
      <c r="O347" s="39"/>
      <c r="P347" s="39"/>
      <c r="R347" s="38"/>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N347" s="73"/>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row>
    <row r="348" spans="1:116" x14ac:dyDescent="0.4">
      <c r="B348" t="s">
        <v>332</v>
      </c>
      <c r="D348" t="s">
        <v>756</v>
      </c>
      <c r="E348" s="8" t="str">
        <f t="shared" si="351"/>
        <v>348 MONTHRENT-PV</v>
      </c>
      <c r="G348" s="136" t="str">
        <f>G334</f>
        <v>Primary revenue driver</v>
      </c>
      <c r="H348" s="31"/>
      <c r="I348" s="73"/>
      <c r="J348" s="73"/>
      <c r="K348" s="39"/>
      <c r="L348" s="39"/>
      <c r="M348" s="39"/>
      <c r="N348" s="39"/>
      <c r="O348" s="39"/>
      <c r="P348" s="39"/>
      <c r="R348" s="38"/>
      <c r="S348" s="203" t="str">
        <f t="shared" ref="S348:AX348" si="352">ADDRESS(ROW(S344),COLUMN(S344),2)</f>
        <v>S$344</v>
      </c>
      <c r="T348" s="203" t="str">
        <f t="shared" si="352"/>
        <v>T$344</v>
      </c>
      <c r="U348" s="203" t="str">
        <f t="shared" si="352"/>
        <v>U$344</v>
      </c>
      <c r="V348" s="203" t="str">
        <f t="shared" si="352"/>
        <v>V$344</v>
      </c>
      <c r="W348" s="203" t="str">
        <f t="shared" si="352"/>
        <v>W$344</v>
      </c>
      <c r="X348" s="203" t="str">
        <f t="shared" si="352"/>
        <v>X$344</v>
      </c>
      <c r="Y348" s="203" t="str">
        <f t="shared" si="352"/>
        <v>Y$344</v>
      </c>
      <c r="Z348" s="203" t="str">
        <f t="shared" si="352"/>
        <v>Z$344</v>
      </c>
      <c r="AA348" s="203" t="str">
        <f t="shared" si="352"/>
        <v>AA$344</v>
      </c>
      <c r="AB348" s="203" t="str">
        <f t="shared" si="352"/>
        <v>AB$344</v>
      </c>
      <c r="AC348" s="203" t="str">
        <f t="shared" si="352"/>
        <v>AC$344</v>
      </c>
      <c r="AD348" s="203" t="str">
        <f t="shared" si="352"/>
        <v>AD$344</v>
      </c>
      <c r="AE348" s="203" t="str">
        <f t="shared" si="352"/>
        <v>AE$344</v>
      </c>
      <c r="AF348" s="203" t="str">
        <f t="shared" si="352"/>
        <v>AF$344</v>
      </c>
      <c r="AG348" s="203" t="str">
        <f t="shared" si="352"/>
        <v>AG$344</v>
      </c>
      <c r="AH348" s="203" t="str">
        <f t="shared" si="352"/>
        <v>AH$344</v>
      </c>
      <c r="AI348" s="203" t="str">
        <f t="shared" si="352"/>
        <v>AI$344</v>
      </c>
      <c r="AJ348" s="203" t="str">
        <f t="shared" si="352"/>
        <v>AJ$344</v>
      </c>
      <c r="AK348" s="203" t="str">
        <f t="shared" si="352"/>
        <v>AK$344</v>
      </c>
      <c r="AL348" s="203" t="str">
        <f t="shared" si="352"/>
        <v>AL$344</v>
      </c>
      <c r="AM348" s="203" t="str">
        <f t="shared" si="352"/>
        <v>AM$344</v>
      </c>
      <c r="AN348" s="203" t="str">
        <f t="shared" si="352"/>
        <v>AN$344</v>
      </c>
      <c r="AO348" s="203" t="str">
        <f t="shared" si="352"/>
        <v>AO$344</v>
      </c>
      <c r="AP348" s="203" t="str">
        <f t="shared" si="352"/>
        <v>AP$344</v>
      </c>
      <c r="AQ348" s="203" t="str">
        <f t="shared" si="352"/>
        <v>AQ$344</v>
      </c>
      <c r="AR348" s="203" t="str">
        <f t="shared" si="352"/>
        <v>AR$344</v>
      </c>
      <c r="AS348" s="203" t="str">
        <f t="shared" si="352"/>
        <v>AS$344</v>
      </c>
      <c r="AT348" s="203" t="str">
        <f t="shared" si="352"/>
        <v>AT$344</v>
      </c>
      <c r="AU348" s="203" t="str">
        <f t="shared" si="352"/>
        <v>AU$344</v>
      </c>
      <c r="AV348" s="203" t="str">
        <f t="shared" si="352"/>
        <v>AV$344</v>
      </c>
      <c r="AW348" s="203" t="str">
        <f t="shared" si="352"/>
        <v>AW$344</v>
      </c>
      <c r="AX348" s="203" t="str">
        <f t="shared" si="352"/>
        <v>AX$344</v>
      </c>
      <c r="AY348" s="203" t="str">
        <f t="shared" ref="AY348:BX348" si="353">ADDRESS(ROW(AY344),COLUMN(AY344),2)</f>
        <v>AY$344</v>
      </c>
      <c r="AZ348" s="203" t="str">
        <f t="shared" si="353"/>
        <v>AZ$344</v>
      </c>
      <c r="BA348" s="203" t="str">
        <f t="shared" si="353"/>
        <v>BA$344</v>
      </c>
      <c r="BB348" s="203" t="str">
        <f t="shared" si="353"/>
        <v>BB$344</v>
      </c>
      <c r="BC348" s="203" t="str">
        <f t="shared" si="353"/>
        <v>BC$344</v>
      </c>
      <c r="BD348" s="203" t="str">
        <f t="shared" si="353"/>
        <v>BD$344</v>
      </c>
      <c r="BE348" s="203" t="str">
        <f t="shared" si="353"/>
        <v>BE$344</v>
      </c>
      <c r="BF348" s="203" t="str">
        <f t="shared" si="353"/>
        <v>BF$344</v>
      </c>
      <c r="BG348" s="203" t="str">
        <f t="shared" si="353"/>
        <v>BG$344</v>
      </c>
      <c r="BH348" s="203" t="str">
        <f t="shared" si="353"/>
        <v>BH$344</v>
      </c>
      <c r="BI348" s="203" t="str">
        <f t="shared" si="353"/>
        <v>BI$344</v>
      </c>
      <c r="BJ348" s="203" t="str">
        <f t="shared" si="353"/>
        <v>BJ$344</v>
      </c>
      <c r="BK348" s="203" t="str">
        <f t="shared" si="353"/>
        <v>BK$344</v>
      </c>
      <c r="BL348" s="203" t="str">
        <f t="shared" si="353"/>
        <v>BL$344</v>
      </c>
      <c r="BM348" s="203" t="str">
        <f t="shared" si="353"/>
        <v>BM$344</v>
      </c>
      <c r="BN348" s="203" t="str">
        <f t="shared" si="353"/>
        <v>BN$344</v>
      </c>
      <c r="BO348" s="203" t="str">
        <f t="shared" si="353"/>
        <v>BO$344</v>
      </c>
      <c r="BP348" s="203" t="str">
        <f t="shared" si="353"/>
        <v>BP$344</v>
      </c>
      <c r="BQ348" s="203" t="str">
        <f t="shared" si="353"/>
        <v>BQ$344</v>
      </c>
      <c r="BR348" s="203" t="str">
        <f t="shared" si="353"/>
        <v>BR$344</v>
      </c>
      <c r="BS348" s="203" t="str">
        <f t="shared" si="353"/>
        <v>BS$344</v>
      </c>
      <c r="BT348" s="203" t="str">
        <f t="shared" si="353"/>
        <v>BT$344</v>
      </c>
      <c r="BU348" s="203" t="str">
        <f t="shared" si="353"/>
        <v>BU$344</v>
      </c>
      <c r="BV348" s="203" t="str">
        <f t="shared" si="353"/>
        <v>BV$344</v>
      </c>
      <c r="BW348" s="203" t="str">
        <f t="shared" si="353"/>
        <v>BW$344</v>
      </c>
      <c r="BX348" s="203" t="str">
        <f t="shared" si="353"/>
        <v>BX$344</v>
      </c>
      <c r="BY348" s="203" t="str">
        <f>BY334</f>
        <v>BY$16</v>
      </c>
      <c r="BZ348" s="203" t="str">
        <f t="shared" ref="BZ348:CL348" si="354">ADDRESS(ROW(BZ344),COLUMN(BZ344),2)</f>
        <v>BZ$344</v>
      </c>
      <c r="CA348" s="203" t="str">
        <f t="shared" si="354"/>
        <v>CA$344</v>
      </c>
      <c r="CB348" s="203" t="str">
        <f t="shared" si="354"/>
        <v>CB$344</v>
      </c>
      <c r="CC348" s="203" t="str">
        <f t="shared" si="354"/>
        <v>CC$344</v>
      </c>
      <c r="CD348" s="203" t="str">
        <f t="shared" si="354"/>
        <v>CD$344</v>
      </c>
      <c r="CE348" s="203" t="str">
        <f t="shared" si="354"/>
        <v>CE$344</v>
      </c>
      <c r="CF348" s="203" t="str">
        <f t="shared" si="354"/>
        <v>CF$344</v>
      </c>
      <c r="CG348" s="203" t="str">
        <f t="shared" si="354"/>
        <v>CG$344</v>
      </c>
      <c r="CH348" s="203" t="str">
        <f t="shared" si="354"/>
        <v>CH$344</v>
      </c>
      <c r="CI348" s="203" t="str">
        <f t="shared" si="354"/>
        <v>CI$344</v>
      </c>
      <c r="CJ348" s="203" t="str">
        <f t="shared" si="354"/>
        <v>CJ$344</v>
      </c>
      <c r="CK348" s="203" t="str">
        <f t="shared" si="354"/>
        <v>CK$344</v>
      </c>
      <c r="CL348" s="203" t="str">
        <f t="shared" si="354"/>
        <v>CL$344</v>
      </c>
      <c r="CN348" s="73"/>
      <c r="CO348" s="203" t="str">
        <f t="shared" ref="CO348:DK348" si="355">ADDRESS(ROW(CO344),COLUMN(CO344),2)</f>
        <v>CO$344</v>
      </c>
      <c r="CP348" s="203" t="str">
        <f t="shared" si="355"/>
        <v>CP$344</v>
      </c>
      <c r="CQ348" s="203" t="str">
        <f t="shared" si="355"/>
        <v>CQ$344</v>
      </c>
      <c r="CR348" s="203" t="str">
        <f t="shared" si="355"/>
        <v>CR$344</v>
      </c>
      <c r="CS348" s="203" t="str">
        <f t="shared" si="355"/>
        <v>CS$344</v>
      </c>
      <c r="CT348" s="203" t="str">
        <f t="shared" si="355"/>
        <v>CT$344</v>
      </c>
      <c r="CU348" s="203" t="str">
        <f t="shared" si="355"/>
        <v>CU$344</v>
      </c>
      <c r="CV348" s="203" t="str">
        <f t="shared" si="355"/>
        <v>CV$344</v>
      </c>
      <c r="CW348" s="203" t="str">
        <f t="shared" si="355"/>
        <v>CW$344</v>
      </c>
      <c r="CX348" s="203" t="str">
        <f t="shared" si="355"/>
        <v>CX$344</v>
      </c>
      <c r="CY348" s="203" t="str">
        <f t="shared" si="355"/>
        <v>CY$344</v>
      </c>
      <c r="CZ348" s="203" t="str">
        <f t="shared" si="355"/>
        <v>CZ$344</v>
      </c>
      <c r="DA348" s="203" t="str">
        <f t="shared" si="355"/>
        <v>DA$344</v>
      </c>
      <c r="DB348" s="203" t="str">
        <f t="shared" si="355"/>
        <v>DB$344</v>
      </c>
      <c r="DC348" s="203" t="str">
        <f t="shared" si="355"/>
        <v>DC$344</v>
      </c>
      <c r="DD348" s="203" t="str">
        <f t="shared" si="355"/>
        <v>DD$344</v>
      </c>
      <c r="DE348" s="203" t="str">
        <f t="shared" si="355"/>
        <v>DE$344</v>
      </c>
      <c r="DF348" s="203" t="str">
        <f t="shared" si="355"/>
        <v>DF$344</v>
      </c>
      <c r="DG348" s="203" t="str">
        <f t="shared" si="355"/>
        <v>DG$344</v>
      </c>
      <c r="DH348" s="203" t="str">
        <f t="shared" si="355"/>
        <v>DH$344</v>
      </c>
      <c r="DI348" s="203" t="str">
        <f t="shared" si="355"/>
        <v>DI$344</v>
      </c>
      <c r="DJ348" s="203" t="str">
        <f t="shared" si="355"/>
        <v>DJ$344</v>
      </c>
      <c r="DK348" s="203" t="str">
        <f t="shared" si="355"/>
        <v>DK$344</v>
      </c>
      <c r="DL348" s="203" t="str">
        <f t="shared" ref="DL348" si="356">ADDRESS(ROW(DL344),COLUMN(DL344),2)</f>
        <v>DL$344</v>
      </c>
    </row>
    <row r="349" spans="1:116" x14ac:dyDescent="0.4">
      <c r="B349" t="s">
        <v>332</v>
      </c>
      <c r="D349" t="s">
        <v>756</v>
      </c>
      <c r="E349" s="8" t="str">
        <f t="shared" si="351"/>
        <v>349 MONTHRENT-PV</v>
      </c>
      <c r="G349" s="136" t="str">
        <f>G335</f>
        <v>Primary volume driver</v>
      </c>
      <c r="H349" s="31"/>
      <c r="I349" s="73"/>
      <c r="J349" s="73"/>
      <c r="K349" s="39"/>
      <c r="L349" s="39"/>
      <c r="M349" s="39"/>
      <c r="N349" s="39"/>
      <c r="O349" s="39"/>
      <c r="P349" s="39"/>
      <c r="R349" s="38"/>
      <c r="S349" s="76" t="str">
        <f t="shared" ref="S349:AX349" si="357">S339</f>
        <v>S$19</v>
      </c>
      <c r="T349" s="76" t="str">
        <f t="shared" si="357"/>
        <v>T$19</v>
      </c>
      <c r="U349" s="76" t="str">
        <f t="shared" si="357"/>
        <v>U$19</v>
      </c>
      <c r="V349" s="76" t="str">
        <f t="shared" si="357"/>
        <v>V$19</v>
      </c>
      <c r="W349" s="76" t="str">
        <f t="shared" si="357"/>
        <v>W$19</v>
      </c>
      <c r="X349" s="76" t="str">
        <f t="shared" si="357"/>
        <v>X$19</v>
      </c>
      <c r="Y349" s="76" t="str">
        <f t="shared" si="357"/>
        <v>Y$19</v>
      </c>
      <c r="Z349" s="76" t="str">
        <f t="shared" si="357"/>
        <v>Z$19</v>
      </c>
      <c r="AA349" s="76" t="str">
        <f t="shared" si="357"/>
        <v>AA$19</v>
      </c>
      <c r="AB349" s="76" t="str">
        <f t="shared" si="357"/>
        <v>AB$19</v>
      </c>
      <c r="AC349" s="76" t="str">
        <f t="shared" si="357"/>
        <v>AC$19</v>
      </c>
      <c r="AD349" s="76" t="str">
        <f t="shared" si="357"/>
        <v>AD$19</v>
      </c>
      <c r="AE349" s="76" t="str">
        <f t="shared" si="357"/>
        <v>AE$19</v>
      </c>
      <c r="AF349" s="76" t="str">
        <f t="shared" si="357"/>
        <v>AF$19</v>
      </c>
      <c r="AG349" s="76" t="str">
        <f t="shared" si="357"/>
        <v>AG$19</v>
      </c>
      <c r="AH349" s="76" t="str">
        <f t="shared" si="357"/>
        <v>AH$19</v>
      </c>
      <c r="AI349" s="76" t="str">
        <f t="shared" si="357"/>
        <v>AI$19</v>
      </c>
      <c r="AJ349" s="76" t="str">
        <f t="shared" si="357"/>
        <v>AJ$19</v>
      </c>
      <c r="AK349" s="76" t="str">
        <f t="shared" si="357"/>
        <v>AK$19</v>
      </c>
      <c r="AL349" s="76" t="str">
        <f t="shared" si="357"/>
        <v>AL$19</v>
      </c>
      <c r="AM349" s="76" t="str">
        <f t="shared" si="357"/>
        <v>AM$19</v>
      </c>
      <c r="AN349" s="76" t="str">
        <f t="shared" si="357"/>
        <v>AN$19</v>
      </c>
      <c r="AO349" s="76" t="str">
        <f t="shared" si="357"/>
        <v>AO$19</v>
      </c>
      <c r="AP349" s="76" t="str">
        <f t="shared" si="357"/>
        <v>AP$19</v>
      </c>
      <c r="AQ349" s="76" t="str">
        <f t="shared" si="357"/>
        <v>AQ$19</v>
      </c>
      <c r="AR349" s="76" t="str">
        <f t="shared" si="357"/>
        <v>AR$19</v>
      </c>
      <c r="AS349" s="76" t="str">
        <f t="shared" si="357"/>
        <v>AS$19</v>
      </c>
      <c r="AT349" s="76" t="str">
        <f t="shared" si="357"/>
        <v>AT$19</v>
      </c>
      <c r="AU349" s="76" t="str">
        <f t="shared" si="357"/>
        <v>AU$19</v>
      </c>
      <c r="AV349" s="76" t="str">
        <f t="shared" si="357"/>
        <v>AV$19</v>
      </c>
      <c r="AW349" s="76" t="str">
        <f t="shared" si="357"/>
        <v>AW$19</v>
      </c>
      <c r="AX349" s="76" t="str">
        <f t="shared" si="357"/>
        <v>AX$19</v>
      </c>
      <c r="AY349" s="76" t="str">
        <f t="shared" ref="AY349:CD349" si="358">AY339</f>
        <v>AY$19</v>
      </c>
      <c r="AZ349" s="76" t="str">
        <f t="shared" si="358"/>
        <v>AZ$19</v>
      </c>
      <c r="BA349" s="76" t="str">
        <f t="shared" si="358"/>
        <v>BA$19</v>
      </c>
      <c r="BB349" s="76" t="str">
        <f t="shared" si="358"/>
        <v>BB$19</v>
      </c>
      <c r="BC349" s="76" t="str">
        <f t="shared" si="358"/>
        <v>BC$19</v>
      </c>
      <c r="BD349" s="76" t="str">
        <f t="shared" si="358"/>
        <v>BD$19</v>
      </c>
      <c r="BE349" s="76" t="str">
        <f t="shared" si="358"/>
        <v>BE$19</v>
      </c>
      <c r="BF349" s="76" t="str">
        <f t="shared" si="358"/>
        <v>BF$19</v>
      </c>
      <c r="BG349" s="76" t="str">
        <f t="shared" si="358"/>
        <v>BG$19</v>
      </c>
      <c r="BH349" s="76" t="str">
        <f t="shared" si="358"/>
        <v>BH$19</v>
      </c>
      <c r="BI349" s="76" t="str">
        <f t="shared" si="358"/>
        <v>BI$19</v>
      </c>
      <c r="BJ349" s="76" t="str">
        <f t="shared" si="358"/>
        <v>BJ$19</v>
      </c>
      <c r="BK349" s="76" t="str">
        <f t="shared" si="358"/>
        <v>BK$19</v>
      </c>
      <c r="BL349" s="76" t="str">
        <f t="shared" si="358"/>
        <v>BL$19</v>
      </c>
      <c r="BM349" s="76" t="str">
        <f t="shared" si="358"/>
        <v>BM$19</v>
      </c>
      <c r="BN349" s="76" t="str">
        <f t="shared" si="358"/>
        <v>BN$19</v>
      </c>
      <c r="BO349" s="76" t="str">
        <f t="shared" si="358"/>
        <v>BO$19</v>
      </c>
      <c r="BP349" s="76" t="str">
        <f t="shared" si="358"/>
        <v>BP$19</v>
      </c>
      <c r="BQ349" s="76" t="str">
        <f t="shared" si="358"/>
        <v>BQ$19</v>
      </c>
      <c r="BR349" s="76" t="str">
        <f t="shared" si="358"/>
        <v>BR$19</v>
      </c>
      <c r="BS349" s="76" t="str">
        <f t="shared" si="358"/>
        <v>BS$19</v>
      </c>
      <c r="BT349" s="76" t="str">
        <f t="shared" si="358"/>
        <v>BT$19</v>
      </c>
      <c r="BU349" s="76" t="str">
        <f t="shared" si="358"/>
        <v>BU$19</v>
      </c>
      <c r="BV349" s="76" t="str">
        <f t="shared" si="358"/>
        <v>BV$19</v>
      </c>
      <c r="BW349" s="76" t="str">
        <f t="shared" si="358"/>
        <v>BW$19</v>
      </c>
      <c r="BX349" s="76" t="str">
        <f t="shared" si="358"/>
        <v>BX$19</v>
      </c>
      <c r="BY349" s="76" t="str">
        <f t="shared" si="358"/>
        <v>BY$19</v>
      </c>
      <c r="BZ349" s="76" t="str">
        <f t="shared" si="358"/>
        <v>BZ$19</v>
      </c>
      <c r="CA349" s="76" t="str">
        <f t="shared" si="358"/>
        <v>CA$19</v>
      </c>
      <c r="CB349" s="76" t="str">
        <f t="shared" si="358"/>
        <v>CB$19</v>
      </c>
      <c r="CC349" s="76" t="str">
        <f t="shared" si="358"/>
        <v>CC$19</v>
      </c>
      <c r="CD349" s="76" t="str">
        <f t="shared" si="358"/>
        <v>CD$19</v>
      </c>
      <c r="CE349" s="76" t="str">
        <f t="shared" ref="CE349:CL349" si="359">CE339</f>
        <v>CE$19</v>
      </c>
      <c r="CF349" s="76" t="str">
        <f t="shared" si="359"/>
        <v>CF$19</v>
      </c>
      <c r="CG349" s="76" t="str">
        <f t="shared" si="359"/>
        <v>CG$19</v>
      </c>
      <c r="CH349" s="76" t="str">
        <f t="shared" si="359"/>
        <v>CH$19</v>
      </c>
      <c r="CI349" s="76" t="str">
        <f t="shared" si="359"/>
        <v>CI$19</v>
      </c>
      <c r="CJ349" s="76" t="str">
        <f t="shared" si="359"/>
        <v>CJ$19</v>
      </c>
      <c r="CK349" s="76" t="str">
        <f t="shared" si="359"/>
        <v>CK$19</v>
      </c>
      <c r="CL349" s="76" t="str">
        <f t="shared" si="359"/>
        <v>CL$19</v>
      </c>
      <c r="CN349" s="73"/>
      <c r="CO349" s="76" t="str">
        <f t="shared" ref="CO349:DK349" si="360">CO339</f>
        <v>CO$19</v>
      </c>
      <c r="CP349" s="76" t="str">
        <f t="shared" si="360"/>
        <v>CP$19</v>
      </c>
      <c r="CQ349" s="76" t="str">
        <f t="shared" si="360"/>
        <v>CQ$19</v>
      </c>
      <c r="CR349" s="76" t="str">
        <f t="shared" si="360"/>
        <v>CR$19</v>
      </c>
      <c r="CS349" s="76" t="str">
        <f t="shared" si="360"/>
        <v>CS$19</v>
      </c>
      <c r="CT349" s="76" t="str">
        <f t="shared" si="360"/>
        <v>CT$19</v>
      </c>
      <c r="CU349" s="76" t="str">
        <f t="shared" si="360"/>
        <v>CU$19</v>
      </c>
      <c r="CV349" s="76" t="str">
        <f t="shared" si="360"/>
        <v>CV$19</v>
      </c>
      <c r="CW349" s="76" t="str">
        <f t="shared" si="360"/>
        <v>CW$19</v>
      </c>
      <c r="CX349" s="76" t="str">
        <f t="shared" si="360"/>
        <v>CX$19</v>
      </c>
      <c r="CY349" s="76" t="str">
        <f t="shared" si="360"/>
        <v>CY$19</v>
      </c>
      <c r="CZ349" s="76" t="str">
        <f t="shared" si="360"/>
        <v>CZ$19</v>
      </c>
      <c r="DA349" s="76" t="str">
        <f t="shared" si="360"/>
        <v>DA$19</v>
      </c>
      <c r="DB349" s="76" t="str">
        <f t="shared" si="360"/>
        <v>DB$19</v>
      </c>
      <c r="DC349" s="76" t="str">
        <f t="shared" si="360"/>
        <v>DC$19</v>
      </c>
      <c r="DD349" s="76" t="str">
        <f t="shared" si="360"/>
        <v>DD$19</v>
      </c>
      <c r="DE349" s="76" t="str">
        <f t="shared" si="360"/>
        <v>DE$19</v>
      </c>
      <c r="DF349" s="76" t="str">
        <f t="shared" si="360"/>
        <v>DF$19</v>
      </c>
      <c r="DG349" s="76" t="str">
        <f t="shared" si="360"/>
        <v>DG$19</v>
      </c>
      <c r="DH349" s="76" t="str">
        <f t="shared" si="360"/>
        <v>DH$19</v>
      </c>
      <c r="DI349" s="76" t="str">
        <f t="shared" si="360"/>
        <v>DI$19</v>
      </c>
      <c r="DJ349" s="76" t="str">
        <f t="shared" si="360"/>
        <v>DJ$19</v>
      </c>
      <c r="DK349" s="76" t="str">
        <f t="shared" si="360"/>
        <v>DK$19</v>
      </c>
      <c r="DL349" s="76" t="str">
        <f t="shared" ref="DL349" si="361">DL339</f>
        <v>DL$19</v>
      </c>
    </row>
    <row r="350" spans="1:116" x14ac:dyDescent="0.4">
      <c r="B350" t="s">
        <v>332</v>
      </c>
      <c r="D350" t="s">
        <v>756</v>
      </c>
      <c r="E350" s="8" t="str">
        <f t="shared" si="351"/>
        <v>350 MONTHRENT-PV</v>
      </c>
      <c r="G350" s="136" t="str">
        <f>G336</f>
        <v>(Secondary label)</v>
      </c>
      <c r="H350" s="12"/>
      <c r="I350" s="60"/>
      <c r="J350" s="60"/>
      <c r="K350" s="15"/>
      <c r="L350" s="15"/>
      <c r="M350" s="15"/>
      <c r="N350" s="15"/>
      <c r="O350" s="15"/>
      <c r="P350" s="15"/>
      <c r="R350" s="15"/>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N350" s="60"/>
      <c r="CO350" s="76"/>
      <c r="CP350" s="76"/>
      <c r="CQ350" s="76"/>
      <c r="CR350" s="76"/>
      <c r="CS350" s="76"/>
      <c r="CT350" s="76"/>
      <c r="CU350" s="76"/>
      <c r="CV350" s="76"/>
      <c r="CW350" s="76"/>
      <c r="CX350" s="76"/>
      <c r="CY350" s="76"/>
      <c r="CZ350" s="76"/>
      <c r="DA350" s="76"/>
      <c r="DB350" s="76"/>
      <c r="DC350" s="76"/>
      <c r="DD350" s="76"/>
      <c r="DE350" s="76"/>
      <c r="DF350" s="76"/>
      <c r="DG350" s="76"/>
      <c r="DH350" s="76"/>
      <c r="DI350" s="76"/>
      <c r="DJ350" s="76"/>
      <c r="DK350" s="76"/>
      <c r="DL350" s="76"/>
    </row>
    <row r="351" spans="1:116" x14ac:dyDescent="0.4">
      <c r="B351" t="s">
        <v>332</v>
      </c>
      <c r="D351" t="s">
        <v>756</v>
      </c>
      <c r="E351" s="8" t="str">
        <f t="shared" si="351"/>
        <v>351 MONTHRENT-PV</v>
      </c>
      <c r="G351" s="136" t="str">
        <f>G337</f>
        <v xml:space="preserve">secondary unit </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756</v>
      </c>
      <c r="E352" s="8" t="str">
        <f t="shared" si="351"/>
        <v>352 MONTHRENT-PV</v>
      </c>
      <c r="G352" s="136" t="str">
        <f>G338</f>
        <v>Secondary revenue driver</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756</v>
      </c>
      <c r="E353" s="8" t="str">
        <f t="shared" si="350"/>
        <v>353 MONTHRENT-PV</v>
      </c>
      <c r="G353" s="8" t="s">
        <v>464</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E354" s="8"/>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75" t="s">
        <v>490</v>
      </c>
      <c r="H355" s="174"/>
      <c r="I355" s="176"/>
      <c r="J355" s="176"/>
      <c r="K355" s="197"/>
      <c r="L355" s="197"/>
      <c r="M355" s="197"/>
      <c r="N355" s="197"/>
      <c r="O355" s="197"/>
      <c r="P355" s="197"/>
      <c r="R355" s="198"/>
      <c r="S355" s="174"/>
      <c r="T355" s="174"/>
      <c r="U355" s="174"/>
      <c r="V355" s="174"/>
      <c r="W355" s="174"/>
      <c r="X355" s="174"/>
      <c r="Y355" s="174"/>
      <c r="Z355" s="174"/>
      <c r="AA355" s="174"/>
      <c r="AB355" s="174"/>
      <c r="AC355" s="174"/>
      <c r="AD355" s="174"/>
      <c r="AE355" s="174"/>
      <c r="AF355" s="174"/>
      <c r="AG355" s="174"/>
      <c r="AH355" s="174"/>
      <c r="AI355" s="174"/>
      <c r="AJ355" s="174"/>
      <c r="AK355" s="174"/>
      <c r="AL355" s="174"/>
      <c r="AM355" s="174"/>
      <c r="AN355" s="174"/>
      <c r="AO355" s="174"/>
      <c r="AP355" s="174"/>
      <c r="AQ355" s="174"/>
      <c r="AR355" s="174"/>
      <c r="AS355" s="174"/>
      <c r="AT355" s="174"/>
      <c r="AU355" s="174"/>
      <c r="AV355" s="174"/>
      <c r="AW355" s="174"/>
      <c r="AX355" s="174"/>
      <c r="AY355" s="174"/>
      <c r="AZ355" s="174"/>
      <c r="BA355" s="174"/>
      <c r="BB355" s="174"/>
      <c r="BC355" s="174"/>
      <c r="BD355" s="174"/>
      <c r="BE355" s="174"/>
      <c r="BF355" s="174"/>
      <c r="BG355" s="174"/>
      <c r="BH355" s="174"/>
      <c r="BI355" s="174"/>
      <c r="BJ355" s="174"/>
      <c r="BK355" s="174"/>
      <c r="BL355" s="174"/>
      <c r="BM355" s="174"/>
      <c r="BN355" s="174"/>
      <c r="BO355" s="174"/>
      <c r="BP355" s="174"/>
      <c r="BQ355" s="174"/>
      <c r="BR355" s="174"/>
      <c r="BS355" s="174"/>
      <c r="BT355" s="174"/>
      <c r="BU355" s="174"/>
      <c r="BV355" s="174"/>
      <c r="BW355" s="174"/>
      <c r="BX355" s="174"/>
      <c r="BY355" s="174"/>
      <c r="BZ355" s="174"/>
      <c r="CA355" s="174"/>
      <c r="CB355" s="174"/>
      <c r="CC355" s="174"/>
      <c r="CD355" s="174"/>
      <c r="CE355" s="174"/>
      <c r="CF355" s="174"/>
      <c r="CG355" s="174"/>
      <c r="CH355" s="174"/>
      <c r="CI355" s="174"/>
      <c r="CJ355" s="174"/>
      <c r="CK355" s="174"/>
      <c r="CL355" s="174"/>
      <c r="CN355" s="176"/>
      <c r="CO355" s="174"/>
      <c r="CP355" s="174"/>
      <c r="CQ355" s="174"/>
      <c r="CR355" s="174"/>
      <c r="CS355" s="174"/>
      <c r="CT355" s="174"/>
      <c r="CU355" s="174"/>
      <c r="CV355" s="174"/>
      <c r="CW355" s="174"/>
      <c r="CX355" s="174"/>
      <c r="CY355" s="174"/>
      <c r="CZ355" s="174"/>
      <c r="DA355" s="174"/>
      <c r="DB355" s="174"/>
      <c r="DC355" s="174"/>
      <c r="DD355" s="174"/>
      <c r="DE355" s="174"/>
      <c r="DF355" s="174"/>
      <c r="DG355" s="174"/>
      <c r="DH355" s="174"/>
      <c r="DI355" s="174"/>
      <c r="DJ355" s="174"/>
      <c r="DK355" s="174"/>
      <c r="DL355" s="174"/>
    </row>
    <row r="356" spans="1:116" x14ac:dyDescent="0.4">
      <c r="A356" s="174"/>
      <c r="E356" s="8"/>
      <c r="G356" s="175" t="s">
        <v>492</v>
      </c>
      <c r="H356" s="174"/>
      <c r="I356" s="176"/>
      <c r="J356" s="176"/>
      <c r="K356" s="197"/>
      <c r="L356" s="197"/>
      <c r="M356" s="197"/>
      <c r="N356" s="197"/>
      <c r="O356" s="197"/>
      <c r="P356" s="197"/>
      <c r="R356" s="198"/>
      <c r="S356" s="174"/>
      <c r="T356" s="174"/>
      <c r="U356" s="174"/>
      <c r="V356" s="174"/>
      <c r="W356" s="174"/>
      <c r="X356" s="174"/>
      <c r="Y356" s="174"/>
      <c r="Z356" s="174"/>
      <c r="AA356" s="174"/>
      <c r="AB356" s="174"/>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174"/>
      <c r="BB356" s="174"/>
      <c r="BC356" s="174"/>
      <c r="BD356" s="174"/>
      <c r="BE356" s="174"/>
      <c r="BF356" s="174"/>
      <c r="BG356" s="174"/>
      <c r="BH356" s="174"/>
      <c r="BI356" s="174"/>
      <c r="BJ356" s="174"/>
      <c r="BK356" s="174"/>
      <c r="BL356" s="174"/>
      <c r="BM356" s="174"/>
      <c r="BN356" s="174"/>
      <c r="BO356" s="174"/>
      <c r="BP356" s="174"/>
      <c r="BQ356" s="174"/>
      <c r="BR356" s="174"/>
      <c r="BS356" s="174"/>
      <c r="BT356" s="174"/>
      <c r="BU356" s="174"/>
      <c r="BV356" s="174"/>
      <c r="BW356" s="174"/>
      <c r="BX356" s="174"/>
      <c r="BY356" s="174"/>
      <c r="BZ356" s="174"/>
      <c r="CA356" s="174"/>
      <c r="CB356" s="174"/>
      <c r="CC356" s="174"/>
      <c r="CD356" s="174"/>
      <c r="CE356" s="174"/>
      <c r="CF356" s="174"/>
      <c r="CG356" s="174"/>
      <c r="CH356" s="174"/>
      <c r="CI356" s="174"/>
      <c r="CJ356" s="174"/>
      <c r="CK356" s="174"/>
      <c r="CL356" s="174"/>
      <c r="CN356" s="176"/>
      <c r="CO356" s="174"/>
      <c r="CP356" s="174"/>
      <c r="CQ356" s="174"/>
      <c r="CR356" s="174"/>
      <c r="CS356" s="174"/>
      <c r="CT356" s="174"/>
      <c r="CU356" s="174"/>
      <c r="CV356" s="174"/>
      <c r="CW356" s="174"/>
      <c r="CX356" s="174"/>
      <c r="CY356" s="174"/>
      <c r="CZ356" s="174"/>
      <c r="DA356" s="174"/>
      <c r="DB356" s="174"/>
      <c r="DC356" s="174"/>
      <c r="DD356" s="174"/>
      <c r="DE356" s="174"/>
      <c r="DF356" s="174"/>
      <c r="DG356" s="174"/>
      <c r="DH356" s="174"/>
      <c r="DI356" s="174"/>
      <c r="DJ356" s="174"/>
      <c r="DK356" s="174"/>
      <c r="DL356" s="174"/>
    </row>
    <row r="357" spans="1:116" x14ac:dyDescent="0.4">
      <c r="A357" s="174"/>
      <c r="E357" s="8"/>
      <c r="G357" s="175" t="s">
        <v>461</v>
      </c>
      <c r="H357" s="174"/>
      <c r="I357" s="176"/>
      <c r="J357" s="176"/>
      <c r="K357" s="197"/>
      <c r="L357" s="197"/>
      <c r="M357" s="197"/>
      <c r="N357" s="197"/>
      <c r="O357" s="197"/>
      <c r="P357" s="197"/>
      <c r="R357" s="198"/>
      <c r="S357" s="199" t="str">
        <f t="shared" ref="S357:CD357" si="362">S$20</f>
        <v>S$16</v>
      </c>
      <c r="T357" s="199" t="str">
        <f t="shared" si="362"/>
        <v>T$16</v>
      </c>
      <c r="U357" s="199" t="str">
        <f t="shared" si="362"/>
        <v>U$16</v>
      </c>
      <c r="V357" s="199" t="str">
        <f t="shared" si="362"/>
        <v>V$16</v>
      </c>
      <c r="W357" s="199" t="str">
        <f t="shared" si="362"/>
        <v>W$16</v>
      </c>
      <c r="X357" s="199" t="str">
        <f t="shared" si="362"/>
        <v>X$16</v>
      </c>
      <c r="Y357" s="199" t="str">
        <f t="shared" si="362"/>
        <v>Y$16</v>
      </c>
      <c r="Z357" s="199" t="str">
        <f t="shared" si="362"/>
        <v>Z$16</v>
      </c>
      <c r="AA357" s="199" t="str">
        <f t="shared" si="362"/>
        <v>AA$16</v>
      </c>
      <c r="AB357" s="199" t="str">
        <f t="shared" si="362"/>
        <v>AB$16</v>
      </c>
      <c r="AC357" s="199" t="str">
        <f t="shared" si="362"/>
        <v>AC$16</v>
      </c>
      <c r="AD357" s="199" t="str">
        <f t="shared" si="362"/>
        <v>AD$16</v>
      </c>
      <c r="AE357" s="199" t="str">
        <f t="shared" si="362"/>
        <v>AE$16</v>
      </c>
      <c r="AF357" s="199" t="str">
        <f t="shared" si="362"/>
        <v>AF$16</v>
      </c>
      <c r="AG357" s="199" t="str">
        <f t="shared" si="362"/>
        <v>AG$16</v>
      </c>
      <c r="AH357" s="199" t="str">
        <f t="shared" si="362"/>
        <v>AH$16</v>
      </c>
      <c r="AI357" s="199" t="str">
        <f t="shared" si="362"/>
        <v>AI$16</v>
      </c>
      <c r="AJ357" s="199" t="str">
        <f t="shared" si="362"/>
        <v>AJ$16</v>
      </c>
      <c r="AK357" s="199" t="str">
        <f t="shared" si="362"/>
        <v>AK$16</v>
      </c>
      <c r="AL357" s="199" t="str">
        <f t="shared" si="362"/>
        <v>AL$16</v>
      </c>
      <c r="AM357" s="199" t="str">
        <f t="shared" si="362"/>
        <v>AM$16</v>
      </c>
      <c r="AN357" s="199" t="str">
        <f t="shared" si="362"/>
        <v>AN$16</v>
      </c>
      <c r="AO357" s="199" t="str">
        <f t="shared" si="362"/>
        <v>AO$16</v>
      </c>
      <c r="AP357" s="199" t="str">
        <f t="shared" si="362"/>
        <v>AP$16</v>
      </c>
      <c r="AQ357" s="199" t="str">
        <f t="shared" si="362"/>
        <v>AQ$16</v>
      </c>
      <c r="AR357" s="199" t="str">
        <f t="shared" si="362"/>
        <v>AR$16</v>
      </c>
      <c r="AS357" s="199" t="str">
        <f t="shared" si="362"/>
        <v>AS$16</v>
      </c>
      <c r="AT357" s="199" t="str">
        <f t="shared" si="362"/>
        <v>AT$16</v>
      </c>
      <c r="AU357" s="199" t="str">
        <f t="shared" si="362"/>
        <v>AU$16</v>
      </c>
      <c r="AV357" s="199" t="str">
        <f t="shared" si="362"/>
        <v>AV$16</v>
      </c>
      <c r="AW357" s="199" t="str">
        <f t="shared" si="362"/>
        <v>AW$16</v>
      </c>
      <c r="AX357" s="199" t="str">
        <f t="shared" si="362"/>
        <v>AX$16</v>
      </c>
      <c r="AY357" s="199" t="str">
        <f t="shared" si="362"/>
        <v>AY$16</v>
      </c>
      <c r="AZ357" s="199" t="str">
        <f t="shared" si="362"/>
        <v>AZ$16</v>
      </c>
      <c r="BA357" s="199" t="str">
        <f t="shared" si="362"/>
        <v>BA$16</v>
      </c>
      <c r="BB357" s="199" t="str">
        <f t="shared" si="362"/>
        <v>BB$16</v>
      </c>
      <c r="BC357" s="199" t="str">
        <f t="shared" si="362"/>
        <v>BC$16</v>
      </c>
      <c r="BD357" s="199" t="str">
        <f t="shared" si="362"/>
        <v>BD$16</v>
      </c>
      <c r="BE357" s="199" t="str">
        <f t="shared" si="362"/>
        <v>BE$16</v>
      </c>
      <c r="BF357" s="199" t="str">
        <f t="shared" si="362"/>
        <v>BF$16</v>
      </c>
      <c r="BG357" s="199" t="str">
        <f t="shared" si="362"/>
        <v>BG$16</v>
      </c>
      <c r="BH357" s="199" t="str">
        <f t="shared" si="362"/>
        <v>BH$16</v>
      </c>
      <c r="BI357" s="199" t="str">
        <f t="shared" si="362"/>
        <v>BI$16</v>
      </c>
      <c r="BJ357" s="199" t="str">
        <f t="shared" si="362"/>
        <v>BJ$16</v>
      </c>
      <c r="BK357" s="199" t="str">
        <f t="shared" si="362"/>
        <v>BK$16</v>
      </c>
      <c r="BL357" s="199" t="str">
        <f t="shared" si="362"/>
        <v>BL$16</v>
      </c>
      <c r="BM357" s="199" t="str">
        <f t="shared" si="362"/>
        <v>BM$16</v>
      </c>
      <c r="BN357" s="199" t="str">
        <f t="shared" si="362"/>
        <v>BN$16</v>
      </c>
      <c r="BO357" s="199" t="str">
        <f t="shared" si="362"/>
        <v>BO$16</v>
      </c>
      <c r="BP357" s="199" t="str">
        <f t="shared" si="362"/>
        <v>BP$16</v>
      </c>
      <c r="BQ357" s="199" t="str">
        <f t="shared" si="362"/>
        <v>BQ$16</v>
      </c>
      <c r="BR357" s="199" t="str">
        <f t="shared" si="362"/>
        <v>BR$16</v>
      </c>
      <c r="BS357" s="199" t="str">
        <f t="shared" si="362"/>
        <v>BS$16</v>
      </c>
      <c r="BT357" s="199" t="str">
        <f t="shared" si="362"/>
        <v>BT$16</v>
      </c>
      <c r="BU357" s="199" t="str">
        <f t="shared" si="362"/>
        <v>BU$16</v>
      </c>
      <c r="BV357" s="199" t="str">
        <f t="shared" si="362"/>
        <v>BV$16</v>
      </c>
      <c r="BW357" s="199" t="str">
        <f t="shared" si="362"/>
        <v>BW$16</v>
      </c>
      <c r="BX357" s="199" t="str">
        <f t="shared" si="362"/>
        <v>BX$16</v>
      </c>
      <c r="BY357" s="199" t="str">
        <f t="shared" si="362"/>
        <v>BY$16</v>
      </c>
      <c r="BZ357" s="199" t="str">
        <f t="shared" si="362"/>
        <v>BZ$16</v>
      </c>
      <c r="CA357" s="199" t="str">
        <f t="shared" si="362"/>
        <v>CA$16</v>
      </c>
      <c r="CB357" s="199" t="str">
        <f t="shared" si="362"/>
        <v>CB$16</v>
      </c>
      <c r="CC357" s="199" t="str">
        <f t="shared" si="362"/>
        <v>CC$16</v>
      </c>
      <c r="CD357" s="199" t="str">
        <f t="shared" si="362"/>
        <v>CD$16</v>
      </c>
      <c r="CE357" s="199" t="str">
        <f t="shared" ref="CE357:CL357" si="363">CE$20</f>
        <v>CE$16</v>
      </c>
      <c r="CF357" s="199" t="str">
        <f t="shared" si="363"/>
        <v>CF$16</v>
      </c>
      <c r="CG357" s="199" t="str">
        <f t="shared" si="363"/>
        <v>CG$16</v>
      </c>
      <c r="CH357" s="199" t="str">
        <f t="shared" si="363"/>
        <v>CH$16</v>
      </c>
      <c r="CI357" s="199" t="str">
        <f t="shared" si="363"/>
        <v>CI$16</v>
      </c>
      <c r="CJ357" s="199" t="str">
        <f t="shared" si="363"/>
        <v>CJ$16</v>
      </c>
      <c r="CK357" s="199" t="str">
        <f t="shared" si="363"/>
        <v>CK$16</v>
      </c>
      <c r="CL357" s="199" t="str">
        <f t="shared" si="363"/>
        <v>CL$16</v>
      </c>
      <c r="CN357" s="176"/>
      <c r="CO357" s="199" t="str">
        <f t="shared" ref="CO357:DL357" si="364">CO$20</f>
        <v>CO$16</v>
      </c>
      <c r="CP357" s="199" t="str">
        <f t="shared" si="364"/>
        <v>CP$16</v>
      </c>
      <c r="CQ357" s="199" t="str">
        <f t="shared" si="364"/>
        <v>CQ$16</v>
      </c>
      <c r="CR357" s="199" t="str">
        <f t="shared" si="364"/>
        <v>CR$16</v>
      </c>
      <c r="CS357" s="199" t="str">
        <f t="shared" si="364"/>
        <v>CS$16</v>
      </c>
      <c r="CT357" s="199" t="str">
        <f t="shared" si="364"/>
        <v>CT$16</v>
      </c>
      <c r="CU357" s="199" t="str">
        <f t="shared" si="364"/>
        <v>CU$16</v>
      </c>
      <c r="CV357" s="199" t="str">
        <f t="shared" si="364"/>
        <v>CV$16</v>
      </c>
      <c r="CW357" s="199" t="str">
        <f t="shared" si="364"/>
        <v>CW$16</v>
      </c>
      <c r="CX357" s="199" t="str">
        <f t="shared" si="364"/>
        <v>CX$16</v>
      </c>
      <c r="CY357" s="199" t="str">
        <f t="shared" si="364"/>
        <v>CY$16</v>
      </c>
      <c r="CZ357" s="199" t="str">
        <f t="shared" si="364"/>
        <v>CZ$16</v>
      </c>
      <c r="DA357" s="199" t="str">
        <f t="shared" si="364"/>
        <v>DA$16</v>
      </c>
      <c r="DB357" s="199" t="str">
        <f t="shared" si="364"/>
        <v>DB$16</v>
      </c>
      <c r="DC357" s="199" t="str">
        <f t="shared" si="364"/>
        <v>DC$16</v>
      </c>
      <c r="DD357" s="199" t="str">
        <f t="shared" si="364"/>
        <v>DD$16</v>
      </c>
      <c r="DE357" s="199" t="str">
        <f t="shared" si="364"/>
        <v>DE$16</v>
      </c>
      <c r="DF357" s="199" t="str">
        <f t="shared" si="364"/>
        <v>DF$16</v>
      </c>
      <c r="DG357" s="199" t="str">
        <f t="shared" si="364"/>
        <v>DG$16</v>
      </c>
      <c r="DH357" s="199" t="str">
        <f t="shared" si="364"/>
        <v>DH$16</v>
      </c>
      <c r="DI357" s="199" t="str">
        <f t="shared" si="364"/>
        <v>DI$16</v>
      </c>
      <c r="DJ357" s="199" t="str">
        <f t="shared" si="364"/>
        <v>DJ$16</v>
      </c>
      <c r="DK357" s="199" t="str">
        <f t="shared" si="364"/>
        <v>DK$16</v>
      </c>
      <c r="DL357" s="199" t="str">
        <f t="shared" si="364"/>
        <v>DL$16</v>
      </c>
    </row>
    <row r="358" spans="1:116" x14ac:dyDescent="0.4">
      <c r="A358" s="174"/>
      <c r="E358" s="8"/>
      <c r="G358" s="175" t="s">
        <v>462</v>
      </c>
      <c r="H358" s="200"/>
      <c r="I358" s="201"/>
      <c r="J358" s="201"/>
      <c r="K358" s="202"/>
      <c r="L358" s="202"/>
      <c r="M358" s="202"/>
      <c r="N358" s="202"/>
      <c r="O358" s="202"/>
      <c r="P358" s="202"/>
      <c r="R358" s="202"/>
      <c r="S358" s="199" t="str">
        <f t="shared" ref="S358:CD358" si="365">S$21</f>
        <v>S$17</v>
      </c>
      <c r="T358" s="199" t="str">
        <f t="shared" si="365"/>
        <v>T$17</v>
      </c>
      <c r="U358" s="199" t="str">
        <f t="shared" si="365"/>
        <v>U$17</v>
      </c>
      <c r="V358" s="199" t="str">
        <f t="shared" si="365"/>
        <v>V$17</v>
      </c>
      <c r="W358" s="199" t="str">
        <f t="shared" si="365"/>
        <v>W$17</v>
      </c>
      <c r="X358" s="199" t="str">
        <f t="shared" si="365"/>
        <v>X$17</v>
      </c>
      <c r="Y358" s="199" t="str">
        <f t="shared" si="365"/>
        <v>Y$17</v>
      </c>
      <c r="Z358" s="199" t="str">
        <f t="shared" si="365"/>
        <v>Z$17</v>
      </c>
      <c r="AA358" s="199" t="str">
        <f t="shared" si="365"/>
        <v>AA$17</v>
      </c>
      <c r="AB358" s="199" t="str">
        <f t="shared" si="365"/>
        <v>AB$17</v>
      </c>
      <c r="AC358" s="199" t="str">
        <f t="shared" si="365"/>
        <v>AC$17</v>
      </c>
      <c r="AD358" s="199" t="str">
        <f t="shared" si="365"/>
        <v>AD$17</v>
      </c>
      <c r="AE358" s="199" t="str">
        <f t="shared" si="365"/>
        <v>AE$17</v>
      </c>
      <c r="AF358" s="199" t="str">
        <f t="shared" si="365"/>
        <v>AF$17</v>
      </c>
      <c r="AG358" s="199" t="str">
        <f t="shared" si="365"/>
        <v>AG$17</v>
      </c>
      <c r="AH358" s="199" t="str">
        <f t="shared" si="365"/>
        <v>AH$17</v>
      </c>
      <c r="AI358" s="199" t="str">
        <f t="shared" si="365"/>
        <v>AI$17</v>
      </c>
      <c r="AJ358" s="199" t="str">
        <f t="shared" si="365"/>
        <v>AJ$17</v>
      </c>
      <c r="AK358" s="199" t="str">
        <f t="shared" si="365"/>
        <v>AK$17</v>
      </c>
      <c r="AL358" s="199" t="str">
        <f t="shared" si="365"/>
        <v>AL$17</v>
      </c>
      <c r="AM358" s="199" t="str">
        <f t="shared" si="365"/>
        <v>AM$17</v>
      </c>
      <c r="AN358" s="199" t="str">
        <f t="shared" si="365"/>
        <v>AN$17</v>
      </c>
      <c r="AO358" s="199" t="str">
        <f t="shared" si="365"/>
        <v>AO$17</v>
      </c>
      <c r="AP358" s="199" t="str">
        <f t="shared" si="365"/>
        <v>AP$17</v>
      </c>
      <c r="AQ358" s="199" t="str">
        <f t="shared" si="365"/>
        <v>AQ$17</v>
      </c>
      <c r="AR358" s="199" t="str">
        <f t="shared" si="365"/>
        <v>AR$17</v>
      </c>
      <c r="AS358" s="199" t="str">
        <f t="shared" si="365"/>
        <v>AS$17</v>
      </c>
      <c r="AT358" s="199" t="str">
        <f t="shared" si="365"/>
        <v>AT$17</v>
      </c>
      <c r="AU358" s="199" t="str">
        <f t="shared" si="365"/>
        <v>AU$17</v>
      </c>
      <c r="AV358" s="199" t="str">
        <f t="shared" si="365"/>
        <v>AV$17</v>
      </c>
      <c r="AW358" s="199" t="str">
        <f t="shared" si="365"/>
        <v>AW$17</v>
      </c>
      <c r="AX358" s="199" t="str">
        <f t="shared" si="365"/>
        <v>AX$17</v>
      </c>
      <c r="AY358" s="199" t="str">
        <f t="shared" si="365"/>
        <v>AY$17</v>
      </c>
      <c r="AZ358" s="199" t="str">
        <f t="shared" si="365"/>
        <v>AZ$17</v>
      </c>
      <c r="BA358" s="199" t="str">
        <f t="shared" si="365"/>
        <v>BA$17</v>
      </c>
      <c r="BB358" s="199" t="str">
        <f t="shared" si="365"/>
        <v>BB$17</v>
      </c>
      <c r="BC358" s="199" t="str">
        <f t="shared" si="365"/>
        <v>BC$17</v>
      </c>
      <c r="BD358" s="199" t="str">
        <f t="shared" si="365"/>
        <v>BD$17</v>
      </c>
      <c r="BE358" s="199" t="str">
        <f t="shared" si="365"/>
        <v>BE$17</v>
      </c>
      <c r="BF358" s="199" t="str">
        <f t="shared" si="365"/>
        <v>BF$17</v>
      </c>
      <c r="BG358" s="199" t="str">
        <f t="shared" si="365"/>
        <v>BG$17</v>
      </c>
      <c r="BH358" s="199" t="str">
        <f t="shared" si="365"/>
        <v>BH$17</v>
      </c>
      <c r="BI358" s="199" t="str">
        <f t="shared" si="365"/>
        <v>BI$17</v>
      </c>
      <c r="BJ358" s="199" t="str">
        <f t="shared" si="365"/>
        <v>BJ$17</v>
      </c>
      <c r="BK358" s="199" t="str">
        <f t="shared" si="365"/>
        <v>BK$17</v>
      </c>
      <c r="BL358" s="199" t="str">
        <f t="shared" si="365"/>
        <v>BL$17</v>
      </c>
      <c r="BM358" s="199" t="str">
        <f t="shared" si="365"/>
        <v>BM$17</v>
      </c>
      <c r="BN358" s="199" t="str">
        <f t="shared" si="365"/>
        <v>BN$17</v>
      </c>
      <c r="BO358" s="199" t="str">
        <f t="shared" si="365"/>
        <v>BO$17</v>
      </c>
      <c r="BP358" s="199" t="str">
        <f t="shared" si="365"/>
        <v>BP$17</v>
      </c>
      <c r="BQ358" s="199" t="str">
        <f t="shared" si="365"/>
        <v>BQ$17</v>
      </c>
      <c r="BR358" s="199" t="str">
        <f t="shared" si="365"/>
        <v>BR$17</v>
      </c>
      <c r="BS358" s="199" t="str">
        <f t="shared" si="365"/>
        <v>BS$17</v>
      </c>
      <c r="BT358" s="199" t="str">
        <f t="shared" si="365"/>
        <v>BT$17</v>
      </c>
      <c r="BU358" s="199" t="str">
        <f t="shared" si="365"/>
        <v>BU$17</v>
      </c>
      <c r="BV358" s="199" t="str">
        <f t="shared" si="365"/>
        <v>BV$17</v>
      </c>
      <c r="BW358" s="199" t="str">
        <f t="shared" si="365"/>
        <v>BW$17</v>
      </c>
      <c r="BX358" s="199" t="str">
        <f t="shared" si="365"/>
        <v>BX$17</v>
      </c>
      <c r="BY358" s="199" t="str">
        <f t="shared" si="365"/>
        <v>BY$17</v>
      </c>
      <c r="BZ358" s="199" t="str">
        <f t="shared" si="365"/>
        <v>BZ$17</v>
      </c>
      <c r="CA358" s="199" t="str">
        <f t="shared" si="365"/>
        <v>CA$17</v>
      </c>
      <c r="CB358" s="199" t="str">
        <f t="shared" si="365"/>
        <v>CB$17</v>
      </c>
      <c r="CC358" s="199" t="str">
        <f t="shared" si="365"/>
        <v>CC$17</v>
      </c>
      <c r="CD358" s="199" t="str">
        <f t="shared" si="365"/>
        <v>CD$17</v>
      </c>
      <c r="CE358" s="199" t="str">
        <f t="shared" ref="CE358:CL358" si="366">CE$21</f>
        <v>CE$17</v>
      </c>
      <c r="CF358" s="199" t="str">
        <f t="shared" si="366"/>
        <v>CF$17</v>
      </c>
      <c r="CG358" s="199" t="str">
        <f t="shared" si="366"/>
        <v>CG$17</v>
      </c>
      <c r="CH358" s="199" t="str">
        <f t="shared" si="366"/>
        <v>CH$17</v>
      </c>
      <c r="CI358" s="199" t="str">
        <f t="shared" si="366"/>
        <v>CI$17</v>
      </c>
      <c r="CJ358" s="199" t="str">
        <f t="shared" si="366"/>
        <v>CJ$17</v>
      </c>
      <c r="CK358" s="199" t="str">
        <f t="shared" si="366"/>
        <v>CK$17</v>
      </c>
      <c r="CL358" s="199" t="str">
        <f t="shared" si="366"/>
        <v>CL$17</v>
      </c>
      <c r="CN358" s="201"/>
      <c r="CO358" s="199" t="str">
        <f t="shared" ref="CO358:DL358" si="367">CO$21</f>
        <v>CO$17</v>
      </c>
      <c r="CP358" s="199" t="str">
        <f t="shared" si="367"/>
        <v>CP$17</v>
      </c>
      <c r="CQ358" s="199" t="str">
        <f t="shared" si="367"/>
        <v>CQ$17</v>
      </c>
      <c r="CR358" s="199" t="str">
        <f t="shared" si="367"/>
        <v>CR$17</v>
      </c>
      <c r="CS358" s="199" t="str">
        <f t="shared" si="367"/>
        <v>CS$17</v>
      </c>
      <c r="CT358" s="199" t="str">
        <f t="shared" si="367"/>
        <v>CT$17</v>
      </c>
      <c r="CU358" s="199" t="str">
        <f t="shared" si="367"/>
        <v>CU$17</v>
      </c>
      <c r="CV358" s="199" t="str">
        <f t="shared" si="367"/>
        <v>CV$17</v>
      </c>
      <c r="CW358" s="199" t="str">
        <f t="shared" si="367"/>
        <v>CW$17</v>
      </c>
      <c r="CX358" s="199" t="str">
        <f t="shared" si="367"/>
        <v>CX$17</v>
      </c>
      <c r="CY358" s="199" t="str">
        <f t="shared" si="367"/>
        <v>CY$17</v>
      </c>
      <c r="CZ358" s="199" t="str">
        <f t="shared" si="367"/>
        <v>CZ$17</v>
      </c>
      <c r="DA358" s="199" t="str">
        <f t="shared" si="367"/>
        <v>DA$17</v>
      </c>
      <c r="DB358" s="199" t="str">
        <f t="shared" si="367"/>
        <v>DB$17</v>
      </c>
      <c r="DC358" s="199" t="str">
        <f t="shared" si="367"/>
        <v>DC$17</v>
      </c>
      <c r="DD358" s="199" t="str">
        <f t="shared" si="367"/>
        <v>DD$17</v>
      </c>
      <c r="DE358" s="199" t="str">
        <f t="shared" si="367"/>
        <v>DE$17</v>
      </c>
      <c r="DF358" s="199" t="str">
        <f t="shared" si="367"/>
        <v>DF$17</v>
      </c>
      <c r="DG358" s="199" t="str">
        <f t="shared" si="367"/>
        <v>DG$17</v>
      </c>
      <c r="DH358" s="199" t="str">
        <f t="shared" si="367"/>
        <v>DH$17</v>
      </c>
      <c r="DI358" s="199" t="str">
        <f t="shared" si="367"/>
        <v>DI$17</v>
      </c>
      <c r="DJ358" s="199" t="str">
        <f t="shared" si="367"/>
        <v>DJ$17</v>
      </c>
      <c r="DK358" s="199" t="str">
        <f t="shared" si="367"/>
        <v>DK$17</v>
      </c>
      <c r="DL358" s="199" t="str">
        <f t="shared" si="367"/>
        <v>DL$17</v>
      </c>
    </row>
    <row r="359" spans="1:116" x14ac:dyDescent="0.4">
      <c r="A359" s="174"/>
      <c r="E359" s="8"/>
      <c r="G359" s="175" t="s">
        <v>491</v>
      </c>
      <c r="H359" s="200"/>
      <c r="I359" s="201"/>
      <c r="J359" s="201"/>
      <c r="K359" s="202"/>
      <c r="L359" s="202"/>
      <c r="M359" s="202"/>
      <c r="N359" s="202"/>
      <c r="O359" s="202"/>
      <c r="P359" s="202"/>
      <c r="R359" s="202"/>
      <c r="S359" s="190"/>
      <c r="T359" s="190"/>
      <c r="U359" s="190"/>
      <c r="V359" s="190"/>
      <c r="W359" s="190"/>
      <c r="X359" s="190"/>
      <c r="Y359" s="190"/>
      <c r="Z359" s="190"/>
      <c r="AA359" s="190"/>
      <c r="AB359" s="190"/>
      <c r="AC359" s="190"/>
      <c r="AD359" s="190"/>
      <c r="AE359" s="190"/>
      <c r="AF359" s="190"/>
      <c r="AG359" s="190"/>
      <c r="AH359" s="190"/>
      <c r="AI359" s="190"/>
      <c r="AJ359" s="190"/>
      <c r="AK359" s="190"/>
      <c r="AL359" s="190"/>
      <c r="AM359" s="190"/>
      <c r="AN359" s="190"/>
      <c r="AO359" s="190"/>
      <c r="AP359" s="190"/>
      <c r="AQ359" s="190"/>
      <c r="AR359" s="190"/>
      <c r="AS359" s="190"/>
      <c r="AT359" s="190"/>
      <c r="AU359" s="190"/>
      <c r="AV359" s="190"/>
      <c r="AW359" s="190"/>
      <c r="AX359" s="190"/>
      <c r="AY359" s="190"/>
      <c r="AZ359" s="190"/>
      <c r="BA359" s="190"/>
      <c r="BB359" s="190"/>
      <c r="BC359" s="190"/>
      <c r="BD359" s="190"/>
      <c r="BE359" s="190"/>
      <c r="BF359" s="190"/>
      <c r="BG359" s="190"/>
      <c r="BH359" s="190"/>
      <c r="BI359" s="190"/>
      <c r="BJ359" s="190"/>
      <c r="BK359" s="190"/>
      <c r="BL359" s="190"/>
      <c r="BM359" s="190"/>
      <c r="BN359" s="190"/>
      <c r="BO359" s="190"/>
      <c r="BP359" s="190"/>
      <c r="BQ359" s="190"/>
      <c r="BR359" s="190"/>
      <c r="BS359" s="190"/>
      <c r="BT359" s="190"/>
      <c r="BU359" s="190"/>
      <c r="BV359" s="190"/>
      <c r="BW359" s="190"/>
      <c r="BX359" s="190"/>
      <c r="BY359" s="190"/>
      <c r="BZ359" s="190"/>
      <c r="CA359" s="190"/>
      <c r="CB359" s="190"/>
      <c r="CC359" s="190"/>
      <c r="CD359" s="190"/>
      <c r="CE359" s="190"/>
      <c r="CF359" s="190"/>
      <c r="CG359" s="190"/>
      <c r="CH359" s="190"/>
      <c r="CI359" s="190"/>
      <c r="CJ359" s="190"/>
      <c r="CK359" s="190"/>
      <c r="CL359" s="190"/>
      <c r="CN359" s="201"/>
      <c r="CO359" s="190"/>
      <c r="CP359" s="190"/>
      <c r="CQ359" s="190"/>
      <c r="CR359" s="190"/>
      <c r="CS359" s="190"/>
      <c r="CT359" s="190"/>
      <c r="CU359" s="190"/>
      <c r="CV359" s="190"/>
      <c r="CW359" s="190"/>
      <c r="CX359" s="190"/>
      <c r="CY359" s="190"/>
      <c r="CZ359" s="190"/>
      <c r="DA359" s="190"/>
      <c r="DB359" s="190"/>
      <c r="DC359" s="190"/>
      <c r="DD359" s="190"/>
      <c r="DE359" s="190"/>
      <c r="DF359" s="190"/>
      <c r="DG359" s="190"/>
      <c r="DH359" s="190"/>
      <c r="DI359" s="190"/>
      <c r="DJ359" s="190"/>
      <c r="DK359" s="190"/>
      <c r="DL359" s="190"/>
    </row>
    <row r="360" spans="1:116" x14ac:dyDescent="0.4">
      <c r="A360" s="174"/>
      <c r="E360" s="8"/>
      <c r="G360" s="175" t="s">
        <v>505</v>
      </c>
      <c r="H360" s="200"/>
      <c r="I360" s="201"/>
      <c r="J360" s="201"/>
      <c r="K360" s="202"/>
      <c r="L360" s="202"/>
      <c r="M360" s="202"/>
      <c r="N360" s="202"/>
      <c r="O360" s="202"/>
      <c r="P360" s="202"/>
      <c r="R360" s="202"/>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BP360" s="190"/>
      <c r="BQ360" s="190"/>
      <c r="BR360" s="190"/>
      <c r="BS360" s="190"/>
      <c r="BT360" s="190"/>
      <c r="BU360" s="190"/>
      <c r="BV360" s="190"/>
      <c r="BW360" s="190"/>
      <c r="BX360" s="190"/>
      <c r="BY360" s="190"/>
      <c r="BZ360" s="190"/>
      <c r="CA360" s="190"/>
      <c r="CB360" s="190"/>
      <c r="CC360" s="190"/>
      <c r="CD360" s="190"/>
      <c r="CE360" s="190"/>
      <c r="CF360" s="190"/>
      <c r="CG360" s="190"/>
      <c r="CH360" s="190"/>
      <c r="CI360" s="190"/>
      <c r="CJ360" s="190"/>
      <c r="CK360" s="190"/>
      <c r="CL360" s="190"/>
      <c r="CN360" s="201"/>
      <c r="CO360" s="190"/>
      <c r="CP360" s="190"/>
      <c r="CQ360" s="190"/>
      <c r="CR360" s="190"/>
      <c r="CS360" s="190"/>
      <c r="CT360" s="190"/>
      <c r="CU360" s="190"/>
      <c r="CV360" s="190"/>
      <c r="CW360" s="190"/>
      <c r="CX360" s="190"/>
      <c r="CY360" s="190"/>
      <c r="CZ360" s="190"/>
      <c r="DA360" s="190"/>
      <c r="DB360" s="190"/>
      <c r="DC360" s="190"/>
      <c r="DD360" s="190"/>
      <c r="DE360" s="190"/>
      <c r="DF360" s="190"/>
      <c r="DG360" s="190"/>
      <c r="DH360" s="190"/>
      <c r="DI360" s="190"/>
      <c r="DJ360" s="190"/>
      <c r="DK360" s="190"/>
      <c r="DL360" s="190"/>
    </row>
    <row r="361" spans="1:116" x14ac:dyDescent="0.4">
      <c r="A361" s="174"/>
      <c r="E361" s="8"/>
      <c r="G361" s="175" t="s">
        <v>463</v>
      </c>
      <c r="H361" s="200"/>
      <c r="I361" s="201"/>
      <c r="J361" s="201"/>
      <c r="K361" s="202"/>
      <c r="L361" s="202"/>
      <c r="M361" s="202"/>
      <c r="N361" s="202"/>
      <c r="O361" s="202"/>
      <c r="P361" s="202"/>
      <c r="R361" s="202"/>
      <c r="S361" s="190" t="str">
        <f t="shared" ref="S361:CD361" si="368">S$22</f>
        <v>S$18</v>
      </c>
      <c r="T361" s="190" t="str">
        <f t="shared" si="368"/>
        <v>T$18</v>
      </c>
      <c r="U361" s="190" t="str">
        <f t="shared" si="368"/>
        <v>U$18</v>
      </c>
      <c r="V361" s="190" t="str">
        <f t="shared" si="368"/>
        <v>V$18</v>
      </c>
      <c r="W361" s="190" t="str">
        <f t="shared" si="368"/>
        <v>W$18</v>
      </c>
      <c r="X361" s="190" t="str">
        <f t="shared" si="368"/>
        <v>X$18</v>
      </c>
      <c r="Y361" s="190" t="str">
        <f t="shared" si="368"/>
        <v>Y$18</v>
      </c>
      <c r="Z361" s="190" t="str">
        <f t="shared" si="368"/>
        <v>Z$18</v>
      </c>
      <c r="AA361" s="190" t="str">
        <f t="shared" si="368"/>
        <v>AA$18</v>
      </c>
      <c r="AB361" s="190" t="str">
        <f t="shared" si="368"/>
        <v>AB$18</v>
      </c>
      <c r="AC361" s="190" t="str">
        <f t="shared" si="368"/>
        <v>AC$18</v>
      </c>
      <c r="AD361" s="190" t="str">
        <f t="shared" si="368"/>
        <v>AD$18</v>
      </c>
      <c r="AE361" s="190" t="str">
        <f t="shared" si="368"/>
        <v>AE$18</v>
      </c>
      <c r="AF361" s="190" t="str">
        <f t="shared" si="368"/>
        <v>AF$18</v>
      </c>
      <c r="AG361" s="190" t="str">
        <f t="shared" si="368"/>
        <v>AG$18</v>
      </c>
      <c r="AH361" s="190" t="str">
        <f t="shared" si="368"/>
        <v>AH$18</v>
      </c>
      <c r="AI361" s="190" t="str">
        <f t="shared" si="368"/>
        <v>AI$18</v>
      </c>
      <c r="AJ361" s="190" t="str">
        <f t="shared" si="368"/>
        <v>AJ$18</v>
      </c>
      <c r="AK361" s="190" t="str">
        <f t="shared" si="368"/>
        <v>AK$18</v>
      </c>
      <c r="AL361" s="190" t="str">
        <f t="shared" si="368"/>
        <v>AL$18</v>
      </c>
      <c r="AM361" s="190" t="str">
        <f t="shared" si="368"/>
        <v>AM$18</v>
      </c>
      <c r="AN361" s="190" t="str">
        <f t="shared" si="368"/>
        <v>AN$18</v>
      </c>
      <c r="AO361" s="190" t="str">
        <f t="shared" si="368"/>
        <v>AO$18</v>
      </c>
      <c r="AP361" s="190" t="str">
        <f t="shared" si="368"/>
        <v>AP$18</v>
      </c>
      <c r="AQ361" s="190" t="str">
        <f t="shared" si="368"/>
        <v>AQ$18</v>
      </c>
      <c r="AR361" s="190" t="str">
        <f t="shared" si="368"/>
        <v>AR$18</v>
      </c>
      <c r="AS361" s="190" t="str">
        <f t="shared" si="368"/>
        <v>AS$18</v>
      </c>
      <c r="AT361" s="190" t="str">
        <f t="shared" si="368"/>
        <v>AT$18</v>
      </c>
      <c r="AU361" s="190" t="str">
        <f t="shared" si="368"/>
        <v>AU$18</v>
      </c>
      <c r="AV361" s="190" t="str">
        <f t="shared" si="368"/>
        <v>AV$18</v>
      </c>
      <c r="AW361" s="190" t="str">
        <f t="shared" si="368"/>
        <v>AW$18</v>
      </c>
      <c r="AX361" s="190" t="str">
        <f t="shared" si="368"/>
        <v>AX$18</v>
      </c>
      <c r="AY361" s="190" t="str">
        <f t="shared" si="368"/>
        <v>AY$18</v>
      </c>
      <c r="AZ361" s="190" t="str">
        <f t="shared" si="368"/>
        <v>AZ$18</v>
      </c>
      <c r="BA361" s="190" t="str">
        <f t="shared" si="368"/>
        <v>BA$18</v>
      </c>
      <c r="BB361" s="190" t="str">
        <f t="shared" si="368"/>
        <v>BB$18</v>
      </c>
      <c r="BC361" s="190" t="str">
        <f t="shared" si="368"/>
        <v>BC$18</v>
      </c>
      <c r="BD361" s="190" t="str">
        <f t="shared" si="368"/>
        <v>BD$18</v>
      </c>
      <c r="BE361" s="190" t="str">
        <f t="shared" si="368"/>
        <v>BE$18</v>
      </c>
      <c r="BF361" s="190" t="str">
        <f t="shared" si="368"/>
        <v>BF$18</v>
      </c>
      <c r="BG361" s="190" t="str">
        <f t="shared" si="368"/>
        <v>BG$18</v>
      </c>
      <c r="BH361" s="190" t="str">
        <f t="shared" si="368"/>
        <v>BH$18</v>
      </c>
      <c r="BI361" s="190" t="str">
        <f t="shared" si="368"/>
        <v>BI$18</v>
      </c>
      <c r="BJ361" s="190" t="str">
        <f t="shared" si="368"/>
        <v>BJ$18</v>
      </c>
      <c r="BK361" s="190" t="str">
        <f t="shared" si="368"/>
        <v>BK$18</v>
      </c>
      <c r="BL361" s="190" t="str">
        <f t="shared" si="368"/>
        <v>BL$18</v>
      </c>
      <c r="BM361" s="190" t="str">
        <f t="shared" si="368"/>
        <v>BM$18</v>
      </c>
      <c r="BN361" s="190" t="str">
        <f t="shared" si="368"/>
        <v>BN$18</v>
      </c>
      <c r="BO361" s="190" t="str">
        <f t="shared" si="368"/>
        <v>BO$18</v>
      </c>
      <c r="BP361" s="190" t="str">
        <f t="shared" si="368"/>
        <v>BP$18</v>
      </c>
      <c r="BQ361" s="190" t="str">
        <f t="shared" si="368"/>
        <v>BQ$18</v>
      </c>
      <c r="BR361" s="190" t="str">
        <f t="shared" si="368"/>
        <v>BR$18</v>
      </c>
      <c r="BS361" s="190" t="str">
        <f t="shared" si="368"/>
        <v>BS$18</v>
      </c>
      <c r="BT361" s="190" t="str">
        <f t="shared" si="368"/>
        <v>BT$18</v>
      </c>
      <c r="BU361" s="190" t="str">
        <f t="shared" si="368"/>
        <v>BU$18</v>
      </c>
      <c r="BV361" s="190" t="str">
        <f t="shared" si="368"/>
        <v>BV$18</v>
      </c>
      <c r="BW361" s="190" t="str">
        <f t="shared" si="368"/>
        <v>BW$18</v>
      </c>
      <c r="BX361" s="190" t="str">
        <f t="shared" si="368"/>
        <v>BX$18</v>
      </c>
      <c r="BY361" s="190" t="str">
        <f t="shared" si="368"/>
        <v>BY$18</v>
      </c>
      <c r="BZ361" s="190" t="str">
        <f t="shared" si="368"/>
        <v>BZ$18</v>
      </c>
      <c r="CA361" s="190" t="str">
        <f t="shared" si="368"/>
        <v>CA$18</v>
      </c>
      <c r="CB361" s="190" t="str">
        <f t="shared" si="368"/>
        <v>CB$18</v>
      </c>
      <c r="CC361" s="190" t="str">
        <f t="shared" si="368"/>
        <v>CC$18</v>
      </c>
      <c r="CD361" s="190" t="str">
        <f t="shared" si="368"/>
        <v>CD$18</v>
      </c>
      <c r="CE361" s="190" t="str">
        <f t="shared" ref="CE361:CL361" si="369">CE$22</f>
        <v>CE$18</v>
      </c>
      <c r="CF361" s="190" t="str">
        <f t="shared" si="369"/>
        <v>CF$18</v>
      </c>
      <c r="CG361" s="190" t="str">
        <f t="shared" si="369"/>
        <v>CG$18</v>
      </c>
      <c r="CH361" s="190" t="str">
        <f t="shared" si="369"/>
        <v>CH$18</v>
      </c>
      <c r="CI361" s="190" t="str">
        <f t="shared" si="369"/>
        <v>CI$18</v>
      </c>
      <c r="CJ361" s="190" t="str">
        <f t="shared" si="369"/>
        <v>CJ$18</v>
      </c>
      <c r="CK361" s="190" t="str">
        <f t="shared" si="369"/>
        <v>CK$18</v>
      </c>
      <c r="CL361" s="190" t="str">
        <f t="shared" si="369"/>
        <v>CL$18</v>
      </c>
      <c r="CN361" s="201"/>
      <c r="CO361" s="190" t="str">
        <f t="shared" ref="CO361:DL361" si="370">CO$22</f>
        <v>CO$18</v>
      </c>
      <c r="CP361" s="190" t="str">
        <f t="shared" si="370"/>
        <v>CP$18</v>
      </c>
      <c r="CQ361" s="190" t="str">
        <f t="shared" si="370"/>
        <v>CQ$18</v>
      </c>
      <c r="CR361" s="190" t="str">
        <f t="shared" si="370"/>
        <v>CR$18</v>
      </c>
      <c r="CS361" s="190" t="str">
        <f t="shared" si="370"/>
        <v>CS$18</v>
      </c>
      <c r="CT361" s="190" t="str">
        <f t="shared" si="370"/>
        <v>CT$18</v>
      </c>
      <c r="CU361" s="190" t="str">
        <f t="shared" si="370"/>
        <v>CU$18</v>
      </c>
      <c r="CV361" s="190" t="str">
        <f t="shared" si="370"/>
        <v>CV$18</v>
      </c>
      <c r="CW361" s="190" t="str">
        <f t="shared" si="370"/>
        <v>CW$18</v>
      </c>
      <c r="CX361" s="190" t="str">
        <f t="shared" si="370"/>
        <v>CX$18</v>
      </c>
      <c r="CY361" s="190" t="str">
        <f t="shared" si="370"/>
        <v>CY$18</v>
      </c>
      <c r="CZ361" s="190" t="str">
        <f t="shared" si="370"/>
        <v>CZ$18</v>
      </c>
      <c r="DA361" s="190" t="str">
        <f t="shared" si="370"/>
        <v>DA$18</v>
      </c>
      <c r="DB361" s="190" t="str">
        <f t="shared" si="370"/>
        <v>DB$18</v>
      </c>
      <c r="DC361" s="190" t="str">
        <f t="shared" si="370"/>
        <v>DC$18</v>
      </c>
      <c r="DD361" s="190" t="str">
        <f t="shared" si="370"/>
        <v>DD$18</v>
      </c>
      <c r="DE361" s="190" t="str">
        <f t="shared" si="370"/>
        <v>DE$18</v>
      </c>
      <c r="DF361" s="190" t="str">
        <f t="shared" si="370"/>
        <v>DF$18</v>
      </c>
      <c r="DG361" s="190" t="str">
        <f t="shared" si="370"/>
        <v>DG$18</v>
      </c>
      <c r="DH361" s="190" t="str">
        <f t="shared" si="370"/>
        <v>DH$18</v>
      </c>
      <c r="DI361" s="190" t="str">
        <f t="shared" si="370"/>
        <v>DI$18</v>
      </c>
      <c r="DJ361" s="190" t="str">
        <f t="shared" si="370"/>
        <v>DJ$18</v>
      </c>
      <c r="DK361" s="190" t="str">
        <f t="shared" si="370"/>
        <v>DK$18</v>
      </c>
      <c r="DL361" s="190" t="str">
        <f t="shared" si="370"/>
        <v>DL$18</v>
      </c>
    </row>
    <row r="362" spans="1:116" x14ac:dyDescent="0.4">
      <c r="A362" s="174"/>
      <c r="E362" s="8"/>
      <c r="G362" s="175" t="s">
        <v>464</v>
      </c>
      <c r="H362" s="200"/>
      <c r="I362" s="201"/>
      <c r="J362" s="201"/>
      <c r="K362" s="202"/>
      <c r="L362" s="202"/>
      <c r="M362" s="202"/>
      <c r="N362" s="202"/>
      <c r="O362" s="202"/>
      <c r="P362" s="202"/>
      <c r="R362" s="202"/>
      <c r="S362" s="190" t="str">
        <f t="shared" ref="S362:CD362" si="371">S$23</f>
        <v>S$19</v>
      </c>
      <c r="T362" s="190" t="str">
        <f t="shared" si="371"/>
        <v>T$19</v>
      </c>
      <c r="U362" s="190" t="str">
        <f t="shared" si="371"/>
        <v>U$19</v>
      </c>
      <c r="V362" s="190" t="str">
        <f t="shared" si="371"/>
        <v>V$19</v>
      </c>
      <c r="W362" s="190" t="str">
        <f t="shared" si="371"/>
        <v>W$19</v>
      </c>
      <c r="X362" s="190" t="str">
        <f t="shared" si="371"/>
        <v>X$19</v>
      </c>
      <c r="Y362" s="190" t="str">
        <f t="shared" si="371"/>
        <v>Y$19</v>
      </c>
      <c r="Z362" s="190" t="str">
        <f t="shared" si="371"/>
        <v>Z$19</v>
      </c>
      <c r="AA362" s="190" t="str">
        <f t="shared" si="371"/>
        <v>AA$19</v>
      </c>
      <c r="AB362" s="190" t="str">
        <f t="shared" si="371"/>
        <v>AB$19</v>
      </c>
      <c r="AC362" s="190" t="str">
        <f t="shared" si="371"/>
        <v>AC$19</v>
      </c>
      <c r="AD362" s="190" t="str">
        <f t="shared" si="371"/>
        <v>AD$19</v>
      </c>
      <c r="AE362" s="190" t="str">
        <f t="shared" si="371"/>
        <v>AE$19</v>
      </c>
      <c r="AF362" s="190" t="str">
        <f t="shared" si="371"/>
        <v>AF$19</v>
      </c>
      <c r="AG362" s="190" t="str">
        <f t="shared" si="371"/>
        <v>AG$19</v>
      </c>
      <c r="AH362" s="190" t="str">
        <f t="shared" si="371"/>
        <v>AH$19</v>
      </c>
      <c r="AI362" s="190" t="str">
        <f t="shared" si="371"/>
        <v>AI$19</v>
      </c>
      <c r="AJ362" s="190" t="str">
        <f t="shared" si="371"/>
        <v>AJ$19</v>
      </c>
      <c r="AK362" s="190" t="str">
        <f t="shared" si="371"/>
        <v>AK$19</v>
      </c>
      <c r="AL362" s="190" t="str">
        <f t="shared" si="371"/>
        <v>AL$19</v>
      </c>
      <c r="AM362" s="190" t="str">
        <f t="shared" si="371"/>
        <v>AM$19</v>
      </c>
      <c r="AN362" s="190" t="str">
        <f t="shared" si="371"/>
        <v>AN$19</v>
      </c>
      <c r="AO362" s="190" t="str">
        <f t="shared" si="371"/>
        <v>AO$19</v>
      </c>
      <c r="AP362" s="190" t="str">
        <f t="shared" si="371"/>
        <v>AP$19</v>
      </c>
      <c r="AQ362" s="190" t="str">
        <f t="shared" si="371"/>
        <v>AQ$19</v>
      </c>
      <c r="AR362" s="190" t="str">
        <f t="shared" si="371"/>
        <v>AR$19</v>
      </c>
      <c r="AS362" s="190" t="str">
        <f t="shared" si="371"/>
        <v>AS$19</v>
      </c>
      <c r="AT362" s="190" t="str">
        <f t="shared" si="371"/>
        <v>AT$19</v>
      </c>
      <c r="AU362" s="190" t="str">
        <f t="shared" si="371"/>
        <v>AU$19</v>
      </c>
      <c r="AV362" s="190" t="str">
        <f t="shared" si="371"/>
        <v>AV$19</v>
      </c>
      <c r="AW362" s="190" t="str">
        <f t="shared" si="371"/>
        <v>AW$19</v>
      </c>
      <c r="AX362" s="190" t="str">
        <f t="shared" si="371"/>
        <v>AX$19</v>
      </c>
      <c r="AY362" s="190" t="str">
        <f t="shared" si="371"/>
        <v>AY$19</v>
      </c>
      <c r="AZ362" s="190" t="str">
        <f t="shared" si="371"/>
        <v>AZ$19</v>
      </c>
      <c r="BA362" s="190" t="str">
        <f t="shared" si="371"/>
        <v>BA$19</v>
      </c>
      <c r="BB362" s="190" t="str">
        <f t="shared" si="371"/>
        <v>BB$19</v>
      </c>
      <c r="BC362" s="190" t="str">
        <f t="shared" si="371"/>
        <v>BC$19</v>
      </c>
      <c r="BD362" s="190" t="str">
        <f t="shared" si="371"/>
        <v>BD$19</v>
      </c>
      <c r="BE362" s="190" t="str">
        <f t="shared" si="371"/>
        <v>BE$19</v>
      </c>
      <c r="BF362" s="190" t="str">
        <f t="shared" si="371"/>
        <v>BF$19</v>
      </c>
      <c r="BG362" s="190" t="str">
        <f t="shared" si="371"/>
        <v>BG$19</v>
      </c>
      <c r="BH362" s="190" t="str">
        <f t="shared" si="371"/>
        <v>BH$19</v>
      </c>
      <c r="BI362" s="190" t="str">
        <f t="shared" si="371"/>
        <v>BI$19</v>
      </c>
      <c r="BJ362" s="190" t="str">
        <f t="shared" si="371"/>
        <v>BJ$19</v>
      </c>
      <c r="BK362" s="190" t="str">
        <f t="shared" si="371"/>
        <v>BK$19</v>
      </c>
      <c r="BL362" s="190" t="str">
        <f t="shared" si="371"/>
        <v>BL$19</v>
      </c>
      <c r="BM362" s="190" t="str">
        <f t="shared" si="371"/>
        <v>BM$19</v>
      </c>
      <c r="BN362" s="190" t="str">
        <f t="shared" si="371"/>
        <v>BN$19</v>
      </c>
      <c r="BO362" s="190" t="str">
        <f t="shared" si="371"/>
        <v>BO$19</v>
      </c>
      <c r="BP362" s="190" t="str">
        <f t="shared" si="371"/>
        <v>BP$19</v>
      </c>
      <c r="BQ362" s="190" t="str">
        <f t="shared" si="371"/>
        <v>BQ$19</v>
      </c>
      <c r="BR362" s="190" t="str">
        <f t="shared" si="371"/>
        <v>BR$19</v>
      </c>
      <c r="BS362" s="190" t="str">
        <f t="shared" si="371"/>
        <v>BS$19</v>
      </c>
      <c r="BT362" s="190" t="str">
        <f t="shared" si="371"/>
        <v>BT$19</v>
      </c>
      <c r="BU362" s="190" t="str">
        <f t="shared" si="371"/>
        <v>BU$19</v>
      </c>
      <c r="BV362" s="190" t="str">
        <f t="shared" si="371"/>
        <v>BV$19</v>
      </c>
      <c r="BW362" s="190" t="str">
        <f t="shared" si="371"/>
        <v>BW$19</v>
      </c>
      <c r="BX362" s="190" t="str">
        <f t="shared" si="371"/>
        <v>BX$19</v>
      </c>
      <c r="BY362" s="190" t="str">
        <f t="shared" si="371"/>
        <v>BY$19</v>
      </c>
      <c r="BZ362" s="190" t="str">
        <f t="shared" si="371"/>
        <v>BZ$19</v>
      </c>
      <c r="CA362" s="190" t="str">
        <f t="shared" si="371"/>
        <v>CA$19</v>
      </c>
      <c r="CB362" s="190" t="str">
        <f t="shared" si="371"/>
        <v>CB$19</v>
      </c>
      <c r="CC362" s="190" t="str">
        <f t="shared" si="371"/>
        <v>CC$19</v>
      </c>
      <c r="CD362" s="190" t="str">
        <f t="shared" si="371"/>
        <v>CD$19</v>
      </c>
      <c r="CE362" s="190" t="str">
        <f t="shared" ref="CE362:CL362" si="372">CE$23</f>
        <v>CE$19</v>
      </c>
      <c r="CF362" s="190" t="str">
        <f t="shared" si="372"/>
        <v>CF$19</v>
      </c>
      <c r="CG362" s="190" t="str">
        <f t="shared" si="372"/>
        <v>CG$19</v>
      </c>
      <c r="CH362" s="190" t="str">
        <f t="shared" si="372"/>
        <v>CH$19</v>
      </c>
      <c r="CI362" s="190" t="str">
        <f t="shared" si="372"/>
        <v>CI$19</v>
      </c>
      <c r="CJ362" s="190" t="str">
        <f t="shared" si="372"/>
        <v>CJ$19</v>
      </c>
      <c r="CK362" s="190" t="str">
        <f t="shared" si="372"/>
        <v>CK$19</v>
      </c>
      <c r="CL362" s="190" t="str">
        <f t="shared" si="372"/>
        <v>CL$19</v>
      </c>
      <c r="CN362" s="201"/>
      <c r="CO362" s="190" t="str">
        <f t="shared" ref="CO362:DL362" si="373">CO$23</f>
        <v>CO$19</v>
      </c>
      <c r="CP362" s="190" t="str">
        <f t="shared" si="373"/>
        <v>CP$19</v>
      </c>
      <c r="CQ362" s="190" t="str">
        <f t="shared" si="373"/>
        <v>CQ$19</v>
      </c>
      <c r="CR362" s="190" t="str">
        <f t="shared" si="373"/>
        <v>CR$19</v>
      </c>
      <c r="CS362" s="190" t="str">
        <f t="shared" si="373"/>
        <v>CS$19</v>
      </c>
      <c r="CT362" s="190" t="str">
        <f t="shared" si="373"/>
        <v>CT$19</v>
      </c>
      <c r="CU362" s="190" t="str">
        <f t="shared" si="373"/>
        <v>CU$19</v>
      </c>
      <c r="CV362" s="190" t="str">
        <f t="shared" si="373"/>
        <v>CV$19</v>
      </c>
      <c r="CW362" s="190" t="str">
        <f t="shared" si="373"/>
        <v>CW$19</v>
      </c>
      <c r="CX362" s="190" t="str">
        <f t="shared" si="373"/>
        <v>CX$19</v>
      </c>
      <c r="CY362" s="190" t="str">
        <f t="shared" si="373"/>
        <v>CY$19</v>
      </c>
      <c r="CZ362" s="190" t="str">
        <f t="shared" si="373"/>
        <v>CZ$19</v>
      </c>
      <c r="DA362" s="190" t="str">
        <f t="shared" si="373"/>
        <v>DA$19</v>
      </c>
      <c r="DB362" s="190" t="str">
        <f t="shared" si="373"/>
        <v>DB$19</v>
      </c>
      <c r="DC362" s="190" t="str">
        <f t="shared" si="373"/>
        <v>DC$19</v>
      </c>
      <c r="DD362" s="190" t="str">
        <f t="shared" si="373"/>
        <v>DD$19</v>
      </c>
      <c r="DE362" s="190" t="str">
        <f t="shared" si="373"/>
        <v>DE$19</v>
      </c>
      <c r="DF362" s="190" t="str">
        <f t="shared" si="373"/>
        <v>DF$19</v>
      </c>
      <c r="DG362" s="190" t="str">
        <f t="shared" si="373"/>
        <v>DG$19</v>
      </c>
      <c r="DH362" s="190" t="str">
        <f t="shared" si="373"/>
        <v>DH$19</v>
      </c>
      <c r="DI362" s="190" t="str">
        <f t="shared" si="373"/>
        <v>DI$19</v>
      </c>
      <c r="DJ362" s="190" t="str">
        <f t="shared" si="373"/>
        <v>DJ$19</v>
      </c>
      <c r="DK362" s="190" t="str">
        <f t="shared" si="373"/>
        <v>DK$19</v>
      </c>
      <c r="DL362" s="190" t="str">
        <f t="shared" si="373"/>
        <v>DL$19</v>
      </c>
    </row>
    <row r="363" spans="1:116" x14ac:dyDescent="0.4">
      <c r="A363" s="48" t="s">
        <v>218</v>
      </c>
      <c r="B363" s="31" t="s">
        <v>81</v>
      </c>
      <c r="C363" s="31"/>
      <c r="D363" t="s">
        <v>757</v>
      </c>
      <c r="E363" s="8" t="str">
        <f t="shared" ref="E363:E376" si="374">ROW()&amp;" "&amp;D363</f>
        <v>363 DAYRENT-PV</v>
      </c>
      <c r="F363" t="s">
        <v>572</v>
      </c>
      <c r="G363" s="70" t="s">
        <v>779</v>
      </c>
      <c r="H363" s="48"/>
      <c r="I363" s="304"/>
      <c r="J363" s="304"/>
      <c r="K363" s="48"/>
      <c r="L363" s="48"/>
      <c r="M363" s="48"/>
      <c r="N363" s="48"/>
      <c r="O363" s="48"/>
      <c r="P363" s="48"/>
      <c r="R363" s="70"/>
      <c r="S363" s="305"/>
      <c r="T363" s="305"/>
      <c r="U363" s="305"/>
      <c r="V363" s="305"/>
      <c r="W363" s="305"/>
      <c r="X363" s="305"/>
      <c r="Y363" s="305"/>
      <c r="Z363" s="305"/>
      <c r="AA363" s="305"/>
      <c r="AB363" s="305"/>
      <c r="AC363" s="305"/>
      <c r="AD363" s="305"/>
      <c r="AE363" s="305"/>
      <c r="AF363" s="305"/>
      <c r="AG363" s="305"/>
      <c r="AH363" s="305"/>
      <c r="AI363" s="305"/>
      <c r="AJ363" s="305"/>
      <c r="AK363" s="305"/>
      <c r="AL363" s="305"/>
      <c r="AM363" s="305"/>
      <c r="AN363" s="305"/>
      <c r="AO363" s="305"/>
      <c r="AP363" s="305"/>
      <c r="AQ363" s="305"/>
      <c r="AR363" s="305"/>
      <c r="AS363" s="305"/>
      <c r="AT363" s="305"/>
      <c r="AU363" s="305"/>
      <c r="AV363" s="305"/>
      <c r="AW363" s="305"/>
      <c r="AX363" s="305"/>
      <c r="AY363" s="305"/>
      <c r="AZ363" s="305"/>
      <c r="BA363" s="305"/>
      <c r="BB363" s="305"/>
      <c r="BC363" s="305"/>
      <c r="BD363" s="305"/>
      <c r="BE363" s="305"/>
      <c r="BF363" s="305"/>
      <c r="BG363" s="305"/>
      <c r="BH363" s="305"/>
      <c r="BI363" s="305"/>
      <c r="BJ363" s="305"/>
      <c r="BK363" s="305"/>
      <c r="BL363" s="305"/>
      <c r="BM363" s="305"/>
      <c r="BN363" s="305"/>
      <c r="BO363" s="305"/>
      <c r="BP363" s="305"/>
      <c r="BQ363" s="305"/>
      <c r="BR363" s="305"/>
      <c r="BS363" s="305"/>
      <c r="BT363" s="305"/>
      <c r="BU363" s="305"/>
      <c r="BV363" s="305"/>
      <c r="BW363" s="305"/>
      <c r="BX363" s="305"/>
      <c r="BY363" s="305"/>
      <c r="BZ363" s="305"/>
      <c r="CA363" s="305"/>
      <c r="CB363" s="305"/>
      <c r="CC363" s="305"/>
      <c r="CD363" s="305"/>
      <c r="CE363" s="305"/>
      <c r="CF363" s="305"/>
      <c r="CG363" s="305"/>
      <c r="CH363" s="305"/>
      <c r="CI363" s="305"/>
      <c r="CJ363" s="305"/>
      <c r="CK363" s="305"/>
      <c r="CL363" s="305"/>
      <c r="CN363" s="304"/>
      <c r="CO363" s="305"/>
      <c r="CP363" s="305"/>
      <c r="CQ363" s="305"/>
      <c r="CR363" s="305"/>
      <c r="CS363" s="305"/>
      <c r="CT363" s="305"/>
      <c r="CU363" s="305"/>
      <c r="CV363" s="305"/>
      <c r="CW363" s="305"/>
      <c r="CX363" s="305"/>
      <c r="CY363" s="305"/>
      <c r="CZ363" s="305"/>
      <c r="DA363" s="305"/>
      <c r="DB363" s="305"/>
      <c r="DC363" s="305"/>
      <c r="DD363" s="305"/>
      <c r="DE363" s="305"/>
      <c r="DF363" s="305"/>
      <c r="DG363" s="305"/>
      <c r="DH363" s="305"/>
      <c r="DI363" s="305"/>
      <c r="DJ363" s="305"/>
      <c r="DK363" s="305"/>
      <c r="DL363" s="305"/>
    </row>
    <row r="364" spans="1:116" x14ac:dyDescent="0.4">
      <c r="B364" t="s">
        <v>332</v>
      </c>
      <c r="D364" t="s">
        <v>757</v>
      </c>
      <c r="E364" s="8" t="str">
        <f t="shared" si="374"/>
        <v>364 DAYRENT-PV</v>
      </c>
      <c r="G364" s="145" t="s">
        <v>458</v>
      </c>
      <c r="H364" s="31"/>
      <c r="I364" s="73"/>
      <c r="J364" s="73"/>
      <c r="K364" s="39"/>
      <c r="L364" s="39"/>
      <c r="M364" s="39"/>
      <c r="N364" s="39"/>
      <c r="O364" s="39"/>
      <c r="P364" s="39"/>
      <c r="R364" s="38"/>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N364" s="73"/>
      <c r="CO364" s="76"/>
      <c r="CP364" s="76"/>
      <c r="CQ364" s="76"/>
      <c r="CR364" s="76"/>
      <c r="CS364" s="76"/>
      <c r="CT364" s="76"/>
      <c r="CU364" s="76"/>
      <c r="CV364" s="76"/>
      <c r="CW364" s="76"/>
      <c r="CX364" s="76"/>
      <c r="CY364" s="76"/>
      <c r="CZ364" s="76"/>
      <c r="DA364" s="76"/>
      <c r="DB364" s="76"/>
      <c r="DC364" s="76"/>
      <c r="DD364" s="76"/>
      <c r="DE364" s="76"/>
      <c r="DF364" s="76"/>
      <c r="DG364" s="76"/>
      <c r="DH364" s="76"/>
      <c r="DI364" s="76"/>
      <c r="DJ364" s="76"/>
      <c r="DK364" s="76"/>
      <c r="DL364" s="76"/>
    </row>
    <row r="365" spans="1:116" x14ac:dyDescent="0.4">
      <c r="D365" t="s">
        <v>757</v>
      </c>
      <c r="E365" s="8" t="str">
        <f t="shared" si="374"/>
        <v>365 DAYRENT-PV</v>
      </c>
      <c r="G365" s="145" t="s">
        <v>460</v>
      </c>
      <c r="H365" s="31"/>
      <c r="I365" s="73"/>
      <c r="J365" s="73"/>
      <c r="K365" s="150">
        <v>0.8</v>
      </c>
      <c r="L365" s="150">
        <v>0.8</v>
      </c>
      <c r="M365" s="150">
        <v>0.8</v>
      </c>
      <c r="N365" s="150">
        <v>0.8</v>
      </c>
      <c r="O365" s="150">
        <v>0.8</v>
      </c>
      <c r="P365" s="150">
        <v>0.8</v>
      </c>
      <c r="R365" s="38"/>
      <c r="S365" s="20" cm="1">
        <f t="array" ref="S365">INDEX($K:$P,ROW(),MATCH(S$3,$K$2:$P$2,0))</f>
        <v>0.8</v>
      </c>
      <c r="T365" s="20" cm="1">
        <f t="array" ref="T365">INDEX($K:$P,ROW(),MATCH(T$3,$K$2:$P$2,0))</f>
        <v>0.8</v>
      </c>
      <c r="U365" s="20" cm="1">
        <f t="array" ref="U365">INDEX($K:$P,ROW(),MATCH(U$3,$K$2:$P$2,0))</f>
        <v>0.8</v>
      </c>
      <c r="V365" s="20" cm="1">
        <f t="array" ref="V365">INDEX($K:$P,ROW(),MATCH(V$3,$K$2:$P$2,0))</f>
        <v>0.8</v>
      </c>
      <c r="W365" s="20" cm="1">
        <f t="array" ref="W365">INDEX($K:$P,ROW(),MATCH(W$3,$K$2:$P$2,0))</f>
        <v>0.8</v>
      </c>
      <c r="X365" s="20" cm="1">
        <f t="array" ref="X365">INDEX($K:$P,ROW(),MATCH(X$3,$K$2:$P$2,0))</f>
        <v>0.8</v>
      </c>
      <c r="Y365" s="20" cm="1">
        <f t="array" ref="Y365">INDEX($K:$P,ROW(),MATCH(Y$3,$K$2:$P$2,0))</f>
        <v>0.8</v>
      </c>
      <c r="Z365" s="20" cm="1">
        <f t="array" ref="Z365">INDEX($K:$P,ROW(),MATCH(Z$3,$K$2:$P$2,0))</f>
        <v>0.8</v>
      </c>
      <c r="AA365" s="20" cm="1">
        <f t="array" ref="AA365">INDEX($K:$P,ROW(),MATCH(AA$3,$K$2:$P$2,0))</f>
        <v>0.8</v>
      </c>
      <c r="AB365" s="20" cm="1">
        <f t="array" ref="AB365">INDEX($K:$P,ROW(),MATCH(AB$3,$K$2:$P$2,0))</f>
        <v>0.8</v>
      </c>
      <c r="AC365" s="20" cm="1">
        <f t="array" ref="AC365">INDEX($K:$P,ROW(),MATCH(AC$3,$K$2:$P$2,0))</f>
        <v>0.8</v>
      </c>
      <c r="AD365" s="20" cm="1">
        <f t="array" ref="AD365">INDEX($K:$P,ROW(),MATCH(AD$3,$K$2:$P$2,0))</f>
        <v>0.8</v>
      </c>
      <c r="AE365" s="20" cm="1">
        <f t="array" ref="AE365">INDEX($K:$P,ROW(),MATCH(AE$3,$K$2:$P$2,0))</f>
        <v>0.8</v>
      </c>
      <c r="AF365" s="20" cm="1">
        <f t="array" ref="AF365">INDEX($K:$P,ROW(),MATCH(AF$3,$K$2:$P$2,0))</f>
        <v>0.8</v>
      </c>
      <c r="AG365" s="20" cm="1">
        <f t="array" ref="AG365">INDEX($K:$P,ROW(),MATCH(AG$3,$K$2:$P$2,0))</f>
        <v>0.8</v>
      </c>
      <c r="AH365" s="20" cm="1">
        <f t="array" ref="AH365">INDEX($K:$P,ROW(),MATCH(AH$3,$K$2:$P$2,0))</f>
        <v>0.8</v>
      </c>
      <c r="AI365" s="20" cm="1">
        <f t="array" ref="AI365">INDEX($K:$P,ROW(),MATCH(AI$3,$K$2:$P$2,0))</f>
        <v>0.8</v>
      </c>
      <c r="AJ365" s="20" cm="1">
        <f t="array" ref="AJ365">INDEX($K:$P,ROW(),MATCH(AJ$3,$K$2:$P$2,0))</f>
        <v>0.8</v>
      </c>
      <c r="AK365" s="20" cm="1">
        <f t="array" ref="AK365">INDEX($K:$P,ROW(),MATCH(AK$3,$K$2:$P$2,0))</f>
        <v>0.8</v>
      </c>
      <c r="AL365" s="20" cm="1">
        <f t="array" ref="AL365">INDEX($K:$P,ROW(),MATCH(AL$3,$K$2:$P$2,0))</f>
        <v>0.8</v>
      </c>
      <c r="AM365" s="20" cm="1">
        <f t="array" ref="AM365">INDEX($K:$P,ROW(),MATCH(AM$3,$K$2:$P$2,0))</f>
        <v>0.8</v>
      </c>
      <c r="AN365" s="20" cm="1">
        <f t="array" ref="AN365">INDEX($K:$P,ROW(),MATCH(AN$3,$K$2:$P$2,0))</f>
        <v>0.8</v>
      </c>
      <c r="AO365" s="20" cm="1">
        <f t="array" ref="AO365">INDEX($K:$P,ROW(),MATCH(AO$3,$K$2:$P$2,0))</f>
        <v>0.8</v>
      </c>
      <c r="AP365" s="20" cm="1">
        <f t="array" ref="AP365">INDEX($K:$P,ROW(),MATCH(AP$3,$K$2:$P$2,0))</f>
        <v>0.8</v>
      </c>
      <c r="AQ365" s="20" cm="1">
        <f t="array" ref="AQ365">INDEX($K:$P,ROW(),MATCH(AQ$3,$K$2:$P$2,0))</f>
        <v>0.8</v>
      </c>
      <c r="AR365" s="20" cm="1">
        <f t="array" ref="AR365">INDEX($K:$P,ROW(),MATCH(AR$3,$K$2:$P$2,0))</f>
        <v>0.8</v>
      </c>
      <c r="AS365" s="20" cm="1">
        <f t="array" ref="AS365">INDEX($K:$P,ROW(),MATCH(AS$3,$K$2:$P$2,0))</f>
        <v>0.8</v>
      </c>
      <c r="AT365" s="20" cm="1">
        <f t="array" ref="AT365">INDEX($K:$P,ROW(),MATCH(AT$3,$K$2:$P$2,0))</f>
        <v>0.8</v>
      </c>
      <c r="AU365" s="20" cm="1">
        <f t="array" ref="AU365">INDEX($K:$P,ROW(),MATCH(AU$3,$K$2:$P$2,0))</f>
        <v>0.8</v>
      </c>
      <c r="AV365" s="20" cm="1">
        <f t="array" ref="AV365">INDEX($K:$P,ROW(),MATCH(AV$3,$K$2:$P$2,0))</f>
        <v>0.8</v>
      </c>
      <c r="AW365" s="20" cm="1">
        <f t="array" ref="AW365">INDEX($K:$P,ROW(),MATCH(AW$3,$K$2:$P$2,0))</f>
        <v>0.8</v>
      </c>
      <c r="AX365" s="20" cm="1">
        <f t="array" ref="AX365">INDEX($K:$P,ROW(),MATCH(AX$3,$K$2:$P$2,0))</f>
        <v>0.8</v>
      </c>
      <c r="AY365" s="20" cm="1">
        <f t="array" ref="AY365">INDEX($K:$P,ROW(),MATCH(AY$3,$K$2:$P$2,0))</f>
        <v>0.8</v>
      </c>
      <c r="AZ365" s="20" cm="1">
        <f t="array" ref="AZ365">INDEX($K:$P,ROW(),MATCH(AZ$3,$K$2:$P$2,0))</f>
        <v>0.8</v>
      </c>
      <c r="BA365" s="20" cm="1">
        <f t="array" ref="BA365">INDEX($K:$P,ROW(),MATCH(BA$3,$K$2:$P$2,0))</f>
        <v>0.8</v>
      </c>
      <c r="BB365" s="20" cm="1">
        <f t="array" ref="BB365">INDEX($K:$P,ROW(),MATCH(BB$3,$K$2:$P$2,0))</f>
        <v>0.8</v>
      </c>
      <c r="BC365" s="20" cm="1">
        <f t="array" ref="BC365">INDEX($K:$P,ROW(),MATCH(BC$3,$K$2:$P$2,0))</f>
        <v>0.8</v>
      </c>
      <c r="BD365" s="20" cm="1">
        <f t="array" ref="BD365">INDEX($K:$P,ROW(),MATCH(BD$3,$K$2:$P$2,0))</f>
        <v>0.8</v>
      </c>
      <c r="BE365" s="20" cm="1">
        <f t="array" ref="BE365">INDEX($K:$P,ROW(),MATCH(BE$3,$K$2:$P$2,0))</f>
        <v>0.8</v>
      </c>
      <c r="BF365" s="20" cm="1">
        <f t="array" ref="BF365">INDEX($K:$P,ROW(),MATCH(BF$3,$K$2:$P$2,0))</f>
        <v>0.8</v>
      </c>
      <c r="BG365" s="20" cm="1">
        <f t="array" ref="BG365">INDEX($K:$P,ROW(),MATCH(BG$3,$K$2:$P$2,0))</f>
        <v>0.8</v>
      </c>
      <c r="BH365" s="20" cm="1">
        <f t="array" ref="BH365">INDEX($K:$P,ROW(),MATCH(BH$3,$K$2:$P$2,0))</f>
        <v>0.8</v>
      </c>
      <c r="BI365" s="20" cm="1">
        <f t="array" ref="BI365">INDEX($K:$P,ROW(),MATCH(BI$3,$K$2:$P$2,0))</f>
        <v>0.8</v>
      </c>
      <c r="BJ365" s="20" cm="1">
        <f t="array" ref="BJ365">INDEX($K:$P,ROW(),MATCH(BJ$3,$K$2:$P$2,0))</f>
        <v>0.8</v>
      </c>
      <c r="BK365" s="20" cm="1">
        <f t="array" ref="BK365">INDEX($K:$P,ROW(),MATCH(BK$3,$K$2:$P$2,0))</f>
        <v>0.8</v>
      </c>
      <c r="BL365" s="20" cm="1">
        <f t="array" ref="BL365">INDEX($K:$P,ROW(),MATCH(BL$3,$K$2:$P$2,0))</f>
        <v>0.8</v>
      </c>
      <c r="BM365" s="20" cm="1">
        <f t="array" ref="BM365">INDEX($K:$P,ROW(),MATCH(BM$3,$K$2:$P$2,0))</f>
        <v>0.8</v>
      </c>
      <c r="BN365" s="20" cm="1">
        <f t="array" ref="BN365">INDEX($K:$P,ROW(),MATCH(BN$3,$K$2:$P$2,0))</f>
        <v>0.8</v>
      </c>
      <c r="BO365" s="20" cm="1">
        <f t="array" ref="BO365">INDEX($K:$P,ROW(),MATCH(BO$3,$K$2:$P$2,0))</f>
        <v>0.8</v>
      </c>
      <c r="BP365" s="20" cm="1">
        <f t="array" ref="BP365">INDEX($K:$P,ROW(),MATCH(BP$3,$K$2:$P$2,0))</f>
        <v>0.8</v>
      </c>
      <c r="BQ365" s="20" cm="1">
        <f t="array" ref="BQ365">INDEX($K:$P,ROW(),MATCH(BQ$3,$K$2:$P$2,0))</f>
        <v>0.8</v>
      </c>
      <c r="BR365" s="20" cm="1">
        <f t="array" ref="BR365">INDEX($K:$P,ROW(),MATCH(BR$3,$K$2:$P$2,0))</f>
        <v>0.8</v>
      </c>
      <c r="BS365" s="20" cm="1">
        <f t="array" ref="BS365">INDEX($K:$P,ROW(),MATCH(BS$3,$K$2:$P$2,0))</f>
        <v>0.8</v>
      </c>
      <c r="BT365" s="20" cm="1">
        <f t="array" ref="BT365">INDEX($K:$P,ROW(),MATCH(BT$3,$K$2:$P$2,0))</f>
        <v>0.8</v>
      </c>
      <c r="BU365" s="20" cm="1">
        <f t="array" ref="BU365">INDEX($K:$P,ROW(),MATCH(BU$3,$K$2:$P$2,0))</f>
        <v>0.8</v>
      </c>
      <c r="BV365" s="20" cm="1">
        <f t="array" ref="BV365">INDEX($K:$P,ROW(),MATCH(BV$3,$K$2:$P$2,0))</f>
        <v>0.8</v>
      </c>
      <c r="BW365" s="20" cm="1">
        <f t="array" ref="BW365">INDEX($K:$P,ROW(),MATCH(BW$3,$K$2:$P$2,0))</f>
        <v>0.8</v>
      </c>
      <c r="BX365" s="20" cm="1">
        <f t="array" ref="BX365">INDEX($K:$P,ROW(),MATCH(BX$3,$K$2:$P$2,0))</f>
        <v>0.8</v>
      </c>
      <c r="BY365" s="20" cm="1">
        <f t="array" ref="BY365">INDEX($K:$P,ROW(),MATCH(BY$3,$K$2:$P$2,0))</f>
        <v>0.8</v>
      </c>
      <c r="BZ365" s="20" cm="1">
        <f t="array" ref="BZ365">INDEX($K:$P,ROW(),MATCH(BZ$3,$K$2:$P$2,0))</f>
        <v>0.8</v>
      </c>
      <c r="CA365" s="20" cm="1">
        <f t="array" ref="CA365">INDEX($K:$P,ROW(),MATCH(CA$3,$K$2:$P$2,0))</f>
        <v>0.8</v>
      </c>
      <c r="CB365" s="20" cm="1">
        <f t="array" ref="CB365">INDEX($K:$P,ROW(),MATCH(CB$3,$K$2:$P$2,0))</f>
        <v>0.8</v>
      </c>
      <c r="CC365" s="20" cm="1">
        <f t="array" ref="CC365">INDEX($K:$P,ROW(),MATCH(CC$3,$K$2:$P$2,0))</f>
        <v>0.8</v>
      </c>
      <c r="CD365" s="20" cm="1">
        <f t="array" ref="CD365">INDEX($K:$P,ROW(),MATCH(CD$3,$K$2:$P$2,0))</f>
        <v>0.8</v>
      </c>
      <c r="CE365" s="20" cm="1">
        <f t="array" ref="CE365">INDEX($K:$P,ROW(),MATCH(CE$3,$K$2:$P$2,0))</f>
        <v>0.8</v>
      </c>
      <c r="CF365" s="20" cm="1">
        <f t="array" ref="CF365">INDEX($K:$P,ROW(),MATCH(CF$3,$K$2:$P$2,0))</f>
        <v>0.8</v>
      </c>
      <c r="CG365" s="20" cm="1">
        <f t="array" ref="CG365">INDEX($K:$P,ROW(),MATCH(CG$3,$K$2:$P$2,0))</f>
        <v>0.8</v>
      </c>
      <c r="CH365" s="20" cm="1">
        <f t="array" ref="CH365">INDEX($K:$P,ROW(),MATCH(CH$3,$K$2:$P$2,0))</f>
        <v>0.8</v>
      </c>
      <c r="CI365" s="20" cm="1">
        <f t="array" ref="CI365">INDEX($K:$P,ROW(),MATCH(CI$3,$K$2:$P$2,0))</f>
        <v>0.8</v>
      </c>
      <c r="CJ365" s="20" cm="1">
        <f t="array" ref="CJ365">INDEX($K:$P,ROW(),MATCH(CJ$3,$K$2:$P$2,0))</f>
        <v>0.8</v>
      </c>
      <c r="CK365" s="20" cm="1">
        <f t="array" ref="CK365">INDEX($K:$P,ROW(),MATCH(CK$3,$K$2:$P$2,0))</f>
        <v>0.8</v>
      </c>
      <c r="CL365" s="20" cm="1">
        <f t="array" ref="CL365">INDEX($K:$P,ROW(),MATCH(CL$3,$K$2:$P$2,0))</f>
        <v>0.8</v>
      </c>
      <c r="CN365" s="73"/>
      <c r="CO365" s="20" t="e" cm="1">
        <f t="array" ref="CO365">INDEX($K:$P,ROW(),MATCH(CO$3,$K$2:$P$2,0))</f>
        <v>#N/A</v>
      </c>
      <c r="CP365" s="20" t="e" cm="1">
        <f t="array" ref="CP365">INDEX($K:$P,ROW(),MATCH(CP$3,$K$2:$P$2,0))</f>
        <v>#N/A</v>
      </c>
      <c r="CQ365" s="20" t="e" cm="1">
        <f t="array" ref="CQ365">INDEX($K:$P,ROW(),MATCH(CQ$3,$K$2:$P$2,0))</f>
        <v>#N/A</v>
      </c>
      <c r="CR365" s="20" t="e" cm="1">
        <f t="array" ref="CR365">INDEX($K:$P,ROW(),MATCH(CR$3,$K$2:$P$2,0))</f>
        <v>#N/A</v>
      </c>
      <c r="CS365" s="20" t="e" cm="1">
        <f t="array" ref="CS365">INDEX($K:$P,ROW(),MATCH(CS$3,$K$2:$P$2,0))</f>
        <v>#N/A</v>
      </c>
      <c r="CT365" s="20" t="e" cm="1">
        <f t="array" ref="CT365">INDEX($K:$P,ROW(),MATCH(CT$3,$K$2:$P$2,0))</f>
        <v>#N/A</v>
      </c>
      <c r="CU365" s="20" t="e" cm="1">
        <f t="array" ref="CU365">INDEX($K:$P,ROW(),MATCH(CU$3,$K$2:$P$2,0))</f>
        <v>#N/A</v>
      </c>
      <c r="CV365" s="20" t="e" cm="1">
        <f t="array" ref="CV365">INDEX($K:$P,ROW(),MATCH(CV$3,$K$2:$P$2,0))</f>
        <v>#N/A</v>
      </c>
      <c r="CW365" s="20" t="e" cm="1">
        <f t="array" ref="CW365">INDEX($K:$P,ROW(),MATCH(CW$3,$K$2:$P$2,0))</f>
        <v>#N/A</v>
      </c>
      <c r="CX365" s="20" t="e" cm="1">
        <f t="array" ref="CX365">INDEX($K:$P,ROW(),MATCH(CX$3,$K$2:$P$2,0))</f>
        <v>#N/A</v>
      </c>
      <c r="CY365" s="20" t="e" cm="1">
        <f t="array" ref="CY365">INDEX($K:$P,ROW(),MATCH(CY$3,$K$2:$P$2,0))</f>
        <v>#N/A</v>
      </c>
      <c r="CZ365" s="20" t="e" cm="1">
        <f t="array" ref="CZ365">INDEX($K:$P,ROW(),MATCH(CZ$3,$K$2:$P$2,0))</f>
        <v>#N/A</v>
      </c>
      <c r="DA365" s="20" t="e" cm="1">
        <f t="array" ref="DA365">INDEX($K:$P,ROW(),MATCH(DA$3,$K$2:$P$2,0))</f>
        <v>#N/A</v>
      </c>
      <c r="DB365" s="20" t="e" cm="1">
        <f t="array" ref="DB365">INDEX($K:$P,ROW(),MATCH(DB$3,$K$2:$P$2,0))</f>
        <v>#N/A</v>
      </c>
      <c r="DC365" s="20" t="e" cm="1">
        <f t="array" ref="DC365">INDEX($K:$P,ROW(),MATCH(DC$3,$K$2:$P$2,0))</f>
        <v>#N/A</v>
      </c>
      <c r="DD365" s="20" t="e" cm="1">
        <f t="array" ref="DD365">INDEX($K:$P,ROW(),MATCH(DD$3,$K$2:$P$2,0))</f>
        <v>#N/A</v>
      </c>
      <c r="DE365" s="20" t="e" cm="1">
        <f t="array" ref="DE365">INDEX($K:$P,ROW(),MATCH(DE$3,$K$2:$P$2,0))</f>
        <v>#N/A</v>
      </c>
      <c r="DF365" s="20" t="e" cm="1">
        <f t="array" ref="DF365">INDEX($K:$P,ROW(),MATCH(DF$3,$K$2:$P$2,0))</f>
        <v>#N/A</v>
      </c>
      <c r="DG365" s="20" t="e" cm="1">
        <f t="array" ref="DG365">INDEX($K:$P,ROW(),MATCH(DG$3,$K$2:$P$2,0))</f>
        <v>#N/A</v>
      </c>
      <c r="DH365" s="20" t="e" cm="1">
        <f t="array" ref="DH365">INDEX($K:$P,ROW(),MATCH(DH$3,$K$2:$P$2,0))</f>
        <v>#N/A</v>
      </c>
      <c r="DI365" s="20" t="e" cm="1">
        <f t="array" ref="DI365">INDEX($K:$P,ROW(),MATCH(DI$3,$K$2:$P$2,0))</f>
        <v>#N/A</v>
      </c>
      <c r="DJ365" s="20" t="e" cm="1">
        <f t="array" ref="DJ365">INDEX($K:$P,ROW(),MATCH(DJ$3,$K$2:$P$2,0))</f>
        <v>#N/A</v>
      </c>
      <c r="DK365" s="20" t="e" cm="1">
        <f t="array" ref="DK365">INDEX($K:$P,ROW(),MATCH(DK$3,$K$2:$P$2,0))</f>
        <v>#N/A</v>
      </c>
      <c r="DL365" s="20" t="e" cm="1">
        <f t="array" ref="DL365">INDEX($K:$P,ROW(),MATCH(DL$3,$K$2:$P$2,0))</f>
        <v>#N/A</v>
      </c>
    </row>
    <row r="366" spans="1:116" x14ac:dyDescent="0.4">
      <c r="D366" t="s">
        <v>757</v>
      </c>
      <c r="E366" s="8" t="str">
        <f t="shared" si="374"/>
        <v>366 DAYRENT-PV</v>
      </c>
      <c r="G366" s="145" t="str">
        <f>"$ rent/day/"&amp;G370</f>
        <v>$ rent/day/unit</v>
      </c>
      <c r="H366" s="31"/>
      <c r="I366" s="73"/>
      <c r="J366" s="73"/>
      <c r="K366" s="157">
        <v>100</v>
      </c>
      <c r="L366" s="157">
        <v>100</v>
      </c>
      <c r="M366" s="157">
        <v>100</v>
      </c>
      <c r="N366" s="157">
        <v>100</v>
      </c>
      <c r="O366" s="157">
        <v>100</v>
      </c>
      <c r="P366" s="157">
        <v>100</v>
      </c>
      <c r="R366" s="38"/>
      <c r="S366" s="140" cm="1">
        <f t="array" ref="S366">INDEX($K:$P,ROW(),MATCH(S$3,$K$2:$P$2,0))</f>
        <v>100</v>
      </c>
      <c r="T366" s="140" cm="1">
        <f t="array" ref="T366">INDEX($K:$P,ROW(),MATCH(T$3,$K$2:$P$2,0))</f>
        <v>100</v>
      </c>
      <c r="U366" s="140" cm="1">
        <f t="array" ref="U366">INDEX($K:$P,ROW(),MATCH(U$3,$K$2:$P$2,0))</f>
        <v>100</v>
      </c>
      <c r="V366" s="140" cm="1">
        <f t="array" ref="V366">INDEX($K:$P,ROW(),MATCH(V$3,$K$2:$P$2,0))</f>
        <v>100</v>
      </c>
      <c r="W366" s="140" cm="1">
        <f t="array" ref="W366">INDEX($K:$P,ROW(),MATCH(W$3,$K$2:$P$2,0))</f>
        <v>100</v>
      </c>
      <c r="X366" s="140" cm="1">
        <f t="array" ref="X366">INDEX($K:$P,ROW(),MATCH(X$3,$K$2:$P$2,0))</f>
        <v>100</v>
      </c>
      <c r="Y366" s="140" cm="1">
        <f t="array" ref="Y366">INDEX($K:$P,ROW(),MATCH(Y$3,$K$2:$P$2,0))</f>
        <v>100</v>
      </c>
      <c r="Z366" s="140" cm="1">
        <f t="array" ref="Z366">INDEX($K:$P,ROW(),MATCH(Z$3,$K$2:$P$2,0))</f>
        <v>100</v>
      </c>
      <c r="AA366" s="140" cm="1">
        <f t="array" ref="AA366">INDEX($K:$P,ROW(),MATCH(AA$3,$K$2:$P$2,0))</f>
        <v>100</v>
      </c>
      <c r="AB366" s="140" cm="1">
        <f t="array" ref="AB366">INDEX($K:$P,ROW(),MATCH(AB$3,$K$2:$P$2,0))</f>
        <v>100</v>
      </c>
      <c r="AC366" s="140" cm="1">
        <f t="array" ref="AC366">INDEX($K:$P,ROW(),MATCH(AC$3,$K$2:$P$2,0))</f>
        <v>100</v>
      </c>
      <c r="AD366" s="140" cm="1">
        <f t="array" ref="AD366">INDEX($K:$P,ROW(),MATCH(AD$3,$K$2:$P$2,0))</f>
        <v>100</v>
      </c>
      <c r="AE366" s="140" cm="1">
        <f t="array" ref="AE366">INDEX($K:$P,ROW(),MATCH(AE$3,$K$2:$P$2,0))</f>
        <v>100</v>
      </c>
      <c r="AF366" s="140" cm="1">
        <f t="array" ref="AF366">INDEX($K:$P,ROW(),MATCH(AF$3,$K$2:$P$2,0))</f>
        <v>100</v>
      </c>
      <c r="AG366" s="140" cm="1">
        <f t="array" ref="AG366">INDEX($K:$P,ROW(),MATCH(AG$3,$K$2:$P$2,0))</f>
        <v>100</v>
      </c>
      <c r="AH366" s="140" cm="1">
        <f t="array" ref="AH366">INDEX($K:$P,ROW(),MATCH(AH$3,$K$2:$P$2,0))</f>
        <v>100</v>
      </c>
      <c r="AI366" s="140" cm="1">
        <f t="array" ref="AI366">INDEX($K:$P,ROW(),MATCH(AI$3,$K$2:$P$2,0))</f>
        <v>100</v>
      </c>
      <c r="AJ366" s="140" cm="1">
        <f t="array" ref="AJ366">INDEX($K:$P,ROW(),MATCH(AJ$3,$K$2:$P$2,0))</f>
        <v>100</v>
      </c>
      <c r="AK366" s="140" cm="1">
        <f t="array" ref="AK366">INDEX($K:$P,ROW(),MATCH(AK$3,$K$2:$P$2,0))</f>
        <v>100</v>
      </c>
      <c r="AL366" s="140" cm="1">
        <f t="array" ref="AL366">INDEX($K:$P,ROW(),MATCH(AL$3,$K$2:$P$2,0))</f>
        <v>100</v>
      </c>
      <c r="AM366" s="140" cm="1">
        <f t="array" ref="AM366">INDEX($K:$P,ROW(),MATCH(AM$3,$K$2:$P$2,0))</f>
        <v>100</v>
      </c>
      <c r="AN366" s="140" cm="1">
        <f t="array" ref="AN366">INDEX($K:$P,ROW(),MATCH(AN$3,$K$2:$P$2,0))</f>
        <v>100</v>
      </c>
      <c r="AO366" s="140" cm="1">
        <f t="array" ref="AO366">INDEX($K:$P,ROW(),MATCH(AO$3,$K$2:$P$2,0))</f>
        <v>100</v>
      </c>
      <c r="AP366" s="140" cm="1">
        <f t="array" ref="AP366">INDEX($K:$P,ROW(),MATCH(AP$3,$K$2:$P$2,0))</f>
        <v>100</v>
      </c>
      <c r="AQ366" s="140" cm="1">
        <f t="array" ref="AQ366">INDEX($K:$P,ROW(),MATCH(AQ$3,$K$2:$P$2,0))</f>
        <v>100</v>
      </c>
      <c r="AR366" s="140" cm="1">
        <f t="array" ref="AR366">INDEX($K:$P,ROW(),MATCH(AR$3,$K$2:$P$2,0))</f>
        <v>100</v>
      </c>
      <c r="AS366" s="140" cm="1">
        <f t="array" ref="AS366">INDEX($K:$P,ROW(),MATCH(AS$3,$K$2:$P$2,0))</f>
        <v>100</v>
      </c>
      <c r="AT366" s="140" cm="1">
        <f t="array" ref="AT366">INDEX($K:$P,ROW(),MATCH(AT$3,$K$2:$P$2,0))</f>
        <v>100</v>
      </c>
      <c r="AU366" s="140" cm="1">
        <f t="array" ref="AU366">INDEX($K:$P,ROW(),MATCH(AU$3,$K$2:$P$2,0))</f>
        <v>100</v>
      </c>
      <c r="AV366" s="140" cm="1">
        <f t="array" ref="AV366">INDEX($K:$P,ROW(),MATCH(AV$3,$K$2:$P$2,0))</f>
        <v>100</v>
      </c>
      <c r="AW366" s="140" cm="1">
        <f t="array" ref="AW366">INDEX($K:$P,ROW(),MATCH(AW$3,$K$2:$P$2,0))</f>
        <v>100</v>
      </c>
      <c r="AX366" s="140" cm="1">
        <f t="array" ref="AX366">INDEX($K:$P,ROW(),MATCH(AX$3,$K$2:$P$2,0))</f>
        <v>100</v>
      </c>
      <c r="AY366" s="140" cm="1">
        <f t="array" ref="AY366">INDEX($K:$P,ROW(),MATCH(AY$3,$K$2:$P$2,0))</f>
        <v>100</v>
      </c>
      <c r="AZ366" s="140" cm="1">
        <f t="array" ref="AZ366">INDEX($K:$P,ROW(),MATCH(AZ$3,$K$2:$P$2,0))</f>
        <v>100</v>
      </c>
      <c r="BA366" s="140" cm="1">
        <f t="array" ref="BA366">INDEX($K:$P,ROW(),MATCH(BA$3,$K$2:$P$2,0))</f>
        <v>100</v>
      </c>
      <c r="BB366" s="140" cm="1">
        <f t="array" ref="BB366">INDEX($K:$P,ROW(),MATCH(BB$3,$K$2:$P$2,0))</f>
        <v>100</v>
      </c>
      <c r="BC366" s="140" cm="1">
        <f t="array" ref="BC366">INDEX($K:$P,ROW(),MATCH(BC$3,$K$2:$P$2,0))</f>
        <v>100</v>
      </c>
      <c r="BD366" s="140" cm="1">
        <f t="array" ref="BD366">INDEX($K:$P,ROW(),MATCH(BD$3,$K$2:$P$2,0))</f>
        <v>100</v>
      </c>
      <c r="BE366" s="140" cm="1">
        <f t="array" ref="BE366">INDEX($K:$P,ROW(),MATCH(BE$3,$K$2:$P$2,0))</f>
        <v>100</v>
      </c>
      <c r="BF366" s="140" cm="1">
        <f t="array" ref="BF366">INDEX($K:$P,ROW(),MATCH(BF$3,$K$2:$P$2,0))</f>
        <v>100</v>
      </c>
      <c r="BG366" s="140" cm="1">
        <f t="array" ref="BG366">INDEX($K:$P,ROW(),MATCH(BG$3,$K$2:$P$2,0))</f>
        <v>100</v>
      </c>
      <c r="BH366" s="140" cm="1">
        <f t="array" ref="BH366">INDEX($K:$P,ROW(),MATCH(BH$3,$K$2:$P$2,0))</f>
        <v>100</v>
      </c>
      <c r="BI366" s="140" cm="1">
        <f t="array" ref="BI366">INDEX($K:$P,ROW(),MATCH(BI$3,$K$2:$P$2,0))</f>
        <v>100</v>
      </c>
      <c r="BJ366" s="140" cm="1">
        <f t="array" ref="BJ366">INDEX($K:$P,ROW(),MATCH(BJ$3,$K$2:$P$2,0))</f>
        <v>100</v>
      </c>
      <c r="BK366" s="140" cm="1">
        <f t="array" ref="BK366">INDEX($K:$P,ROW(),MATCH(BK$3,$K$2:$P$2,0))</f>
        <v>100</v>
      </c>
      <c r="BL366" s="140" cm="1">
        <f t="array" ref="BL366">INDEX($K:$P,ROW(),MATCH(BL$3,$K$2:$P$2,0))</f>
        <v>100</v>
      </c>
      <c r="BM366" s="140" cm="1">
        <f t="array" ref="BM366">INDEX($K:$P,ROW(),MATCH(BM$3,$K$2:$P$2,0))</f>
        <v>100</v>
      </c>
      <c r="BN366" s="140" cm="1">
        <f t="array" ref="BN366">INDEX($K:$P,ROW(),MATCH(BN$3,$K$2:$P$2,0))</f>
        <v>100</v>
      </c>
      <c r="BO366" s="140" cm="1">
        <f t="array" ref="BO366">INDEX($K:$P,ROW(),MATCH(BO$3,$K$2:$P$2,0))</f>
        <v>100</v>
      </c>
      <c r="BP366" s="140" cm="1">
        <f t="array" ref="BP366">INDEX($K:$P,ROW(),MATCH(BP$3,$K$2:$P$2,0))</f>
        <v>100</v>
      </c>
      <c r="BQ366" s="140" cm="1">
        <f t="array" ref="BQ366">INDEX($K:$P,ROW(),MATCH(BQ$3,$K$2:$P$2,0))</f>
        <v>100</v>
      </c>
      <c r="BR366" s="140" cm="1">
        <f t="array" ref="BR366">INDEX($K:$P,ROW(),MATCH(BR$3,$K$2:$P$2,0))</f>
        <v>100</v>
      </c>
      <c r="BS366" s="140" cm="1">
        <f t="array" ref="BS366">INDEX($K:$P,ROW(),MATCH(BS$3,$K$2:$P$2,0))</f>
        <v>100</v>
      </c>
      <c r="BT366" s="140" cm="1">
        <f t="array" ref="BT366">INDEX($K:$P,ROW(),MATCH(BT$3,$K$2:$P$2,0))</f>
        <v>100</v>
      </c>
      <c r="BU366" s="140" cm="1">
        <f t="array" ref="BU366">INDEX($K:$P,ROW(),MATCH(BU$3,$K$2:$P$2,0))</f>
        <v>100</v>
      </c>
      <c r="BV366" s="140" cm="1">
        <f t="array" ref="BV366">INDEX($K:$P,ROW(),MATCH(BV$3,$K$2:$P$2,0))</f>
        <v>100</v>
      </c>
      <c r="BW366" s="140" cm="1">
        <f t="array" ref="BW366">INDEX($K:$P,ROW(),MATCH(BW$3,$K$2:$P$2,0))</f>
        <v>100</v>
      </c>
      <c r="BX366" s="140" cm="1">
        <f t="array" ref="BX366">INDEX($K:$P,ROW(),MATCH(BX$3,$K$2:$P$2,0))</f>
        <v>100</v>
      </c>
      <c r="BY366" s="140" cm="1">
        <f t="array" ref="BY366">INDEX($K:$P,ROW(),MATCH(BY$3,$K$2:$P$2,0))</f>
        <v>100</v>
      </c>
      <c r="BZ366" s="140" cm="1">
        <f t="array" ref="BZ366">INDEX($K:$P,ROW(),MATCH(BZ$3,$K$2:$P$2,0))</f>
        <v>100</v>
      </c>
      <c r="CA366" s="140" cm="1">
        <f t="array" ref="CA366">INDEX($K:$P,ROW(),MATCH(CA$3,$K$2:$P$2,0))</f>
        <v>100</v>
      </c>
      <c r="CB366" s="140" cm="1">
        <f t="array" ref="CB366">INDEX($K:$P,ROW(),MATCH(CB$3,$K$2:$P$2,0))</f>
        <v>100</v>
      </c>
      <c r="CC366" s="140" cm="1">
        <f t="array" ref="CC366">INDEX($K:$P,ROW(),MATCH(CC$3,$K$2:$P$2,0))</f>
        <v>100</v>
      </c>
      <c r="CD366" s="140" cm="1">
        <f t="array" ref="CD366">INDEX($K:$P,ROW(),MATCH(CD$3,$K$2:$P$2,0))</f>
        <v>100</v>
      </c>
      <c r="CE366" s="140" cm="1">
        <f t="array" ref="CE366">INDEX($K:$P,ROW(),MATCH(CE$3,$K$2:$P$2,0))</f>
        <v>100</v>
      </c>
      <c r="CF366" s="140" cm="1">
        <f t="array" ref="CF366">INDEX($K:$P,ROW(),MATCH(CF$3,$K$2:$P$2,0))</f>
        <v>100</v>
      </c>
      <c r="CG366" s="140" cm="1">
        <f t="array" ref="CG366">INDEX($K:$P,ROW(),MATCH(CG$3,$K$2:$P$2,0))</f>
        <v>100</v>
      </c>
      <c r="CH366" s="140" cm="1">
        <f t="array" ref="CH366">INDEX($K:$P,ROW(),MATCH(CH$3,$K$2:$P$2,0))</f>
        <v>100</v>
      </c>
      <c r="CI366" s="140" cm="1">
        <f t="array" ref="CI366">INDEX($K:$P,ROW(),MATCH(CI$3,$K$2:$P$2,0))</f>
        <v>100</v>
      </c>
      <c r="CJ366" s="140" cm="1">
        <f t="array" ref="CJ366">INDEX($K:$P,ROW(),MATCH(CJ$3,$K$2:$P$2,0))</f>
        <v>100</v>
      </c>
      <c r="CK366" s="140" cm="1">
        <f t="array" ref="CK366">INDEX($K:$P,ROW(),MATCH(CK$3,$K$2:$P$2,0))</f>
        <v>100</v>
      </c>
      <c r="CL366" s="140" cm="1">
        <f t="array" ref="CL366">INDEX($K:$P,ROW(),MATCH(CL$3,$K$2:$P$2,0))</f>
        <v>100</v>
      </c>
      <c r="CN366" s="73"/>
      <c r="CO366" s="140" t="e" cm="1">
        <f t="array" ref="CO366">INDEX($K:$P,ROW(),MATCH(CO$3,$K$2:$P$2,0))/CO$5</f>
        <v>#N/A</v>
      </c>
      <c r="CP366" s="140" t="e" cm="1">
        <f t="array" ref="CP366">INDEX($K:$P,ROW(),MATCH(CP$3,$K$2:$P$2,0))/CP$5</f>
        <v>#N/A</v>
      </c>
      <c r="CQ366" s="140" t="e" cm="1">
        <f t="array" ref="CQ366">INDEX($K:$P,ROW(),MATCH(CQ$3,$K$2:$P$2,0))/CQ$5</f>
        <v>#N/A</v>
      </c>
      <c r="CR366" s="140" t="e" cm="1">
        <f t="array" ref="CR366">INDEX($K:$P,ROW(),MATCH(CR$3,$K$2:$P$2,0))/CR$5</f>
        <v>#N/A</v>
      </c>
      <c r="CS366" s="140" t="e" cm="1">
        <f t="array" ref="CS366">INDEX($K:$P,ROW(),MATCH(CS$3,$K$2:$P$2,0))/CS$5</f>
        <v>#N/A</v>
      </c>
      <c r="CT366" s="140" t="e" cm="1">
        <f t="array" ref="CT366">INDEX($K:$P,ROW(),MATCH(CT$3,$K$2:$P$2,0))/CT$5</f>
        <v>#N/A</v>
      </c>
      <c r="CU366" s="140" t="e" cm="1">
        <f t="array" ref="CU366">INDEX($K:$P,ROW(),MATCH(CU$3,$K$2:$P$2,0))/CU$5</f>
        <v>#N/A</v>
      </c>
      <c r="CV366" s="140" t="e" cm="1">
        <f t="array" ref="CV366">INDEX($K:$P,ROW(),MATCH(CV$3,$K$2:$P$2,0))/CV$5</f>
        <v>#N/A</v>
      </c>
      <c r="CW366" s="140" t="e" cm="1">
        <f t="array" ref="CW366">INDEX($K:$P,ROW(),MATCH(CW$3,$K$2:$P$2,0))/CW$5</f>
        <v>#N/A</v>
      </c>
      <c r="CX366" s="140" t="e" cm="1">
        <f t="array" ref="CX366">INDEX($K:$P,ROW(),MATCH(CX$3,$K$2:$P$2,0))/CX$5</f>
        <v>#N/A</v>
      </c>
      <c r="CY366" s="140" t="e" cm="1">
        <f t="array" ref="CY366">INDEX($K:$P,ROW(),MATCH(CY$3,$K$2:$P$2,0))/CL$5</f>
        <v>#N/A</v>
      </c>
      <c r="CZ366" s="140" t="e" cm="1">
        <f t="array" ref="CZ366">INDEX($K:$P,ROW(),MATCH(CZ$3,$K$2:$P$2,0))/CZ$5</f>
        <v>#N/A</v>
      </c>
      <c r="DA366" s="140" t="e" cm="1">
        <f t="array" ref="DA366">INDEX($K:$P,ROW(),MATCH(DA$3,$K$2:$P$2,0))/DA$5</f>
        <v>#N/A</v>
      </c>
      <c r="DB366" s="140" t="e" cm="1">
        <f t="array" ref="DB366">INDEX($K:$P,ROW(),MATCH(DB$3,$K$2:$P$2,0))/DB$5</f>
        <v>#N/A</v>
      </c>
      <c r="DC366" s="140" t="e" cm="1">
        <f t="array" ref="DC366">INDEX($K:$P,ROW(),MATCH(DC$3,$K$2:$P$2,0))/DC$5</f>
        <v>#N/A</v>
      </c>
      <c r="DD366" s="140" t="e" cm="1">
        <f t="array" ref="DD366">INDEX($K:$P,ROW(),MATCH(DD$3,$K$2:$P$2,0))/DD$5</f>
        <v>#N/A</v>
      </c>
      <c r="DE366" s="140" t="e" cm="1">
        <f t="array" ref="DE366">INDEX($K:$P,ROW(),MATCH(DE$3,$K$2:$P$2,0))/DE$5</f>
        <v>#N/A</v>
      </c>
      <c r="DF366" s="140" t="e" cm="1">
        <f t="array" ref="DF366">INDEX($K:$P,ROW(),MATCH(DF$3,$K$2:$P$2,0))/DF$5</f>
        <v>#N/A</v>
      </c>
      <c r="DG366" s="140" t="e" cm="1">
        <f t="array" ref="DG366">INDEX($K:$P,ROW(),MATCH(DG$3,$K$2:$P$2,0))/DG$5</f>
        <v>#N/A</v>
      </c>
      <c r="DH366" s="140" t="e" cm="1">
        <f t="array" ref="DH366">INDEX($K:$P,ROW(),MATCH(DH$3,$K$2:$P$2,0))/DH$5</f>
        <v>#N/A</v>
      </c>
      <c r="DI366" s="140" t="e" cm="1">
        <f t="array" ref="DI366">INDEX($K:$P,ROW(),MATCH(DI$3,$K$2:$P$2,0))/DI$5</f>
        <v>#N/A</v>
      </c>
      <c r="DJ366" s="140" t="e" cm="1">
        <f t="array" ref="DJ366">INDEX($K:$P,ROW(),MATCH(DJ$3,$K$2:$P$2,0))/DJ$5</f>
        <v>#N/A</v>
      </c>
      <c r="DK366" s="140" t="e" cm="1">
        <f t="array" ref="DK366">INDEX($K:$P,ROW(),MATCH(DK$3,$K$2:$P$2,0))/DK$5</f>
        <v>#N/A</v>
      </c>
      <c r="DL366" s="140" t="e" cm="1">
        <f t="array" ref="DL366">INDEX($K:$P,ROW(),MATCH(DL$3,$K$2:$P$2,0))/DL$5</f>
        <v>#N/A</v>
      </c>
    </row>
    <row r="367" spans="1:116" x14ac:dyDescent="0.4">
      <c r="C367" t="s">
        <v>198</v>
      </c>
      <c r="D367" t="s">
        <v>757</v>
      </c>
      <c r="E367" s="8" t="str">
        <f t="shared" si="374"/>
        <v>367 DAYRENT-PV</v>
      </c>
      <c r="G367" s="126" t="str">
        <f>"Revenue - "&amp;G369</f>
        <v>Revenue - (Primary label)</v>
      </c>
      <c r="H367" s="31"/>
      <c r="I367" s="73"/>
      <c r="J367" s="73"/>
      <c r="K367" s="118">
        <f t="shared" ref="K367:P367" ca="1" si="375">SUMIF($3:$3,K$2,367:367)</f>
        <v>144000000</v>
      </c>
      <c r="L367" s="118">
        <f t="shared" ca="1" si="375"/>
        <v>144000000</v>
      </c>
      <c r="M367" s="118">
        <f t="shared" ca="1" si="375"/>
        <v>144000000</v>
      </c>
      <c r="N367" s="118">
        <f t="shared" ca="1" si="375"/>
        <v>144000000</v>
      </c>
      <c r="O367" s="118">
        <f t="shared" ca="1" si="375"/>
        <v>144000000</v>
      </c>
      <c r="P367" s="118">
        <f t="shared" ca="1" si="375"/>
        <v>144000000</v>
      </c>
      <c r="R367" s="38"/>
      <c r="S367" s="77" cm="1">
        <f t="array" aca="1" ref="S367" ca="1">INDIRECT(S358)*S365*S366*S$6</f>
        <v>12000000</v>
      </c>
      <c r="T367" s="77" cm="1">
        <f t="array" aca="1" ref="T367" ca="1">INDIRECT(T358)*T365*T366*T$6</f>
        <v>12000000</v>
      </c>
      <c r="U367" s="77" cm="1">
        <f t="array" aca="1" ref="U367" ca="1">INDIRECT(U358)*U365*U366*U$6</f>
        <v>12000000</v>
      </c>
      <c r="V367" s="77" cm="1">
        <f t="array" aca="1" ref="V367" ca="1">INDIRECT(V358)*V365*V366*V$6</f>
        <v>12000000</v>
      </c>
      <c r="W367" s="77" cm="1">
        <f t="array" aca="1" ref="W367" ca="1">INDIRECT(W358)*W365*W366*W$6</f>
        <v>12000000</v>
      </c>
      <c r="X367" s="77" cm="1">
        <f t="array" aca="1" ref="X367" ca="1">INDIRECT(X358)*X365*X366*X$6</f>
        <v>12000000</v>
      </c>
      <c r="Y367" s="77" cm="1">
        <f t="array" aca="1" ref="Y367" ca="1">INDIRECT(Y358)*Y365*Y366*Y$6</f>
        <v>12000000</v>
      </c>
      <c r="Z367" s="77" cm="1">
        <f t="array" aca="1" ref="Z367" ca="1">INDIRECT(Z358)*Z365*Z366*Z$6</f>
        <v>12000000</v>
      </c>
      <c r="AA367" s="77" cm="1">
        <f t="array" aca="1" ref="AA367" ca="1">INDIRECT(AA358)*AA365*AA366*AA$6</f>
        <v>12000000</v>
      </c>
      <c r="AB367" s="77" cm="1">
        <f t="array" aca="1" ref="AB367" ca="1">INDIRECT(AB358)*AB365*AB366*AB$6</f>
        <v>12000000</v>
      </c>
      <c r="AC367" s="77" cm="1">
        <f t="array" aca="1" ref="AC367" ca="1">INDIRECT(AC358)*AC365*AC366*AC$6</f>
        <v>12000000</v>
      </c>
      <c r="AD367" s="77" cm="1">
        <f t="array" aca="1" ref="AD367" ca="1">INDIRECT(AD358)*AD365*AD366*AD$6</f>
        <v>12000000</v>
      </c>
      <c r="AE367" s="77" cm="1">
        <f t="array" aca="1" ref="AE367" ca="1">INDIRECT(AE358)*AE365*AE366*AE$6</f>
        <v>12000000</v>
      </c>
      <c r="AF367" s="77" cm="1">
        <f t="array" aca="1" ref="AF367" ca="1">INDIRECT(AF358)*AF365*AF366*AF$6</f>
        <v>12000000</v>
      </c>
      <c r="AG367" s="77" cm="1">
        <f t="array" aca="1" ref="AG367" ca="1">INDIRECT(AG358)*AG365*AG366*AG$6</f>
        <v>12000000</v>
      </c>
      <c r="AH367" s="77" cm="1">
        <f t="array" aca="1" ref="AH367" ca="1">INDIRECT(AH358)*AH365*AH366*AH$6</f>
        <v>12000000</v>
      </c>
      <c r="AI367" s="77" cm="1">
        <f t="array" aca="1" ref="AI367" ca="1">INDIRECT(AI358)*AI365*AI366*AI$6</f>
        <v>12000000</v>
      </c>
      <c r="AJ367" s="77" cm="1">
        <f t="array" aca="1" ref="AJ367" ca="1">INDIRECT(AJ358)*AJ365*AJ366*AJ$6</f>
        <v>12000000</v>
      </c>
      <c r="AK367" s="77" cm="1">
        <f t="array" aca="1" ref="AK367" ca="1">INDIRECT(AK358)*AK365*AK366*AK$6</f>
        <v>12000000</v>
      </c>
      <c r="AL367" s="77" cm="1">
        <f t="array" aca="1" ref="AL367" ca="1">INDIRECT(AL358)*AL365*AL366*AL$6</f>
        <v>12000000</v>
      </c>
      <c r="AM367" s="77" cm="1">
        <f t="array" aca="1" ref="AM367" ca="1">INDIRECT(AM358)*AM365*AM366*AM$6</f>
        <v>12000000</v>
      </c>
      <c r="AN367" s="77" cm="1">
        <f t="array" aca="1" ref="AN367" ca="1">INDIRECT(AN358)*AN365*AN366*AN$6</f>
        <v>12000000</v>
      </c>
      <c r="AO367" s="77" cm="1">
        <f t="array" aca="1" ref="AO367" ca="1">INDIRECT(AO358)*AO365*AO366*AO$6</f>
        <v>12000000</v>
      </c>
      <c r="AP367" s="77" cm="1">
        <f t="array" aca="1" ref="AP367" ca="1">INDIRECT(AP358)*AP365*AP366*AP$6</f>
        <v>12000000</v>
      </c>
      <c r="AQ367" s="77" cm="1">
        <f t="array" aca="1" ref="AQ367" ca="1">INDIRECT(AQ358)*AQ365*AQ366*AQ$6</f>
        <v>12000000</v>
      </c>
      <c r="AR367" s="77" cm="1">
        <f t="array" aca="1" ref="AR367" ca="1">INDIRECT(AR358)*AR365*AR366*AR$6</f>
        <v>12000000</v>
      </c>
      <c r="AS367" s="77" cm="1">
        <f t="array" aca="1" ref="AS367" ca="1">INDIRECT(AS358)*AS365*AS366*AS$6</f>
        <v>12000000</v>
      </c>
      <c r="AT367" s="77" cm="1">
        <f t="array" aca="1" ref="AT367" ca="1">INDIRECT(AT358)*AT365*AT366*AT$6</f>
        <v>12000000</v>
      </c>
      <c r="AU367" s="77" cm="1">
        <f t="array" aca="1" ref="AU367" ca="1">INDIRECT(AU358)*AU365*AU366*AU$6</f>
        <v>12000000</v>
      </c>
      <c r="AV367" s="77" cm="1">
        <f t="array" aca="1" ref="AV367" ca="1">INDIRECT(AV358)*AV365*AV366*AV$6</f>
        <v>12000000</v>
      </c>
      <c r="AW367" s="77" cm="1">
        <f t="array" aca="1" ref="AW367" ca="1">INDIRECT(AW358)*AW365*AW366*AW$6</f>
        <v>12000000</v>
      </c>
      <c r="AX367" s="77" cm="1">
        <f t="array" aca="1" ref="AX367" ca="1">INDIRECT(AX358)*AX365*AX366*AX$6</f>
        <v>12000000</v>
      </c>
      <c r="AY367" s="77" cm="1">
        <f t="array" aca="1" ref="AY367" ca="1">INDIRECT(AY358)*AY365*AY366*AY$6</f>
        <v>12000000</v>
      </c>
      <c r="AZ367" s="77" cm="1">
        <f t="array" aca="1" ref="AZ367" ca="1">INDIRECT(AZ358)*AZ365*AZ366*AZ$6</f>
        <v>12000000</v>
      </c>
      <c r="BA367" s="77" cm="1">
        <f t="array" aca="1" ref="BA367" ca="1">INDIRECT(BA358)*BA365*BA366*BA$6</f>
        <v>12000000</v>
      </c>
      <c r="BB367" s="77" cm="1">
        <f t="array" aca="1" ref="BB367" ca="1">INDIRECT(BB358)*BB365*BB366*BB$6</f>
        <v>12000000</v>
      </c>
      <c r="BC367" s="77" cm="1">
        <f t="array" aca="1" ref="BC367" ca="1">INDIRECT(BC358)*BC365*BC366*BC$6</f>
        <v>12000000</v>
      </c>
      <c r="BD367" s="77" cm="1">
        <f t="array" aca="1" ref="BD367" ca="1">INDIRECT(BD358)*BD365*BD366*BD$6</f>
        <v>12000000</v>
      </c>
      <c r="BE367" s="77" cm="1">
        <f t="array" aca="1" ref="BE367" ca="1">INDIRECT(BE358)*BE365*BE366*BE$6</f>
        <v>12000000</v>
      </c>
      <c r="BF367" s="77" cm="1">
        <f t="array" aca="1" ref="BF367" ca="1">INDIRECT(BF358)*BF365*BF366*BF$6</f>
        <v>12000000</v>
      </c>
      <c r="BG367" s="77" cm="1">
        <f t="array" aca="1" ref="BG367" ca="1">INDIRECT(BG358)*BG365*BG366*BG$6</f>
        <v>12000000</v>
      </c>
      <c r="BH367" s="77" cm="1">
        <f t="array" aca="1" ref="BH367" ca="1">INDIRECT(BH358)*BH365*BH366*BH$6</f>
        <v>12000000</v>
      </c>
      <c r="BI367" s="77" cm="1">
        <f t="array" aca="1" ref="BI367" ca="1">INDIRECT(BI358)*BI365*BI366*BI$6</f>
        <v>12000000</v>
      </c>
      <c r="BJ367" s="77" cm="1">
        <f t="array" aca="1" ref="BJ367" ca="1">INDIRECT(BJ358)*BJ365*BJ366*BJ$6</f>
        <v>12000000</v>
      </c>
      <c r="BK367" s="77" cm="1">
        <f t="array" aca="1" ref="BK367" ca="1">INDIRECT(BK358)*BK365*BK366*BK$6</f>
        <v>12000000</v>
      </c>
      <c r="BL367" s="77" cm="1">
        <f t="array" aca="1" ref="BL367" ca="1">INDIRECT(BL358)*BL365*BL366*BL$6</f>
        <v>12000000</v>
      </c>
      <c r="BM367" s="77" cm="1">
        <f t="array" aca="1" ref="BM367" ca="1">INDIRECT(BM358)*BM365*BM366*BM$6</f>
        <v>12000000</v>
      </c>
      <c r="BN367" s="77" cm="1">
        <f t="array" aca="1" ref="BN367" ca="1">INDIRECT(BN358)*BN365*BN366*BN$6</f>
        <v>12000000</v>
      </c>
      <c r="BO367" s="77" cm="1">
        <f t="array" aca="1" ref="BO367" ca="1">INDIRECT(BO358)*BO365*BO366*BO$6</f>
        <v>12000000</v>
      </c>
      <c r="BP367" s="77" cm="1">
        <f t="array" aca="1" ref="BP367" ca="1">INDIRECT(BP358)*BP365*BP366*BP$6</f>
        <v>12000000</v>
      </c>
      <c r="BQ367" s="77" cm="1">
        <f t="array" aca="1" ref="BQ367" ca="1">INDIRECT(BQ358)*BQ365*BQ366*BQ$6</f>
        <v>12000000</v>
      </c>
      <c r="BR367" s="77" cm="1">
        <f t="array" aca="1" ref="BR367" ca="1">INDIRECT(BR358)*BR365*BR366*BR$6</f>
        <v>12000000</v>
      </c>
      <c r="BS367" s="77" cm="1">
        <f t="array" aca="1" ref="BS367" ca="1">INDIRECT(BS358)*BS365*BS366*BS$6</f>
        <v>12000000</v>
      </c>
      <c r="BT367" s="77" cm="1">
        <f t="array" aca="1" ref="BT367" ca="1">INDIRECT(BT358)*BT365*BT366*BT$6</f>
        <v>12000000</v>
      </c>
      <c r="BU367" s="77" cm="1">
        <f t="array" aca="1" ref="BU367" ca="1">INDIRECT(BU358)*BU365*BU366*BU$6</f>
        <v>12000000</v>
      </c>
      <c r="BV367" s="77" cm="1">
        <f t="array" aca="1" ref="BV367" ca="1">INDIRECT(BV358)*BV365*BV366*BV$6</f>
        <v>12000000</v>
      </c>
      <c r="BW367" s="77" cm="1">
        <f t="array" aca="1" ref="BW367" ca="1">INDIRECT(BW358)*BW365*BW366*BW$6</f>
        <v>12000000</v>
      </c>
      <c r="BX367" s="77" cm="1">
        <f t="array" aca="1" ref="BX367" ca="1">INDIRECT(BX358)*BX365*BX366*BX$6</f>
        <v>12000000</v>
      </c>
      <c r="BY367" s="77" cm="1">
        <f t="array" aca="1" ref="BY367" ca="1">INDIRECT(BY358)*BY365*BY366*BY$6</f>
        <v>12000000</v>
      </c>
      <c r="BZ367" s="77" cm="1">
        <f t="array" aca="1" ref="BZ367" ca="1">INDIRECT(BZ358)*BZ365*BZ366*BZ$6</f>
        <v>12000000</v>
      </c>
      <c r="CA367" s="77" cm="1">
        <f t="array" aca="1" ref="CA367" ca="1">INDIRECT(CA358)*CA365*CA366*CA$6</f>
        <v>12000000</v>
      </c>
      <c r="CB367" s="77" cm="1">
        <f t="array" aca="1" ref="CB367" ca="1">INDIRECT(CB358)*CB365*CB366*CB$6</f>
        <v>12000000</v>
      </c>
      <c r="CC367" s="77" cm="1">
        <f t="array" aca="1" ref="CC367" ca="1">INDIRECT(CC358)*CC365*CC366*CC$6</f>
        <v>12000000</v>
      </c>
      <c r="CD367" s="77" cm="1">
        <f t="array" aca="1" ref="CD367" ca="1">INDIRECT(CD358)*CD365*CD366*CD$6</f>
        <v>12000000</v>
      </c>
      <c r="CE367" s="77" cm="1">
        <f t="array" aca="1" ref="CE367" ca="1">INDIRECT(CE358)*CE365*CE366*CE$6</f>
        <v>12000000</v>
      </c>
      <c r="CF367" s="77" cm="1">
        <f t="array" aca="1" ref="CF367" ca="1">INDIRECT(CF358)*CF365*CF366*CF$6</f>
        <v>12000000</v>
      </c>
      <c r="CG367" s="77" cm="1">
        <f t="array" aca="1" ref="CG367" ca="1">INDIRECT(CG358)*CG365*CG366*CG$6</f>
        <v>12000000</v>
      </c>
      <c r="CH367" s="77" cm="1">
        <f t="array" aca="1" ref="CH367" ca="1">INDIRECT(CH358)*CH365*CH366*CH$6</f>
        <v>12000000</v>
      </c>
      <c r="CI367" s="77" cm="1">
        <f t="array" aca="1" ref="CI367" ca="1">INDIRECT(CI358)*CI365*CI366*CI$6</f>
        <v>12000000</v>
      </c>
      <c r="CJ367" s="77" cm="1">
        <f t="array" aca="1" ref="CJ367" ca="1">INDIRECT(CJ358)*CJ365*CJ366*CJ$6</f>
        <v>12000000</v>
      </c>
      <c r="CK367" s="77" cm="1">
        <f t="array" aca="1" ref="CK367" ca="1">INDIRECT(CK358)*CK365*CK366*CK$6</f>
        <v>12000000</v>
      </c>
      <c r="CL367" s="77" cm="1">
        <f t="array" aca="1" ref="CL367" ca="1">INDIRECT(CL358)*CL365*CL366*CL$6</f>
        <v>12000000</v>
      </c>
      <c r="CN367" s="73"/>
      <c r="CO367" s="77" t="e" cm="1">
        <f t="array" aca="1" ref="CO367" ca="1">INDIRECT(CO358)*CO365*CO366*CO$6</f>
        <v>#N/A</v>
      </c>
      <c r="CP367" s="77" t="e" cm="1">
        <f t="array" aca="1" ref="CP367" ca="1">INDIRECT(CP358)*CP365*CP366*CP$6</f>
        <v>#N/A</v>
      </c>
      <c r="CQ367" s="77" t="e" cm="1">
        <f t="array" aca="1" ref="CQ367" ca="1">INDIRECT(CQ358)*CQ365*CQ366*CQ$6</f>
        <v>#N/A</v>
      </c>
      <c r="CR367" s="77" t="e" cm="1">
        <f t="array" aca="1" ref="CR367" ca="1">INDIRECT(CR358)*CR365*CR366*CR$6</f>
        <v>#N/A</v>
      </c>
      <c r="CS367" s="77" t="e" cm="1">
        <f t="array" aca="1" ref="CS367" ca="1">INDIRECT(CS358)*CS365*CS366*CS$6</f>
        <v>#N/A</v>
      </c>
      <c r="CT367" s="77" t="e" cm="1">
        <f t="array" aca="1" ref="CT367" ca="1">INDIRECT(CT358)*CT365*CT366*CT$6</f>
        <v>#N/A</v>
      </c>
      <c r="CU367" s="77" t="e" cm="1">
        <f t="array" aca="1" ref="CU367" ca="1">INDIRECT(CU358)*CU365*CU366*CU$6</f>
        <v>#N/A</v>
      </c>
      <c r="CV367" s="77" t="e" cm="1">
        <f t="array" aca="1" ref="CV367" ca="1">INDIRECT(CV358)*CV365*CV366*CV$6</f>
        <v>#N/A</v>
      </c>
      <c r="CW367" s="77" t="e" cm="1">
        <f t="array" aca="1" ref="CW367" ca="1">INDIRECT(CW358)*CW365*CW366*CW$6</f>
        <v>#N/A</v>
      </c>
      <c r="CX367" s="77" t="e" cm="1">
        <f t="array" aca="1" ref="CX367" ca="1">INDIRECT(CX358)*CX365*CX366*CX$6</f>
        <v>#N/A</v>
      </c>
      <c r="CY367" s="77" t="e" cm="1">
        <f t="array" aca="1" ref="CY367" ca="1">INDIRECT(CY358)*CY365*CY366*CY$6</f>
        <v>#N/A</v>
      </c>
      <c r="CZ367" s="77" t="e" cm="1">
        <f t="array" aca="1" ref="CZ367" ca="1">INDIRECT(CZ358)*CZ365*CZ366*CZ$6</f>
        <v>#N/A</v>
      </c>
      <c r="DA367" s="77" t="e" cm="1">
        <f t="array" aca="1" ref="DA367" ca="1">INDIRECT(DA358)*DA365*DA366*DA$6</f>
        <v>#N/A</v>
      </c>
      <c r="DB367" s="77" t="e" cm="1">
        <f t="array" aca="1" ref="DB367" ca="1">INDIRECT(DB358)*DB365*DB366*DB$6</f>
        <v>#N/A</v>
      </c>
      <c r="DC367" s="77" t="e" cm="1">
        <f t="array" aca="1" ref="DC367" ca="1">INDIRECT(DC358)*DC365*DC366*DC$6</f>
        <v>#N/A</v>
      </c>
      <c r="DD367" s="77" t="e" cm="1">
        <f t="array" aca="1" ref="DD367" ca="1">INDIRECT(DD358)*DD365*DD366*DD$6</f>
        <v>#N/A</v>
      </c>
      <c r="DE367" s="77" t="e" cm="1">
        <f t="array" aca="1" ref="DE367" ca="1">INDIRECT(DE358)*DE365*DE366*DE$6</f>
        <v>#N/A</v>
      </c>
      <c r="DF367" s="77" t="e" cm="1">
        <f t="array" aca="1" ref="DF367" ca="1">INDIRECT(DF358)*DF365*DF366*DF$6</f>
        <v>#N/A</v>
      </c>
      <c r="DG367" s="77" t="e" cm="1">
        <f t="array" aca="1" ref="DG367" ca="1">INDIRECT(DG358)*DG365*DG366*DG$6</f>
        <v>#N/A</v>
      </c>
      <c r="DH367" s="77" t="e" cm="1">
        <f t="array" aca="1" ref="DH367" ca="1">INDIRECT(DH358)*DH365*DH366*DH$6</f>
        <v>#N/A</v>
      </c>
      <c r="DI367" s="77" t="e" cm="1">
        <f t="array" aca="1" ref="DI367" ca="1">INDIRECT(DI358)*DI365*DI366*DI$6</f>
        <v>#N/A</v>
      </c>
      <c r="DJ367" s="77" t="e" cm="1">
        <f t="array" aca="1" ref="DJ367" ca="1">INDIRECT(DJ358)*DJ365*DJ366*DJ$6</f>
        <v>#N/A</v>
      </c>
      <c r="DK367" s="77" t="e" cm="1">
        <f t="array" aca="1" ref="DK367" ca="1">INDIRECT(DK358)*DK365*DK366*DK$6</f>
        <v>#N/A</v>
      </c>
      <c r="DL367" s="77" t="e" cm="1">
        <f t="array" aca="1" ref="DL367" ca="1">INDIRECT(DL358)*DL365*DL366*DL$6</f>
        <v>#N/A</v>
      </c>
    </row>
    <row r="368" spans="1:116" x14ac:dyDescent="0.4">
      <c r="D368" t="s">
        <v>757</v>
      </c>
      <c r="E368" s="8" t="str">
        <f t="shared" ref="E368" si="376">ROW()&amp;" "&amp;D368</f>
        <v>368 DAYRENT-PV</v>
      </c>
      <c r="G368" s="126"/>
      <c r="H368" s="31"/>
      <c r="I368" s="73"/>
      <c r="J368" s="73"/>
      <c r="K368" s="33"/>
      <c r="L368" s="33"/>
      <c r="M368" s="33"/>
      <c r="N368" s="33"/>
      <c r="O368" s="33"/>
      <c r="P368" s="33"/>
      <c r="R368" s="38"/>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c r="BK368" s="77"/>
      <c r="BL368" s="77"/>
      <c r="BM368" s="77"/>
      <c r="BN368" s="77"/>
      <c r="BO368" s="77"/>
      <c r="BP368" s="77"/>
      <c r="BQ368" s="77"/>
      <c r="BR368" s="77"/>
      <c r="BS368" s="77"/>
      <c r="BT368" s="77"/>
      <c r="BU368" s="77"/>
      <c r="BV368" s="77"/>
      <c r="BW368" s="77"/>
      <c r="BX368" s="77"/>
      <c r="BY368" s="77"/>
      <c r="BZ368" s="77"/>
      <c r="CA368" s="77"/>
      <c r="CB368" s="77"/>
      <c r="CC368" s="77"/>
      <c r="CD368" s="77"/>
      <c r="CE368" s="77"/>
      <c r="CF368" s="77"/>
      <c r="CG368" s="77"/>
      <c r="CH368" s="77"/>
      <c r="CI368" s="77"/>
      <c r="CJ368" s="77"/>
      <c r="CK368" s="77"/>
      <c r="CL368" s="77"/>
      <c r="CN368" s="73"/>
      <c r="CO368" s="77"/>
      <c r="CP368" s="77"/>
      <c r="CQ368" s="77"/>
      <c r="CR368" s="77"/>
      <c r="CS368" s="77"/>
      <c r="CT368" s="77"/>
      <c r="CU368" s="77"/>
      <c r="CV368" s="77"/>
      <c r="CW368" s="77"/>
      <c r="CX368" s="77"/>
      <c r="CY368" s="77"/>
      <c r="CZ368" s="77"/>
      <c r="DA368" s="77"/>
      <c r="DB368" s="77"/>
      <c r="DC368" s="77"/>
      <c r="DD368" s="77"/>
      <c r="DE368" s="77"/>
      <c r="DF368" s="77"/>
      <c r="DG368" s="77"/>
      <c r="DH368" s="77"/>
      <c r="DI368" s="77"/>
      <c r="DJ368" s="77"/>
      <c r="DK368" s="77"/>
      <c r="DL368" s="77"/>
    </row>
    <row r="369" spans="1:116" x14ac:dyDescent="0.4">
      <c r="B369" t="s">
        <v>332</v>
      </c>
      <c r="D369" t="s">
        <v>757</v>
      </c>
      <c r="E369" s="8" t="str">
        <f t="shared" si="374"/>
        <v>369 DAYRENT-PV</v>
      </c>
      <c r="G369" s="136" t="str">
        <f>G355</f>
        <v>(Primary label)</v>
      </c>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B370" t="s">
        <v>332</v>
      </c>
      <c r="D370" t="s">
        <v>757</v>
      </c>
      <c r="E370" s="8" t="str">
        <f t="shared" si="374"/>
        <v>370 DAYRENT-PV</v>
      </c>
      <c r="G370" s="241" t="str">
        <f>IFERROR(SUBSTITUTE(G363,":",""),"no unit")</f>
        <v>unit</v>
      </c>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B371" t="s">
        <v>332</v>
      </c>
      <c r="D371" t="s">
        <v>757</v>
      </c>
      <c r="E371" s="8" t="str">
        <f t="shared" si="374"/>
        <v>371 DAYRENT-PV</v>
      </c>
      <c r="G371" s="136" t="str">
        <f>G357</f>
        <v>Primary revenue driver</v>
      </c>
      <c r="H371" s="31"/>
      <c r="I371" s="73"/>
      <c r="J371" s="73"/>
      <c r="K371" s="39"/>
      <c r="L371" s="39"/>
      <c r="M371" s="39"/>
      <c r="N371" s="39"/>
      <c r="O371" s="39"/>
      <c r="P371" s="39"/>
      <c r="R371" s="38"/>
      <c r="S371" s="203" t="str">
        <f t="shared" ref="S371:BX371" si="377">ADDRESS(ROW(S367),COLUMN(S367),2)</f>
        <v>S$367</v>
      </c>
      <c r="T371" s="203" t="str">
        <f t="shared" si="377"/>
        <v>T$367</v>
      </c>
      <c r="U371" s="203" t="str">
        <f t="shared" si="377"/>
        <v>U$367</v>
      </c>
      <c r="V371" s="203" t="str">
        <f t="shared" si="377"/>
        <v>V$367</v>
      </c>
      <c r="W371" s="203" t="str">
        <f t="shared" si="377"/>
        <v>W$367</v>
      </c>
      <c r="X371" s="203" t="str">
        <f t="shared" si="377"/>
        <v>X$367</v>
      </c>
      <c r="Y371" s="203" t="str">
        <f t="shared" si="377"/>
        <v>Y$367</v>
      </c>
      <c r="Z371" s="203" t="str">
        <f t="shared" si="377"/>
        <v>Z$367</v>
      </c>
      <c r="AA371" s="203" t="str">
        <f t="shared" si="377"/>
        <v>AA$367</v>
      </c>
      <c r="AB371" s="203" t="str">
        <f t="shared" si="377"/>
        <v>AB$367</v>
      </c>
      <c r="AC371" s="203" t="str">
        <f t="shared" si="377"/>
        <v>AC$367</v>
      </c>
      <c r="AD371" s="203" t="str">
        <f t="shared" si="377"/>
        <v>AD$367</v>
      </c>
      <c r="AE371" s="203" t="str">
        <f t="shared" si="377"/>
        <v>AE$367</v>
      </c>
      <c r="AF371" s="203" t="str">
        <f t="shared" si="377"/>
        <v>AF$367</v>
      </c>
      <c r="AG371" s="203" t="str">
        <f t="shared" si="377"/>
        <v>AG$367</v>
      </c>
      <c r="AH371" s="203" t="str">
        <f t="shared" si="377"/>
        <v>AH$367</v>
      </c>
      <c r="AI371" s="203" t="str">
        <f t="shared" si="377"/>
        <v>AI$367</v>
      </c>
      <c r="AJ371" s="203" t="str">
        <f t="shared" si="377"/>
        <v>AJ$367</v>
      </c>
      <c r="AK371" s="203" t="str">
        <f t="shared" si="377"/>
        <v>AK$367</v>
      </c>
      <c r="AL371" s="203" t="str">
        <f t="shared" si="377"/>
        <v>AL$367</v>
      </c>
      <c r="AM371" s="203" t="str">
        <f t="shared" si="377"/>
        <v>AM$367</v>
      </c>
      <c r="AN371" s="203" t="str">
        <f t="shared" si="377"/>
        <v>AN$367</v>
      </c>
      <c r="AO371" s="203" t="str">
        <f t="shared" si="377"/>
        <v>AO$367</v>
      </c>
      <c r="AP371" s="203" t="str">
        <f t="shared" si="377"/>
        <v>AP$367</v>
      </c>
      <c r="AQ371" s="203" t="str">
        <f t="shared" si="377"/>
        <v>AQ$367</v>
      </c>
      <c r="AR371" s="203" t="str">
        <f t="shared" si="377"/>
        <v>AR$367</v>
      </c>
      <c r="AS371" s="203" t="str">
        <f t="shared" si="377"/>
        <v>AS$367</v>
      </c>
      <c r="AT371" s="203" t="str">
        <f t="shared" si="377"/>
        <v>AT$367</v>
      </c>
      <c r="AU371" s="203" t="str">
        <f t="shared" si="377"/>
        <v>AU$367</v>
      </c>
      <c r="AV371" s="203" t="str">
        <f t="shared" si="377"/>
        <v>AV$367</v>
      </c>
      <c r="AW371" s="203" t="str">
        <f t="shared" si="377"/>
        <v>AW$367</v>
      </c>
      <c r="AX371" s="203" t="str">
        <f t="shared" si="377"/>
        <v>AX$367</v>
      </c>
      <c r="AY371" s="203" t="str">
        <f t="shared" si="377"/>
        <v>AY$367</v>
      </c>
      <c r="AZ371" s="203" t="str">
        <f t="shared" si="377"/>
        <v>AZ$367</v>
      </c>
      <c r="BA371" s="203" t="str">
        <f t="shared" si="377"/>
        <v>BA$367</v>
      </c>
      <c r="BB371" s="203" t="str">
        <f t="shared" si="377"/>
        <v>BB$367</v>
      </c>
      <c r="BC371" s="203" t="str">
        <f t="shared" si="377"/>
        <v>BC$367</v>
      </c>
      <c r="BD371" s="203" t="str">
        <f t="shared" si="377"/>
        <v>BD$367</v>
      </c>
      <c r="BE371" s="203" t="str">
        <f t="shared" si="377"/>
        <v>BE$367</v>
      </c>
      <c r="BF371" s="203" t="str">
        <f t="shared" si="377"/>
        <v>BF$367</v>
      </c>
      <c r="BG371" s="203" t="str">
        <f t="shared" si="377"/>
        <v>BG$367</v>
      </c>
      <c r="BH371" s="203" t="str">
        <f t="shared" si="377"/>
        <v>BH$367</v>
      </c>
      <c r="BI371" s="203" t="str">
        <f t="shared" si="377"/>
        <v>BI$367</v>
      </c>
      <c r="BJ371" s="203" t="str">
        <f t="shared" si="377"/>
        <v>BJ$367</v>
      </c>
      <c r="BK371" s="203" t="str">
        <f t="shared" si="377"/>
        <v>BK$367</v>
      </c>
      <c r="BL371" s="203" t="str">
        <f t="shared" si="377"/>
        <v>BL$367</v>
      </c>
      <c r="BM371" s="203" t="str">
        <f t="shared" si="377"/>
        <v>BM$367</v>
      </c>
      <c r="BN371" s="203" t="str">
        <f t="shared" si="377"/>
        <v>BN$367</v>
      </c>
      <c r="BO371" s="203" t="str">
        <f t="shared" si="377"/>
        <v>BO$367</v>
      </c>
      <c r="BP371" s="203" t="str">
        <f t="shared" si="377"/>
        <v>BP$367</v>
      </c>
      <c r="BQ371" s="203" t="str">
        <f t="shared" si="377"/>
        <v>BQ$367</v>
      </c>
      <c r="BR371" s="203" t="str">
        <f t="shared" si="377"/>
        <v>BR$367</v>
      </c>
      <c r="BS371" s="203" t="str">
        <f t="shared" si="377"/>
        <v>BS$367</v>
      </c>
      <c r="BT371" s="203" t="str">
        <f t="shared" si="377"/>
        <v>BT$367</v>
      </c>
      <c r="BU371" s="203" t="str">
        <f t="shared" si="377"/>
        <v>BU$367</v>
      </c>
      <c r="BV371" s="203" t="str">
        <f t="shared" si="377"/>
        <v>BV$367</v>
      </c>
      <c r="BW371" s="203" t="str">
        <f t="shared" si="377"/>
        <v>BW$367</v>
      </c>
      <c r="BX371" s="203" t="str">
        <f t="shared" si="377"/>
        <v>BX$367</v>
      </c>
      <c r="BY371" s="203" t="str">
        <f>BY357</f>
        <v>BY$16</v>
      </c>
      <c r="BZ371" s="203" t="str">
        <f t="shared" ref="BZ371:CL371" si="378">ADDRESS(ROW(BZ367),COLUMN(BZ367),2)</f>
        <v>BZ$367</v>
      </c>
      <c r="CA371" s="203" t="str">
        <f t="shared" si="378"/>
        <v>CA$367</v>
      </c>
      <c r="CB371" s="203" t="str">
        <f t="shared" si="378"/>
        <v>CB$367</v>
      </c>
      <c r="CC371" s="203" t="str">
        <f t="shared" si="378"/>
        <v>CC$367</v>
      </c>
      <c r="CD371" s="203" t="str">
        <f t="shared" si="378"/>
        <v>CD$367</v>
      </c>
      <c r="CE371" s="203" t="str">
        <f t="shared" si="378"/>
        <v>CE$367</v>
      </c>
      <c r="CF371" s="203" t="str">
        <f t="shared" si="378"/>
        <v>CF$367</v>
      </c>
      <c r="CG371" s="203" t="str">
        <f t="shared" si="378"/>
        <v>CG$367</v>
      </c>
      <c r="CH371" s="203" t="str">
        <f t="shared" si="378"/>
        <v>CH$367</v>
      </c>
      <c r="CI371" s="203" t="str">
        <f t="shared" si="378"/>
        <v>CI$367</v>
      </c>
      <c r="CJ371" s="203" t="str">
        <f t="shared" si="378"/>
        <v>CJ$367</v>
      </c>
      <c r="CK371" s="203" t="str">
        <f t="shared" si="378"/>
        <v>CK$367</v>
      </c>
      <c r="CL371" s="203" t="str">
        <f t="shared" si="378"/>
        <v>CL$367</v>
      </c>
      <c r="CN371" s="73"/>
      <c r="CO371" s="203" t="str">
        <f t="shared" ref="CO371:DL371" si="379">ADDRESS(ROW(CO367),COLUMN(CO367),2)</f>
        <v>CO$367</v>
      </c>
      <c r="CP371" s="203" t="str">
        <f t="shared" si="379"/>
        <v>CP$367</v>
      </c>
      <c r="CQ371" s="203" t="str">
        <f t="shared" si="379"/>
        <v>CQ$367</v>
      </c>
      <c r="CR371" s="203" t="str">
        <f t="shared" si="379"/>
        <v>CR$367</v>
      </c>
      <c r="CS371" s="203" t="str">
        <f t="shared" si="379"/>
        <v>CS$367</v>
      </c>
      <c r="CT371" s="203" t="str">
        <f t="shared" si="379"/>
        <v>CT$367</v>
      </c>
      <c r="CU371" s="203" t="str">
        <f t="shared" si="379"/>
        <v>CU$367</v>
      </c>
      <c r="CV371" s="203" t="str">
        <f t="shared" si="379"/>
        <v>CV$367</v>
      </c>
      <c r="CW371" s="203" t="str">
        <f t="shared" si="379"/>
        <v>CW$367</v>
      </c>
      <c r="CX371" s="203" t="str">
        <f t="shared" si="379"/>
        <v>CX$367</v>
      </c>
      <c r="CY371" s="203" t="str">
        <f t="shared" si="379"/>
        <v>CY$367</v>
      </c>
      <c r="CZ371" s="203" t="str">
        <f t="shared" si="379"/>
        <v>CZ$367</v>
      </c>
      <c r="DA371" s="203" t="str">
        <f t="shared" si="379"/>
        <v>DA$367</v>
      </c>
      <c r="DB371" s="203" t="str">
        <f t="shared" si="379"/>
        <v>DB$367</v>
      </c>
      <c r="DC371" s="203" t="str">
        <f t="shared" si="379"/>
        <v>DC$367</v>
      </c>
      <c r="DD371" s="203" t="str">
        <f t="shared" si="379"/>
        <v>DD$367</v>
      </c>
      <c r="DE371" s="203" t="str">
        <f t="shared" si="379"/>
        <v>DE$367</v>
      </c>
      <c r="DF371" s="203" t="str">
        <f t="shared" si="379"/>
        <v>DF$367</v>
      </c>
      <c r="DG371" s="203" t="str">
        <f t="shared" si="379"/>
        <v>DG$367</v>
      </c>
      <c r="DH371" s="203" t="str">
        <f t="shared" si="379"/>
        <v>DH$367</v>
      </c>
      <c r="DI371" s="203" t="str">
        <f t="shared" si="379"/>
        <v>DI$367</v>
      </c>
      <c r="DJ371" s="203" t="str">
        <f t="shared" si="379"/>
        <v>DJ$367</v>
      </c>
      <c r="DK371" s="203" t="str">
        <f t="shared" si="379"/>
        <v>DK$367</v>
      </c>
      <c r="DL371" s="203" t="str">
        <f t="shared" si="379"/>
        <v>DL$367</v>
      </c>
    </row>
    <row r="372" spans="1:116" x14ac:dyDescent="0.4">
      <c r="B372" t="s">
        <v>332</v>
      </c>
      <c r="D372" t="s">
        <v>757</v>
      </c>
      <c r="E372" s="8" t="str">
        <f t="shared" si="374"/>
        <v>372 DAYRENT-PV</v>
      </c>
      <c r="G372" s="136" t="str">
        <f>G358</f>
        <v>Primary volume driver</v>
      </c>
      <c r="H372" s="31"/>
      <c r="I372" s="73"/>
      <c r="J372" s="73"/>
      <c r="K372" s="39"/>
      <c r="L372" s="39"/>
      <c r="M372" s="39"/>
      <c r="N372" s="39"/>
      <c r="O372" s="39"/>
      <c r="P372" s="39"/>
      <c r="R372" s="38"/>
      <c r="S372" s="203" t="str">
        <f t="shared" ref="S372:CD372" si="380">S358</f>
        <v>S$17</v>
      </c>
      <c r="T372" s="203" t="str">
        <f t="shared" si="380"/>
        <v>T$17</v>
      </c>
      <c r="U372" s="203" t="str">
        <f t="shared" si="380"/>
        <v>U$17</v>
      </c>
      <c r="V372" s="203" t="str">
        <f t="shared" si="380"/>
        <v>V$17</v>
      </c>
      <c r="W372" s="203" t="str">
        <f t="shared" si="380"/>
        <v>W$17</v>
      </c>
      <c r="X372" s="203" t="str">
        <f t="shared" si="380"/>
        <v>X$17</v>
      </c>
      <c r="Y372" s="203" t="str">
        <f t="shared" si="380"/>
        <v>Y$17</v>
      </c>
      <c r="Z372" s="203" t="str">
        <f t="shared" si="380"/>
        <v>Z$17</v>
      </c>
      <c r="AA372" s="203" t="str">
        <f t="shared" si="380"/>
        <v>AA$17</v>
      </c>
      <c r="AB372" s="203" t="str">
        <f t="shared" si="380"/>
        <v>AB$17</v>
      </c>
      <c r="AC372" s="203" t="str">
        <f t="shared" si="380"/>
        <v>AC$17</v>
      </c>
      <c r="AD372" s="203" t="str">
        <f t="shared" si="380"/>
        <v>AD$17</v>
      </c>
      <c r="AE372" s="203" t="str">
        <f t="shared" si="380"/>
        <v>AE$17</v>
      </c>
      <c r="AF372" s="203" t="str">
        <f t="shared" si="380"/>
        <v>AF$17</v>
      </c>
      <c r="AG372" s="203" t="str">
        <f t="shared" si="380"/>
        <v>AG$17</v>
      </c>
      <c r="AH372" s="203" t="str">
        <f t="shared" si="380"/>
        <v>AH$17</v>
      </c>
      <c r="AI372" s="203" t="str">
        <f t="shared" si="380"/>
        <v>AI$17</v>
      </c>
      <c r="AJ372" s="203" t="str">
        <f t="shared" si="380"/>
        <v>AJ$17</v>
      </c>
      <c r="AK372" s="203" t="str">
        <f t="shared" si="380"/>
        <v>AK$17</v>
      </c>
      <c r="AL372" s="203" t="str">
        <f t="shared" si="380"/>
        <v>AL$17</v>
      </c>
      <c r="AM372" s="203" t="str">
        <f t="shared" si="380"/>
        <v>AM$17</v>
      </c>
      <c r="AN372" s="203" t="str">
        <f t="shared" si="380"/>
        <v>AN$17</v>
      </c>
      <c r="AO372" s="203" t="str">
        <f t="shared" si="380"/>
        <v>AO$17</v>
      </c>
      <c r="AP372" s="203" t="str">
        <f t="shared" si="380"/>
        <v>AP$17</v>
      </c>
      <c r="AQ372" s="203" t="str">
        <f t="shared" si="380"/>
        <v>AQ$17</v>
      </c>
      <c r="AR372" s="203" t="str">
        <f t="shared" si="380"/>
        <v>AR$17</v>
      </c>
      <c r="AS372" s="203" t="str">
        <f t="shared" si="380"/>
        <v>AS$17</v>
      </c>
      <c r="AT372" s="203" t="str">
        <f t="shared" si="380"/>
        <v>AT$17</v>
      </c>
      <c r="AU372" s="203" t="str">
        <f t="shared" si="380"/>
        <v>AU$17</v>
      </c>
      <c r="AV372" s="203" t="str">
        <f t="shared" si="380"/>
        <v>AV$17</v>
      </c>
      <c r="AW372" s="203" t="str">
        <f t="shared" si="380"/>
        <v>AW$17</v>
      </c>
      <c r="AX372" s="203" t="str">
        <f t="shared" si="380"/>
        <v>AX$17</v>
      </c>
      <c r="AY372" s="203" t="str">
        <f t="shared" si="380"/>
        <v>AY$17</v>
      </c>
      <c r="AZ372" s="203" t="str">
        <f t="shared" si="380"/>
        <v>AZ$17</v>
      </c>
      <c r="BA372" s="203" t="str">
        <f t="shared" si="380"/>
        <v>BA$17</v>
      </c>
      <c r="BB372" s="203" t="str">
        <f t="shared" si="380"/>
        <v>BB$17</v>
      </c>
      <c r="BC372" s="203" t="str">
        <f t="shared" si="380"/>
        <v>BC$17</v>
      </c>
      <c r="BD372" s="203" t="str">
        <f t="shared" si="380"/>
        <v>BD$17</v>
      </c>
      <c r="BE372" s="203" t="str">
        <f t="shared" si="380"/>
        <v>BE$17</v>
      </c>
      <c r="BF372" s="203" t="str">
        <f t="shared" si="380"/>
        <v>BF$17</v>
      </c>
      <c r="BG372" s="203" t="str">
        <f t="shared" si="380"/>
        <v>BG$17</v>
      </c>
      <c r="BH372" s="203" t="str">
        <f t="shared" si="380"/>
        <v>BH$17</v>
      </c>
      <c r="BI372" s="203" t="str">
        <f t="shared" si="380"/>
        <v>BI$17</v>
      </c>
      <c r="BJ372" s="203" t="str">
        <f t="shared" si="380"/>
        <v>BJ$17</v>
      </c>
      <c r="BK372" s="203" t="str">
        <f t="shared" si="380"/>
        <v>BK$17</v>
      </c>
      <c r="BL372" s="203" t="str">
        <f t="shared" si="380"/>
        <v>BL$17</v>
      </c>
      <c r="BM372" s="203" t="str">
        <f t="shared" si="380"/>
        <v>BM$17</v>
      </c>
      <c r="BN372" s="203" t="str">
        <f t="shared" si="380"/>
        <v>BN$17</v>
      </c>
      <c r="BO372" s="203" t="str">
        <f t="shared" si="380"/>
        <v>BO$17</v>
      </c>
      <c r="BP372" s="203" t="str">
        <f t="shared" si="380"/>
        <v>BP$17</v>
      </c>
      <c r="BQ372" s="203" t="str">
        <f t="shared" si="380"/>
        <v>BQ$17</v>
      </c>
      <c r="BR372" s="203" t="str">
        <f t="shared" si="380"/>
        <v>BR$17</v>
      </c>
      <c r="BS372" s="203" t="str">
        <f t="shared" si="380"/>
        <v>BS$17</v>
      </c>
      <c r="BT372" s="203" t="str">
        <f t="shared" si="380"/>
        <v>BT$17</v>
      </c>
      <c r="BU372" s="203" t="str">
        <f t="shared" si="380"/>
        <v>BU$17</v>
      </c>
      <c r="BV372" s="203" t="str">
        <f t="shared" si="380"/>
        <v>BV$17</v>
      </c>
      <c r="BW372" s="203" t="str">
        <f t="shared" si="380"/>
        <v>BW$17</v>
      </c>
      <c r="BX372" s="203" t="str">
        <f t="shared" si="380"/>
        <v>BX$17</v>
      </c>
      <c r="BY372" s="203" t="str">
        <f t="shared" si="380"/>
        <v>BY$17</v>
      </c>
      <c r="BZ372" s="203" t="str">
        <f t="shared" si="380"/>
        <v>BZ$17</v>
      </c>
      <c r="CA372" s="203" t="str">
        <f t="shared" si="380"/>
        <v>CA$17</v>
      </c>
      <c r="CB372" s="203" t="str">
        <f t="shared" si="380"/>
        <v>CB$17</v>
      </c>
      <c r="CC372" s="203" t="str">
        <f t="shared" si="380"/>
        <v>CC$17</v>
      </c>
      <c r="CD372" s="203" t="str">
        <f t="shared" si="380"/>
        <v>CD$17</v>
      </c>
      <c r="CE372" s="203" t="str">
        <f t="shared" ref="CE372:CL372" si="381">CE358</f>
        <v>CE$17</v>
      </c>
      <c r="CF372" s="203" t="str">
        <f t="shared" si="381"/>
        <v>CF$17</v>
      </c>
      <c r="CG372" s="203" t="str">
        <f t="shared" si="381"/>
        <v>CG$17</v>
      </c>
      <c r="CH372" s="203" t="str">
        <f t="shared" si="381"/>
        <v>CH$17</v>
      </c>
      <c r="CI372" s="203" t="str">
        <f t="shared" si="381"/>
        <v>CI$17</v>
      </c>
      <c r="CJ372" s="203" t="str">
        <f t="shared" si="381"/>
        <v>CJ$17</v>
      </c>
      <c r="CK372" s="203" t="str">
        <f t="shared" si="381"/>
        <v>CK$17</v>
      </c>
      <c r="CL372" s="203" t="str">
        <f t="shared" si="381"/>
        <v>CL$17</v>
      </c>
      <c r="CN372" s="73"/>
      <c r="CO372" s="203" t="str">
        <f>CO358</f>
        <v>CO$17</v>
      </c>
      <c r="CP372" s="203" t="str">
        <f t="shared" ref="CP372:DL372" si="382">CP358</f>
        <v>CP$17</v>
      </c>
      <c r="CQ372" s="203" t="str">
        <f t="shared" si="382"/>
        <v>CQ$17</v>
      </c>
      <c r="CR372" s="203" t="str">
        <f t="shared" si="382"/>
        <v>CR$17</v>
      </c>
      <c r="CS372" s="203" t="str">
        <f t="shared" si="382"/>
        <v>CS$17</v>
      </c>
      <c r="CT372" s="203" t="str">
        <f t="shared" si="382"/>
        <v>CT$17</v>
      </c>
      <c r="CU372" s="203" t="str">
        <f t="shared" si="382"/>
        <v>CU$17</v>
      </c>
      <c r="CV372" s="203" t="str">
        <f t="shared" si="382"/>
        <v>CV$17</v>
      </c>
      <c r="CW372" s="203" t="str">
        <f t="shared" si="382"/>
        <v>CW$17</v>
      </c>
      <c r="CX372" s="203" t="str">
        <f t="shared" si="382"/>
        <v>CX$17</v>
      </c>
      <c r="CY372" s="203" t="str">
        <f t="shared" si="382"/>
        <v>CY$17</v>
      </c>
      <c r="CZ372" s="203" t="str">
        <f t="shared" si="382"/>
        <v>CZ$17</v>
      </c>
      <c r="DA372" s="203" t="str">
        <f t="shared" si="382"/>
        <v>DA$17</v>
      </c>
      <c r="DB372" s="203" t="str">
        <f t="shared" si="382"/>
        <v>DB$17</v>
      </c>
      <c r="DC372" s="203" t="str">
        <f t="shared" si="382"/>
        <v>DC$17</v>
      </c>
      <c r="DD372" s="203" t="str">
        <f t="shared" si="382"/>
        <v>DD$17</v>
      </c>
      <c r="DE372" s="203" t="str">
        <f t="shared" si="382"/>
        <v>DE$17</v>
      </c>
      <c r="DF372" s="203" t="str">
        <f t="shared" si="382"/>
        <v>DF$17</v>
      </c>
      <c r="DG372" s="203" t="str">
        <f t="shared" si="382"/>
        <v>DG$17</v>
      </c>
      <c r="DH372" s="203" t="str">
        <f t="shared" si="382"/>
        <v>DH$17</v>
      </c>
      <c r="DI372" s="203" t="str">
        <f t="shared" si="382"/>
        <v>DI$17</v>
      </c>
      <c r="DJ372" s="203" t="str">
        <f t="shared" si="382"/>
        <v>DJ$17</v>
      </c>
      <c r="DK372" s="203" t="str">
        <f t="shared" si="382"/>
        <v>DK$17</v>
      </c>
      <c r="DL372" s="203" t="str">
        <f t="shared" si="382"/>
        <v>DL$17</v>
      </c>
    </row>
    <row r="373" spans="1:116" x14ac:dyDescent="0.4">
      <c r="B373" t="s">
        <v>332</v>
      </c>
      <c r="D373" t="s">
        <v>757</v>
      </c>
      <c r="E373" s="8" t="str">
        <f t="shared" si="374"/>
        <v>373 DAYRENT-PV</v>
      </c>
      <c r="G373" s="136" t="str">
        <f>G359</f>
        <v>(Secondary label)</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60"/>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B374" t="s">
        <v>332</v>
      </c>
      <c r="D374" t="s">
        <v>757</v>
      </c>
      <c r="E374" s="8" t="str">
        <f t="shared" si="374"/>
        <v>374 DAYRENT-PV</v>
      </c>
      <c r="G374" s="136" t="str">
        <f>G360</f>
        <v xml:space="preserve">secondary unit </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60"/>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B375" t="s">
        <v>332</v>
      </c>
      <c r="D375" t="s">
        <v>757</v>
      </c>
      <c r="E375" s="8" t="str">
        <f t="shared" si="374"/>
        <v>375 DAYRENT-PV</v>
      </c>
      <c r="G375" s="136" t="str">
        <f>G361</f>
        <v>Secondary revenue driver</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B376" t="s">
        <v>332</v>
      </c>
      <c r="D376" t="s">
        <v>757</v>
      </c>
      <c r="E376" s="8" t="str">
        <f t="shared" si="374"/>
        <v>376 DAYRENT-PV</v>
      </c>
      <c r="G376" s="8" t="s">
        <v>464</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E377" s="8"/>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4">
      <c r="E378" s="8"/>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4">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4">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4">
      <c r="E381" s="8"/>
      <c r="G381" s="171"/>
      <c r="H381" s="31"/>
      <c r="I381" s="73"/>
      <c r="J381" s="73"/>
      <c r="K381" s="39"/>
      <c r="L381" s="39"/>
      <c r="M381" s="39"/>
      <c r="N381" s="39"/>
      <c r="O381" s="39"/>
      <c r="P381" s="39"/>
      <c r="R381" s="38"/>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73"/>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4">
      <c r="A382" s="174"/>
      <c r="E382" s="8"/>
      <c r="G382" s="175" t="s">
        <v>490</v>
      </c>
      <c r="H382" s="193"/>
      <c r="I382" s="194"/>
      <c r="J382" s="194"/>
      <c r="K382" s="195"/>
      <c r="L382" s="195"/>
      <c r="M382" s="195"/>
      <c r="N382" s="195"/>
      <c r="O382" s="195"/>
      <c r="P382" s="195"/>
      <c r="R382" s="195"/>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c r="CN382" s="194"/>
      <c r="CO382" s="196"/>
      <c r="CP382" s="196"/>
      <c r="CQ382" s="196"/>
      <c r="CR382" s="196"/>
      <c r="CS382" s="196"/>
      <c r="CT382" s="196"/>
      <c r="CU382" s="196"/>
      <c r="CV382" s="196"/>
      <c r="CW382" s="196"/>
      <c r="CX382" s="196"/>
      <c r="CY382" s="196"/>
      <c r="CZ382" s="196"/>
      <c r="DA382" s="196"/>
      <c r="DB382" s="196"/>
      <c r="DC382" s="196"/>
      <c r="DD382" s="196"/>
      <c r="DE382" s="196"/>
      <c r="DF382" s="196"/>
      <c r="DG382" s="196"/>
      <c r="DH382" s="196"/>
      <c r="DI382" s="196"/>
      <c r="DJ382" s="196"/>
      <c r="DK382" s="196"/>
      <c r="DL382" s="196"/>
    </row>
    <row r="383" spans="1:116" x14ac:dyDescent="0.4">
      <c r="A383" s="174"/>
      <c r="E383" s="8"/>
      <c r="G383" s="175" t="s">
        <v>492</v>
      </c>
      <c r="H383" s="174"/>
      <c r="I383" s="176"/>
      <c r="J383" s="176"/>
      <c r="K383" s="197"/>
      <c r="L383" s="197"/>
      <c r="M383" s="197"/>
      <c r="N383" s="197"/>
      <c r="O383" s="197"/>
      <c r="P383" s="197"/>
      <c r="R383" s="198"/>
      <c r="S383" s="174"/>
      <c r="T383" s="174"/>
      <c r="U383" s="174"/>
      <c r="V383" s="174"/>
      <c r="W383" s="174"/>
      <c r="X383" s="174"/>
      <c r="Y383" s="174"/>
      <c r="Z383" s="174"/>
      <c r="AA383" s="174"/>
      <c r="AB383" s="174"/>
      <c r="AC383" s="174"/>
      <c r="AD383" s="174"/>
      <c r="AE383" s="174"/>
      <c r="AF383" s="174"/>
      <c r="AG383" s="174"/>
      <c r="AH383" s="174"/>
      <c r="AI383" s="174"/>
      <c r="AJ383" s="174"/>
      <c r="AK383" s="174"/>
      <c r="AL383" s="174"/>
      <c r="AM383" s="174"/>
      <c r="AN383" s="174"/>
      <c r="AO383" s="174"/>
      <c r="AP383" s="174"/>
      <c r="AQ383" s="174"/>
      <c r="AR383" s="174"/>
      <c r="AS383" s="174"/>
      <c r="AT383" s="174"/>
      <c r="AU383" s="174"/>
      <c r="AV383" s="174"/>
      <c r="AW383" s="174"/>
      <c r="AX383" s="174"/>
      <c r="AY383" s="174"/>
      <c r="AZ383" s="174"/>
      <c r="BA383" s="174"/>
      <c r="BB383" s="174"/>
      <c r="BC383" s="174"/>
      <c r="BD383" s="174"/>
      <c r="BE383" s="174"/>
      <c r="BF383" s="174"/>
      <c r="BG383" s="174"/>
      <c r="BH383" s="174"/>
      <c r="BI383" s="174"/>
      <c r="BJ383" s="174"/>
      <c r="BK383" s="174"/>
      <c r="BL383" s="174"/>
      <c r="BM383" s="174"/>
      <c r="BN383" s="174"/>
      <c r="BO383" s="174"/>
      <c r="BP383" s="174"/>
      <c r="BQ383" s="174"/>
      <c r="BR383" s="174"/>
      <c r="BS383" s="174"/>
      <c r="BT383" s="174"/>
      <c r="BU383" s="174"/>
      <c r="BV383" s="174"/>
      <c r="BW383" s="174"/>
      <c r="BX383" s="174"/>
      <c r="BY383" s="174"/>
      <c r="BZ383" s="174"/>
      <c r="CA383" s="174"/>
      <c r="CB383" s="174"/>
      <c r="CC383" s="174"/>
      <c r="CD383" s="174"/>
      <c r="CE383" s="174"/>
      <c r="CF383" s="174"/>
      <c r="CG383" s="174"/>
      <c r="CH383" s="174"/>
      <c r="CI383" s="174"/>
      <c r="CJ383" s="174"/>
      <c r="CK383" s="174"/>
      <c r="CL383" s="174"/>
      <c r="CN383" s="176"/>
      <c r="CO383" s="174"/>
      <c r="CP383" s="174"/>
      <c r="CQ383" s="174"/>
      <c r="CR383" s="174"/>
      <c r="CS383" s="174"/>
      <c r="CT383" s="174"/>
      <c r="CU383" s="174"/>
      <c r="CV383" s="174"/>
      <c r="CW383" s="174"/>
      <c r="CX383" s="174"/>
      <c r="CY383" s="174"/>
      <c r="CZ383" s="174"/>
      <c r="DA383" s="174"/>
      <c r="DB383" s="174"/>
      <c r="DC383" s="174"/>
      <c r="DD383" s="174"/>
      <c r="DE383" s="174"/>
      <c r="DF383" s="174"/>
      <c r="DG383" s="174"/>
      <c r="DH383" s="174"/>
      <c r="DI383" s="174"/>
      <c r="DJ383" s="174"/>
      <c r="DK383" s="174"/>
      <c r="DL383" s="174"/>
    </row>
    <row r="384" spans="1:116" x14ac:dyDescent="0.4">
      <c r="A384" s="174"/>
      <c r="E384" s="8"/>
      <c r="G384" s="175" t="s">
        <v>461</v>
      </c>
      <c r="H384" s="174"/>
      <c r="I384" s="176"/>
      <c r="J384" s="176"/>
      <c r="K384" s="197"/>
      <c r="L384" s="197"/>
      <c r="M384" s="197"/>
      <c r="N384" s="197"/>
      <c r="O384" s="197"/>
      <c r="P384" s="197"/>
      <c r="R384" s="198"/>
      <c r="S384" s="199" t="str">
        <f t="shared" ref="S384:AX384" si="383">S$20</f>
        <v>S$16</v>
      </c>
      <c r="T384" s="199" t="str">
        <f t="shared" si="383"/>
        <v>T$16</v>
      </c>
      <c r="U384" s="199" t="str">
        <f t="shared" si="383"/>
        <v>U$16</v>
      </c>
      <c r="V384" s="199" t="str">
        <f t="shared" si="383"/>
        <v>V$16</v>
      </c>
      <c r="W384" s="199" t="str">
        <f t="shared" si="383"/>
        <v>W$16</v>
      </c>
      <c r="X384" s="199" t="str">
        <f t="shared" si="383"/>
        <v>X$16</v>
      </c>
      <c r="Y384" s="199" t="str">
        <f t="shared" si="383"/>
        <v>Y$16</v>
      </c>
      <c r="Z384" s="199" t="str">
        <f t="shared" si="383"/>
        <v>Z$16</v>
      </c>
      <c r="AA384" s="199" t="str">
        <f t="shared" si="383"/>
        <v>AA$16</v>
      </c>
      <c r="AB384" s="199" t="str">
        <f t="shared" si="383"/>
        <v>AB$16</v>
      </c>
      <c r="AC384" s="199" t="str">
        <f t="shared" si="383"/>
        <v>AC$16</v>
      </c>
      <c r="AD384" s="199" t="str">
        <f t="shared" si="383"/>
        <v>AD$16</v>
      </c>
      <c r="AE384" s="199" t="str">
        <f t="shared" si="383"/>
        <v>AE$16</v>
      </c>
      <c r="AF384" s="199" t="str">
        <f t="shared" si="383"/>
        <v>AF$16</v>
      </c>
      <c r="AG384" s="199" t="str">
        <f t="shared" si="383"/>
        <v>AG$16</v>
      </c>
      <c r="AH384" s="199" t="str">
        <f t="shared" si="383"/>
        <v>AH$16</v>
      </c>
      <c r="AI384" s="199" t="str">
        <f t="shared" si="383"/>
        <v>AI$16</v>
      </c>
      <c r="AJ384" s="199" t="str">
        <f t="shared" si="383"/>
        <v>AJ$16</v>
      </c>
      <c r="AK384" s="199" t="str">
        <f t="shared" si="383"/>
        <v>AK$16</v>
      </c>
      <c r="AL384" s="199" t="str">
        <f t="shared" si="383"/>
        <v>AL$16</v>
      </c>
      <c r="AM384" s="199" t="str">
        <f t="shared" si="383"/>
        <v>AM$16</v>
      </c>
      <c r="AN384" s="199" t="str">
        <f t="shared" si="383"/>
        <v>AN$16</v>
      </c>
      <c r="AO384" s="199" t="str">
        <f t="shared" si="383"/>
        <v>AO$16</v>
      </c>
      <c r="AP384" s="199" t="str">
        <f t="shared" si="383"/>
        <v>AP$16</v>
      </c>
      <c r="AQ384" s="199" t="str">
        <f t="shared" si="383"/>
        <v>AQ$16</v>
      </c>
      <c r="AR384" s="199" t="str">
        <f t="shared" si="383"/>
        <v>AR$16</v>
      </c>
      <c r="AS384" s="199" t="str">
        <f t="shared" si="383"/>
        <v>AS$16</v>
      </c>
      <c r="AT384" s="199" t="str">
        <f t="shared" si="383"/>
        <v>AT$16</v>
      </c>
      <c r="AU384" s="199" t="str">
        <f t="shared" si="383"/>
        <v>AU$16</v>
      </c>
      <c r="AV384" s="199" t="str">
        <f t="shared" si="383"/>
        <v>AV$16</v>
      </c>
      <c r="AW384" s="199" t="str">
        <f t="shared" si="383"/>
        <v>AW$16</v>
      </c>
      <c r="AX384" s="199" t="str">
        <f t="shared" si="383"/>
        <v>AX$16</v>
      </c>
      <c r="AY384" s="199" t="str">
        <f t="shared" ref="AY384:CD384" si="384">AY$20</f>
        <v>AY$16</v>
      </c>
      <c r="AZ384" s="199" t="str">
        <f t="shared" si="384"/>
        <v>AZ$16</v>
      </c>
      <c r="BA384" s="199" t="str">
        <f t="shared" si="384"/>
        <v>BA$16</v>
      </c>
      <c r="BB384" s="199" t="str">
        <f t="shared" si="384"/>
        <v>BB$16</v>
      </c>
      <c r="BC384" s="199" t="str">
        <f t="shared" si="384"/>
        <v>BC$16</v>
      </c>
      <c r="BD384" s="199" t="str">
        <f t="shared" si="384"/>
        <v>BD$16</v>
      </c>
      <c r="BE384" s="199" t="str">
        <f t="shared" si="384"/>
        <v>BE$16</v>
      </c>
      <c r="BF384" s="199" t="str">
        <f t="shared" si="384"/>
        <v>BF$16</v>
      </c>
      <c r="BG384" s="199" t="str">
        <f t="shared" si="384"/>
        <v>BG$16</v>
      </c>
      <c r="BH384" s="199" t="str">
        <f t="shared" si="384"/>
        <v>BH$16</v>
      </c>
      <c r="BI384" s="199" t="str">
        <f t="shared" si="384"/>
        <v>BI$16</v>
      </c>
      <c r="BJ384" s="199" t="str">
        <f t="shared" si="384"/>
        <v>BJ$16</v>
      </c>
      <c r="BK384" s="199" t="str">
        <f t="shared" si="384"/>
        <v>BK$16</v>
      </c>
      <c r="BL384" s="199" t="str">
        <f t="shared" si="384"/>
        <v>BL$16</v>
      </c>
      <c r="BM384" s="199" t="str">
        <f t="shared" si="384"/>
        <v>BM$16</v>
      </c>
      <c r="BN384" s="199" t="str">
        <f t="shared" si="384"/>
        <v>BN$16</v>
      </c>
      <c r="BO384" s="199" t="str">
        <f t="shared" si="384"/>
        <v>BO$16</v>
      </c>
      <c r="BP384" s="199" t="str">
        <f t="shared" si="384"/>
        <v>BP$16</v>
      </c>
      <c r="BQ384" s="199" t="str">
        <f t="shared" si="384"/>
        <v>BQ$16</v>
      </c>
      <c r="BR384" s="199" t="str">
        <f t="shared" si="384"/>
        <v>BR$16</v>
      </c>
      <c r="BS384" s="199" t="str">
        <f t="shared" si="384"/>
        <v>BS$16</v>
      </c>
      <c r="BT384" s="199" t="str">
        <f t="shared" si="384"/>
        <v>BT$16</v>
      </c>
      <c r="BU384" s="199" t="str">
        <f t="shared" si="384"/>
        <v>BU$16</v>
      </c>
      <c r="BV384" s="199" t="str">
        <f t="shared" si="384"/>
        <v>BV$16</v>
      </c>
      <c r="BW384" s="199" t="str">
        <f t="shared" si="384"/>
        <v>BW$16</v>
      </c>
      <c r="BX384" s="199" t="str">
        <f t="shared" si="384"/>
        <v>BX$16</v>
      </c>
      <c r="BY384" s="199" t="str">
        <f t="shared" si="384"/>
        <v>BY$16</v>
      </c>
      <c r="BZ384" s="199" t="str">
        <f t="shared" si="384"/>
        <v>BZ$16</v>
      </c>
      <c r="CA384" s="199" t="str">
        <f t="shared" si="384"/>
        <v>CA$16</v>
      </c>
      <c r="CB384" s="199" t="str">
        <f t="shared" si="384"/>
        <v>CB$16</v>
      </c>
      <c r="CC384" s="199" t="str">
        <f t="shared" si="384"/>
        <v>CC$16</v>
      </c>
      <c r="CD384" s="199" t="str">
        <f t="shared" si="384"/>
        <v>CD$16</v>
      </c>
      <c r="CE384" s="199" t="str">
        <f t="shared" ref="CE384:CL384" si="385">CE$20</f>
        <v>CE$16</v>
      </c>
      <c r="CF384" s="199" t="str">
        <f t="shared" si="385"/>
        <v>CF$16</v>
      </c>
      <c r="CG384" s="199" t="str">
        <f t="shared" si="385"/>
        <v>CG$16</v>
      </c>
      <c r="CH384" s="199" t="str">
        <f t="shared" si="385"/>
        <v>CH$16</v>
      </c>
      <c r="CI384" s="199" t="str">
        <f t="shared" si="385"/>
        <v>CI$16</v>
      </c>
      <c r="CJ384" s="199" t="str">
        <f t="shared" si="385"/>
        <v>CJ$16</v>
      </c>
      <c r="CK384" s="199" t="str">
        <f t="shared" si="385"/>
        <v>CK$16</v>
      </c>
      <c r="CL384" s="199" t="str">
        <f t="shared" si="385"/>
        <v>CL$16</v>
      </c>
      <c r="CN384" s="176"/>
      <c r="CO384" s="199" t="str">
        <f t="shared" ref="CO384:DL384" si="386">CO$20</f>
        <v>CO$16</v>
      </c>
      <c r="CP384" s="199" t="str">
        <f t="shared" si="386"/>
        <v>CP$16</v>
      </c>
      <c r="CQ384" s="199" t="str">
        <f t="shared" si="386"/>
        <v>CQ$16</v>
      </c>
      <c r="CR384" s="199" t="str">
        <f t="shared" si="386"/>
        <v>CR$16</v>
      </c>
      <c r="CS384" s="199" t="str">
        <f t="shared" si="386"/>
        <v>CS$16</v>
      </c>
      <c r="CT384" s="199" t="str">
        <f t="shared" si="386"/>
        <v>CT$16</v>
      </c>
      <c r="CU384" s="199" t="str">
        <f t="shared" si="386"/>
        <v>CU$16</v>
      </c>
      <c r="CV384" s="199" t="str">
        <f t="shared" si="386"/>
        <v>CV$16</v>
      </c>
      <c r="CW384" s="199" t="str">
        <f t="shared" si="386"/>
        <v>CW$16</v>
      </c>
      <c r="CX384" s="199" t="str">
        <f t="shared" si="386"/>
        <v>CX$16</v>
      </c>
      <c r="CY384" s="199" t="str">
        <f t="shared" si="386"/>
        <v>CY$16</v>
      </c>
      <c r="CZ384" s="199" t="str">
        <f t="shared" si="386"/>
        <v>CZ$16</v>
      </c>
      <c r="DA384" s="199" t="str">
        <f t="shared" si="386"/>
        <v>DA$16</v>
      </c>
      <c r="DB384" s="199" t="str">
        <f t="shared" si="386"/>
        <v>DB$16</v>
      </c>
      <c r="DC384" s="199" t="str">
        <f t="shared" si="386"/>
        <v>DC$16</v>
      </c>
      <c r="DD384" s="199" t="str">
        <f t="shared" si="386"/>
        <v>DD$16</v>
      </c>
      <c r="DE384" s="199" t="str">
        <f t="shared" si="386"/>
        <v>DE$16</v>
      </c>
      <c r="DF384" s="199" t="str">
        <f t="shared" si="386"/>
        <v>DF$16</v>
      </c>
      <c r="DG384" s="199" t="str">
        <f t="shared" si="386"/>
        <v>DG$16</v>
      </c>
      <c r="DH384" s="199" t="str">
        <f t="shared" si="386"/>
        <v>DH$16</v>
      </c>
      <c r="DI384" s="199" t="str">
        <f t="shared" si="386"/>
        <v>DI$16</v>
      </c>
      <c r="DJ384" s="199" t="str">
        <f t="shared" si="386"/>
        <v>DJ$16</v>
      </c>
      <c r="DK384" s="199" t="str">
        <f t="shared" si="386"/>
        <v>DK$16</v>
      </c>
      <c r="DL384" s="199" t="str">
        <f t="shared" si="386"/>
        <v>DL$16</v>
      </c>
    </row>
    <row r="385" spans="1:116" x14ac:dyDescent="0.4">
      <c r="A385" s="174"/>
      <c r="E385" s="8"/>
      <c r="G385" s="175" t="s">
        <v>462</v>
      </c>
      <c r="H385" s="200"/>
      <c r="I385" s="201"/>
      <c r="J385" s="201"/>
      <c r="K385" s="202"/>
      <c r="L385" s="202"/>
      <c r="M385" s="202"/>
      <c r="N385" s="202"/>
      <c r="O385" s="202"/>
      <c r="P385" s="202"/>
      <c r="R385" s="202"/>
      <c r="S385" s="199" t="str">
        <f t="shared" ref="S385:AX385" si="387">S$21</f>
        <v>S$17</v>
      </c>
      <c r="T385" s="199" t="str">
        <f t="shared" si="387"/>
        <v>T$17</v>
      </c>
      <c r="U385" s="199" t="str">
        <f t="shared" si="387"/>
        <v>U$17</v>
      </c>
      <c r="V385" s="199" t="str">
        <f t="shared" si="387"/>
        <v>V$17</v>
      </c>
      <c r="W385" s="199" t="str">
        <f t="shared" si="387"/>
        <v>W$17</v>
      </c>
      <c r="X385" s="199" t="str">
        <f t="shared" si="387"/>
        <v>X$17</v>
      </c>
      <c r="Y385" s="199" t="str">
        <f t="shared" si="387"/>
        <v>Y$17</v>
      </c>
      <c r="Z385" s="199" t="str">
        <f t="shared" si="387"/>
        <v>Z$17</v>
      </c>
      <c r="AA385" s="199" t="str">
        <f t="shared" si="387"/>
        <v>AA$17</v>
      </c>
      <c r="AB385" s="199" t="str">
        <f t="shared" si="387"/>
        <v>AB$17</v>
      </c>
      <c r="AC385" s="199" t="str">
        <f t="shared" si="387"/>
        <v>AC$17</v>
      </c>
      <c r="AD385" s="199" t="str">
        <f t="shared" si="387"/>
        <v>AD$17</v>
      </c>
      <c r="AE385" s="199" t="str">
        <f t="shared" si="387"/>
        <v>AE$17</v>
      </c>
      <c r="AF385" s="199" t="str">
        <f t="shared" si="387"/>
        <v>AF$17</v>
      </c>
      <c r="AG385" s="199" t="str">
        <f t="shared" si="387"/>
        <v>AG$17</v>
      </c>
      <c r="AH385" s="199" t="str">
        <f t="shared" si="387"/>
        <v>AH$17</v>
      </c>
      <c r="AI385" s="199" t="str">
        <f t="shared" si="387"/>
        <v>AI$17</v>
      </c>
      <c r="AJ385" s="199" t="str">
        <f t="shared" si="387"/>
        <v>AJ$17</v>
      </c>
      <c r="AK385" s="199" t="str">
        <f t="shared" si="387"/>
        <v>AK$17</v>
      </c>
      <c r="AL385" s="199" t="str">
        <f t="shared" si="387"/>
        <v>AL$17</v>
      </c>
      <c r="AM385" s="199" t="str">
        <f t="shared" si="387"/>
        <v>AM$17</v>
      </c>
      <c r="AN385" s="199" t="str">
        <f t="shared" si="387"/>
        <v>AN$17</v>
      </c>
      <c r="AO385" s="199" t="str">
        <f t="shared" si="387"/>
        <v>AO$17</v>
      </c>
      <c r="AP385" s="199" t="str">
        <f t="shared" si="387"/>
        <v>AP$17</v>
      </c>
      <c r="AQ385" s="199" t="str">
        <f t="shared" si="387"/>
        <v>AQ$17</v>
      </c>
      <c r="AR385" s="199" t="str">
        <f t="shared" si="387"/>
        <v>AR$17</v>
      </c>
      <c r="AS385" s="199" t="str">
        <f t="shared" si="387"/>
        <v>AS$17</v>
      </c>
      <c r="AT385" s="199" t="str">
        <f t="shared" si="387"/>
        <v>AT$17</v>
      </c>
      <c r="AU385" s="199" t="str">
        <f t="shared" si="387"/>
        <v>AU$17</v>
      </c>
      <c r="AV385" s="199" t="str">
        <f t="shared" si="387"/>
        <v>AV$17</v>
      </c>
      <c r="AW385" s="199" t="str">
        <f t="shared" si="387"/>
        <v>AW$17</v>
      </c>
      <c r="AX385" s="199" t="str">
        <f t="shared" si="387"/>
        <v>AX$17</v>
      </c>
      <c r="AY385" s="199" t="str">
        <f t="shared" ref="AY385:CD385" si="388">AY$21</f>
        <v>AY$17</v>
      </c>
      <c r="AZ385" s="199" t="str">
        <f t="shared" si="388"/>
        <v>AZ$17</v>
      </c>
      <c r="BA385" s="199" t="str">
        <f t="shared" si="388"/>
        <v>BA$17</v>
      </c>
      <c r="BB385" s="199" t="str">
        <f t="shared" si="388"/>
        <v>BB$17</v>
      </c>
      <c r="BC385" s="199" t="str">
        <f t="shared" si="388"/>
        <v>BC$17</v>
      </c>
      <c r="BD385" s="199" t="str">
        <f t="shared" si="388"/>
        <v>BD$17</v>
      </c>
      <c r="BE385" s="199" t="str">
        <f t="shared" si="388"/>
        <v>BE$17</v>
      </c>
      <c r="BF385" s="199" t="str">
        <f t="shared" si="388"/>
        <v>BF$17</v>
      </c>
      <c r="BG385" s="199" t="str">
        <f t="shared" si="388"/>
        <v>BG$17</v>
      </c>
      <c r="BH385" s="199" t="str">
        <f t="shared" si="388"/>
        <v>BH$17</v>
      </c>
      <c r="BI385" s="199" t="str">
        <f t="shared" si="388"/>
        <v>BI$17</v>
      </c>
      <c r="BJ385" s="199" t="str">
        <f t="shared" si="388"/>
        <v>BJ$17</v>
      </c>
      <c r="BK385" s="199" t="str">
        <f t="shared" si="388"/>
        <v>BK$17</v>
      </c>
      <c r="BL385" s="199" t="str">
        <f t="shared" si="388"/>
        <v>BL$17</v>
      </c>
      <c r="BM385" s="199" t="str">
        <f t="shared" si="388"/>
        <v>BM$17</v>
      </c>
      <c r="BN385" s="199" t="str">
        <f t="shared" si="388"/>
        <v>BN$17</v>
      </c>
      <c r="BO385" s="199" t="str">
        <f t="shared" si="388"/>
        <v>BO$17</v>
      </c>
      <c r="BP385" s="199" t="str">
        <f t="shared" si="388"/>
        <v>BP$17</v>
      </c>
      <c r="BQ385" s="199" t="str">
        <f t="shared" si="388"/>
        <v>BQ$17</v>
      </c>
      <c r="BR385" s="199" t="str">
        <f t="shared" si="388"/>
        <v>BR$17</v>
      </c>
      <c r="BS385" s="199" t="str">
        <f t="shared" si="388"/>
        <v>BS$17</v>
      </c>
      <c r="BT385" s="199" t="str">
        <f t="shared" si="388"/>
        <v>BT$17</v>
      </c>
      <c r="BU385" s="199" t="str">
        <f t="shared" si="388"/>
        <v>BU$17</v>
      </c>
      <c r="BV385" s="199" t="str">
        <f t="shared" si="388"/>
        <v>BV$17</v>
      </c>
      <c r="BW385" s="199" t="str">
        <f t="shared" si="388"/>
        <v>BW$17</v>
      </c>
      <c r="BX385" s="199" t="str">
        <f t="shared" si="388"/>
        <v>BX$17</v>
      </c>
      <c r="BY385" s="199" t="str">
        <f t="shared" si="388"/>
        <v>BY$17</v>
      </c>
      <c r="BZ385" s="199" t="str">
        <f t="shared" si="388"/>
        <v>BZ$17</v>
      </c>
      <c r="CA385" s="199" t="str">
        <f t="shared" si="388"/>
        <v>CA$17</v>
      </c>
      <c r="CB385" s="199" t="str">
        <f t="shared" si="388"/>
        <v>CB$17</v>
      </c>
      <c r="CC385" s="199" t="str">
        <f t="shared" si="388"/>
        <v>CC$17</v>
      </c>
      <c r="CD385" s="199" t="str">
        <f t="shared" si="388"/>
        <v>CD$17</v>
      </c>
      <c r="CE385" s="199" t="str">
        <f t="shared" ref="CE385:CL385" si="389">CE$21</f>
        <v>CE$17</v>
      </c>
      <c r="CF385" s="199" t="str">
        <f t="shared" si="389"/>
        <v>CF$17</v>
      </c>
      <c r="CG385" s="199" t="str">
        <f t="shared" si="389"/>
        <v>CG$17</v>
      </c>
      <c r="CH385" s="199" t="str">
        <f t="shared" si="389"/>
        <v>CH$17</v>
      </c>
      <c r="CI385" s="199" t="str">
        <f t="shared" si="389"/>
        <v>CI$17</v>
      </c>
      <c r="CJ385" s="199" t="str">
        <f t="shared" si="389"/>
        <v>CJ$17</v>
      </c>
      <c r="CK385" s="199" t="str">
        <f t="shared" si="389"/>
        <v>CK$17</v>
      </c>
      <c r="CL385" s="199" t="str">
        <f t="shared" si="389"/>
        <v>CL$17</v>
      </c>
      <c r="CN385" s="201"/>
      <c r="CO385" s="199" t="str">
        <f t="shared" ref="CO385:DL385" si="390">CO$21</f>
        <v>CO$17</v>
      </c>
      <c r="CP385" s="199" t="str">
        <f t="shared" si="390"/>
        <v>CP$17</v>
      </c>
      <c r="CQ385" s="199" t="str">
        <f t="shared" si="390"/>
        <v>CQ$17</v>
      </c>
      <c r="CR385" s="199" t="str">
        <f t="shared" si="390"/>
        <v>CR$17</v>
      </c>
      <c r="CS385" s="199" t="str">
        <f t="shared" si="390"/>
        <v>CS$17</v>
      </c>
      <c r="CT385" s="199" t="str">
        <f t="shared" si="390"/>
        <v>CT$17</v>
      </c>
      <c r="CU385" s="199" t="str">
        <f t="shared" si="390"/>
        <v>CU$17</v>
      </c>
      <c r="CV385" s="199" t="str">
        <f t="shared" si="390"/>
        <v>CV$17</v>
      </c>
      <c r="CW385" s="199" t="str">
        <f t="shared" si="390"/>
        <v>CW$17</v>
      </c>
      <c r="CX385" s="199" t="str">
        <f t="shared" si="390"/>
        <v>CX$17</v>
      </c>
      <c r="CY385" s="199" t="str">
        <f t="shared" si="390"/>
        <v>CY$17</v>
      </c>
      <c r="CZ385" s="199" t="str">
        <f t="shared" si="390"/>
        <v>CZ$17</v>
      </c>
      <c r="DA385" s="199" t="str">
        <f t="shared" si="390"/>
        <v>DA$17</v>
      </c>
      <c r="DB385" s="199" t="str">
        <f t="shared" si="390"/>
        <v>DB$17</v>
      </c>
      <c r="DC385" s="199" t="str">
        <f t="shared" si="390"/>
        <v>DC$17</v>
      </c>
      <c r="DD385" s="199" t="str">
        <f t="shared" si="390"/>
        <v>DD$17</v>
      </c>
      <c r="DE385" s="199" t="str">
        <f t="shared" si="390"/>
        <v>DE$17</v>
      </c>
      <c r="DF385" s="199" t="str">
        <f t="shared" si="390"/>
        <v>DF$17</v>
      </c>
      <c r="DG385" s="199" t="str">
        <f t="shared" si="390"/>
        <v>DG$17</v>
      </c>
      <c r="DH385" s="199" t="str">
        <f t="shared" si="390"/>
        <v>DH$17</v>
      </c>
      <c r="DI385" s="199" t="str">
        <f t="shared" si="390"/>
        <v>DI$17</v>
      </c>
      <c r="DJ385" s="199" t="str">
        <f t="shared" si="390"/>
        <v>DJ$17</v>
      </c>
      <c r="DK385" s="199" t="str">
        <f t="shared" si="390"/>
        <v>DK$17</v>
      </c>
      <c r="DL385" s="199" t="str">
        <f t="shared" si="390"/>
        <v>DL$17</v>
      </c>
    </row>
    <row r="386" spans="1:116" x14ac:dyDescent="0.4">
      <c r="A386" s="174"/>
      <c r="E386" s="8"/>
      <c r="G386" s="175" t="s">
        <v>491</v>
      </c>
      <c r="H386" s="200"/>
      <c r="I386" s="201"/>
      <c r="J386" s="201"/>
      <c r="K386" s="202"/>
      <c r="L386" s="202"/>
      <c r="M386" s="202"/>
      <c r="N386" s="202"/>
      <c r="O386" s="202"/>
      <c r="P386" s="202"/>
      <c r="R386" s="202"/>
      <c r="S386" s="190"/>
      <c r="T386" s="190"/>
      <c r="U386" s="190"/>
      <c r="V386" s="190"/>
      <c r="W386" s="190"/>
      <c r="X386" s="190"/>
      <c r="Y386" s="190"/>
      <c r="Z386" s="190"/>
      <c r="AA386" s="190"/>
      <c r="AB386" s="190"/>
      <c r="AC386" s="190"/>
      <c r="AD386" s="190"/>
      <c r="AE386" s="190"/>
      <c r="AF386" s="190"/>
      <c r="AG386" s="190"/>
      <c r="AH386" s="190"/>
      <c r="AI386" s="190"/>
      <c r="AJ386" s="190"/>
      <c r="AK386" s="190"/>
      <c r="AL386" s="190"/>
      <c r="AM386" s="190"/>
      <c r="AN386" s="190"/>
      <c r="AO386" s="190"/>
      <c r="AP386" s="190"/>
      <c r="AQ386" s="190"/>
      <c r="AR386" s="190"/>
      <c r="AS386" s="190"/>
      <c r="AT386" s="190"/>
      <c r="AU386" s="190"/>
      <c r="AV386" s="190"/>
      <c r="AW386" s="190"/>
      <c r="AX386" s="190"/>
      <c r="AY386" s="190"/>
      <c r="AZ386" s="190"/>
      <c r="BA386" s="190"/>
      <c r="BB386" s="190"/>
      <c r="BC386" s="190"/>
      <c r="BD386" s="190"/>
      <c r="BE386" s="190"/>
      <c r="BF386" s="190"/>
      <c r="BG386" s="190"/>
      <c r="BH386" s="190"/>
      <c r="BI386" s="190"/>
      <c r="BJ386" s="190"/>
      <c r="BK386" s="190"/>
      <c r="BL386" s="190"/>
      <c r="BM386" s="190"/>
      <c r="BN386" s="190"/>
      <c r="BO386" s="190"/>
      <c r="BP386" s="190"/>
      <c r="BQ386" s="190"/>
      <c r="BR386" s="190"/>
      <c r="BS386" s="190"/>
      <c r="BT386" s="190"/>
      <c r="BU386" s="190"/>
      <c r="BV386" s="190"/>
      <c r="BW386" s="190"/>
      <c r="BX386" s="190"/>
      <c r="BY386" s="190"/>
      <c r="BZ386" s="190"/>
      <c r="CA386" s="190"/>
      <c r="CB386" s="190"/>
      <c r="CC386" s="190"/>
      <c r="CD386" s="190"/>
      <c r="CE386" s="190"/>
      <c r="CF386" s="190"/>
      <c r="CG386" s="190"/>
      <c r="CH386" s="190"/>
      <c r="CI386" s="190"/>
      <c r="CJ386" s="190"/>
      <c r="CK386" s="190"/>
      <c r="CL386" s="190"/>
      <c r="CN386" s="201"/>
      <c r="CO386" s="190"/>
      <c r="CP386" s="190"/>
      <c r="CQ386" s="190"/>
      <c r="CR386" s="190"/>
      <c r="CS386" s="190"/>
      <c r="CT386" s="190"/>
      <c r="CU386" s="190"/>
      <c r="CV386" s="190"/>
      <c r="CW386" s="190"/>
      <c r="CX386" s="190"/>
      <c r="CY386" s="190"/>
      <c r="CZ386" s="190"/>
      <c r="DA386" s="190"/>
      <c r="DB386" s="190"/>
      <c r="DC386" s="190"/>
      <c r="DD386" s="190"/>
      <c r="DE386" s="190"/>
      <c r="DF386" s="190"/>
      <c r="DG386" s="190"/>
      <c r="DH386" s="190"/>
      <c r="DI386" s="190"/>
      <c r="DJ386" s="190"/>
      <c r="DK386" s="190"/>
      <c r="DL386" s="190"/>
    </row>
    <row r="387" spans="1:116" x14ac:dyDescent="0.4">
      <c r="A387" s="174"/>
      <c r="E387" s="8"/>
      <c r="G387" s="175" t="s">
        <v>505</v>
      </c>
      <c r="H387" s="200"/>
      <c r="I387" s="201"/>
      <c r="J387" s="201"/>
      <c r="K387" s="202"/>
      <c r="L387" s="202"/>
      <c r="M387" s="202"/>
      <c r="N387" s="202"/>
      <c r="O387" s="202"/>
      <c r="P387" s="202"/>
      <c r="R387" s="202"/>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BM387" s="190"/>
      <c r="BN387" s="190"/>
      <c r="BO387" s="190"/>
      <c r="BP387" s="190"/>
      <c r="BQ387" s="190"/>
      <c r="BR387" s="190"/>
      <c r="BS387" s="190"/>
      <c r="BT387" s="190"/>
      <c r="BU387" s="190"/>
      <c r="BV387" s="190"/>
      <c r="BW387" s="190"/>
      <c r="BX387" s="190"/>
      <c r="BY387" s="190"/>
      <c r="BZ387" s="190"/>
      <c r="CA387" s="190"/>
      <c r="CB387" s="190"/>
      <c r="CC387" s="190"/>
      <c r="CD387" s="190"/>
      <c r="CE387" s="190"/>
      <c r="CF387" s="190"/>
      <c r="CG387" s="190"/>
      <c r="CH387" s="190"/>
      <c r="CI387" s="190"/>
      <c r="CJ387" s="190"/>
      <c r="CK387" s="190"/>
      <c r="CL387" s="190"/>
      <c r="CN387" s="201"/>
      <c r="CO387" s="190"/>
      <c r="CP387" s="190"/>
      <c r="CQ387" s="190"/>
      <c r="CR387" s="190"/>
      <c r="CS387" s="190"/>
      <c r="CT387" s="190"/>
      <c r="CU387" s="190"/>
      <c r="CV387" s="190"/>
      <c r="CW387" s="190"/>
      <c r="CX387" s="190"/>
      <c r="CY387" s="190"/>
      <c r="CZ387" s="190"/>
      <c r="DA387" s="190"/>
      <c r="DB387" s="190"/>
      <c r="DC387" s="190"/>
      <c r="DD387" s="190"/>
      <c r="DE387" s="190"/>
      <c r="DF387" s="190"/>
      <c r="DG387" s="190"/>
      <c r="DH387" s="190"/>
      <c r="DI387" s="190"/>
      <c r="DJ387" s="190"/>
      <c r="DK387" s="190"/>
      <c r="DL387" s="190"/>
    </row>
    <row r="388" spans="1:116" x14ac:dyDescent="0.4">
      <c r="A388" s="174"/>
      <c r="E388" s="8"/>
      <c r="G388" s="175" t="s">
        <v>463</v>
      </c>
      <c r="H388" s="200"/>
      <c r="I388" s="201"/>
      <c r="J388" s="201"/>
      <c r="K388" s="202"/>
      <c r="L388" s="202"/>
      <c r="M388" s="202"/>
      <c r="N388" s="202"/>
      <c r="O388" s="202"/>
      <c r="P388" s="202"/>
      <c r="R388" s="202"/>
      <c r="S388" s="190" t="str">
        <f t="shared" ref="S388:AX388" si="391">S$22</f>
        <v>S$18</v>
      </c>
      <c r="T388" s="190" t="str">
        <f t="shared" si="391"/>
        <v>T$18</v>
      </c>
      <c r="U388" s="190" t="str">
        <f t="shared" si="391"/>
        <v>U$18</v>
      </c>
      <c r="V388" s="190" t="str">
        <f t="shared" si="391"/>
        <v>V$18</v>
      </c>
      <c r="W388" s="190" t="str">
        <f t="shared" si="391"/>
        <v>W$18</v>
      </c>
      <c r="X388" s="190" t="str">
        <f t="shared" si="391"/>
        <v>X$18</v>
      </c>
      <c r="Y388" s="190" t="str">
        <f t="shared" si="391"/>
        <v>Y$18</v>
      </c>
      <c r="Z388" s="190" t="str">
        <f t="shared" si="391"/>
        <v>Z$18</v>
      </c>
      <c r="AA388" s="190" t="str">
        <f t="shared" si="391"/>
        <v>AA$18</v>
      </c>
      <c r="AB388" s="190" t="str">
        <f t="shared" si="391"/>
        <v>AB$18</v>
      </c>
      <c r="AC388" s="190" t="str">
        <f t="shared" si="391"/>
        <v>AC$18</v>
      </c>
      <c r="AD388" s="190" t="str">
        <f t="shared" si="391"/>
        <v>AD$18</v>
      </c>
      <c r="AE388" s="190" t="str">
        <f t="shared" si="391"/>
        <v>AE$18</v>
      </c>
      <c r="AF388" s="190" t="str">
        <f t="shared" si="391"/>
        <v>AF$18</v>
      </c>
      <c r="AG388" s="190" t="str">
        <f t="shared" si="391"/>
        <v>AG$18</v>
      </c>
      <c r="AH388" s="190" t="str">
        <f t="shared" si="391"/>
        <v>AH$18</v>
      </c>
      <c r="AI388" s="190" t="str">
        <f t="shared" si="391"/>
        <v>AI$18</v>
      </c>
      <c r="AJ388" s="190" t="str">
        <f t="shared" si="391"/>
        <v>AJ$18</v>
      </c>
      <c r="AK388" s="190" t="str">
        <f t="shared" si="391"/>
        <v>AK$18</v>
      </c>
      <c r="AL388" s="190" t="str">
        <f t="shared" si="391"/>
        <v>AL$18</v>
      </c>
      <c r="AM388" s="190" t="str">
        <f t="shared" si="391"/>
        <v>AM$18</v>
      </c>
      <c r="AN388" s="190" t="str">
        <f t="shared" si="391"/>
        <v>AN$18</v>
      </c>
      <c r="AO388" s="190" t="str">
        <f t="shared" si="391"/>
        <v>AO$18</v>
      </c>
      <c r="AP388" s="190" t="str">
        <f t="shared" si="391"/>
        <v>AP$18</v>
      </c>
      <c r="AQ388" s="190" t="str">
        <f t="shared" si="391"/>
        <v>AQ$18</v>
      </c>
      <c r="AR388" s="190" t="str">
        <f t="shared" si="391"/>
        <v>AR$18</v>
      </c>
      <c r="AS388" s="190" t="str">
        <f t="shared" si="391"/>
        <v>AS$18</v>
      </c>
      <c r="AT388" s="190" t="str">
        <f t="shared" si="391"/>
        <v>AT$18</v>
      </c>
      <c r="AU388" s="190" t="str">
        <f t="shared" si="391"/>
        <v>AU$18</v>
      </c>
      <c r="AV388" s="190" t="str">
        <f t="shared" si="391"/>
        <v>AV$18</v>
      </c>
      <c r="AW388" s="190" t="str">
        <f t="shared" si="391"/>
        <v>AW$18</v>
      </c>
      <c r="AX388" s="190" t="str">
        <f t="shared" si="391"/>
        <v>AX$18</v>
      </c>
      <c r="AY388" s="190" t="str">
        <f t="shared" ref="AY388:CD388" si="392">AY$22</f>
        <v>AY$18</v>
      </c>
      <c r="AZ388" s="190" t="str">
        <f t="shared" si="392"/>
        <v>AZ$18</v>
      </c>
      <c r="BA388" s="190" t="str">
        <f t="shared" si="392"/>
        <v>BA$18</v>
      </c>
      <c r="BB388" s="190" t="str">
        <f t="shared" si="392"/>
        <v>BB$18</v>
      </c>
      <c r="BC388" s="190" t="str">
        <f t="shared" si="392"/>
        <v>BC$18</v>
      </c>
      <c r="BD388" s="190" t="str">
        <f t="shared" si="392"/>
        <v>BD$18</v>
      </c>
      <c r="BE388" s="190" t="str">
        <f t="shared" si="392"/>
        <v>BE$18</v>
      </c>
      <c r="BF388" s="190" t="str">
        <f t="shared" si="392"/>
        <v>BF$18</v>
      </c>
      <c r="BG388" s="190" t="str">
        <f t="shared" si="392"/>
        <v>BG$18</v>
      </c>
      <c r="BH388" s="190" t="str">
        <f t="shared" si="392"/>
        <v>BH$18</v>
      </c>
      <c r="BI388" s="190" t="str">
        <f t="shared" si="392"/>
        <v>BI$18</v>
      </c>
      <c r="BJ388" s="190" t="str">
        <f t="shared" si="392"/>
        <v>BJ$18</v>
      </c>
      <c r="BK388" s="190" t="str">
        <f t="shared" si="392"/>
        <v>BK$18</v>
      </c>
      <c r="BL388" s="190" t="str">
        <f t="shared" si="392"/>
        <v>BL$18</v>
      </c>
      <c r="BM388" s="190" t="str">
        <f t="shared" si="392"/>
        <v>BM$18</v>
      </c>
      <c r="BN388" s="190" t="str">
        <f t="shared" si="392"/>
        <v>BN$18</v>
      </c>
      <c r="BO388" s="190" t="str">
        <f t="shared" si="392"/>
        <v>BO$18</v>
      </c>
      <c r="BP388" s="190" t="str">
        <f t="shared" si="392"/>
        <v>BP$18</v>
      </c>
      <c r="BQ388" s="190" t="str">
        <f t="shared" si="392"/>
        <v>BQ$18</v>
      </c>
      <c r="BR388" s="190" t="str">
        <f t="shared" si="392"/>
        <v>BR$18</v>
      </c>
      <c r="BS388" s="190" t="str">
        <f t="shared" si="392"/>
        <v>BS$18</v>
      </c>
      <c r="BT388" s="190" t="str">
        <f t="shared" si="392"/>
        <v>BT$18</v>
      </c>
      <c r="BU388" s="190" t="str">
        <f t="shared" si="392"/>
        <v>BU$18</v>
      </c>
      <c r="BV388" s="190" t="str">
        <f t="shared" si="392"/>
        <v>BV$18</v>
      </c>
      <c r="BW388" s="190" t="str">
        <f t="shared" si="392"/>
        <v>BW$18</v>
      </c>
      <c r="BX388" s="190" t="str">
        <f t="shared" si="392"/>
        <v>BX$18</v>
      </c>
      <c r="BY388" s="190" t="str">
        <f t="shared" si="392"/>
        <v>BY$18</v>
      </c>
      <c r="BZ388" s="190" t="str">
        <f t="shared" si="392"/>
        <v>BZ$18</v>
      </c>
      <c r="CA388" s="190" t="str">
        <f t="shared" si="392"/>
        <v>CA$18</v>
      </c>
      <c r="CB388" s="190" t="str">
        <f t="shared" si="392"/>
        <v>CB$18</v>
      </c>
      <c r="CC388" s="190" t="str">
        <f t="shared" si="392"/>
        <v>CC$18</v>
      </c>
      <c r="CD388" s="190" t="str">
        <f t="shared" si="392"/>
        <v>CD$18</v>
      </c>
      <c r="CE388" s="190" t="str">
        <f t="shared" ref="CE388:CL388" si="393">CE$22</f>
        <v>CE$18</v>
      </c>
      <c r="CF388" s="190" t="str">
        <f t="shared" si="393"/>
        <v>CF$18</v>
      </c>
      <c r="CG388" s="190" t="str">
        <f t="shared" si="393"/>
        <v>CG$18</v>
      </c>
      <c r="CH388" s="190" t="str">
        <f t="shared" si="393"/>
        <v>CH$18</v>
      </c>
      <c r="CI388" s="190" t="str">
        <f t="shared" si="393"/>
        <v>CI$18</v>
      </c>
      <c r="CJ388" s="190" t="str">
        <f t="shared" si="393"/>
        <v>CJ$18</v>
      </c>
      <c r="CK388" s="190" t="str">
        <f t="shared" si="393"/>
        <v>CK$18</v>
      </c>
      <c r="CL388" s="190" t="str">
        <f t="shared" si="393"/>
        <v>CL$18</v>
      </c>
      <c r="CN388" s="201"/>
      <c r="CO388" s="190" t="str">
        <f t="shared" ref="CO388:DL388" si="394">CO$22</f>
        <v>CO$18</v>
      </c>
      <c r="CP388" s="190" t="str">
        <f t="shared" si="394"/>
        <v>CP$18</v>
      </c>
      <c r="CQ388" s="190" t="str">
        <f t="shared" si="394"/>
        <v>CQ$18</v>
      </c>
      <c r="CR388" s="190" t="str">
        <f t="shared" si="394"/>
        <v>CR$18</v>
      </c>
      <c r="CS388" s="190" t="str">
        <f t="shared" si="394"/>
        <v>CS$18</v>
      </c>
      <c r="CT388" s="190" t="str">
        <f t="shared" si="394"/>
        <v>CT$18</v>
      </c>
      <c r="CU388" s="190" t="str">
        <f t="shared" si="394"/>
        <v>CU$18</v>
      </c>
      <c r="CV388" s="190" t="str">
        <f t="shared" si="394"/>
        <v>CV$18</v>
      </c>
      <c r="CW388" s="190" t="str">
        <f t="shared" si="394"/>
        <v>CW$18</v>
      </c>
      <c r="CX388" s="190" t="str">
        <f t="shared" si="394"/>
        <v>CX$18</v>
      </c>
      <c r="CY388" s="190" t="str">
        <f t="shared" si="394"/>
        <v>CY$18</v>
      </c>
      <c r="CZ388" s="190" t="str">
        <f t="shared" si="394"/>
        <v>CZ$18</v>
      </c>
      <c r="DA388" s="190" t="str">
        <f t="shared" si="394"/>
        <v>DA$18</v>
      </c>
      <c r="DB388" s="190" t="str">
        <f t="shared" si="394"/>
        <v>DB$18</v>
      </c>
      <c r="DC388" s="190" t="str">
        <f t="shared" si="394"/>
        <v>DC$18</v>
      </c>
      <c r="DD388" s="190" t="str">
        <f t="shared" si="394"/>
        <v>DD$18</v>
      </c>
      <c r="DE388" s="190" t="str">
        <f t="shared" si="394"/>
        <v>DE$18</v>
      </c>
      <c r="DF388" s="190" t="str">
        <f t="shared" si="394"/>
        <v>DF$18</v>
      </c>
      <c r="DG388" s="190" t="str">
        <f t="shared" si="394"/>
        <v>DG$18</v>
      </c>
      <c r="DH388" s="190" t="str">
        <f t="shared" si="394"/>
        <v>DH$18</v>
      </c>
      <c r="DI388" s="190" t="str">
        <f t="shared" si="394"/>
        <v>DI$18</v>
      </c>
      <c r="DJ388" s="190" t="str">
        <f t="shared" si="394"/>
        <v>DJ$18</v>
      </c>
      <c r="DK388" s="190" t="str">
        <f t="shared" si="394"/>
        <v>DK$18</v>
      </c>
      <c r="DL388" s="190" t="str">
        <f t="shared" si="394"/>
        <v>DL$18</v>
      </c>
    </row>
    <row r="389" spans="1:116" x14ac:dyDescent="0.4">
      <c r="A389" s="174"/>
      <c r="E389" s="8"/>
      <c r="G389" s="175" t="s">
        <v>464</v>
      </c>
      <c r="H389" s="200"/>
      <c r="I389" s="201"/>
      <c r="J389" s="201"/>
      <c r="K389" s="202"/>
      <c r="L389" s="202"/>
      <c r="M389" s="202"/>
      <c r="N389" s="202"/>
      <c r="O389" s="202"/>
      <c r="P389" s="202"/>
      <c r="R389" s="202"/>
      <c r="S389" s="190" t="str">
        <f t="shared" ref="S389:AX389" si="395">S$23</f>
        <v>S$19</v>
      </c>
      <c r="T389" s="190" t="str">
        <f t="shared" si="395"/>
        <v>T$19</v>
      </c>
      <c r="U389" s="190" t="str">
        <f t="shared" si="395"/>
        <v>U$19</v>
      </c>
      <c r="V389" s="190" t="str">
        <f t="shared" si="395"/>
        <v>V$19</v>
      </c>
      <c r="W389" s="190" t="str">
        <f t="shared" si="395"/>
        <v>W$19</v>
      </c>
      <c r="X389" s="190" t="str">
        <f t="shared" si="395"/>
        <v>X$19</v>
      </c>
      <c r="Y389" s="190" t="str">
        <f t="shared" si="395"/>
        <v>Y$19</v>
      </c>
      <c r="Z389" s="190" t="str">
        <f t="shared" si="395"/>
        <v>Z$19</v>
      </c>
      <c r="AA389" s="190" t="str">
        <f t="shared" si="395"/>
        <v>AA$19</v>
      </c>
      <c r="AB389" s="190" t="str">
        <f t="shared" si="395"/>
        <v>AB$19</v>
      </c>
      <c r="AC389" s="190" t="str">
        <f t="shared" si="395"/>
        <v>AC$19</v>
      </c>
      <c r="AD389" s="190" t="str">
        <f t="shared" si="395"/>
        <v>AD$19</v>
      </c>
      <c r="AE389" s="190" t="str">
        <f t="shared" si="395"/>
        <v>AE$19</v>
      </c>
      <c r="AF389" s="190" t="str">
        <f t="shared" si="395"/>
        <v>AF$19</v>
      </c>
      <c r="AG389" s="190" t="str">
        <f t="shared" si="395"/>
        <v>AG$19</v>
      </c>
      <c r="AH389" s="190" t="str">
        <f t="shared" si="395"/>
        <v>AH$19</v>
      </c>
      <c r="AI389" s="190" t="str">
        <f t="shared" si="395"/>
        <v>AI$19</v>
      </c>
      <c r="AJ389" s="190" t="str">
        <f t="shared" si="395"/>
        <v>AJ$19</v>
      </c>
      <c r="AK389" s="190" t="str">
        <f t="shared" si="395"/>
        <v>AK$19</v>
      </c>
      <c r="AL389" s="190" t="str">
        <f t="shared" si="395"/>
        <v>AL$19</v>
      </c>
      <c r="AM389" s="190" t="str">
        <f t="shared" si="395"/>
        <v>AM$19</v>
      </c>
      <c r="AN389" s="190" t="str">
        <f t="shared" si="395"/>
        <v>AN$19</v>
      </c>
      <c r="AO389" s="190" t="str">
        <f t="shared" si="395"/>
        <v>AO$19</v>
      </c>
      <c r="AP389" s="190" t="str">
        <f t="shared" si="395"/>
        <v>AP$19</v>
      </c>
      <c r="AQ389" s="190" t="str">
        <f t="shared" si="395"/>
        <v>AQ$19</v>
      </c>
      <c r="AR389" s="190" t="str">
        <f t="shared" si="395"/>
        <v>AR$19</v>
      </c>
      <c r="AS389" s="190" t="str">
        <f t="shared" si="395"/>
        <v>AS$19</v>
      </c>
      <c r="AT389" s="190" t="str">
        <f t="shared" si="395"/>
        <v>AT$19</v>
      </c>
      <c r="AU389" s="190" t="str">
        <f t="shared" si="395"/>
        <v>AU$19</v>
      </c>
      <c r="AV389" s="190" t="str">
        <f t="shared" si="395"/>
        <v>AV$19</v>
      </c>
      <c r="AW389" s="190" t="str">
        <f t="shared" si="395"/>
        <v>AW$19</v>
      </c>
      <c r="AX389" s="190" t="str">
        <f t="shared" si="395"/>
        <v>AX$19</v>
      </c>
      <c r="AY389" s="190" t="str">
        <f t="shared" ref="AY389:CD389" si="396">AY$23</f>
        <v>AY$19</v>
      </c>
      <c r="AZ389" s="190" t="str">
        <f t="shared" si="396"/>
        <v>AZ$19</v>
      </c>
      <c r="BA389" s="190" t="str">
        <f t="shared" si="396"/>
        <v>BA$19</v>
      </c>
      <c r="BB389" s="190" t="str">
        <f t="shared" si="396"/>
        <v>BB$19</v>
      </c>
      <c r="BC389" s="190" t="str">
        <f t="shared" si="396"/>
        <v>BC$19</v>
      </c>
      <c r="BD389" s="190" t="str">
        <f t="shared" si="396"/>
        <v>BD$19</v>
      </c>
      <c r="BE389" s="190" t="str">
        <f t="shared" si="396"/>
        <v>BE$19</v>
      </c>
      <c r="BF389" s="190" t="str">
        <f t="shared" si="396"/>
        <v>BF$19</v>
      </c>
      <c r="BG389" s="190" t="str">
        <f t="shared" si="396"/>
        <v>BG$19</v>
      </c>
      <c r="BH389" s="190" t="str">
        <f t="shared" si="396"/>
        <v>BH$19</v>
      </c>
      <c r="BI389" s="190" t="str">
        <f t="shared" si="396"/>
        <v>BI$19</v>
      </c>
      <c r="BJ389" s="190" t="str">
        <f t="shared" si="396"/>
        <v>BJ$19</v>
      </c>
      <c r="BK389" s="190" t="str">
        <f t="shared" si="396"/>
        <v>BK$19</v>
      </c>
      <c r="BL389" s="190" t="str">
        <f t="shared" si="396"/>
        <v>BL$19</v>
      </c>
      <c r="BM389" s="190" t="str">
        <f t="shared" si="396"/>
        <v>BM$19</v>
      </c>
      <c r="BN389" s="190" t="str">
        <f t="shared" si="396"/>
        <v>BN$19</v>
      </c>
      <c r="BO389" s="190" t="str">
        <f t="shared" si="396"/>
        <v>BO$19</v>
      </c>
      <c r="BP389" s="190" t="str">
        <f t="shared" si="396"/>
        <v>BP$19</v>
      </c>
      <c r="BQ389" s="190" t="str">
        <f t="shared" si="396"/>
        <v>BQ$19</v>
      </c>
      <c r="BR389" s="190" t="str">
        <f t="shared" si="396"/>
        <v>BR$19</v>
      </c>
      <c r="BS389" s="190" t="str">
        <f t="shared" si="396"/>
        <v>BS$19</v>
      </c>
      <c r="BT389" s="190" t="str">
        <f t="shared" si="396"/>
        <v>BT$19</v>
      </c>
      <c r="BU389" s="190" t="str">
        <f t="shared" si="396"/>
        <v>BU$19</v>
      </c>
      <c r="BV389" s="190" t="str">
        <f t="shared" si="396"/>
        <v>BV$19</v>
      </c>
      <c r="BW389" s="190" t="str">
        <f t="shared" si="396"/>
        <v>BW$19</v>
      </c>
      <c r="BX389" s="190" t="str">
        <f t="shared" si="396"/>
        <v>BX$19</v>
      </c>
      <c r="BY389" s="190" t="str">
        <f t="shared" si="396"/>
        <v>BY$19</v>
      </c>
      <c r="BZ389" s="190" t="str">
        <f t="shared" si="396"/>
        <v>BZ$19</v>
      </c>
      <c r="CA389" s="190" t="str">
        <f t="shared" si="396"/>
        <v>CA$19</v>
      </c>
      <c r="CB389" s="190" t="str">
        <f t="shared" si="396"/>
        <v>CB$19</v>
      </c>
      <c r="CC389" s="190" t="str">
        <f t="shared" si="396"/>
        <v>CC$19</v>
      </c>
      <c r="CD389" s="190" t="str">
        <f t="shared" si="396"/>
        <v>CD$19</v>
      </c>
      <c r="CE389" s="190" t="str">
        <f t="shared" ref="CE389:CL389" si="397">CE$23</f>
        <v>CE$19</v>
      </c>
      <c r="CF389" s="190" t="str">
        <f t="shared" si="397"/>
        <v>CF$19</v>
      </c>
      <c r="CG389" s="190" t="str">
        <f t="shared" si="397"/>
        <v>CG$19</v>
      </c>
      <c r="CH389" s="190" t="str">
        <f t="shared" si="397"/>
        <v>CH$19</v>
      </c>
      <c r="CI389" s="190" t="str">
        <f t="shared" si="397"/>
        <v>CI$19</v>
      </c>
      <c r="CJ389" s="190" t="str">
        <f t="shared" si="397"/>
        <v>CJ$19</v>
      </c>
      <c r="CK389" s="190" t="str">
        <f t="shared" si="397"/>
        <v>CK$19</v>
      </c>
      <c r="CL389" s="190" t="str">
        <f t="shared" si="397"/>
        <v>CL$19</v>
      </c>
      <c r="CN389" s="201"/>
      <c r="CO389" s="190" t="str">
        <f t="shared" ref="CO389:DL389" si="398">CO$23</f>
        <v>CO$19</v>
      </c>
      <c r="CP389" s="190" t="str">
        <f t="shared" si="398"/>
        <v>CP$19</v>
      </c>
      <c r="CQ389" s="190" t="str">
        <f t="shared" si="398"/>
        <v>CQ$19</v>
      </c>
      <c r="CR389" s="190" t="str">
        <f t="shared" si="398"/>
        <v>CR$19</v>
      </c>
      <c r="CS389" s="190" t="str">
        <f t="shared" si="398"/>
        <v>CS$19</v>
      </c>
      <c r="CT389" s="190" t="str">
        <f t="shared" si="398"/>
        <v>CT$19</v>
      </c>
      <c r="CU389" s="190" t="str">
        <f t="shared" si="398"/>
        <v>CU$19</v>
      </c>
      <c r="CV389" s="190" t="str">
        <f t="shared" si="398"/>
        <v>CV$19</v>
      </c>
      <c r="CW389" s="190" t="str">
        <f t="shared" si="398"/>
        <v>CW$19</v>
      </c>
      <c r="CX389" s="190" t="str">
        <f t="shared" si="398"/>
        <v>CX$19</v>
      </c>
      <c r="CY389" s="190" t="str">
        <f t="shared" si="398"/>
        <v>CY$19</v>
      </c>
      <c r="CZ389" s="190" t="str">
        <f t="shared" si="398"/>
        <v>CZ$19</v>
      </c>
      <c r="DA389" s="190" t="str">
        <f t="shared" si="398"/>
        <v>DA$19</v>
      </c>
      <c r="DB389" s="190" t="str">
        <f t="shared" si="398"/>
        <v>DB$19</v>
      </c>
      <c r="DC389" s="190" t="str">
        <f t="shared" si="398"/>
        <v>DC$19</v>
      </c>
      <c r="DD389" s="190" t="str">
        <f t="shared" si="398"/>
        <v>DD$19</v>
      </c>
      <c r="DE389" s="190" t="str">
        <f t="shared" si="398"/>
        <v>DE$19</v>
      </c>
      <c r="DF389" s="190" t="str">
        <f t="shared" si="398"/>
        <v>DF$19</v>
      </c>
      <c r="DG389" s="190" t="str">
        <f t="shared" si="398"/>
        <v>DG$19</v>
      </c>
      <c r="DH389" s="190" t="str">
        <f t="shared" si="398"/>
        <v>DH$19</v>
      </c>
      <c r="DI389" s="190" t="str">
        <f t="shared" si="398"/>
        <v>DI$19</v>
      </c>
      <c r="DJ389" s="190" t="str">
        <f t="shared" si="398"/>
        <v>DJ$19</v>
      </c>
      <c r="DK389" s="190" t="str">
        <f t="shared" si="398"/>
        <v>DK$19</v>
      </c>
      <c r="DL389" s="190" t="str">
        <f t="shared" si="398"/>
        <v>DL$19</v>
      </c>
    </row>
    <row r="390" spans="1:116" x14ac:dyDescent="0.4">
      <c r="A390" s="48" t="s">
        <v>218</v>
      </c>
      <c r="B390" s="31" t="s">
        <v>81</v>
      </c>
      <c r="C390" s="31"/>
      <c r="D390" t="s">
        <v>268</v>
      </c>
      <c r="E390" s="8" t="str">
        <f t="shared" ref="E390:E412" si="399">ROW()&amp;" "&amp;D390</f>
        <v>390 SUB-PV</v>
      </c>
      <c r="F390" t="s">
        <v>445</v>
      </c>
      <c r="G390" s="70" t="s">
        <v>780</v>
      </c>
      <c r="H390" s="48"/>
      <c r="I390" s="304"/>
      <c r="J390" s="304"/>
      <c r="K390" s="48"/>
      <c r="L390" s="48"/>
      <c r="M390" s="48"/>
      <c r="N390" s="48"/>
      <c r="O390" s="48"/>
      <c r="P390" s="48"/>
      <c r="R390" s="70"/>
      <c r="S390" s="305"/>
      <c r="T390" s="305"/>
      <c r="U390" s="305"/>
      <c r="V390" s="305"/>
      <c r="W390" s="305"/>
      <c r="X390" s="305"/>
      <c r="Y390" s="305"/>
      <c r="Z390" s="305"/>
      <c r="AA390" s="305"/>
      <c r="AB390" s="305"/>
      <c r="AC390" s="305"/>
      <c r="AD390" s="305"/>
      <c r="AE390" s="305"/>
      <c r="AF390" s="305"/>
      <c r="AG390" s="305"/>
      <c r="AH390" s="305"/>
      <c r="AI390" s="305"/>
      <c r="AJ390" s="305"/>
      <c r="AK390" s="305"/>
      <c r="AL390" s="305"/>
      <c r="AM390" s="305"/>
      <c r="AN390" s="305"/>
      <c r="AO390" s="305"/>
      <c r="AP390" s="305"/>
      <c r="AQ390" s="305"/>
      <c r="AR390" s="305"/>
      <c r="AS390" s="305"/>
      <c r="AT390" s="305"/>
      <c r="AU390" s="305"/>
      <c r="AV390" s="305"/>
      <c r="AW390" s="305"/>
      <c r="AX390" s="305"/>
      <c r="AY390" s="305"/>
      <c r="AZ390" s="305"/>
      <c r="BA390" s="305"/>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5"/>
      <c r="BZ390" s="305"/>
      <c r="CA390" s="305"/>
      <c r="CB390" s="305"/>
      <c r="CC390" s="305"/>
      <c r="CD390" s="305"/>
      <c r="CE390" s="305"/>
      <c r="CF390" s="305"/>
      <c r="CG390" s="305"/>
      <c r="CH390" s="305"/>
      <c r="CI390" s="305"/>
      <c r="CJ390" s="305"/>
      <c r="CK390" s="305"/>
      <c r="CL390" s="305"/>
      <c r="CN390" s="304"/>
      <c r="CO390" s="305"/>
      <c r="CP390" s="305"/>
      <c r="CQ390" s="305"/>
      <c r="CR390" s="305"/>
      <c r="CS390" s="305"/>
      <c r="CT390" s="305"/>
      <c r="CU390" s="305"/>
      <c r="CV390" s="305"/>
      <c r="CW390" s="305"/>
      <c r="CX390" s="305"/>
      <c r="CY390" s="305"/>
      <c r="CZ390" s="305"/>
      <c r="DA390" s="305"/>
      <c r="DB390" s="305"/>
      <c r="DC390" s="305"/>
      <c r="DD390" s="305"/>
      <c r="DE390" s="305"/>
      <c r="DF390" s="305"/>
      <c r="DG390" s="305"/>
      <c r="DH390" s="305"/>
      <c r="DI390" s="305"/>
      <c r="DJ390" s="305"/>
      <c r="DK390" s="305"/>
      <c r="DL390" s="305"/>
    </row>
    <row r="391" spans="1:116" collapsed="1" x14ac:dyDescent="0.4">
      <c r="B391" t="s">
        <v>332</v>
      </c>
      <c r="D391" t="s">
        <v>268</v>
      </c>
      <c r="E391" s="8" t="str">
        <f t="shared" si="399"/>
        <v>391 SUB-PV</v>
      </c>
      <c r="G391" s="145" t="str">
        <f>"# of new "&amp;G406&amp;"s"</f>
        <v># of new subscribers</v>
      </c>
      <c r="H391" s="12"/>
      <c r="I391" s="60"/>
      <c r="J391" s="60"/>
      <c r="K391" s="16"/>
      <c r="L391" s="16"/>
      <c r="M391" s="16"/>
      <c r="N391" s="16"/>
      <c r="O391" s="16"/>
      <c r="P391" s="16"/>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N391" s="60"/>
      <c r="CO391" s="76"/>
      <c r="CP391" s="76"/>
      <c r="CQ391" s="76"/>
      <c r="CR391" s="76"/>
      <c r="CS391" s="76"/>
      <c r="CT391" s="76"/>
      <c r="CU391" s="76"/>
      <c r="CV391" s="76"/>
      <c r="CW391" s="76"/>
      <c r="CX391" s="76"/>
      <c r="CY391" s="76"/>
      <c r="CZ391" s="76"/>
      <c r="DA391" s="76"/>
      <c r="DB391" s="76"/>
      <c r="DC391" s="76"/>
      <c r="DD391" s="76"/>
      <c r="DE391" s="76"/>
      <c r="DF391" s="76"/>
      <c r="DG391" s="76"/>
      <c r="DH391" s="76"/>
      <c r="DI391" s="76"/>
      <c r="DJ391" s="76"/>
      <c r="DK391" s="76"/>
      <c r="DL391" s="76"/>
    </row>
    <row r="392" spans="1:116" x14ac:dyDescent="0.4">
      <c r="D392" t="s">
        <v>268</v>
      </c>
      <c r="E392" s="8" t="str">
        <f t="shared" si="399"/>
        <v>392 SUB-PV</v>
      </c>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c r="DK392" s="72"/>
      <c r="DL392" s="72"/>
    </row>
    <row r="393" spans="1:116" x14ac:dyDescent="0.4">
      <c r="B393" s="6"/>
      <c r="C393" s="6"/>
      <c r="D393" t="s">
        <v>268</v>
      </c>
      <c r="E393" s="8" t="str">
        <f t="shared" si="399"/>
        <v>393 SUB-PV</v>
      </c>
      <c r="G393" s="95" t="str">
        <f>G398&amp;":"</f>
        <v># of subscribers:</v>
      </c>
      <c r="H393" s="12"/>
      <c r="I393" s="60"/>
      <c r="J393" s="60"/>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N393" s="60"/>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c r="DK393" s="72"/>
      <c r="DL393" s="72"/>
    </row>
    <row r="394" spans="1:116" x14ac:dyDescent="0.4">
      <c r="B394" s="6"/>
      <c r="C394" s="6"/>
      <c r="D394" t="s">
        <v>268</v>
      </c>
      <c r="E394" s="8" t="str">
        <f t="shared" si="399"/>
        <v>394 SUB-PV</v>
      </c>
      <c r="G394" s="158" t="s">
        <v>71</v>
      </c>
      <c r="K394" s="15">
        <f>SUMIF($4:$4,K$2-1,394:394)</f>
        <v>0</v>
      </c>
      <c r="L394" s="15">
        <f ca="1">K398</f>
        <v>57000</v>
      </c>
      <c r="M394" s="15">
        <f ca="1">L398</f>
        <v>114000</v>
      </c>
      <c r="N394" s="15">
        <f ca="1">M398</f>
        <v>171000</v>
      </c>
      <c r="O394" s="15">
        <f ca="1">N398</f>
        <v>228000</v>
      </c>
      <c r="P394" s="15">
        <f ca="1">O398</f>
        <v>285000</v>
      </c>
      <c r="R394" s="15"/>
      <c r="S394" s="76">
        <f t="shared" ref="S394" si="400">R398</f>
        <v>0</v>
      </c>
      <c r="T394" s="76">
        <f t="shared" ref="T394:AY394" ca="1" si="401">S398</f>
        <v>4750</v>
      </c>
      <c r="U394" s="76">
        <f t="shared" ca="1" si="401"/>
        <v>9500</v>
      </c>
      <c r="V394" s="76">
        <f t="shared" ca="1" si="401"/>
        <v>14250</v>
      </c>
      <c r="W394" s="76">
        <f t="shared" ca="1" si="401"/>
        <v>19000</v>
      </c>
      <c r="X394" s="76">
        <f t="shared" ca="1" si="401"/>
        <v>23750</v>
      </c>
      <c r="Y394" s="76">
        <f t="shared" ca="1" si="401"/>
        <v>28500</v>
      </c>
      <c r="Z394" s="76">
        <f t="shared" ca="1" si="401"/>
        <v>33250</v>
      </c>
      <c r="AA394" s="76">
        <f t="shared" ca="1" si="401"/>
        <v>38000</v>
      </c>
      <c r="AB394" s="76">
        <f t="shared" ca="1" si="401"/>
        <v>42750</v>
      </c>
      <c r="AC394" s="76">
        <f t="shared" ca="1" si="401"/>
        <v>47500</v>
      </c>
      <c r="AD394" s="76">
        <f t="shared" ca="1" si="401"/>
        <v>52250</v>
      </c>
      <c r="AE394" s="76">
        <f t="shared" ca="1" si="401"/>
        <v>57000</v>
      </c>
      <c r="AF394" s="76">
        <f t="shared" ca="1" si="401"/>
        <v>61750</v>
      </c>
      <c r="AG394" s="76">
        <f t="shared" ca="1" si="401"/>
        <v>66500</v>
      </c>
      <c r="AH394" s="76">
        <f t="shared" ca="1" si="401"/>
        <v>71250</v>
      </c>
      <c r="AI394" s="76">
        <f t="shared" ca="1" si="401"/>
        <v>76000</v>
      </c>
      <c r="AJ394" s="76">
        <f t="shared" ca="1" si="401"/>
        <v>80750</v>
      </c>
      <c r="AK394" s="76">
        <f t="shared" ca="1" si="401"/>
        <v>85500</v>
      </c>
      <c r="AL394" s="76">
        <f t="shared" ca="1" si="401"/>
        <v>90250</v>
      </c>
      <c r="AM394" s="76">
        <f t="shared" ca="1" si="401"/>
        <v>95000</v>
      </c>
      <c r="AN394" s="76">
        <f t="shared" ca="1" si="401"/>
        <v>99750</v>
      </c>
      <c r="AO394" s="76">
        <f t="shared" ca="1" si="401"/>
        <v>104500</v>
      </c>
      <c r="AP394" s="76">
        <f t="shared" ca="1" si="401"/>
        <v>109250</v>
      </c>
      <c r="AQ394" s="76">
        <f t="shared" ca="1" si="401"/>
        <v>114000</v>
      </c>
      <c r="AR394" s="76">
        <f t="shared" ca="1" si="401"/>
        <v>118750</v>
      </c>
      <c r="AS394" s="76">
        <f t="shared" ca="1" si="401"/>
        <v>123500</v>
      </c>
      <c r="AT394" s="76">
        <f t="shared" ca="1" si="401"/>
        <v>128250</v>
      </c>
      <c r="AU394" s="76">
        <f t="shared" ca="1" si="401"/>
        <v>133000</v>
      </c>
      <c r="AV394" s="76">
        <f t="shared" ca="1" si="401"/>
        <v>137750</v>
      </c>
      <c r="AW394" s="76">
        <f t="shared" ca="1" si="401"/>
        <v>142500</v>
      </c>
      <c r="AX394" s="76">
        <f t="shared" ca="1" si="401"/>
        <v>147250</v>
      </c>
      <c r="AY394" s="76">
        <f t="shared" ca="1" si="401"/>
        <v>152000</v>
      </c>
      <c r="AZ394" s="76">
        <f t="shared" ref="AZ394:CE394" ca="1" si="402">AY398</f>
        <v>156750</v>
      </c>
      <c r="BA394" s="76">
        <f t="shared" ca="1" si="402"/>
        <v>161500</v>
      </c>
      <c r="BB394" s="76">
        <f t="shared" ca="1" si="402"/>
        <v>166250</v>
      </c>
      <c r="BC394" s="76">
        <f t="shared" ca="1" si="402"/>
        <v>171000</v>
      </c>
      <c r="BD394" s="76">
        <f t="shared" ca="1" si="402"/>
        <v>175750</v>
      </c>
      <c r="BE394" s="76">
        <f t="shared" ca="1" si="402"/>
        <v>180500</v>
      </c>
      <c r="BF394" s="76">
        <f t="shared" ca="1" si="402"/>
        <v>185250</v>
      </c>
      <c r="BG394" s="76">
        <f t="shared" ca="1" si="402"/>
        <v>190000</v>
      </c>
      <c r="BH394" s="76">
        <f t="shared" ca="1" si="402"/>
        <v>194750</v>
      </c>
      <c r="BI394" s="76">
        <f t="shared" ca="1" si="402"/>
        <v>199500</v>
      </c>
      <c r="BJ394" s="76">
        <f t="shared" ca="1" si="402"/>
        <v>204250</v>
      </c>
      <c r="BK394" s="76">
        <f t="shared" ca="1" si="402"/>
        <v>209000</v>
      </c>
      <c r="BL394" s="76">
        <f t="shared" ca="1" si="402"/>
        <v>213750</v>
      </c>
      <c r="BM394" s="76">
        <f t="shared" ca="1" si="402"/>
        <v>218500</v>
      </c>
      <c r="BN394" s="76">
        <f t="shared" ca="1" si="402"/>
        <v>223250</v>
      </c>
      <c r="BO394" s="76">
        <f t="shared" ca="1" si="402"/>
        <v>228000</v>
      </c>
      <c r="BP394" s="76">
        <f t="shared" ca="1" si="402"/>
        <v>232750</v>
      </c>
      <c r="BQ394" s="76">
        <f t="shared" ca="1" si="402"/>
        <v>237500</v>
      </c>
      <c r="BR394" s="76">
        <f t="shared" ca="1" si="402"/>
        <v>242250</v>
      </c>
      <c r="BS394" s="76">
        <f t="shared" ca="1" si="402"/>
        <v>247000</v>
      </c>
      <c r="BT394" s="76">
        <f t="shared" ca="1" si="402"/>
        <v>251750</v>
      </c>
      <c r="BU394" s="76">
        <f t="shared" ca="1" si="402"/>
        <v>256500</v>
      </c>
      <c r="BV394" s="76">
        <f t="shared" ca="1" si="402"/>
        <v>261250</v>
      </c>
      <c r="BW394" s="76">
        <f t="shared" ca="1" si="402"/>
        <v>266000</v>
      </c>
      <c r="BX394" s="76">
        <f t="shared" ca="1" si="402"/>
        <v>270750</v>
      </c>
      <c r="BY394" s="76">
        <f t="shared" ca="1" si="402"/>
        <v>275500</v>
      </c>
      <c r="BZ394" s="76">
        <f t="shared" ca="1" si="402"/>
        <v>280250</v>
      </c>
      <c r="CA394" s="76">
        <f t="shared" ca="1" si="402"/>
        <v>285000</v>
      </c>
      <c r="CB394" s="76">
        <f t="shared" ca="1" si="402"/>
        <v>289750</v>
      </c>
      <c r="CC394" s="76">
        <f t="shared" ca="1" si="402"/>
        <v>294500</v>
      </c>
      <c r="CD394" s="76">
        <f t="shared" ca="1" si="402"/>
        <v>299250</v>
      </c>
      <c r="CE394" s="76">
        <f t="shared" ca="1" si="402"/>
        <v>304000</v>
      </c>
      <c r="CF394" s="76">
        <f t="shared" ref="CF394:CL394" ca="1" si="403">CE398</f>
        <v>308750</v>
      </c>
      <c r="CG394" s="76">
        <f t="shared" ca="1" si="403"/>
        <v>313500</v>
      </c>
      <c r="CH394" s="76">
        <f t="shared" ca="1" si="403"/>
        <v>318250</v>
      </c>
      <c r="CI394" s="76">
        <f t="shared" ca="1" si="403"/>
        <v>323000</v>
      </c>
      <c r="CJ394" s="76">
        <f t="shared" ca="1" si="403"/>
        <v>327750</v>
      </c>
      <c r="CK394" s="76">
        <f t="shared" ca="1" si="403"/>
        <v>332500</v>
      </c>
      <c r="CL394" s="76">
        <f t="shared" ca="1" si="403"/>
        <v>337250</v>
      </c>
      <c r="CO394" s="76">
        <f t="shared" ref="CO394:DL394" si="404">CN398</f>
        <v>0</v>
      </c>
      <c r="CP394" s="76" t="e">
        <f t="shared" ca="1" si="404"/>
        <v>#N/A</v>
      </c>
      <c r="CQ394" s="76" t="e">
        <f t="shared" ca="1" si="404"/>
        <v>#N/A</v>
      </c>
      <c r="CR394" s="76" t="e">
        <f t="shared" ca="1" si="404"/>
        <v>#N/A</v>
      </c>
      <c r="CS394" s="76" t="e">
        <f t="shared" ca="1" si="404"/>
        <v>#N/A</v>
      </c>
      <c r="CT394" s="76" t="e">
        <f t="shared" ca="1" si="404"/>
        <v>#N/A</v>
      </c>
      <c r="CU394" s="76" t="e">
        <f t="shared" ca="1" si="404"/>
        <v>#N/A</v>
      </c>
      <c r="CV394" s="76" t="e">
        <f t="shared" ca="1" si="404"/>
        <v>#N/A</v>
      </c>
      <c r="CW394" s="76" t="e">
        <f t="shared" ca="1" si="404"/>
        <v>#N/A</v>
      </c>
      <c r="CX394" s="76" t="e">
        <f t="shared" ca="1" si="404"/>
        <v>#N/A</v>
      </c>
      <c r="CY394" s="76" t="e">
        <f t="shared" ca="1" si="404"/>
        <v>#N/A</v>
      </c>
      <c r="CZ394" s="76" t="e">
        <f t="shared" ca="1" si="404"/>
        <v>#N/A</v>
      </c>
      <c r="DA394" s="76" t="e">
        <f t="shared" ca="1" si="404"/>
        <v>#N/A</v>
      </c>
      <c r="DB394" s="76" t="e">
        <f t="shared" ca="1" si="404"/>
        <v>#N/A</v>
      </c>
      <c r="DC394" s="76" t="e">
        <f t="shared" ca="1" si="404"/>
        <v>#N/A</v>
      </c>
      <c r="DD394" s="76" t="e">
        <f t="shared" ca="1" si="404"/>
        <v>#N/A</v>
      </c>
      <c r="DE394" s="76" t="e">
        <f t="shared" ca="1" si="404"/>
        <v>#N/A</v>
      </c>
      <c r="DF394" s="76" t="e">
        <f t="shared" ca="1" si="404"/>
        <v>#N/A</v>
      </c>
      <c r="DG394" s="76" t="e">
        <f t="shared" ca="1" si="404"/>
        <v>#N/A</v>
      </c>
      <c r="DH394" s="76" t="e">
        <f t="shared" ca="1" si="404"/>
        <v>#N/A</v>
      </c>
      <c r="DI394" s="76" t="e">
        <f t="shared" ca="1" si="404"/>
        <v>#N/A</v>
      </c>
      <c r="DJ394" s="76" t="e">
        <f t="shared" ca="1" si="404"/>
        <v>#N/A</v>
      </c>
      <c r="DK394" s="76" t="e">
        <f t="shared" ca="1" si="404"/>
        <v>#N/A</v>
      </c>
      <c r="DL394" s="76" t="e">
        <f t="shared" ca="1" si="404"/>
        <v>#N/A</v>
      </c>
    </row>
    <row r="395" spans="1:116" x14ac:dyDescent="0.4">
      <c r="B395" s="6"/>
      <c r="C395" s="6"/>
      <c r="D395" t="s">
        <v>268</v>
      </c>
      <c r="E395" s="8" t="str">
        <f t="shared" si="399"/>
        <v>395 SUB-PV</v>
      </c>
      <c r="G395" s="158" t="s">
        <v>72</v>
      </c>
      <c r="K395" s="34">
        <f t="shared" ref="K395:P395" ca="1" si="405">SUMIF($3:$3,K$2,395:395)</f>
        <v>60000</v>
      </c>
      <c r="L395" s="34">
        <f t="shared" ca="1" si="405"/>
        <v>60000</v>
      </c>
      <c r="M395" s="34">
        <f t="shared" ca="1" si="405"/>
        <v>60000</v>
      </c>
      <c r="N395" s="34">
        <f t="shared" ca="1" si="405"/>
        <v>60000</v>
      </c>
      <c r="O395" s="34">
        <f t="shared" ca="1" si="405"/>
        <v>60000</v>
      </c>
      <c r="P395" s="34">
        <f t="shared" ca="1" si="405"/>
        <v>60000</v>
      </c>
      <c r="R395" s="15"/>
      <c r="S395" s="76" cm="1">
        <f t="array" aca="1" ref="S395" ca="1">INDIRECT(S385)</f>
        <v>5000</v>
      </c>
      <c r="T395" s="76" cm="1">
        <f t="array" aca="1" ref="T395" ca="1">INDIRECT(T385)</f>
        <v>5000</v>
      </c>
      <c r="U395" s="76" cm="1">
        <f t="array" aca="1" ref="U395" ca="1">INDIRECT(U385)</f>
        <v>5000</v>
      </c>
      <c r="V395" s="76" cm="1">
        <f t="array" aca="1" ref="V395" ca="1">INDIRECT(V385)</f>
        <v>5000</v>
      </c>
      <c r="W395" s="76" cm="1">
        <f t="array" aca="1" ref="W395" ca="1">INDIRECT(W385)</f>
        <v>5000</v>
      </c>
      <c r="X395" s="76" cm="1">
        <f t="array" aca="1" ref="X395" ca="1">INDIRECT(X385)</f>
        <v>5000</v>
      </c>
      <c r="Y395" s="76" cm="1">
        <f t="array" aca="1" ref="Y395" ca="1">INDIRECT(Y385)</f>
        <v>5000</v>
      </c>
      <c r="Z395" s="76" cm="1">
        <f t="array" aca="1" ref="Z395" ca="1">INDIRECT(Z385)</f>
        <v>5000</v>
      </c>
      <c r="AA395" s="76" cm="1">
        <f t="array" aca="1" ref="AA395" ca="1">INDIRECT(AA385)</f>
        <v>5000</v>
      </c>
      <c r="AB395" s="76" cm="1">
        <f t="array" aca="1" ref="AB395" ca="1">INDIRECT(AB385)</f>
        <v>5000</v>
      </c>
      <c r="AC395" s="76" cm="1">
        <f t="array" aca="1" ref="AC395" ca="1">INDIRECT(AC385)</f>
        <v>5000</v>
      </c>
      <c r="AD395" s="76" cm="1">
        <f t="array" aca="1" ref="AD395" ca="1">INDIRECT(AD385)</f>
        <v>5000</v>
      </c>
      <c r="AE395" s="76" cm="1">
        <f t="array" aca="1" ref="AE395" ca="1">INDIRECT(AE385)</f>
        <v>5000</v>
      </c>
      <c r="AF395" s="76" cm="1">
        <f t="array" aca="1" ref="AF395" ca="1">INDIRECT(AF385)</f>
        <v>5000</v>
      </c>
      <c r="AG395" s="76" cm="1">
        <f t="array" aca="1" ref="AG395" ca="1">INDIRECT(AG385)</f>
        <v>5000</v>
      </c>
      <c r="AH395" s="76" cm="1">
        <f t="array" aca="1" ref="AH395" ca="1">INDIRECT(AH385)</f>
        <v>5000</v>
      </c>
      <c r="AI395" s="76" cm="1">
        <f t="array" aca="1" ref="AI395" ca="1">INDIRECT(AI385)</f>
        <v>5000</v>
      </c>
      <c r="AJ395" s="76" cm="1">
        <f t="array" aca="1" ref="AJ395" ca="1">INDIRECT(AJ385)</f>
        <v>5000</v>
      </c>
      <c r="AK395" s="76" cm="1">
        <f t="array" aca="1" ref="AK395" ca="1">INDIRECT(AK385)</f>
        <v>5000</v>
      </c>
      <c r="AL395" s="76" cm="1">
        <f t="array" aca="1" ref="AL395" ca="1">INDIRECT(AL385)</f>
        <v>5000</v>
      </c>
      <c r="AM395" s="76" cm="1">
        <f t="array" aca="1" ref="AM395" ca="1">INDIRECT(AM385)</f>
        <v>5000</v>
      </c>
      <c r="AN395" s="76" cm="1">
        <f t="array" aca="1" ref="AN395" ca="1">INDIRECT(AN385)</f>
        <v>5000</v>
      </c>
      <c r="AO395" s="76" cm="1">
        <f t="array" aca="1" ref="AO395" ca="1">INDIRECT(AO385)</f>
        <v>5000</v>
      </c>
      <c r="AP395" s="76" cm="1">
        <f t="array" aca="1" ref="AP395" ca="1">INDIRECT(AP385)</f>
        <v>5000</v>
      </c>
      <c r="AQ395" s="76" cm="1">
        <f t="array" aca="1" ref="AQ395" ca="1">INDIRECT(AQ385)</f>
        <v>5000</v>
      </c>
      <c r="AR395" s="76" cm="1">
        <f t="array" aca="1" ref="AR395" ca="1">INDIRECT(AR385)</f>
        <v>5000</v>
      </c>
      <c r="AS395" s="76" cm="1">
        <f t="array" aca="1" ref="AS395" ca="1">INDIRECT(AS385)</f>
        <v>5000</v>
      </c>
      <c r="AT395" s="76" cm="1">
        <f t="array" aca="1" ref="AT395" ca="1">INDIRECT(AT385)</f>
        <v>5000</v>
      </c>
      <c r="AU395" s="76" cm="1">
        <f t="array" aca="1" ref="AU395" ca="1">INDIRECT(AU385)</f>
        <v>5000</v>
      </c>
      <c r="AV395" s="76" cm="1">
        <f t="array" aca="1" ref="AV395" ca="1">INDIRECT(AV385)</f>
        <v>5000</v>
      </c>
      <c r="AW395" s="76" cm="1">
        <f t="array" aca="1" ref="AW395" ca="1">INDIRECT(AW385)</f>
        <v>5000</v>
      </c>
      <c r="AX395" s="76" cm="1">
        <f t="array" aca="1" ref="AX395" ca="1">INDIRECT(AX385)</f>
        <v>5000</v>
      </c>
      <c r="AY395" s="76" cm="1">
        <f t="array" aca="1" ref="AY395" ca="1">INDIRECT(AY385)</f>
        <v>5000</v>
      </c>
      <c r="AZ395" s="76" cm="1">
        <f t="array" aca="1" ref="AZ395" ca="1">INDIRECT(AZ385)</f>
        <v>5000</v>
      </c>
      <c r="BA395" s="76" cm="1">
        <f t="array" aca="1" ref="BA395" ca="1">INDIRECT(BA385)</f>
        <v>5000</v>
      </c>
      <c r="BB395" s="76" cm="1">
        <f t="array" aca="1" ref="BB395" ca="1">INDIRECT(BB385)</f>
        <v>5000</v>
      </c>
      <c r="BC395" s="76" cm="1">
        <f t="array" aca="1" ref="BC395" ca="1">INDIRECT(BC385)</f>
        <v>5000</v>
      </c>
      <c r="BD395" s="76" cm="1">
        <f t="array" aca="1" ref="BD395" ca="1">INDIRECT(BD385)</f>
        <v>5000</v>
      </c>
      <c r="BE395" s="76" cm="1">
        <f t="array" aca="1" ref="BE395" ca="1">INDIRECT(BE385)</f>
        <v>5000</v>
      </c>
      <c r="BF395" s="76" cm="1">
        <f t="array" aca="1" ref="BF395" ca="1">INDIRECT(BF385)</f>
        <v>5000</v>
      </c>
      <c r="BG395" s="76" cm="1">
        <f t="array" aca="1" ref="BG395" ca="1">INDIRECT(BG385)</f>
        <v>5000</v>
      </c>
      <c r="BH395" s="76" cm="1">
        <f t="array" aca="1" ref="BH395" ca="1">INDIRECT(BH385)</f>
        <v>5000</v>
      </c>
      <c r="BI395" s="76" cm="1">
        <f t="array" aca="1" ref="BI395" ca="1">INDIRECT(BI385)</f>
        <v>5000</v>
      </c>
      <c r="BJ395" s="76" cm="1">
        <f t="array" aca="1" ref="BJ395" ca="1">INDIRECT(BJ385)</f>
        <v>5000</v>
      </c>
      <c r="BK395" s="76" cm="1">
        <f t="array" aca="1" ref="BK395" ca="1">INDIRECT(BK385)</f>
        <v>5000</v>
      </c>
      <c r="BL395" s="76" cm="1">
        <f t="array" aca="1" ref="BL395" ca="1">INDIRECT(BL385)</f>
        <v>5000</v>
      </c>
      <c r="BM395" s="76" cm="1">
        <f t="array" aca="1" ref="BM395" ca="1">INDIRECT(BM385)</f>
        <v>5000</v>
      </c>
      <c r="BN395" s="76" cm="1">
        <f t="array" aca="1" ref="BN395" ca="1">INDIRECT(BN385)</f>
        <v>5000</v>
      </c>
      <c r="BO395" s="76" cm="1">
        <f t="array" aca="1" ref="BO395" ca="1">INDIRECT(BO385)</f>
        <v>5000</v>
      </c>
      <c r="BP395" s="76" cm="1">
        <f t="array" aca="1" ref="BP395" ca="1">INDIRECT(BP385)</f>
        <v>5000</v>
      </c>
      <c r="BQ395" s="76" cm="1">
        <f t="array" aca="1" ref="BQ395" ca="1">INDIRECT(BQ385)</f>
        <v>5000</v>
      </c>
      <c r="BR395" s="76" cm="1">
        <f t="array" aca="1" ref="BR395" ca="1">INDIRECT(BR385)</f>
        <v>5000</v>
      </c>
      <c r="BS395" s="76" cm="1">
        <f t="array" aca="1" ref="BS395" ca="1">INDIRECT(BS385)</f>
        <v>5000</v>
      </c>
      <c r="BT395" s="76" cm="1">
        <f t="array" aca="1" ref="BT395" ca="1">INDIRECT(BT385)</f>
        <v>5000</v>
      </c>
      <c r="BU395" s="76" cm="1">
        <f t="array" aca="1" ref="BU395" ca="1">INDIRECT(BU385)</f>
        <v>5000</v>
      </c>
      <c r="BV395" s="76" cm="1">
        <f t="array" aca="1" ref="BV395" ca="1">INDIRECT(BV385)</f>
        <v>5000</v>
      </c>
      <c r="BW395" s="76" cm="1">
        <f t="array" aca="1" ref="BW395" ca="1">INDIRECT(BW385)</f>
        <v>5000</v>
      </c>
      <c r="BX395" s="76" cm="1">
        <f t="array" aca="1" ref="BX395" ca="1">INDIRECT(BX385)</f>
        <v>5000</v>
      </c>
      <c r="BY395" s="76" cm="1">
        <f t="array" aca="1" ref="BY395" ca="1">INDIRECT(BY385)</f>
        <v>5000</v>
      </c>
      <c r="BZ395" s="76" cm="1">
        <f t="array" aca="1" ref="BZ395" ca="1">INDIRECT(BZ385)</f>
        <v>5000</v>
      </c>
      <c r="CA395" s="76" cm="1">
        <f t="array" aca="1" ref="CA395" ca="1">INDIRECT(CA385)</f>
        <v>5000</v>
      </c>
      <c r="CB395" s="76" cm="1">
        <f t="array" aca="1" ref="CB395" ca="1">INDIRECT(CB385)</f>
        <v>5000</v>
      </c>
      <c r="CC395" s="76" cm="1">
        <f t="array" aca="1" ref="CC395" ca="1">INDIRECT(CC385)</f>
        <v>5000</v>
      </c>
      <c r="CD395" s="76" cm="1">
        <f t="array" aca="1" ref="CD395" ca="1">INDIRECT(CD385)</f>
        <v>5000</v>
      </c>
      <c r="CE395" s="76" cm="1">
        <f t="array" aca="1" ref="CE395" ca="1">INDIRECT(CE385)</f>
        <v>5000</v>
      </c>
      <c r="CF395" s="76" cm="1">
        <f t="array" aca="1" ref="CF395" ca="1">INDIRECT(CF385)</f>
        <v>5000</v>
      </c>
      <c r="CG395" s="76" cm="1">
        <f t="array" aca="1" ref="CG395" ca="1">INDIRECT(CG385)</f>
        <v>5000</v>
      </c>
      <c r="CH395" s="76" cm="1">
        <f t="array" aca="1" ref="CH395" ca="1">INDIRECT(CH385)</f>
        <v>5000</v>
      </c>
      <c r="CI395" s="76" cm="1">
        <f t="array" aca="1" ref="CI395" ca="1">INDIRECT(CI385)</f>
        <v>5000</v>
      </c>
      <c r="CJ395" s="76" cm="1">
        <f t="array" aca="1" ref="CJ395" ca="1">INDIRECT(CJ385)</f>
        <v>5000</v>
      </c>
      <c r="CK395" s="76" cm="1">
        <f t="array" aca="1" ref="CK395" ca="1">INDIRECT(CK385)</f>
        <v>5000</v>
      </c>
      <c r="CL395" s="76" cm="1">
        <f t="array" aca="1" ref="CL395" ca="1">INDIRECT(CL385)</f>
        <v>5000</v>
      </c>
      <c r="CO395" s="76" cm="1">
        <f t="array" aca="1" ref="CO395" ca="1">INDIRECT(CO385)</f>
        <v>5000</v>
      </c>
      <c r="CP395" s="76" cm="1">
        <f t="array" aca="1" ref="CP395" ca="1">INDIRECT(CP385)</f>
        <v>5000</v>
      </c>
      <c r="CQ395" s="76" cm="1">
        <f t="array" aca="1" ref="CQ395" ca="1">INDIRECT(CQ385)</f>
        <v>5000</v>
      </c>
      <c r="CR395" s="76" cm="1">
        <f t="array" aca="1" ref="CR395" ca="1">INDIRECT(CR385)</f>
        <v>5000</v>
      </c>
      <c r="CS395" s="76" cm="1">
        <f t="array" aca="1" ref="CS395" ca="1">INDIRECT(CS385)</f>
        <v>5000</v>
      </c>
      <c r="CT395" s="76" cm="1">
        <f t="array" aca="1" ref="CT395" ca="1">INDIRECT(CT385)</f>
        <v>5000</v>
      </c>
      <c r="CU395" s="76" cm="1">
        <f t="array" aca="1" ref="CU395" ca="1">INDIRECT(CU385)</f>
        <v>5000</v>
      </c>
      <c r="CV395" s="76" cm="1">
        <f t="array" aca="1" ref="CV395" ca="1">INDIRECT(CV385)</f>
        <v>5000</v>
      </c>
      <c r="CW395" s="76" cm="1">
        <f t="array" aca="1" ref="CW395" ca="1">INDIRECT(CW385)</f>
        <v>5000</v>
      </c>
      <c r="CX395" s="76" cm="1">
        <f t="array" aca="1" ref="CX395" ca="1">INDIRECT(CX385)</f>
        <v>5000</v>
      </c>
      <c r="CY395" s="76" cm="1">
        <f t="array" aca="1" ref="CY395" ca="1">INDIRECT(CY385)</f>
        <v>5000</v>
      </c>
      <c r="CZ395" s="76" cm="1">
        <f t="array" aca="1" ref="CZ395" ca="1">INDIRECT(CZ385)</f>
        <v>5000</v>
      </c>
      <c r="DA395" s="76" cm="1">
        <f t="array" aca="1" ref="DA395" ca="1">INDIRECT(DA385)</f>
        <v>5000</v>
      </c>
      <c r="DB395" s="76" cm="1">
        <f t="array" aca="1" ref="DB395" ca="1">INDIRECT(DB385)</f>
        <v>5000</v>
      </c>
      <c r="DC395" s="76" cm="1">
        <f t="array" aca="1" ref="DC395" ca="1">INDIRECT(DC385)</f>
        <v>5000</v>
      </c>
      <c r="DD395" s="76" cm="1">
        <f t="array" aca="1" ref="DD395" ca="1">INDIRECT(DD385)</f>
        <v>5000</v>
      </c>
      <c r="DE395" s="76" cm="1">
        <f t="array" aca="1" ref="DE395" ca="1">INDIRECT(DE385)</f>
        <v>5000</v>
      </c>
      <c r="DF395" s="76" cm="1">
        <f t="array" aca="1" ref="DF395" ca="1">INDIRECT(DF385)</f>
        <v>5000</v>
      </c>
      <c r="DG395" s="76" cm="1">
        <f t="array" aca="1" ref="DG395" ca="1">INDIRECT(DG385)</f>
        <v>5000</v>
      </c>
      <c r="DH395" s="76" cm="1">
        <f t="array" aca="1" ref="DH395" ca="1">INDIRECT(DH385)</f>
        <v>5000</v>
      </c>
      <c r="DI395" s="76" cm="1">
        <f t="array" aca="1" ref="DI395" ca="1">INDIRECT(DI385)</f>
        <v>5000</v>
      </c>
      <c r="DJ395" s="76" cm="1">
        <f t="array" aca="1" ref="DJ395" ca="1">INDIRECT(DJ385)</f>
        <v>5000</v>
      </c>
      <c r="DK395" s="76" cm="1">
        <f t="array" aca="1" ref="DK395" ca="1">INDIRECT(DK385)</f>
        <v>5000</v>
      </c>
      <c r="DL395" s="76" cm="1">
        <f t="array" aca="1" ref="DL395" ca="1">INDIRECT(DL385)</f>
        <v>5000</v>
      </c>
    </row>
    <row r="396" spans="1:116" x14ac:dyDescent="0.4">
      <c r="B396" t="str">
        <f>E396</f>
        <v>396 SUB-PV</v>
      </c>
      <c r="D396" t="s">
        <v>268</v>
      </c>
      <c r="E396" s="8" t="str">
        <f t="shared" si="399"/>
        <v>396 SUB-PV</v>
      </c>
      <c r="G396" s="145" t="s">
        <v>73</v>
      </c>
      <c r="H396" s="12"/>
      <c r="I396" s="60"/>
      <c r="J396" s="60"/>
      <c r="K396" s="16">
        <v>0.05</v>
      </c>
      <c r="L396" s="16">
        <v>0.05</v>
      </c>
      <c r="M396" s="16">
        <v>0.05</v>
      </c>
      <c r="N396" s="16">
        <v>0.05</v>
      </c>
      <c r="O396" s="16">
        <v>0.05</v>
      </c>
      <c r="P396" s="16">
        <v>0.05</v>
      </c>
      <c r="R396" s="20"/>
      <c r="S396" s="150" cm="1">
        <f t="array" ref="S396">INDEX($K:$P,ROW(),MATCH(S$3,$K$2:$P$2,0))</f>
        <v>0.05</v>
      </c>
      <c r="T396" s="150" cm="1">
        <f t="array" ref="T396">INDEX($K:$P,ROW(),MATCH(T$3,$K$2:$P$2,0))</f>
        <v>0.05</v>
      </c>
      <c r="U396" s="150" cm="1">
        <f t="array" ref="U396">INDEX($K:$P,ROW(),MATCH(U$3,$K$2:$P$2,0))</f>
        <v>0.05</v>
      </c>
      <c r="V396" s="150" cm="1">
        <f t="array" ref="V396">INDEX($K:$P,ROW(),MATCH(V$3,$K$2:$P$2,0))</f>
        <v>0.05</v>
      </c>
      <c r="W396" s="150" cm="1">
        <f t="array" ref="W396">INDEX($K:$P,ROW(),MATCH(W$3,$K$2:$P$2,0))</f>
        <v>0.05</v>
      </c>
      <c r="X396" s="150" cm="1">
        <f t="array" ref="X396">INDEX($K:$P,ROW(),MATCH(X$3,$K$2:$P$2,0))</f>
        <v>0.05</v>
      </c>
      <c r="Y396" s="150" cm="1">
        <f t="array" ref="Y396">INDEX($K:$P,ROW(),MATCH(Y$3,$K$2:$P$2,0))</f>
        <v>0.05</v>
      </c>
      <c r="Z396" s="150" cm="1">
        <f t="array" ref="Z396">INDEX($K:$P,ROW(),MATCH(Z$3,$K$2:$P$2,0))</f>
        <v>0.05</v>
      </c>
      <c r="AA396" s="150" cm="1">
        <f t="array" ref="AA396">INDEX($K:$P,ROW(),MATCH(AA$3,$K$2:$P$2,0))</f>
        <v>0.05</v>
      </c>
      <c r="AB396" s="150" cm="1">
        <f t="array" ref="AB396">INDEX($K:$P,ROW(),MATCH(AB$3,$K$2:$P$2,0))</f>
        <v>0.05</v>
      </c>
      <c r="AC396" s="150" cm="1">
        <f t="array" ref="AC396">INDEX($K:$P,ROW(),MATCH(AC$3,$K$2:$P$2,0))</f>
        <v>0.05</v>
      </c>
      <c r="AD396" s="150" cm="1">
        <f t="array" ref="AD396">INDEX($K:$P,ROW(),MATCH(AD$3,$K$2:$P$2,0))</f>
        <v>0.05</v>
      </c>
      <c r="AE396" s="150" cm="1">
        <f t="array" ref="AE396">INDEX($K:$P,ROW(),MATCH(AE$3,$K$2:$P$2,0))</f>
        <v>0.05</v>
      </c>
      <c r="AF396" s="150" cm="1">
        <f t="array" ref="AF396">INDEX($K:$P,ROW(),MATCH(AF$3,$K$2:$P$2,0))</f>
        <v>0.05</v>
      </c>
      <c r="AG396" s="150" cm="1">
        <f t="array" ref="AG396">INDEX($K:$P,ROW(),MATCH(AG$3,$K$2:$P$2,0))</f>
        <v>0.05</v>
      </c>
      <c r="AH396" s="150" cm="1">
        <f t="array" ref="AH396">INDEX($K:$P,ROW(),MATCH(AH$3,$K$2:$P$2,0))</f>
        <v>0.05</v>
      </c>
      <c r="AI396" s="150" cm="1">
        <f t="array" ref="AI396">INDEX($K:$P,ROW(),MATCH(AI$3,$K$2:$P$2,0))</f>
        <v>0.05</v>
      </c>
      <c r="AJ396" s="150" cm="1">
        <f t="array" ref="AJ396">INDEX($K:$P,ROW(),MATCH(AJ$3,$K$2:$P$2,0))</f>
        <v>0.05</v>
      </c>
      <c r="AK396" s="150" cm="1">
        <f t="array" ref="AK396">INDEX($K:$P,ROW(),MATCH(AK$3,$K$2:$P$2,0))</f>
        <v>0.05</v>
      </c>
      <c r="AL396" s="150" cm="1">
        <f t="array" ref="AL396">INDEX($K:$P,ROW(),MATCH(AL$3,$K$2:$P$2,0))</f>
        <v>0.05</v>
      </c>
      <c r="AM396" s="150" cm="1">
        <f t="array" ref="AM396">INDEX($K:$P,ROW(),MATCH(AM$3,$K$2:$P$2,0))</f>
        <v>0.05</v>
      </c>
      <c r="AN396" s="150" cm="1">
        <f t="array" ref="AN396">INDEX($K:$P,ROW(),MATCH(AN$3,$K$2:$P$2,0))</f>
        <v>0.05</v>
      </c>
      <c r="AO396" s="150" cm="1">
        <f t="array" ref="AO396">INDEX($K:$P,ROW(),MATCH(AO$3,$K$2:$P$2,0))</f>
        <v>0.05</v>
      </c>
      <c r="AP396" s="150" cm="1">
        <f t="array" ref="AP396">INDEX($K:$P,ROW(),MATCH(AP$3,$K$2:$P$2,0))</f>
        <v>0.05</v>
      </c>
      <c r="AQ396" s="150" cm="1">
        <f t="array" ref="AQ396">INDEX($K:$P,ROW(),MATCH(AQ$3,$K$2:$P$2,0))</f>
        <v>0.05</v>
      </c>
      <c r="AR396" s="150" cm="1">
        <f t="array" ref="AR396">INDEX($K:$P,ROW(),MATCH(AR$3,$K$2:$P$2,0))</f>
        <v>0.05</v>
      </c>
      <c r="AS396" s="150" cm="1">
        <f t="array" ref="AS396">INDEX($K:$P,ROW(),MATCH(AS$3,$K$2:$P$2,0))</f>
        <v>0.05</v>
      </c>
      <c r="AT396" s="150" cm="1">
        <f t="array" ref="AT396">INDEX($K:$P,ROW(),MATCH(AT$3,$K$2:$P$2,0))</f>
        <v>0.05</v>
      </c>
      <c r="AU396" s="150" cm="1">
        <f t="array" ref="AU396">INDEX($K:$P,ROW(),MATCH(AU$3,$K$2:$P$2,0))</f>
        <v>0.05</v>
      </c>
      <c r="AV396" s="150" cm="1">
        <f t="array" ref="AV396">INDEX($K:$P,ROW(),MATCH(AV$3,$K$2:$P$2,0))</f>
        <v>0.05</v>
      </c>
      <c r="AW396" s="150" cm="1">
        <f t="array" ref="AW396">INDEX($K:$P,ROW(),MATCH(AW$3,$K$2:$P$2,0))</f>
        <v>0.05</v>
      </c>
      <c r="AX396" s="150" cm="1">
        <f t="array" ref="AX396">INDEX($K:$P,ROW(),MATCH(AX$3,$K$2:$P$2,0))</f>
        <v>0.05</v>
      </c>
      <c r="AY396" s="150" cm="1">
        <f t="array" ref="AY396">INDEX($K:$P,ROW(),MATCH(AY$3,$K$2:$P$2,0))</f>
        <v>0.05</v>
      </c>
      <c r="AZ396" s="150" cm="1">
        <f t="array" ref="AZ396">INDEX($K:$P,ROW(),MATCH(AZ$3,$K$2:$P$2,0))</f>
        <v>0.05</v>
      </c>
      <c r="BA396" s="150" cm="1">
        <f t="array" ref="BA396">INDEX($K:$P,ROW(),MATCH(BA$3,$K$2:$P$2,0))</f>
        <v>0.05</v>
      </c>
      <c r="BB396" s="150" cm="1">
        <f t="array" ref="BB396">INDEX($K:$P,ROW(),MATCH(BB$3,$K$2:$P$2,0))</f>
        <v>0.05</v>
      </c>
      <c r="BC396" s="150" cm="1">
        <f t="array" ref="BC396">INDEX($K:$P,ROW(),MATCH(BC$3,$K$2:$P$2,0))</f>
        <v>0.05</v>
      </c>
      <c r="BD396" s="150" cm="1">
        <f t="array" ref="BD396">INDEX($K:$P,ROW(),MATCH(BD$3,$K$2:$P$2,0))</f>
        <v>0.05</v>
      </c>
      <c r="BE396" s="150" cm="1">
        <f t="array" ref="BE396">INDEX($K:$P,ROW(),MATCH(BE$3,$K$2:$P$2,0))</f>
        <v>0.05</v>
      </c>
      <c r="BF396" s="150" cm="1">
        <f t="array" ref="BF396">INDEX($K:$P,ROW(),MATCH(BF$3,$K$2:$P$2,0))</f>
        <v>0.05</v>
      </c>
      <c r="BG396" s="150" cm="1">
        <f t="array" ref="BG396">INDEX($K:$P,ROW(),MATCH(BG$3,$K$2:$P$2,0))</f>
        <v>0.05</v>
      </c>
      <c r="BH396" s="150" cm="1">
        <f t="array" ref="BH396">INDEX($K:$P,ROW(),MATCH(BH$3,$K$2:$P$2,0))</f>
        <v>0.05</v>
      </c>
      <c r="BI396" s="150" cm="1">
        <f t="array" ref="BI396">INDEX($K:$P,ROW(),MATCH(BI$3,$K$2:$P$2,0))</f>
        <v>0.05</v>
      </c>
      <c r="BJ396" s="150" cm="1">
        <f t="array" ref="BJ396">INDEX($K:$P,ROW(),MATCH(BJ$3,$K$2:$P$2,0))</f>
        <v>0.05</v>
      </c>
      <c r="BK396" s="150" cm="1">
        <f t="array" ref="BK396">INDEX($K:$P,ROW(),MATCH(BK$3,$K$2:$P$2,0))</f>
        <v>0.05</v>
      </c>
      <c r="BL396" s="150" cm="1">
        <f t="array" ref="BL396">INDEX($K:$P,ROW(),MATCH(BL$3,$K$2:$P$2,0))</f>
        <v>0.05</v>
      </c>
      <c r="BM396" s="150" cm="1">
        <f t="array" ref="BM396">INDEX($K:$P,ROW(),MATCH(BM$3,$K$2:$P$2,0))</f>
        <v>0.05</v>
      </c>
      <c r="BN396" s="150" cm="1">
        <f t="array" ref="BN396">INDEX($K:$P,ROW(),MATCH(BN$3,$K$2:$P$2,0))</f>
        <v>0.05</v>
      </c>
      <c r="BO396" s="150" cm="1">
        <f t="array" ref="BO396">INDEX($K:$P,ROW(),MATCH(BO$3,$K$2:$P$2,0))</f>
        <v>0.05</v>
      </c>
      <c r="BP396" s="150" cm="1">
        <f t="array" ref="BP396">INDEX($K:$P,ROW(),MATCH(BP$3,$K$2:$P$2,0))</f>
        <v>0.05</v>
      </c>
      <c r="BQ396" s="150" cm="1">
        <f t="array" ref="BQ396">INDEX($K:$P,ROW(),MATCH(BQ$3,$K$2:$P$2,0))</f>
        <v>0.05</v>
      </c>
      <c r="BR396" s="150" cm="1">
        <f t="array" ref="BR396">INDEX($K:$P,ROW(),MATCH(BR$3,$K$2:$P$2,0))</f>
        <v>0.05</v>
      </c>
      <c r="BS396" s="150" cm="1">
        <f t="array" ref="BS396">INDEX($K:$P,ROW(),MATCH(BS$3,$K$2:$P$2,0))</f>
        <v>0.05</v>
      </c>
      <c r="BT396" s="150" cm="1">
        <f t="array" ref="BT396">INDEX($K:$P,ROW(),MATCH(BT$3,$K$2:$P$2,0))</f>
        <v>0.05</v>
      </c>
      <c r="BU396" s="150" cm="1">
        <f t="array" ref="BU396">INDEX($K:$P,ROW(),MATCH(BU$3,$K$2:$P$2,0))</f>
        <v>0.05</v>
      </c>
      <c r="BV396" s="150" cm="1">
        <f t="array" ref="BV396">INDEX($K:$P,ROW(),MATCH(BV$3,$K$2:$P$2,0))</f>
        <v>0.05</v>
      </c>
      <c r="BW396" s="150" cm="1">
        <f t="array" ref="BW396">INDEX($K:$P,ROW(),MATCH(BW$3,$K$2:$P$2,0))</f>
        <v>0.05</v>
      </c>
      <c r="BX396" s="150" cm="1">
        <f t="array" ref="BX396">INDEX($K:$P,ROW(),MATCH(BX$3,$K$2:$P$2,0))</f>
        <v>0.05</v>
      </c>
      <c r="BY396" s="150" cm="1">
        <f t="array" ref="BY396">INDEX($K:$P,ROW(),MATCH(BY$3,$K$2:$P$2,0))</f>
        <v>0.05</v>
      </c>
      <c r="BZ396" s="150" cm="1">
        <f t="array" ref="BZ396">INDEX($K:$P,ROW(),MATCH(BZ$3,$K$2:$P$2,0))</f>
        <v>0.05</v>
      </c>
      <c r="CA396" s="150" cm="1">
        <f t="array" ref="CA396">INDEX($K:$P,ROW(),MATCH(CA$3,$K$2:$P$2,0))</f>
        <v>0.05</v>
      </c>
      <c r="CB396" s="150" cm="1">
        <f t="array" ref="CB396">INDEX($K:$P,ROW(),MATCH(CB$3,$K$2:$P$2,0))</f>
        <v>0.05</v>
      </c>
      <c r="CC396" s="150" cm="1">
        <f t="array" ref="CC396">INDEX($K:$P,ROW(),MATCH(CC$3,$K$2:$P$2,0))</f>
        <v>0.05</v>
      </c>
      <c r="CD396" s="150" cm="1">
        <f t="array" ref="CD396">INDEX($K:$P,ROW(),MATCH(CD$3,$K$2:$P$2,0))</f>
        <v>0.05</v>
      </c>
      <c r="CE396" s="150" cm="1">
        <f t="array" ref="CE396">INDEX($K:$P,ROW(),MATCH(CE$3,$K$2:$P$2,0))</f>
        <v>0.05</v>
      </c>
      <c r="CF396" s="150" cm="1">
        <f t="array" ref="CF396">INDEX($K:$P,ROW(),MATCH(CF$3,$K$2:$P$2,0))</f>
        <v>0.05</v>
      </c>
      <c r="CG396" s="150" cm="1">
        <f t="array" ref="CG396">INDEX($K:$P,ROW(),MATCH(CG$3,$K$2:$P$2,0))</f>
        <v>0.05</v>
      </c>
      <c r="CH396" s="150" cm="1">
        <f t="array" ref="CH396">INDEX($K:$P,ROW(),MATCH(CH$3,$K$2:$P$2,0))</f>
        <v>0.05</v>
      </c>
      <c r="CI396" s="150" cm="1">
        <f t="array" ref="CI396">INDEX($K:$P,ROW(),MATCH(CI$3,$K$2:$P$2,0))</f>
        <v>0.05</v>
      </c>
      <c r="CJ396" s="150" cm="1">
        <f t="array" ref="CJ396">INDEX($K:$P,ROW(),MATCH(CJ$3,$K$2:$P$2,0))</f>
        <v>0.05</v>
      </c>
      <c r="CK396" s="150" cm="1">
        <f t="array" ref="CK396">INDEX($K:$P,ROW(),MATCH(CK$3,$K$2:$P$2,0))</f>
        <v>0.05</v>
      </c>
      <c r="CL396" s="150" cm="1">
        <f t="array" ref="CL396">INDEX($K:$P,ROW(),MATCH(CL$3,$K$2:$P$2,0))</f>
        <v>0.05</v>
      </c>
      <c r="CN396" s="60"/>
      <c r="CO396" s="150" t="e" cm="1">
        <f t="array" ref="CO396">INDEX($K:$P,ROW(),MATCH(CO$3,$K$2:$P$2,0))</f>
        <v>#N/A</v>
      </c>
      <c r="CP396" s="150" t="e" cm="1">
        <f t="array" ref="CP396">INDEX($K:$P,ROW(),MATCH(CP$3,$K$2:$P$2,0))</f>
        <v>#N/A</v>
      </c>
      <c r="CQ396" s="150" t="e" cm="1">
        <f t="array" ref="CQ396">INDEX($K:$P,ROW(),MATCH(CQ$3,$K$2:$P$2,0))</f>
        <v>#N/A</v>
      </c>
      <c r="CR396" s="150" t="e" cm="1">
        <f t="array" ref="CR396">INDEX($K:$P,ROW(),MATCH(CR$3,$K$2:$P$2,0))</f>
        <v>#N/A</v>
      </c>
      <c r="CS396" s="150" t="e" cm="1">
        <f t="array" ref="CS396">INDEX($K:$P,ROW(),MATCH(CS$3,$K$2:$P$2,0))</f>
        <v>#N/A</v>
      </c>
      <c r="CT396" s="150" t="e" cm="1">
        <f t="array" ref="CT396">INDEX($K:$P,ROW(),MATCH(CT$3,$K$2:$P$2,0))</f>
        <v>#N/A</v>
      </c>
      <c r="CU396" s="150" t="e" cm="1">
        <f t="array" ref="CU396">INDEX($K:$P,ROW(),MATCH(CU$3,$K$2:$P$2,0))</f>
        <v>#N/A</v>
      </c>
      <c r="CV396" s="150" t="e" cm="1">
        <f t="array" ref="CV396">INDEX($K:$P,ROW(),MATCH(CV$3,$K$2:$P$2,0))</f>
        <v>#N/A</v>
      </c>
      <c r="CW396" s="150" t="e" cm="1">
        <f t="array" ref="CW396">INDEX($K:$P,ROW(),MATCH(CW$3,$K$2:$P$2,0))</f>
        <v>#N/A</v>
      </c>
      <c r="CX396" s="150" t="e" cm="1">
        <f t="array" ref="CX396">INDEX($K:$P,ROW(),MATCH(CX$3,$K$2:$P$2,0))</f>
        <v>#N/A</v>
      </c>
      <c r="CY396" s="150" t="e" cm="1">
        <f t="array" ref="CY396">INDEX($K:$P,ROW(),MATCH(CY$3,$K$2:$P$2,0))</f>
        <v>#N/A</v>
      </c>
      <c r="CZ396" s="150" t="e" cm="1">
        <f t="array" ref="CZ396">INDEX($K:$P,ROW(),MATCH(CZ$3,$K$2:$P$2,0))</f>
        <v>#N/A</v>
      </c>
      <c r="DA396" s="150" t="e" cm="1">
        <f t="array" ref="DA396">INDEX($K:$P,ROW(),MATCH(DA$3,$K$2:$P$2,0))</f>
        <v>#N/A</v>
      </c>
      <c r="DB396" s="150" t="e" cm="1">
        <f t="array" ref="DB396">INDEX($K:$P,ROW(),MATCH(DB$3,$K$2:$P$2,0))</f>
        <v>#N/A</v>
      </c>
      <c r="DC396" s="150" t="e" cm="1">
        <f t="array" ref="DC396">INDEX($K:$P,ROW(),MATCH(DC$3,$K$2:$P$2,0))</f>
        <v>#N/A</v>
      </c>
      <c r="DD396" s="150" t="e" cm="1">
        <f t="array" ref="DD396">INDEX($K:$P,ROW(),MATCH(DD$3,$K$2:$P$2,0))</f>
        <v>#N/A</v>
      </c>
      <c r="DE396" s="150" t="e" cm="1">
        <f t="array" ref="DE396">INDEX($K:$P,ROW(),MATCH(DE$3,$K$2:$P$2,0))</f>
        <v>#N/A</v>
      </c>
      <c r="DF396" s="150" t="e" cm="1">
        <f t="array" ref="DF396">INDEX($K:$P,ROW(),MATCH(DF$3,$K$2:$P$2,0))</f>
        <v>#N/A</v>
      </c>
      <c r="DG396" s="150" t="e" cm="1">
        <f t="array" ref="DG396">INDEX($K:$P,ROW(),MATCH(DG$3,$K$2:$P$2,0))</f>
        <v>#N/A</v>
      </c>
      <c r="DH396" s="150" t="e" cm="1">
        <f t="array" ref="DH396">INDEX($K:$P,ROW(),MATCH(DH$3,$K$2:$P$2,0))</f>
        <v>#N/A</v>
      </c>
      <c r="DI396" s="150" t="e" cm="1">
        <f t="array" ref="DI396">INDEX($K:$P,ROW(),MATCH(DI$3,$K$2:$P$2,0))</f>
        <v>#N/A</v>
      </c>
      <c r="DJ396" s="150" t="e" cm="1">
        <f t="array" ref="DJ396">INDEX($K:$P,ROW(),MATCH(DJ$3,$K$2:$P$2,0))</f>
        <v>#N/A</v>
      </c>
      <c r="DK396" s="150" t="e" cm="1">
        <f t="array" ref="DK396">INDEX($K:$P,ROW(),MATCH(DK$3,$K$2:$P$2,0))</f>
        <v>#N/A</v>
      </c>
      <c r="DL396" s="150" t="e" cm="1">
        <f t="array" ref="DL396">INDEX($K:$P,ROW(),MATCH(DL$3,$K$2:$P$2,0))</f>
        <v>#N/A</v>
      </c>
    </row>
    <row r="397" spans="1:116" x14ac:dyDescent="0.4">
      <c r="D397" t="s">
        <v>268</v>
      </c>
      <c r="E397" s="8" t="str">
        <f t="shared" si="399"/>
        <v>397 SUB-PV</v>
      </c>
      <c r="G397" s="158" t="s">
        <v>74</v>
      </c>
      <c r="K397" s="34">
        <f t="shared" ref="K397:P397" ca="1" si="406">SUMIF($3:$3,K$2,397:397)</f>
        <v>-3000</v>
      </c>
      <c r="L397" s="34">
        <f t="shared" ca="1" si="406"/>
        <v>-3000</v>
      </c>
      <c r="M397" s="34">
        <f t="shared" ca="1" si="406"/>
        <v>-3000</v>
      </c>
      <c r="N397" s="34">
        <f t="shared" ca="1" si="406"/>
        <v>-3000</v>
      </c>
      <c r="O397" s="34">
        <f t="shared" ca="1" si="406"/>
        <v>-3000</v>
      </c>
      <c r="P397" s="34">
        <f t="shared" ca="1" si="406"/>
        <v>-3000</v>
      </c>
      <c r="R397" s="15"/>
      <c r="S397" s="76">
        <f t="shared" ref="S397:AX397" ca="1" si="407">-S395*S396</f>
        <v>-250</v>
      </c>
      <c r="T397" s="76">
        <f t="shared" ca="1" si="407"/>
        <v>-250</v>
      </c>
      <c r="U397" s="76">
        <f t="shared" ca="1" si="407"/>
        <v>-250</v>
      </c>
      <c r="V397" s="76">
        <f t="shared" ca="1" si="407"/>
        <v>-250</v>
      </c>
      <c r="W397" s="76">
        <f t="shared" ca="1" si="407"/>
        <v>-250</v>
      </c>
      <c r="X397" s="76">
        <f t="shared" ca="1" si="407"/>
        <v>-250</v>
      </c>
      <c r="Y397" s="76">
        <f t="shared" ca="1" si="407"/>
        <v>-250</v>
      </c>
      <c r="Z397" s="76">
        <f t="shared" ca="1" si="407"/>
        <v>-250</v>
      </c>
      <c r="AA397" s="76">
        <f t="shared" ca="1" si="407"/>
        <v>-250</v>
      </c>
      <c r="AB397" s="76">
        <f t="shared" ca="1" si="407"/>
        <v>-250</v>
      </c>
      <c r="AC397" s="76">
        <f t="shared" ca="1" si="407"/>
        <v>-250</v>
      </c>
      <c r="AD397" s="76">
        <f t="shared" ca="1" si="407"/>
        <v>-250</v>
      </c>
      <c r="AE397" s="76">
        <f t="shared" ca="1" si="407"/>
        <v>-250</v>
      </c>
      <c r="AF397" s="76">
        <f t="shared" ca="1" si="407"/>
        <v>-250</v>
      </c>
      <c r="AG397" s="76">
        <f t="shared" ca="1" si="407"/>
        <v>-250</v>
      </c>
      <c r="AH397" s="76">
        <f t="shared" ca="1" si="407"/>
        <v>-250</v>
      </c>
      <c r="AI397" s="76">
        <f t="shared" ca="1" si="407"/>
        <v>-250</v>
      </c>
      <c r="AJ397" s="76">
        <f t="shared" ca="1" si="407"/>
        <v>-250</v>
      </c>
      <c r="AK397" s="76">
        <f t="shared" ca="1" si="407"/>
        <v>-250</v>
      </c>
      <c r="AL397" s="76">
        <f t="shared" ca="1" si="407"/>
        <v>-250</v>
      </c>
      <c r="AM397" s="76">
        <f t="shared" ca="1" si="407"/>
        <v>-250</v>
      </c>
      <c r="AN397" s="76">
        <f t="shared" ca="1" si="407"/>
        <v>-250</v>
      </c>
      <c r="AO397" s="76">
        <f t="shared" ca="1" si="407"/>
        <v>-250</v>
      </c>
      <c r="AP397" s="76">
        <f t="shared" ca="1" si="407"/>
        <v>-250</v>
      </c>
      <c r="AQ397" s="76">
        <f t="shared" ca="1" si="407"/>
        <v>-250</v>
      </c>
      <c r="AR397" s="76">
        <f t="shared" ca="1" si="407"/>
        <v>-250</v>
      </c>
      <c r="AS397" s="76">
        <f t="shared" ca="1" si="407"/>
        <v>-250</v>
      </c>
      <c r="AT397" s="76">
        <f t="shared" ca="1" si="407"/>
        <v>-250</v>
      </c>
      <c r="AU397" s="76">
        <f t="shared" ca="1" si="407"/>
        <v>-250</v>
      </c>
      <c r="AV397" s="76">
        <f t="shared" ca="1" si="407"/>
        <v>-250</v>
      </c>
      <c r="AW397" s="76">
        <f t="shared" ca="1" si="407"/>
        <v>-250</v>
      </c>
      <c r="AX397" s="76">
        <f t="shared" ca="1" si="407"/>
        <v>-250</v>
      </c>
      <c r="AY397" s="76">
        <f t="shared" ref="AY397:CD397" ca="1" si="408">-AY395*AY396</f>
        <v>-250</v>
      </c>
      <c r="AZ397" s="76">
        <f t="shared" ca="1" si="408"/>
        <v>-250</v>
      </c>
      <c r="BA397" s="76">
        <f t="shared" ca="1" si="408"/>
        <v>-250</v>
      </c>
      <c r="BB397" s="76">
        <f t="shared" ca="1" si="408"/>
        <v>-250</v>
      </c>
      <c r="BC397" s="76">
        <f t="shared" ca="1" si="408"/>
        <v>-250</v>
      </c>
      <c r="BD397" s="76">
        <f t="shared" ca="1" si="408"/>
        <v>-250</v>
      </c>
      <c r="BE397" s="76">
        <f t="shared" ca="1" si="408"/>
        <v>-250</v>
      </c>
      <c r="BF397" s="76">
        <f t="shared" ca="1" si="408"/>
        <v>-250</v>
      </c>
      <c r="BG397" s="76">
        <f t="shared" ca="1" si="408"/>
        <v>-250</v>
      </c>
      <c r="BH397" s="76">
        <f t="shared" ca="1" si="408"/>
        <v>-250</v>
      </c>
      <c r="BI397" s="76">
        <f t="shared" ca="1" si="408"/>
        <v>-250</v>
      </c>
      <c r="BJ397" s="76">
        <f t="shared" ca="1" si="408"/>
        <v>-250</v>
      </c>
      <c r="BK397" s="76">
        <f t="shared" ca="1" si="408"/>
        <v>-250</v>
      </c>
      <c r="BL397" s="76">
        <f t="shared" ca="1" si="408"/>
        <v>-250</v>
      </c>
      <c r="BM397" s="76">
        <f t="shared" ca="1" si="408"/>
        <v>-250</v>
      </c>
      <c r="BN397" s="76">
        <f t="shared" ca="1" si="408"/>
        <v>-250</v>
      </c>
      <c r="BO397" s="76">
        <f t="shared" ca="1" si="408"/>
        <v>-250</v>
      </c>
      <c r="BP397" s="76">
        <f t="shared" ca="1" si="408"/>
        <v>-250</v>
      </c>
      <c r="BQ397" s="76">
        <f t="shared" ca="1" si="408"/>
        <v>-250</v>
      </c>
      <c r="BR397" s="76">
        <f t="shared" ca="1" si="408"/>
        <v>-250</v>
      </c>
      <c r="BS397" s="76">
        <f t="shared" ca="1" si="408"/>
        <v>-250</v>
      </c>
      <c r="BT397" s="76">
        <f t="shared" ca="1" si="408"/>
        <v>-250</v>
      </c>
      <c r="BU397" s="76">
        <f t="shared" ca="1" si="408"/>
        <v>-250</v>
      </c>
      <c r="BV397" s="76">
        <f t="shared" ca="1" si="408"/>
        <v>-250</v>
      </c>
      <c r="BW397" s="76">
        <f t="shared" ca="1" si="408"/>
        <v>-250</v>
      </c>
      <c r="BX397" s="76">
        <f t="shared" ca="1" si="408"/>
        <v>-250</v>
      </c>
      <c r="BY397" s="76">
        <f t="shared" ca="1" si="408"/>
        <v>-250</v>
      </c>
      <c r="BZ397" s="76">
        <f t="shared" ca="1" si="408"/>
        <v>-250</v>
      </c>
      <c r="CA397" s="76">
        <f t="shared" ca="1" si="408"/>
        <v>-250</v>
      </c>
      <c r="CB397" s="76">
        <f t="shared" ca="1" si="408"/>
        <v>-250</v>
      </c>
      <c r="CC397" s="76">
        <f t="shared" ca="1" si="408"/>
        <v>-250</v>
      </c>
      <c r="CD397" s="76">
        <f t="shared" ca="1" si="408"/>
        <v>-250</v>
      </c>
      <c r="CE397" s="76">
        <f t="shared" ref="CE397:CL397" ca="1" si="409">-CE395*CE396</f>
        <v>-250</v>
      </c>
      <c r="CF397" s="76">
        <f t="shared" ca="1" si="409"/>
        <v>-250</v>
      </c>
      <c r="CG397" s="76">
        <f t="shared" ca="1" si="409"/>
        <v>-250</v>
      </c>
      <c r="CH397" s="76">
        <f t="shared" ca="1" si="409"/>
        <v>-250</v>
      </c>
      <c r="CI397" s="76">
        <f t="shared" ca="1" si="409"/>
        <v>-250</v>
      </c>
      <c r="CJ397" s="76">
        <f t="shared" ca="1" si="409"/>
        <v>-250</v>
      </c>
      <c r="CK397" s="76">
        <f t="shared" ca="1" si="409"/>
        <v>-250</v>
      </c>
      <c r="CL397" s="76">
        <f t="shared" ca="1" si="409"/>
        <v>-250</v>
      </c>
      <c r="CO397" s="76" t="e">
        <f t="shared" ref="CO397:DK397" ca="1" si="410">-CO395*CO396</f>
        <v>#N/A</v>
      </c>
      <c r="CP397" s="76" t="e">
        <f t="shared" ca="1" si="410"/>
        <v>#N/A</v>
      </c>
      <c r="CQ397" s="76" t="e">
        <f t="shared" ca="1" si="410"/>
        <v>#N/A</v>
      </c>
      <c r="CR397" s="76" t="e">
        <f t="shared" ca="1" si="410"/>
        <v>#N/A</v>
      </c>
      <c r="CS397" s="76" t="e">
        <f t="shared" ca="1" si="410"/>
        <v>#N/A</v>
      </c>
      <c r="CT397" s="76" t="e">
        <f t="shared" ca="1" si="410"/>
        <v>#N/A</v>
      </c>
      <c r="CU397" s="76" t="e">
        <f t="shared" ca="1" si="410"/>
        <v>#N/A</v>
      </c>
      <c r="CV397" s="76" t="e">
        <f t="shared" ca="1" si="410"/>
        <v>#N/A</v>
      </c>
      <c r="CW397" s="76" t="e">
        <f t="shared" ca="1" si="410"/>
        <v>#N/A</v>
      </c>
      <c r="CX397" s="76" t="e">
        <f t="shared" ca="1" si="410"/>
        <v>#N/A</v>
      </c>
      <c r="CY397" s="76" t="e">
        <f t="shared" ca="1" si="410"/>
        <v>#N/A</v>
      </c>
      <c r="CZ397" s="76" t="e">
        <f t="shared" ca="1" si="410"/>
        <v>#N/A</v>
      </c>
      <c r="DA397" s="76" t="e">
        <f t="shared" ca="1" si="410"/>
        <v>#N/A</v>
      </c>
      <c r="DB397" s="76" t="e">
        <f t="shared" ca="1" si="410"/>
        <v>#N/A</v>
      </c>
      <c r="DC397" s="76" t="e">
        <f t="shared" ca="1" si="410"/>
        <v>#N/A</v>
      </c>
      <c r="DD397" s="76" t="e">
        <f t="shared" ca="1" si="410"/>
        <v>#N/A</v>
      </c>
      <c r="DE397" s="76" t="e">
        <f t="shared" ca="1" si="410"/>
        <v>#N/A</v>
      </c>
      <c r="DF397" s="76" t="e">
        <f t="shared" ca="1" si="410"/>
        <v>#N/A</v>
      </c>
      <c r="DG397" s="76" t="e">
        <f t="shared" ca="1" si="410"/>
        <v>#N/A</v>
      </c>
      <c r="DH397" s="76" t="e">
        <f t="shared" ca="1" si="410"/>
        <v>#N/A</v>
      </c>
      <c r="DI397" s="76" t="e">
        <f t="shared" ca="1" si="410"/>
        <v>#N/A</v>
      </c>
      <c r="DJ397" s="76" t="e">
        <f t="shared" ca="1" si="410"/>
        <v>#N/A</v>
      </c>
      <c r="DK397" s="76" t="e">
        <f t="shared" ca="1" si="410"/>
        <v>#N/A</v>
      </c>
      <c r="DL397" s="76" t="e">
        <f t="shared" ref="DL397" ca="1" si="411">-DL395*DL396</f>
        <v>#N/A</v>
      </c>
    </row>
    <row r="398" spans="1:116" x14ac:dyDescent="0.4">
      <c r="C398" t="s">
        <v>80</v>
      </c>
      <c r="D398" t="s">
        <v>268</v>
      </c>
      <c r="E398" s="8" t="str">
        <f t="shared" si="399"/>
        <v>398 SUB-PV</v>
      </c>
      <c r="G398" s="127" t="str">
        <f>"# of "&amp;G406&amp;"s"</f>
        <v># of subscribers</v>
      </c>
      <c r="H398" s="31"/>
      <c r="I398" s="73"/>
      <c r="J398" s="73"/>
      <c r="K398" s="119">
        <f t="shared" ref="K398:P398" ca="1" si="412">SUMIF($4:$4,K$2,398:398)</f>
        <v>57000</v>
      </c>
      <c r="L398" s="119">
        <f t="shared" ca="1" si="412"/>
        <v>114000</v>
      </c>
      <c r="M398" s="119">
        <f t="shared" ca="1" si="412"/>
        <v>171000</v>
      </c>
      <c r="N398" s="119">
        <f t="shared" ca="1" si="412"/>
        <v>228000</v>
      </c>
      <c r="O398" s="119">
        <f t="shared" ca="1" si="412"/>
        <v>285000</v>
      </c>
      <c r="P398" s="119">
        <f t="shared" ca="1" si="412"/>
        <v>342000</v>
      </c>
      <c r="R398" s="117"/>
      <c r="S398" s="151">
        <f t="shared" ref="S398:AX398" ca="1" si="413">S394+S395+S397</f>
        <v>4750</v>
      </c>
      <c r="T398" s="151">
        <f t="shared" ca="1" si="413"/>
        <v>9500</v>
      </c>
      <c r="U398" s="151">
        <f t="shared" ca="1" si="413"/>
        <v>14250</v>
      </c>
      <c r="V398" s="151">
        <f t="shared" ca="1" si="413"/>
        <v>19000</v>
      </c>
      <c r="W398" s="151">
        <f t="shared" ca="1" si="413"/>
        <v>23750</v>
      </c>
      <c r="X398" s="151">
        <f t="shared" ca="1" si="413"/>
        <v>28500</v>
      </c>
      <c r="Y398" s="151">
        <f t="shared" ca="1" si="413"/>
        <v>33250</v>
      </c>
      <c r="Z398" s="151">
        <f t="shared" ca="1" si="413"/>
        <v>38000</v>
      </c>
      <c r="AA398" s="151">
        <f t="shared" ca="1" si="413"/>
        <v>42750</v>
      </c>
      <c r="AB398" s="151">
        <f t="shared" ca="1" si="413"/>
        <v>47500</v>
      </c>
      <c r="AC398" s="151">
        <f t="shared" ca="1" si="413"/>
        <v>52250</v>
      </c>
      <c r="AD398" s="151">
        <f t="shared" ca="1" si="413"/>
        <v>57000</v>
      </c>
      <c r="AE398" s="151">
        <f t="shared" ca="1" si="413"/>
        <v>61750</v>
      </c>
      <c r="AF398" s="151">
        <f t="shared" ca="1" si="413"/>
        <v>66500</v>
      </c>
      <c r="AG398" s="151">
        <f t="shared" ca="1" si="413"/>
        <v>71250</v>
      </c>
      <c r="AH398" s="151">
        <f t="shared" ca="1" si="413"/>
        <v>76000</v>
      </c>
      <c r="AI398" s="151">
        <f t="shared" ca="1" si="413"/>
        <v>80750</v>
      </c>
      <c r="AJ398" s="151">
        <f t="shared" ca="1" si="413"/>
        <v>85500</v>
      </c>
      <c r="AK398" s="151">
        <f t="shared" ca="1" si="413"/>
        <v>90250</v>
      </c>
      <c r="AL398" s="151">
        <f t="shared" ca="1" si="413"/>
        <v>95000</v>
      </c>
      <c r="AM398" s="151">
        <f t="shared" ca="1" si="413"/>
        <v>99750</v>
      </c>
      <c r="AN398" s="151">
        <f t="shared" ca="1" si="413"/>
        <v>104500</v>
      </c>
      <c r="AO398" s="151">
        <f t="shared" ca="1" si="413"/>
        <v>109250</v>
      </c>
      <c r="AP398" s="151">
        <f t="shared" ca="1" si="413"/>
        <v>114000</v>
      </c>
      <c r="AQ398" s="151">
        <f t="shared" ca="1" si="413"/>
        <v>118750</v>
      </c>
      <c r="AR398" s="151">
        <f t="shared" ca="1" si="413"/>
        <v>123500</v>
      </c>
      <c r="AS398" s="151">
        <f t="shared" ca="1" si="413"/>
        <v>128250</v>
      </c>
      <c r="AT398" s="151">
        <f t="shared" ca="1" si="413"/>
        <v>133000</v>
      </c>
      <c r="AU398" s="151">
        <f t="shared" ca="1" si="413"/>
        <v>137750</v>
      </c>
      <c r="AV398" s="151">
        <f t="shared" ca="1" si="413"/>
        <v>142500</v>
      </c>
      <c r="AW398" s="151">
        <f t="shared" ca="1" si="413"/>
        <v>147250</v>
      </c>
      <c r="AX398" s="151">
        <f t="shared" ca="1" si="413"/>
        <v>152000</v>
      </c>
      <c r="AY398" s="151">
        <f t="shared" ref="AY398:CD398" ca="1" si="414">AY394+AY395+AY397</f>
        <v>156750</v>
      </c>
      <c r="AZ398" s="151">
        <f t="shared" ca="1" si="414"/>
        <v>161500</v>
      </c>
      <c r="BA398" s="151">
        <f t="shared" ca="1" si="414"/>
        <v>166250</v>
      </c>
      <c r="BB398" s="151">
        <f t="shared" ca="1" si="414"/>
        <v>171000</v>
      </c>
      <c r="BC398" s="151">
        <f t="shared" ca="1" si="414"/>
        <v>175750</v>
      </c>
      <c r="BD398" s="151">
        <f t="shared" ca="1" si="414"/>
        <v>180500</v>
      </c>
      <c r="BE398" s="151">
        <f t="shared" ca="1" si="414"/>
        <v>185250</v>
      </c>
      <c r="BF398" s="151">
        <f t="shared" ca="1" si="414"/>
        <v>190000</v>
      </c>
      <c r="BG398" s="151">
        <f t="shared" ca="1" si="414"/>
        <v>194750</v>
      </c>
      <c r="BH398" s="151">
        <f t="shared" ca="1" si="414"/>
        <v>199500</v>
      </c>
      <c r="BI398" s="151">
        <f t="shared" ca="1" si="414"/>
        <v>204250</v>
      </c>
      <c r="BJ398" s="151">
        <f t="shared" ca="1" si="414"/>
        <v>209000</v>
      </c>
      <c r="BK398" s="151">
        <f t="shared" ca="1" si="414"/>
        <v>213750</v>
      </c>
      <c r="BL398" s="151">
        <f t="shared" ca="1" si="414"/>
        <v>218500</v>
      </c>
      <c r="BM398" s="151">
        <f t="shared" ca="1" si="414"/>
        <v>223250</v>
      </c>
      <c r="BN398" s="151">
        <f t="shared" ca="1" si="414"/>
        <v>228000</v>
      </c>
      <c r="BO398" s="151">
        <f t="shared" ca="1" si="414"/>
        <v>232750</v>
      </c>
      <c r="BP398" s="151">
        <f t="shared" ca="1" si="414"/>
        <v>237500</v>
      </c>
      <c r="BQ398" s="151">
        <f t="shared" ca="1" si="414"/>
        <v>242250</v>
      </c>
      <c r="BR398" s="151">
        <f t="shared" ca="1" si="414"/>
        <v>247000</v>
      </c>
      <c r="BS398" s="151">
        <f t="shared" ca="1" si="414"/>
        <v>251750</v>
      </c>
      <c r="BT398" s="151">
        <f t="shared" ca="1" si="414"/>
        <v>256500</v>
      </c>
      <c r="BU398" s="151">
        <f t="shared" ca="1" si="414"/>
        <v>261250</v>
      </c>
      <c r="BV398" s="151">
        <f t="shared" ca="1" si="414"/>
        <v>266000</v>
      </c>
      <c r="BW398" s="151">
        <f t="shared" ca="1" si="414"/>
        <v>270750</v>
      </c>
      <c r="BX398" s="151">
        <f t="shared" ca="1" si="414"/>
        <v>275500</v>
      </c>
      <c r="BY398" s="151">
        <f t="shared" ca="1" si="414"/>
        <v>280250</v>
      </c>
      <c r="BZ398" s="151">
        <f t="shared" ca="1" si="414"/>
        <v>285000</v>
      </c>
      <c r="CA398" s="151">
        <f t="shared" ca="1" si="414"/>
        <v>289750</v>
      </c>
      <c r="CB398" s="151">
        <f t="shared" ca="1" si="414"/>
        <v>294500</v>
      </c>
      <c r="CC398" s="151">
        <f t="shared" ca="1" si="414"/>
        <v>299250</v>
      </c>
      <c r="CD398" s="151">
        <f t="shared" ca="1" si="414"/>
        <v>304000</v>
      </c>
      <c r="CE398" s="151">
        <f t="shared" ref="CE398:CL398" ca="1" si="415">CE394+CE395+CE397</f>
        <v>308750</v>
      </c>
      <c r="CF398" s="151">
        <f t="shared" ca="1" si="415"/>
        <v>313500</v>
      </c>
      <c r="CG398" s="151">
        <f t="shared" ca="1" si="415"/>
        <v>318250</v>
      </c>
      <c r="CH398" s="151">
        <f t="shared" ca="1" si="415"/>
        <v>323000</v>
      </c>
      <c r="CI398" s="151">
        <f t="shared" ca="1" si="415"/>
        <v>327750</v>
      </c>
      <c r="CJ398" s="151">
        <f t="shared" ca="1" si="415"/>
        <v>332500</v>
      </c>
      <c r="CK398" s="151">
        <f t="shared" ca="1" si="415"/>
        <v>337250</v>
      </c>
      <c r="CL398" s="151">
        <f t="shared" ca="1" si="415"/>
        <v>342000</v>
      </c>
      <c r="CN398" s="73"/>
      <c r="CO398" s="151" t="e">
        <f t="shared" ref="CO398:DL398" ca="1" si="416">CO394+CO395+CO397</f>
        <v>#N/A</v>
      </c>
      <c r="CP398" s="151" t="e">
        <f t="shared" ca="1" si="416"/>
        <v>#N/A</v>
      </c>
      <c r="CQ398" s="151" t="e">
        <f t="shared" ca="1" si="416"/>
        <v>#N/A</v>
      </c>
      <c r="CR398" s="151" t="e">
        <f t="shared" ca="1" si="416"/>
        <v>#N/A</v>
      </c>
      <c r="CS398" s="151" t="e">
        <f t="shared" ca="1" si="416"/>
        <v>#N/A</v>
      </c>
      <c r="CT398" s="151" t="e">
        <f t="shared" ca="1" si="416"/>
        <v>#N/A</v>
      </c>
      <c r="CU398" s="151" t="e">
        <f t="shared" ca="1" si="416"/>
        <v>#N/A</v>
      </c>
      <c r="CV398" s="151" t="e">
        <f t="shared" ca="1" si="416"/>
        <v>#N/A</v>
      </c>
      <c r="CW398" s="151" t="e">
        <f t="shared" ca="1" si="416"/>
        <v>#N/A</v>
      </c>
      <c r="CX398" s="151" t="e">
        <f t="shared" ca="1" si="416"/>
        <v>#N/A</v>
      </c>
      <c r="CY398" s="151" t="e">
        <f t="shared" ca="1" si="416"/>
        <v>#N/A</v>
      </c>
      <c r="CZ398" s="151" t="e">
        <f t="shared" ca="1" si="416"/>
        <v>#N/A</v>
      </c>
      <c r="DA398" s="151" t="e">
        <f t="shared" ca="1" si="416"/>
        <v>#N/A</v>
      </c>
      <c r="DB398" s="151" t="e">
        <f t="shared" ca="1" si="416"/>
        <v>#N/A</v>
      </c>
      <c r="DC398" s="151" t="e">
        <f t="shared" ca="1" si="416"/>
        <v>#N/A</v>
      </c>
      <c r="DD398" s="151" t="e">
        <f t="shared" ca="1" si="416"/>
        <v>#N/A</v>
      </c>
      <c r="DE398" s="151" t="e">
        <f t="shared" ca="1" si="416"/>
        <v>#N/A</v>
      </c>
      <c r="DF398" s="151" t="e">
        <f t="shared" ca="1" si="416"/>
        <v>#N/A</v>
      </c>
      <c r="DG398" s="151" t="e">
        <f t="shared" ca="1" si="416"/>
        <v>#N/A</v>
      </c>
      <c r="DH398" s="151" t="e">
        <f t="shared" ca="1" si="416"/>
        <v>#N/A</v>
      </c>
      <c r="DI398" s="151" t="e">
        <f t="shared" ca="1" si="416"/>
        <v>#N/A</v>
      </c>
      <c r="DJ398" s="151" t="e">
        <f t="shared" ca="1" si="416"/>
        <v>#N/A</v>
      </c>
      <c r="DK398" s="151" t="e">
        <f t="shared" ca="1" si="416"/>
        <v>#N/A</v>
      </c>
      <c r="DL398" s="151" t="e">
        <f t="shared" ca="1" si="416"/>
        <v>#N/A</v>
      </c>
    </row>
    <row r="399" spans="1:116" x14ac:dyDescent="0.4">
      <c r="D399" t="s">
        <v>268</v>
      </c>
      <c r="E399" s="8" t="str">
        <f t="shared" si="399"/>
        <v>399 SUB-PV</v>
      </c>
      <c r="G399" s="145" t="s">
        <v>62</v>
      </c>
      <c r="H399" s="12"/>
      <c r="I399" s="60"/>
      <c r="J399" s="60"/>
      <c r="K399" s="34">
        <f t="shared" ref="K399:P399" ca="1" si="417">K398-SUM(K397,K394:K395)</f>
        <v>0</v>
      </c>
      <c r="L399" s="34">
        <f t="shared" ca="1" si="417"/>
        <v>0</v>
      </c>
      <c r="M399" s="34">
        <f t="shared" ca="1" si="417"/>
        <v>0</v>
      </c>
      <c r="N399" s="34">
        <f t="shared" ca="1" si="417"/>
        <v>0</v>
      </c>
      <c r="O399" s="34">
        <f t="shared" ca="1" si="417"/>
        <v>0</v>
      </c>
      <c r="P399" s="34">
        <f t="shared" ca="1" si="417"/>
        <v>0</v>
      </c>
      <c r="R399" s="15"/>
      <c r="S399" s="76">
        <f t="shared" ref="S399:AX399" ca="1" si="418">S398-SUM(S397,S394:S395)</f>
        <v>0</v>
      </c>
      <c r="T399" s="76">
        <f t="shared" ca="1" si="418"/>
        <v>0</v>
      </c>
      <c r="U399" s="76">
        <f t="shared" ca="1" si="418"/>
        <v>0</v>
      </c>
      <c r="V399" s="76">
        <f t="shared" ca="1" si="418"/>
        <v>0</v>
      </c>
      <c r="W399" s="76">
        <f t="shared" ca="1" si="418"/>
        <v>0</v>
      </c>
      <c r="X399" s="76">
        <f t="shared" ca="1" si="418"/>
        <v>0</v>
      </c>
      <c r="Y399" s="76">
        <f t="shared" ca="1" si="418"/>
        <v>0</v>
      </c>
      <c r="Z399" s="76">
        <f t="shared" ca="1" si="418"/>
        <v>0</v>
      </c>
      <c r="AA399" s="76">
        <f t="shared" ca="1" si="418"/>
        <v>0</v>
      </c>
      <c r="AB399" s="76">
        <f t="shared" ca="1" si="418"/>
        <v>0</v>
      </c>
      <c r="AC399" s="76">
        <f t="shared" ca="1" si="418"/>
        <v>0</v>
      </c>
      <c r="AD399" s="76">
        <f t="shared" ca="1" si="418"/>
        <v>0</v>
      </c>
      <c r="AE399" s="76">
        <f t="shared" ca="1" si="418"/>
        <v>0</v>
      </c>
      <c r="AF399" s="76">
        <f t="shared" ca="1" si="418"/>
        <v>0</v>
      </c>
      <c r="AG399" s="76">
        <f t="shared" ca="1" si="418"/>
        <v>0</v>
      </c>
      <c r="AH399" s="76">
        <f t="shared" ca="1" si="418"/>
        <v>0</v>
      </c>
      <c r="AI399" s="76">
        <f t="shared" ca="1" si="418"/>
        <v>0</v>
      </c>
      <c r="AJ399" s="76">
        <f t="shared" ca="1" si="418"/>
        <v>0</v>
      </c>
      <c r="AK399" s="76">
        <f t="shared" ca="1" si="418"/>
        <v>0</v>
      </c>
      <c r="AL399" s="76">
        <f t="shared" ca="1" si="418"/>
        <v>0</v>
      </c>
      <c r="AM399" s="76">
        <f t="shared" ca="1" si="418"/>
        <v>0</v>
      </c>
      <c r="AN399" s="76">
        <f t="shared" ca="1" si="418"/>
        <v>0</v>
      </c>
      <c r="AO399" s="76">
        <f t="shared" ca="1" si="418"/>
        <v>0</v>
      </c>
      <c r="AP399" s="76">
        <f t="shared" ca="1" si="418"/>
        <v>0</v>
      </c>
      <c r="AQ399" s="76">
        <f t="shared" ca="1" si="418"/>
        <v>0</v>
      </c>
      <c r="AR399" s="76">
        <f t="shared" ca="1" si="418"/>
        <v>0</v>
      </c>
      <c r="AS399" s="76">
        <f t="shared" ca="1" si="418"/>
        <v>0</v>
      </c>
      <c r="AT399" s="76">
        <f t="shared" ca="1" si="418"/>
        <v>0</v>
      </c>
      <c r="AU399" s="76">
        <f t="shared" ca="1" si="418"/>
        <v>0</v>
      </c>
      <c r="AV399" s="76">
        <f t="shared" ca="1" si="418"/>
        <v>0</v>
      </c>
      <c r="AW399" s="76">
        <f t="shared" ca="1" si="418"/>
        <v>0</v>
      </c>
      <c r="AX399" s="76">
        <f t="shared" ca="1" si="418"/>
        <v>0</v>
      </c>
      <c r="AY399" s="76">
        <f t="shared" ref="AY399:CD399" ca="1" si="419">AY398-SUM(AY397,AY394:AY395)</f>
        <v>0</v>
      </c>
      <c r="AZ399" s="76">
        <f t="shared" ca="1" si="419"/>
        <v>0</v>
      </c>
      <c r="BA399" s="76">
        <f t="shared" ca="1" si="419"/>
        <v>0</v>
      </c>
      <c r="BB399" s="76">
        <f t="shared" ca="1" si="419"/>
        <v>0</v>
      </c>
      <c r="BC399" s="76">
        <f t="shared" ca="1" si="419"/>
        <v>0</v>
      </c>
      <c r="BD399" s="76">
        <f t="shared" ca="1" si="419"/>
        <v>0</v>
      </c>
      <c r="BE399" s="76">
        <f t="shared" ca="1" si="419"/>
        <v>0</v>
      </c>
      <c r="BF399" s="76">
        <f t="shared" ca="1" si="419"/>
        <v>0</v>
      </c>
      <c r="BG399" s="76">
        <f t="shared" ca="1" si="419"/>
        <v>0</v>
      </c>
      <c r="BH399" s="76">
        <f t="shared" ca="1" si="419"/>
        <v>0</v>
      </c>
      <c r="BI399" s="76">
        <f t="shared" ca="1" si="419"/>
        <v>0</v>
      </c>
      <c r="BJ399" s="76">
        <f t="shared" ca="1" si="419"/>
        <v>0</v>
      </c>
      <c r="BK399" s="76">
        <f t="shared" ca="1" si="419"/>
        <v>0</v>
      </c>
      <c r="BL399" s="76">
        <f t="shared" ca="1" si="419"/>
        <v>0</v>
      </c>
      <c r="BM399" s="76">
        <f t="shared" ca="1" si="419"/>
        <v>0</v>
      </c>
      <c r="BN399" s="76">
        <f t="shared" ca="1" si="419"/>
        <v>0</v>
      </c>
      <c r="BO399" s="76">
        <f t="shared" ca="1" si="419"/>
        <v>0</v>
      </c>
      <c r="BP399" s="76">
        <f t="shared" ca="1" si="419"/>
        <v>0</v>
      </c>
      <c r="BQ399" s="76">
        <f t="shared" ca="1" si="419"/>
        <v>0</v>
      </c>
      <c r="BR399" s="76">
        <f t="shared" ca="1" si="419"/>
        <v>0</v>
      </c>
      <c r="BS399" s="76">
        <f t="shared" ca="1" si="419"/>
        <v>0</v>
      </c>
      <c r="BT399" s="76">
        <f t="shared" ca="1" si="419"/>
        <v>0</v>
      </c>
      <c r="BU399" s="76">
        <f t="shared" ca="1" si="419"/>
        <v>0</v>
      </c>
      <c r="BV399" s="76">
        <f t="shared" ca="1" si="419"/>
        <v>0</v>
      </c>
      <c r="BW399" s="76">
        <f t="shared" ca="1" si="419"/>
        <v>0</v>
      </c>
      <c r="BX399" s="76">
        <f t="shared" ca="1" si="419"/>
        <v>0</v>
      </c>
      <c r="BY399" s="76">
        <f t="shared" ca="1" si="419"/>
        <v>0</v>
      </c>
      <c r="BZ399" s="76">
        <f t="shared" ca="1" si="419"/>
        <v>0</v>
      </c>
      <c r="CA399" s="76">
        <f t="shared" ca="1" si="419"/>
        <v>0</v>
      </c>
      <c r="CB399" s="76">
        <f t="shared" ca="1" si="419"/>
        <v>0</v>
      </c>
      <c r="CC399" s="76">
        <f t="shared" ca="1" si="419"/>
        <v>0</v>
      </c>
      <c r="CD399" s="76">
        <f t="shared" ca="1" si="419"/>
        <v>0</v>
      </c>
      <c r="CE399" s="76">
        <f t="shared" ref="CE399:CL399" ca="1" si="420">CE398-SUM(CE397,CE394:CE395)</f>
        <v>0</v>
      </c>
      <c r="CF399" s="76">
        <f t="shared" ca="1" si="420"/>
        <v>0</v>
      </c>
      <c r="CG399" s="76">
        <f t="shared" ca="1" si="420"/>
        <v>0</v>
      </c>
      <c r="CH399" s="76">
        <f t="shared" ca="1" si="420"/>
        <v>0</v>
      </c>
      <c r="CI399" s="76">
        <f t="shared" ca="1" si="420"/>
        <v>0</v>
      </c>
      <c r="CJ399" s="76">
        <f t="shared" ca="1" si="420"/>
        <v>0</v>
      </c>
      <c r="CK399" s="76">
        <f t="shared" ca="1" si="420"/>
        <v>0</v>
      </c>
      <c r="CL399" s="76">
        <f t="shared" ca="1" si="420"/>
        <v>0</v>
      </c>
      <c r="CN399" s="60"/>
      <c r="CO399" s="76" t="e">
        <f t="shared" ref="CO399:DL399" ca="1" si="421">CO398-SUM(CO397,CO394:CO395)</f>
        <v>#N/A</v>
      </c>
      <c r="CP399" s="76" t="e">
        <f t="shared" ca="1" si="421"/>
        <v>#N/A</v>
      </c>
      <c r="CQ399" s="76" t="e">
        <f t="shared" ca="1" si="421"/>
        <v>#N/A</v>
      </c>
      <c r="CR399" s="76" t="e">
        <f t="shared" ca="1" si="421"/>
        <v>#N/A</v>
      </c>
      <c r="CS399" s="76" t="e">
        <f t="shared" ca="1" si="421"/>
        <v>#N/A</v>
      </c>
      <c r="CT399" s="76" t="e">
        <f t="shared" ca="1" si="421"/>
        <v>#N/A</v>
      </c>
      <c r="CU399" s="76" t="e">
        <f t="shared" ca="1" si="421"/>
        <v>#N/A</v>
      </c>
      <c r="CV399" s="76" t="e">
        <f t="shared" ca="1" si="421"/>
        <v>#N/A</v>
      </c>
      <c r="CW399" s="76" t="e">
        <f t="shared" ca="1" si="421"/>
        <v>#N/A</v>
      </c>
      <c r="CX399" s="76" t="e">
        <f t="shared" ca="1" si="421"/>
        <v>#N/A</v>
      </c>
      <c r="CY399" s="76" t="e">
        <f t="shared" ca="1" si="421"/>
        <v>#N/A</v>
      </c>
      <c r="CZ399" s="76" t="e">
        <f t="shared" ca="1" si="421"/>
        <v>#N/A</v>
      </c>
      <c r="DA399" s="76" t="e">
        <f t="shared" ca="1" si="421"/>
        <v>#N/A</v>
      </c>
      <c r="DB399" s="76" t="e">
        <f t="shared" ca="1" si="421"/>
        <v>#N/A</v>
      </c>
      <c r="DC399" s="76" t="e">
        <f t="shared" ca="1" si="421"/>
        <v>#N/A</v>
      </c>
      <c r="DD399" s="76" t="e">
        <f t="shared" ca="1" si="421"/>
        <v>#N/A</v>
      </c>
      <c r="DE399" s="76" t="e">
        <f t="shared" ca="1" si="421"/>
        <v>#N/A</v>
      </c>
      <c r="DF399" s="76" t="e">
        <f t="shared" ca="1" si="421"/>
        <v>#N/A</v>
      </c>
      <c r="DG399" s="76" t="e">
        <f t="shared" ca="1" si="421"/>
        <v>#N/A</v>
      </c>
      <c r="DH399" s="76" t="e">
        <f t="shared" ca="1" si="421"/>
        <v>#N/A</v>
      </c>
      <c r="DI399" s="76" t="e">
        <f t="shared" ca="1" si="421"/>
        <v>#N/A</v>
      </c>
      <c r="DJ399" s="76" t="e">
        <f t="shared" ca="1" si="421"/>
        <v>#N/A</v>
      </c>
      <c r="DK399" s="76" t="e">
        <f t="shared" ca="1" si="421"/>
        <v>#N/A</v>
      </c>
      <c r="DL399" s="76" t="e">
        <f t="shared" ca="1" si="421"/>
        <v>#N/A</v>
      </c>
    </row>
    <row r="400" spans="1:116" x14ac:dyDescent="0.4">
      <c r="D400" t="s">
        <v>268</v>
      </c>
      <c r="E400" s="8" t="str">
        <f t="shared" si="399"/>
        <v>400 SUB-PV</v>
      </c>
      <c r="G400" s="13"/>
      <c r="H400" s="12"/>
      <c r="K400" s="34"/>
      <c r="L400" s="34"/>
      <c r="M400" s="34"/>
      <c r="N400" s="34"/>
      <c r="O400" s="34"/>
      <c r="P400" s="34"/>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D401" t="s">
        <v>268</v>
      </c>
      <c r="E401" s="8" t="str">
        <f t="shared" si="399"/>
        <v>401 SUB-PV</v>
      </c>
      <c r="G401" s="95" t="str">
        <f>G403&amp;":"</f>
        <v>Revenue - (Primary label):</v>
      </c>
      <c r="H401" s="12"/>
      <c r="I401" s="60"/>
      <c r="J401" s="60"/>
      <c r="K401" s="34"/>
      <c r="L401" s="34"/>
      <c r="M401" s="34"/>
      <c r="N401" s="34"/>
      <c r="O401" s="34"/>
      <c r="P401" s="34"/>
      <c r="R401" s="15"/>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N401" s="60"/>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row>
    <row r="402" spans="1:116" x14ac:dyDescent="0.4">
      <c r="B402" t="str">
        <f>E402</f>
        <v>402 SUB-PV</v>
      </c>
      <c r="D402" t="s">
        <v>268</v>
      </c>
      <c r="E402" s="8" t="str">
        <f t="shared" si="399"/>
        <v>402 SUB-PV</v>
      </c>
      <c r="G402" s="145" t="s">
        <v>498</v>
      </c>
      <c r="H402" s="12"/>
      <c r="I402" s="60"/>
      <c r="J402" s="60"/>
      <c r="K402" s="18">
        <v>20</v>
      </c>
      <c r="L402" s="18">
        <v>20</v>
      </c>
      <c r="M402" s="18">
        <v>20</v>
      </c>
      <c r="N402" s="18">
        <v>20</v>
      </c>
      <c r="O402" s="18">
        <v>20</v>
      </c>
      <c r="P402" s="18">
        <v>20</v>
      </c>
      <c r="R402" s="19"/>
      <c r="S402" s="147" cm="1">
        <f t="array" ref="S402">INDEX($K:$P,ROW(),MATCH(S$3,$K$2:$P$2,0))</f>
        <v>20</v>
      </c>
      <c r="T402" s="147" cm="1">
        <f t="array" ref="T402">INDEX($K:$P,ROW(),MATCH(T$3,$K$2:$P$2,0))</f>
        <v>20</v>
      </c>
      <c r="U402" s="147" cm="1">
        <f t="array" ref="U402">INDEX($K:$P,ROW(),MATCH(U$3,$K$2:$P$2,0))</f>
        <v>20</v>
      </c>
      <c r="V402" s="147" cm="1">
        <f t="array" ref="V402">INDEX($K:$P,ROW(),MATCH(V$3,$K$2:$P$2,0))</f>
        <v>20</v>
      </c>
      <c r="W402" s="147" cm="1">
        <f t="array" ref="W402">INDEX($K:$P,ROW(),MATCH(W$3,$K$2:$P$2,0))</f>
        <v>20</v>
      </c>
      <c r="X402" s="147" cm="1">
        <f t="array" ref="X402">INDEX($K:$P,ROW(),MATCH(X$3,$K$2:$P$2,0))</f>
        <v>20</v>
      </c>
      <c r="Y402" s="147" cm="1">
        <f t="array" ref="Y402">INDEX($K:$P,ROW(),MATCH(Y$3,$K$2:$P$2,0))</f>
        <v>20</v>
      </c>
      <c r="Z402" s="147" cm="1">
        <f t="array" ref="Z402">INDEX($K:$P,ROW(),MATCH(Z$3,$K$2:$P$2,0))</f>
        <v>20</v>
      </c>
      <c r="AA402" s="147" cm="1">
        <f t="array" ref="AA402">INDEX($K:$P,ROW(),MATCH(AA$3,$K$2:$P$2,0))</f>
        <v>20</v>
      </c>
      <c r="AB402" s="147" cm="1">
        <f t="array" ref="AB402">INDEX($K:$P,ROW(),MATCH(AB$3,$K$2:$P$2,0))</f>
        <v>20</v>
      </c>
      <c r="AC402" s="147" cm="1">
        <f t="array" ref="AC402">INDEX($K:$P,ROW(),MATCH(AC$3,$K$2:$P$2,0))</f>
        <v>20</v>
      </c>
      <c r="AD402" s="147" cm="1">
        <f t="array" ref="AD402">INDEX($K:$P,ROW(),MATCH(AD$3,$K$2:$P$2,0))</f>
        <v>20</v>
      </c>
      <c r="AE402" s="147" cm="1">
        <f t="array" ref="AE402">INDEX($K:$P,ROW(),MATCH(AE$3,$K$2:$P$2,0))</f>
        <v>20</v>
      </c>
      <c r="AF402" s="147" cm="1">
        <f t="array" ref="AF402">INDEX($K:$P,ROW(),MATCH(AF$3,$K$2:$P$2,0))</f>
        <v>20</v>
      </c>
      <c r="AG402" s="147" cm="1">
        <f t="array" ref="AG402">INDEX($K:$P,ROW(),MATCH(AG$3,$K$2:$P$2,0))</f>
        <v>20</v>
      </c>
      <c r="AH402" s="147" cm="1">
        <f t="array" ref="AH402">INDEX($K:$P,ROW(),MATCH(AH$3,$K$2:$P$2,0))</f>
        <v>20</v>
      </c>
      <c r="AI402" s="147" cm="1">
        <f t="array" ref="AI402">INDEX($K:$P,ROW(),MATCH(AI$3,$K$2:$P$2,0))</f>
        <v>20</v>
      </c>
      <c r="AJ402" s="147" cm="1">
        <f t="array" ref="AJ402">INDEX($K:$P,ROW(),MATCH(AJ$3,$K$2:$P$2,0))</f>
        <v>20</v>
      </c>
      <c r="AK402" s="147" cm="1">
        <f t="array" ref="AK402">INDEX($K:$P,ROW(),MATCH(AK$3,$K$2:$P$2,0))</f>
        <v>20</v>
      </c>
      <c r="AL402" s="147" cm="1">
        <f t="array" ref="AL402">INDEX($K:$P,ROW(),MATCH(AL$3,$K$2:$P$2,0))</f>
        <v>20</v>
      </c>
      <c r="AM402" s="147" cm="1">
        <f t="array" ref="AM402">INDEX($K:$P,ROW(),MATCH(AM$3,$K$2:$P$2,0))</f>
        <v>20</v>
      </c>
      <c r="AN402" s="147" cm="1">
        <f t="array" ref="AN402">INDEX($K:$P,ROW(),MATCH(AN$3,$K$2:$P$2,0))</f>
        <v>20</v>
      </c>
      <c r="AO402" s="147" cm="1">
        <f t="array" ref="AO402">INDEX($K:$P,ROW(),MATCH(AO$3,$K$2:$P$2,0))</f>
        <v>20</v>
      </c>
      <c r="AP402" s="147" cm="1">
        <f t="array" ref="AP402">INDEX($K:$P,ROW(),MATCH(AP$3,$K$2:$P$2,0))</f>
        <v>20</v>
      </c>
      <c r="AQ402" s="147" cm="1">
        <f t="array" ref="AQ402">INDEX($K:$P,ROW(),MATCH(AQ$3,$K$2:$P$2,0))</f>
        <v>20</v>
      </c>
      <c r="AR402" s="147" cm="1">
        <f t="array" ref="AR402">INDEX($K:$P,ROW(),MATCH(AR$3,$K$2:$P$2,0))</f>
        <v>20</v>
      </c>
      <c r="AS402" s="147" cm="1">
        <f t="array" ref="AS402">INDEX($K:$P,ROW(),MATCH(AS$3,$K$2:$P$2,0))</f>
        <v>20</v>
      </c>
      <c r="AT402" s="147" cm="1">
        <f t="array" ref="AT402">INDEX($K:$P,ROW(),MATCH(AT$3,$K$2:$P$2,0))</f>
        <v>20</v>
      </c>
      <c r="AU402" s="147" cm="1">
        <f t="array" ref="AU402">INDEX($K:$P,ROW(),MATCH(AU$3,$K$2:$P$2,0))</f>
        <v>20</v>
      </c>
      <c r="AV402" s="147" cm="1">
        <f t="array" ref="AV402">INDEX($K:$P,ROW(),MATCH(AV$3,$K$2:$P$2,0))</f>
        <v>20</v>
      </c>
      <c r="AW402" s="147" cm="1">
        <f t="array" ref="AW402">INDEX($K:$P,ROW(),MATCH(AW$3,$K$2:$P$2,0))</f>
        <v>20</v>
      </c>
      <c r="AX402" s="147" cm="1">
        <f t="array" ref="AX402">INDEX($K:$P,ROW(),MATCH(AX$3,$K$2:$P$2,0))</f>
        <v>20</v>
      </c>
      <c r="AY402" s="147" cm="1">
        <f t="array" ref="AY402">INDEX($K:$P,ROW(),MATCH(AY$3,$K$2:$P$2,0))</f>
        <v>20</v>
      </c>
      <c r="AZ402" s="147" cm="1">
        <f t="array" ref="AZ402">INDEX($K:$P,ROW(),MATCH(AZ$3,$K$2:$P$2,0))</f>
        <v>20</v>
      </c>
      <c r="BA402" s="147" cm="1">
        <f t="array" ref="BA402">INDEX($K:$P,ROW(),MATCH(BA$3,$K$2:$P$2,0))</f>
        <v>20</v>
      </c>
      <c r="BB402" s="147" cm="1">
        <f t="array" ref="BB402">INDEX($K:$P,ROW(),MATCH(BB$3,$K$2:$P$2,0))</f>
        <v>20</v>
      </c>
      <c r="BC402" s="147" cm="1">
        <f t="array" ref="BC402">INDEX($K:$P,ROW(),MATCH(BC$3,$K$2:$P$2,0))</f>
        <v>20</v>
      </c>
      <c r="BD402" s="147" cm="1">
        <f t="array" ref="BD402">INDEX($K:$P,ROW(),MATCH(BD$3,$K$2:$P$2,0))</f>
        <v>20</v>
      </c>
      <c r="BE402" s="147" cm="1">
        <f t="array" ref="BE402">INDEX($K:$P,ROW(),MATCH(BE$3,$K$2:$P$2,0))</f>
        <v>20</v>
      </c>
      <c r="BF402" s="147" cm="1">
        <f t="array" ref="BF402">INDEX($K:$P,ROW(),MATCH(BF$3,$K$2:$P$2,0))</f>
        <v>20</v>
      </c>
      <c r="BG402" s="147" cm="1">
        <f t="array" ref="BG402">INDEX($K:$P,ROW(),MATCH(BG$3,$K$2:$P$2,0))</f>
        <v>20</v>
      </c>
      <c r="BH402" s="147" cm="1">
        <f t="array" ref="BH402">INDEX($K:$P,ROW(),MATCH(BH$3,$K$2:$P$2,0))</f>
        <v>20</v>
      </c>
      <c r="BI402" s="147" cm="1">
        <f t="array" ref="BI402">INDEX($K:$P,ROW(),MATCH(BI$3,$K$2:$P$2,0))</f>
        <v>20</v>
      </c>
      <c r="BJ402" s="147" cm="1">
        <f t="array" ref="BJ402">INDEX($K:$P,ROW(),MATCH(BJ$3,$K$2:$P$2,0))</f>
        <v>20</v>
      </c>
      <c r="BK402" s="147" cm="1">
        <f t="array" ref="BK402">INDEX($K:$P,ROW(),MATCH(BK$3,$K$2:$P$2,0))</f>
        <v>20</v>
      </c>
      <c r="BL402" s="147" cm="1">
        <f t="array" ref="BL402">INDEX($K:$P,ROW(),MATCH(BL$3,$K$2:$P$2,0))</f>
        <v>20</v>
      </c>
      <c r="BM402" s="147" cm="1">
        <f t="array" ref="BM402">INDEX($K:$P,ROW(),MATCH(BM$3,$K$2:$P$2,0))</f>
        <v>20</v>
      </c>
      <c r="BN402" s="147" cm="1">
        <f t="array" ref="BN402">INDEX($K:$P,ROW(),MATCH(BN$3,$K$2:$P$2,0))</f>
        <v>20</v>
      </c>
      <c r="BO402" s="147" cm="1">
        <f t="array" ref="BO402">INDEX($K:$P,ROW(),MATCH(BO$3,$K$2:$P$2,0))</f>
        <v>20</v>
      </c>
      <c r="BP402" s="147" cm="1">
        <f t="array" ref="BP402">INDEX($K:$P,ROW(),MATCH(BP$3,$K$2:$P$2,0))</f>
        <v>20</v>
      </c>
      <c r="BQ402" s="147" cm="1">
        <f t="array" ref="BQ402">INDEX($K:$P,ROW(),MATCH(BQ$3,$K$2:$P$2,0))</f>
        <v>20</v>
      </c>
      <c r="BR402" s="147" cm="1">
        <f t="array" ref="BR402">INDEX($K:$P,ROW(),MATCH(BR$3,$K$2:$P$2,0))</f>
        <v>20</v>
      </c>
      <c r="BS402" s="147" cm="1">
        <f t="array" ref="BS402">INDEX($K:$P,ROW(),MATCH(BS$3,$K$2:$P$2,0))</f>
        <v>20</v>
      </c>
      <c r="BT402" s="147" cm="1">
        <f t="array" ref="BT402">INDEX($K:$P,ROW(),MATCH(BT$3,$K$2:$P$2,0))</f>
        <v>20</v>
      </c>
      <c r="BU402" s="147" cm="1">
        <f t="array" ref="BU402">INDEX($K:$P,ROW(),MATCH(BU$3,$K$2:$P$2,0))</f>
        <v>20</v>
      </c>
      <c r="BV402" s="147" cm="1">
        <f t="array" ref="BV402">INDEX($K:$P,ROW(),MATCH(BV$3,$K$2:$P$2,0))</f>
        <v>20</v>
      </c>
      <c r="BW402" s="147" cm="1">
        <f t="array" ref="BW402">INDEX($K:$P,ROW(),MATCH(BW$3,$K$2:$P$2,0))</f>
        <v>20</v>
      </c>
      <c r="BX402" s="147" cm="1">
        <f t="array" ref="BX402">INDEX($K:$P,ROW(),MATCH(BX$3,$K$2:$P$2,0))</f>
        <v>20</v>
      </c>
      <c r="BY402" s="147" cm="1">
        <f t="array" ref="BY402">INDEX($K:$P,ROW(),MATCH(BY$3,$K$2:$P$2,0))</f>
        <v>20</v>
      </c>
      <c r="BZ402" s="147" cm="1">
        <f t="array" ref="BZ402">INDEX($K:$P,ROW(),MATCH(BZ$3,$K$2:$P$2,0))</f>
        <v>20</v>
      </c>
      <c r="CA402" s="147" cm="1">
        <f t="array" ref="CA402">INDEX($K:$P,ROW(),MATCH(CA$3,$K$2:$P$2,0))</f>
        <v>20</v>
      </c>
      <c r="CB402" s="147" cm="1">
        <f t="array" ref="CB402">INDEX($K:$P,ROW(),MATCH(CB$3,$K$2:$P$2,0))</f>
        <v>20</v>
      </c>
      <c r="CC402" s="147" cm="1">
        <f t="array" ref="CC402">INDEX($K:$P,ROW(),MATCH(CC$3,$K$2:$P$2,0))</f>
        <v>20</v>
      </c>
      <c r="CD402" s="147" cm="1">
        <f t="array" ref="CD402">INDEX($K:$P,ROW(),MATCH(CD$3,$K$2:$P$2,0))</f>
        <v>20</v>
      </c>
      <c r="CE402" s="147" cm="1">
        <f t="array" ref="CE402">INDEX($K:$P,ROW(),MATCH(CE$3,$K$2:$P$2,0))</f>
        <v>20</v>
      </c>
      <c r="CF402" s="147" cm="1">
        <f t="array" ref="CF402">INDEX($K:$P,ROW(),MATCH(CF$3,$K$2:$P$2,0))</f>
        <v>20</v>
      </c>
      <c r="CG402" s="147" cm="1">
        <f t="array" ref="CG402">INDEX($K:$P,ROW(),MATCH(CG$3,$K$2:$P$2,0))</f>
        <v>20</v>
      </c>
      <c r="CH402" s="147" cm="1">
        <f t="array" ref="CH402">INDEX($K:$P,ROW(),MATCH(CH$3,$K$2:$P$2,0))</f>
        <v>20</v>
      </c>
      <c r="CI402" s="147" cm="1">
        <f t="array" ref="CI402">INDEX($K:$P,ROW(),MATCH(CI$3,$K$2:$P$2,0))</f>
        <v>20</v>
      </c>
      <c r="CJ402" s="147" cm="1">
        <f t="array" ref="CJ402">INDEX($K:$P,ROW(),MATCH(CJ$3,$K$2:$P$2,0))</f>
        <v>20</v>
      </c>
      <c r="CK402" s="147" cm="1">
        <f t="array" ref="CK402">INDEX($K:$P,ROW(),MATCH(CK$3,$K$2:$P$2,0))</f>
        <v>20</v>
      </c>
      <c r="CL402" s="147" cm="1">
        <f t="array" ref="CL402">INDEX($K:$P,ROW(),MATCH(CL$3,$K$2:$P$2,0))</f>
        <v>20</v>
      </c>
      <c r="CN402" s="60"/>
      <c r="CO402" s="147" t="e" cm="1">
        <f t="array" ref="CO402">INDEX($K:$P,ROW(),MATCH(CO$3,$K$2:$P$2,0))</f>
        <v>#N/A</v>
      </c>
      <c r="CP402" s="147" t="e" cm="1">
        <f t="array" ref="CP402">INDEX($K:$P,ROW(),MATCH(CP$3,$K$2:$P$2,0))</f>
        <v>#N/A</v>
      </c>
      <c r="CQ402" s="147" t="e" cm="1">
        <f t="array" ref="CQ402">INDEX($K:$P,ROW(),MATCH(CQ$3,$K$2:$P$2,0))</f>
        <v>#N/A</v>
      </c>
      <c r="CR402" s="147" t="e" cm="1">
        <f t="array" ref="CR402">INDEX($K:$P,ROW(),MATCH(CR$3,$K$2:$P$2,0))</f>
        <v>#N/A</v>
      </c>
      <c r="CS402" s="147" t="e" cm="1">
        <f t="array" ref="CS402">INDEX($K:$P,ROW(),MATCH(CS$3,$K$2:$P$2,0))</f>
        <v>#N/A</v>
      </c>
      <c r="CT402" s="147" t="e" cm="1">
        <f t="array" ref="CT402">INDEX($K:$P,ROW(),MATCH(CT$3,$K$2:$P$2,0))</f>
        <v>#N/A</v>
      </c>
      <c r="CU402" s="147" t="e" cm="1">
        <f t="array" ref="CU402">INDEX($K:$P,ROW(),MATCH(CU$3,$K$2:$P$2,0))</f>
        <v>#N/A</v>
      </c>
      <c r="CV402" s="147" t="e" cm="1">
        <f t="array" ref="CV402">INDEX($K:$P,ROW(),MATCH(CV$3,$K$2:$P$2,0))</f>
        <v>#N/A</v>
      </c>
      <c r="CW402" s="147" t="e" cm="1">
        <f t="array" ref="CW402">INDEX($K:$P,ROW(),MATCH(CW$3,$K$2:$P$2,0))</f>
        <v>#N/A</v>
      </c>
      <c r="CX402" s="147" t="e" cm="1">
        <f t="array" ref="CX402">INDEX($K:$P,ROW(),MATCH(CX$3,$K$2:$P$2,0))</f>
        <v>#N/A</v>
      </c>
      <c r="CY402" s="147" t="e" cm="1">
        <f t="array" ref="CY402">INDEX($K:$P,ROW(),MATCH(CY$3,$K$2:$P$2,0))</f>
        <v>#N/A</v>
      </c>
      <c r="CZ402" s="147" t="e" cm="1">
        <f t="array" ref="CZ402">INDEX($K:$P,ROW(),MATCH(CZ$3,$K$2:$P$2,0))</f>
        <v>#N/A</v>
      </c>
      <c r="DA402" s="147" t="e" cm="1">
        <f t="array" ref="DA402">INDEX($K:$P,ROW(),MATCH(DA$3,$K$2:$P$2,0))</f>
        <v>#N/A</v>
      </c>
      <c r="DB402" s="147" t="e" cm="1">
        <f t="array" ref="DB402">INDEX($K:$P,ROW(),MATCH(DB$3,$K$2:$P$2,0))</f>
        <v>#N/A</v>
      </c>
      <c r="DC402" s="147" t="e" cm="1">
        <f t="array" ref="DC402">INDEX($K:$P,ROW(),MATCH(DC$3,$K$2:$P$2,0))</f>
        <v>#N/A</v>
      </c>
      <c r="DD402" s="147" t="e" cm="1">
        <f t="array" ref="DD402">INDEX($K:$P,ROW(),MATCH(DD$3,$K$2:$P$2,0))</f>
        <v>#N/A</v>
      </c>
      <c r="DE402" s="147" t="e" cm="1">
        <f t="array" ref="DE402">INDEX($K:$P,ROW(),MATCH(DE$3,$K$2:$P$2,0))</f>
        <v>#N/A</v>
      </c>
      <c r="DF402" s="147" t="e" cm="1">
        <f t="array" ref="DF402">INDEX($K:$P,ROW(),MATCH(DF$3,$K$2:$P$2,0))</f>
        <v>#N/A</v>
      </c>
      <c r="DG402" s="147" t="e" cm="1">
        <f t="array" ref="DG402">INDEX($K:$P,ROW(),MATCH(DG$3,$K$2:$P$2,0))</f>
        <v>#N/A</v>
      </c>
      <c r="DH402" s="147" t="e" cm="1">
        <f t="array" ref="DH402">INDEX($K:$P,ROW(),MATCH(DH$3,$K$2:$P$2,0))</f>
        <v>#N/A</v>
      </c>
      <c r="DI402" s="147" t="e" cm="1">
        <f t="array" ref="DI402">INDEX($K:$P,ROW(),MATCH(DI$3,$K$2:$P$2,0))</f>
        <v>#N/A</v>
      </c>
      <c r="DJ402" s="147" t="e" cm="1">
        <f t="array" ref="DJ402">INDEX($K:$P,ROW(),MATCH(DJ$3,$K$2:$P$2,0))</f>
        <v>#N/A</v>
      </c>
      <c r="DK402" s="147" t="e" cm="1">
        <f t="array" ref="DK402">INDEX($K:$P,ROW(),MATCH(DK$3,$K$2:$P$2,0))</f>
        <v>#N/A</v>
      </c>
      <c r="DL402" s="147" t="e" cm="1">
        <f t="array" ref="DL402">INDEX($K:$P,ROW(),MATCH(DL$3,$K$2:$P$2,0))</f>
        <v>#N/A</v>
      </c>
    </row>
    <row r="403" spans="1:116" x14ac:dyDescent="0.4">
      <c r="C403" t="s">
        <v>198</v>
      </c>
      <c r="D403" t="s">
        <v>268</v>
      </c>
      <c r="E403" s="8" t="str">
        <f t="shared" si="399"/>
        <v>403 SUB-PV</v>
      </c>
      <c r="G403" s="126" t="str">
        <f>"Revenue - "&amp;G405</f>
        <v>Revenue - (Primary label)</v>
      </c>
      <c r="H403" s="27"/>
      <c r="I403" s="78"/>
      <c r="J403" s="78"/>
      <c r="K403" s="63">
        <f t="shared" ref="K403:P403" ca="1" si="422">SUMIF($3:$3,K$2,403:403)</f>
        <v>6840000</v>
      </c>
      <c r="L403" s="63">
        <f t="shared" ca="1" si="422"/>
        <v>20520000</v>
      </c>
      <c r="M403" s="63">
        <f t="shared" ca="1" si="422"/>
        <v>34200000</v>
      </c>
      <c r="N403" s="63">
        <f t="shared" ca="1" si="422"/>
        <v>47880000</v>
      </c>
      <c r="O403" s="63">
        <f t="shared" ca="1" si="422"/>
        <v>61560000</v>
      </c>
      <c r="P403" s="63">
        <f t="shared" ca="1" si="422"/>
        <v>75240000</v>
      </c>
      <c r="R403" s="118"/>
      <c r="S403" s="148">
        <f t="shared" ref="S403:AX403" ca="1" si="423">S402*AVERAGE(S398,S394)</f>
        <v>47500</v>
      </c>
      <c r="T403" s="148">
        <f t="shared" ca="1" si="423"/>
        <v>142500</v>
      </c>
      <c r="U403" s="148">
        <f t="shared" ca="1" si="423"/>
        <v>237500</v>
      </c>
      <c r="V403" s="148">
        <f t="shared" ca="1" si="423"/>
        <v>332500</v>
      </c>
      <c r="W403" s="148">
        <f t="shared" ca="1" si="423"/>
        <v>427500</v>
      </c>
      <c r="X403" s="148">
        <f t="shared" ca="1" si="423"/>
        <v>522500</v>
      </c>
      <c r="Y403" s="148">
        <f t="shared" ca="1" si="423"/>
        <v>617500</v>
      </c>
      <c r="Z403" s="148">
        <f t="shared" ca="1" si="423"/>
        <v>712500</v>
      </c>
      <c r="AA403" s="148">
        <f t="shared" ca="1" si="423"/>
        <v>807500</v>
      </c>
      <c r="AB403" s="148">
        <f t="shared" ca="1" si="423"/>
        <v>902500</v>
      </c>
      <c r="AC403" s="148">
        <f t="shared" ca="1" si="423"/>
        <v>997500</v>
      </c>
      <c r="AD403" s="148">
        <f t="shared" ca="1" si="423"/>
        <v>1092500</v>
      </c>
      <c r="AE403" s="148">
        <f t="shared" ca="1" si="423"/>
        <v>1187500</v>
      </c>
      <c r="AF403" s="148">
        <f t="shared" ca="1" si="423"/>
        <v>1282500</v>
      </c>
      <c r="AG403" s="148">
        <f t="shared" ca="1" si="423"/>
        <v>1377500</v>
      </c>
      <c r="AH403" s="148">
        <f t="shared" ca="1" si="423"/>
        <v>1472500</v>
      </c>
      <c r="AI403" s="148">
        <f t="shared" ca="1" si="423"/>
        <v>1567500</v>
      </c>
      <c r="AJ403" s="148">
        <f t="shared" ca="1" si="423"/>
        <v>1662500</v>
      </c>
      <c r="AK403" s="148">
        <f t="shared" ca="1" si="423"/>
        <v>1757500</v>
      </c>
      <c r="AL403" s="148">
        <f t="shared" ca="1" si="423"/>
        <v>1852500</v>
      </c>
      <c r="AM403" s="148">
        <f t="shared" ca="1" si="423"/>
        <v>1947500</v>
      </c>
      <c r="AN403" s="148">
        <f t="shared" ca="1" si="423"/>
        <v>2042500</v>
      </c>
      <c r="AO403" s="148">
        <f t="shared" ca="1" si="423"/>
        <v>2137500</v>
      </c>
      <c r="AP403" s="148">
        <f t="shared" ca="1" si="423"/>
        <v>2232500</v>
      </c>
      <c r="AQ403" s="148">
        <f t="shared" ca="1" si="423"/>
        <v>2327500</v>
      </c>
      <c r="AR403" s="148">
        <f t="shared" ca="1" si="423"/>
        <v>2422500</v>
      </c>
      <c r="AS403" s="148">
        <f t="shared" ca="1" si="423"/>
        <v>2517500</v>
      </c>
      <c r="AT403" s="148">
        <f t="shared" ca="1" si="423"/>
        <v>2612500</v>
      </c>
      <c r="AU403" s="148">
        <f t="shared" ca="1" si="423"/>
        <v>2707500</v>
      </c>
      <c r="AV403" s="148">
        <f t="shared" ca="1" si="423"/>
        <v>2802500</v>
      </c>
      <c r="AW403" s="148">
        <f t="shared" ca="1" si="423"/>
        <v>2897500</v>
      </c>
      <c r="AX403" s="148">
        <f t="shared" ca="1" si="423"/>
        <v>2992500</v>
      </c>
      <c r="AY403" s="148">
        <f t="shared" ref="AY403:CD403" ca="1" si="424">AY402*AVERAGE(AY398,AY394)</f>
        <v>3087500</v>
      </c>
      <c r="AZ403" s="148">
        <f t="shared" ca="1" si="424"/>
        <v>3182500</v>
      </c>
      <c r="BA403" s="148">
        <f t="shared" ca="1" si="424"/>
        <v>3277500</v>
      </c>
      <c r="BB403" s="148">
        <f t="shared" ca="1" si="424"/>
        <v>3372500</v>
      </c>
      <c r="BC403" s="148">
        <f t="shared" ca="1" si="424"/>
        <v>3467500</v>
      </c>
      <c r="BD403" s="148">
        <f t="shared" ca="1" si="424"/>
        <v>3562500</v>
      </c>
      <c r="BE403" s="148">
        <f t="shared" ca="1" si="424"/>
        <v>3657500</v>
      </c>
      <c r="BF403" s="148">
        <f t="shared" ca="1" si="424"/>
        <v>3752500</v>
      </c>
      <c r="BG403" s="148">
        <f t="shared" ca="1" si="424"/>
        <v>3847500</v>
      </c>
      <c r="BH403" s="148">
        <f t="shared" ca="1" si="424"/>
        <v>3942500</v>
      </c>
      <c r="BI403" s="148">
        <f t="shared" ca="1" si="424"/>
        <v>4037500</v>
      </c>
      <c r="BJ403" s="148">
        <f t="shared" ca="1" si="424"/>
        <v>4132500</v>
      </c>
      <c r="BK403" s="148">
        <f t="shared" ca="1" si="424"/>
        <v>4227500</v>
      </c>
      <c r="BL403" s="148">
        <f t="shared" ca="1" si="424"/>
        <v>4322500</v>
      </c>
      <c r="BM403" s="148">
        <f t="shared" ca="1" si="424"/>
        <v>4417500</v>
      </c>
      <c r="BN403" s="148">
        <f t="shared" ca="1" si="424"/>
        <v>4512500</v>
      </c>
      <c r="BO403" s="148">
        <f t="shared" ca="1" si="424"/>
        <v>4607500</v>
      </c>
      <c r="BP403" s="148">
        <f t="shared" ca="1" si="424"/>
        <v>4702500</v>
      </c>
      <c r="BQ403" s="148">
        <f t="shared" ca="1" si="424"/>
        <v>4797500</v>
      </c>
      <c r="BR403" s="148">
        <f t="shared" ca="1" si="424"/>
        <v>4892500</v>
      </c>
      <c r="BS403" s="148">
        <f t="shared" ca="1" si="424"/>
        <v>4987500</v>
      </c>
      <c r="BT403" s="148">
        <f t="shared" ca="1" si="424"/>
        <v>5082500</v>
      </c>
      <c r="BU403" s="148">
        <f t="shared" ca="1" si="424"/>
        <v>5177500</v>
      </c>
      <c r="BV403" s="148">
        <f t="shared" ca="1" si="424"/>
        <v>5272500</v>
      </c>
      <c r="BW403" s="148">
        <f t="shared" ca="1" si="424"/>
        <v>5367500</v>
      </c>
      <c r="BX403" s="148">
        <f t="shared" ca="1" si="424"/>
        <v>5462500</v>
      </c>
      <c r="BY403" s="148">
        <f t="shared" ca="1" si="424"/>
        <v>5557500</v>
      </c>
      <c r="BZ403" s="148">
        <f t="shared" ca="1" si="424"/>
        <v>5652500</v>
      </c>
      <c r="CA403" s="148">
        <f t="shared" ca="1" si="424"/>
        <v>5747500</v>
      </c>
      <c r="CB403" s="148">
        <f t="shared" ca="1" si="424"/>
        <v>5842500</v>
      </c>
      <c r="CC403" s="148">
        <f t="shared" ca="1" si="424"/>
        <v>5937500</v>
      </c>
      <c r="CD403" s="148">
        <f t="shared" ca="1" si="424"/>
        <v>6032500</v>
      </c>
      <c r="CE403" s="148">
        <f t="shared" ref="CE403:CL403" ca="1" si="425">CE402*AVERAGE(CE398,CE394)</f>
        <v>6127500</v>
      </c>
      <c r="CF403" s="148">
        <f t="shared" ca="1" si="425"/>
        <v>6222500</v>
      </c>
      <c r="CG403" s="148">
        <f t="shared" ca="1" si="425"/>
        <v>6317500</v>
      </c>
      <c r="CH403" s="148">
        <f t="shared" ca="1" si="425"/>
        <v>6412500</v>
      </c>
      <c r="CI403" s="148">
        <f t="shared" ca="1" si="425"/>
        <v>6507500</v>
      </c>
      <c r="CJ403" s="148">
        <f t="shared" ca="1" si="425"/>
        <v>6602500</v>
      </c>
      <c r="CK403" s="148">
        <f t="shared" ca="1" si="425"/>
        <v>6697500</v>
      </c>
      <c r="CL403" s="148">
        <f t="shared" ca="1" si="425"/>
        <v>6792500</v>
      </c>
      <c r="CN403" s="78"/>
      <c r="CO403" s="148" t="e">
        <f t="shared" ref="CO403:DK403" ca="1" si="426">CO402*AVERAGE(CO398,CO394)</f>
        <v>#N/A</v>
      </c>
      <c r="CP403" s="148" t="e">
        <f t="shared" ca="1" si="426"/>
        <v>#N/A</v>
      </c>
      <c r="CQ403" s="148" t="e">
        <f t="shared" ca="1" si="426"/>
        <v>#N/A</v>
      </c>
      <c r="CR403" s="148" t="e">
        <f t="shared" ca="1" si="426"/>
        <v>#N/A</v>
      </c>
      <c r="CS403" s="148" t="e">
        <f t="shared" ca="1" si="426"/>
        <v>#N/A</v>
      </c>
      <c r="CT403" s="148" t="e">
        <f t="shared" ca="1" si="426"/>
        <v>#N/A</v>
      </c>
      <c r="CU403" s="148" t="e">
        <f t="shared" ca="1" si="426"/>
        <v>#N/A</v>
      </c>
      <c r="CV403" s="148" t="e">
        <f t="shared" ca="1" si="426"/>
        <v>#N/A</v>
      </c>
      <c r="CW403" s="148" t="e">
        <f t="shared" ca="1" si="426"/>
        <v>#N/A</v>
      </c>
      <c r="CX403" s="148" t="e">
        <f t="shared" ca="1" si="426"/>
        <v>#N/A</v>
      </c>
      <c r="CY403" s="148" t="e">
        <f t="shared" ca="1" si="426"/>
        <v>#N/A</v>
      </c>
      <c r="CZ403" s="148" t="e">
        <f t="shared" ca="1" si="426"/>
        <v>#N/A</v>
      </c>
      <c r="DA403" s="148" t="e">
        <f t="shared" ca="1" si="426"/>
        <v>#N/A</v>
      </c>
      <c r="DB403" s="148" t="e">
        <f t="shared" ca="1" si="426"/>
        <v>#N/A</v>
      </c>
      <c r="DC403" s="148" t="e">
        <f t="shared" ca="1" si="426"/>
        <v>#N/A</v>
      </c>
      <c r="DD403" s="148" t="e">
        <f t="shared" ca="1" si="426"/>
        <v>#N/A</v>
      </c>
      <c r="DE403" s="148" t="e">
        <f t="shared" ca="1" si="426"/>
        <v>#N/A</v>
      </c>
      <c r="DF403" s="148" t="e">
        <f t="shared" ca="1" si="426"/>
        <v>#N/A</v>
      </c>
      <c r="DG403" s="148" t="e">
        <f t="shared" ca="1" si="426"/>
        <v>#N/A</v>
      </c>
      <c r="DH403" s="148" t="e">
        <f t="shared" ca="1" si="426"/>
        <v>#N/A</v>
      </c>
      <c r="DI403" s="148" t="e">
        <f t="shared" ca="1" si="426"/>
        <v>#N/A</v>
      </c>
      <c r="DJ403" s="148" t="e">
        <f t="shared" ca="1" si="426"/>
        <v>#N/A</v>
      </c>
      <c r="DK403" s="148" t="e">
        <f t="shared" ca="1" si="426"/>
        <v>#N/A</v>
      </c>
      <c r="DL403" s="148" t="e">
        <f t="shared" ref="DL403" ca="1" si="427">DL402*AVERAGE(DL398,DL394)</f>
        <v>#N/A</v>
      </c>
    </row>
    <row r="404" spans="1:116" x14ac:dyDescent="0.4">
      <c r="D404" t="s">
        <v>268</v>
      </c>
      <c r="E404" s="8" t="str">
        <f t="shared" ref="E404" si="428">ROW()&amp;" "&amp;D404</f>
        <v>404 SUB-PV</v>
      </c>
      <c r="G404" s="126"/>
      <c r="H404" s="27"/>
      <c r="I404" s="78"/>
      <c r="J404" s="78"/>
      <c r="K404" s="28"/>
      <c r="L404" s="28"/>
      <c r="M404" s="28"/>
      <c r="N404" s="28"/>
      <c r="O404" s="28"/>
      <c r="P404" s="28"/>
      <c r="R404" s="33"/>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77"/>
      <c r="BO404" s="77"/>
      <c r="BP404" s="77"/>
      <c r="BQ404" s="77"/>
      <c r="BR404" s="77"/>
      <c r="BS404" s="77"/>
      <c r="BT404" s="77"/>
      <c r="BU404" s="77"/>
      <c r="BV404" s="77"/>
      <c r="BW404" s="77"/>
      <c r="BX404" s="77"/>
      <c r="BY404" s="77"/>
      <c r="BZ404" s="77"/>
      <c r="CA404" s="77"/>
      <c r="CB404" s="77"/>
      <c r="CC404" s="77"/>
      <c r="CD404" s="77"/>
      <c r="CE404" s="77"/>
      <c r="CF404" s="77"/>
      <c r="CG404" s="77"/>
      <c r="CH404" s="77"/>
      <c r="CI404" s="77"/>
      <c r="CJ404" s="77"/>
      <c r="CK404" s="77"/>
      <c r="CL404" s="77"/>
      <c r="CN404" s="78"/>
      <c r="CO404" s="77"/>
      <c r="CP404" s="77"/>
      <c r="CQ404" s="77"/>
      <c r="CR404" s="77"/>
      <c r="CS404" s="77"/>
      <c r="CT404" s="77"/>
      <c r="CU404" s="77"/>
      <c r="CV404" s="77"/>
      <c r="CW404" s="77"/>
      <c r="CX404" s="77"/>
      <c r="CY404" s="77"/>
      <c r="CZ404" s="77"/>
      <c r="DA404" s="77"/>
      <c r="DB404" s="77"/>
      <c r="DC404" s="77"/>
      <c r="DD404" s="77"/>
      <c r="DE404" s="77"/>
      <c r="DF404" s="77"/>
      <c r="DG404" s="77"/>
      <c r="DH404" s="77"/>
      <c r="DI404" s="77"/>
      <c r="DJ404" s="77"/>
      <c r="DK404" s="77"/>
      <c r="DL404" s="77"/>
    </row>
    <row r="405" spans="1:116" x14ac:dyDescent="0.4">
      <c r="B405" t="s">
        <v>332</v>
      </c>
      <c r="D405" t="s">
        <v>268</v>
      </c>
      <c r="E405" s="8" t="str">
        <f t="shared" ref="E405:E411" si="429">ROW()&amp;" "&amp;D405</f>
        <v>405 SUB-PV</v>
      </c>
      <c r="G405" s="8" t="str">
        <f>G382</f>
        <v>(Primary label)</v>
      </c>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c r="DK405" s="72"/>
      <c r="DL405" s="72"/>
    </row>
    <row r="406" spans="1:116" x14ac:dyDescent="0.4">
      <c r="B406" t="s">
        <v>332</v>
      </c>
      <c r="D406" t="s">
        <v>268</v>
      </c>
      <c r="E406" s="8" t="str">
        <f t="shared" ref="E406" si="430">ROW()&amp;" "&amp;D406</f>
        <v>406 SUB-PV</v>
      </c>
      <c r="G406" s="241" t="str">
        <f>IFERROR(SUBSTITUTE(G390,":",""),"no unit")</f>
        <v>subscriber</v>
      </c>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c r="DK406" s="72"/>
      <c r="DL406" s="72"/>
    </row>
    <row r="407" spans="1:116" x14ac:dyDescent="0.4">
      <c r="B407" t="s">
        <v>332</v>
      </c>
      <c r="D407" t="s">
        <v>268</v>
      </c>
      <c r="E407" s="8" t="str">
        <f t="shared" si="429"/>
        <v>407 SUB-PV</v>
      </c>
      <c r="G407" s="8" t="str">
        <f t="shared" ref="G407:G412" si="431">G384</f>
        <v>Primary revenue driver</v>
      </c>
      <c r="K407" s="53"/>
      <c r="L407" s="53"/>
      <c r="M407" s="53"/>
      <c r="N407" s="53"/>
      <c r="O407" s="53"/>
      <c r="P407" s="53"/>
      <c r="R407" s="24"/>
      <c r="S407" s="203" t="str">
        <f>ADDRESS(ROW(S403),COLUMN(S403),2)</f>
        <v>S$403</v>
      </c>
      <c r="T407" s="203" t="str">
        <f t="shared" ref="T407:AY407" si="432">ADDRESS(ROW(T403),COLUMN(T403))</f>
        <v>$T$403</v>
      </c>
      <c r="U407" s="203" t="str">
        <f t="shared" si="432"/>
        <v>$U$403</v>
      </c>
      <c r="V407" s="203" t="str">
        <f t="shared" si="432"/>
        <v>$V$403</v>
      </c>
      <c r="W407" s="203" t="str">
        <f t="shared" si="432"/>
        <v>$W$403</v>
      </c>
      <c r="X407" s="203" t="str">
        <f t="shared" si="432"/>
        <v>$X$403</v>
      </c>
      <c r="Y407" s="203" t="str">
        <f t="shared" si="432"/>
        <v>$Y$403</v>
      </c>
      <c r="Z407" s="203" t="str">
        <f t="shared" si="432"/>
        <v>$Z$403</v>
      </c>
      <c r="AA407" s="203" t="str">
        <f t="shared" si="432"/>
        <v>$AA$403</v>
      </c>
      <c r="AB407" s="203" t="str">
        <f t="shared" si="432"/>
        <v>$AB$403</v>
      </c>
      <c r="AC407" s="203" t="str">
        <f t="shared" si="432"/>
        <v>$AC$403</v>
      </c>
      <c r="AD407" s="203" t="str">
        <f t="shared" si="432"/>
        <v>$AD$403</v>
      </c>
      <c r="AE407" s="203" t="str">
        <f t="shared" si="432"/>
        <v>$AE$403</v>
      </c>
      <c r="AF407" s="203" t="str">
        <f t="shared" si="432"/>
        <v>$AF$403</v>
      </c>
      <c r="AG407" s="203" t="str">
        <f t="shared" si="432"/>
        <v>$AG$403</v>
      </c>
      <c r="AH407" s="203" t="str">
        <f t="shared" si="432"/>
        <v>$AH$403</v>
      </c>
      <c r="AI407" s="203" t="str">
        <f t="shared" si="432"/>
        <v>$AI$403</v>
      </c>
      <c r="AJ407" s="203" t="str">
        <f t="shared" si="432"/>
        <v>$AJ$403</v>
      </c>
      <c r="AK407" s="203" t="str">
        <f t="shared" si="432"/>
        <v>$AK$403</v>
      </c>
      <c r="AL407" s="203" t="str">
        <f t="shared" si="432"/>
        <v>$AL$403</v>
      </c>
      <c r="AM407" s="203" t="str">
        <f t="shared" si="432"/>
        <v>$AM$403</v>
      </c>
      <c r="AN407" s="203" t="str">
        <f t="shared" si="432"/>
        <v>$AN$403</v>
      </c>
      <c r="AO407" s="203" t="str">
        <f t="shared" si="432"/>
        <v>$AO$403</v>
      </c>
      <c r="AP407" s="203" t="str">
        <f t="shared" si="432"/>
        <v>$AP$403</v>
      </c>
      <c r="AQ407" s="203" t="str">
        <f t="shared" si="432"/>
        <v>$AQ$403</v>
      </c>
      <c r="AR407" s="203" t="str">
        <f t="shared" si="432"/>
        <v>$AR$403</v>
      </c>
      <c r="AS407" s="203" t="str">
        <f t="shared" si="432"/>
        <v>$AS$403</v>
      </c>
      <c r="AT407" s="203" t="str">
        <f t="shared" si="432"/>
        <v>$AT$403</v>
      </c>
      <c r="AU407" s="203" t="str">
        <f t="shared" si="432"/>
        <v>$AU$403</v>
      </c>
      <c r="AV407" s="203" t="str">
        <f t="shared" si="432"/>
        <v>$AV$403</v>
      </c>
      <c r="AW407" s="203" t="str">
        <f t="shared" si="432"/>
        <v>$AW$403</v>
      </c>
      <c r="AX407" s="203" t="str">
        <f t="shared" si="432"/>
        <v>$AX$403</v>
      </c>
      <c r="AY407" s="203" t="str">
        <f t="shared" si="432"/>
        <v>$AY$403</v>
      </c>
      <c r="AZ407" s="203" t="str">
        <f t="shared" ref="AZ407:CE407" si="433">ADDRESS(ROW(AZ403),COLUMN(AZ403))</f>
        <v>$AZ$403</v>
      </c>
      <c r="BA407" s="203" t="str">
        <f t="shared" si="433"/>
        <v>$BA$403</v>
      </c>
      <c r="BB407" s="203" t="str">
        <f t="shared" si="433"/>
        <v>$BB$403</v>
      </c>
      <c r="BC407" s="203" t="str">
        <f t="shared" si="433"/>
        <v>$BC$403</v>
      </c>
      <c r="BD407" s="203" t="str">
        <f t="shared" si="433"/>
        <v>$BD$403</v>
      </c>
      <c r="BE407" s="203" t="str">
        <f t="shared" si="433"/>
        <v>$BE$403</v>
      </c>
      <c r="BF407" s="203" t="str">
        <f t="shared" si="433"/>
        <v>$BF$403</v>
      </c>
      <c r="BG407" s="203" t="str">
        <f t="shared" si="433"/>
        <v>$BG$403</v>
      </c>
      <c r="BH407" s="203" t="str">
        <f t="shared" si="433"/>
        <v>$BH$403</v>
      </c>
      <c r="BI407" s="203" t="str">
        <f t="shared" si="433"/>
        <v>$BI$403</v>
      </c>
      <c r="BJ407" s="203" t="str">
        <f t="shared" si="433"/>
        <v>$BJ$403</v>
      </c>
      <c r="BK407" s="203" t="str">
        <f t="shared" si="433"/>
        <v>$BK$403</v>
      </c>
      <c r="BL407" s="203" t="str">
        <f t="shared" si="433"/>
        <v>$BL$403</v>
      </c>
      <c r="BM407" s="203" t="str">
        <f t="shared" si="433"/>
        <v>$BM$403</v>
      </c>
      <c r="BN407" s="203" t="str">
        <f t="shared" si="433"/>
        <v>$BN$403</v>
      </c>
      <c r="BO407" s="203" t="str">
        <f t="shared" si="433"/>
        <v>$BO$403</v>
      </c>
      <c r="BP407" s="203" t="str">
        <f t="shared" si="433"/>
        <v>$BP$403</v>
      </c>
      <c r="BQ407" s="203" t="str">
        <f t="shared" si="433"/>
        <v>$BQ$403</v>
      </c>
      <c r="BR407" s="203" t="str">
        <f t="shared" si="433"/>
        <v>$BR$403</v>
      </c>
      <c r="BS407" s="203" t="str">
        <f t="shared" si="433"/>
        <v>$BS$403</v>
      </c>
      <c r="BT407" s="203" t="str">
        <f t="shared" si="433"/>
        <v>$BT$403</v>
      </c>
      <c r="BU407" s="203" t="str">
        <f t="shared" si="433"/>
        <v>$BU$403</v>
      </c>
      <c r="BV407" s="203" t="str">
        <f t="shared" si="433"/>
        <v>$BV$403</v>
      </c>
      <c r="BW407" s="203" t="str">
        <f t="shared" si="433"/>
        <v>$BW$403</v>
      </c>
      <c r="BX407" s="203" t="str">
        <f t="shared" si="433"/>
        <v>$BX$403</v>
      </c>
      <c r="BY407" s="203" t="str">
        <f t="shared" si="433"/>
        <v>$BY$403</v>
      </c>
      <c r="BZ407" s="203" t="str">
        <f t="shared" si="433"/>
        <v>$BZ$403</v>
      </c>
      <c r="CA407" s="203" t="str">
        <f t="shared" si="433"/>
        <v>$CA$403</v>
      </c>
      <c r="CB407" s="203" t="str">
        <f t="shared" si="433"/>
        <v>$CB$403</v>
      </c>
      <c r="CC407" s="203" t="str">
        <f t="shared" si="433"/>
        <v>$CC$403</v>
      </c>
      <c r="CD407" s="203" t="str">
        <f t="shared" si="433"/>
        <v>$CD$403</v>
      </c>
      <c r="CE407" s="203" t="str">
        <f t="shared" si="433"/>
        <v>$CE$403</v>
      </c>
      <c r="CF407" s="203" t="str">
        <f t="shared" ref="CF407:CL407" si="434">ADDRESS(ROW(CF403),COLUMN(CF403))</f>
        <v>$CF$403</v>
      </c>
      <c r="CG407" s="203" t="str">
        <f t="shared" si="434"/>
        <v>$CG$403</v>
      </c>
      <c r="CH407" s="203" t="str">
        <f t="shared" si="434"/>
        <v>$CH$403</v>
      </c>
      <c r="CI407" s="203" t="str">
        <f t="shared" si="434"/>
        <v>$CI$403</v>
      </c>
      <c r="CJ407" s="203" t="str">
        <f t="shared" si="434"/>
        <v>$CJ$403</v>
      </c>
      <c r="CK407" s="203" t="str">
        <f t="shared" si="434"/>
        <v>$CK$403</v>
      </c>
      <c r="CL407" s="203" t="str">
        <f t="shared" si="434"/>
        <v>$CL$403</v>
      </c>
      <c r="CO407" s="203" t="str">
        <f t="shared" ref="CO407:DK407" si="435">ADDRESS(ROW(CO403),COLUMN(CO403))</f>
        <v>$CO$403</v>
      </c>
      <c r="CP407" s="203" t="str">
        <f t="shared" si="435"/>
        <v>$CP$403</v>
      </c>
      <c r="CQ407" s="203" t="str">
        <f t="shared" si="435"/>
        <v>$CQ$403</v>
      </c>
      <c r="CR407" s="203" t="str">
        <f t="shared" si="435"/>
        <v>$CR$403</v>
      </c>
      <c r="CS407" s="203" t="str">
        <f t="shared" si="435"/>
        <v>$CS$403</v>
      </c>
      <c r="CT407" s="203" t="str">
        <f t="shared" si="435"/>
        <v>$CT$403</v>
      </c>
      <c r="CU407" s="203" t="str">
        <f t="shared" si="435"/>
        <v>$CU$403</v>
      </c>
      <c r="CV407" s="203" t="str">
        <f t="shared" si="435"/>
        <v>$CV$403</v>
      </c>
      <c r="CW407" s="203" t="str">
        <f t="shared" si="435"/>
        <v>$CW$403</v>
      </c>
      <c r="CX407" s="203" t="str">
        <f t="shared" si="435"/>
        <v>$CX$403</v>
      </c>
      <c r="CY407" s="203" t="str">
        <f t="shared" si="435"/>
        <v>$CY$403</v>
      </c>
      <c r="CZ407" s="203" t="str">
        <f t="shared" si="435"/>
        <v>$CZ$403</v>
      </c>
      <c r="DA407" s="203" t="str">
        <f t="shared" si="435"/>
        <v>$DA$403</v>
      </c>
      <c r="DB407" s="203" t="str">
        <f t="shared" si="435"/>
        <v>$DB$403</v>
      </c>
      <c r="DC407" s="203" t="str">
        <f t="shared" si="435"/>
        <v>$DC$403</v>
      </c>
      <c r="DD407" s="203" t="str">
        <f t="shared" si="435"/>
        <v>$DD$403</v>
      </c>
      <c r="DE407" s="203" t="str">
        <f t="shared" si="435"/>
        <v>$DE$403</v>
      </c>
      <c r="DF407" s="203" t="str">
        <f t="shared" si="435"/>
        <v>$DF$403</v>
      </c>
      <c r="DG407" s="203" t="str">
        <f t="shared" si="435"/>
        <v>$DG$403</v>
      </c>
      <c r="DH407" s="203" t="str">
        <f t="shared" si="435"/>
        <v>$DH$403</v>
      </c>
      <c r="DI407" s="203" t="str">
        <f t="shared" si="435"/>
        <v>$DI$403</v>
      </c>
      <c r="DJ407" s="203" t="str">
        <f t="shared" si="435"/>
        <v>$DJ$403</v>
      </c>
      <c r="DK407" s="203" t="str">
        <f t="shared" si="435"/>
        <v>$DK$403</v>
      </c>
      <c r="DL407" s="203" t="str">
        <f t="shared" ref="DL407" si="436">ADDRESS(ROW(DL403),COLUMN(DL403))</f>
        <v>$DL$403</v>
      </c>
    </row>
    <row r="408" spans="1:116" x14ac:dyDescent="0.4">
      <c r="B408" t="s">
        <v>332</v>
      </c>
      <c r="D408" t="s">
        <v>268</v>
      </c>
      <c r="E408" s="8" t="str">
        <f t="shared" si="429"/>
        <v>408 SUB-PV</v>
      </c>
      <c r="G408" s="8" t="str">
        <f t="shared" si="431"/>
        <v>Primary volume driver</v>
      </c>
      <c r="H408" s="12"/>
      <c r="I408" s="60"/>
      <c r="J408" s="60"/>
      <c r="K408" s="34"/>
      <c r="L408" s="34"/>
      <c r="M408" s="34"/>
      <c r="N408" s="34"/>
      <c r="O408" s="34"/>
      <c r="P408" s="34"/>
      <c r="R408" s="15"/>
      <c r="S408" s="76" t="str">
        <f t="shared" ref="S408:AX408" si="437">S385</f>
        <v>S$17</v>
      </c>
      <c r="T408" s="76" t="str">
        <f t="shared" si="437"/>
        <v>T$17</v>
      </c>
      <c r="U408" s="76" t="str">
        <f t="shared" si="437"/>
        <v>U$17</v>
      </c>
      <c r="V408" s="76" t="str">
        <f t="shared" si="437"/>
        <v>V$17</v>
      </c>
      <c r="W408" s="76" t="str">
        <f t="shared" si="437"/>
        <v>W$17</v>
      </c>
      <c r="X408" s="76" t="str">
        <f t="shared" si="437"/>
        <v>X$17</v>
      </c>
      <c r="Y408" s="76" t="str">
        <f t="shared" si="437"/>
        <v>Y$17</v>
      </c>
      <c r="Z408" s="76" t="str">
        <f t="shared" si="437"/>
        <v>Z$17</v>
      </c>
      <c r="AA408" s="76" t="str">
        <f t="shared" si="437"/>
        <v>AA$17</v>
      </c>
      <c r="AB408" s="76" t="str">
        <f t="shared" si="437"/>
        <v>AB$17</v>
      </c>
      <c r="AC408" s="76" t="str">
        <f t="shared" si="437"/>
        <v>AC$17</v>
      </c>
      <c r="AD408" s="76" t="str">
        <f t="shared" si="437"/>
        <v>AD$17</v>
      </c>
      <c r="AE408" s="76" t="str">
        <f t="shared" si="437"/>
        <v>AE$17</v>
      </c>
      <c r="AF408" s="76" t="str">
        <f t="shared" si="437"/>
        <v>AF$17</v>
      </c>
      <c r="AG408" s="76" t="str">
        <f t="shared" si="437"/>
        <v>AG$17</v>
      </c>
      <c r="AH408" s="76" t="str">
        <f t="shared" si="437"/>
        <v>AH$17</v>
      </c>
      <c r="AI408" s="76" t="str">
        <f t="shared" si="437"/>
        <v>AI$17</v>
      </c>
      <c r="AJ408" s="76" t="str">
        <f t="shared" si="437"/>
        <v>AJ$17</v>
      </c>
      <c r="AK408" s="76" t="str">
        <f t="shared" si="437"/>
        <v>AK$17</v>
      </c>
      <c r="AL408" s="76" t="str">
        <f t="shared" si="437"/>
        <v>AL$17</v>
      </c>
      <c r="AM408" s="76" t="str">
        <f t="shared" si="437"/>
        <v>AM$17</v>
      </c>
      <c r="AN408" s="76" t="str">
        <f t="shared" si="437"/>
        <v>AN$17</v>
      </c>
      <c r="AO408" s="76" t="str">
        <f t="shared" si="437"/>
        <v>AO$17</v>
      </c>
      <c r="AP408" s="76" t="str">
        <f t="shared" si="437"/>
        <v>AP$17</v>
      </c>
      <c r="AQ408" s="76" t="str">
        <f t="shared" si="437"/>
        <v>AQ$17</v>
      </c>
      <c r="AR408" s="76" t="str">
        <f t="shared" si="437"/>
        <v>AR$17</v>
      </c>
      <c r="AS408" s="76" t="str">
        <f t="shared" si="437"/>
        <v>AS$17</v>
      </c>
      <c r="AT408" s="76" t="str">
        <f t="shared" si="437"/>
        <v>AT$17</v>
      </c>
      <c r="AU408" s="76" t="str">
        <f t="shared" si="437"/>
        <v>AU$17</v>
      </c>
      <c r="AV408" s="76" t="str">
        <f t="shared" si="437"/>
        <v>AV$17</v>
      </c>
      <c r="AW408" s="76" t="str">
        <f t="shared" si="437"/>
        <v>AW$17</v>
      </c>
      <c r="AX408" s="76" t="str">
        <f t="shared" si="437"/>
        <v>AX$17</v>
      </c>
      <c r="AY408" s="76" t="str">
        <f t="shared" ref="AY408:CD408" si="438">AY385</f>
        <v>AY$17</v>
      </c>
      <c r="AZ408" s="76" t="str">
        <f t="shared" si="438"/>
        <v>AZ$17</v>
      </c>
      <c r="BA408" s="76" t="str">
        <f t="shared" si="438"/>
        <v>BA$17</v>
      </c>
      <c r="BB408" s="76" t="str">
        <f t="shared" si="438"/>
        <v>BB$17</v>
      </c>
      <c r="BC408" s="76" t="str">
        <f t="shared" si="438"/>
        <v>BC$17</v>
      </c>
      <c r="BD408" s="76" t="str">
        <f t="shared" si="438"/>
        <v>BD$17</v>
      </c>
      <c r="BE408" s="76" t="str">
        <f t="shared" si="438"/>
        <v>BE$17</v>
      </c>
      <c r="BF408" s="76" t="str">
        <f t="shared" si="438"/>
        <v>BF$17</v>
      </c>
      <c r="BG408" s="76" t="str">
        <f t="shared" si="438"/>
        <v>BG$17</v>
      </c>
      <c r="BH408" s="76" t="str">
        <f t="shared" si="438"/>
        <v>BH$17</v>
      </c>
      <c r="BI408" s="76" t="str">
        <f t="shared" si="438"/>
        <v>BI$17</v>
      </c>
      <c r="BJ408" s="76" t="str">
        <f t="shared" si="438"/>
        <v>BJ$17</v>
      </c>
      <c r="BK408" s="76" t="str">
        <f t="shared" si="438"/>
        <v>BK$17</v>
      </c>
      <c r="BL408" s="76" t="str">
        <f t="shared" si="438"/>
        <v>BL$17</v>
      </c>
      <c r="BM408" s="76" t="str">
        <f t="shared" si="438"/>
        <v>BM$17</v>
      </c>
      <c r="BN408" s="76" t="str">
        <f t="shared" si="438"/>
        <v>BN$17</v>
      </c>
      <c r="BO408" s="76" t="str">
        <f t="shared" si="438"/>
        <v>BO$17</v>
      </c>
      <c r="BP408" s="76" t="str">
        <f t="shared" si="438"/>
        <v>BP$17</v>
      </c>
      <c r="BQ408" s="76" t="str">
        <f t="shared" si="438"/>
        <v>BQ$17</v>
      </c>
      <c r="BR408" s="76" t="str">
        <f t="shared" si="438"/>
        <v>BR$17</v>
      </c>
      <c r="BS408" s="76" t="str">
        <f t="shared" si="438"/>
        <v>BS$17</v>
      </c>
      <c r="BT408" s="76" t="str">
        <f t="shared" si="438"/>
        <v>BT$17</v>
      </c>
      <c r="BU408" s="76" t="str">
        <f t="shared" si="438"/>
        <v>BU$17</v>
      </c>
      <c r="BV408" s="76" t="str">
        <f t="shared" si="438"/>
        <v>BV$17</v>
      </c>
      <c r="BW408" s="76" t="str">
        <f t="shared" si="438"/>
        <v>BW$17</v>
      </c>
      <c r="BX408" s="76" t="str">
        <f t="shared" si="438"/>
        <v>BX$17</v>
      </c>
      <c r="BY408" s="76" t="str">
        <f t="shared" si="438"/>
        <v>BY$17</v>
      </c>
      <c r="BZ408" s="76" t="str">
        <f t="shared" si="438"/>
        <v>BZ$17</v>
      </c>
      <c r="CA408" s="76" t="str">
        <f t="shared" si="438"/>
        <v>CA$17</v>
      </c>
      <c r="CB408" s="76" t="str">
        <f t="shared" si="438"/>
        <v>CB$17</v>
      </c>
      <c r="CC408" s="76" t="str">
        <f t="shared" si="438"/>
        <v>CC$17</v>
      </c>
      <c r="CD408" s="76" t="str">
        <f t="shared" si="438"/>
        <v>CD$17</v>
      </c>
      <c r="CE408" s="76" t="str">
        <f t="shared" ref="CE408:CL408" si="439">CE385</f>
        <v>CE$17</v>
      </c>
      <c r="CF408" s="76" t="str">
        <f t="shared" si="439"/>
        <v>CF$17</v>
      </c>
      <c r="CG408" s="76" t="str">
        <f t="shared" si="439"/>
        <v>CG$17</v>
      </c>
      <c r="CH408" s="76" t="str">
        <f t="shared" si="439"/>
        <v>CH$17</v>
      </c>
      <c r="CI408" s="76" t="str">
        <f t="shared" si="439"/>
        <v>CI$17</v>
      </c>
      <c r="CJ408" s="76" t="str">
        <f t="shared" si="439"/>
        <v>CJ$17</v>
      </c>
      <c r="CK408" s="76" t="str">
        <f t="shared" si="439"/>
        <v>CK$17</v>
      </c>
      <c r="CL408" s="76" t="str">
        <f t="shared" si="439"/>
        <v>CL$17</v>
      </c>
      <c r="CN408" s="60"/>
      <c r="CO408" s="76" t="str">
        <f t="shared" ref="CO408:DK408" si="440">CO385</f>
        <v>CO$17</v>
      </c>
      <c r="CP408" s="76" t="str">
        <f t="shared" si="440"/>
        <v>CP$17</v>
      </c>
      <c r="CQ408" s="76" t="str">
        <f t="shared" si="440"/>
        <v>CQ$17</v>
      </c>
      <c r="CR408" s="76" t="str">
        <f t="shared" si="440"/>
        <v>CR$17</v>
      </c>
      <c r="CS408" s="76" t="str">
        <f t="shared" si="440"/>
        <v>CS$17</v>
      </c>
      <c r="CT408" s="76" t="str">
        <f t="shared" si="440"/>
        <v>CT$17</v>
      </c>
      <c r="CU408" s="76" t="str">
        <f t="shared" si="440"/>
        <v>CU$17</v>
      </c>
      <c r="CV408" s="76" t="str">
        <f t="shared" si="440"/>
        <v>CV$17</v>
      </c>
      <c r="CW408" s="76" t="str">
        <f t="shared" si="440"/>
        <v>CW$17</v>
      </c>
      <c r="CX408" s="76" t="str">
        <f t="shared" si="440"/>
        <v>CX$17</v>
      </c>
      <c r="CY408" s="76" t="str">
        <f t="shared" si="440"/>
        <v>CY$17</v>
      </c>
      <c r="CZ408" s="76" t="str">
        <f t="shared" si="440"/>
        <v>CZ$17</v>
      </c>
      <c r="DA408" s="76" t="str">
        <f t="shared" si="440"/>
        <v>DA$17</v>
      </c>
      <c r="DB408" s="76" t="str">
        <f t="shared" si="440"/>
        <v>DB$17</v>
      </c>
      <c r="DC408" s="76" t="str">
        <f t="shared" si="440"/>
        <v>DC$17</v>
      </c>
      <c r="DD408" s="76" t="str">
        <f t="shared" si="440"/>
        <v>DD$17</v>
      </c>
      <c r="DE408" s="76" t="str">
        <f t="shared" si="440"/>
        <v>DE$17</v>
      </c>
      <c r="DF408" s="76" t="str">
        <f t="shared" si="440"/>
        <v>DF$17</v>
      </c>
      <c r="DG408" s="76" t="str">
        <f t="shared" si="440"/>
        <v>DG$17</v>
      </c>
      <c r="DH408" s="76" t="str">
        <f t="shared" si="440"/>
        <v>DH$17</v>
      </c>
      <c r="DI408" s="76" t="str">
        <f t="shared" si="440"/>
        <v>DI$17</v>
      </c>
      <c r="DJ408" s="76" t="str">
        <f t="shared" si="440"/>
        <v>DJ$17</v>
      </c>
      <c r="DK408" s="76" t="str">
        <f t="shared" si="440"/>
        <v>DK$17</v>
      </c>
      <c r="DL408" s="76" t="str">
        <f t="shared" ref="DL408" si="441">DL385</f>
        <v>DL$17</v>
      </c>
    </row>
    <row r="409" spans="1:116" x14ac:dyDescent="0.4">
      <c r="B409" t="s">
        <v>332</v>
      </c>
      <c r="D409" t="s">
        <v>268</v>
      </c>
      <c r="E409" s="8" t="str">
        <f t="shared" si="429"/>
        <v>409 SUB-PV</v>
      </c>
      <c r="G409" s="8" t="str">
        <f t="shared" si="431"/>
        <v>(Secondary label)</v>
      </c>
      <c r="H409" s="12"/>
      <c r="I409" s="60"/>
      <c r="J409" s="60"/>
      <c r="K409" s="15"/>
      <c r="L409" s="15"/>
      <c r="M409" s="15"/>
      <c r="N409" s="15"/>
      <c r="O409" s="15"/>
      <c r="P409" s="15"/>
      <c r="R409" s="15"/>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N409" s="60"/>
      <c r="CO409" s="76"/>
      <c r="CP409" s="76"/>
      <c r="CQ409" s="76"/>
      <c r="CR409" s="76"/>
      <c r="CS409" s="76"/>
      <c r="CT409" s="76"/>
      <c r="CU409" s="76"/>
      <c r="CV409" s="76"/>
      <c r="CW409" s="76"/>
      <c r="CX409" s="76"/>
      <c r="CY409" s="76"/>
      <c r="CZ409" s="76"/>
      <c r="DA409" s="76"/>
      <c r="DB409" s="76"/>
      <c r="DC409" s="76"/>
      <c r="DD409" s="76"/>
      <c r="DE409" s="76"/>
      <c r="DF409" s="76"/>
      <c r="DG409" s="76"/>
      <c r="DH409" s="76"/>
      <c r="DI409" s="76"/>
      <c r="DJ409" s="76"/>
      <c r="DK409" s="76"/>
      <c r="DL409" s="76"/>
    </row>
    <row r="410" spans="1:116" x14ac:dyDescent="0.4">
      <c r="B410" t="s">
        <v>332</v>
      </c>
      <c r="D410" t="s">
        <v>268</v>
      </c>
      <c r="E410" s="8" t="str">
        <f t="shared" si="429"/>
        <v>410 SUB-PV</v>
      </c>
      <c r="G410" s="8" t="str">
        <f t="shared" si="431"/>
        <v xml:space="preserve">secondary unit </v>
      </c>
      <c r="H410" s="12"/>
      <c r="I410" s="60"/>
      <c r="J410" s="60"/>
      <c r="K410" s="15"/>
      <c r="L410" s="15"/>
      <c r="M410" s="15"/>
      <c r="N410" s="15"/>
      <c r="O410" s="15"/>
      <c r="P410" s="15"/>
      <c r="R410" s="15"/>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N410" s="60"/>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row>
    <row r="411" spans="1:116" x14ac:dyDescent="0.4">
      <c r="B411" t="s">
        <v>332</v>
      </c>
      <c r="D411" t="s">
        <v>268</v>
      </c>
      <c r="E411" s="8" t="str">
        <f t="shared" si="429"/>
        <v>411 SUB-PV</v>
      </c>
      <c r="G411" s="8" t="str">
        <f t="shared" si="431"/>
        <v>Secondary revenue driver</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B412" t="s">
        <v>332</v>
      </c>
      <c r="D412" t="s">
        <v>268</v>
      </c>
      <c r="E412" s="8" t="str">
        <f t="shared" si="399"/>
        <v>412 SUB-PV</v>
      </c>
      <c r="G412" s="8" t="str">
        <f t="shared" si="431"/>
        <v>Secondary volume driver</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4">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row>
    <row r="414" spans="1:116" x14ac:dyDescent="0.4">
      <c r="A414" s="174"/>
      <c r="E414" s="8"/>
      <c r="G414" s="175" t="s">
        <v>490</v>
      </c>
      <c r="H414" s="174"/>
      <c r="I414" s="176"/>
      <c r="J414" s="176"/>
      <c r="K414" s="197"/>
      <c r="L414" s="197"/>
      <c r="M414" s="197"/>
      <c r="N414" s="197"/>
      <c r="O414" s="197"/>
      <c r="P414" s="197"/>
      <c r="R414" s="198"/>
      <c r="S414" s="174"/>
      <c r="T414" s="174"/>
      <c r="U414" s="174"/>
      <c r="V414" s="174"/>
      <c r="W414" s="174"/>
      <c r="X414" s="174"/>
      <c r="Y414" s="174"/>
      <c r="Z414" s="174"/>
      <c r="AA414" s="174"/>
      <c r="AB414" s="174"/>
      <c r="AC414" s="174"/>
      <c r="AD414" s="174"/>
      <c r="AE414" s="174"/>
      <c r="AF414" s="174"/>
      <c r="AG414" s="174"/>
      <c r="AH414" s="174"/>
      <c r="AI414" s="174"/>
      <c r="AJ414" s="174"/>
      <c r="AK414" s="174"/>
      <c r="AL414" s="174"/>
      <c r="AM414" s="174"/>
      <c r="AN414" s="174"/>
      <c r="AO414" s="174"/>
      <c r="AP414" s="174"/>
      <c r="AQ414" s="174"/>
      <c r="AR414" s="174"/>
      <c r="AS414" s="174"/>
      <c r="AT414" s="174"/>
      <c r="AU414" s="174"/>
      <c r="AV414" s="174"/>
      <c r="AW414" s="174"/>
      <c r="AX414" s="174"/>
      <c r="AY414" s="174"/>
      <c r="AZ414" s="174"/>
      <c r="BA414" s="174"/>
      <c r="BB414" s="174"/>
      <c r="BC414" s="174"/>
      <c r="BD414" s="174"/>
      <c r="BE414" s="174"/>
      <c r="BF414" s="174"/>
      <c r="BG414" s="174"/>
      <c r="BH414" s="174"/>
      <c r="BI414" s="174"/>
      <c r="BJ414" s="174"/>
      <c r="BK414" s="174"/>
      <c r="BL414" s="174"/>
      <c r="BM414" s="174"/>
      <c r="BN414" s="174"/>
      <c r="BO414" s="174"/>
      <c r="BP414" s="174"/>
      <c r="BQ414" s="174"/>
      <c r="BR414" s="174"/>
      <c r="BS414" s="174"/>
      <c r="BT414" s="174"/>
      <c r="BU414" s="174"/>
      <c r="BV414" s="174"/>
      <c r="BW414" s="174"/>
      <c r="BX414" s="174"/>
      <c r="BY414" s="174"/>
      <c r="BZ414" s="174"/>
      <c r="CA414" s="174"/>
      <c r="CB414" s="174"/>
      <c r="CC414" s="174"/>
      <c r="CD414" s="174"/>
      <c r="CE414" s="174"/>
      <c r="CF414" s="174"/>
      <c r="CG414" s="174"/>
      <c r="CH414" s="174"/>
      <c r="CI414" s="174"/>
      <c r="CJ414" s="174"/>
      <c r="CK414" s="174"/>
      <c r="CL414" s="174"/>
      <c r="CN414" s="176"/>
      <c r="CO414" s="174"/>
      <c r="CP414" s="174"/>
      <c r="CQ414" s="174"/>
      <c r="CR414" s="174"/>
      <c r="CS414" s="174"/>
      <c r="CT414" s="174"/>
      <c r="CU414" s="174"/>
      <c r="CV414" s="174"/>
      <c r="CW414" s="174"/>
      <c r="CX414" s="174"/>
      <c r="CY414" s="174"/>
      <c r="CZ414" s="174"/>
      <c r="DA414" s="174"/>
      <c r="DB414" s="174"/>
      <c r="DC414" s="174"/>
      <c r="DD414" s="174"/>
      <c r="DE414" s="174"/>
      <c r="DF414" s="174"/>
      <c r="DG414" s="174"/>
      <c r="DH414" s="174"/>
      <c r="DI414" s="174"/>
      <c r="DJ414" s="174"/>
      <c r="DK414" s="174"/>
      <c r="DL414" s="174"/>
    </row>
    <row r="415" spans="1:116" x14ac:dyDescent="0.4">
      <c r="A415" s="174"/>
      <c r="E415" s="8"/>
      <c r="G415" s="175" t="s">
        <v>492</v>
      </c>
      <c r="H415" s="174"/>
      <c r="I415" s="176"/>
      <c r="J415" s="176"/>
      <c r="K415" s="197"/>
      <c r="L415" s="197"/>
      <c r="M415" s="197"/>
      <c r="N415" s="197"/>
      <c r="O415" s="197"/>
      <c r="P415" s="197"/>
      <c r="R415" s="198"/>
      <c r="S415" s="174"/>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174"/>
      <c r="BA415" s="174"/>
      <c r="BB415" s="174"/>
      <c r="BC415" s="174"/>
      <c r="BD415" s="174"/>
      <c r="BE415" s="174"/>
      <c r="BF415" s="174"/>
      <c r="BG415" s="174"/>
      <c r="BH415" s="174"/>
      <c r="BI415" s="174"/>
      <c r="BJ415" s="174"/>
      <c r="BK415" s="174"/>
      <c r="BL415" s="174"/>
      <c r="BM415" s="174"/>
      <c r="BN415" s="174"/>
      <c r="BO415" s="174"/>
      <c r="BP415" s="174"/>
      <c r="BQ415" s="174"/>
      <c r="BR415" s="174"/>
      <c r="BS415" s="174"/>
      <c r="BT415" s="174"/>
      <c r="BU415" s="174"/>
      <c r="BV415" s="174"/>
      <c r="BW415" s="174"/>
      <c r="BX415" s="174"/>
      <c r="BY415" s="174"/>
      <c r="BZ415" s="174"/>
      <c r="CA415" s="174"/>
      <c r="CB415" s="174"/>
      <c r="CC415" s="174"/>
      <c r="CD415" s="174"/>
      <c r="CE415" s="174"/>
      <c r="CF415" s="174"/>
      <c r="CG415" s="174"/>
      <c r="CH415" s="174"/>
      <c r="CI415" s="174"/>
      <c r="CJ415" s="174"/>
      <c r="CK415" s="174"/>
      <c r="CL415" s="174"/>
      <c r="CN415" s="176"/>
      <c r="CO415" s="174"/>
      <c r="CP415" s="174"/>
      <c r="CQ415" s="174"/>
      <c r="CR415" s="174"/>
      <c r="CS415" s="174"/>
      <c r="CT415" s="174"/>
      <c r="CU415" s="174"/>
      <c r="CV415" s="174"/>
      <c r="CW415" s="174"/>
      <c r="CX415" s="174"/>
      <c r="CY415" s="174"/>
      <c r="CZ415" s="174"/>
      <c r="DA415" s="174"/>
      <c r="DB415" s="174"/>
      <c r="DC415" s="174"/>
      <c r="DD415" s="174"/>
      <c r="DE415" s="174"/>
      <c r="DF415" s="174"/>
      <c r="DG415" s="174"/>
      <c r="DH415" s="174"/>
      <c r="DI415" s="174"/>
      <c r="DJ415" s="174"/>
      <c r="DK415" s="174"/>
      <c r="DL415" s="174"/>
    </row>
    <row r="416" spans="1:116" x14ac:dyDescent="0.4">
      <c r="A416" s="174"/>
      <c r="E416" s="8"/>
      <c r="G416" s="175" t="s">
        <v>461</v>
      </c>
      <c r="H416" s="174"/>
      <c r="I416" s="176"/>
      <c r="J416" s="176"/>
      <c r="K416" s="197"/>
      <c r="L416" s="197"/>
      <c r="M416" s="197"/>
      <c r="N416" s="197"/>
      <c r="O416" s="197"/>
      <c r="P416" s="197"/>
      <c r="R416" s="198"/>
      <c r="S416" s="199" t="str">
        <f t="shared" ref="S416:AX416" si="442">S$20</f>
        <v>S$16</v>
      </c>
      <c r="T416" s="199" t="str">
        <f t="shared" si="442"/>
        <v>T$16</v>
      </c>
      <c r="U416" s="199" t="str">
        <f t="shared" si="442"/>
        <v>U$16</v>
      </c>
      <c r="V416" s="199" t="str">
        <f t="shared" si="442"/>
        <v>V$16</v>
      </c>
      <c r="W416" s="199" t="str">
        <f t="shared" si="442"/>
        <v>W$16</v>
      </c>
      <c r="X416" s="199" t="str">
        <f t="shared" si="442"/>
        <v>X$16</v>
      </c>
      <c r="Y416" s="199" t="str">
        <f t="shared" si="442"/>
        <v>Y$16</v>
      </c>
      <c r="Z416" s="199" t="str">
        <f t="shared" si="442"/>
        <v>Z$16</v>
      </c>
      <c r="AA416" s="199" t="str">
        <f t="shared" si="442"/>
        <v>AA$16</v>
      </c>
      <c r="AB416" s="199" t="str">
        <f t="shared" si="442"/>
        <v>AB$16</v>
      </c>
      <c r="AC416" s="199" t="str">
        <f t="shared" si="442"/>
        <v>AC$16</v>
      </c>
      <c r="AD416" s="199" t="str">
        <f t="shared" si="442"/>
        <v>AD$16</v>
      </c>
      <c r="AE416" s="199" t="str">
        <f t="shared" si="442"/>
        <v>AE$16</v>
      </c>
      <c r="AF416" s="199" t="str">
        <f t="shared" si="442"/>
        <v>AF$16</v>
      </c>
      <c r="AG416" s="199" t="str">
        <f t="shared" si="442"/>
        <v>AG$16</v>
      </c>
      <c r="AH416" s="199" t="str">
        <f t="shared" si="442"/>
        <v>AH$16</v>
      </c>
      <c r="AI416" s="199" t="str">
        <f t="shared" si="442"/>
        <v>AI$16</v>
      </c>
      <c r="AJ416" s="199" t="str">
        <f t="shared" si="442"/>
        <v>AJ$16</v>
      </c>
      <c r="AK416" s="199" t="str">
        <f t="shared" si="442"/>
        <v>AK$16</v>
      </c>
      <c r="AL416" s="199" t="str">
        <f t="shared" si="442"/>
        <v>AL$16</v>
      </c>
      <c r="AM416" s="199" t="str">
        <f t="shared" si="442"/>
        <v>AM$16</v>
      </c>
      <c r="AN416" s="199" t="str">
        <f t="shared" si="442"/>
        <v>AN$16</v>
      </c>
      <c r="AO416" s="199" t="str">
        <f t="shared" si="442"/>
        <v>AO$16</v>
      </c>
      <c r="AP416" s="199" t="str">
        <f t="shared" si="442"/>
        <v>AP$16</v>
      </c>
      <c r="AQ416" s="199" t="str">
        <f t="shared" si="442"/>
        <v>AQ$16</v>
      </c>
      <c r="AR416" s="199" t="str">
        <f t="shared" si="442"/>
        <v>AR$16</v>
      </c>
      <c r="AS416" s="199" t="str">
        <f t="shared" si="442"/>
        <v>AS$16</v>
      </c>
      <c r="AT416" s="199" t="str">
        <f t="shared" si="442"/>
        <v>AT$16</v>
      </c>
      <c r="AU416" s="199" t="str">
        <f t="shared" si="442"/>
        <v>AU$16</v>
      </c>
      <c r="AV416" s="199" t="str">
        <f t="shared" si="442"/>
        <v>AV$16</v>
      </c>
      <c r="AW416" s="199" t="str">
        <f t="shared" si="442"/>
        <v>AW$16</v>
      </c>
      <c r="AX416" s="199" t="str">
        <f t="shared" si="442"/>
        <v>AX$16</v>
      </c>
      <c r="AY416" s="199" t="str">
        <f t="shared" ref="AY416:CD416" si="443">AY$20</f>
        <v>AY$16</v>
      </c>
      <c r="AZ416" s="199" t="str">
        <f t="shared" si="443"/>
        <v>AZ$16</v>
      </c>
      <c r="BA416" s="199" t="str">
        <f t="shared" si="443"/>
        <v>BA$16</v>
      </c>
      <c r="BB416" s="199" t="str">
        <f t="shared" si="443"/>
        <v>BB$16</v>
      </c>
      <c r="BC416" s="199" t="str">
        <f t="shared" si="443"/>
        <v>BC$16</v>
      </c>
      <c r="BD416" s="199" t="str">
        <f t="shared" si="443"/>
        <v>BD$16</v>
      </c>
      <c r="BE416" s="199" t="str">
        <f t="shared" si="443"/>
        <v>BE$16</v>
      </c>
      <c r="BF416" s="199" t="str">
        <f t="shared" si="443"/>
        <v>BF$16</v>
      </c>
      <c r="BG416" s="199" t="str">
        <f t="shared" si="443"/>
        <v>BG$16</v>
      </c>
      <c r="BH416" s="199" t="str">
        <f t="shared" si="443"/>
        <v>BH$16</v>
      </c>
      <c r="BI416" s="199" t="str">
        <f t="shared" si="443"/>
        <v>BI$16</v>
      </c>
      <c r="BJ416" s="199" t="str">
        <f t="shared" si="443"/>
        <v>BJ$16</v>
      </c>
      <c r="BK416" s="199" t="str">
        <f t="shared" si="443"/>
        <v>BK$16</v>
      </c>
      <c r="BL416" s="199" t="str">
        <f t="shared" si="443"/>
        <v>BL$16</v>
      </c>
      <c r="BM416" s="199" t="str">
        <f t="shared" si="443"/>
        <v>BM$16</v>
      </c>
      <c r="BN416" s="199" t="str">
        <f t="shared" si="443"/>
        <v>BN$16</v>
      </c>
      <c r="BO416" s="199" t="str">
        <f t="shared" si="443"/>
        <v>BO$16</v>
      </c>
      <c r="BP416" s="199" t="str">
        <f t="shared" si="443"/>
        <v>BP$16</v>
      </c>
      <c r="BQ416" s="199" t="str">
        <f t="shared" si="443"/>
        <v>BQ$16</v>
      </c>
      <c r="BR416" s="199" t="str">
        <f t="shared" si="443"/>
        <v>BR$16</v>
      </c>
      <c r="BS416" s="199" t="str">
        <f t="shared" si="443"/>
        <v>BS$16</v>
      </c>
      <c r="BT416" s="199" t="str">
        <f t="shared" si="443"/>
        <v>BT$16</v>
      </c>
      <c r="BU416" s="199" t="str">
        <f t="shared" si="443"/>
        <v>BU$16</v>
      </c>
      <c r="BV416" s="199" t="str">
        <f t="shared" si="443"/>
        <v>BV$16</v>
      </c>
      <c r="BW416" s="199" t="str">
        <f t="shared" si="443"/>
        <v>BW$16</v>
      </c>
      <c r="BX416" s="199" t="str">
        <f t="shared" si="443"/>
        <v>BX$16</v>
      </c>
      <c r="BY416" s="199" t="str">
        <f t="shared" si="443"/>
        <v>BY$16</v>
      </c>
      <c r="BZ416" s="199" t="str">
        <f t="shared" si="443"/>
        <v>BZ$16</v>
      </c>
      <c r="CA416" s="199" t="str">
        <f t="shared" si="443"/>
        <v>CA$16</v>
      </c>
      <c r="CB416" s="199" t="str">
        <f t="shared" si="443"/>
        <v>CB$16</v>
      </c>
      <c r="CC416" s="199" t="str">
        <f t="shared" si="443"/>
        <v>CC$16</v>
      </c>
      <c r="CD416" s="199" t="str">
        <f t="shared" si="443"/>
        <v>CD$16</v>
      </c>
      <c r="CE416" s="199" t="str">
        <f t="shared" ref="CE416:CL416" si="444">CE$20</f>
        <v>CE$16</v>
      </c>
      <c r="CF416" s="199" t="str">
        <f t="shared" si="444"/>
        <v>CF$16</v>
      </c>
      <c r="CG416" s="199" t="str">
        <f t="shared" si="444"/>
        <v>CG$16</v>
      </c>
      <c r="CH416" s="199" t="str">
        <f t="shared" si="444"/>
        <v>CH$16</v>
      </c>
      <c r="CI416" s="199" t="str">
        <f t="shared" si="444"/>
        <v>CI$16</v>
      </c>
      <c r="CJ416" s="199" t="str">
        <f t="shared" si="444"/>
        <v>CJ$16</v>
      </c>
      <c r="CK416" s="199" t="str">
        <f t="shared" si="444"/>
        <v>CK$16</v>
      </c>
      <c r="CL416" s="199" t="str">
        <f t="shared" si="444"/>
        <v>CL$16</v>
      </c>
      <c r="CN416" s="176"/>
      <c r="CO416" s="199" t="str">
        <f t="shared" ref="CO416:DL416" si="445">CO$20</f>
        <v>CO$16</v>
      </c>
      <c r="CP416" s="199" t="str">
        <f t="shared" si="445"/>
        <v>CP$16</v>
      </c>
      <c r="CQ416" s="199" t="str">
        <f t="shared" si="445"/>
        <v>CQ$16</v>
      </c>
      <c r="CR416" s="199" t="str">
        <f t="shared" si="445"/>
        <v>CR$16</v>
      </c>
      <c r="CS416" s="199" t="str">
        <f t="shared" si="445"/>
        <v>CS$16</v>
      </c>
      <c r="CT416" s="199" t="str">
        <f t="shared" si="445"/>
        <v>CT$16</v>
      </c>
      <c r="CU416" s="199" t="str">
        <f t="shared" si="445"/>
        <v>CU$16</v>
      </c>
      <c r="CV416" s="199" t="str">
        <f t="shared" si="445"/>
        <v>CV$16</v>
      </c>
      <c r="CW416" s="199" t="str">
        <f t="shared" si="445"/>
        <v>CW$16</v>
      </c>
      <c r="CX416" s="199" t="str">
        <f t="shared" si="445"/>
        <v>CX$16</v>
      </c>
      <c r="CY416" s="199" t="str">
        <f t="shared" si="445"/>
        <v>CY$16</v>
      </c>
      <c r="CZ416" s="199" t="str">
        <f t="shared" si="445"/>
        <v>CZ$16</v>
      </c>
      <c r="DA416" s="199" t="str">
        <f t="shared" si="445"/>
        <v>DA$16</v>
      </c>
      <c r="DB416" s="199" t="str">
        <f t="shared" si="445"/>
        <v>DB$16</v>
      </c>
      <c r="DC416" s="199" t="str">
        <f t="shared" si="445"/>
        <v>DC$16</v>
      </c>
      <c r="DD416" s="199" t="str">
        <f t="shared" si="445"/>
        <v>DD$16</v>
      </c>
      <c r="DE416" s="199" t="str">
        <f t="shared" si="445"/>
        <v>DE$16</v>
      </c>
      <c r="DF416" s="199" t="str">
        <f t="shared" si="445"/>
        <v>DF$16</v>
      </c>
      <c r="DG416" s="199" t="str">
        <f t="shared" si="445"/>
        <v>DG$16</v>
      </c>
      <c r="DH416" s="199" t="str">
        <f t="shared" si="445"/>
        <v>DH$16</v>
      </c>
      <c r="DI416" s="199" t="str">
        <f t="shared" si="445"/>
        <v>DI$16</v>
      </c>
      <c r="DJ416" s="199" t="str">
        <f t="shared" si="445"/>
        <v>DJ$16</v>
      </c>
      <c r="DK416" s="199" t="str">
        <f t="shared" si="445"/>
        <v>DK$16</v>
      </c>
      <c r="DL416" s="199" t="str">
        <f t="shared" si="445"/>
        <v>DL$16</v>
      </c>
    </row>
    <row r="417" spans="1:116" x14ac:dyDescent="0.4">
      <c r="A417" s="174"/>
      <c r="E417" s="8"/>
      <c r="G417" s="175" t="s">
        <v>462</v>
      </c>
      <c r="H417" s="200"/>
      <c r="I417" s="201"/>
      <c r="J417" s="201"/>
      <c r="K417" s="202"/>
      <c r="L417" s="202"/>
      <c r="M417" s="202"/>
      <c r="N417" s="202"/>
      <c r="O417" s="202"/>
      <c r="P417" s="202"/>
      <c r="R417" s="202"/>
      <c r="S417" s="199" t="str">
        <f t="shared" ref="S417:AX417" si="446">S$21</f>
        <v>S$17</v>
      </c>
      <c r="T417" s="199" t="str">
        <f t="shared" si="446"/>
        <v>T$17</v>
      </c>
      <c r="U417" s="199" t="str">
        <f t="shared" si="446"/>
        <v>U$17</v>
      </c>
      <c r="V417" s="199" t="str">
        <f t="shared" si="446"/>
        <v>V$17</v>
      </c>
      <c r="W417" s="199" t="str">
        <f t="shared" si="446"/>
        <v>W$17</v>
      </c>
      <c r="X417" s="199" t="str">
        <f t="shared" si="446"/>
        <v>X$17</v>
      </c>
      <c r="Y417" s="199" t="str">
        <f t="shared" si="446"/>
        <v>Y$17</v>
      </c>
      <c r="Z417" s="199" t="str">
        <f t="shared" si="446"/>
        <v>Z$17</v>
      </c>
      <c r="AA417" s="199" t="str">
        <f t="shared" si="446"/>
        <v>AA$17</v>
      </c>
      <c r="AB417" s="199" t="str">
        <f t="shared" si="446"/>
        <v>AB$17</v>
      </c>
      <c r="AC417" s="199" t="str">
        <f t="shared" si="446"/>
        <v>AC$17</v>
      </c>
      <c r="AD417" s="199" t="str">
        <f t="shared" si="446"/>
        <v>AD$17</v>
      </c>
      <c r="AE417" s="199" t="str">
        <f t="shared" si="446"/>
        <v>AE$17</v>
      </c>
      <c r="AF417" s="199" t="str">
        <f t="shared" si="446"/>
        <v>AF$17</v>
      </c>
      <c r="AG417" s="199" t="str">
        <f t="shared" si="446"/>
        <v>AG$17</v>
      </c>
      <c r="AH417" s="199" t="str">
        <f t="shared" si="446"/>
        <v>AH$17</v>
      </c>
      <c r="AI417" s="199" t="str">
        <f t="shared" si="446"/>
        <v>AI$17</v>
      </c>
      <c r="AJ417" s="199" t="str">
        <f t="shared" si="446"/>
        <v>AJ$17</v>
      </c>
      <c r="AK417" s="199" t="str">
        <f t="shared" si="446"/>
        <v>AK$17</v>
      </c>
      <c r="AL417" s="199" t="str">
        <f t="shared" si="446"/>
        <v>AL$17</v>
      </c>
      <c r="AM417" s="199" t="str">
        <f t="shared" si="446"/>
        <v>AM$17</v>
      </c>
      <c r="AN417" s="199" t="str">
        <f t="shared" si="446"/>
        <v>AN$17</v>
      </c>
      <c r="AO417" s="199" t="str">
        <f t="shared" si="446"/>
        <v>AO$17</v>
      </c>
      <c r="AP417" s="199" t="str">
        <f t="shared" si="446"/>
        <v>AP$17</v>
      </c>
      <c r="AQ417" s="199" t="str">
        <f t="shared" si="446"/>
        <v>AQ$17</v>
      </c>
      <c r="AR417" s="199" t="str">
        <f t="shared" si="446"/>
        <v>AR$17</v>
      </c>
      <c r="AS417" s="199" t="str">
        <f t="shared" si="446"/>
        <v>AS$17</v>
      </c>
      <c r="AT417" s="199" t="str">
        <f t="shared" si="446"/>
        <v>AT$17</v>
      </c>
      <c r="AU417" s="199" t="str">
        <f t="shared" si="446"/>
        <v>AU$17</v>
      </c>
      <c r="AV417" s="199" t="str">
        <f t="shared" si="446"/>
        <v>AV$17</v>
      </c>
      <c r="AW417" s="199" t="str">
        <f t="shared" si="446"/>
        <v>AW$17</v>
      </c>
      <c r="AX417" s="199" t="str">
        <f t="shared" si="446"/>
        <v>AX$17</v>
      </c>
      <c r="AY417" s="199" t="str">
        <f t="shared" ref="AY417:CD417" si="447">AY$21</f>
        <v>AY$17</v>
      </c>
      <c r="AZ417" s="199" t="str">
        <f t="shared" si="447"/>
        <v>AZ$17</v>
      </c>
      <c r="BA417" s="199" t="str">
        <f t="shared" si="447"/>
        <v>BA$17</v>
      </c>
      <c r="BB417" s="199" t="str">
        <f t="shared" si="447"/>
        <v>BB$17</v>
      </c>
      <c r="BC417" s="199" t="str">
        <f t="shared" si="447"/>
        <v>BC$17</v>
      </c>
      <c r="BD417" s="199" t="str">
        <f t="shared" si="447"/>
        <v>BD$17</v>
      </c>
      <c r="BE417" s="199" t="str">
        <f t="shared" si="447"/>
        <v>BE$17</v>
      </c>
      <c r="BF417" s="199" t="str">
        <f t="shared" si="447"/>
        <v>BF$17</v>
      </c>
      <c r="BG417" s="199" t="str">
        <f t="shared" si="447"/>
        <v>BG$17</v>
      </c>
      <c r="BH417" s="199" t="str">
        <f t="shared" si="447"/>
        <v>BH$17</v>
      </c>
      <c r="BI417" s="199" t="str">
        <f t="shared" si="447"/>
        <v>BI$17</v>
      </c>
      <c r="BJ417" s="199" t="str">
        <f t="shared" si="447"/>
        <v>BJ$17</v>
      </c>
      <c r="BK417" s="199" t="str">
        <f t="shared" si="447"/>
        <v>BK$17</v>
      </c>
      <c r="BL417" s="199" t="str">
        <f t="shared" si="447"/>
        <v>BL$17</v>
      </c>
      <c r="BM417" s="199" t="str">
        <f t="shared" si="447"/>
        <v>BM$17</v>
      </c>
      <c r="BN417" s="199" t="str">
        <f t="shared" si="447"/>
        <v>BN$17</v>
      </c>
      <c r="BO417" s="199" t="str">
        <f t="shared" si="447"/>
        <v>BO$17</v>
      </c>
      <c r="BP417" s="199" t="str">
        <f t="shared" si="447"/>
        <v>BP$17</v>
      </c>
      <c r="BQ417" s="199" t="str">
        <f t="shared" si="447"/>
        <v>BQ$17</v>
      </c>
      <c r="BR417" s="199" t="str">
        <f t="shared" si="447"/>
        <v>BR$17</v>
      </c>
      <c r="BS417" s="199" t="str">
        <f t="shared" si="447"/>
        <v>BS$17</v>
      </c>
      <c r="BT417" s="199" t="str">
        <f t="shared" si="447"/>
        <v>BT$17</v>
      </c>
      <c r="BU417" s="199" t="str">
        <f t="shared" si="447"/>
        <v>BU$17</v>
      </c>
      <c r="BV417" s="199" t="str">
        <f t="shared" si="447"/>
        <v>BV$17</v>
      </c>
      <c r="BW417" s="199" t="str">
        <f t="shared" si="447"/>
        <v>BW$17</v>
      </c>
      <c r="BX417" s="199" t="str">
        <f t="shared" si="447"/>
        <v>BX$17</v>
      </c>
      <c r="BY417" s="199" t="str">
        <f t="shared" si="447"/>
        <v>BY$17</v>
      </c>
      <c r="BZ417" s="199" t="str">
        <f t="shared" si="447"/>
        <v>BZ$17</v>
      </c>
      <c r="CA417" s="199" t="str">
        <f t="shared" si="447"/>
        <v>CA$17</v>
      </c>
      <c r="CB417" s="199" t="str">
        <f t="shared" si="447"/>
        <v>CB$17</v>
      </c>
      <c r="CC417" s="199" t="str">
        <f t="shared" si="447"/>
        <v>CC$17</v>
      </c>
      <c r="CD417" s="199" t="str">
        <f t="shared" si="447"/>
        <v>CD$17</v>
      </c>
      <c r="CE417" s="199" t="str">
        <f t="shared" ref="CE417:CL417" si="448">CE$21</f>
        <v>CE$17</v>
      </c>
      <c r="CF417" s="199" t="str">
        <f t="shared" si="448"/>
        <v>CF$17</v>
      </c>
      <c r="CG417" s="199" t="str">
        <f t="shared" si="448"/>
        <v>CG$17</v>
      </c>
      <c r="CH417" s="199" t="str">
        <f t="shared" si="448"/>
        <v>CH$17</v>
      </c>
      <c r="CI417" s="199" t="str">
        <f t="shared" si="448"/>
        <v>CI$17</v>
      </c>
      <c r="CJ417" s="199" t="str">
        <f t="shared" si="448"/>
        <v>CJ$17</v>
      </c>
      <c r="CK417" s="199" t="str">
        <f t="shared" si="448"/>
        <v>CK$17</v>
      </c>
      <c r="CL417" s="199" t="str">
        <f t="shared" si="448"/>
        <v>CL$17</v>
      </c>
      <c r="CN417" s="201"/>
      <c r="CO417" s="199" t="str">
        <f t="shared" ref="CO417:DL417" si="449">CO$21</f>
        <v>CO$17</v>
      </c>
      <c r="CP417" s="199" t="str">
        <f t="shared" si="449"/>
        <v>CP$17</v>
      </c>
      <c r="CQ417" s="199" t="str">
        <f t="shared" si="449"/>
        <v>CQ$17</v>
      </c>
      <c r="CR417" s="199" t="str">
        <f t="shared" si="449"/>
        <v>CR$17</v>
      </c>
      <c r="CS417" s="199" t="str">
        <f t="shared" si="449"/>
        <v>CS$17</v>
      </c>
      <c r="CT417" s="199" t="str">
        <f t="shared" si="449"/>
        <v>CT$17</v>
      </c>
      <c r="CU417" s="199" t="str">
        <f t="shared" si="449"/>
        <v>CU$17</v>
      </c>
      <c r="CV417" s="199" t="str">
        <f t="shared" si="449"/>
        <v>CV$17</v>
      </c>
      <c r="CW417" s="199" t="str">
        <f t="shared" si="449"/>
        <v>CW$17</v>
      </c>
      <c r="CX417" s="199" t="str">
        <f t="shared" si="449"/>
        <v>CX$17</v>
      </c>
      <c r="CY417" s="199" t="str">
        <f t="shared" si="449"/>
        <v>CY$17</v>
      </c>
      <c r="CZ417" s="199" t="str">
        <f t="shared" si="449"/>
        <v>CZ$17</v>
      </c>
      <c r="DA417" s="199" t="str">
        <f t="shared" si="449"/>
        <v>DA$17</v>
      </c>
      <c r="DB417" s="199" t="str">
        <f t="shared" si="449"/>
        <v>DB$17</v>
      </c>
      <c r="DC417" s="199" t="str">
        <f t="shared" si="449"/>
        <v>DC$17</v>
      </c>
      <c r="DD417" s="199" t="str">
        <f t="shared" si="449"/>
        <v>DD$17</v>
      </c>
      <c r="DE417" s="199" t="str">
        <f t="shared" si="449"/>
        <v>DE$17</v>
      </c>
      <c r="DF417" s="199" t="str">
        <f t="shared" si="449"/>
        <v>DF$17</v>
      </c>
      <c r="DG417" s="199" t="str">
        <f t="shared" si="449"/>
        <v>DG$17</v>
      </c>
      <c r="DH417" s="199" t="str">
        <f t="shared" si="449"/>
        <v>DH$17</v>
      </c>
      <c r="DI417" s="199" t="str">
        <f t="shared" si="449"/>
        <v>DI$17</v>
      </c>
      <c r="DJ417" s="199" t="str">
        <f t="shared" si="449"/>
        <v>DJ$17</v>
      </c>
      <c r="DK417" s="199" t="str">
        <f t="shared" si="449"/>
        <v>DK$17</v>
      </c>
      <c r="DL417" s="199" t="str">
        <f t="shared" si="449"/>
        <v>DL$17</v>
      </c>
    </row>
    <row r="418" spans="1:116" x14ac:dyDescent="0.4">
      <c r="A418" s="174"/>
      <c r="E418" s="8"/>
      <c r="G418" s="175" t="s">
        <v>491</v>
      </c>
      <c r="H418" s="200"/>
      <c r="I418" s="201"/>
      <c r="J418" s="201"/>
      <c r="K418" s="202"/>
      <c r="L418" s="202"/>
      <c r="M418" s="202"/>
      <c r="N418" s="202"/>
      <c r="O418" s="202"/>
      <c r="P418" s="202"/>
      <c r="R418" s="202"/>
      <c r="S418" s="190"/>
      <c r="T418" s="190"/>
      <c r="U418" s="190"/>
      <c r="V418" s="190"/>
      <c r="W418" s="190"/>
      <c r="X418" s="190"/>
      <c r="Y418" s="190"/>
      <c r="Z418" s="190"/>
      <c r="AA418" s="190"/>
      <c r="AB418" s="190"/>
      <c r="AC418" s="190"/>
      <c r="AD418" s="190"/>
      <c r="AE418" s="190"/>
      <c r="AF418" s="190"/>
      <c r="AG418" s="190"/>
      <c r="AH418" s="190"/>
      <c r="AI418" s="190"/>
      <c r="AJ418" s="190"/>
      <c r="AK418" s="190"/>
      <c r="AL418" s="190"/>
      <c r="AM418" s="190"/>
      <c r="AN418" s="190"/>
      <c r="AO418" s="190"/>
      <c r="AP418" s="190"/>
      <c r="AQ418" s="190"/>
      <c r="AR418" s="190"/>
      <c r="AS418" s="190"/>
      <c r="AT418" s="190"/>
      <c r="AU418" s="190"/>
      <c r="AV418" s="190"/>
      <c r="AW418" s="190"/>
      <c r="AX418" s="190"/>
      <c r="AY418" s="190"/>
      <c r="AZ418" s="190"/>
      <c r="BA418" s="190"/>
      <c r="BB418" s="190"/>
      <c r="BC418" s="190"/>
      <c r="BD418" s="190"/>
      <c r="BE418" s="190"/>
      <c r="BF418" s="190"/>
      <c r="BG418" s="190"/>
      <c r="BH418" s="190"/>
      <c r="BI418" s="190"/>
      <c r="BJ418" s="190"/>
      <c r="BK418" s="190"/>
      <c r="BL418" s="190"/>
      <c r="BM418" s="190"/>
      <c r="BN418" s="190"/>
      <c r="BO418" s="190"/>
      <c r="BP418" s="190"/>
      <c r="BQ418" s="190"/>
      <c r="BR418" s="190"/>
      <c r="BS418" s="190"/>
      <c r="BT418" s="190"/>
      <c r="BU418" s="190"/>
      <c r="BV418" s="190"/>
      <c r="BW418" s="190"/>
      <c r="BX418" s="190"/>
      <c r="BY418" s="190"/>
      <c r="BZ418" s="190"/>
      <c r="CA418" s="190"/>
      <c r="CB418" s="190"/>
      <c r="CC418" s="190"/>
      <c r="CD418" s="190"/>
      <c r="CE418" s="190"/>
      <c r="CF418" s="190"/>
      <c r="CG418" s="190"/>
      <c r="CH418" s="190"/>
      <c r="CI418" s="190"/>
      <c r="CJ418" s="190"/>
      <c r="CK418" s="190"/>
      <c r="CL418" s="190"/>
      <c r="CN418" s="201"/>
      <c r="CO418" s="190"/>
      <c r="CP418" s="190"/>
      <c r="CQ418" s="190"/>
      <c r="CR418" s="190"/>
      <c r="CS418" s="190"/>
      <c r="CT418" s="190"/>
      <c r="CU418" s="190"/>
      <c r="CV418" s="190"/>
      <c r="CW418" s="190"/>
      <c r="CX418" s="190"/>
      <c r="CY418" s="190"/>
      <c r="CZ418" s="190"/>
      <c r="DA418" s="190"/>
      <c r="DB418" s="190"/>
      <c r="DC418" s="190"/>
      <c r="DD418" s="190"/>
      <c r="DE418" s="190"/>
      <c r="DF418" s="190"/>
      <c r="DG418" s="190"/>
      <c r="DH418" s="190"/>
      <c r="DI418" s="190"/>
      <c r="DJ418" s="190"/>
      <c r="DK418" s="190"/>
      <c r="DL418" s="190"/>
    </row>
    <row r="419" spans="1:116" x14ac:dyDescent="0.4">
      <c r="A419" s="174"/>
      <c r="E419" s="8"/>
      <c r="G419" s="175" t="s">
        <v>505</v>
      </c>
      <c r="H419" s="200"/>
      <c r="I419" s="201"/>
      <c r="J419" s="201"/>
      <c r="K419" s="202"/>
      <c r="L419" s="202"/>
      <c r="M419" s="202"/>
      <c r="N419" s="202"/>
      <c r="O419" s="202"/>
      <c r="P419" s="202"/>
      <c r="R419" s="202"/>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AO419" s="190"/>
      <c r="AP419" s="190"/>
      <c r="AQ419" s="190"/>
      <c r="AR419" s="190"/>
      <c r="AS419" s="190"/>
      <c r="AT419" s="190"/>
      <c r="AU419" s="190"/>
      <c r="AV419" s="190"/>
      <c r="AW419" s="190"/>
      <c r="AX419" s="190"/>
      <c r="AY419" s="190"/>
      <c r="AZ419" s="190"/>
      <c r="BA419" s="190"/>
      <c r="BB419" s="190"/>
      <c r="BC419" s="190"/>
      <c r="BD419" s="190"/>
      <c r="BE419" s="190"/>
      <c r="BF419" s="190"/>
      <c r="BG419" s="190"/>
      <c r="BH419" s="190"/>
      <c r="BI419" s="190"/>
      <c r="BJ419" s="190"/>
      <c r="BK419" s="190"/>
      <c r="BL419" s="190"/>
      <c r="BM419" s="190"/>
      <c r="BN419" s="190"/>
      <c r="BO419" s="190"/>
      <c r="BP419" s="190"/>
      <c r="BQ419" s="190"/>
      <c r="BR419" s="190"/>
      <c r="BS419" s="190"/>
      <c r="BT419" s="190"/>
      <c r="BU419" s="190"/>
      <c r="BV419" s="190"/>
      <c r="BW419" s="190"/>
      <c r="BX419" s="190"/>
      <c r="BY419" s="190"/>
      <c r="BZ419" s="190"/>
      <c r="CA419" s="190"/>
      <c r="CB419" s="190"/>
      <c r="CC419" s="190"/>
      <c r="CD419" s="190"/>
      <c r="CE419" s="190"/>
      <c r="CF419" s="190"/>
      <c r="CG419" s="190"/>
      <c r="CH419" s="190"/>
      <c r="CI419" s="190"/>
      <c r="CJ419" s="190"/>
      <c r="CK419" s="190"/>
      <c r="CL419" s="190"/>
      <c r="CN419" s="201"/>
      <c r="CO419" s="190"/>
      <c r="CP419" s="190"/>
      <c r="CQ419" s="190"/>
      <c r="CR419" s="190"/>
      <c r="CS419" s="190"/>
      <c r="CT419" s="190"/>
      <c r="CU419" s="190"/>
      <c r="CV419" s="190"/>
      <c r="CW419" s="190"/>
      <c r="CX419" s="190"/>
      <c r="CY419" s="190"/>
      <c r="CZ419" s="190"/>
      <c r="DA419" s="190"/>
      <c r="DB419" s="190"/>
      <c r="DC419" s="190"/>
      <c r="DD419" s="190"/>
      <c r="DE419" s="190"/>
      <c r="DF419" s="190"/>
      <c r="DG419" s="190"/>
      <c r="DH419" s="190"/>
      <c r="DI419" s="190"/>
      <c r="DJ419" s="190"/>
      <c r="DK419" s="190"/>
      <c r="DL419" s="190"/>
    </row>
    <row r="420" spans="1:116" x14ac:dyDescent="0.4">
      <c r="A420" s="174"/>
      <c r="E420" s="8"/>
      <c r="G420" s="175" t="s">
        <v>463</v>
      </c>
      <c r="H420" s="200"/>
      <c r="I420" s="201"/>
      <c r="J420" s="201"/>
      <c r="K420" s="202"/>
      <c r="L420" s="202"/>
      <c r="M420" s="202"/>
      <c r="N420" s="202"/>
      <c r="O420" s="202"/>
      <c r="P420" s="202"/>
      <c r="R420" s="202"/>
      <c r="S420" s="190" t="str">
        <f t="shared" ref="S420:AX420" si="450">S$22</f>
        <v>S$18</v>
      </c>
      <c r="T420" s="190" t="str">
        <f t="shared" si="450"/>
        <v>T$18</v>
      </c>
      <c r="U420" s="190" t="str">
        <f t="shared" si="450"/>
        <v>U$18</v>
      </c>
      <c r="V420" s="190" t="str">
        <f t="shared" si="450"/>
        <v>V$18</v>
      </c>
      <c r="W420" s="190" t="str">
        <f t="shared" si="450"/>
        <v>W$18</v>
      </c>
      <c r="X420" s="190" t="str">
        <f t="shared" si="450"/>
        <v>X$18</v>
      </c>
      <c r="Y420" s="190" t="str">
        <f t="shared" si="450"/>
        <v>Y$18</v>
      </c>
      <c r="Z420" s="190" t="str">
        <f t="shared" si="450"/>
        <v>Z$18</v>
      </c>
      <c r="AA420" s="190" t="str">
        <f t="shared" si="450"/>
        <v>AA$18</v>
      </c>
      <c r="AB420" s="190" t="str">
        <f t="shared" si="450"/>
        <v>AB$18</v>
      </c>
      <c r="AC420" s="190" t="str">
        <f t="shared" si="450"/>
        <v>AC$18</v>
      </c>
      <c r="AD420" s="190" t="str">
        <f t="shared" si="450"/>
        <v>AD$18</v>
      </c>
      <c r="AE420" s="190" t="str">
        <f t="shared" si="450"/>
        <v>AE$18</v>
      </c>
      <c r="AF420" s="190" t="str">
        <f t="shared" si="450"/>
        <v>AF$18</v>
      </c>
      <c r="AG420" s="190" t="str">
        <f t="shared" si="450"/>
        <v>AG$18</v>
      </c>
      <c r="AH420" s="190" t="str">
        <f t="shared" si="450"/>
        <v>AH$18</v>
      </c>
      <c r="AI420" s="190" t="str">
        <f t="shared" si="450"/>
        <v>AI$18</v>
      </c>
      <c r="AJ420" s="190" t="str">
        <f t="shared" si="450"/>
        <v>AJ$18</v>
      </c>
      <c r="AK420" s="190" t="str">
        <f t="shared" si="450"/>
        <v>AK$18</v>
      </c>
      <c r="AL420" s="190" t="str">
        <f t="shared" si="450"/>
        <v>AL$18</v>
      </c>
      <c r="AM420" s="190" t="str">
        <f t="shared" si="450"/>
        <v>AM$18</v>
      </c>
      <c r="AN420" s="190" t="str">
        <f t="shared" si="450"/>
        <v>AN$18</v>
      </c>
      <c r="AO420" s="190" t="str">
        <f t="shared" si="450"/>
        <v>AO$18</v>
      </c>
      <c r="AP420" s="190" t="str">
        <f t="shared" si="450"/>
        <v>AP$18</v>
      </c>
      <c r="AQ420" s="190" t="str">
        <f t="shared" si="450"/>
        <v>AQ$18</v>
      </c>
      <c r="AR420" s="190" t="str">
        <f t="shared" si="450"/>
        <v>AR$18</v>
      </c>
      <c r="AS420" s="190" t="str">
        <f t="shared" si="450"/>
        <v>AS$18</v>
      </c>
      <c r="AT420" s="190" t="str">
        <f t="shared" si="450"/>
        <v>AT$18</v>
      </c>
      <c r="AU420" s="190" t="str">
        <f t="shared" si="450"/>
        <v>AU$18</v>
      </c>
      <c r="AV420" s="190" t="str">
        <f t="shared" si="450"/>
        <v>AV$18</v>
      </c>
      <c r="AW420" s="190" t="str">
        <f t="shared" si="450"/>
        <v>AW$18</v>
      </c>
      <c r="AX420" s="190" t="str">
        <f t="shared" si="450"/>
        <v>AX$18</v>
      </c>
      <c r="AY420" s="190" t="str">
        <f t="shared" ref="AY420:CD420" si="451">AY$22</f>
        <v>AY$18</v>
      </c>
      <c r="AZ420" s="190" t="str">
        <f t="shared" si="451"/>
        <v>AZ$18</v>
      </c>
      <c r="BA420" s="190" t="str">
        <f t="shared" si="451"/>
        <v>BA$18</v>
      </c>
      <c r="BB420" s="190" t="str">
        <f t="shared" si="451"/>
        <v>BB$18</v>
      </c>
      <c r="BC420" s="190" t="str">
        <f t="shared" si="451"/>
        <v>BC$18</v>
      </c>
      <c r="BD420" s="190" t="str">
        <f t="shared" si="451"/>
        <v>BD$18</v>
      </c>
      <c r="BE420" s="190" t="str">
        <f t="shared" si="451"/>
        <v>BE$18</v>
      </c>
      <c r="BF420" s="190" t="str">
        <f t="shared" si="451"/>
        <v>BF$18</v>
      </c>
      <c r="BG420" s="190" t="str">
        <f t="shared" si="451"/>
        <v>BG$18</v>
      </c>
      <c r="BH420" s="190" t="str">
        <f t="shared" si="451"/>
        <v>BH$18</v>
      </c>
      <c r="BI420" s="190" t="str">
        <f t="shared" si="451"/>
        <v>BI$18</v>
      </c>
      <c r="BJ420" s="190" t="str">
        <f t="shared" si="451"/>
        <v>BJ$18</v>
      </c>
      <c r="BK420" s="190" t="str">
        <f t="shared" si="451"/>
        <v>BK$18</v>
      </c>
      <c r="BL420" s="190" t="str">
        <f t="shared" si="451"/>
        <v>BL$18</v>
      </c>
      <c r="BM420" s="190" t="str">
        <f t="shared" si="451"/>
        <v>BM$18</v>
      </c>
      <c r="BN420" s="190" t="str">
        <f t="shared" si="451"/>
        <v>BN$18</v>
      </c>
      <c r="BO420" s="190" t="str">
        <f t="shared" si="451"/>
        <v>BO$18</v>
      </c>
      <c r="BP420" s="190" t="str">
        <f t="shared" si="451"/>
        <v>BP$18</v>
      </c>
      <c r="BQ420" s="190" t="str">
        <f t="shared" si="451"/>
        <v>BQ$18</v>
      </c>
      <c r="BR420" s="190" t="str">
        <f t="shared" si="451"/>
        <v>BR$18</v>
      </c>
      <c r="BS420" s="190" t="str">
        <f t="shared" si="451"/>
        <v>BS$18</v>
      </c>
      <c r="BT420" s="190" t="str">
        <f t="shared" si="451"/>
        <v>BT$18</v>
      </c>
      <c r="BU420" s="190" t="str">
        <f t="shared" si="451"/>
        <v>BU$18</v>
      </c>
      <c r="BV420" s="190" t="str">
        <f t="shared" si="451"/>
        <v>BV$18</v>
      </c>
      <c r="BW420" s="190" t="str">
        <f t="shared" si="451"/>
        <v>BW$18</v>
      </c>
      <c r="BX420" s="190" t="str">
        <f t="shared" si="451"/>
        <v>BX$18</v>
      </c>
      <c r="BY420" s="190" t="str">
        <f t="shared" si="451"/>
        <v>BY$18</v>
      </c>
      <c r="BZ420" s="190" t="str">
        <f t="shared" si="451"/>
        <v>BZ$18</v>
      </c>
      <c r="CA420" s="190" t="str">
        <f t="shared" si="451"/>
        <v>CA$18</v>
      </c>
      <c r="CB420" s="190" t="str">
        <f t="shared" si="451"/>
        <v>CB$18</v>
      </c>
      <c r="CC420" s="190" t="str">
        <f t="shared" si="451"/>
        <v>CC$18</v>
      </c>
      <c r="CD420" s="190" t="str">
        <f t="shared" si="451"/>
        <v>CD$18</v>
      </c>
      <c r="CE420" s="190" t="str">
        <f t="shared" ref="CE420:CL420" si="452">CE$22</f>
        <v>CE$18</v>
      </c>
      <c r="CF420" s="190" t="str">
        <f t="shared" si="452"/>
        <v>CF$18</v>
      </c>
      <c r="CG420" s="190" t="str">
        <f t="shared" si="452"/>
        <v>CG$18</v>
      </c>
      <c r="CH420" s="190" t="str">
        <f t="shared" si="452"/>
        <v>CH$18</v>
      </c>
      <c r="CI420" s="190" t="str">
        <f t="shared" si="452"/>
        <v>CI$18</v>
      </c>
      <c r="CJ420" s="190" t="str">
        <f t="shared" si="452"/>
        <v>CJ$18</v>
      </c>
      <c r="CK420" s="190" t="str">
        <f t="shared" si="452"/>
        <v>CK$18</v>
      </c>
      <c r="CL420" s="190" t="str">
        <f t="shared" si="452"/>
        <v>CL$18</v>
      </c>
      <c r="CN420" s="201"/>
      <c r="CO420" s="190" t="str">
        <f t="shared" ref="CO420:DL420" si="453">CO$22</f>
        <v>CO$18</v>
      </c>
      <c r="CP420" s="190" t="str">
        <f t="shared" si="453"/>
        <v>CP$18</v>
      </c>
      <c r="CQ420" s="190" t="str">
        <f t="shared" si="453"/>
        <v>CQ$18</v>
      </c>
      <c r="CR420" s="190" t="str">
        <f t="shared" si="453"/>
        <v>CR$18</v>
      </c>
      <c r="CS420" s="190" t="str">
        <f t="shared" si="453"/>
        <v>CS$18</v>
      </c>
      <c r="CT420" s="190" t="str">
        <f t="shared" si="453"/>
        <v>CT$18</v>
      </c>
      <c r="CU420" s="190" t="str">
        <f t="shared" si="453"/>
        <v>CU$18</v>
      </c>
      <c r="CV420" s="190" t="str">
        <f t="shared" si="453"/>
        <v>CV$18</v>
      </c>
      <c r="CW420" s="190" t="str">
        <f t="shared" si="453"/>
        <v>CW$18</v>
      </c>
      <c r="CX420" s="190" t="str">
        <f t="shared" si="453"/>
        <v>CX$18</v>
      </c>
      <c r="CY420" s="190" t="str">
        <f t="shared" si="453"/>
        <v>CY$18</v>
      </c>
      <c r="CZ420" s="190" t="str">
        <f t="shared" si="453"/>
        <v>CZ$18</v>
      </c>
      <c r="DA420" s="190" t="str">
        <f t="shared" si="453"/>
        <v>DA$18</v>
      </c>
      <c r="DB420" s="190" t="str">
        <f t="shared" si="453"/>
        <v>DB$18</v>
      </c>
      <c r="DC420" s="190" t="str">
        <f t="shared" si="453"/>
        <v>DC$18</v>
      </c>
      <c r="DD420" s="190" t="str">
        <f t="shared" si="453"/>
        <v>DD$18</v>
      </c>
      <c r="DE420" s="190" t="str">
        <f t="shared" si="453"/>
        <v>DE$18</v>
      </c>
      <c r="DF420" s="190" t="str">
        <f t="shared" si="453"/>
        <v>DF$18</v>
      </c>
      <c r="DG420" s="190" t="str">
        <f t="shared" si="453"/>
        <v>DG$18</v>
      </c>
      <c r="DH420" s="190" t="str">
        <f t="shared" si="453"/>
        <v>DH$18</v>
      </c>
      <c r="DI420" s="190" t="str">
        <f t="shared" si="453"/>
        <v>DI$18</v>
      </c>
      <c r="DJ420" s="190" t="str">
        <f t="shared" si="453"/>
        <v>DJ$18</v>
      </c>
      <c r="DK420" s="190" t="str">
        <f t="shared" si="453"/>
        <v>DK$18</v>
      </c>
      <c r="DL420" s="190" t="str">
        <f t="shared" si="453"/>
        <v>DL$18</v>
      </c>
    </row>
    <row r="421" spans="1:116" x14ac:dyDescent="0.4">
      <c r="A421" s="174"/>
      <c r="E421" s="8"/>
      <c r="G421" s="175" t="s">
        <v>464</v>
      </c>
      <c r="H421" s="200"/>
      <c r="I421" s="201"/>
      <c r="J421" s="201"/>
      <c r="K421" s="202"/>
      <c r="L421" s="202"/>
      <c r="M421" s="202"/>
      <c r="N421" s="202"/>
      <c r="O421" s="202"/>
      <c r="P421" s="202"/>
      <c r="R421" s="202"/>
      <c r="S421" s="190" t="str">
        <f t="shared" ref="S421:AX421" si="454">S$23</f>
        <v>S$19</v>
      </c>
      <c r="T421" s="190" t="str">
        <f t="shared" si="454"/>
        <v>T$19</v>
      </c>
      <c r="U421" s="190" t="str">
        <f t="shared" si="454"/>
        <v>U$19</v>
      </c>
      <c r="V421" s="190" t="str">
        <f t="shared" si="454"/>
        <v>V$19</v>
      </c>
      <c r="W421" s="190" t="str">
        <f t="shared" si="454"/>
        <v>W$19</v>
      </c>
      <c r="X421" s="190" t="str">
        <f t="shared" si="454"/>
        <v>X$19</v>
      </c>
      <c r="Y421" s="190" t="str">
        <f t="shared" si="454"/>
        <v>Y$19</v>
      </c>
      <c r="Z421" s="190" t="str">
        <f t="shared" si="454"/>
        <v>Z$19</v>
      </c>
      <c r="AA421" s="190" t="str">
        <f t="shared" si="454"/>
        <v>AA$19</v>
      </c>
      <c r="AB421" s="190" t="str">
        <f t="shared" si="454"/>
        <v>AB$19</v>
      </c>
      <c r="AC421" s="190" t="str">
        <f t="shared" si="454"/>
        <v>AC$19</v>
      </c>
      <c r="AD421" s="190" t="str">
        <f t="shared" si="454"/>
        <v>AD$19</v>
      </c>
      <c r="AE421" s="190" t="str">
        <f t="shared" si="454"/>
        <v>AE$19</v>
      </c>
      <c r="AF421" s="190" t="str">
        <f t="shared" si="454"/>
        <v>AF$19</v>
      </c>
      <c r="AG421" s="190" t="str">
        <f t="shared" si="454"/>
        <v>AG$19</v>
      </c>
      <c r="AH421" s="190" t="str">
        <f t="shared" si="454"/>
        <v>AH$19</v>
      </c>
      <c r="AI421" s="190" t="str">
        <f t="shared" si="454"/>
        <v>AI$19</v>
      </c>
      <c r="AJ421" s="190" t="str">
        <f t="shared" si="454"/>
        <v>AJ$19</v>
      </c>
      <c r="AK421" s="190" t="str">
        <f t="shared" si="454"/>
        <v>AK$19</v>
      </c>
      <c r="AL421" s="190" t="str">
        <f t="shared" si="454"/>
        <v>AL$19</v>
      </c>
      <c r="AM421" s="190" t="str">
        <f t="shared" si="454"/>
        <v>AM$19</v>
      </c>
      <c r="AN421" s="190" t="str">
        <f t="shared" si="454"/>
        <v>AN$19</v>
      </c>
      <c r="AO421" s="190" t="str">
        <f t="shared" si="454"/>
        <v>AO$19</v>
      </c>
      <c r="AP421" s="190" t="str">
        <f t="shared" si="454"/>
        <v>AP$19</v>
      </c>
      <c r="AQ421" s="190" t="str">
        <f t="shared" si="454"/>
        <v>AQ$19</v>
      </c>
      <c r="AR421" s="190" t="str">
        <f t="shared" si="454"/>
        <v>AR$19</v>
      </c>
      <c r="AS421" s="190" t="str">
        <f t="shared" si="454"/>
        <v>AS$19</v>
      </c>
      <c r="AT421" s="190" t="str">
        <f t="shared" si="454"/>
        <v>AT$19</v>
      </c>
      <c r="AU421" s="190" t="str">
        <f t="shared" si="454"/>
        <v>AU$19</v>
      </c>
      <c r="AV421" s="190" t="str">
        <f t="shared" si="454"/>
        <v>AV$19</v>
      </c>
      <c r="AW421" s="190" t="str">
        <f t="shared" si="454"/>
        <v>AW$19</v>
      </c>
      <c r="AX421" s="190" t="str">
        <f t="shared" si="454"/>
        <v>AX$19</v>
      </c>
      <c r="AY421" s="190" t="str">
        <f t="shared" ref="AY421:CD421" si="455">AY$23</f>
        <v>AY$19</v>
      </c>
      <c r="AZ421" s="190" t="str">
        <f t="shared" si="455"/>
        <v>AZ$19</v>
      </c>
      <c r="BA421" s="190" t="str">
        <f t="shared" si="455"/>
        <v>BA$19</v>
      </c>
      <c r="BB421" s="190" t="str">
        <f t="shared" si="455"/>
        <v>BB$19</v>
      </c>
      <c r="BC421" s="190" t="str">
        <f t="shared" si="455"/>
        <v>BC$19</v>
      </c>
      <c r="BD421" s="190" t="str">
        <f t="shared" si="455"/>
        <v>BD$19</v>
      </c>
      <c r="BE421" s="190" t="str">
        <f t="shared" si="455"/>
        <v>BE$19</v>
      </c>
      <c r="BF421" s="190" t="str">
        <f t="shared" si="455"/>
        <v>BF$19</v>
      </c>
      <c r="BG421" s="190" t="str">
        <f t="shared" si="455"/>
        <v>BG$19</v>
      </c>
      <c r="BH421" s="190" t="str">
        <f t="shared" si="455"/>
        <v>BH$19</v>
      </c>
      <c r="BI421" s="190" t="str">
        <f t="shared" si="455"/>
        <v>BI$19</v>
      </c>
      <c r="BJ421" s="190" t="str">
        <f t="shared" si="455"/>
        <v>BJ$19</v>
      </c>
      <c r="BK421" s="190" t="str">
        <f t="shared" si="455"/>
        <v>BK$19</v>
      </c>
      <c r="BL421" s="190" t="str">
        <f t="shared" si="455"/>
        <v>BL$19</v>
      </c>
      <c r="BM421" s="190" t="str">
        <f t="shared" si="455"/>
        <v>BM$19</v>
      </c>
      <c r="BN421" s="190" t="str">
        <f t="shared" si="455"/>
        <v>BN$19</v>
      </c>
      <c r="BO421" s="190" t="str">
        <f t="shared" si="455"/>
        <v>BO$19</v>
      </c>
      <c r="BP421" s="190" t="str">
        <f t="shared" si="455"/>
        <v>BP$19</v>
      </c>
      <c r="BQ421" s="190" t="str">
        <f t="shared" si="455"/>
        <v>BQ$19</v>
      </c>
      <c r="BR421" s="190" t="str">
        <f t="shared" si="455"/>
        <v>BR$19</v>
      </c>
      <c r="BS421" s="190" t="str">
        <f t="shared" si="455"/>
        <v>BS$19</v>
      </c>
      <c r="BT421" s="190" t="str">
        <f t="shared" si="455"/>
        <v>BT$19</v>
      </c>
      <c r="BU421" s="190" t="str">
        <f t="shared" si="455"/>
        <v>BU$19</v>
      </c>
      <c r="BV421" s="190" t="str">
        <f t="shared" si="455"/>
        <v>BV$19</v>
      </c>
      <c r="BW421" s="190" t="str">
        <f t="shared" si="455"/>
        <v>BW$19</v>
      </c>
      <c r="BX421" s="190" t="str">
        <f t="shared" si="455"/>
        <v>BX$19</v>
      </c>
      <c r="BY421" s="190" t="str">
        <f t="shared" si="455"/>
        <v>BY$19</v>
      </c>
      <c r="BZ421" s="190" t="str">
        <f t="shared" si="455"/>
        <v>BZ$19</v>
      </c>
      <c r="CA421" s="190" t="str">
        <f t="shared" si="455"/>
        <v>CA$19</v>
      </c>
      <c r="CB421" s="190" t="str">
        <f t="shared" si="455"/>
        <v>CB$19</v>
      </c>
      <c r="CC421" s="190" t="str">
        <f t="shared" si="455"/>
        <v>CC$19</v>
      </c>
      <c r="CD421" s="190" t="str">
        <f t="shared" si="455"/>
        <v>CD$19</v>
      </c>
      <c r="CE421" s="190" t="str">
        <f t="shared" ref="CE421:CL421" si="456">CE$23</f>
        <v>CE$19</v>
      </c>
      <c r="CF421" s="190" t="str">
        <f t="shared" si="456"/>
        <v>CF$19</v>
      </c>
      <c r="CG421" s="190" t="str">
        <f t="shared" si="456"/>
        <v>CG$19</v>
      </c>
      <c r="CH421" s="190" t="str">
        <f t="shared" si="456"/>
        <v>CH$19</v>
      </c>
      <c r="CI421" s="190" t="str">
        <f t="shared" si="456"/>
        <v>CI$19</v>
      </c>
      <c r="CJ421" s="190" t="str">
        <f t="shared" si="456"/>
        <v>CJ$19</v>
      </c>
      <c r="CK421" s="190" t="str">
        <f t="shared" si="456"/>
        <v>CK$19</v>
      </c>
      <c r="CL421" s="190" t="str">
        <f t="shared" si="456"/>
        <v>CL$19</v>
      </c>
      <c r="CN421" s="201"/>
      <c r="CO421" s="190" t="str">
        <f t="shared" ref="CO421:DL421" si="457">CO$23</f>
        <v>CO$19</v>
      </c>
      <c r="CP421" s="190" t="str">
        <f t="shared" si="457"/>
        <v>CP$19</v>
      </c>
      <c r="CQ421" s="190" t="str">
        <f t="shared" si="457"/>
        <v>CQ$19</v>
      </c>
      <c r="CR421" s="190" t="str">
        <f t="shared" si="457"/>
        <v>CR$19</v>
      </c>
      <c r="CS421" s="190" t="str">
        <f t="shared" si="457"/>
        <v>CS$19</v>
      </c>
      <c r="CT421" s="190" t="str">
        <f t="shared" si="457"/>
        <v>CT$19</v>
      </c>
      <c r="CU421" s="190" t="str">
        <f t="shared" si="457"/>
        <v>CU$19</v>
      </c>
      <c r="CV421" s="190" t="str">
        <f t="shared" si="457"/>
        <v>CV$19</v>
      </c>
      <c r="CW421" s="190" t="str">
        <f t="shared" si="457"/>
        <v>CW$19</v>
      </c>
      <c r="CX421" s="190" t="str">
        <f t="shared" si="457"/>
        <v>CX$19</v>
      </c>
      <c r="CY421" s="190" t="str">
        <f t="shared" si="457"/>
        <v>CY$19</v>
      </c>
      <c r="CZ421" s="190" t="str">
        <f t="shared" si="457"/>
        <v>CZ$19</v>
      </c>
      <c r="DA421" s="190" t="str">
        <f t="shared" si="457"/>
        <v>DA$19</v>
      </c>
      <c r="DB421" s="190" t="str">
        <f t="shared" si="457"/>
        <v>DB$19</v>
      </c>
      <c r="DC421" s="190" t="str">
        <f t="shared" si="457"/>
        <v>DC$19</v>
      </c>
      <c r="DD421" s="190" t="str">
        <f t="shared" si="457"/>
        <v>DD$19</v>
      </c>
      <c r="DE421" s="190" t="str">
        <f t="shared" si="457"/>
        <v>DE$19</v>
      </c>
      <c r="DF421" s="190" t="str">
        <f t="shared" si="457"/>
        <v>DF$19</v>
      </c>
      <c r="DG421" s="190" t="str">
        <f t="shared" si="457"/>
        <v>DG$19</v>
      </c>
      <c r="DH421" s="190" t="str">
        <f t="shared" si="457"/>
        <v>DH$19</v>
      </c>
      <c r="DI421" s="190" t="str">
        <f t="shared" si="457"/>
        <v>DI$19</v>
      </c>
      <c r="DJ421" s="190" t="str">
        <f t="shared" si="457"/>
        <v>DJ$19</v>
      </c>
      <c r="DK421" s="190" t="str">
        <f t="shared" si="457"/>
        <v>DK$19</v>
      </c>
      <c r="DL421" s="190" t="str">
        <f t="shared" si="457"/>
        <v>DL$19</v>
      </c>
    </row>
    <row r="422" spans="1:116" x14ac:dyDescent="0.4">
      <c r="A422" s="48" t="s">
        <v>218</v>
      </c>
      <c r="B422" s="31" t="s">
        <v>81</v>
      </c>
      <c r="C422" s="31"/>
      <c r="D422" t="s">
        <v>758</v>
      </c>
      <c r="E422" s="8" t="str">
        <f t="shared" ref="E422:E432" si="458">ROW()&amp;" "&amp;D422</f>
        <v>422 SUB-PR</v>
      </c>
      <c r="F422" t="s">
        <v>445</v>
      </c>
      <c r="G422" s="70" t="s">
        <v>780</v>
      </c>
      <c r="H422" s="48"/>
      <c r="I422" s="304"/>
      <c r="J422" s="304"/>
      <c r="K422" s="48"/>
      <c r="L422" s="48"/>
      <c r="M422" s="48"/>
      <c r="N422" s="48"/>
      <c r="O422" s="48"/>
      <c r="P422" s="48"/>
      <c r="R422" s="70"/>
      <c r="S422" s="305"/>
      <c r="T422" s="305"/>
      <c r="U422" s="305"/>
      <c r="V422" s="305"/>
      <c r="W422" s="305"/>
      <c r="X422" s="305"/>
      <c r="Y422" s="305"/>
      <c r="Z422" s="305"/>
      <c r="AA422" s="305"/>
      <c r="AB422" s="305"/>
      <c r="AC422" s="305"/>
      <c r="AD422" s="305"/>
      <c r="AE422" s="305"/>
      <c r="AF422" s="305"/>
      <c r="AG422" s="305"/>
      <c r="AH422" s="305"/>
      <c r="AI422" s="305"/>
      <c r="AJ422" s="305"/>
      <c r="AK422" s="305"/>
      <c r="AL422" s="305"/>
      <c r="AM422" s="305"/>
      <c r="AN422" s="305"/>
      <c r="AO422" s="305"/>
      <c r="AP422" s="305"/>
      <c r="AQ422" s="305"/>
      <c r="AR422" s="305"/>
      <c r="AS422" s="305"/>
      <c r="AT422" s="305"/>
      <c r="AU422" s="305"/>
      <c r="AV422" s="305"/>
      <c r="AW422" s="305"/>
      <c r="AX422" s="305"/>
      <c r="AY422" s="305"/>
      <c r="AZ422" s="305"/>
      <c r="BA422" s="305"/>
      <c r="BB422" s="305"/>
      <c r="BC422" s="305"/>
      <c r="BD422" s="305"/>
      <c r="BE422" s="305"/>
      <c r="BF422" s="305"/>
      <c r="BG422" s="305"/>
      <c r="BH422" s="305"/>
      <c r="BI422" s="305"/>
      <c r="BJ422" s="305"/>
      <c r="BK422" s="305"/>
      <c r="BL422" s="305"/>
      <c r="BM422" s="305"/>
      <c r="BN422" s="305"/>
      <c r="BO422" s="305"/>
      <c r="BP422" s="305"/>
      <c r="BQ422" s="305"/>
      <c r="BR422" s="305"/>
      <c r="BS422" s="305"/>
      <c r="BT422" s="305"/>
      <c r="BU422" s="305"/>
      <c r="BV422" s="305"/>
      <c r="BW422" s="305"/>
      <c r="BX422" s="305"/>
      <c r="BY422" s="305"/>
      <c r="BZ422" s="305"/>
      <c r="CA422" s="305"/>
      <c r="CB422" s="305"/>
      <c r="CC422" s="305"/>
      <c r="CD422" s="305"/>
      <c r="CE422" s="305"/>
      <c r="CF422" s="305"/>
      <c r="CG422" s="305"/>
      <c r="CH422" s="305"/>
      <c r="CI422" s="305"/>
      <c r="CJ422" s="305"/>
      <c r="CK422" s="305"/>
      <c r="CL422" s="305"/>
      <c r="CN422" s="304"/>
      <c r="CO422" s="305"/>
      <c r="CP422" s="305"/>
      <c r="CQ422" s="305"/>
      <c r="CR422" s="305"/>
      <c r="CS422" s="305"/>
      <c r="CT422" s="305"/>
      <c r="CU422" s="305"/>
      <c r="CV422" s="305"/>
      <c r="CW422" s="305"/>
      <c r="CX422" s="305"/>
      <c r="CY422" s="305"/>
      <c r="CZ422" s="305"/>
      <c r="DA422" s="305"/>
      <c r="DB422" s="305"/>
      <c r="DC422" s="305"/>
      <c r="DD422" s="305"/>
      <c r="DE422" s="305"/>
      <c r="DF422" s="305"/>
      <c r="DG422" s="305"/>
      <c r="DH422" s="305"/>
      <c r="DI422" s="305"/>
      <c r="DJ422" s="305"/>
      <c r="DK422" s="305"/>
      <c r="DL422" s="305"/>
    </row>
    <row r="423" spans="1:116" x14ac:dyDescent="0.4">
      <c r="A423" s="31"/>
      <c r="B423" s="31" t="s">
        <v>81</v>
      </c>
      <c r="C423" s="31" t="s">
        <v>198</v>
      </c>
      <c r="D423" t="s">
        <v>758</v>
      </c>
      <c r="E423" s="8" t="str">
        <f>ROW()&amp;" "&amp;D423</f>
        <v>423 SUB-PR</v>
      </c>
      <c r="G423" s="13" t="str">
        <f>"Subscription Revenue - "&amp;G434</f>
        <v>Subscription Revenue - (Primary label)</v>
      </c>
      <c r="H423" s="31"/>
      <c r="I423" s="73"/>
      <c r="J423" s="73"/>
      <c r="K423" s="31"/>
      <c r="L423" s="31"/>
      <c r="M423" s="31"/>
      <c r="N423" s="31"/>
      <c r="O423" s="31"/>
      <c r="P423" s="31"/>
      <c r="R423" s="67"/>
      <c r="S423" s="156"/>
      <c r="T423" s="156"/>
      <c r="U423" s="156"/>
      <c r="V423" s="156"/>
      <c r="W423" s="156"/>
      <c r="X423" s="156"/>
      <c r="Y423" s="156"/>
      <c r="Z423" s="156"/>
      <c r="AA423" s="156"/>
      <c r="AB423" s="156"/>
      <c r="AC423" s="156"/>
      <c r="AD423" s="156"/>
      <c r="AE423" s="156"/>
      <c r="AF423" s="156"/>
      <c r="AG423" s="156"/>
      <c r="AH423" s="156"/>
      <c r="AI423" s="156"/>
      <c r="AJ423" s="156"/>
      <c r="AK423" s="156"/>
      <c r="AL423" s="156"/>
      <c r="AM423" s="156"/>
      <c r="AN423" s="156"/>
      <c r="AO423" s="156"/>
      <c r="AP423" s="156"/>
      <c r="AQ423" s="156"/>
      <c r="AR423" s="156"/>
      <c r="AS423" s="156"/>
      <c r="AT423" s="156"/>
      <c r="AU423" s="156"/>
      <c r="AV423" s="156"/>
      <c r="AW423" s="156"/>
      <c r="AX423" s="156"/>
      <c r="AY423" s="156"/>
      <c r="AZ423" s="156"/>
      <c r="BA423" s="156"/>
      <c r="BB423" s="156"/>
      <c r="BC423" s="156"/>
      <c r="BD423" s="156"/>
      <c r="BE423" s="156"/>
      <c r="BF423" s="156"/>
      <c r="BG423" s="156"/>
      <c r="BH423" s="156"/>
      <c r="BI423" s="156"/>
      <c r="BJ423" s="156"/>
      <c r="BK423" s="156"/>
      <c r="BL423" s="156"/>
      <c r="BM423" s="156"/>
      <c r="BN423" s="156"/>
      <c r="BO423" s="156"/>
      <c r="BP423" s="156"/>
      <c r="BQ423" s="156"/>
      <c r="BR423" s="156"/>
      <c r="BS423" s="156"/>
      <c r="BT423" s="156"/>
      <c r="BU423" s="156"/>
      <c r="BV423" s="156"/>
      <c r="BW423" s="156"/>
      <c r="BX423" s="156"/>
      <c r="BY423" s="156"/>
      <c r="BZ423" s="156"/>
      <c r="CA423" s="156"/>
      <c r="CB423" s="156"/>
      <c r="CC423" s="156"/>
      <c r="CD423" s="156"/>
      <c r="CE423" s="156"/>
      <c r="CF423" s="156"/>
      <c r="CG423" s="156"/>
      <c r="CH423" s="156"/>
      <c r="CI423" s="156"/>
      <c r="CJ423" s="156"/>
      <c r="CK423" s="156"/>
      <c r="CL423" s="156"/>
      <c r="CN423" s="73"/>
      <c r="CO423" s="156"/>
      <c r="CP423" s="156"/>
      <c r="CQ423" s="156"/>
      <c r="CR423" s="156"/>
      <c r="CS423" s="156"/>
      <c r="CT423" s="156"/>
      <c r="CU423" s="156"/>
      <c r="CV423" s="156"/>
      <c r="CW423" s="156"/>
      <c r="CX423" s="156"/>
      <c r="CY423" s="156"/>
      <c r="CZ423" s="156"/>
      <c r="DA423" s="156"/>
      <c r="DB423" s="156"/>
      <c r="DC423" s="156"/>
      <c r="DD423" s="156"/>
      <c r="DE423" s="156"/>
      <c r="DF423" s="156"/>
      <c r="DG423" s="156"/>
      <c r="DH423" s="156"/>
      <c r="DI423" s="156"/>
      <c r="DJ423" s="156"/>
      <c r="DK423" s="156"/>
      <c r="DL423" s="156"/>
    </row>
    <row r="424" spans="1:116" x14ac:dyDescent="0.4">
      <c r="B424" t="str">
        <f>E424</f>
        <v>424 SUB-PR</v>
      </c>
      <c r="D424" t="s">
        <v>758</v>
      </c>
      <c r="E424" s="8" t="str">
        <f>ROW()&amp;" "&amp;D424</f>
        <v>424 SUB-PR</v>
      </c>
      <c r="G424" s="145" t="s">
        <v>414</v>
      </c>
      <c r="H424" s="12"/>
      <c r="I424" s="60"/>
      <c r="J424" s="60"/>
      <c r="K424" s="18">
        <v>20</v>
      </c>
      <c r="L424" s="18">
        <v>20</v>
      </c>
      <c r="M424" s="18">
        <v>20</v>
      </c>
      <c r="N424" s="18">
        <v>20</v>
      </c>
      <c r="O424" s="18">
        <v>20</v>
      </c>
      <c r="P424" s="18">
        <v>20</v>
      </c>
      <c r="R424" s="19"/>
      <c r="S424" s="147" cm="1">
        <f t="array" ref="S424">INDEX($K:$P,ROW(),MATCH(S$3,$K$2:$P$2,0))</f>
        <v>20</v>
      </c>
      <c r="T424" s="147" cm="1">
        <f t="array" ref="T424">INDEX($K:$P,ROW(),MATCH(T$3,$K$2:$P$2,0))</f>
        <v>20</v>
      </c>
      <c r="U424" s="147" cm="1">
        <f t="array" ref="U424">INDEX($K:$P,ROW(),MATCH(U$3,$K$2:$P$2,0))</f>
        <v>20</v>
      </c>
      <c r="V424" s="147" cm="1">
        <f t="array" ref="V424">INDEX($K:$P,ROW(),MATCH(V$3,$K$2:$P$2,0))</f>
        <v>20</v>
      </c>
      <c r="W424" s="147" cm="1">
        <f t="array" ref="W424">INDEX($K:$P,ROW(),MATCH(W$3,$K$2:$P$2,0))</f>
        <v>20</v>
      </c>
      <c r="X424" s="147" cm="1">
        <f t="array" ref="X424">INDEX($K:$P,ROW(),MATCH(X$3,$K$2:$P$2,0))</f>
        <v>20</v>
      </c>
      <c r="Y424" s="147" cm="1">
        <f t="array" ref="Y424">INDEX($K:$P,ROW(),MATCH(Y$3,$K$2:$P$2,0))</f>
        <v>20</v>
      </c>
      <c r="Z424" s="147" cm="1">
        <f t="array" ref="Z424">INDEX($K:$P,ROW(),MATCH(Z$3,$K$2:$P$2,0))</f>
        <v>20</v>
      </c>
      <c r="AA424" s="147" cm="1">
        <f t="array" ref="AA424">INDEX($K:$P,ROW(),MATCH(AA$3,$K$2:$P$2,0))</f>
        <v>20</v>
      </c>
      <c r="AB424" s="147" cm="1">
        <f t="array" ref="AB424">INDEX($K:$P,ROW(),MATCH(AB$3,$K$2:$P$2,0))</f>
        <v>20</v>
      </c>
      <c r="AC424" s="147" cm="1">
        <f t="array" ref="AC424">INDEX($K:$P,ROW(),MATCH(AC$3,$K$2:$P$2,0))</f>
        <v>20</v>
      </c>
      <c r="AD424" s="147" cm="1">
        <f t="array" ref="AD424">INDEX($K:$P,ROW(),MATCH(AD$3,$K$2:$P$2,0))</f>
        <v>20</v>
      </c>
      <c r="AE424" s="147" cm="1">
        <f t="array" ref="AE424">INDEX($K:$P,ROW(),MATCH(AE$3,$K$2:$P$2,0))</f>
        <v>20</v>
      </c>
      <c r="AF424" s="147" cm="1">
        <f t="array" ref="AF424">INDEX($K:$P,ROW(),MATCH(AF$3,$K$2:$P$2,0))</f>
        <v>20</v>
      </c>
      <c r="AG424" s="147" cm="1">
        <f t="array" ref="AG424">INDEX($K:$P,ROW(),MATCH(AG$3,$K$2:$P$2,0))</f>
        <v>20</v>
      </c>
      <c r="AH424" s="147" cm="1">
        <f t="array" ref="AH424">INDEX($K:$P,ROW(),MATCH(AH$3,$K$2:$P$2,0))</f>
        <v>20</v>
      </c>
      <c r="AI424" s="147" cm="1">
        <f t="array" ref="AI424">INDEX($K:$P,ROW(),MATCH(AI$3,$K$2:$P$2,0))</f>
        <v>20</v>
      </c>
      <c r="AJ424" s="147" cm="1">
        <f t="array" ref="AJ424">INDEX($K:$P,ROW(),MATCH(AJ$3,$K$2:$P$2,0))</f>
        <v>20</v>
      </c>
      <c r="AK424" s="147" cm="1">
        <f t="array" ref="AK424">INDEX($K:$P,ROW(),MATCH(AK$3,$K$2:$P$2,0))</f>
        <v>20</v>
      </c>
      <c r="AL424" s="147" cm="1">
        <f t="array" ref="AL424">INDEX($K:$P,ROW(),MATCH(AL$3,$K$2:$P$2,0))</f>
        <v>20</v>
      </c>
      <c r="AM424" s="147" cm="1">
        <f t="array" ref="AM424">INDEX($K:$P,ROW(),MATCH(AM$3,$K$2:$P$2,0))</f>
        <v>20</v>
      </c>
      <c r="AN424" s="147" cm="1">
        <f t="array" ref="AN424">INDEX($K:$P,ROW(),MATCH(AN$3,$K$2:$P$2,0))</f>
        <v>20</v>
      </c>
      <c r="AO424" s="147" cm="1">
        <f t="array" ref="AO424">INDEX($K:$P,ROW(),MATCH(AO$3,$K$2:$P$2,0))</f>
        <v>20</v>
      </c>
      <c r="AP424" s="147" cm="1">
        <f t="array" ref="AP424">INDEX($K:$P,ROW(),MATCH(AP$3,$K$2:$P$2,0))</f>
        <v>20</v>
      </c>
      <c r="AQ424" s="147" cm="1">
        <f t="array" ref="AQ424">INDEX($K:$P,ROW(),MATCH(AQ$3,$K$2:$P$2,0))</f>
        <v>20</v>
      </c>
      <c r="AR424" s="147" cm="1">
        <f t="array" ref="AR424">INDEX($K:$P,ROW(),MATCH(AR$3,$K$2:$P$2,0))</f>
        <v>20</v>
      </c>
      <c r="AS424" s="147" cm="1">
        <f t="array" ref="AS424">INDEX($K:$P,ROW(),MATCH(AS$3,$K$2:$P$2,0))</f>
        <v>20</v>
      </c>
      <c r="AT424" s="147" cm="1">
        <f t="array" ref="AT424">INDEX($K:$P,ROW(),MATCH(AT$3,$K$2:$P$2,0))</f>
        <v>20</v>
      </c>
      <c r="AU424" s="147" cm="1">
        <f t="array" ref="AU424">INDEX($K:$P,ROW(),MATCH(AU$3,$K$2:$P$2,0))</f>
        <v>20</v>
      </c>
      <c r="AV424" s="147" cm="1">
        <f t="array" ref="AV424">INDEX($K:$P,ROW(),MATCH(AV$3,$K$2:$P$2,0))</f>
        <v>20</v>
      </c>
      <c r="AW424" s="147" cm="1">
        <f t="array" ref="AW424">INDEX($K:$P,ROW(),MATCH(AW$3,$K$2:$P$2,0))</f>
        <v>20</v>
      </c>
      <c r="AX424" s="147" cm="1">
        <f t="array" ref="AX424">INDEX($K:$P,ROW(),MATCH(AX$3,$K$2:$P$2,0))</f>
        <v>20</v>
      </c>
      <c r="AY424" s="147" cm="1">
        <f t="array" ref="AY424">INDEX($K:$P,ROW(),MATCH(AY$3,$K$2:$P$2,0))</f>
        <v>20</v>
      </c>
      <c r="AZ424" s="147" cm="1">
        <f t="array" ref="AZ424">INDEX($K:$P,ROW(),MATCH(AZ$3,$K$2:$P$2,0))</f>
        <v>20</v>
      </c>
      <c r="BA424" s="147" cm="1">
        <f t="array" ref="BA424">INDEX($K:$P,ROW(),MATCH(BA$3,$K$2:$P$2,0))</f>
        <v>20</v>
      </c>
      <c r="BB424" s="147" cm="1">
        <f t="array" ref="BB424">INDEX($K:$P,ROW(),MATCH(BB$3,$K$2:$P$2,0))</f>
        <v>20</v>
      </c>
      <c r="BC424" s="147" cm="1">
        <f t="array" ref="BC424">INDEX($K:$P,ROW(),MATCH(BC$3,$K$2:$P$2,0))</f>
        <v>20</v>
      </c>
      <c r="BD424" s="147" cm="1">
        <f t="array" ref="BD424">INDEX($K:$P,ROW(),MATCH(BD$3,$K$2:$P$2,0))</f>
        <v>20</v>
      </c>
      <c r="BE424" s="147" cm="1">
        <f t="array" ref="BE424">INDEX($K:$P,ROW(),MATCH(BE$3,$K$2:$P$2,0))</f>
        <v>20</v>
      </c>
      <c r="BF424" s="147" cm="1">
        <f t="array" ref="BF424">INDEX($K:$P,ROW(),MATCH(BF$3,$K$2:$P$2,0))</f>
        <v>20</v>
      </c>
      <c r="BG424" s="147" cm="1">
        <f t="array" ref="BG424">INDEX($K:$P,ROW(),MATCH(BG$3,$K$2:$P$2,0))</f>
        <v>20</v>
      </c>
      <c r="BH424" s="147" cm="1">
        <f t="array" ref="BH424">INDEX($K:$P,ROW(),MATCH(BH$3,$K$2:$P$2,0))</f>
        <v>20</v>
      </c>
      <c r="BI424" s="147" cm="1">
        <f t="array" ref="BI424">INDEX($K:$P,ROW(),MATCH(BI$3,$K$2:$P$2,0))</f>
        <v>20</v>
      </c>
      <c r="BJ424" s="147" cm="1">
        <f t="array" ref="BJ424">INDEX($K:$P,ROW(),MATCH(BJ$3,$K$2:$P$2,0))</f>
        <v>20</v>
      </c>
      <c r="BK424" s="147" cm="1">
        <f t="array" ref="BK424">INDEX($K:$P,ROW(),MATCH(BK$3,$K$2:$P$2,0))</f>
        <v>20</v>
      </c>
      <c r="BL424" s="147" cm="1">
        <f t="array" ref="BL424">INDEX($K:$P,ROW(),MATCH(BL$3,$K$2:$P$2,0))</f>
        <v>20</v>
      </c>
      <c r="BM424" s="147" cm="1">
        <f t="array" ref="BM424">INDEX($K:$P,ROW(),MATCH(BM$3,$K$2:$P$2,0))</f>
        <v>20</v>
      </c>
      <c r="BN424" s="147" cm="1">
        <f t="array" ref="BN424">INDEX($K:$P,ROW(),MATCH(BN$3,$K$2:$P$2,0))</f>
        <v>20</v>
      </c>
      <c r="BO424" s="147" cm="1">
        <f t="array" ref="BO424">INDEX($K:$P,ROW(),MATCH(BO$3,$K$2:$P$2,0))</f>
        <v>20</v>
      </c>
      <c r="BP424" s="147" cm="1">
        <f t="array" ref="BP424">INDEX($K:$P,ROW(),MATCH(BP$3,$K$2:$P$2,0))</f>
        <v>20</v>
      </c>
      <c r="BQ424" s="147" cm="1">
        <f t="array" ref="BQ424">INDEX($K:$P,ROW(),MATCH(BQ$3,$K$2:$P$2,0))</f>
        <v>20</v>
      </c>
      <c r="BR424" s="147" cm="1">
        <f t="array" ref="BR424">INDEX($K:$P,ROW(),MATCH(BR$3,$K$2:$P$2,0))</f>
        <v>20</v>
      </c>
      <c r="BS424" s="147" cm="1">
        <f t="array" ref="BS424">INDEX($K:$P,ROW(),MATCH(BS$3,$K$2:$P$2,0))</f>
        <v>20</v>
      </c>
      <c r="BT424" s="147" cm="1">
        <f t="array" ref="BT424">INDEX($K:$P,ROW(),MATCH(BT$3,$K$2:$P$2,0))</f>
        <v>20</v>
      </c>
      <c r="BU424" s="147" cm="1">
        <f t="array" ref="BU424">INDEX($K:$P,ROW(),MATCH(BU$3,$K$2:$P$2,0))</f>
        <v>20</v>
      </c>
      <c r="BV424" s="147" cm="1">
        <f t="array" ref="BV424">INDEX($K:$P,ROW(),MATCH(BV$3,$K$2:$P$2,0))</f>
        <v>20</v>
      </c>
      <c r="BW424" s="147" cm="1">
        <f t="array" ref="BW424">INDEX($K:$P,ROW(),MATCH(BW$3,$K$2:$P$2,0))</f>
        <v>20</v>
      </c>
      <c r="BX424" s="147" cm="1">
        <f t="array" ref="BX424">INDEX($K:$P,ROW(),MATCH(BX$3,$K$2:$P$2,0))</f>
        <v>20</v>
      </c>
      <c r="BY424" s="147" cm="1">
        <f t="array" ref="BY424">INDEX($K:$P,ROW(),MATCH(BY$3,$K$2:$P$2,0))</f>
        <v>20</v>
      </c>
      <c r="BZ424" s="147" cm="1">
        <f t="array" ref="BZ424">INDEX($K:$P,ROW(),MATCH(BZ$3,$K$2:$P$2,0))</f>
        <v>20</v>
      </c>
      <c r="CA424" s="147" cm="1">
        <f t="array" ref="CA424">INDEX($K:$P,ROW(),MATCH(CA$3,$K$2:$P$2,0))</f>
        <v>20</v>
      </c>
      <c r="CB424" s="147" cm="1">
        <f t="array" ref="CB424">INDEX($K:$P,ROW(),MATCH(CB$3,$K$2:$P$2,0))</f>
        <v>20</v>
      </c>
      <c r="CC424" s="147" cm="1">
        <f t="array" ref="CC424">INDEX($K:$P,ROW(),MATCH(CC$3,$K$2:$P$2,0))</f>
        <v>20</v>
      </c>
      <c r="CD424" s="147" cm="1">
        <f t="array" ref="CD424">INDEX($K:$P,ROW(),MATCH(CD$3,$K$2:$P$2,0))</f>
        <v>20</v>
      </c>
      <c r="CE424" s="147" cm="1">
        <f t="array" ref="CE424">INDEX($K:$P,ROW(),MATCH(CE$3,$K$2:$P$2,0))</f>
        <v>20</v>
      </c>
      <c r="CF424" s="147" cm="1">
        <f t="array" ref="CF424">INDEX($K:$P,ROW(),MATCH(CF$3,$K$2:$P$2,0))</f>
        <v>20</v>
      </c>
      <c r="CG424" s="147" cm="1">
        <f t="array" ref="CG424">INDEX($K:$P,ROW(),MATCH(CG$3,$K$2:$P$2,0))</f>
        <v>20</v>
      </c>
      <c r="CH424" s="147" cm="1">
        <f t="array" ref="CH424">INDEX($K:$P,ROW(),MATCH(CH$3,$K$2:$P$2,0))</f>
        <v>20</v>
      </c>
      <c r="CI424" s="147" cm="1">
        <f t="array" ref="CI424">INDEX($K:$P,ROW(),MATCH(CI$3,$K$2:$P$2,0))</f>
        <v>20</v>
      </c>
      <c r="CJ424" s="147" cm="1">
        <f t="array" ref="CJ424">INDEX($K:$P,ROW(),MATCH(CJ$3,$K$2:$P$2,0))</f>
        <v>20</v>
      </c>
      <c r="CK424" s="147" cm="1">
        <f t="array" ref="CK424">INDEX($K:$P,ROW(),MATCH(CK$3,$K$2:$P$2,0))</f>
        <v>20</v>
      </c>
      <c r="CL424" s="147" cm="1">
        <f t="array" ref="CL424">INDEX($K:$P,ROW(),MATCH(CL$3,$K$2:$P$2,0))</f>
        <v>20</v>
      </c>
      <c r="CN424" s="60"/>
      <c r="CO424" s="147" t="e" cm="1">
        <f t="array" ref="CO424">INDEX($K:$P,ROW(),MATCH(CO$3,$K$2:$P$2,0))</f>
        <v>#N/A</v>
      </c>
      <c r="CP424" s="147" t="e" cm="1">
        <f t="array" ref="CP424">INDEX($K:$P,ROW(),MATCH(CP$3,$K$2:$P$2,0))</f>
        <v>#N/A</v>
      </c>
      <c r="CQ424" s="147" t="e" cm="1">
        <f t="array" ref="CQ424">INDEX($K:$P,ROW(),MATCH(CQ$3,$K$2:$P$2,0))</f>
        <v>#N/A</v>
      </c>
      <c r="CR424" s="147" t="e" cm="1">
        <f t="array" ref="CR424">INDEX($K:$P,ROW(),MATCH(CR$3,$K$2:$P$2,0))</f>
        <v>#N/A</v>
      </c>
      <c r="CS424" s="147" t="e" cm="1">
        <f t="array" ref="CS424">INDEX($K:$P,ROW(),MATCH(CS$3,$K$2:$P$2,0))</f>
        <v>#N/A</v>
      </c>
      <c r="CT424" s="147" t="e" cm="1">
        <f t="array" ref="CT424">INDEX($K:$P,ROW(),MATCH(CT$3,$K$2:$P$2,0))</f>
        <v>#N/A</v>
      </c>
      <c r="CU424" s="147" t="e" cm="1">
        <f t="array" ref="CU424">INDEX($K:$P,ROW(),MATCH(CU$3,$K$2:$P$2,0))</f>
        <v>#N/A</v>
      </c>
      <c r="CV424" s="147" t="e" cm="1">
        <f t="array" ref="CV424">INDEX($K:$P,ROW(),MATCH(CV$3,$K$2:$P$2,0))</f>
        <v>#N/A</v>
      </c>
      <c r="CW424" s="147" t="e" cm="1">
        <f t="array" ref="CW424">INDEX($K:$P,ROW(),MATCH(CW$3,$K$2:$P$2,0))</f>
        <v>#N/A</v>
      </c>
      <c r="CX424" s="147" t="e" cm="1">
        <f t="array" ref="CX424">INDEX($K:$P,ROW(),MATCH(CX$3,$K$2:$P$2,0))</f>
        <v>#N/A</v>
      </c>
      <c r="CY424" s="147" t="e" cm="1">
        <f t="array" ref="CY424">INDEX($K:$P,ROW(),MATCH(CY$3,$K$2:$P$2,0))</f>
        <v>#N/A</v>
      </c>
      <c r="CZ424" s="147" t="e" cm="1">
        <f t="array" ref="CZ424">INDEX($K:$P,ROW(),MATCH(CZ$3,$K$2:$P$2,0))</f>
        <v>#N/A</v>
      </c>
      <c r="DA424" s="147" t="e" cm="1">
        <f t="array" ref="DA424">INDEX($K:$P,ROW(),MATCH(DA$3,$K$2:$P$2,0))</f>
        <v>#N/A</v>
      </c>
      <c r="DB424" s="147" t="e" cm="1">
        <f t="array" ref="DB424">INDEX($K:$P,ROW(),MATCH(DB$3,$K$2:$P$2,0))</f>
        <v>#N/A</v>
      </c>
      <c r="DC424" s="147" t="e" cm="1">
        <f t="array" ref="DC424">INDEX($K:$P,ROW(),MATCH(DC$3,$K$2:$P$2,0))</f>
        <v>#N/A</v>
      </c>
      <c r="DD424" s="147" t="e" cm="1">
        <f t="array" ref="DD424">INDEX($K:$P,ROW(),MATCH(DD$3,$K$2:$P$2,0))</f>
        <v>#N/A</v>
      </c>
      <c r="DE424" s="147" t="e" cm="1">
        <f t="array" ref="DE424">INDEX($K:$P,ROW(),MATCH(DE$3,$K$2:$P$2,0))</f>
        <v>#N/A</v>
      </c>
      <c r="DF424" s="147" t="e" cm="1">
        <f t="array" ref="DF424">INDEX($K:$P,ROW(),MATCH(DF$3,$K$2:$P$2,0))</f>
        <v>#N/A</v>
      </c>
      <c r="DG424" s="147" t="e" cm="1">
        <f t="array" ref="DG424">INDEX($K:$P,ROW(),MATCH(DG$3,$K$2:$P$2,0))</f>
        <v>#N/A</v>
      </c>
      <c r="DH424" s="147" t="e" cm="1">
        <f t="array" ref="DH424">INDEX($K:$P,ROW(),MATCH(DH$3,$K$2:$P$2,0))</f>
        <v>#N/A</v>
      </c>
      <c r="DI424" s="147" t="e" cm="1">
        <f t="array" ref="DI424">INDEX($K:$P,ROW(),MATCH(DI$3,$K$2:$P$2,0))</f>
        <v>#N/A</v>
      </c>
      <c r="DJ424" s="147" t="e" cm="1">
        <f t="array" ref="DJ424">INDEX($K:$P,ROW(),MATCH(DJ$3,$K$2:$P$2,0))</f>
        <v>#N/A</v>
      </c>
      <c r="DK424" s="147" t="e" cm="1">
        <f t="array" ref="DK424">INDEX($K:$P,ROW(),MATCH(DK$3,$K$2:$P$2,0))</f>
        <v>#N/A</v>
      </c>
      <c r="DL424" s="147" t="e" cm="1">
        <f t="array" ref="DL424">INDEX($K:$P,ROW(),MATCH(DL$3,$K$2:$P$2,0))</f>
        <v>#N/A</v>
      </c>
    </row>
    <row r="425" spans="1:116" x14ac:dyDescent="0.4">
      <c r="D425" t="s">
        <v>758</v>
      </c>
      <c r="E425" s="8" t="str">
        <f t="shared" ref="E425" si="459">ROW()&amp;" "&amp;D425</f>
        <v>425 SUB-PR</v>
      </c>
      <c r="G425"/>
      <c r="I425"/>
      <c r="J425"/>
      <c r="R425" s="15"/>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N425" s="60"/>
      <c r="CO425" s="76"/>
      <c r="CP425" s="76"/>
      <c r="CQ425" s="76"/>
      <c r="CR425" s="76"/>
      <c r="CS425" s="76"/>
      <c r="CT425" s="76"/>
      <c r="CU425" s="76"/>
      <c r="CV425" s="76"/>
      <c r="CW425" s="76"/>
      <c r="CX425" s="76"/>
      <c r="CY425" s="76"/>
      <c r="CZ425" s="76"/>
      <c r="DA425" s="76"/>
      <c r="DB425" s="76"/>
      <c r="DC425" s="76"/>
      <c r="DD425" s="76"/>
      <c r="DE425" s="76"/>
      <c r="DF425" s="76"/>
      <c r="DG425" s="76"/>
      <c r="DH425" s="76"/>
      <c r="DI425" s="76"/>
      <c r="DJ425" s="76"/>
      <c r="DK425" s="76"/>
      <c r="DL425" s="76"/>
    </row>
    <row r="426" spans="1:116" x14ac:dyDescent="0.4">
      <c r="B426" s="6"/>
      <c r="C426" s="6"/>
      <c r="D426" t="s">
        <v>758</v>
      </c>
      <c r="E426" s="8" t="str">
        <f t="shared" si="458"/>
        <v>426 SUB-PR</v>
      </c>
      <c r="G426" s="95" t="str">
        <f>G431&amp;":"</f>
        <v># of subscribers:</v>
      </c>
      <c r="H426" s="12"/>
      <c r="I426" s="60"/>
      <c r="J426" s="60"/>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N426" s="60"/>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c r="DK426" s="72"/>
      <c r="DL426" s="72"/>
    </row>
    <row r="427" spans="1:116" x14ac:dyDescent="0.4">
      <c r="B427" s="6"/>
      <c r="C427" s="6"/>
      <c r="D427" t="s">
        <v>758</v>
      </c>
      <c r="E427" s="8" t="str">
        <f t="shared" si="458"/>
        <v>427 SUB-PR</v>
      </c>
      <c r="G427" s="158" t="s">
        <v>71</v>
      </c>
      <c r="K427" s="15">
        <f>SUMIF($4:$4,K$2-1,427:427)</f>
        <v>0</v>
      </c>
      <c r="L427" s="15">
        <f ca="1">K431</f>
        <v>500</v>
      </c>
      <c r="M427" s="15">
        <f ca="1">L431</f>
        <v>500</v>
      </c>
      <c r="N427" s="15">
        <f ca="1">M431</f>
        <v>500</v>
      </c>
      <c r="O427" s="15">
        <f ca="1">N431</f>
        <v>500</v>
      </c>
      <c r="P427" s="15">
        <f ca="1">O431</f>
        <v>500</v>
      </c>
      <c r="R427" s="15"/>
      <c r="S427" s="76">
        <f t="shared" ref="S427" si="460">R431</f>
        <v>0</v>
      </c>
      <c r="T427" s="76">
        <f t="shared" ref="T427:AY427" ca="1" si="461">S431</f>
        <v>500</v>
      </c>
      <c r="U427" s="76">
        <f t="shared" ca="1" si="461"/>
        <v>500</v>
      </c>
      <c r="V427" s="76">
        <f t="shared" ca="1" si="461"/>
        <v>500</v>
      </c>
      <c r="W427" s="76">
        <f t="shared" ca="1" si="461"/>
        <v>500</v>
      </c>
      <c r="X427" s="76">
        <f t="shared" ca="1" si="461"/>
        <v>500</v>
      </c>
      <c r="Y427" s="76">
        <f t="shared" ca="1" si="461"/>
        <v>500</v>
      </c>
      <c r="Z427" s="76">
        <f t="shared" ca="1" si="461"/>
        <v>500</v>
      </c>
      <c r="AA427" s="76">
        <f t="shared" ca="1" si="461"/>
        <v>500</v>
      </c>
      <c r="AB427" s="76">
        <f t="shared" ca="1" si="461"/>
        <v>500</v>
      </c>
      <c r="AC427" s="76">
        <f t="shared" ca="1" si="461"/>
        <v>500</v>
      </c>
      <c r="AD427" s="76">
        <f t="shared" ca="1" si="461"/>
        <v>500</v>
      </c>
      <c r="AE427" s="76">
        <f t="shared" ca="1" si="461"/>
        <v>500</v>
      </c>
      <c r="AF427" s="76">
        <f t="shared" ca="1" si="461"/>
        <v>500</v>
      </c>
      <c r="AG427" s="76">
        <f t="shared" ca="1" si="461"/>
        <v>500</v>
      </c>
      <c r="AH427" s="76">
        <f t="shared" ca="1" si="461"/>
        <v>500</v>
      </c>
      <c r="AI427" s="76">
        <f t="shared" ca="1" si="461"/>
        <v>500</v>
      </c>
      <c r="AJ427" s="76">
        <f t="shared" ca="1" si="461"/>
        <v>500</v>
      </c>
      <c r="AK427" s="76">
        <f t="shared" ca="1" si="461"/>
        <v>500</v>
      </c>
      <c r="AL427" s="76">
        <f t="shared" ca="1" si="461"/>
        <v>500</v>
      </c>
      <c r="AM427" s="76">
        <f t="shared" ca="1" si="461"/>
        <v>500</v>
      </c>
      <c r="AN427" s="76">
        <f t="shared" ca="1" si="461"/>
        <v>500</v>
      </c>
      <c r="AO427" s="76">
        <f t="shared" ca="1" si="461"/>
        <v>500</v>
      </c>
      <c r="AP427" s="76">
        <f t="shared" ca="1" si="461"/>
        <v>500</v>
      </c>
      <c r="AQ427" s="76">
        <f t="shared" ca="1" si="461"/>
        <v>500</v>
      </c>
      <c r="AR427" s="76">
        <f t="shared" ca="1" si="461"/>
        <v>500</v>
      </c>
      <c r="AS427" s="76">
        <f t="shared" ca="1" si="461"/>
        <v>500</v>
      </c>
      <c r="AT427" s="76">
        <f t="shared" ca="1" si="461"/>
        <v>500</v>
      </c>
      <c r="AU427" s="76">
        <f t="shared" ca="1" si="461"/>
        <v>500</v>
      </c>
      <c r="AV427" s="76">
        <f t="shared" ca="1" si="461"/>
        <v>500</v>
      </c>
      <c r="AW427" s="76">
        <f t="shared" ca="1" si="461"/>
        <v>500</v>
      </c>
      <c r="AX427" s="76">
        <f t="shared" ca="1" si="461"/>
        <v>500</v>
      </c>
      <c r="AY427" s="76">
        <f t="shared" ca="1" si="461"/>
        <v>500</v>
      </c>
      <c r="AZ427" s="76">
        <f t="shared" ref="AZ427:CE427" ca="1" si="462">AY431</f>
        <v>500</v>
      </c>
      <c r="BA427" s="76">
        <f t="shared" ca="1" si="462"/>
        <v>500</v>
      </c>
      <c r="BB427" s="76">
        <f t="shared" ca="1" si="462"/>
        <v>500</v>
      </c>
      <c r="BC427" s="76">
        <f t="shared" ca="1" si="462"/>
        <v>500</v>
      </c>
      <c r="BD427" s="76">
        <f t="shared" ca="1" si="462"/>
        <v>500</v>
      </c>
      <c r="BE427" s="76">
        <f t="shared" ca="1" si="462"/>
        <v>500</v>
      </c>
      <c r="BF427" s="76">
        <f t="shared" ca="1" si="462"/>
        <v>500</v>
      </c>
      <c r="BG427" s="76">
        <f t="shared" ca="1" si="462"/>
        <v>500</v>
      </c>
      <c r="BH427" s="76">
        <f t="shared" ca="1" si="462"/>
        <v>500</v>
      </c>
      <c r="BI427" s="76">
        <f t="shared" ca="1" si="462"/>
        <v>500</v>
      </c>
      <c r="BJ427" s="76">
        <f t="shared" ca="1" si="462"/>
        <v>500</v>
      </c>
      <c r="BK427" s="76">
        <f t="shared" ca="1" si="462"/>
        <v>500</v>
      </c>
      <c r="BL427" s="76">
        <f t="shared" ca="1" si="462"/>
        <v>500</v>
      </c>
      <c r="BM427" s="76">
        <f t="shared" ca="1" si="462"/>
        <v>500</v>
      </c>
      <c r="BN427" s="76">
        <f t="shared" ca="1" si="462"/>
        <v>500</v>
      </c>
      <c r="BO427" s="76">
        <f t="shared" ca="1" si="462"/>
        <v>500</v>
      </c>
      <c r="BP427" s="76">
        <f t="shared" ca="1" si="462"/>
        <v>500</v>
      </c>
      <c r="BQ427" s="76">
        <f t="shared" ca="1" si="462"/>
        <v>500</v>
      </c>
      <c r="BR427" s="76">
        <f t="shared" ca="1" si="462"/>
        <v>500</v>
      </c>
      <c r="BS427" s="76">
        <f t="shared" ca="1" si="462"/>
        <v>500</v>
      </c>
      <c r="BT427" s="76">
        <f t="shared" ca="1" si="462"/>
        <v>500</v>
      </c>
      <c r="BU427" s="76">
        <f t="shared" ca="1" si="462"/>
        <v>500</v>
      </c>
      <c r="BV427" s="76">
        <f t="shared" ca="1" si="462"/>
        <v>500</v>
      </c>
      <c r="BW427" s="76">
        <f t="shared" ca="1" si="462"/>
        <v>500</v>
      </c>
      <c r="BX427" s="76">
        <f t="shared" ca="1" si="462"/>
        <v>500</v>
      </c>
      <c r="BY427" s="76">
        <f t="shared" ca="1" si="462"/>
        <v>500</v>
      </c>
      <c r="BZ427" s="76">
        <f t="shared" ca="1" si="462"/>
        <v>500</v>
      </c>
      <c r="CA427" s="76">
        <f t="shared" ca="1" si="462"/>
        <v>500</v>
      </c>
      <c r="CB427" s="76">
        <f t="shared" ca="1" si="462"/>
        <v>500</v>
      </c>
      <c r="CC427" s="76">
        <f t="shared" ca="1" si="462"/>
        <v>500</v>
      </c>
      <c r="CD427" s="76">
        <f t="shared" ca="1" si="462"/>
        <v>500</v>
      </c>
      <c r="CE427" s="76">
        <f t="shared" ca="1" si="462"/>
        <v>500</v>
      </c>
      <c r="CF427" s="76">
        <f t="shared" ref="CF427:CL427" ca="1" si="463">CE431</f>
        <v>500</v>
      </c>
      <c r="CG427" s="76">
        <f t="shared" ca="1" si="463"/>
        <v>500</v>
      </c>
      <c r="CH427" s="76">
        <f t="shared" ca="1" si="463"/>
        <v>500</v>
      </c>
      <c r="CI427" s="76">
        <f t="shared" ca="1" si="463"/>
        <v>500</v>
      </c>
      <c r="CJ427" s="76">
        <f t="shared" ca="1" si="463"/>
        <v>500</v>
      </c>
      <c r="CK427" s="76">
        <f t="shared" ca="1" si="463"/>
        <v>500</v>
      </c>
      <c r="CL427" s="76">
        <f t="shared" ca="1" si="463"/>
        <v>500</v>
      </c>
      <c r="CO427" s="76">
        <f t="shared" ref="CO427:DL427" si="464">CN431</f>
        <v>0</v>
      </c>
      <c r="CP427" s="76" t="e">
        <f t="shared" ca="1" si="464"/>
        <v>#N/A</v>
      </c>
      <c r="CQ427" s="76" t="e">
        <f t="shared" ca="1" si="464"/>
        <v>#N/A</v>
      </c>
      <c r="CR427" s="76" t="e">
        <f t="shared" ca="1" si="464"/>
        <v>#N/A</v>
      </c>
      <c r="CS427" s="76" t="e">
        <f t="shared" ca="1" si="464"/>
        <v>#N/A</v>
      </c>
      <c r="CT427" s="76" t="e">
        <f t="shared" ca="1" si="464"/>
        <v>#N/A</v>
      </c>
      <c r="CU427" s="76" t="e">
        <f t="shared" ca="1" si="464"/>
        <v>#N/A</v>
      </c>
      <c r="CV427" s="76" t="e">
        <f t="shared" ca="1" si="464"/>
        <v>#N/A</v>
      </c>
      <c r="CW427" s="76" t="e">
        <f t="shared" ca="1" si="464"/>
        <v>#N/A</v>
      </c>
      <c r="CX427" s="76" t="e">
        <f t="shared" ca="1" si="464"/>
        <v>#N/A</v>
      </c>
      <c r="CY427" s="76" t="e">
        <f t="shared" ca="1" si="464"/>
        <v>#N/A</v>
      </c>
      <c r="CZ427" s="76" t="e">
        <f t="shared" ca="1" si="464"/>
        <v>#N/A</v>
      </c>
      <c r="DA427" s="76" t="e">
        <f t="shared" ca="1" si="464"/>
        <v>#N/A</v>
      </c>
      <c r="DB427" s="76" t="e">
        <f t="shared" ca="1" si="464"/>
        <v>#N/A</v>
      </c>
      <c r="DC427" s="76" t="e">
        <f t="shared" ca="1" si="464"/>
        <v>#N/A</v>
      </c>
      <c r="DD427" s="76" t="e">
        <f t="shared" ca="1" si="464"/>
        <v>#N/A</v>
      </c>
      <c r="DE427" s="76" t="e">
        <f t="shared" ca="1" si="464"/>
        <v>#N/A</v>
      </c>
      <c r="DF427" s="76" t="e">
        <f t="shared" ca="1" si="464"/>
        <v>#N/A</v>
      </c>
      <c r="DG427" s="76" t="e">
        <f t="shared" ca="1" si="464"/>
        <v>#N/A</v>
      </c>
      <c r="DH427" s="76" t="e">
        <f t="shared" ca="1" si="464"/>
        <v>#N/A</v>
      </c>
      <c r="DI427" s="76" t="e">
        <f t="shared" ca="1" si="464"/>
        <v>#N/A</v>
      </c>
      <c r="DJ427" s="76" t="e">
        <f t="shared" ca="1" si="464"/>
        <v>#N/A</v>
      </c>
      <c r="DK427" s="76" t="e">
        <f t="shared" ca="1" si="464"/>
        <v>#N/A</v>
      </c>
      <c r="DL427" s="76" t="e">
        <f t="shared" ca="1" si="464"/>
        <v>#N/A</v>
      </c>
    </row>
    <row r="428" spans="1:116" x14ac:dyDescent="0.4">
      <c r="B428" s="6"/>
      <c r="C428" s="6"/>
      <c r="D428" t="s">
        <v>758</v>
      </c>
      <c r="E428" s="8" t="str">
        <f t="shared" si="458"/>
        <v>428 SUB-PR</v>
      </c>
      <c r="G428" s="158" t="s">
        <v>72</v>
      </c>
      <c r="K428" s="34">
        <f t="shared" ref="K428:P428" ca="1" si="465">SUMIF($3:$3,K$2,428:428)</f>
        <v>815.78947368420995</v>
      </c>
      <c r="L428" s="34">
        <f t="shared" ca="1" si="465"/>
        <v>315.78947368420995</v>
      </c>
      <c r="M428" s="34">
        <f t="shared" ca="1" si="465"/>
        <v>315.78947368420995</v>
      </c>
      <c r="N428" s="34">
        <f t="shared" ca="1" si="465"/>
        <v>315.78947368420995</v>
      </c>
      <c r="O428" s="34">
        <f t="shared" ca="1" si="465"/>
        <v>315.78947368420995</v>
      </c>
      <c r="P428" s="34">
        <f t="shared" ca="1" si="465"/>
        <v>315.78947368420995</v>
      </c>
      <c r="R428" s="15"/>
      <c r="S428" s="76">
        <f t="shared" ref="S428:AX428" ca="1" si="466">S431-S430-S427</f>
        <v>526.31578947368416</v>
      </c>
      <c r="T428" s="76">
        <f t="shared" ca="1" si="466"/>
        <v>26.315789473684163</v>
      </c>
      <c r="U428" s="76">
        <f t="shared" ca="1" si="466"/>
        <v>26.315789473684163</v>
      </c>
      <c r="V428" s="76">
        <f t="shared" ca="1" si="466"/>
        <v>26.315789473684163</v>
      </c>
      <c r="W428" s="76">
        <f t="shared" ca="1" si="466"/>
        <v>26.315789473684163</v>
      </c>
      <c r="X428" s="76">
        <f t="shared" ca="1" si="466"/>
        <v>26.315789473684163</v>
      </c>
      <c r="Y428" s="76">
        <f t="shared" ca="1" si="466"/>
        <v>26.315789473684163</v>
      </c>
      <c r="Z428" s="76">
        <f t="shared" ca="1" si="466"/>
        <v>26.315789473684163</v>
      </c>
      <c r="AA428" s="76">
        <f t="shared" ca="1" si="466"/>
        <v>26.315789473684163</v>
      </c>
      <c r="AB428" s="76">
        <f t="shared" ca="1" si="466"/>
        <v>26.315789473684163</v>
      </c>
      <c r="AC428" s="76">
        <f t="shared" ca="1" si="466"/>
        <v>26.315789473684163</v>
      </c>
      <c r="AD428" s="76">
        <f t="shared" ca="1" si="466"/>
        <v>26.315789473684163</v>
      </c>
      <c r="AE428" s="76">
        <f t="shared" ca="1" si="466"/>
        <v>26.315789473684163</v>
      </c>
      <c r="AF428" s="76">
        <f t="shared" ca="1" si="466"/>
        <v>26.315789473684163</v>
      </c>
      <c r="AG428" s="76">
        <f t="shared" ca="1" si="466"/>
        <v>26.315789473684163</v>
      </c>
      <c r="AH428" s="76">
        <f t="shared" ca="1" si="466"/>
        <v>26.315789473684163</v>
      </c>
      <c r="AI428" s="76">
        <f t="shared" ca="1" si="466"/>
        <v>26.315789473684163</v>
      </c>
      <c r="AJ428" s="76">
        <f t="shared" ca="1" si="466"/>
        <v>26.315789473684163</v>
      </c>
      <c r="AK428" s="76">
        <f t="shared" ca="1" si="466"/>
        <v>26.315789473684163</v>
      </c>
      <c r="AL428" s="76">
        <f t="shared" ca="1" si="466"/>
        <v>26.315789473684163</v>
      </c>
      <c r="AM428" s="76">
        <f t="shared" ca="1" si="466"/>
        <v>26.315789473684163</v>
      </c>
      <c r="AN428" s="76">
        <f t="shared" ca="1" si="466"/>
        <v>26.315789473684163</v>
      </c>
      <c r="AO428" s="76">
        <f t="shared" ca="1" si="466"/>
        <v>26.315789473684163</v>
      </c>
      <c r="AP428" s="76">
        <f t="shared" ca="1" si="466"/>
        <v>26.315789473684163</v>
      </c>
      <c r="AQ428" s="76">
        <f t="shared" ca="1" si="466"/>
        <v>26.315789473684163</v>
      </c>
      <c r="AR428" s="76">
        <f t="shared" ca="1" si="466"/>
        <v>26.315789473684163</v>
      </c>
      <c r="AS428" s="76">
        <f t="shared" ca="1" si="466"/>
        <v>26.315789473684163</v>
      </c>
      <c r="AT428" s="76">
        <f t="shared" ca="1" si="466"/>
        <v>26.315789473684163</v>
      </c>
      <c r="AU428" s="76">
        <f t="shared" ca="1" si="466"/>
        <v>26.315789473684163</v>
      </c>
      <c r="AV428" s="76">
        <f t="shared" ca="1" si="466"/>
        <v>26.315789473684163</v>
      </c>
      <c r="AW428" s="76">
        <f t="shared" ca="1" si="466"/>
        <v>26.315789473684163</v>
      </c>
      <c r="AX428" s="76">
        <f t="shared" ca="1" si="466"/>
        <v>26.315789473684163</v>
      </c>
      <c r="AY428" s="76">
        <f t="shared" ref="AY428:CD428" ca="1" si="467">AY431-AY430-AY427</f>
        <v>26.315789473684163</v>
      </c>
      <c r="AZ428" s="76">
        <f t="shared" ca="1" si="467"/>
        <v>26.315789473684163</v>
      </c>
      <c r="BA428" s="76">
        <f t="shared" ca="1" si="467"/>
        <v>26.315789473684163</v>
      </c>
      <c r="BB428" s="76">
        <f t="shared" ca="1" si="467"/>
        <v>26.315789473684163</v>
      </c>
      <c r="BC428" s="76">
        <f t="shared" ca="1" si="467"/>
        <v>26.315789473684163</v>
      </c>
      <c r="BD428" s="76">
        <f t="shared" ca="1" si="467"/>
        <v>26.315789473684163</v>
      </c>
      <c r="BE428" s="76">
        <f t="shared" ca="1" si="467"/>
        <v>26.315789473684163</v>
      </c>
      <c r="BF428" s="76">
        <f t="shared" ca="1" si="467"/>
        <v>26.315789473684163</v>
      </c>
      <c r="BG428" s="76">
        <f t="shared" ca="1" si="467"/>
        <v>26.315789473684163</v>
      </c>
      <c r="BH428" s="76">
        <f t="shared" ca="1" si="467"/>
        <v>26.315789473684163</v>
      </c>
      <c r="BI428" s="76">
        <f t="shared" ca="1" si="467"/>
        <v>26.315789473684163</v>
      </c>
      <c r="BJ428" s="76">
        <f t="shared" ca="1" si="467"/>
        <v>26.315789473684163</v>
      </c>
      <c r="BK428" s="76">
        <f t="shared" ca="1" si="467"/>
        <v>26.315789473684163</v>
      </c>
      <c r="BL428" s="76">
        <f t="shared" ca="1" si="467"/>
        <v>26.315789473684163</v>
      </c>
      <c r="BM428" s="76">
        <f t="shared" ca="1" si="467"/>
        <v>26.315789473684163</v>
      </c>
      <c r="BN428" s="76">
        <f t="shared" ca="1" si="467"/>
        <v>26.315789473684163</v>
      </c>
      <c r="BO428" s="76">
        <f t="shared" ca="1" si="467"/>
        <v>26.315789473684163</v>
      </c>
      <c r="BP428" s="76">
        <f t="shared" ca="1" si="467"/>
        <v>26.315789473684163</v>
      </c>
      <c r="BQ428" s="76">
        <f t="shared" ca="1" si="467"/>
        <v>26.315789473684163</v>
      </c>
      <c r="BR428" s="76">
        <f t="shared" ca="1" si="467"/>
        <v>26.315789473684163</v>
      </c>
      <c r="BS428" s="76">
        <f t="shared" ca="1" si="467"/>
        <v>26.315789473684163</v>
      </c>
      <c r="BT428" s="76">
        <f t="shared" ca="1" si="467"/>
        <v>26.315789473684163</v>
      </c>
      <c r="BU428" s="76">
        <f t="shared" ca="1" si="467"/>
        <v>26.315789473684163</v>
      </c>
      <c r="BV428" s="76">
        <f t="shared" ca="1" si="467"/>
        <v>26.315789473684163</v>
      </c>
      <c r="BW428" s="76">
        <f t="shared" ca="1" si="467"/>
        <v>26.315789473684163</v>
      </c>
      <c r="BX428" s="76">
        <f t="shared" ca="1" si="467"/>
        <v>26.315789473684163</v>
      </c>
      <c r="BY428" s="76">
        <f t="shared" ca="1" si="467"/>
        <v>26.315789473684163</v>
      </c>
      <c r="BZ428" s="76">
        <f t="shared" ca="1" si="467"/>
        <v>26.315789473684163</v>
      </c>
      <c r="CA428" s="76">
        <f t="shared" ca="1" si="467"/>
        <v>26.315789473684163</v>
      </c>
      <c r="CB428" s="76">
        <f t="shared" ca="1" si="467"/>
        <v>26.315789473684163</v>
      </c>
      <c r="CC428" s="76">
        <f t="shared" ca="1" si="467"/>
        <v>26.315789473684163</v>
      </c>
      <c r="CD428" s="76">
        <f t="shared" ca="1" si="467"/>
        <v>26.315789473684163</v>
      </c>
      <c r="CE428" s="76">
        <f t="shared" ref="CE428:CL428" ca="1" si="468">CE431-CE430-CE427</f>
        <v>26.315789473684163</v>
      </c>
      <c r="CF428" s="76">
        <f t="shared" ca="1" si="468"/>
        <v>26.315789473684163</v>
      </c>
      <c r="CG428" s="76">
        <f t="shared" ca="1" si="468"/>
        <v>26.315789473684163</v>
      </c>
      <c r="CH428" s="76">
        <f t="shared" ca="1" si="468"/>
        <v>26.315789473684163</v>
      </c>
      <c r="CI428" s="76">
        <f t="shared" ca="1" si="468"/>
        <v>26.315789473684163</v>
      </c>
      <c r="CJ428" s="76">
        <f t="shared" ca="1" si="468"/>
        <v>26.315789473684163</v>
      </c>
      <c r="CK428" s="76">
        <f t="shared" ca="1" si="468"/>
        <v>26.315789473684163</v>
      </c>
      <c r="CL428" s="76">
        <f t="shared" ca="1" si="468"/>
        <v>26.315789473684163</v>
      </c>
      <c r="CO428" s="76" t="e">
        <f t="shared" ref="CO428:DK428" ca="1" si="469">CO431-CO430-CO427</f>
        <v>#N/A</v>
      </c>
      <c r="CP428" s="76" t="e">
        <f t="shared" ca="1" si="469"/>
        <v>#N/A</v>
      </c>
      <c r="CQ428" s="76" t="e">
        <f t="shared" ca="1" si="469"/>
        <v>#N/A</v>
      </c>
      <c r="CR428" s="76" t="e">
        <f t="shared" ca="1" si="469"/>
        <v>#N/A</v>
      </c>
      <c r="CS428" s="76" t="e">
        <f t="shared" ca="1" si="469"/>
        <v>#N/A</v>
      </c>
      <c r="CT428" s="76" t="e">
        <f t="shared" ca="1" si="469"/>
        <v>#N/A</v>
      </c>
      <c r="CU428" s="76" t="e">
        <f t="shared" ca="1" si="469"/>
        <v>#N/A</v>
      </c>
      <c r="CV428" s="76" t="e">
        <f t="shared" ca="1" si="469"/>
        <v>#N/A</v>
      </c>
      <c r="CW428" s="76" t="e">
        <f t="shared" ca="1" si="469"/>
        <v>#N/A</v>
      </c>
      <c r="CX428" s="76" t="e">
        <f t="shared" ca="1" si="469"/>
        <v>#N/A</v>
      </c>
      <c r="CY428" s="76" t="e">
        <f t="shared" ca="1" si="469"/>
        <v>#N/A</v>
      </c>
      <c r="CZ428" s="76" t="e">
        <f t="shared" ca="1" si="469"/>
        <v>#N/A</v>
      </c>
      <c r="DA428" s="76" t="e">
        <f t="shared" ca="1" si="469"/>
        <v>#N/A</v>
      </c>
      <c r="DB428" s="76" t="e">
        <f t="shared" ca="1" si="469"/>
        <v>#N/A</v>
      </c>
      <c r="DC428" s="76" t="e">
        <f t="shared" ca="1" si="469"/>
        <v>#N/A</v>
      </c>
      <c r="DD428" s="76" t="e">
        <f t="shared" ca="1" si="469"/>
        <v>#N/A</v>
      </c>
      <c r="DE428" s="76" t="e">
        <f t="shared" ca="1" si="469"/>
        <v>#N/A</v>
      </c>
      <c r="DF428" s="76" t="e">
        <f t="shared" ca="1" si="469"/>
        <v>#N/A</v>
      </c>
      <c r="DG428" s="76" t="e">
        <f t="shared" ca="1" si="469"/>
        <v>#N/A</v>
      </c>
      <c r="DH428" s="76" t="e">
        <f t="shared" ca="1" si="469"/>
        <v>#N/A</v>
      </c>
      <c r="DI428" s="76" t="e">
        <f t="shared" ca="1" si="469"/>
        <v>#N/A</v>
      </c>
      <c r="DJ428" s="76" t="e">
        <f t="shared" ca="1" si="469"/>
        <v>#N/A</v>
      </c>
      <c r="DK428" s="76" t="e">
        <f t="shared" ca="1" si="469"/>
        <v>#N/A</v>
      </c>
      <c r="DL428" s="76" t="e">
        <f t="shared" ref="DL428" ca="1" si="470">DL431-DL430-DL427</f>
        <v>#N/A</v>
      </c>
    </row>
    <row r="429" spans="1:116" x14ac:dyDescent="0.4">
      <c r="B429" t="str">
        <f>E429</f>
        <v>429 SUB-PR</v>
      </c>
      <c r="D429" t="s">
        <v>758</v>
      </c>
      <c r="E429" s="8" t="str">
        <f t="shared" si="458"/>
        <v>429 SUB-PR</v>
      </c>
      <c r="G429" s="145" t="s">
        <v>73</v>
      </c>
      <c r="H429" s="12"/>
      <c r="I429" s="60"/>
      <c r="J429" s="60"/>
      <c r="K429" s="16">
        <v>0.05</v>
      </c>
      <c r="L429" s="16">
        <v>0.05</v>
      </c>
      <c r="M429" s="16">
        <v>0.05</v>
      </c>
      <c r="N429" s="16">
        <v>0.05</v>
      </c>
      <c r="O429" s="16">
        <v>0.05</v>
      </c>
      <c r="P429" s="16">
        <v>0.05</v>
      </c>
      <c r="R429" s="20"/>
      <c r="S429" s="150" cm="1">
        <f t="array" ref="S429">INDEX($K:$P,ROW(),MATCH(S$3,$K$2:$P$2,0))</f>
        <v>0.05</v>
      </c>
      <c r="T429" s="150" cm="1">
        <f t="array" ref="T429">INDEX($K:$P,ROW(),MATCH(T$3,$K$2:$P$2,0))</f>
        <v>0.05</v>
      </c>
      <c r="U429" s="150" cm="1">
        <f t="array" ref="U429">INDEX($K:$P,ROW(),MATCH(U$3,$K$2:$P$2,0))</f>
        <v>0.05</v>
      </c>
      <c r="V429" s="150" cm="1">
        <f t="array" ref="V429">INDEX($K:$P,ROW(),MATCH(V$3,$K$2:$P$2,0))</f>
        <v>0.05</v>
      </c>
      <c r="W429" s="150" cm="1">
        <f t="array" ref="W429">INDEX($K:$P,ROW(),MATCH(W$3,$K$2:$P$2,0))</f>
        <v>0.05</v>
      </c>
      <c r="X429" s="150" cm="1">
        <f t="array" ref="X429">INDEX($K:$P,ROW(),MATCH(X$3,$K$2:$P$2,0))</f>
        <v>0.05</v>
      </c>
      <c r="Y429" s="150" cm="1">
        <f t="array" ref="Y429">INDEX($K:$P,ROW(),MATCH(Y$3,$K$2:$P$2,0))</f>
        <v>0.05</v>
      </c>
      <c r="Z429" s="150" cm="1">
        <f t="array" ref="Z429">INDEX($K:$P,ROW(),MATCH(Z$3,$K$2:$P$2,0))</f>
        <v>0.05</v>
      </c>
      <c r="AA429" s="150" cm="1">
        <f t="array" ref="AA429">INDEX($K:$P,ROW(),MATCH(AA$3,$K$2:$P$2,0))</f>
        <v>0.05</v>
      </c>
      <c r="AB429" s="150" cm="1">
        <f t="array" ref="AB429">INDEX($K:$P,ROW(),MATCH(AB$3,$K$2:$P$2,0))</f>
        <v>0.05</v>
      </c>
      <c r="AC429" s="150" cm="1">
        <f t="array" ref="AC429">INDEX($K:$P,ROW(),MATCH(AC$3,$K$2:$P$2,0))</f>
        <v>0.05</v>
      </c>
      <c r="AD429" s="150" cm="1">
        <f t="array" ref="AD429">INDEX($K:$P,ROW(),MATCH(AD$3,$K$2:$P$2,0))</f>
        <v>0.05</v>
      </c>
      <c r="AE429" s="150" cm="1">
        <f t="array" ref="AE429">INDEX($K:$P,ROW(),MATCH(AE$3,$K$2:$P$2,0))</f>
        <v>0.05</v>
      </c>
      <c r="AF429" s="150" cm="1">
        <f t="array" ref="AF429">INDEX($K:$P,ROW(),MATCH(AF$3,$K$2:$P$2,0))</f>
        <v>0.05</v>
      </c>
      <c r="AG429" s="150" cm="1">
        <f t="array" ref="AG429">INDEX($K:$P,ROW(),MATCH(AG$3,$K$2:$P$2,0))</f>
        <v>0.05</v>
      </c>
      <c r="AH429" s="150" cm="1">
        <f t="array" ref="AH429">INDEX($K:$P,ROW(),MATCH(AH$3,$K$2:$P$2,0))</f>
        <v>0.05</v>
      </c>
      <c r="AI429" s="150" cm="1">
        <f t="array" ref="AI429">INDEX($K:$P,ROW(),MATCH(AI$3,$K$2:$P$2,0))</f>
        <v>0.05</v>
      </c>
      <c r="AJ429" s="150" cm="1">
        <f t="array" ref="AJ429">INDEX($K:$P,ROW(),MATCH(AJ$3,$K$2:$P$2,0))</f>
        <v>0.05</v>
      </c>
      <c r="AK429" s="150" cm="1">
        <f t="array" ref="AK429">INDEX($K:$P,ROW(),MATCH(AK$3,$K$2:$P$2,0))</f>
        <v>0.05</v>
      </c>
      <c r="AL429" s="150" cm="1">
        <f t="array" ref="AL429">INDEX($K:$P,ROW(),MATCH(AL$3,$K$2:$P$2,0))</f>
        <v>0.05</v>
      </c>
      <c r="AM429" s="150" cm="1">
        <f t="array" ref="AM429">INDEX($K:$P,ROW(),MATCH(AM$3,$K$2:$P$2,0))</f>
        <v>0.05</v>
      </c>
      <c r="AN429" s="150" cm="1">
        <f t="array" ref="AN429">INDEX($K:$P,ROW(),MATCH(AN$3,$K$2:$P$2,0))</f>
        <v>0.05</v>
      </c>
      <c r="AO429" s="150" cm="1">
        <f t="array" ref="AO429">INDEX($K:$P,ROW(),MATCH(AO$3,$K$2:$P$2,0))</f>
        <v>0.05</v>
      </c>
      <c r="AP429" s="150" cm="1">
        <f t="array" ref="AP429">INDEX($K:$P,ROW(),MATCH(AP$3,$K$2:$P$2,0))</f>
        <v>0.05</v>
      </c>
      <c r="AQ429" s="150" cm="1">
        <f t="array" ref="AQ429">INDEX($K:$P,ROW(),MATCH(AQ$3,$K$2:$P$2,0))</f>
        <v>0.05</v>
      </c>
      <c r="AR429" s="150" cm="1">
        <f t="array" ref="AR429">INDEX($K:$P,ROW(),MATCH(AR$3,$K$2:$P$2,0))</f>
        <v>0.05</v>
      </c>
      <c r="AS429" s="150" cm="1">
        <f t="array" ref="AS429">INDEX($K:$P,ROW(),MATCH(AS$3,$K$2:$P$2,0))</f>
        <v>0.05</v>
      </c>
      <c r="AT429" s="150" cm="1">
        <f t="array" ref="AT429">INDEX($K:$P,ROW(),MATCH(AT$3,$K$2:$P$2,0))</f>
        <v>0.05</v>
      </c>
      <c r="AU429" s="150" cm="1">
        <f t="array" ref="AU429">INDEX($K:$P,ROW(),MATCH(AU$3,$K$2:$P$2,0))</f>
        <v>0.05</v>
      </c>
      <c r="AV429" s="150" cm="1">
        <f t="array" ref="AV429">INDEX($K:$P,ROW(),MATCH(AV$3,$K$2:$P$2,0))</f>
        <v>0.05</v>
      </c>
      <c r="AW429" s="150" cm="1">
        <f t="array" ref="AW429">INDEX($K:$P,ROW(),MATCH(AW$3,$K$2:$P$2,0))</f>
        <v>0.05</v>
      </c>
      <c r="AX429" s="150" cm="1">
        <f t="array" ref="AX429">INDEX($K:$P,ROW(),MATCH(AX$3,$K$2:$P$2,0))</f>
        <v>0.05</v>
      </c>
      <c r="AY429" s="150" cm="1">
        <f t="array" ref="AY429">INDEX($K:$P,ROW(),MATCH(AY$3,$K$2:$P$2,0))</f>
        <v>0.05</v>
      </c>
      <c r="AZ429" s="150" cm="1">
        <f t="array" ref="AZ429">INDEX($K:$P,ROW(),MATCH(AZ$3,$K$2:$P$2,0))</f>
        <v>0.05</v>
      </c>
      <c r="BA429" s="150" cm="1">
        <f t="array" ref="BA429">INDEX($K:$P,ROW(),MATCH(BA$3,$K$2:$P$2,0))</f>
        <v>0.05</v>
      </c>
      <c r="BB429" s="150" cm="1">
        <f t="array" ref="BB429">INDEX($K:$P,ROW(),MATCH(BB$3,$K$2:$P$2,0))</f>
        <v>0.05</v>
      </c>
      <c r="BC429" s="150" cm="1">
        <f t="array" ref="BC429">INDEX($K:$P,ROW(),MATCH(BC$3,$K$2:$P$2,0))</f>
        <v>0.05</v>
      </c>
      <c r="BD429" s="150" cm="1">
        <f t="array" ref="BD429">INDEX($K:$P,ROW(),MATCH(BD$3,$K$2:$P$2,0))</f>
        <v>0.05</v>
      </c>
      <c r="BE429" s="150" cm="1">
        <f t="array" ref="BE429">INDEX($K:$P,ROW(),MATCH(BE$3,$K$2:$P$2,0))</f>
        <v>0.05</v>
      </c>
      <c r="BF429" s="150" cm="1">
        <f t="array" ref="BF429">INDEX($K:$P,ROW(),MATCH(BF$3,$K$2:$P$2,0))</f>
        <v>0.05</v>
      </c>
      <c r="BG429" s="150" cm="1">
        <f t="array" ref="BG429">INDEX($K:$P,ROW(),MATCH(BG$3,$K$2:$P$2,0))</f>
        <v>0.05</v>
      </c>
      <c r="BH429" s="150" cm="1">
        <f t="array" ref="BH429">INDEX($K:$P,ROW(),MATCH(BH$3,$K$2:$P$2,0))</f>
        <v>0.05</v>
      </c>
      <c r="BI429" s="150" cm="1">
        <f t="array" ref="BI429">INDEX($K:$P,ROW(),MATCH(BI$3,$K$2:$P$2,0))</f>
        <v>0.05</v>
      </c>
      <c r="BJ429" s="150" cm="1">
        <f t="array" ref="BJ429">INDEX($K:$P,ROW(),MATCH(BJ$3,$K$2:$P$2,0))</f>
        <v>0.05</v>
      </c>
      <c r="BK429" s="150" cm="1">
        <f t="array" ref="BK429">INDEX($K:$P,ROW(),MATCH(BK$3,$K$2:$P$2,0))</f>
        <v>0.05</v>
      </c>
      <c r="BL429" s="150" cm="1">
        <f t="array" ref="BL429">INDEX($K:$P,ROW(),MATCH(BL$3,$K$2:$P$2,0))</f>
        <v>0.05</v>
      </c>
      <c r="BM429" s="150" cm="1">
        <f t="array" ref="BM429">INDEX($K:$P,ROW(),MATCH(BM$3,$K$2:$P$2,0))</f>
        <v>0.05</v>
      </c>
      <c r="BN429" s="150" cm="1">
        <f t="array" ref="BN429">INDEX($K:$P,ROW(),MATCH(BN$3,$K$2:$P$2,0))</f>
        <v>0.05</v>
      </c>
      <c r="BO429" s="150" cm="1">
        <f t="array" ref="BO429">INDEX($K:$P,ROW(),MATCH(BO$3,$K$2:$P$2,0))</f>
        <v>0.05</v>
      </c>
      <c r="BP429" s="150" cm="1">
        <f t="array" ref="BP429">INDEX($K:$P,ROW(),MATCH(BP$3,$K$2:$P$2,0))</f>
        <v>0.05</v>
      </c>
      <c r="BQ429" s="150" cm="1">
        <f t="array" ref="BQ429">INDEX($K:$P,ROW(),MATCH(BQ$3,$K$2:$P$2,0))</f>
        <v>0.05</v>
      </c>
      <c r="BR429" s="150" cm="1">
        <f t="array" ref="BR429">INDEX($K:$P,ROW(),MATCH(BR$3,$K$2:$P$2,0))</f>
        <v>0.05</v>
      </c>
      <c r="BS429" s="150" cm="1">
        <f t="array" ref="BS429">INDEX($K:$P,ROW(),MATCH(BS$3,$K$2:$P$2,0))</f>
        <v>0.05</v>
      </c>
      <c r="BT429" s="150" cm="1">
        <f t="array" ref="BT429">INDEX($K:$P,ROW(),MATCH(BT$3,$K$2:$P$2,0))</f>
        <v>0.05</v>
      </c>
      <c r="BU429" s="150" cm="1">
        <f t="array" ref="BU429">INDEX($K:$P,ROW(),MATCH(BU$3,$K$2:$P$2,0))</f>
        <v>0.05</v>
      </c>
      <c r="BV429" s="150" cm="1">
        <f t="array" ref="BV429">INDEX($K:$P,ROW(),MATCH(BV$3,$K$2:$P$2,0))</f>
        <v>0.05</v>
      </c>
      <c r="BW429" s="150" cm="1">
        <f t="array" ref="BW429">INDEX($K:$P,ROW(),MATCH(BW$3,$K$2:$P$2,0))</f>
        <v>0.05</v>
      </c>
      <c r="BX429" s="150" cm="1">
        <f t="array" ref="BX429">INDEX($K:$P,ROW(),MATCH(BX$3,$K$2:$P$2,0))</f>
        <v>0.05</v>
      </c>
      <c r="BY429" s="150" cm="1">
        <f t="array" ref="BY429">INDEX($K:$P,ROW(),MATCH(BY$3,$K$2:$P$2,0))</f>
        <v>0.05</v>
      </c>
      <c r="BZ429" s="150" cm="1">
        <f t="array" ref="BZ429">INDEX($K:$P,ROW(),MATCH(BZ$3,$K$2:$P$2,0))</f>
        <v>0.05</v>
      </c>
      <c r="CA429" s="150" cm="1">
        <f t="array" ref="CA429">INDEX($K:$P,ROW(),MATCH(CA$3,$K$2:$P$2,0))</f>
        <v>0.05</v>
      </c>
      <c r="CB429" s="150" cm="1">
        <f t="array" ref="CB429">INDEX($K:$P,ROW(),MATCH(CB$3,$K$2:$P$2,0))</f>
        <v>0.05</v>
      </c>
      <c r="CC429" s="150" cm="1">
        <f t="array" ref="CC429">INDEX($K:$P,ROW(),MATCH(CC$3,$K$2:$P$2,0))</f>
        <v>0.05</v>
      </c>
      <c r="CD429" s="150" cm="1">
        <f t="array" ref="CD429">INDEX($K:$P,ROW(),MATCH(CD$3,$K$2:$P$2,0))</f>
        <v>0.05</v>
      </c>
      <c r="CE429" s="150" cm="1">
        <f t="array" ref="CE429">INDEX($K:$P,ROW(),MATCH(CE$3,$K$2:$P$2,0))</f>
        <v>0.05</v>
      </c>
      <c r="CF429" s="150" cm="1">
        <f t="array" ref="CF429">INDEX($K:$P,ROW(),MATCH(CF$3,$K$2:$P$2,0))</f>
        <v>0.05</v>
      </c>
      <c r="CG429" s="150" cm="1">
        <f t="array" ref="CG429">INDEX($K:$P,ROW(),MATCH(CG$3,$K$2:$P$2,0))</f>
        <v>0.05</v>
      </c>
      <c r="CH429" s="150" cm="1">
        <f t="array" ref="CH429">INDEX($K:$P,ROW(),MATCH(CH$3,$K$2:$P$2,0))</f>
        <v>0.05</v>
      </c>
      <c r="CI429" s="150" cm="1">
        <f t="array" ref="CI429">INDEX($K:$P,ROW(),MATCH(CI$3,$K$2:$P$2,0))</f>
        <v>0.05</v>
      </c>
      <c r="CJ429" s="150" cm="1">
        <f t="array" ref="CJ429">INDEX($K:$P,ROW(),MATCH(CJ$3,$K$2:$P$2,0))</f>
        <v>0.05</v>
      </c>
      <c r="CK429" s="150" cm="1">
        <f t="array" ref="CK429">INDEX($K:$P,ROW(),MATCH(CK$3,$K$2:$P$2,0))</f>
        <v>0.05</v>
      </c>
      <c r="CL429" s="150" cm="1">
        <f t="array" ref="CL429">INDEX($K:$P,ROW(),MATCH(CL$3,$K$2:$P$2,0))</f>
        <v>0.05</v>
      </c>
      <c r="CN429" s="60"/>
      <c r="CO429" s="150" t="e" cm="1">
        <f t="array" ref="CO429">INDEX($K:$P,ROW(),MATCH(CO$3,$K$2:$P$2,0))</f>
        <v>#N/A</v>
      </c>
      <c r="CP429" s="150" t="e" cm="1">
        <f t="array" ref="CP429">INDEX($K:$P,ROW(),MATCH(CP$3,$K$2:$P$2,0))</f>
        <v>#N/A</v>
      </c>
      <c r="CQ429" s="150" t="e" cm="1">
        <f t="array" ref="CQ429">INDEX($K:$P,ROW(),MATCH(CQ$3,$K$2:$P$2,0))</f>
        <v>#N/A</v>
      </c>
      <c r="CR429" s="150" t="e" cm="1">
        <f t="array" ref="CR429">INDEX($K:$P,ROW(),MATCH(CR$3,$K$2:$P$2,0))</f>
        <v>#N/A</v>
      </c>
      <c r="CS429" s="150" t="e" cm="1">
        <f t="array" ref="CS429">INDEX($K:$P,ROW(),MATCH(CS$3,$K$2:$P$2,0))</f>
        <v>#N/A</v>
      </c>
      <c r="CT429" s="150" t="e" cm="1">
        <f t="array" ref="CT429">INDEX($K:$P,ROW(),MATCH(CT$3,$K$2:$P$2,0))</f>
        <v>#N/A</v>
      </c>
      <c r="CU429" s="150" t="e" cm="1">
        <f t="array" ref="CU429">INDEX($K:$P,ROW(),MATCH(CU$3,$K$2:$P$2,0))</f>
        <v>#N/A</v>
      </c>
      <c r="CV429" s="150" t="e" cm="1">
        <f t="array" ref="CV429">INDEX($K:$P,ROW(),MATCH(CV$3,$K$2:$P$2,0))</f>
        <v>#N/A</v>
      </c>
      <c r="CW429" s="150" t="e" cm="1">
        <f t="array" ref="CW429">INDEX($K:$P,ROW(),MATCH(CW$3,$K$2:$P$2,0))</f>
        <v>#N/A</v>
      </c>
      <c r="CX429" s="150" t="e" cm="1">
        <f t="array" ref="CX429">INDEX($K:$P,ROW(),MATCH(CX$3,$K$2:$P$2,0))</f>
        <v>#N/A</v>
      </c>
      <c r="CY429" s="150" t="e" cm="1">
        <f t="array" ref="CY429">INDEX($K:$P,ROW(),MATCH(CY$3,$K$2:$P$2,0))</f>
        <v>#N/A</v>
      </c>
      <c r="CZ429" s="150" t="e" cm="1">
        <f t="array" ref="CZ429">INDEX($K:$P,ROW(),MATCH(CZ$3,$K$2:$P$2,0))</f>
        <v>#N/A</v>
      </c>
      <c r="DA429" s="150" t="e" cm="1">
        <f t="array" ref="DA429">INDEX($K:$P,ROW(),MATCH(DA$3,$K$2:$P$2,0))</f>
        <v>#N/A</v>
      </c>
      <c r="DB429" s="150" t="e" cm="1">
        <f t="array" ref="DB429">INDEX($K:$P,ROW(),MATCH(DB$3,$K$2:$P$2,0))</f>
        <v>#N/A</v>
      </c>
      <c r="DC429" s="150" t="e" cm="1">
        <f t="array" ref="DC429">INDEX($K:$P,ROW(),MATCH(DC$3,$K$2:$P$2,0))</f>
        <v>#N/A</v>
      </c>
      <c r="DD429" s="150" t="e" cm="1">
        <f t="array" ref="DD429">INDEX($K:$P,ROW(),MATCH(DD$3,$K$2:$P$2,0))</f>
        <v>#N/A</v>
      </c>
      <c r="DE429" s="150" t="e" cm="1">
        <f t="array" ref="DE429">INDEX($K:$P,ROW(),MATCH(DE$3,$K$2:$P$2,0))</f>
        <v>#N/A</v>
      </c>
      <c r="DF429" s="150" t="e" cm="1">
        <f t="array" ref="DF429">INDEX($K:$P,ROW(),MATCH(DF$3,$K$2:$P$2,0))</f>
        <v>#N/A</v>
      </c>
      <c r="DG429" s="150" t="e" cm="1">
        <f t="array" ref="DG429">INDEX($K:$P,ROW(),MATCH(DG$3,$K$2:$P$2,0))</f>
        <v>#N/A</v>
      </c>
      <c r="DH429" s="150" t="e" cm="1">
        <f t="array" ref="DH429">INDEX($K:$P,ROW(),MATCH(DH$3,$K$2:$P$2,0))</f>
        <v>#N/A</v>
      </c>
      <c r="DI429" s="150" t="e" cm="1">
        <f t="array" ref="DI429">INDEX($K:$P,ROW(),MATCH(DI$3,$K$2:$P$2,0))</f>
        <v>#N/A</v>
      </c>
      <c r="DJ429" s="150" t="e" cm="1">
        <f t="array" ref="DJ429">INDEX($K:$P,ROW(),MATCH(DJ$3,$K$2:$P$2,0))</f>
        <v>#N/A</v>
      </c>
      <c r="DK429" s="150" t="e" cm="1">
        <f t="array" ref="DK429">INDEX($K:$P,ROW(),MATCH(DK$3,$K$2:$P$2,0))</f>
        <v>#N/A</v>
      </c>
      <c r="DL429" s="150" t="e" cm="1">
        <f t="array" ref="DL429">INDEX($K:$P,ROW(),MATCH(DL$3,$K$2:$P$2,0))</f>
        <v>#N/A</v>
      </c>
    </row>
    <row r="430" spans="1:116" x14ac:dyDescent="0.4">
      <c r="D430" t="s">
        <v>758</v>
      </c>
      <c r="E430" s="8" t="str">
        <f t="shared" si="458"/>
        <v>430 SUB-PR</v>
      </c>
      <c r="G430" s="158" t="s">
        <v>74</v>
      </c>
      <c r="K430" s="34">
        <f t="shared" ref="K430:P430" ca="1" si="471">SUMIF($3:$3,K$2,430:430)</f>
        <v>-315.78947368421058</v>
      </c>
      <c r="L430" s="34">
        <f t="shared" ca="1" si="471"/>
        <v>-315.78947368421058</v>
      </c>
      <c r="M430" s="34">
        <f t="shared" ca="1" si="471"/>
        <v>-315.78947368421058</v>
      </c>
      <c r="N430" s="34">
        <f t="shared" ca="1" si="471"/>
        <v>-315.78947368421058</v>
      </c>
      <c r="O430" s="34">
        <f t="shared" ca="1" si="471"/>
        <v>-315.78947368421058</v>
      </c>
      <c r="P430" s="34">
        <f t="shared" ca="1" si="471"/>
        <v>-315.78947368421058</v>
      </c>
      <c r="R430" s="15"/>
      <c r="S430" s="76">
        <f t="shared" ref="S430:AX430" ca="1" si="472">-S431/(1-S429)*S429</f>
        <v>-26.315789473684216</v>
      </c>
      <c r="T430" s="76">
        <f t="shared" ca="1" si="472"/>
        <v>-26.315789473684216</v>
      </c>
      <c r="U430" s="76">
        <f t="shared" ca="1" si="472"/>
        <v>-26.315789473684216</v>
      </c>
      <c r="V430" s="76">
        <f t="shared" ca="1" si="472"/>
        <v>-26.315789473684216</v>
      </c>
      <c r="W430" s="76">
        <f t="shared" ca="1" si="472"/>
        <v>-26.315789473684216</v>
      </c>
      <c r="X430" s="76">
        <f t="shared" ca="1" si="472"/>
        <v>-26.315789473684216</v>
      </c>
      <c r="Y430" s="76">
        <f t="shared" ca="1" si="472"/>
        <v>-26.315789473684216</v>
      </c>
      <c r="Z430" s="76">
        <f t="shared" ca="1" si="472"/>
        <v>-26.315789473684216</v>
      </c>
      <c r="AA430" s="76">
        <f t="shared" ca="1" si="472"/>
        <v>-26.315789473684216</v>
      </c>
      <c r="AB430" s="76">
        <f t="shared" ca="1" si="472"/>
        <v>-26.315789473684216</v>
      </c>
      <c r="AC430" s="76">
        <f t="shared" ca="1" si="472"/>
        <v>-26.315789473684216</v>
      </c>
      <c r="AD430" s="76">
        <f t="shared" ca="1" si="472"/>
        <v>-26.315789473684216</v>
      </c>
      <c r="AE430" s="76">
        <f t="shared" ca="1" si="472"/>
        <v>-26.315789473684216</v>
      </c>
      <c r="AF430" s="76">
        <f t="shared" ca="1" si="472"/>
        <v>-26.315789473684216</v>
      </c>
      <c r="AG430" s="76">
        <f t="shared" ca="1" si="472"/>
        <v>-26.315789473684216</v>
      </c>
      <c r="AH430" s="76">
        <f t="shared" ca="1" si="472"/>
        <v>-26.315789473684216</v>
      </c>
      <c r="AI430" s="76">
        <f t="shared" ca="1" si="472"/>
        <v>-26.315789473684216</v>
      </c>
      <c r="AJ430" s="76">
        <f t="shared" ca="1" si="472"/>
        <v>-26.315789473684216</v>
      </c>
      <c r="AK430" s="76">
        <f t="shared" ca="1" si="472"/>
        <v>-26.315789473684216</v>
      </c>
      <c r="AL430" s="76">
        <f t="shared" ca="1" si="472"/>
        <v>-26.315789473684216</v>
      </c>
      <c r="AM430" s="76">
        <f t="shared" ca="1" si="472"/>
        <v>-26.315789473684216</v>
      </c>
      <c r="AN430" s="76">
        <f t="shared" ca="1" si="472"/>
        <v>-26.315789473684216</v>
      </c>
      <c r="AO430" s="76">
        <f t="shared" ca="1" si="472"/>
        <v>-26.315789473684216</v>
      </c>
      <c r="AP430" s="76">
        <f t="shared" ca="1" si="472"/>
        <v>-26.315789473684216</v>
      </c>
      <c r="AQ430" s="76">
        <f t="shared" ca="1" si="472"/>
        <v>-26.315789473684216</v>
      </c>
      <c r="AR430" s="76">
        <f t="shared" ca="1" si="472"/>
        <v>-26.315789473684216</v>
      </c>
      <c r="AS430" s="76">
        <f t="shared" ca="1" si="472"/>
        <v>-26.315789473684216</v>
      </c>
      <c r="AT430" s="76">
        <f t="shared" ca="1" si="472"/>
        <v>-26.315789473684216</v>
      </c>
      <c r="AU430" s="76">
        <f t="shared" ca="1" si="472"/>
        <v>-26.315789473684216</v>
      </c>
      <c r="AV430" s="76">
        <f t="shared" ca="1" si="472"/>
        <v>-26.315789473684216</v>
      </c>
      <c r="AW430" s="76">
        <f t="shared" ca="1" si="472"/>
        <v>-26.315789473684216</v>
      </c>
      <c r="AX430" s="76">
        <f t="shared" ca="1" si="472"/>
        <v>-26.315789473684216</v>
      </c>
      <c r="AY430" s="76">
        <f t="shared" ref="AY430:CD430" ca="1" si="473">-AY431/(1-AY429)*AY429</f>
        <v>-26.315789473684216</v>
      </c>
      <c r="AZ430" s="76">
        <f t="shared" ca="1" si="473"/>
        <v>-26.315789473684216</v>
      </c>
      <c r="BA430" s="76">
        <f t="shared" ca="1" si="473"/>
        <v>-26.315789473684216</v>
      </c>
      <c r="BB430" s="76">
        <f t="shared" ca="1" si="473"/>
        <v>-26.315789473684216</v>
      </c>
      <c r="BC430" s="76">
        <f t="shared" ca="1" si="473"/>
        <v>-26.315789473684216</v>
      </c>
      <c r="BD430" s="76">
        <f t="shared" ca="1" si="473"/>
        <v>-26.315789473684216</v>
      </c>
      <c r="BE430" s="76">
        <f t="shared" ca="1" si="473"/>
        <v>-26.315789473684216</v>
      </c>
      <c r="BF430" s="76">
        <f t="shared" ca="1" si="473"/>
        <v>-26.315789473684216</v>
      </c>
      <c r="BG430" s="76">
        <f t="shared" ca="1" si="473"/>
        <v>-26.315789473684216</v>
      </c>
      <c r="BH430" s="76">
        <f t="shared" ca="1" si="473"/>
        <v>-26.315789473684216</v>
      </c>
      <c r="BI430" s="76">
        <f t="shared" ca="1" si="473"/>
        <v>-26.315789473684216</v>
      </c>
      <c r="BJ430" s="76">
        <f t="shared" ca="1" si="473"/>
        <v>-26.315789473684216</v>
      </c>
      <c r="BK430" s="76">
        <f t="shared" ca="1" si="473"/>
        <v>-26.315789473684216</v>
      </c>
      <c r="BL430" s="76">
        <f t="shared" ca="1" si="473"/>
        <v>-26.315789473684216</v>
      </c>
      <c r="BM430" s="76">
        <f t="shared" ca="1" si="473"/>
        <v>-26.315789473684216</v>
      </c>
      <c r="BN430" s="76">
        <f t="shared" ca="1" si="473"/>
        <v>-26.315789473684216</v>
      </c>
      <c r="BO430" s="76">
        <f t="shared" ca="1" si="473"/>
        <v>-26.315789473684216</v>
      </c>
      <c r="BP430" s="76">
        <f t="shared" ca="1" si="473"/>
        <v>-26.315789473684216</v>
      </c>
      <c r="BQ430" s="76">
        <f t="shared" ca="1" si="473"/>
        <v>-26.315789473684216</v>
      </c>
      <c r="BR430" s="76">
        <f t="shared" ca="1" si="473"/>
        <v>-26.315789473684216</v>
      </c>
      <c r="BS430" s="76">
        <f t="shared" ca="1" si="473"/>
        <v>-26.315789473684216</v>
      </c>
      <c r="BT430" s="76">
        <f t="shared" ca="1" si="473"/>
        <v>-26.315789473684216</v>
      </c>
      <c r="BU430" s="76">
        <f t="shared" ca="1" si="473"/>
        <v>-26.315789473684216</v>
      </c>
      <c r="BV430" s="76">
        <f t="shared" ca="1" si="473"/>
        <v>-26.315789473684216</v>
      </c>
      <c r="BW430" s="76">
        <f t="shared" ca="1" si="473"/>
        <v>-26.315789473684216</v>
      </c>
      <c r="BX430" s="76">
        <f t="shared" ca="1" si="473"/>
        <v>-26.315789473684216</v>
      </c>
      <c r="BY430" s="76">
        <f t="shared" ca="1" si="473"/>
        <v>-26.315789473684216</v>
      </c>
      <c r="BZ430" s="76">
        <f t="shared" ca="1" si="473"/>
        <v>-26.315789473684216</v>
      </c>
      <c r="CA430" s="76">
        <f t="shared" ca="1" si="473"/>
        <v>-26.315789473684216</v>
      </c>
      <c r="CB430" s="76">
        <f t="shared" ca="1" si="473"/>
        <v>-26.315789473684216</v>
      </c>
      <c r="CC430" s="76">
        <f t="shared" ca="1" si="473"/>
        <v>-26.315789473684216</v>
      </c>
      <c r="CD430" s="76">
        <f t="shared" ca="1" si="473"/>
        <v>-26.315789473684216</v>
      </c>
      <c r="CE430" s="76">
        <f t="shared" ref="CE430:CL430" ca="1" si="474">-CE431/(1-CE429)*CE429</f>
        <v>-26.315789473684216</v>
      </c>
      <c r="CF430" s="76">
        <f t="shared" ca="1" si="474"/>
        <v>-26.315789473684216</v>
      </c>
      <c r="CG430" s="76">
        <f t="shared" ca="1" si="474"/>
        <v>-26.315789473684216</v>
      </c>
      <c r="CH430" s="76">
        <f t="shared" ca="1" si="474"/>
        <v>-26.315789473684216</v>
      </c>
      <c r="CI430" s="76">
        <f t="shared" ca="1" si="474"/>
        <v>-26.315789473684216</v>
      </c>
      <c r="CJ430" s="76">
        <f t="shared" ca="1" si="474"/>
        <v>-26.315789473684216</v>
      </c>
      <c r="CK430" s="76">
        <f t="shared" ca="1" si="474"/>
        <v>-26.315789473684216</v>
      </c>
      <c r="CL430" s="76">
        <f t="shared" ca="1" si="474"/>
        <v>-26.315789473684216</v>
      </c>
      <c r="CO430" s="76" t="e">
        <f t="shared" ref="CO430:DK430" ca="1" si="475">-CO431/(1-CO429)*CO429</f>
        <v>#N/A</v>
      </c>
      <c r="CP430" s="76" t="e">
        <f t="shared" ca="1" si="475"/>
        <v>#N/A</v>
      </c>
      <c r="CQ430" s="76" t="e">
        <f t="shared" ca="1" si="475"/>
        <v>#N/A</v>
      </c>
      <c r="CR430" s="76" t="e">
        <f t="shared" ca="1" si="475"/>
        <v>#N/A</v>
      </c>
      <c r="CS430" s="76" t="e">
        <f t="shared" ca="1" si="475"/>
        <v>#N/A</v>
      </c>
      <c r="CT430" s="76" t="e">
        <f t="shared" ca="1" si="475"/>
        <v>#N/A</v>
      </c>
      <c r="CU430" s="76" t="e">
        <f t="shared" ca="1" si="475"/>
        <v>#N/A</v>
      </c>
      <c r="CV430" s="76" t="e">
        <f t="shared" ca="1" si="475"/>
        <v>#N/A</v>
      </c>
      <c r="CW430" s="76" t="e">
        <f t="shared" ca="1" si="475"/>
        <v>#N/A</v>
      </c>
      <c r="CX430" s="76" t="e">
        <f t="shared" ca="1" si="475"/>
        <v>#N/A</v>
      </c>
      <c r="CY430" s="76" t="e">
        <f t="shared" ca="1" si="475"/>
        <v>#N/A</v>
      </c>
      <c r="CZ430" s="76" t="e">
        <f t="shared" ca="1" si="475"/>
        <v>#N/A</v>
      </c>
      <c r="DA430" s="76" t="e">
        <f t="shared" ca="1" si="475"/>
        <v>#N/A</v>
      </c>
      <c r="DB430" s="76" t="e">
        <f t="shared" ca="1" si="475"/>
        <v>#N/A</v>
      </c>
      <c r="DC430" s="76" t="e">
        <f t="shared" ca="1" si="475"/>
        <v>#N/A</v>
      </c>
      <c r="DD430" s="76" t="e">
        <f t="shared" ca="1" si="475"/>
        <v>#N/A</v>
      </c>
      <c r="DE430" s="76" t="e">
        <f t="shared" ca="1" si="475"/>
        <v>#N/A</v>
      </c>
      <c r="DF430" s="76" t="e">
        <f t="shared" ca="1" si="475"/>
        <v>#N/A</v>
      </c>
      <c r="DG430" s="76" t="e">
        <f t="shared" ca="1" si="475"/>
        <v>#N/A</v>
      </c>
      <c r="DH430" s="76" t="e">
        <f t="shared" ca="1" si="475"/>
        <v>#N/A</v>
      </c>
      <c r="DI430" s="76" t="e">
        <f t="shared" ca="1" si="475"/>
        <v>#N/A</v>
      </c>
      <c r="DJ430" s="76" t="e">
        <f t="shared" ca="1" si="475"/>
        <v>#N/A</v>
      </c>
      <c r="DK430" s="76" t="e">
        <f t="shared" ca="1" si="475"/>
        <v>#N/A</v>
      </c>
      <c r="DL430" s="76" t="e">
        <f t="shared" ref="DL430" ca="1" si="476">-DL431/(1-DL429)*DL429</f>
        <v>#N/A</v>
      </c>
    </row>
    <row r="431" spans="1:116" x14ac:dyDescent="0.4">
      <c r="C431" t="s">
        <v>80</v>
      </c>
      <c r="D431" t="s">
        <v>758</v>
      </c>
      <c r="E431" s="8" t="str">
        <f t="shared" si="458"/>
        <v>431 SUB-PR</v>
      </c>
      <c r="G431" s="127" t="str">
        <f>"# of "&amp;G435&amp;"s"</f>
        <v># of subscribers</v>
      </c>
      <c r="H431" s="31"/>
      <c r="I431" s="73"/>
      <c r="J431" s="73"/>
      <c r="K431" s="119">
        <f t="shared" ref="K431:P431" ca="1" si="477">SUMIF($4:$4,K$2,431:431)</f>
        <v>500</v>
      </c>
      <c r="L431" s="119">
        <f t="shared" ca="1" si="477"/>
        <v>500</v>
      </c>
      <c r="M431" s="119">
        <f t="shared" ca="1" si="477"/>
        <v>500</v>
      </c>
      <c r="N431" s="119">
        <f t="shared" ca="1" si="477"/>
        <v>500</v>
      </c>
      <c r="O431" s="119">
        <f t="shared" ca="1" si="477"/>
        <v>500</v>
      </c>
      <c r="P431" s="119">
        <f t="shared" ca="1" si="477"/>
        <v>500</v>
      </c>
      <c r="R431" s="38"/>
      <c r="S431" s="151" cm="1">
        <f t="array" aca="1" ref="S431" ca="1">INDIRECT(S416)/S424</f>
        <v>500</v>
      </c>
      <c r="T431" s="151" cm="1">
        <f t="array" aca="1" ref="T431" ca="1">INDIRECT(T416)/T424</f>
        <v>500</v>
      </c>
      <c r="U431" s="151" cm="1">
        <f t="array" aca="1" ref="U431" ca="1">INDIRECT(U416)/U424</f>
        <v>500</v>
      </c>
      <c r="V431" s="151" cm="1">
        <f t="array" aca="1" ref="V431" ca="1">INDIRECT(V416)/V424</f>
        <v>500</v>
      </c>
      <c r="W431" s="151" cm="1">
        <f t="array" aca="1" ref="W431" ca="1">INDIRECT(W416)/W424</f>
        <v>500</v>
      </c>
      <c r="X431" s="151" cm="1">
        <f t="array" aca="1" ref="X431" ca="1">INDIRECT(X416)/X424</f>
        <v>500</v>
      </c>
      <c r="Y431" s="151" cm="1">
        <f t="array" aca="1" ref="Y431" ca="1">INDIRECT(Y416)/Y424</f>
        <v>500</v>
      </c>
      <c r="Z431" s="151" cm="1">
        <f t="array" aca="1" ref="Z431" ca="1">INDIRECT(Z416)/Z424</f>
        <v>500</v>
      </c>
      <c r="AA431" s="151" cm="1">
        <f t="array" aca="1" ref="AA431" ca="1">INDIRECT(AA416)/AA424</f>
        <v>500</v>
      </c>
      <c r="AB431" s="151" cm="1">
        <f t="array" aca="1" ref="AB431" ca="1">INDIRECT(AB416)/AB424</f>
        <v>500</v>
      </c>
      <c r="AC431" s="151" cm="1">
        <f t="array" aca="1" ref="AC431" ca="1">INDIRECT(AC416)/AC424</f>
        <v>500</v>
      </c>
      <c r="AD431" s="151" cm="1">
        <f t="array" aca="1" ref="AD431" ca="1">INDIRECT(AD416)/AD424</f>
        <v>500</v>
      </c>
      <c r="AE431" s="151" cm="1">
        <f t="array" aca="1" ref="AE431" ca="1">INDIRECT(AE416)/AE424</f>
        <v>500</v>
      </c>
      <c r="AF431" s="151" cm="1">
        <f t="array" aca="1" ref="AF431" ca="1">INDIRECT(AF416)/AF424</f>
        <v>500</v>
      </c>
      <c r="AG431" s="151" cm="1">
        <f t="array" aca="1" ref="AG431" ca="1">INDIRECT(AG416)/AG424</f>
        <v>500</v>
      </c>
      <c r="AH431" s="151" cm="1">
        <f t="array" aca="1" ref="AH431" ca="1">INDIRECT(AH416)/AH424</f>
        <v>500</v>
      </c>
      <c r="AI431" s="151" cm="1">
        <f t="array" aca="1" ref="AI431" ca="1">INDIRECT(AI416)/AI424</f>
        <v>500</v>
      </c>
      <c r="AJ431" s="151" cm="1">
        <f t="array" aca="1" ref="AJ431" ca="1">INDIRECT(AJ416)/AJ424</f>
        <v>500</v>
      </c>
      <c r="AK431" s="151" cm="1">
        <f t="array" aca="1" ref="AK431" ca="1">INDIRECT(AK416)/AK424</f>
        <v>500</v>
      </c>
      <c r="AL431" s="151" cm="1">
        <f t="array" aca="1" ref="AL431" ca="1">INDIRECT(AL416)/AL424</f>
        <v>500</v>
      </c>
      <c r="AM431" s="151" cm="1">
        <f t="array" aca="1" ref="AM431" ca="1">INDIRECT(AM416)/AM424</f>
        <v>500</v>
      </c>
      <c r="AN431" s="151" cm="1">
        <f t="array" aca="1" ref="AN431" ca="1">INDIRECT(AN416)/AN424</f>
        <v>500</v>
      </c>
      <c r="AO431" s="151" cm="1">
        <f t="array" aca="1" ref="AO431" ca="1">INDIRECT(AO416)/AO424</f>
        <v>500</v>
      </c>
      <c r="AP431" s="151" cm="1">
        <f t="array" aca="1" ref="AP431" ca="1">INDIRECT(AP416)/AP424</f>
        <v>500</v>
      </c>
      <c r="AQ431" s="151" cm="1">
        <f t="array" aca="1" ref="AQ431" ca="1">INDIRECT(AQ416)/AQ424</f>
        <v>500</v>
      </c>
      <c r="AR431" s="151" cm="1">
        <f t="array" aca="1" ref="AR431" ca="1">INDIRECT(AR416)/AR424</f>
        <v>500</v>
      </c>
      <c r="AS431" s="151" cm="1">
        <f t="array" aca="1" ref="AS431" ca="1">INDIRECT(AS416)/AS424</f>
        <v>500</v>
      </c>
      <c r="AT431" s="151" cm="1">
        <f t="array" aca="1" ref="AT431" ca="1">INDIRECT(AT416)/AT424</f>
        <v>500</v>
      </c>
      <c r="AU431" s="151" cm="1">
        <f t="array" aca="1" ref="AU431" ca="1">INDIRECT(AU416)/AU424</f>
        <v>500</v>
      </c>
      <c r="AV431" s="151" cm="1">
        <f t="array" aca="1" ref="AV431" ca="1">INDIRECT(AV416)/AV424</f>
        <v>500</v>
      </c>
      <c r="AW431" s="151" cm="1">
        <f t="array" aca="1" ref="AW431" ca="1">INDIRECT(AW416)/AW424</f>
        <v>500</v>
      </c>
      <c r="AX431" s="151" cm="1">
        <f t="array" aca="1" ref="AX431" ca="1">INDIRECT(AX416)/AX424</f>
        <v>500</v>
      </c>
      <c r="AY431" s="151" cm="1">
        <f t="array" aca="1" ref="AY431" ca="1">INDIRECT(AY416)/AY424</f>
        <v>500</v>
      </c>
      <c r="AZ431" s="151" cm="1">
        <f t="array" aca="1" ref="AZ431" ca="1">INDIRECT(AZ416)/AZ424</f>
        <v>500</v>
      </c>
      <c r="BA431" s="151" cm="1">
        <f t="array" aca="1" ref="BA431" ca="1">INDIRECT(BA416)/BA424</f>
        <v>500</v>
      </c>
      <c r="BB431" s="151" cm="1">
        <f t="array" aca="1" ref="BB431" ca="1">INDIRECT(BB416)/BB424</f>
        <v>500</v>
      </c>
      <c r="BC431" s="151" cm="1">
        <f t="array" aca="1" ref="BC431" ca="1">INDIRECT(BC416)/BC424</f>
        <v>500</v>
      </c>
      <c r="BD431" s="151" cm="1">
        <f t="array" aca="1" ref="BD431" ca="1">INDIRECT(BD416)/BD424</f>
        <v>500</v>
      </c>
      <c r="BE431" s="151" cm="1">
        <f t="array" aca="1" ref="BE431" ca="1">INDIRECT(BE416)/BE424</f>
        <v>500</v>
      </c>
      <c r="BF431" s="151" cm="1">
        <f t="array" aca="1" ref="BF431" ca="1">INDIRECT(BF416)/BF424</f>
        <v>500</v>
      </c>
      <c r="BG431" s="151" cm="1">
        <f t="array" aca="1" ref="BG431" ca="1">INDIRECT(BG416)/BG424</f>
        <v>500</v>
      </c>
      <c r="BH431" s="151" cm="1">
        <f t="array" aca="1" ref="BH431" ca="1">INDIRECT(BH416)/BH424</f>
        <v>500</v>
      </c>
      <c r="BI431" s="151" cm="1">
        <f t="array" aca="1" ref="BI431" ca="1">INDIRECT(BI416)/BI424</f>
        <v>500</v>
      </c>
      <c r="BJ431" s="151" cm="1">
        <f t="array" aca="1" ref="BJ431" ca="1">INDIRECT(BJ416)/BJ424</f>
        <v>500</v>
      </c>
      <c r="BK431" s="151" cm="1">
        <f t="array" aca="1" ref="BK431" ca="1">INDIRECT(BK416)/BK424</f>
        <v>500</v>
      </c>
      <c r="BL431" s="151" cm="1">
        <f t="array" aca="1" ref="BL431" ca="1">INDIRECT(BL416)/BL424</f>
        <v>500</v>
      </c>
      <c r="BM431" s="151" cm="1">
        <f t="array" aca="1" ref="BM431" ca="1">INDIRECT(BM416)/BM424</f>
        <v>500</v>
      </c>
      <c r="BN431" s="151" cm="1">
        <f t="array" aca="1" ref="BN431" ca="1">INDIRECT(BN416)/BN424</f>
        <v>500</v>
      </c>
      <c r="BO431" s="151" cm="1">
        <f t="array" aca="1" ref="BO431" ca="1">INDIRECT(BO416)/BO424</f>
        <v>500</v>
      </c>
      <c r="BP431" s="151" cm="1">
        <f t="array" aca="1" ref="BP431" ca="1">INDIRECT(BP416)/BP424</f>
        <v>500</v>
      </c>
      <c r="BQ431" s="151" cm="1">
        <f t="array" aca="1" ref="BQ431" ca="1">INDIRECT(BQ416)/BQ424</f>
        <v>500</v>
      </c>
      <c r="BR431" s="151" cm="1">
        <f t="array" aca="1" ref="BR431" ca="1">INDIRECT(BR416)/BR424</f>
        <v>500</v>
      </c>
      <c r="BS431" s="151" cm="1">
        <f t="array" aca="1" ref="BS431" ca="1">INDIRECT(BS416)/BS424</f>
        <v>500</v>
      </c>
      <c r="BT431" s="151" cm="1">
        <f t="array" aca="1" ref="BT431" ca="1">INDIRECT(BT416)/BT424</f>
        <v>500</v>
      </c>
      <c r="BU431" s="151" cm="1">
        <f t="array" aca="1" ref="BU431" ca="1">INDIRECT(BU416)/BU424</f>
        <v>500</v>
      </c>
      <c r="BV431" s="151" cm="1">
        <f t="array" aca="1" ref="BV431" ca="1">INDIRECT(BV416)/BV424</f>
        <v>500</v>
      </c>
      <c r="BW431" s="151" cm="1">
        <f t="array" aca="1" ref="BW431" ca="1">INDIRECT(BW416)/BW424</f>
        <v>500</v>
      </c>
      <c r="BX431" s="151" cm="1">
        <f t="array" aca="1" ref="BX431" ca="1">INDIRECT(BX416)/BX424</f>
        <v>500</v>
      </c>
      <c r="BY431" s="151" cm="1">
        <f t="array" aca="1" ref="BY431" ca="1">INDIRECT(BY416)/BY424</f>
        <v>500</v>
      </c>
      <c r="BZ431" s="151" cm="1">
        <f t="array" aca="1" ref="BZ431" ca="1">INDIRECT(BZ416)/BZ424</f>
        <v>500</v>
      </c>
      <c r="CA431" s="151" cm="1">
        <f t="array" aca="1" ref="CA431" ca="1">INDIRECT(CA416)/CA424</f>
        <v>500</v>
      </c>
      <c r="CB431" s="151" cm="1">
        <f t="array" aca="1" ref="CB431" ca="1">INDIRECT(CB416)/CB424</f>
        <v>500</v>
      </c>
      <c r="CC431" s="151" cm="1">
        <f t="array" aca="1" ref="CC431" ca="1">INDIRECT(CC416)/CC424</f>
        <v>500</v>
      </c>
      <c r="CD431" s="151" cm="1">
        <f t="array" aca="1" ref="CD431" ca="1">INDIRECT(CD416)/CD424</f>
        <v>500</v>
      </c>
      <c r="CE431" s="151" cm="1">
        <f t="array" aca="1" ref="CE431" ca="1">INDIRECT(CE416)/CE424</f>
        <v>500</v>
      </c>
      <c r="CF431" s="151" cm="1">
        <f t="array" aca="1" ref="CF431" ca="1">INDIRECT(CF416)/CF424</f>
        <v>500</v>
      </c>
      <c r="CG431" s="151" cm="1">
        <f t="array" aca="1" ref="CG431" ca="1">INDIRECT(CG416)/CG424</f>
        <v>500</v>
      </c>
      <c r="CH431" s="151" cm="1">
        <f t="array" aca="1" ref="CH431" ca="1">INDIRECT(CH416)/CH424</f>
        <v>500</v>
      </c>
      <c r="CI431" s="151" cm="1">
        <f t="array" aca="1" ref="CI431" ca="1">INDIRECT(CI416)/CI424</f>
        <v>500</v>
      </c>
      <c r="CJ431" s="151" cm="1">
        <f t="array" aca="1" ref="CJ431" ca="1">INDIRECT(CJ416)/CJ424</f>
        <v>500</v>
      </c>
      <c r="CK431" s="151" cm="1">
        <f t="array" aca="1" ref="CK431" ca="1">INDIRECT(CK416)/CK424</f>
        <v>500</v>
      </c>
      <c r="CL431" s="151" cm="1">
        <f t="array" aca="1" ref="CL431" ca="1">INDIRECT(CL416)/CL424</f>
        <v>500</v>
      </c>
      <c r="CN431" s="73"/>
      <c r="CO431" s="151" t="e" cm="1">
        <f t="array" aca="1" ref="CO431" ca="1">INDIRECT(CO416)/CO424</f>
        <v>#N/A</v>
      </c>
      <c r="CP431" s="151" t="e" cm="1">
        <f t="array" aca="1" ref="CP431" ca="1">INDIRECT(CP416)/CP424</f>
        <v>#N/A</v>
      </c>
      <c r="CQ431" s="151" t="e" cm="1">
        <f t="array" aca="1" ref="CQ431" ca="1">INDIRECT(CQ416)/CQ424</f>
        <v>#N/A</v>
      </c>
      <c r="CR431" s="151" t="e" cm="1">
        <f t="array" aca="1" ref="CR431" ca="1">INDIRECT(CR416)/CR424</f>
        <v>#N/A</v>
      </c>
      <c r="CS431" s="151" t="e" cm="1">
        <f t="array" aca="1" ref="CS431" ca="1">INDIRECT(CS416)/CS424</f>
        <v>#N/A</v>
      </c>
      <c r="CT431" s="151" t="e" cm="1">
        <f t="array" aca="1" ref="CT431" ca="1">INDIRECT(CT416)/CT424</f>
        <v>#N/A</v>
      </c>
      <c r="CU431" s="151" t="e" cm="1">
        <f t="array" aca="1" ref="CU431" ca="1">INDIRECT(CU416)/CU424</f>
        <v>#N/A</v>
      </c>
      <c r="CV431" s="151" t="e" cm="1">
        <f t="array" aca="1" ref="CV431" ca="1">INDIRECT(CV416)/CV424</f>
        <v>#N/A</v>
      </c>
      <c r="CW431" s="151" t="e" cm="1">
        <f t="array" aca="1" ref="CW431" ca="1">INDIRECT(CW416)/CW424</f>
        <v>#N/A</v>
      </c>
      <c r="CX431" s="151" t="e" cm="1">
        <f t="array" aca="1" ref="CX431" ca="1">INDIRECT(CX416)/CX424</f>
        <v>#N/A</v>
      </c>
      <c r="CY431" s="151" t="e" cm="1">
        <f t="array" aca="1" ref="CY431" ca="1">INDIRECT(CY416)/CY424</f>
        <v>#N/A</v>
      </c>
      <c r="CZ431" s="151" t="e" cm="1">
        <f t="array" aca="1" ref="CZ431" ca="1">INDIRECT(CZ416)/CZ424</f>
        <v>#N/A</v>
      </c>
      <c r="DA431" s="151" t="e" cm="1">
        <f t="array" aca="1" ref="DA431" ca="1">INDIRECT(DA416)/DA424</f>
        <v>#N/A</v>
      </c>
      <c r="DB431" s="151" t="e" cm="1">
        <f t="array" aca="1" ref="DB431" ca="1">INDIRECT(DB416)/DB424</f>
        <v>#N/A</v>
      </c>
      <c r="DC431" s="151" t="e" cm="1">
        <f t="array" aca="1" ref="DC431" ca="1">INDIRECT(DC416)/DC424</f>
        <v>#N/A</v>
      </c>
      <c r="DD431" s="151" t="e" cm="1">
        <f t="array" aca="1" ref="DD431" ca="1">INDIRECT(DD416)/DD424</f>
        <v>#N/A</v>
      </c>
      <c r="DE431" s="151" t="e" cm="1">
        <f t="array" aca="1" ref="DE431" ca="1">INDIRECT(DE416)/DE424</f>
        <v>#N/A</v>
      </c>
      <c r="DF431" s="151" t="e" cm="1">
        <f t="array" aca="1" ref="DF431" ca="1">INDIRECT(DF416)/DF424</f>
        <v>#N/A</v>
      </c>
      <c r="DG431" s="151" t="e" cm="1">
        <f t="array" aca="1" ref="DG431" ca="1">INDIRECT(DG416)/DG424</f>
        <v>#N/A</v>
      </c>
      <c r="DH431" s="151" t="e" cm="1">
        <f t="array" aca="1" ref="DH431" ca="1">INDIRECT(DH416)/DH424</f>
        <v>#N/A</v>
      </c>
      <c r="DI431" s="151" t="e" cm="1">
        <f t="array" aca="1" ref="DI431" ca="1">INDIRECT(DI416)/DI424</f>
        <v>#N/A</v>
      </c>
      <c r="DJ431" s="151" t="e" cm="1">
        <f t="array" aca="1" ref="DJ431" ca="1">INDIRECT(DJ416)/DJ424</f>
        <v>#N/A</v>
      </c>
      <c r="DK431" s="151" t="e" cm="1">
        <f t="array" aca="1" ref="DK431" ca="1">INDIRECT(DK416)/DK424</f>
        <v>#N/A</v>
      </c>
      <c r="DL431" s="151" t="e" cm="1">
        <f t="array" aca="1" ref="DL431" ca="1">INDIRECT(DL416)/DL424</f>
        <v>#N/A</v>
      </c>
    </row>
    <row r="432" spans="1:116" x14ac:dyDescent="0.4">
      <c r="D432" t="s">
        <v>758</v>
      </c>
      <c r="E432" s="8" t="str">
        <f t="shared" si="458"/>
        <v>432 SUB-PR</v>
      </c>
      <c r="G432" s="145" t="s">
        <v>62</v>
      </c>
      <c r="H432" s="12"/>
      <c r="I432" s="60"/>
      <c r="J432" s="60"/>
      <c r="K432" s="34">
        <f t="shared" ref="K432:P432" ca="1" si="478">K431-SUM(K430,K427:K428)</f>
        <v>6.2527760746888816E-13</v>
      </c>
      <c r="L432" s="34">
        <f t="shared" ca="1" si="478"/>
        <v>6.2527760746888816E-13</v>
      </c>
      <c r="M432" s="34">
        <f t="shared" ca="1" si="478"/>
        <v>6.2527760746888816E-13</v>
      </c>
      <c r="N432" s="34">
        <f t="shared" ca="1" si="478"/>
        <v>6.2527760746888816E-13</v>
      </c>
      <c r="O432" s="34">
        <f t="shared" ca="1" si="478"/>
        <v>6.2527760746888816E-13</v>
      </c>
      <c r="P432" s="34">
        <f t="shared" ca="1" si="478"/>
        <v>6.2527760746888816E-13</v>
      </c>
      <c r="R432" s="15"/>
      <c r="S432" s="76">
        <f t="shared" ref="S432:AX432" ca="1" si="479">S431-SUM(S430,S427:S428)</f>
        <v>0</v>
      </c>
      <c r="T432" s="76">
        <f t="shared" ca="1" si="479"/>
        <v>0</v>
      </c>
      <c r="U432" s="76">
        <f t="shared" ca="1" si="479"/>
        <v>0</v>
      </c>
      <c r="V432" s="76">
        <f t="shared" ca="1" si="479"/>
        <v>0</v>
      </c>
      <c r="W432" s="76">
        <f t="shared" ca="1" si="479"/>
        <v>0</v>
      </c>
      <c r="X432" s="76">
        <f t="shared" ca="1" si="479"/>
        <v>0</v>
      </c>
      <c r="Y432" s="76">
        <f t="shared" ca="1" si="479"/>
        <v>0</v>
      </c>
      <c r="Z432" s="76">
        <f t="shared" ca="1" si="479"/>
        <v>0</v>
      </c>
      <c r="AA432" s="76">
        <f t="shared" ca="1" si="479"/>
        <v>0</v>
      </c>
      <c r="AB432" s="76">
        <f t="shared" ca="1" si="479"/>
        <v>0</v>
      </c>
      <c r="AC432" s="76">
        <f t="shared" ca="1" si="479"/>
        <v>0</v>
      </c>
      <c r="AD432" s="76">
        <f t="shared" ca="1" si="479"/>
        <v>0</v>
      </c>
      <c r="AE432" s="76">
        <f t="shared" ca="1" si="479"/>
        <v>0</v>
      </c>
      <c r="AF432" s="76">
        <f t="shared" ca="1" si="479"/>
        <v>0</v>
      </c>
      <c r="AG432" s="76">
        <f t="shared" ca="1" si="479"/>
        <v>0</v>
      </c>
      <c r="AH432" s="76">
        <f t="shared" ca="1" si="479"/>
        <v>0</v>
      </c>
      <c r="AI432" s="76">
        <f t="shared" ca="1" si="479"/>
        <v>0</v>
      </c>
      <c r="AJ432" s="76">
        <f t="shared" ca="1" si="479"/>
        <v>0</v>
      </c>
      <c r="AK432" s="76">
        <f t="shared" ca="1" si="479"/>
        <v>0</v>
      </c>
      <c r="AL432" s="76">
        <f t="shared" ca="1" si="479"/>
        <v>0</v>
      </c>
      <c r="AM432" s="76">
        <f t="shared" ca="1" si="479"/>
        <v>0</v>
      </c>
      <c r="AN432" s="76">
        <f t="shared" ca="1" si="479"/>
        <v>0</v>
      </c>
      <c r="AO432" s="76">
        <f t="shared" ca="1" si="479"/>
        <v>0</v>
      </c>
      <c r="AP432" s="76">
        <f t="shared" ca="1" si="479"/>
        <v>0</v>
      </c>
      <c r="AQ432" s="76">
        <f t="shared" ca="1" si="479"/>
        <v>0</v>
      </c>
      <c r="AR432" s="76">
        <f t="shared" ca="1" si="479"/>
        <v>0</v>
      </c>
      <c r="AS432" s="76">
        <f t="shared" ca="1" si="479"/>
        <v>0</v>
      </c>
      <c r="AT432" s="76">
        <f t="shared" ca="1" si="479"/>
        <v>0</v>
      </c>
      <c r="AU432" s="76">
        <f t="shared" ca="1" si="479"/>
        <v>0</v>
      </c>
      <c r="AV432" s="76">
        <f t="shared" ca="1" si="479"/>
        <v>0</v>
      </c>
      <c r="AW432" s="76">
        <f t="shared" ca="1" si="479"/>
        <v>0</v>
      </c>
      <c r="AX432" s="76">
        <f t="shared" ca="1" si="479"/>
        <v>0</v>
      </c>
      <c r="AY432" s="76">
        <f t="shared" ref="AY432:CD432" ca="1" si="480">AY431-SUM(AY430,AY427:AY428)</f>
        <v>0</v>
      </c>
      <c r="AZ432" s="76">
        <f t="shared" ca="1" si="480"/>
        <v>0</v>
      </c>
      <c r="BA432" s="76">
        <f t="shared" ca="1" si="480"/>
        <v>0</v>
      </c>
      <c r="BB432" s="76">
        <f t="shared" ca="1" si="480"/>
        <v>0</v>
      </c>
      <c r="BC432" s="76">
        <f t="shared" ca="1" si="480"/>
        <v>0</v>
      </c>
      <c r="BD432" s="76">
        <f t="shared" ca="1" si="480"/>
        <v>0</v>
      </c>
      <c r="BE432" s="76">
        <f t="shared" ca="1" si="480"/>
        <v>0</v>
      </c>
      <c r="BF432" s="76">
        <f t="shared" ca="1" si="480"/>
        <v>0</v>
      </c>
      <c r="BG432" s="76">
        <f t="shared" ca="1" si="480"/>
        <v>0</v>
      </c>
      <c r="BH432" s="76">
        <f t="shared" ca="1" si="480"/>
        <v>0</v>
      </c>
      <c r="BI432" s="76">
        <f t="shared" ca="1" si="480"/>
        <v>0</v>
      </c>
      <c r="BJ432" s="76">
        <f t="shared" ca="1" si="480"/>
        <v>0</v>
      </c>
      <c r="BK432" s="76">
        <f t="shared" ca="1" si="480"/>
        <v>0</v>
      </c>
      <c r="BL432" s="76">
        <f t="shared" ca="1" si="480"/>
        <v>0</v>
      </c>
      <c r="BM432" s="76">
        <f t="shared" ca="1" si="480"/>
        <v>0</v>
      </c>
      <c r="BN432" s="76">
        <f t="shared" ca="1" si="480"/>
        <v>0</v>
      </c>
      <c r="BO432" s="76">
        <f t="shared" ca="1" si="480"/>
        <v>0</v>
      </c>
      <c r="BP432" s="76">
        <f t="shared" ca="1" si="480"/>
        <v>0</v>
      </c>
      <c r="BQ432" s="76">
        <f t="shared" ca="1" si="480"/>
        <v>0</v>
      </c>
      <c r="BR432" s="76">
        <f t="shared" ca="1" si="480"/>
        <v>0</v>
      </c>
      <c r="BS432" s="76">
        <f t="shared" ca="1" si="480"/>
        <v>0</v>
      </c>
      <c r="BT432" s="76">
        <f t="shared" ca="1" si="480"/>
        <v>0</v>
      </c>
      <c r="BU432" s="76">
        <f t="shared" ca="1" si="480"/>
        <v>0</v>
      </c>
      <c r="BV432" s="76">
        <f t="shared" ca="1" si="480"/>
        <v>0</v>
      </c>
      <c r="BW432" s="76">
        <f t="shared" ca="1" si="480"/>
        <v>0</v>
      </c>
      <c r="BX432" s="76">
        <f t="shared" ca="1" si="480"/>
        <v>0</v>
      </c>
      <c r="BY432" s="76">
        <f t="shared" ca="1" si="480"/>
        <v>0</v>
      </c>
      <c r="BZ432" s="76">
        <f t="shared" ca="1" si="480"/>
        <v>0</v>
      </c>
      <c r="CA432" s="76">
        <f t="shared" ca="1" si="480"/>
        <v>0</v>
      </c>
      <c r="CB432" s="76">
        <f t="shared" ca="1" si="480"/>
        <v>0</v>
      </c>
      <c r="CC432" s="76">
        <f t="shared" ca="1" si="480"/>
        <v>0</v>
      </c>
      <c r="CD432" s="76">
        <f t="shared" ca="1" si="480"/>
        <v>0</v>
      </c>
      <c r="CE432" s="76">
        <f t="shared" ref="CE432:CL432" ca="1" si="481">CE431-SUM(CE430,CE427:CE428)</f>
        <v>0</v>
      </c>
      <c r="CF432" s="76">
        <f t="shared" ca="1" si="481"/>
        <v>0</v>
      </c>
      <c r="CG432" s="76">
        <f t="shared" ca="1" si="481"/>
        <v>0</v>
      </c>
      <c r="CH432" s="76">
        <f t="shared" ca="1" si="481"/>
        <v>0</v>
      </c>
      <c r="CI432" s="76">
        <f t="shared" ca="1" si="481"/>
        <v>0</v>
      </c>
      <c r="CJ432" s="76">
        <f t="shared" ca="1" si="481"/>
        <v>0</v>
      </c>
      <c r="CK432" s="76">
        <f t="shared" ca="1" si="481"/>
        <v>0</v>
      </c>
      <c r="CL432" s="76">
        <f t="shared" ca="1" si="481"/>
        <v>0</v>
      </c>
      <c r="CN432" s="60"/>
      <c r="CO432" s="76" t="e">
        <f t="shared" ref="CO432:DK432" ca="1" si="482">CO431-SUM(CO430,CO427:CO428)</f>
        <v>#N/A</v>
      </c>
      <c r="CP432" s="76" t="e">
        <f t="shared" ca="1" si="482"/>
        <v>#N/A</v>
      </c>
      <c r="CQ432" s="76" t="e">
        <f t="shared" ca="1" si="482"/>
        <v>#N/A</v>
      </c>
      <c r="CR432" s="76" t="e">
        <f t="shared" ca="1" si="482"/>
        <v>#N/A</v>
      </c>
      <c r="CS432" s="76" t="e">
        <f t="shared" ca="1" si="482"/>
        <v>#N/A</v>
      </c>
      <c r="CT432" s="76" t="e">
        <f t="shared" ca="1" si="482"/>
        <v>#N/A</v>
      </c>
      <c r="CU432" s="76" t="e">
        <f t="shared" ca="1" si="482"/>
        <v>#N/A</v>
      </c>
      <c r="CV432" s="76" t="e">
        <f t="shared" ca="1" si="482"/>
        <v>#N/A</v>
      </c>
      <c r="CW432" s="76" t="e">
        <f t="shared" ca="1" si="482"/>
        <v>#N/A</v>
      </c>
      <c r="CX432" s="76" t="e">
        <f t="shared" ca="1" si="482"/>
        <v>#N/A</v>
      </c>
      <c r="CY432" s="76" t="e">
        <f t="shared" ca="1" si="482"/>
        <v>#N/A</v>
      </c>
      <c r="CZ432" s="76" t="e">
        <f t="shared" ca="1" si="482"/>
        <v>#N/A</v>
      </c>
      <c r="DA432" s="76" t="e">
        <f t="shared" ca="1" si="482"/>
        <v>#N/A</v>
      </c>
      <c r="DB432" s="76" t="e">
        <f t="shared" ca="1" si="482"/>
        <v>#N/A</v>
      </c>
      <c r="DC432" s="76" t="e">
        <f t="shared" ca="1" si="482"/>
        <v>#N/A</v>
      </c>
      <c r="DD432" s="76" t="e">
        <f t="shared" ca="1" si="482"/>
        <v>#N/A</v>
      </c>
      <c r="DE432" s="76" t="e">
        <f t="shared" ca="1" si="482"/>
        <v>#N/A</v>
      </c>
      <c r="DF432" s="76" t="e">
        <f t="shared" ca="1" si="482"/>
        <v>#N/A</v>
      </c>
      <c r="DG432" s="76" t="e">
        <f t="shared" ca="1" si="482"/>
        <v>#N/A</v>
      </c>
      <c r="DH432" s="76" t="e">
        <f t="shared" ca="1" si="482"/>
        <v>#N/A</v>
      </c>
      <c r="DI432" s="76" t="e">
        <f t="shared" ca="1" si="482"/>
        <v>#N/A</v>
      </c>
      <c r="DJ432" s="76" t="e">
        <f t="shared" ca="1" si="482"/>
        <v>#N/A</v>
      </c>
      <c r="DK432" s="76" t="e">
        <f t="shared" ca="1" si="482"/>
        <v>#N/A</v>
      </c>
      <c r="DL432" s="76" t="e">
        <f t="shared" ref="DL432" ca="1" si="483">DL431-SUM(DL430,DL427:DL428)</f>
        <v>#N/A</v>
      </c>
    </row>
    <row r="433" spans="1:116" x14ac:dyDescent="0.4">
      <c r="D433" t="s">
        <v>758</v>
      </c>
      <c r="E433" s="8" t="str">
        <f t="shared" ref="E433" si="484">ROW()&amp;" "&amp;D433</f>
        <v>433 SUB-PR</v>
      </c>
      <c r="G433" s="95"/>
      <c r="H433" s="12"/>
      <c r="I433" s="60"/>
      <c r="J433" s="60"/>
      <c r="K433" s="34"/>
      <c r="L433" s="34"/>
      <c r="M433" s="34"/>
      <c r="N433" s="34"/>
      <c r="O433" s="34"/>
      <c r="P433" s="34"/>
      <c r="R433" s="15"/>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c r="CN433" s="60"/>
      <c r="CO433" s="76"/>
      <c r="CP433" s="76"/>
      <c r="CQ433" s="76"/>
      <c r="CR433" s="76"/>
      <c r="CS433" s="76"/>
      <c r="CT433" s="76"/>
      <c r="CU433" s="76"/>
      <c r="CV433" s="76"/>
      <c r="CW433" s="76"/>
      <c r="CX433" s="76"/>
      <c r="CY433" s="76"/>
      <c r="CZ433" s="76"/>
      <c r="DA433" s="76"/>
      <c r="DB433" s="76"/>
      <c r="DC433" s="76"/>
      <c r="DD433" s="76"/>
      <c r="DE433" s="76"/>
      <c r="DF433" s="76"/>
      <c r="DG433" s="76"/>
      <c r="DH433" s="76"/>
      <c r="DI433" s="76"/>
      <c r="DJ433" s="76"/>
      <c r="DK433" s="76"/>
      <c r="DL433" s="76"/>
    </row>
    <row r="434" spans="1:116" x14ac:dyDescent="0.4">
      <c r="B434" t="s">
        <v>332</v>
      </c>
      <c r="D434" t="s">
        <v>758</v>
      </c>
      <c r="E434" s="8" t="str">
        <f t="shared" ref="E434:E439" si="485">ROW()&amp;" "&amp;D434</f>
        <v>434 SUB-PR</v>
      </c>
      <c r="F434" t="s">
        <v>490</v>
      </c>
      <c r="G434" s="8" t="str">
        <f>G414</f>
        <v>(Primary label)</v>
      </c>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c r="DK434" s="72"/>
      <c r="DL434" s="72"/>
    </row>
    <row r="435" spans="1:116" x14ac:dyDescent="0.4">
      <c r="B435" t="s">
        <v>332</v>
      </c>
      <c r="D435" t="s">
        <v>758</v>
      </c>
      <c r="E435" s="8" t="str">
        <f t="shared" si="485"/>
        <v>435 SUB-PR</v>
      </c>
      <c r="F435" t="s">
        <v>492</v>
      </c>
      <c r="G435" s="241" t="str">
        <f>IFERROR(SUBSTITUTE(G422,":",""),"no unit")</f>
        <v>subscriber</v>
      </c>
      <c r="K435" s="53"/>
      <c r="L435" s="53"/>
      <c r="M435" s="53"/>
      <c r="N435" s="53"/>
      <c r="O435" s="53"/>
      <c r="P435" s="53"/>
      <c r="R435" s="24"/>
    </row>
    <row r="436" spans="1:116" x14ac:dyDescent="0.4">
      <c r="A436" s="3"/>
      <c r="B436" t="s">
        <v>332</v>
      </c>
      <c r="D436" t="s">
        <v>758</v>
      </c>
      <c r="E436" s="8" t="str">
        <f t="shared" si="485"/>
        <v>436 SUB-PR</v>
      </c>
      <c r="F436" t="s">
        <v>461</v>
      </c>
      <c r="G436" s="8" t="str">
        <f>G416</f>
        <v>Primary revenue driver</v>
      </c>
      <c r="H436" s="90"/>
      <c r="I436" s="213"/>
      <c r="J436" s="213"/>
      <c r="K436" s="216"/>
      <c r="L436" s="216"/>
      <c r="M436" s="216"/>
      <c r="N436" s="216"/>
      <c r="O436" s="216"/>
      <c r="P436" s="216"/>
      <c r="R436" s="214"/>
      <c r="S436" s="76" t="str">
        <f t="shared" ref="S436:AX436" si="486">S416</f>
        <v>S$16</v>
      </c>
      <c r="T436" s="76" t="str">
        <f t="shared" si="486"/>
        <v>T$16</v>
      </c>
      <c r="U436" s="76" t="str">
        <f t="shared" si="486"/>
        <v>U$16</v>
      </c>
      <c r="V436" s="76" t="str">
        <f t="shared" si="486"/>
        <v>V$16</v>
      </c>
      <c r="W436" s="76" t="str">
        <f t="shared" si="486"/>
        <v>W$16</v>
      </c>
      <c r="X436" s="76" t="str">
        <f t="shared" si="486"/>
        <v>X$16</v>
      </c>
      <c r="Y436" s="76" t="str">
        <f t="shared" si="486"/>
        <v>Y$16</v>
      </c>
      <c r="Z436" s="76" t="str">
        <f t="shared" si="486"/>
        <v>Z$16</v>
      </c>
      <c r="AA436" s="76" t="str">
        <f t="shared" si="486"/>
        <v>AA$16</v>
      </c>
      <c r="AB436" s="76" t="str">
        <f t="shared" si="486"/>
        <v>AB$16</v>
      </c>
      <c r="AC436" s="76" t="str">
        <f t="shared" si="486"/>
        <v>AC$16</v>
      </c>
      <c r="AD436" s="76" t="str">
        <f t="shared" si="486"/>
        <v>AD$16</v>
      </c>
      <c r="AE436" s="76" t="str">
        <f t="shared" si="486"/>
        <v>AE$16</v>
      </c>
      <c r="AF436" s="76" t="str">
        <f t="shared" si="486"/>
        <v>AF$16</v>
      </c>
      <c r="AG436" s="76" t="str">
        <f t="shared" si="486"/>
        <v>AG$16</v>
      </c>
      <c r="AH436" s="76" t="str">
        <f t="shared" si="486"/>
        <v>AH$16</v>
      </c>
      <c r="AI436" s="76" t="str">
        <f t="shared" si="486"/>
        <v>AI$16</v>
      </c>
      <c r="AJ436" s="76" t="str">
        <f t="shared" si="486"/>
        <v>AJ$16</v>
      </c>
      <c r="AK436" s="76" t="str">
        <f t="shared" si="486"/>
        <v>AK$16</v>
      </c>
      <c r="AL436" s="76" t="str">
        <f t="shared" si="486"/>
        <v>AL$16</v>
      </c>
      <c r="AM436" s="76" t="str">
        <f t="shared" si="486"/>
        <v>AM$16</v>
      </c>
      <c r="AN436" s="76" t="str">
        <f t="shared" si="486"/>
        <v>AN$16</v>
      </c>
      <c r="AO436" s="76" t="str">
        <f t="shared" si="486"/>
        <v>AO$16</v>
      </c>
      <c r="AP436" s="76" t="str">
        <f t="shared" si="486"/>
        <v>AP$16</v>
      </c>
      <c r="AQ436" s="76" t="str">
        <f t="shared" si="486"/>
        <v>AQ$16</v>
      </c>
      <c r="AR436" s="76" t="str">
        <f t="shared" si="486"/>
        <v>AR$16</v>
      </c>
      <c r="AS436" s="76" t="str">
        <f t="shared" si="486"/>
        <v>AS$16</v>
      </c>
      <c r="AT436" s="76" t="str">
        <f t="shared" si="486"/>
        <v>AT$16</v>
      </c>
      <c r="AU436" s="76" t="str">
        <f t="shared" si="486"/>
        <v>AU$16</v>
      </c>
      <c r="AV436" s="76" t="str">
        <f t="shared" si="486"/>
        <v>AV$16</v>
      </c>
      <c r="AW436" s="76" t="str">
        <f t="shared" si="486"/>
        <v>AW$16</v>
      </c>
      <c r="AX436" s="76" t="str">
        <f t="shared" si="486"/>
        <v>AX$16</v>
      </c>
      <c r="AY436" s="76" t="str">
        <f t="shared" ref="AY436:CD436" si="487">AY416</f>
        <v>AY$16</v>
      </c>
      <c r="AZ436" s="76" t="str">
        <f t="shared" si="487"/>
        <v>AZ$16</v>
      </c>
      <c r="BA436" s="76" t="str">
        <f t="shared" si="487"/>
        <v>BA$16</v>
      </c>
      <c r="BB436" s="76" t="str">
        <f t="shared" si="487"/>
        <v>BB$16</v>
      </c>
      <c r="BC436" s="76" t="str">
        <f t="shared" si="487"/>
        <v>BC$16</v>
      </c>
      <c r="BD436" s="76" t="str">
        <f t="shared" si="487"/>
        <v>BD$16</v>
      </c>
      <c r="BE436" s="76" t="str">
        <f t="shared" si="487"/>
        <v>BE$16</v>
      </c>
      <c r="BF436" s="76" t="str">
        <f t="shared" si="487"/>
        <v>BF$16</v>
      </c>
      <c r="BG436" s="76" t="str">
        <f t="shared" si="487"/>
        <v>BG$16</v>
      </c>
      <c r="BH436" s="76" t="str">
        <f t="shared" si="487"/>
        <v>BH$16</v>
      </c>
      <c r="BI436" s="76" t="str">
        <f t="shared" si="487"/>
        <v>BI$16</v>
      </c>
      <c r="BJ436" s="76" t="str">
        <f t="shared" si="487"/>
        <v>BJ$16</v>
      </c>
      <c r="BK436" s="76" t="str">
        <f t="shared" si="487"/>
        <v>BK$16</v>
      </c>
      <c r="BL436" s="76" t="str">
        <f t="shared" si="487"/>
        <v>BL$16</v>
      </c>
      <c r="BM436" s="76" t="str">
        <f t="shared" si="487"/>
        <v>BM$16</v>
      </c>
      <c r="BN436" s="76" t="str">
        <f t="shared" si="487"/>
        <v>BN$16</v>
      </c>
      <c r="BO436" s="76" t="str">
        <f t="shared" si="487"/>
        <v>BO$16</v>
      </c>
      <c r="BP436" s="76" t="str">
        <f t="shared" si="487"/>
        <v>BP$16</v>
      </c>
      <c r="BQ436" s="76" t="str">
        <f t="shared" si="487"/>
        <v>BQ$16</v>
      </c>
      <c r="BR436" s="76" t="str">
        <f t="shared" si="487"/>
        <v>BR$16</v>
      </c>
      <c r="BS436" s="76" t="str">
        <f t="shared" si="487"/>
        <v>BS$16</v>
      </c>
      <c r="BT436" s="76" t="str">
        <f t="shared" si="487"/>
        <v>BT$16</v>
      </c>
      <c r="BU436" s="76" t="str">
        <f t="shared" si="487"/>
        <v>BU$16</v>
      </c>
      <c r="BV436" s="76" t="str">
        <f t="shared" si="487"/>
        <v>BV$16</v>
      </c>
      <c r="BW436" s="76" t="str">
        <f t="shared" si="487"/>
        <v>BW$16</v>
      </c>
      <c r="BX436" s="76" t="str">
        <f t="shared" si="487"/>
        <v>BX$16</v>
      </c>
      <c r="BY436" s="76" t="str">
        <f t="shared" si="487"/>
        <v>BY$16</v>
      </c>
      <c r="BZ436" s="76" t="str">
        <f t="shared" si="487"/>
        <v>BZ$16</v>
      </c>
      <c r="CA436" s="76" t="str">
        <f t="shared" si="487"/>
        <v>CA$16</v>
      </c>
      <c r="CB436" s="76" t="str">
        <f t="shared" si="487"/>
        <v>CB$16</v>
      </c>
      <c r="CC436" s="76" t="str">
        <f t="shared" si="487"/>
        <v>CC$16</v>
      </c>
      <c r="CD436" s="76" t="str">
        <f t="shared" si="487"/>
        <v>CD$16</v>
      </c>
      <c r="CE436" s="76" t="str">
        <f t="shared" ref="CE436:CL436" si="488">CE416</f>
        <v>CE$16</v>
      </c>
      <c r="CF436" s="76" t="str">
        <f t="shared" si="488"/>
        <v>CF$16</v>
      </c>
      <c r="CG436" s="76" t="str">
        <f t="shared" si="488"/>
        <v>CG$16</v>
      </c>
      <c r="CH436" s="76" t="str">
        <f t="shared" si="488"/>
        <v>CH$16</v>
      </c>
      <c r="CI436" s="76" t="str">
        <f t="shared" si="488"/>
        <v>CI$16</v>
      </c>
      <c r="CJ436" s="76" t="str">
        <f t="shared" si="488"/>
        <v>CJ$16</v>
      </c>
      <c r="CK436" s="76" t="str">
        <f t="shared" si="488"/>
        <v>CK$16</v>
      </c>
      <c r="CL436" s="76" t="str">
        <f t="shared" si="488"/>
        <v>CL$16</v>
      </c>
      <c r="CO436" s="76" t="str">
        <f t="shared" ref="CO436:DL436" si="489">CO416</f>
        <v>CO$16</v>
      </c>
      <c r="CP436" s="76" t="str">
        <f t="shared" si="489"/>
        <v>CP$16</v>
      </c>
      <c r="CQ436" s="76" t="str">
        <f t="shared" si="489"/>
        <v>CQ$16</v>
      </c>
      <c r="CR436" s="76" t="str">
        <f t="shared" si="489"/>
        <v>CR$16</v>
      </c>
      <c r="CS436" s="76" t="str">
        <f t="shared" si="489"/>
        <v>CS$16</v>
      </c>
      <c r="CT436" s="76" t="str">
        <f t="shared" si="489"/>
        <v>CT$16</v>
      </c>
      <c r="CU436" s="76" t="str">
        <f t="shared" si="489"/>
        <v>CU$16</v>
      </c>
      <c r="CV436" s="76" t="str">
        <f t="shared" si="489"/>
        <v>CV$16</v>
      </c>
      <c r="CW436" s="76" t="str">
        <f t="shared" si="489"/>
        <v>CW$16</v>
      </c>
      <c r="CX436" s="76" t="str">
        <f t="shared" si="489"/>
        <v>CX$16</v>
      </c>
      <c r="CY436" s="76" t="str">
        <f t="shared" si="489"/>
        <v>CY$16</v>
      </c>
      <c r="CZ436" s="76" t="str">
        <f t="shared" si="489"/>
        <v>CZ$16</v>
      </c>
      <c r="DA436" s="76" t="str">
        <f t="shared" si="489"/>
        <v>DA$16</v>
      </c>
      <c r="DB436" s="76" t="str">
        <f t="shared" si="489"/>
        <v>DB$16</v>
      </c>
      <c r="DC436" s="76" t="str">
        <f t="shared" si="489"/>
        <v>DC$16</v>
      </c>
      <c r="DD436" s="76" t="str">
        <f t="shared" si="489"/>
        <v>DD$16</v>
      </c>
      <c r="DE436" s="76" t="str">
        <f t="shared" si="489"/>
        <v>DE$16</v>
      </c>
      <c r="DF436" s="76" t="str">
        <f t="shared" si="489"/>
        <v>DF$16</v>
      </c>
      <c r="DG436" s="76" t="str">
        <f t="shared" si="489"/>
        <v>DG$16</v>
      </c>
      <c r="DH436" s="76" t="str">
        <f t="shared" si="489"/>
        <v>DH$16</v>
      </c>
      <c r="DI436" s="76" t="str">
        <f t="shared" si="489"/>
        <v>DI$16</v>
      </c>
      <c r="DJ436" s="76" t="str">
        <f t="shared" si="489"/>
        <v>DJ$16</v>
      </c>
      <c r="DK436" s="76" t="str">
        <f t="shared" si="489"/>
        <v>DK$16</v>
      </c>
      <c r="DL436" s="76" t="str">
        <f t="shared" si="489"/>
        <v>DL$16</v>
      </c>
    </row>
    <row r="437" spans="1:116" x14ac:dyDescent="0.4">
      <c r="B437" t="s">
        <v>332</v>
      </c>
      <c r="D437" t="s">
        <v>758</v>
      </c>
      <c r="E437" s="8" t="str">
        <f t="shared" si="485"/>
        <v>437 SUB-PR</v>
      </c>
      <c r="F437" t="s">
        <v>462</v>
      </c>
      <c r="G437" s="8" t="str">
        <f>G417</f>
        <v>Primary volume driver</v>
      </c>
      <c r="H437" s="12"/>
      <c r="I437" s="60"/>
      <c r="J437" s="60"/>
      <c r="K437" s="15"/>
      <c r="L437" s="15"/>
      <c r="M437" s="15"/>
      <c r="N437" s="15"/>
      <c r="O437" s="15"/>
      <c r="P437" s="15"/>
      <c r="R437" s="15"/>
      <c r="S437" s="203" t="str">
        <f t="shared" ref="S437:AX437" si="490">ADDRESS(ROW(S431),COLUMN(S431),2)</f>
        <v>S$431</v>
      </c>
      <c r="T437" s="203" t="str">
        <f t="shared" si="490"/>
        <v>T$431</v>
      </c>
      <c r="U437" s="203" t="str">
        <f t="shared" si="490"/>
        <v>U$431</v>
      </c>
      <c r="V437" s="203" t="str">
        <f t="shared" si="490"/>
        <v>V$431</v>
      </c>
      <c r="W437" s="203" t="str">
        <f t="shared" si="490"/>
        <v>W$431</v>
      </c>
      <c r="X437" s="203" t="str">
        <f t="shared" si="490"/>
        <v>X$431</v>
      </c>
      <c r="Y437" s="203" t="str">
        <f t="shared" si="490"/>
        <v>Y$431</v>
      </c>
      <c r="Z437" s="203" t="str">
        <f t="shared" si="490"/>
        <v>Z$431</v>
      </c>
      <c r="AA437" s="203" t="str">
        <f t="shared" si="490"/>
        <v>AA$431</v>
      </c>
      <c r="AB437" s="203" t="str">
        <f t="shared" si="490"/>
        <v>AB$431</v>
      </c>
      <c r="AC437" s="203" t="str">
        <f t="shared" si="490"/>
        <v>AC$431</v>
      </c>
      <c r="AD437" s="203" t="str">
        <f t="shared" si="490"/>
        <v>AD$431</v>
      </c>
      <c r="AE437" s="203" t="str">
        <f t="shared" si="490"/>
        <v>AE$431</v>
      </c>
      <c r="AF437" s="203" t="str">
        <f t="shared" si="490"/>
        <v>AF$431</v>
      </c>
      <c r="AG437" s="203" t="str">
        <f t="shared" si="490"/>
        <v>AG$431</v>
      </c>
      <c r="AH437" s="203" t="str">
        <f t="shared" si="490"/>
        <v>AH$431</v>
      </c>
      <c r="AI437" s="203" t="str">
        <f t="shared" si="490"/>
        <v>AI$431</v>
      </c>
      <c r="AJ437" s="203" t="str">
        <f t="shared" si="490"/>
        <v>AJ$431</v>
      </c>
      <c r="AK437" s="203" t="str">
        <f t="shared" si="490"/>
        <v>AK$431</v>
      </c>
      <c r="AL437" s="203" t="str">
        <f t="shared" si="490"/>
        <v>AL$431</v>
      </c>
      <c r="AM437" s="203" t="str">
        <f t="shared" si="490"/>
        <v>AM$431</v>
      </c>
      <c r="AN437" s="203" t="str">
        <f t="shared" si="490"/>
        <v>AN$431</v>
      </c>
      <c r="AO437" s="203" t="str">
        <f t="shared" si="490"/>
        <v>AO$431</v>
      </c>
      <c r="AP437" s="203" t="str">
        <f t="shared" si="490"/>
        <v>AP$431</v>
      </c>
      <c r="AQ437" s="203" t="str">
        <f t="shared" si="490"/>
        <v>AQ$431</v>
      </c>
      <c r="AR437" s="203" t="str">
        <f t="shared" si="490"/>
        <v>AR$431</v>
      </c>
      <c r="AS437" s="203" t="str">
        <f t="shared" si="490"/>
        <v>AS$431</v>
      </c>
      <c r="AT437" s="203" t="str">
        <f t="shared" si="490"/>
        <v>AT$431</v>
      </c>
      <c r="AU437" s="203" t="str">
        <f t="shared" si="490"/>
        <v>AU$431</v>
      </c>
      <c r="AV437" s="203" t="str">
        <f t="shared" si="490"/>
        <v>AV$431</v>
      </c>
      <c r="AW437" s="203" t="str">
        <f t="shared" si="490"/>
        <v>AW$431</v>
      </c>
      <c r="AX437" s="203" t="str">
        <f t="shared" si="490"/>
        <v>AX$431</v>
      </c>
      <c r="AY437" s="203" t="str">
        <f t="shared" ref="AY437:CD437" si="491">ADDRESS(ROW(AY431),COLUMN(AY431),2)</f>
        <v>AY$431</v>
      </c>
      <c r="AZ437" s="203" t="str">
        <f t="shared" si="491"/>
        <v>AZ$431</v>
      </c>
      <c r="BA437" s="203" t="str">
        <f t="shared" si="491"/>
        <v>BA$431</v>
      </c>
      <c r="BB437" s="203" t="str">
        <f t="shared" si="491"/>
        <v>BB$431</v>
      </c>
      <c r="BC437" s="203" t="str">
        <f t="shared" si="491"/>
        <v>BC$431</v>
      </c>
      <c r="BD437" s="203" t="str">
        <f t="shared" si="491"/>
        <v>BD$431</v>
      </c>
      <c r="BE437" s="203" t="str">
        <f t="shared" si="491"/>
        <v>BE$431</v>
      </c>
      <c r="BF437" s="203" t="str">
        <f t="shared" si="491"/>
        <v>BF$431</v>
      </c>
      <c r="BG437" s="203" t="str">
        <f t="shared" si="491"/>
        <v>BG$431</v>
      </c>
      <c r="BH437" s="203" t="str">
        <f t="shared" si="491"/>
        <v>BH$431</v>
      </c>
      <c r="BI437" s="203" t="str">
        <f t="shared" si="491"/>
        <v>BI$431</v>
      </c>
      <c r="BJ437" s="203" t="str">
        <f t="shared" si="491"/>
        <v>BJ$431</v>
      </c>
      <c r="BK437" s="203" t="str">
        <f t="shared" si="491"/>
        <v>BK$431</v>
      </c>
      <c r="BL437" s="203" t="str">
        <f t="shared" si="491"/>
        <v>BL$431</v>
      </c>
      <c r="BM437" s="203" t="str">
        <f t="shared" si="491"/>
        <v>BM$431</v>
      </c>
      <c r="BN437" s="203" t="str">
        <f t="shared" si="491"/>
        <v>BN$431</v>
      </c>
      <c r="BO437" s="203" t="str">
        <f t="shared" si="491"/>
        <v>BO$431</v>
      </c>
      <c r="BP437" s="203" t="str">
        <f t="shared" si="491"/>
        <v>BP$431</v>
      </c>
      <c r="BQ437" s="203" t="str">
        <f t="shared" si="491"/>
        <v>BQ$431</v>
      </c>
      <c r="BR437" s="203" t="str">
        <f t="shared" si="491"/>
        <v>BR$431</v>
      </c>
      <c r="BS437" s="203" t="str">
        <f t="shared" si="491"/>
        <v>BS$431</v>
      </c>
      <c r="BT437" s="203" t="str">
        <f t="shared" si="491"/>
        <v>BT$431</v>
      </c>
      <c r="BU437" s="203" t="str">
        <f t="shared" si="491"/>
        <v>BU$431</v>
      </c>
      <c r="BV437" s="203" t="str">
        <f t="shared" si="491"/>
        <v>BV$431</v>
      </c>
      <c r="BW437" s="203" t="str">
        <f t="shared" si="491"/>
        <v>BW$431</v>
      </c>
      <c r="BX437" s="203" t="str">
        <f t="shared" si="491"/>
        <v>BX$431</v>
      </c>
      <c r="BY437" s="203" t="str">
        <f t="shared" si="491"/>
        <v>BY$431</v>
      </c>
      <c r="BZ437" s="203" t="str">
        <f t="shared" si="491"/>
        <v>BZ$431</v>
      </c>
      <c r="CA437" s="203" t="str">
        <f t="shared" si="491"/>
        <v>CA$431</v>
      </c>
      <c r="CB437" s="203" t="str">
        <f t="shared" si="491"/>
        <v>CB$431</v>
      </c>
      <c r="CC437" s="203" t="str">
        <f t="shared" si="491"/>
        <v>CC$431</v>
      </c>
      <c r="CD437" s="203" t="str">
        <f t="shared" si="491"/>
        <v>CD$431</v>
      </c>
      <c r="CE437" s="203" t="str">
        <f t="shared" ref="CE437:CL437" si="492">ADDRESS(ROW(CE431),COLUMN(CE431),2)</f>
        <v>CE$431</v>
      </c>
      <c r="CF437" s="203" t="str">
        <f t="shared" si="492"/>
        <v>CF$431</v>
      </c>
      <c r="CG437" s="203" t="str">
        <f t="shared" si="492"/>
        <v>CG$431</v>
      </c>
      <c r="CH437" s="203" t="str">
        <f t="shared" si="492"/>
        <v>CH$431</v>
      </c>
      <c r="CI437" s="203" t="str">
        <f t="shared" si="492"/>
        <v>CI$431</v>
      </c>
      <c r="CJ437" s="203" t="str">
        <f t="shared" si="492"/>
        <v>CJ$431</v>
      </c>
      <c r="CK437" s="203" t="str">
        <f t="shared" si="492"/>
        <v>CK$431</v>
      </c>
      <c r="CL437" s="203" t="str">
        <f t="shared" si="492"/>
        <v>CL$431</v>
      </c>
      <c r="CN437" s="213"/>
      <c r="CO437" s="203" t="str">
        <f t="shared" ref="CO437:DL437" si="493">ADDRESS(ROW(CO431),COLUMN(CO431),2)</f>
        <v>CO$431</v>
      </c>
      <c r="CP437" s="203" t="str">
        <f t="shared" si="493"/>
        <v>CP$431</v>
      </c>
      <c r="CQ437" s="203" t="str">
        <f t="shared" si="493"/>
        <v>CQ$431</v>
      </c>
      <c r="CR437" s="203" t="str">
        <f t="shared" si="493"/>
        <v>CR$431</v>
      </c>
      <c r="CS437" s="203" t="str">
        <f t="shared" si="493"/>
        <v>CS$431</v>
      </c>
      <c r="CT437" s="203" t="str">
        <f t="shared" si="493"/>
        <v>CT$431</v>
      </c>
      <c r="CU437" s="203" t="str">
        <f t="shared" si="493"/>
        <v>CU$431</v>
      </c>
      <c r="CV437" s="203" t="str">
        <f t="shared" si="493"/>
        <v>CV$431</v>
      </c>
      <c r="CW437" s="203" t="str">
        <f t="shared" si="493"/>
        <v>CW$431</v>
      </c>
      <c r="CX437" s="203" t="str">
        <f t="shared" si="493"/>
        <v>CX$431</v>
      </c>
      <c r="CY437" s="203" t="str">
        <f t="shared" si="493"/>
        <v>CY$431</v>
      </c>
      <c r="CZ437" s="203" t="str">
        <f t="shared" si="493"/>
        <v>CZ$431</v>
      </c>
      <c r="DA437" s="203" t="str">
        <f t="shared" si="493"/>
        <v>DA$431</v>
      </c>
      <c r="DB437" s="203" t="str">
        <f t="shared" si="493"/>
        <v>DB$431</v>
      </c>
      <c r="DC437" s="203" t="str">
        <f t="shared" si="493"/>
        <v>DC$431</v>
      </c>
      <c r="DD437" s="203" t="str">
        <f t="shared" si="493"/>
        <v>DD$431</v>
      </c>
      <c r="DE437" s="203" t="str">
        <f t="shared" si="493"/>
        <v>DE$431</v>
      </c>
      <c r="DF437" s="203" t="str">
        <f t="shared" si="493"/>
        <v>DF$431</v>
      </c>
      <c r="DG437" s="203" t="str">
        <f t="shared" si="493"/>
        <v>DG$431</v>
      </c>
      <c r="DH437" s="203" t="str">
        <f t="shared" si="493"/>
        <v>DH$431</v>
      </c>
      <c r="DI437" s="203" t="str">
        <f t="shared" si="493"/>
        <v>DI$431</v>
      </c>
      <c r="DJ437" s="203" t="str">
        <f t="shared" si="493"/>
        <v>DJ$431</v>
      </c>
      <c r="DK437" s="203" t="str">
        <f t="shared" si="493"/>
        <v>DK$431</v>
      </c>
      <c r="DL437" s="203" t="str">
        <f t="shared" si="493"/>
        <v>DL$431</v>
      </c>
    </row>
    <row r="438" spans="1:116" x14ac:dyDescent="0.4">
      <c r="B438" t="s">
        <v>332</v>
      </c>
      <c r="D438" t="s">
        <v>758</v>
      </c>
      <c r="E438" s="8" t="str">
        <f t="shared" si="485"/>
        <v>438 SUB-PR</v>
      </c>
      <c r="F438" t="s">
        <v>491</v>
      </c>
      <c r="G438" s="8" t="str">
        <f>G423</f>
        <v>Subscription Revenue - (Primary label)</v>
      </c>
      <c r="H438" s="12"/>
      <c r="I438" s="60"/>
      <c r="J438" s="60"/>
      <c r="K438" s="15"/>
      <c r="L438" s="15"/>
      <c r="M438" s="15"/>
      <c r="N438" s="15"/>
      <c r="O438" s="15"/>
      <c r="P438" s="15"/>
      <c r="R438" s="15"/>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c r="AY438" s="76"/>
      <c r="AZ438" s="76"/>
      <c r="BA438" s="76"/>
      <c r="BB438" s="76"/>
      <c r="BC438" s="76"/>
      <c r="BD438" s="76"/>
      <c r="BE438" s="76"/>
      <c r="BF438" s="76"/>
      <c r="BG438" s="76"/>
      <c r="BH438" s="76"/>
      <c r="BI438" s="76"/>
      <c r="BJ438" s="76"/>
      <c r="BK438" s="76"/>
      <c r="BL438" s="76"/>
      <c r="BM438" s="76"/>
      <c r="BN438" s="76"/>
      <c r="BO438" s="76"/>
      <c r="BP438" s="76"/>
      <c r="BQ438" s="76"/>
      <c r="BR438" s="76"/>
      <c r="BS438" s="76"/>
      <c r="BT438" s="76"/>
      <c r="BU438" s="76"/>
      <c r="BV438" s="76"/>
      <c r="BW438" s="76"/>
      <c r="BX438" s="76"/>
      <c r="BY438" s="76"/>
      <c r="BZ438" s="76"/>
      <c r="CA438" s="76"/>
      <c r="CB438" s="76"/>
      <c r="CC438" s="76"/>
      <c r="CD438" s="76"/>
      <c r="CE438" s="76"/>
      <c r="CF438" s="76"/>
      <c r="CG438" s="76"/>
      <c r="CH438" s="76"/>
      <c r="CI438" s="76"/>
      <c r="CJ438" s="76"/>
      <c r="CK438" s="76"/>
      <c r="CL438" s="76"/>
      <c r="CN438" s="60"/>
      <c r="CO438" s="76"/>
      <c r="CP438" s="76"/>
      <c r="CQ438" s="76"/>
      <c r="CR438" s="76"/>
      <c r="CS438" s="76"/>
      <c r="CT438" s="76"/>
      <c r="CU438" s="76"/>
      <c r="CV438" s="76"/>
      <c r="CW438" s="76"/>
      <c r="CX438" s="76"/>
      <c r="CY438" s="76"/>
      <c r="CZ438" s="76"/>
      <c r="DA438" s="76"/>
      <c r="DB438" s="76"/>
      <c r="DC438" s="76"/>
      <c r="DD438" s="76"/>
      <c r="DE438" s="76"/>
      <c r="DF438" s="76"/>
      <c r="DG438" s="76"/>
      <c r="DH438" s="76"/>
      <c r="DI438" s="76"/>
      <c r="DJ438" s="76"/>
      <c r="DK438" s="76"/>
      <c r="DL438" s="76"/>
    </row>
    <row r="439" spans="1:116" x14ac:dyDescent="0.4">
      <c r="B439" t="s">
        <v>332</v>
      </c>
      <c r="D439" t="s">
        <v>758</v>
      </c>
      <c r="E439" s="8" t="str">
        <f t="shared" si="485"/>
        <v>439 SUB-PR</v>
      </c>
      <c r="F439" t="s">
        <v>505</v>
      </c>
      <c r="G439" s="8" t="str">
        <f>G419</f>
        <v xml:space="preserve">secondary unit </v>
      </c>
      <c r="H439" s="12"/>
      <c r="I439" s="60"/>
      <c r="J439" s="60"/>
      <c r="K439" s="15"/>
      <c r="L439" s="15"/>
      <c r="M439" s="15"/>
      <c r="N439" s="15"/>
      <c r="O439" s="15"/>
      <c r="P439" s="15"/>
      <c r="R439" s="15"/>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60"/>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758</v>
      </c>
      <c r="E440" s="8" t="str">
        <f t="shared" ref="E440" si="494">ROW()&amp;" "&amp;D440</f>
        <v>440 SUB-PR</v>
      </c>
      <c r="F440" t="s">
        <v>463</v>
      </c>
      <c r="G440" s="8" t="str">
        <f>G420</f>
        <v>Secondary revenue driver</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758</v>
      </c>
      <c r="E441" s="8" t="str">
        <f t="shared" ref="E441" si="495">ROW()&amp;" "&amp;D441</f>
        <v>441 SUB-PR</v>
      </c>
      <c r="F441" t="s">
        <v>464</v>
      </c>
      <c r="G441" t="s">
        <v>464</v>
      </c>
      <c r="CO441" s="8"/>
      <c r="CP441" s="8"/>
      <c r="CQ441" s="8"/>
      <c r="CR441" s="8"/>
      <c r="CS441" s="8"/>
      <c r="CT441" s="8"/>
      <c r="CU441" s="8"/>
      <c r="CV441" s="8"/>
      <c r="CW441" s="8"/>
      <c r="CX441" s="8"/>
      <c r="CY441" s="8"/>
      <c r="CZ441" s="8"/>
      <c r="DA441" s="8"/>
      <c r="DB441" s="8"/>
      <c r="DC441" s="8"/>
      <c r="DD441" s="8"/>
      <c r="DE441" s="8"/>
      <c r="DF441" s="8"/>
      <c r="DG441" s="8"/>
      <c r="DH441" s="8"/>
      <c r="DI441" s="8"/>
      <c r="DJ441" s="8"/>
      <c r="DK441" s="8"/>
      <c r="DL441" s="8"/>
    </row>
    <row r="442" spans="1:116" x14ac:dyDescent="0.4">
      <c r="A442" s="174"/>
      <c r="E442" s="8"/>
      <c r="G442" s="175" t="s">
        <v>490</v>
      </c>
      <c r="H442" s="174"/>
      <c r="I442" s="176"/>
      <c r="J442" s="176"/>
      <c r="K442" s="197"/>
      <c r="L442" s="197"/>
      <c r="M442" s="197"/>
      <c r="N442" s="197"/>
      <c r="O442" s="197"/>
      <c r="P442" s="197"/>
      <c r="R442" s="198"/>
      <c r="S442" s="174"/>
      <c r="T442" s="174"/>
      <c r="U442" s="174"/>
      <c r="V442" s="174"/>
      <c r="W442" s="174"/>
      <c r="X442" s="174"/>
      <c r="Y442" s="174"/>
      <c r="Z442" s="174"/>
      <c r="AA442" s="174"/>
      <c r="AB442" s="174"/>
      <c r="AC442" s="174"/>
      <c r="AD442" s="174"/>
      <c r="AE442" s="174"/>
      <c r="AF442" s="174"/>
      <c r="AG442" s="174"/>
      <c r="AH442" s="174"/>
      <c r="AI442" s="174"/>
      <c r="AJ442" s="174"/>
      <c r="AK442" s="174"/>
      <c r="AL442" s="174"/>
      <c r="AM442" s="174"/>
      <c r="AN442" s="174"/>
      <c r="AO442" s="174"/>
      <c r="AP442" s="174"/>
      <c r="AQ442" s="174"/>
      <c r="AR442" s="174"/>
      <c r="AS442" s="174"/>
      <c r="AT442" s="174"/>
      <c r="AU442" s="174"/>
      <c r="AV442" s="174"/>
      <c r="AW442" s="174"/>
      <c r="AX442" s="174"/>
      <c r="AY442" s="174"/>
      <c r="AZ442" s="174"/>
      <c r="BA442" s="174"/>
      <c r="BB442" s="174"/>
      <c r="BC442" s="174"/>
      <c r="BD442" s="174"/>
      <c r="BE442" s="174"/>
      <c r="BF442" s="174"/>
      <c r="BG442" s="174"/>
      <c r="BH442" s="174"/>
      <c r="BI442" s="174"/>
      <c r="BJ442" s="174"/>
      <c r="BK442" s="174"/>
      <c r="BL442" s="174"/>
      <c r="BM442" s="174"/>
      <c r="BN442" s="174"/>
      <c r="BO442" s="174"/>
      <c r="BP442" s="174"/>
      <c r="BQ442" s="174"/>
      <c r="BR442" s="174"/>
      <c r="BS442" s="174"/>
      <c r="BT442" s="174"/>
      <c r="BU442" s="174"/>
      <c r="BV442" s="174"/>
      <c r="BW442" s="174"/>
      <c r="BX442" s="174"/>
      <c r="BY442" s="174"/>
      <c r="BZ442" s="174"/>
      <c r="CA442" s="174"/>
      <c r="CB442" s="174"/>
      <c r="CC442" s="174"/>
      <c r="CD442" s="174"/>
      <c r="CE442" s="174"/>
      <c r="CF442" s="174"/>
      <c r="CG442" s="174"/>
      <c r="CH442" s="174"/>
      <c r="CI442" s="174"/>
      <c r="CJ442" s="174"/>
      <c r="CK442" s="174"/>
      <c r="CL442" s="174"/>
      <c r="CN442" s="176"/>
      <c r="CO442" s="174"/>
      <c r="CP442" s="174"/>
      <c r="CQ442" s="174"/>
      <c r="CR442" s="174"/>
      <c r="CS442" s="174"/>
      <c r="CT442" s="174"/>
      <c r="CU442" s="174"/>
      <c r="CV442" s="174"/>
      <c r="CW442" s="174"/>
      <c r="CX442" s="174"/>
      <c r="CY442" s="174"/>
      <c r="CZ442" s="174"/>
      <c r="DA442" s="174"/>
      <c r="DB442" s="174"/>
      <c r="DC442" s="174"/>
      <c r="DD442" s="174"/>
      <c r="DE442" s="174"/>
      <c r="DF442" s="174"/>
      <c r="DG442" s="174"/>
      <c r="DH442" s="174"/>
      <c r="DI442" s="174"/>
      <c r="DJ442" s="174"/>
      <c r="DK442" s="174"/>
      <c r="DL442" s="174"/>
    </row>
    <row r="443" spans="1:116" x14ac:dyDescent="0.4">
      <c r="A443" s="174"/>
      <c r="E443" s="8"/>
      <c r="G443" s="175" t="s">
        <v>492</v>
      </c>
      <c r="H443" s="174"/>
      <c r="I443" s="176"/>
      <c r="J443" s="176"/>
      <c r="K443" s="197"/>
      <c r="L443" s="197"/>
      <c r="M443" s="197"/>
      <c r="N443" s="197"/>
      <c r="O443" s="197"/>
      <c r="P443" s="197"/>
      <c r="R443" s="198"/>
      <c r="S443" s="174"/>
      <c r="T443" s="174"/>
      <c r="U443" s="174"/>
      <c r="V443" s="174"/>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174"/>
      <c r="BA443" s="174"/>
      <c r="BB443" s="174"/>
      <c r="BC443" s="174"/>
      <c r="BD443" s="174"/>
      <c r="BE443" s="174"/>
      <c r="BF443" s="174"/>
      <c r="BG443" s="174"/>
      <c r="BH443" s="174"/>
      <c r="BI443" s="174"/>
      <c r="BJ443" s="174"/>
      <c r="BK443" s="174"/>
      <c r="BL443" s="174"/>
      <c r="BM443" s="174"/>
      <c r="BN443" s="174"/>
      <c r="BO443" s="174"/>
      <c r="BP443" s="174"/>
      <c r="BQ443" s="174"/>
      <c r="BR443" s="174"/>
      <c r="BS443" s="174"/>
      <c r="BT443" s="174"/>
      <c r="BU443" s="174"/>
      <c r="BV443" s="174"/>
      <c r="BW443" s="174"/>
      <c r="BX443" s="174"/>
      <c r="BY443" s="174"/>
      <c r="BZ443" s="174"/>
      <c r="CA443" s="174"/>
      <c r="CB443" s="174"/>
      <c r="CC443" s="174"/>
      <c r="CD443" s="174"/>
      <c r="CE443" s="174"/>
      <c r="CF443" s="174"/>
      <c r="CG443" s="174"/>
      <c r="CH443" s="174"/>
      <c r="CI443" s="174"/>
      <c r="CJ443" s="174"/>
      <c r="CK443" s="174"/>
      <c r="CL443" s="174"/>
      <c r="CN443" s="176"/>
      <c r="CO443" s="174"/>
      <c r="CP443" s="174"/>
      <c r="CQ443" s="174"/>
      <c r="CR443" s="174"/>
      <c r="CS443" s="174"/>
      <c r="CT443" s="174"/>
      <c r="CU443" s="174"/>
      <c r="CV443" s="174"/>
      <c r="CW443" s="174"/>
      <c r="CX443" s="174"/>
      <c r="CY443" s="174"/>
      <c r="CZ443" s="174"/>
      <c r="DA443" s="174"/>
      <c r="DB443" s="174"/>
      <c r="DC443" s="174"/>
      <c r="DD443" s="174"/>
      <c r="DE443" s="174"/>
      <c r="DF443" s="174"/>
      <c r="DG443" s="174"/>
      <c r="DH443" s="174"/>
      <c r="DI443" s="174"/>
      <c r="DJ443" s="174"/>
      <c r="DK443" s="174"/>
      <c r="DL443" s="174"/>
    </row>
    <row r="444" spans="1:116" x14ac:dyDescent="0.4">
      <c r="A444" s="174"/>
      <c r="E444" s="8"/>
      <c r="G444" s="175" t="s">
        <v>461</v>
      </c>
      <c r="H444" s="174"/>
      <c r="I444" s="176"/>
      <c r="J444" s="176"/>
      <c r="K444" s="197"/>
      <c r="L444" s="197"/>
      <c r="M444" s="197"/>
      <c r="N444" s="197"/>
      <c r="O444" s="197"/>
      <c r="P444" s="197"/>
      <c r="R444" s="198"/>
      <c r="S444" s="199" t="str">
        <f t="shared" ref="S444:AX444" si="496">S$20</f>
        <v>S$16</v>
      </c>
      <c r="T444" s="199" t="str">
        <f t="shared" si="496"/>
        <v>T$16</v>
      </c>
      <c r="U444" s="199" t="str">
        <f t="shared" si="496"/>
        <v>U$16</v>
      </c>
      <c r="V444" s="199" t="str">
        <f t="shared" si="496"/>
        <v>V$16</v>
      </c>
      <c r="W444" s="199" t="str">
        <f t="shared" si="496"/>
        <v>W$16</v>
      </c>
      <c r="X444" s="199" t="str">
        <f t="shared" si="496"/>
        <v>X$16</v>
      </c>
      <c r="Y444" s="199" t="str">
        <f t="shared" si="496"/>
        <v>Y$16</v>
      </c>
      <c r="Z444" s="199" t="str">
        <f t="shared" si="496"/>
        <v>Z$16</v>
      </c>
      <c r="AA444" s="199" t="str">
        <f t="shared" si="496"/>
        <v>AA$16</v>
      </c>
      <c r="AB444" s="199" t="str">
        <f t="shared" si="496"/>
        <v>AB$16</v>
      </c>
      <c r="AC444" s="199" t="str">
        <f t="shared" si="496"/>
        <v>AC$16</v>
      </c>
      <c r="AD444" s="199" t="str">
        <f t="shared" si="496"/>
        <v>AD$16</v>
      </c>
      <c r="AE444" s="199" t="str">
        <f t="shared" si="496"/>
        <v>AE$16</v>
      </c>
      <c r="AF444" s="199" t="str">
        <f t="shared" si="496"/>
        <v>AF$16</v>
      </c>
      <c r="AG444" s="199" t="str">
        <f t="shared" si="496"/>
        <v>AG$16</v>
      </c>
      <c r="AH444" s="199" t="str">
        <f t="shared" si="496"/>
        <v>AH$16</v>
      </c>
      <c r="AI444" s="199" t="str">
        <f t="shared" si="496"/>
        <v>AI$16</v>
      </c>
      <c r="AJ444" s="199" t="str">
        <f t="shared" si="496"/>
        <v>AJ$16</v>
      </c>
      <c r="AK444" s="199" t="str">
        <f t="shared" si="496"/>
        <v>AK$16</v>
      </c>
      <c r="AL444" s="199" t="str">
        <f t="shared" si="496"/>
        <v>AL$16</v>
      </c>
      <c r="AM444" s="199" t="str">
        <f t="shared" si="496"/>
        <v>AM$16</v>
      </c>
      <c r="AN444" s="199" t="str">
        <f t="shared" si="496"/>
        <v>AN$16</v>
      </c>
      <c r="AO444" s="199" t="str">
        <f t="shared" si="496"/>
        <v>AO$16</v>
      </c>
      <c r="AP444" s="199" t="str">
        <f t="shared" si="496"/>
        <v>AP$16</v>
      </c>
      <c r="AQ444" s="199" t="str">
        <f t="shared" si="496"/>
        <v>AQ$16</v>
      </c>
      <c r="AR444" s="199" t="str">
        <f t="shared" si="496"/>
        <v>AR$16</v>
      </c>
      <c r="AS444" s="199" t="str">
        <f t="shared" si="496"/>
        <v>AS$16</v>
      </c>
      <c r="AT444" s="199" t="str">
        <f t="shared" si="496"/>
        <v>AT$16</v>
      </c>
      <c r="AU444" s="199" t="str">
        <f t="shared" si="496"/>
        <v>AU$16</v>
      </c>
      <c r="AV444" s="199" t="str">
        <f t="shared" si="496"/>
        <v>AV$16</v>
      </c>
      <c r="AW444" s="199" t="str">
        <f t="shared" si="496"/>
        <v>AW$16</v>
      </c>
      <c r="AX444" s="199" t="str">
        <f t="shared" si="496"/>
        <v>AX$16</v>
      </c>
      <c r="AY444" s="199" t="str">
        <f t="shared" ref="AY444:CD444" si="497">AY$20</f>
        <v>AY$16</v>
      </c>
      <c r="AZ444" s="199" t="str">
        <f t="shared" si="497"/>
        <v>AZ$16</v>
      </c>
      <c r="BA444" s="199" t="str">
        <f t="shared" si="497"/>
        <v>BA$16</v>
      </c>
      <c r="BB444" s="199" t="str">
        <f t="shared" si="497"/>
        <v>BB$16</v>
      </c>
      <c r="BC444" s="199" t="str">
        <f t="shared" si="497"/>
        <v>BC$16</v>
      </c>
      <c r="BD444" s="199" t="str">
        <f t="shared" si="497"/>
        <v>BD$16</v>
      </c>
      <c r="BE444" s="199" t="str">
        <f t="shared" si="497"/>
        <v>BE$16</v>
      </c>
      <c r="BF444" s="199" t="str">
        <f t="shared" si="497"/>
        <v>BF$16</v>
      </c>
      <c r="BG444" s="199" t="str">
        <f t="shared" si="497"/>
        <v>BG$16</v>
      </c>
      <c r="BH444" s="199" t="str">
        <f t="shared" si="497"/>
        <v>BH$16</v>
      </c>
      <c r="BI444" s="199" t="str">
        <f t="shared" si="497"/>
        <v>BI$16</v>
      </c>
      <c r="BJ444" s="199" t="str">
        <f t="shared" si="497"/>
        <v>BJ$16</v>
      </c>
      <c r="BK444" s="199" t="str">
        <f t="shared" si="497"/>
        <v>BK$16</v>
      </c>
      <c r="BL444" s="199" t="str">
        <f t="shared" si="497"/>
        <v>BL$16</v>
      </c>
      <c r="BM444" s="199" t="str">
        <f t="shared" si="497"/>
        <v>BM$16</v>
      </c>
      <c r="BN444" s="199" t="str">
        <f t="shared" si="497"/>
        <v>BN$16</v>
      </c>
      <c r="BO444" s="199" t="str">
        <f t="shared" si="497"/>
        <v>BO$16</v>
      </c>
      <c r="BP444" s="199" t="str">
        <f t="shared" si="497"/>
        <v>BP$16</v>
      </c>
      <c r="BQ444" s="199" t="str">
        <f t="shared" si="497"/>
        <v>BQ$16</v>
      </c>
      <c r="BR444" s="199" t="str">
        <f t="shared" si="497"/>
        <v>BR$16</v>
      </c>
      <c r="BS444" s="199" t="str">
        <f t="shared" si="497"/>
        <v>BS$16</v>
      </c>
      <c r="BT444" s="199" t="str">
        <f t="shared" si="497"/>
        <v>BT$16</v>
      </c>
      <c r="BU444" s="199" t="str">
        <f t="shared" si="497"/>
        <v>BU$16</v>
      </c>
      <c r="BV444" s="199" t="str">
        <f t="shared" si="497"/>
        <v>BV$16</v>
      </c>
      <c r="BW444" s="199" t="str">
        <f t="shared" si="497"/>
        <v>BW$16</v>
      </c>
      <c r="BX444" s="199" t="str">
        <f t="shared" si="497"/>
        <v>BX$16</v>
      </c>
      <c r="BY444" s="199" t="str">
        <f t="shared" si="497"/>
        <v>BY$16</v>
      </c>
      <c r="BZ444" s="199" t="str">
        <f t="shared" si="497"/>
        <v>BZ$16</v>
      </c>
      <c r="CA444" s="199" t="str">
        <f t="shared" si="497"/>
        <v>CA$16</v>
      </c>
      <c r="CB444" s="199" t="str">
        <f t="shared" si="497"/>
        <v>CB$16</v>
      </c>
      <c r="CC444" s="199" t="str">
        <f t="shared" si="497"/>
        <v>CC$16</v>
      </c>
      <c r="CD444" s="199" t="str">
        <f t="shared" si="497"/>
        <v>CD$16</v>
      </c>
      <c r="CE444" s="199" t="str">
        <f t="shared" ref="CE444:CL444" si="498">CE$20</f>
        <v>CE$16</v>
      </c>
      <c r="CF444" s="199" t="str">
        <f t="shared" si="498"/>
        <v>CF$16</v>
      </c>
      <c r="CG444" s="199" t="str">
        <f t="shared" si="498"/>
        <v>CG$16</v>
      </c>
      <c r="CH444" s="199" t="str">
        <f t="shared" si="498"/>
        <v>CH$16</v>
      </c>
      <c r="CI444" s="199" t="str">
        <f t="shared" si="498"/>
        <v>CI$16</v>
      </c>
      <c r="CJ444" s="199" t="str">
        <f t="shared" si="498"/>
        <v>CJ$16</v>
      </c>
      <c r="CK444" s="199" t="str">
        <f t="shared" si="498"/>
        <v>CK$16</v>
      </c>
      <c r="CL444" s="199" t="str">
        <f t="shared" si="498"/>
        <v>CL$16</v>
      </c>
      <c r="CN444" s="176"/>
      <c r="CO444" s="199" t="str">
        <f t="shared" ref="CO444:DL444" si="499">CO$20</f>
        <v>CO$16</v>
      </c>
      <c r="CP444" s="199" t="str">
        <f t="shared" si="499"/>
        <v>CP$16</v>
      </c>
      <c r="CQ444" s="199" t="str">
        <f t="shared" si="499"/>
        <v>CQ$16</v>
      </c>
      <c r="CR444" s="199" t="str">
        <f t="shared" si="499"/>
        <v>CR$16</v>
      </c>
      <c r="CS444" s="199" t="str">
        <f t="shared" si="499"/>
        <v>CS$16</v>
      </c>
      <c r="CT444" s="199" t="str">
        <f t="shared" si="499"/>
        <v>CT$16</v>
      </c>
      <c r="CU444" s="199" t="str">
        <f t="shared" si="499"/>
        <v>CU$16</v>
      </c>
      <c r="CV444" s="199" t="str">
        <f t="shared" si="499"/>
        <v>CV$16</v>
      </c>
      <c r="CW444" s="199" t="str">
        <f t="shared" si="499"/>
        <v>CW$16</v>
      </c>
      <c r="CX444" s="199" t="str">
        <f t="shared" si="499"/>
        <v>CX$16</v>
      </c>
      <c r="CY444" s="199" t="str">
        <f t="shared" si="499"/>
        <v>CY$16</v>
      </c>
      <c r="CZ444" s="199" t="str">
        <f t="shared" si="499"/>
        <v>CZ$16</v>
      </c>
      <c r="DA444" s="199" t="str">
        <f t="shared" si="499"/>
        <v>DA$16</v>
      </c>
      <c r="DB444" s="199" t="str">
        <f t="shared" si="499"/>
        <v>DB$16</v>
      </c>
      <c r="DC444" s="199" t="str">
        <f t="shared" si="499"/>
        <v>DC$16</v>
      </c>
      <c r="DD444" s="199" t="str">
        <f t="shared" si="499"/>
        <v>DD$16</v>
      </c>
      <c r="DE444" s="199" t="str">
        <f t="shared" si="499"/>
        <v>DE$16</v>
      </c>
      <c r="DF444" s="199" t="str">
        <f t="shared" si="499"/>
        <v>DF$16</v>
      </c>
      <c r="DG444" s="199" t="str">
        <f t="shared" si="499"/>
        <v>DG$16</v>
      </c>
      <c r="DH444" s="199" t="str">
        <f t="shared" si="499"/>
        <v>DH$16</v>
      </c>
      <c r="DI444" s="199" t="str">
        <f t="shared" si="499"/>
        <v>DI$16</v>
      </c>
      <c r="DJ444" s="199" t="str">
        <f t="shared" si="499"/>
        <v>DJ$16</v>
      </c>
      <c r="DK444" s="199" t="str">
        <f t="shared" si="499"/>
        <v>DK$16</v>
      </c>
      <c r="DL444" s="199" t="str">
        <f t="shared" si="499"/>
        <v>DL$16</v>
      </c>
    </row>
    <row r="445" spans="1:116" x14ac:dyDescent="0.4">
      <c r="A445" s="174"/>
      <c r="E445" s="8"/>
      <c r="G445" s="175" t="s">
        <v>462</v>
      </c>
      <c r="H445" s="200"/>
      <c r="I445" s="201"/>
      <c r="J445" s="201"/>
      <c r="K445" s="202"/>
      <c r="L445" s="202"/>
      <c r="M445" s="202"/>
      <c r="N445" s="202"/>
      <c r="O445" s="202"/>
      <c r="P445" s="202"/>
      <c r="R445" s="202"/>
      <c r="S445" s="199" t="str">
        <f t="shared" ref="S445:AX445" si="500">S$21</f>
        <v>S$17</v>
      </c>
      <c r="T445" s="199" t="str">
        <f t="shared" si="500"/>
        <v>T$17</v>
      </c>
      <c r="U445" s="199" t="str">
        <f t="shared" si="500"/>
        <v>U$17</v>
      </c>
      <c r="V445" s="199" t="str">
        <f t="shared" si="500"/>
        <v>V$17</v>
      </c>
      <c r="W445" s="199" t="str">
        <f t="shared" si="500"/>
        <v>W$17</v>
      </c>
      <c r="X445" s="199" t="str">
        <f t="shared" si="500"/>
        <v>X$17</v>
      </c>
      <c r="Y445" s="199" t="str">
        <f t="shared" si="500"/>
        <v>Y$17</v>
      </c>
      <c r="Z445" s="199" t="str">
        <f t="shared" si="500"/>
        <v>Z$17</v>
      </c>
      <c r="AA445" s="199" t="str">
        <f t="shared" si="500"/>
        <v>AA$17</v>
      </c>
      <c r="AB445" s="199" t="str">
        <f t="shared" si="500"/>
        <v>AB$17</v>
      </c>
      <c r="AC445" s="199" t="str">
        <f t="shared" si="500"/>
        <v>AC$17</v>
      </c>
      <c r="AD445" s="199" t="str">
        <f t="shared" si="500"/>
        <v>AD$17</v>
      </c>
      <c r="AE445" s="199" t="str">
        <f t="shared" si="500"/>
        <v>AE$17</v>
      </c>
      <c r="AF445" s="199" t="str">
        <f t="shared" si="500"/>
        <v>AF$17</v>
      </c>
      <c r="AG445" s="199" t="str">
        <f t="shared" si="500"/>
        <v>AG$17</v>
      </c>
      <c r="AH445" s="199" t="str">
        <f t="shared" si="500"/>
        <v>AH$17</v>
      </c>
      <c r="AI445" s="199" t="str">
        <f t="shared" si="500"/>
        <v>AI$17</v>
      </c>
      <c r="AJ445" s="199" t="str">
        <f t="shared" si="500"/>
        <v>AJ$17</v>
      </c>
      <c r="AK445" s="199" t="str">
        <f t="shared" si="500"/>
        <v>AK$17</v>
      </c>
      <c r="AL445" s="199" t="str">
        <f t="shared" si="500"/>
        <v>AL$17</v>
      </c>
      <c r="AM445" s="199" t="str">
        <f t="shared" si="500"/>
        <v>AM$17</v>
      </c>
      <c r="AN445" s="199" t="str">
        <f t="shared" si="500"/>
        <v>AN$17</v>
      </c>
      <c r="AO445" s="199" t="str">
        <f t="shared" si="500"/>
        <v>AO$17</v>
      </c>
      <c r="AP445" s="199" t="str">
        <f t="shared" si="500"/>
        <v>AP$17</v>
      </c>
      <c r="AQ445" s="199" t="str">
        <f t="shared" si="500"/>
        <v>AQ$17</v>
      </c>
      <c r="AR445" s="199" t="str">
        <f t="shared" si="500"/>
        <v>AR$17</v>
      </c>
      <c r="AS445" s="199" t="str">
        <f t="shared" si="500"/>
        <v>AS$17</v>
      </c>
      <c r="AT445" s="199" t="str">
        <f t="shared" si="500"/>
        <v>AT$17</v>
      </c>
      <c r="AU445" s="199" t="str">
        <f t="shared" si="500"/>
        <v>AU$17</v>
      </c>
      <c r="AV445" s="199" t="str">
        <f t="shared" si="500"/>
        <v>AV$17</v>
      </c>
      <c r="AW445" s="199" t="str">
        <f t="shared" si="500"/>
        <v>AW$17</v>
      </c>
      <c r="AX445" s="199" t="str">
        <f t="shared" si="500"/>
        <v>AX$17</v>
      </c>
      <c r="AY445" s="199" t="str">
        <f t="shared" ref="AY445:CD445" si="501">AY$21</f>
        <v>AY$17</v>
      </c>
      <c r="AZ445" s="199" t="str">
        <f t="shared" si="501"/>
        <v>AZ$17</v>
      </c>
      <c r="BA445" s="199" t="str">
        <f t="shared" si="501"/>
        <v>BA$17</v>
      </c>
      <c r="BB445" s="199" t="str">
        <f t="shared" si="501"/>
        <v>BB$17</v>
      </c>
      <c r="BC445" s="199" t="str">
        <f t="shared" si="501"/>
        <v>BC$17</v>
      </c>
      <c r="BD445" s="199" t="str">
        <f t="shared" si="501"/>
        <v>BD$17</v>
      </c>
      <c r="BE445" s="199" t="str">
        <f t="shared" si="501"/>
        <v>BE$17</v>
      </c>
      <c r="BF445" s="199" t="str">
        <f t="shared" si="501"/>
        <v>BF$17</v>
      </c>
      <c r="BG445" s="199" t="str">
        <f t="shared" si="501"/>
        <v>BG$17</v>
      </c>
      <c r="BH445" s="199" t="str">
        <f t="shared" si="501"/>
        <v>BH$17</v>
      </c>
      <c r="BI445" s="199" t="str">
        <f t="shared" si="501"/>
        <v>BI$17</v>
      </c>
      <c r="BJ445" s="199" t="str">
        <f t="shared" si="501"/>
        <v>BJ$17</v>
      </c>
      <c r="BK445" s="199" t="str">
        <f t="shared" si="501"/>
        <v>BK$17</v>
      </c>
      <c r="BL445" s="199" t="str">
        <f t="shared" si="501"/>
        <v>BL$17</v>
      </c>
      <c r="BM445" s="199" t="str">
        <f t="shared" si="501"/>
        <v>BM$17</v>
      </c>
      <c r="BN445" s="199" t="str">
        <f t="shared" si="501"/>
        <v>BN$17</v>
      </c>
      <c r="BO445" s="199" t="str">
        <f t="shared" si="501"/>
        <v>BO$17</v>
      </c>
      <c r="BP445" s="199" t="str">
        <f t="shared" si="501"/>
        <v>BP$17</v>
      </c>
      <c r="BQ445" s="199" t="str">
        <f t="shared" si="501"/>
        <v>BQ$17</v>
      </c>
      <c r="BR445" s="199" t="str">
        <f t="shared" si="501"/>
        <v>BR$17</v>
      </c>
      <c r="BS445" s="199" t="str">
        <f t="shared" si="501"/>
        <v>BS$17</v>
      </c>
      <c r="BT445" s="199" t="str">
        <f t="shared" si="501"/>
        <v>BT$17</v>
      </c>
      <c r="BU445" s="199" t="str">
        <f t="shared" si="501"/>
        <v>BU$17</v>
      </c>
      <c r="BV445" s="199" t="str">
        <f t="shared" si="501"/>
        <v>BV$17</v>
      </c>
      <c r="BW445" s="199" t="str">
        <f t="shared" si="501"/>
        <v>BW$17</v>
      </c>
      <c r="BX445" s="199" t="str">
        <f t="shared" si="501"/>
        <v>BX$17</v>
      </c>
      <c r="BY445" s="199" t="str">
        <f t="shared" si="501"/>
        <v>BY$17</v>
      </c>
      <c r="BZ445" s="199" t="str">
        <f t="shared" si="501"/>
        <v>BZ$17</v>
      </c>
      <c r="CA445" s="199" t="str">
        <f t="shared" si="501"/>
        <v>CA$17</v>
      </c>
      <c r="CB445" s="199" t="str">
        <f t="shared" si="501"/>
        <v>CB$17</v>
      </c>
      <c r="CC445" s="199" t="str">
        <f t="shared" si="501"/>
        <v>CC$17</v>
      </c>
      <c r="CD445" s="199" t="str">
        <f t="shared" si="501"/>
        <v>CD$17</v>
      </c>
      <c r="CE445" s="199" t="str">
        <f t="shared" ref="CE445:CL445" si="502">CE$21</f>
        <v>CE$17</v>
      </c>
      <c r="CF445" s="199" t="str">
        <f t="shared" si="502"/>
        <v>CF$17</v>
      </c>
      <c r="CG445" s="199" t="str">
        <f t="shared" si="502"/>
        <v>CG$17</v>
      </c>
      <c r="CH445" s="199" t="str">
        <f t="shared" si="502"/>
        <v>CH$17</v>
      </c>
      <c r="CI445" s="199" t="str">
        <f t="shared" si="502"/>
        <v>CI$17</v>
      </c>
      <c r="CJ445" s="199" t="str">
        <f t="shared" si="502"/>
        <v>CJ$17</v>
      </c>
      <c r="CK445" s="199" t="str">
        <f t="shared" si="502"/>
        <v>CK$17</v>
      </c>
      <c r="CL445" s="199" t="str">
        <f t="shared" si="502"/>
        <v>CL$17</v>
      </c>
      <c r="CN445" s="201"/>
      <c r="CO445" s="199" t="str">
        <f t="shared" ref="CO445:DL445" si="503">CO$21</f>
        <v>CO$17</v>
      </c>
      <c r="CP445" s="199" t="str">
        <f t="shared" si="503"/>
        <v>CP$17</v>
      </c>
      <c r="CQ445" s="199" t="str">
        <f t="shared" si="503"/>
        <v>CQ$17</v>
      </c>
      <c r="CR445" s="199" t="str">
        <f t="shared" si="503"/>
        <v>CR$17</v>
      </c>
      <c r="CS445" s="199" t="str">
        <f t="shared" si="503"/>
        <v>CS$17</v>
      </c>
      <c r="CT445" s="199" t="str">
        <f t="shared" si="503"/>
        <v>CT$17</v>
      </c>
      <c r="CU445" s="199" t="str">
        <f t="shared" si="503"/>
        <v>CU$17</v>
      </c>
      <c r="CV445" s="199" t="str">
        <f t="shared" si="503"/>
        <v>CV$17</v>
      </c>
      <c r="CW445" s="199" t="str">
        <f t="shared" si="503"/>
        <v>CW$17</v>
      </c>
      <c r="CX445" s="199" t="str">
        <f t="shared" si="503"/>
        <v>CX$17</v>
      </c>
      <c r="CY445" s="199" t="str">
        <f t="shared" si="503"/>
        <v>CY$17</v>
      </c>
      <c r="CZ445" s="199" t="str">
        <f t="shared" si="503"/>
        <v>CZ$17</v>
      </c>
      <c r="DA445" s="199" t="str">
        <f t="shared" si="503"/>
        <v>DA$17</v>
      </c>
      <c r="DB445" s="199" t="str">
        <f t="shared" si="503"/>
        <v>DB$17</v>
      </c>
      <c r="DC445" s="199" t="str">
        <f t="shared" si="503"/>
        <v>DC$17</v>
      </c>
      <c r="DD445" s="199" t="str">
        <f t="shared" si="503"/>
        <v>DD$17</v>
      </c>
      <c r="DE445" s="199" t="str">
        <f t="shared" si="503"/>
        <v>DE$17</v>
      </c>
      <c r="DF445" s="199" t="str">
        <f t="shared" si="503"/>
        <v>DF$17</v>
      </c>
      <c r="DG445" s="199" t="str">
        <f t="shared" si="503"/>
        <v>DG$17</v>
      </c>
      <c r="DH445" s="199" t="str">
        <f t="shared" si="503"/>
        <v>DH$17</v>
      </c>
      <c r="DI445" s="199" t="str">
        <f t="shared" si="503"/>
        <v>DI$17</v>
      </c>
      <c r="DJ445" s="199" t="str">
        <f t="shared" si="503"/>
        <v>DJ$17</v>
      </c>
      <c r="DK445" s="199" t="str">
        <f t="shared" si="503"/>
        <v>DK$17</v>
      </c>
      <c r="DL445" s="199" t="str">
        <f t="shared" si="503"/>
        <v>DL$17</v>
      </c>
    </row>
    <row r="446" spans="1:116" x14ac:dyDescent="0.4">
      <c r="A446" s="174"/>
      <c r="E446" s="8"/>
      <c r="G446" s="175" t="s">
        <v>491</v>
      </c>
      <c r="H446" s="200"/>
      <c r="I446" s="201"/>
      <c r="J446" s="201"/>
      <c r="K446" s="202"/>
      <c r="L446" s="202"/>
      <c r="M446" s="202"/>
      <c r="N446" s="202"/>
      <c r="O446" s="202"/>
      <c r="P446" s="202"/>
      <c r="R446" s="202"/>
      <c r="S446" s="190"/>
      <c r="T446" s="190"/>
      <c r="U446" s="190"/>
      <c r="V446" s="190"/>
      <c r="W446" s="190"/>
      <c r="X446" s="190"/>
      <c r="Y446" s="190"/>
      <c r="Z446" s="190"/>
      <c r="AA446" s="190"/>
      <c r="AB446" s="190"/>
      <c r="AC446" s="190"/>
      <c r="AD446" s="190"/>
      <c r="AE446" s="190"/>
      <c r="AF446" s="190"/>
      <c r="AG446" s="190"/>
      <c r="AH446" s="190"/>
      <c r="AI446" s="190"/>
      <c r="AJ446" s="190"/>
      <c r="AK446" s="190"/>
      <c r="AL446" s="190"/>
      <c r="AM446" s="190"/>
      <c r="AN446" s="190"/>
      <c r="AO446" s="190"/>
      <c r="AP446" s="190"/>
      <c r="AQ446" s="190"/>
      <c r="AR446" s="190"/>
      <c r="AS446" s="190"/>
      <c r="AT446" s="190"/>
      <c r="AU446" s="190"/>
      <c r="AV446" s="190"/>
      <c r="AW446" s="190"/>
      <c r="AX446" s="190"/>
      <c r="AY446" s="190"/>
      <c r="AZ446" s="190"/>
      <c r="BA446" s="190"/>
      <c r="BB446" s="190"/>
      <c r="BC446" s="190"/>
      <c r="BD446" s="190"/>
      <c r="BE446" s="190"/>
      <c r="BF446" s="190"/>
      <c r="BG446" s="190"/>
      <c r="BH446" s="190"/>
      <c r="BI446" s="190"/>
      <c r="BJ446" s="190"/>
      <c r="BK446" s="190"/>
      <c r="BL446" s="190"/>
      <c r="BM446" s="190"/>
      <c r="BN446" s="190"/>
      <c r="BO446" s="190"/>
      <c r="BP446" s="190"/>
      <c r="BQ446" s="190"/>
      <c r="BR446" s="190"/>
      <c r="BS446" s="190"/>
      <c r="BT446" s="190"/>
      <c r="BU446" s="190"/>
      <c r="BV446" s="190"/>
      <c r="BW446" s="190"/>
      <c r="BX446" s="190"/>
      <c r="BY446" s="190"/>
      <c r="BZ446" s="190"/>
      <c r="CA446" s="190"/>
      <c r="CB446" s="190"/>
      <c r="CC446" s="190"/>
      <c r="CD446" s="190"/>
      <c r="CE446" s="190"/>
      <c r="CF446" s="190"/>
      <c r="CG446" s="190"/>
      <c r="CH446" s="190"/>
      <c r="CI446" s="190"/>
      <c r="CJ446" s="190"/>
      <c r="CK446" s="190"/>
      <c r="CL446" s="190"/>
      <c r="CN446" s="201"/>
      <c r="CO446" s="190"/>
      <c r="CP446" s="190"/>
      <c r="CQ446" s="190"/>
      <c r="CR446" s="190"/>
      <c r="CS446" s="190"/>
      <c r="CT446" s="190"/>
      <c r="CU446" s="190"/>
      <c r="CV446" s="190"/>
      <c r="CW446" s="190"/>
      <c r="CX446" s="190"/>
      <c r="CY446" s="190"/>
      <c r="CZ446" s="190"/>
      <c r="DA446" s="190"/>
      <c r="DB446" s="190"/>
      <c r="DC446" s="190"/>
      <c r="DD446" s="190"/>
      <c r="DE446" s="190"/>
      <c r="DF446" s="190"/>
      <c r="DG446" s="190"/>
      <c r="DH446" s="190"/>
      <c r="DI446" s="190"/>
      <c r="DJ446" s="190"/>
      <c r="DK446" s="190"/>
      <c r="DL446" s="190"/>
    </row>
    <row r="447" spans="1:116" x14ac:dyDescent="0.4">
      <c r="A447" s="174"/>
      <c r="E447" s="8"/>
      <c r="G447" s="175" t="s">
        <v>505</v>
      </c>
      <c r="H447" s="200"/>
      <c r="I447" s="201"/>
      <c r="J447" s="201"/>
      <c r="K447" s="202"/>
      <c r="L447" s="202"/>
      <c r="M447" s="202"/>
      <c r="N447" s="202"/>
      <c r="O447" s="202"/>
      <c r="P447" s="202"/>
      <c r="R447" s="202"/>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AO447" s="190"/>
      <c r="AP447" s="190"/>
      <c r="AQ447" s="190"/>
      <c r="AR447" s="190"/>
      <c r="AS447" s="190"/>
      <c r="AT447" s="190"/>
      <c r="AU447" s="190"/>
      <c r="AV447" s="190"/>
      <c r="AW447" s="190"/>
      <c r="AX447" s="190"/>
      <c r="AY447" s="190"/>
      <c r="AZ447" s="190"/>
      <c r="BA447" s="190"/>
      <c r="BB447" s="190"/>
      <c r="BC447" s="190"/>
      <c r="BD447" s="190"/>
      <c r="BE447" s="190"/>
      <c r="BF447" s="190"/>
      <c r="BG447" s="190"/>
      <c r="BH447" s="190"/>
      <c r="BI447" s="190"/>
      <c r="BJ447" s="190"/>
      <c r="BK447" s="190"/>
      <c r="BL447" s="190"/>
      <c r="BM447" s="190"/>
      <c r="BN447" s="190"/>
      <c r="BO447" s="190"/>
      <c r="BP447" s="190"/>
      <c r="BQ447" s="190"/>
      <c r="BR447" s="190"/>
      <c r="BS447" s="190"/>
      <c r="BT447" s="190"/>
      <c r="BU447" s="190"/>
      <c r="BV447" s="190"/>
      <c r="BW447" s="190"/>
      <c r="BX447" s="190"/>
      <c r="BY447" s="190"/>
      <c r="BZ447" s="190"/>
      <c r="CA447" s="190"/>
      <c r="CB447" s="190"/>
      <c r="CC447" s="190"/>
      <c r="CD447" s="190"/>
      <c r="CE447" s="190"/>
      <c r="CF447" s="190"/>
      <c r="CG447" s="190"/>
      <c r="CH447" s="190"/>
      <c r="CI447" s="190"/>
      <c r="CJ447" s="190"/>
      <c r="CK447" s="190"/>
      <c r="CL447" s="190"/>
      <c r="CN447" s="201"/>
      <c r="CO447" s="190"/>
      <c r="CP447" s="190"/>
      <c r="CQ447" s="190"/>
      <c r="CR447" s="190"/>
      <c r="CS447" s="190"/>
      <c r="CT447" s="190"/>
      <c r="CU447" s="190"/>
      <c r="CV447" s="190"/>
      <c r="CW447" s="190"/>
      <c r="CX447" s="190"/>
      <c r="CY447" s="190"/>
      <c r="CZ447" s="190"/>
      <c r="DA447" s="190"/>
      <c r="DB447" s="190"/>
      <c r="DC447" s="190"/>
      <c r="DD447" s="190"/>
      <c r="DE447" s="190"/>
      <c r="DF447" s="190"/>
      <c r="DG447" s="190"/>
      <c r="DH447" s="190"/>
      <c r="DI447" s="190"/>
      <c r="DJ447" s="190"/>
      <c r="DK447" s="190"/>
      <c r="DL447" s="190"/>
    </row>
    <row r="448" spans="1:116" x14ac:dyDescent="0.4">
      <c r="A448" s="174"/>
      <c r="E448" s="8"/>
      <c r="G448" s="175" t="s">
        <v>463</v>
      </c>
      <c r="H448" s="200"/>
      <c r="I448" s="201"/>
      <c r="J448" s="201"/>
      <c r="K448" s="202"/>
      <c r="L448" s="202"/>
      <c r="M448" s="202"/>
      <c r="N448" s="202"/>
      <c r="O448" s="202"/>
      <c r="P448" s="202"/>
      <c r="R448" s="202"/>
      <c r="S448" s="190" t="str">
        <f t="shared" ref="S448:AX448" si="504">S$22</f>
        <v>S$18</v>
      </c>
      <c r="T448" s="190" t="str">
        <f t="shared" si="504"/>
        <v>T$18</v>
      </c>
      <c r="U448" s="190" t="str">
        <f t="shared" si="504"/>
        <v>U$18</v>
      </c>
      <c r="V448" s="190" t="str">
        <f t="shared" si="504"/>
        <v>V$18</v>
      </c>
      <c r="W448" s="190" t="str">
        <f t="shared" si="504"/>
        <v>W$18</v>
      </c>
      <c r="X448" s="190" t="str">
        <f t="shared" si="504"/>
        <v>X$18</v>
      </c>
      <c r="Y448" s="190" t="str">
        <f t="shared" si="504"/>
        <v>Y$18</v>
      </c>
      <c r="Z448" s="190" t="str">
        <f t="shared" si="504"/>
        <v>Z$18</v>
      </c>
      <c r="AA448" s="190" t="str">
        <f t="shared" si="504"/>
        <v>AA$18</v>
      </c>
      <c r="AB448" s="190" t="str">
        <f t="shared" si="504"/>
        <v>AB$18</v>
      </c>
      <c r="AC448" s="190" t="str">
        <f t="shared" si="504"/>
        <v>AC$18</v>
      </c>
      <c r="AD448" s="190" t="str">
        <f t="shared" si="504"/>
        <v>AD$18</v>
      </c>
      <c r="AE448" s="190" t="str">
        <f t="shared" si="504"/>
        <v>AE$18</v>
      </c>
      <c r="AF448" s="190" t="str">
        <f t="shared" si="504"/>
        <v>AF$18</v>
      </c>
      <c r="AG448" s="190" t="str">
        <f t="shared" si="504"/>
        <v>AG$18</v>
      </c>
      <c r="AH448" s="190" t="str">
        <f t="shared" si="504"/>
        <v>AH$18</v>
      </c>
      <c r="AI448" s="190" t="str">
        <f t="shared" si="504"/>
        <v>AI$18</v>
      </c>
      <c r="AJ448" s="190" t="str">
        <f t="shared" si="504"/>
        <v>AJ$18</v>
      </c>
      <c r="AK448" s="190" t="str">
        <f t="shared" si="504"/>
        <v>AK$18</v>
      </c>
      <c r="AL448" s="190" t="str">
        <f t="shared" si="504"/>
        <v>AL$18</v>
      </c>
      <c r="AM448" s="190" t="str">
        <f t="shared" si="504"/>
        <v>AM$18</v>
      </c>
      <c r="AN448" s="190" t="str">
        <f t="shared" si="504"/>
        <v>AN$18</v>
      </c>
      <c r="AO448" s="190" t="str">
        <f t="shared" si="504"/>
        <v>AO$18</v>
      </c>
      <c r="AP448" s="190" t="str">
        <f t="shared" si="504"/>
        <v>AP$18</v>
      </c>
      <c r="AQ448" s="190" t="str">
        <f t="shared" si="504"/>
        <v>AQ$18</v>
      </c>
      <c r="AR448" s="190" t="str">
        <f t="shared" si="504"/>
        <v>AR$18</v>
      </c>
      <c r="AS448" s="190" t="str">
        <f t="shared" si="504"/>
        <v>AS$18</v>
      </c>
      <c r="AT448" s="190" t="str">
        <f t="shared" si="504"/>
        <v>AT$18</v>
      </c>
      <c r="AU448" s="190" t="str">
        <f t="shared" si="504"/>
        <v>AU$18</v>
      </c>
      <c r="AV448" s="190" t="str">
        <f t="shared" si="504"/>
        <v>AV$18</v>
      </c>
      <c r="AW448" s="190" t="str">
        <f t="shared" si="504"/>
        <v>AW$18</v>
      </c>
      <c r="AX448" s="190" t="str">
        <f t="shared" si="504"/>
        <v>AX$18</v>
      </c>
      <c r="AY448" s="190" t="str">
        <f t="shared" ref="AY448:CD448" si="505">AY$22</f>
        <v>AY$18</v>
      </c>
      <c r="AZ448" s="190" t="str">
        <f t="shared" si="505"/>
        <v>AZ$18</v>
      </c>
      <c r="BA448" s="190" t="str">
        <f t="shared" si="505"/>
        <v>BA$18</v>
      </c>
      <c r="BB448" s="190" t="str">
        <f t="shared" si="505"/>
        <v>BB$18</v>
      </c>
      <c r="BC448" s="190" t="str">
        <f t="shared" si="505"/>
        <v>BC$18</v>
      </c>
      <c r="BD448" s="190" t="str">
        <f t="shared" si="505"/>
        <v>BD$18</v>
      </c>
      <c r="BE448" s="190" t="str">
        <f t="shared" si="505"/>
        <v>BE$18</v>
      </c>
      <c r="BF448" s="190" t="str">
        <f t="shared" si="505"/>
        <v>BF$18</v>
      </c>
      <c r="BG448" s="190" t="str">
        <f t="shared" si="505"/>
        <v>BG$18</v>
      </c>
      <c r="BH448" s="190" t="str">
        <f t="shared" si="505"/>
        <v>BH$18</v>
      </c>
      <c r="BI448" s="190" t="str">
        <f t="shared" si="505"/>
        <v>BI$18</v>
      </c>
      <c r="BJ448" s="190" t="str">
        <f t="shared" si="505"/>
        <v>BJ$18</v>
      </c>
      <c r="BK448" s="190" t="str">
        <f t="shared" si="505"/>
        <v>BK$18</v>
      </c>
      <c r="BL448" s="190" t="str">
        <f t="shared" si="505"/>
        <v>BL$18</v>
      </c>
      <c r="BM448" s="190" t="str">
        <f t="shared" si="505"/>
        <v>BM$18</v>
      </c>
      <c r="BN448" s="190" t="str">
        <f t="shared" si="505"/>
        <v>BN$18</v>
      </c>
      <c r="BO448" s="190" t="str">
        <f t="shared" si="505"/>
        <v>BO$18</v>
      </c>
      <c r="BP448" s="190" t="str">
        <f t="shared" si="505"/>
        <v>BP$18</v>
      </c>
      <c r="BQ448" s="190" t="str">
        <f t="shared" si="505"/>
        <v>BQ$18</v>
      </c>
      <c r="BR448" s="190" t="str">
        <f t="shared" si="505"/>
        <v>BR$18</v>
      </c>
      <c r="BS448" s="190" t="str">
        <f t="shared" si="505"/>
        <v>BS$18</v>
      </c>
      <c r="BT448" s="190" t="str">
        <f t="shared" si="505"/>
        <v>BT$18</v>
      </c>
      <c r="BU448" s="190" t="str">
        <f t="shared" si="505"/>
        <v>BU$18</v>
      </c>
      <c r="BV448" s="190" t="str">
        <f t="shared" si="505"/>
        <v>BV$18</v>
      </c>
      <c r="BW448" s="190" t="str">
        <f t="shared" si="505"/>
        <v>BW$18</v>
      </c>
      <c r="BX448" s="190" t="str">
        <f t="shared" si="505"/>
        <v>BX$18</v>
      </c>
      <c r="BY448" s="190" t="str">
        <f t="shared" si="505"/>
        <v>BY$18</v>
      </c>
      <c r="BZ448" s="190" t="str">
        <f t="shared" si="505"/>
        <v>BZ$18</v>
      </c>
      <c r="CA448" s="190" t="str">
        <f t="shared" si="505"/>
        <v>CA$18</v>
      </c>
      <c r="CB448" s="190" t="str">
        <f t="shared" si="505"/>
        <v>CB$18</v>
      </c>
      <c r="CC448" s="190" t="str">
        <f t="shared" si="505"/>
        <v>CC$18</v>
      </c>
      <c r="CD448" s="190" t="str">
        <f t="shared" si="505"/>
        <v>CD$18</v>
      </c>
      <c r="CE448" s="190" t="str">
        <f t="shared" ref="CE448:CL448" si="506">CE$22</f>
        <v>CE$18</v>
      </c>
      <c r="CF448" s="190" t="str">
        <f t="shared" si="506"/>
        <v>CF$18</v>
      </c>
      <c r="CG448" s="190" t="str">
        <f t="shared" si="506"/>
        <v>CG$18</v>
      </c>
      <c r="CH448" s="190" t="str">
        <f t="shared" si="506"/>
        <v>CH$18</v>
      </c>
      <c r="CI448" s="190" t="str">
        <f t="shared" si="506"/>
        <v>CI$18</v>
      </c>
      <c r="CJ448" s="190" t="str">
        <f t="shared" si="506"/>
        <v>CJ$18</v>
      </c>
      <c r="CK448" s="190" t="str">
        <f t="shared" si="506"/>
        <v>CK$18</v>
      </c>
      <c r="CL448" s="190" t="str">
        <f t="shared" si="506"/>
        <v>CL$18</v>
      </c>
      <c r="CN448" s="201"/>
      <c r="CO448" s="190" t="str">
        <f t="shared" ref="CO448:DL448" si="507">CO$22</f>
        <v>CO$18</v>
      </c>
      <c r="CP448" s="190" t="str">
        <f t="shared" si="507"/>
        <v>CP$18</v>
      </c>
      <c r="CQ448" s="190" t="str">
        <f t="shared" si="507"/>
        <v>CQ$18</v>
      </c>
      <c r="CR448" s="190" t="str">
        <f t="shared" si="507"/>
        <v>CR$18</v>
      </c>
      <c r="CS448" s="190" t="str">
        <f t="shared" si="507"/>
        <v>CS$18</v>
      </c>
      <c r="CT448" s="190" t="str">
        <f t="shared" si="507"/>
        <v>CT$18</v>
      </c>
      <c r="CU448" s="190" t="str">
        <f t="shared" si="507"/>
        <v>CU$18</v>
      </c>
      <c r="CV448" s="190" t="str">
        <f t="shared" si="507"/>
        <v>CV$18</v>
      </c>
      <c r="CW448" s="190" t="str">
        <f t="shared" si="507"/>
        <v>CW$18</v>
      </c>
      <c r="CX448" s="190" t="str">
        <f t="shared" si="507"/>
        <v>CX$18</v>
      </c>
      <c r="CY448" s="190" t="str">
        <f t="shared" si="507"/>
        <v>CY$18</v>
      </c>
      <c r="CZ448" s="190" t="str">
        <f t="shared" si="507"/>
        <v>CZ$18</v>
      </c>
      <c r="DA448" s="190" t="str">
        <f t="shared" si="507"/>
        <v>DA$18</v>
      </c>
      <c r="DB448" s="190" t="str">
        <f t="shared" si="507"/>
        <v>DB$18</v>
      </c>
      <c r="DC448" s="190" t="str">
        <f t="shared" si="507"/>
        <v>DC$18</v>
      </c>
      <c r="DD448" s="190" t="str">
        <f t="shared" si="507"/>
        <v>DD$18</v>
      </c>
      <c r="DE448" s="190" t="str">
        <f t="shared" si="507"/>
        <v>DE$18</v>
      </c>
      <c r="DF448" s="190" t="str">
        <f t="shared" si="507"/>
        <v>DF$18</v>
      </c>
      <c r="DG448" s="190" t="str">
        <f t="shared" si="507"/>
        <v>DG$18</v>
      </c>
      <c r="DH448" s="190" t="str">
        <f t="shared" si="507"/>
        <v>DH$18</v>
      </c>
      <c r="DI448" s="190" t="str">
        <f t="shared" si="507"/>
        <v>DI$18</v>
      </c>
      <c r="DJ448" s="190" t="str">
        <f t="shared" si="507"/>
        <v>DJ$18</v>
      </c>
      <c r="DK448" s="190" t="str">
        <f t="shared" si="507"/>
        <v>DK$18</v>
      </c>
      <c r="DL448" s="190" t="str">
        <f t="shared" si="507"/>
        <v>DL$18</v>
      </c>
    </row>
    <row r="449" spans="1:116" x14ac:dyDescent="0.4">
      <c r="A449" s="174"/>
      <c r="E449" s="8"/>
      <c r="G449" s="175" t="s">
        <v>464</v>
      </c>
      <c r="H449" s="200"/>
      <c r="I449" s="201"/>
      <c r="J449" s="201"/>
      <c r="K449" s="202"/>
      <c r="L449" s="202"/>
      <c r="M449" s="202"/>
      <c r="N449" s="202"/>
      <c r="O449" s="202"/>
      <c r="P449" s="202"/>
      <c r="R449" s="202"/>
      <c r="S449" s="190" t="str">
        <f t="shared" ref="S449:AX449" si="508">S$23</f>
        <v>S$19</v>
      </c>
      <c r="T449" s="190" t="str">
        <f t="shared" si="508"/>
        <v>T$19</v>
      </c>
      <c r="U449" s="190" t="str">
        <f t="shared" si="508"/>
        <v>U$19</v>
      </c>
      <c r="V449" s="190" t="str">
        <f t="shared" si="508"/>
        <v>V$19</v>
      </c>
      <c r="W449" s="190" t="str">
        <f t="shared" si="508"/>
        <v>W$19</v>
      </c>
      <c r="X449" s="190" t="str">
        <f t="shared" si="508"/>
        <v>X$19</v>
      </c>
      <c r="Y449" s="190" t="str">
        <f t="shared" si="508"/>
        <v>Y$19</v>
      </c>
      <c r="Z449" s="190" t="str">
        <f t="shared" si="508"/>
        <v>Z$19</v>
      </c>
      <c r="AA449" s="190" t="str">
        <f t="shared" si="508"/>
        <v>AA$19</v>
      </c>
      <c r="AB449" s="190" t="str">
        <f t="shared" si="508"/>
        <v>AB$19</v>
      </c>
      <c r="AC449" s="190" t="str">
        <f t="shared" si="508"/>
        <v>AC$19</v>
      </c>
      <c r="AD449" s="190" t="str">
        <f t="shared" si="508"/>
        <v>AD$19</v>
      </c>
      <c r="AE449" s="190" t="str">
        <f t="shared" si="508"/>
        <v>AE$19</v>
      </c>
      <c r="AF449" s="190" t="str">
        <f t="shared" si="508"/>
        <v>AF$19</v>
      </c>
      <c r="AG449" s="190" t="str">
        <f t="shared" si="508"/>
        <v>AG$19</v>
      </c>
      <c r="AH449" s="190" t="str">
        <f t="shared" si="508"/>
        <v>AH$19</v>
      </c>
      <c r="AI449" s="190" t="str">
        <f t="shared" si="508"/>
        <v>AI$19</v>
      </c>
      <c r="AJ449" s="190" t="str">
        <f t="shared" si="508"/>
        <v>AJ$19</v>
      </c>
      <c r="AK449" s="190" t="str">
        <f t="shared" si="508"/>
        <v>AK$19</v>
      </c>
      <c r="AL449" s="190" t="str">
        <f t="shared" si="508"/>
        <v>AL$19</v>
      </c>
      <c r="AM449" s="190" t="str">
        <f t="shared" si="508"/>
        <v>AM$19</v>
      </c>
      <c r="AN449" s="190" t="str">
        <f t="shared" si="508"/>
        <v>AN$19</v>
      </c>
      <c r="AO449" s="190" t="str">
        <f t="shared" si="508"/>
        <v>AO$19</v>
      </c>
      <c r="AP449" s="190" t="str">
        <f t="shared" si="508"/>
        <v>AP$19</v>
      </c>
      <c r="AQ449" s="190" t="str">
        <f t="shared" si="508"/>
        <v>AQ$19</v>
      </c>
      <c r="AR449" s="190" t="str">
        <f t="shared" si="508"/>
        <v>AR$19</v>
      </c>
      <c r="AS449" s="190" t="str">
        <f t="shared" si="508"/>
        <v>AS$19</v>
      </c>
      <c r="AT449" s="190" t="str">
        <f t="shared" si="508"/>
        <v>AT$19</v>
      </c>
      <c r="AU449" s="190" t="str">
        <f t="shared" si="508"/>
        <v>AU$19</v>
      </c>
      <c r="AV449" s="190" t="str">
        <f t="shared" si="508"/>
        <v>AV$19</v>
      </c>
      <c r="AW449" s="190" t="str">
        <f t="shared" si="508"/>
        <v>AW$19</v>
      </c>
      <c r="AX449" s="190" t="str">
        <f t="shared" si="508"/>
        <v>AX$19</v>
      </c>
      <c r="AY449" s="190" t="str">
        <f t="shared" ref="AY449:CD449" si="509">AY$23</f>
        <v>AY$19</v>
      </c>
      <c r="AZ449" s="190" t="str">
        <f t="shared" si="509"/>
        <v>AZ$19</v>
      </c>
      <c r="BA449" s="190" t="str">
        <f t="shared" si="509"/>
        <v>BA$19</v>
      </c>
      <c r="BB449" s="190" t="str">
        <f t="shared" si="509"/>
        <v>BB$19</v>
      </c>
      <c r="BC449" s="190" t="str">
        <f t="shared" si="509"/>
        <v>BC$19</v>
      </c>
      <c r="BD449" s="190" t="str">
        <f t="shared" si="509"/>
        <v>BD$19</v>
      </c>
      <c r="BE449" s="190" t="str">
        <f t="shared" si="509"/>
        <v>BE$19</v>
      </c>
      <c r="BF449" s="190" t="str">
        <f t="shared" si="509"/>
        <v>BF$19</v>
      </c>
      <c r="BG449" s="190" t="str">
        <f t="shared" si="509"/>
        <v>BG$19</v>
      </c>
      <c r="BH449" s="190" t="str">
        <f t="shared" si="509"/>
        <v>BH$19</v>
      </c>
      <c r="BI449" s="190" t="str">
        <f t="shared" si="509"/>
        <v>BI$19</v>
      </c>
      <c r="BJ449" s="190" t="str">
        <f t="shared" si="509"/>
        <v>BJ$19</v>
      </c>
      <c r="BK449" s="190" t="str">
        <f t="shared" si="509"/>
        <v>BK$19</v>
      </c>
      <c r="BL449" s="190" t="str">
        <f t="shared" si="509"/>
        <v>BL$19</v>
      </c>
      <c r="BM449" s="190" t="str">
        <f t="shared" si="509"/>
        <v>BM$19</v>
      </c>
      <c r="BN449" s="190" t="str">
        <f t="shared" si="509"/>
        <v>BN$19</v>
      </c>
      <c r="BO449" s="190" t="str">
        <f t="shared" si="509"/>
        <v>BO$19</v>
      </c>
      <c r="BP449" s="190" t="str">
        <f t="shared" si="509"/>
        <v>BP$19</v>
      </c>
      <c r="BQ449" s="190" t="str">
        <f t="shared" si="509"/>
        <v>BQ$19</v>
      </c>
      <c r="BR449" s="190" t="str">
        <f t="shared" si="509"/>
        <v>BR$19</v>
      </c>
      <c r="BS449" s="190" t="str">
        <f t="shared" si="509"/>
        <v>BS$19</v>
      </c>
      <c r="BT449" s="190" t="str">
        <f t="shared" si="509"/>
        <v>BT$19</v>
      </c>
      <c r="BU449" s="190" t="str">
        <f t="shared" si="509"/>
        <v>BU$19</v>
      </c>
      <c r="BV449" s="190" t="str">
        <f t="shared" si="509"/>
        <v>BV$19</v>
      </c>
      <c r="BW449" s="190" t="str">
        <f t="shared" si="509"/>
        <v>BW$19</v>
      </c>
      <c r="BX449" s="190" t="str">
        <f t="shared" si="509"/>
        <v>BX$19</v>
      </c>
      <c r="BY449" s="190" t="str">
        <f t="shared" si="509"/>
        <v>BY$19</v>
      </c>
      <c r="BZ449" s="190" t="str">
        <f t="shared" si="509"/>
        <v>BZ$19</v>
      </c>
      <c r="CA449" s="190" t="str">
        <f t="shared" si="509"/>
        <v>CA$19</v>
      </c>
      <c r="CB449" s="190" t="str">
        <f t="shared" si="509"/>
        <v>CB$19</v>
      </c>
      <c r="CC449" s="190" t="str">
        <f t="shared" si="509"/>
        <v>CC$19</v>
      </c>
      <c r="CD449" s="190" t="str">
        <f t="shared" si="509"/>
        <v>CD$19</v>
      </c>
      <c r="CE449" s="190" t="str">
        <f t="shared" ref="CE449:CL449" si="510">CE$23</f>
        <v>CE$19</v>
      </c>
      <c r="CF449" s="190" t="str">
        <f t="shared" si="510"/>
        <v>CF$19</v>
      </c>
      <c r="CG449" s="190" t="str">
        <f t="shared" si="510"/>
        <v>CG$19</v>
      </c>
      <c r="CH449" s="190" t="str">
        <f t="shared" si="510"/>
        <v>CH$19</v>
      </c>
      <c r="CI449" s="190" t="str">
        <f t="shared" si="510"/>
        <v>CI$19</v>
      </c>
      <c r="CJ449" s="190" t="str">
        <f t="shared" si="510"/>
        <v>CJ$19</v>
      </c>
      <c r="CK449" s="190" t="str">
        <f t="shared" si="510"/>
        <v>CK$19</v>
      </c>
      <c r="CL449" s="190" t="str">
        <f t="shared" si="510"/>
        <v>CL$19</v>
      </c>
      <c r="CN449" s="201"/>
      <c r="CO449" s="190" t="str">
        <f t="shared" ref="CO449:DL449" si="511">CO$23</f>
        <v>CO$19</v>
      </c>
      <c r="CP449" s="190" t="str">
        <f t="shared" si="511"/>
        <v>CP$19</v>
      </c>
      <c r="CQ449" s="190" t="str">
        <f t="shared" si="511"/>
        <v>CQ$19</v>
      </c>
      <c r="CR449" s="190" t="str">
        <f t="shared" si="511"/>
        <v>CR$19</v>
      </c>
      <c r="CS449" s="190" t="str">
        <f t="shared" si="511"/>
        <v>CS$19</v>
      </c>
      <c r="CT449" s="190" t="str">
        <f t="shared" si="511"/>
        <v>CT$19</v>
      </c>
      <c r="CU449" s="190" t="str">
        <f t="shared" si="511"/>
        <v>CU$19</v>
      </c>
      <c r="CV449" s="190" t="str">
        <f t="shared" si="511"/>
        <v>CV$19</v>
      </c>
      <c r="CW449" s="190" t="str">
        <f t="shared" si="511"/>
        <v>CW$19</v>
      </c>
      <c r="CX449" s="190" t="str">
        <f t="shared" si="511"/>
        <v>CX$19</v>
      </c>
      <c r="CY449" s="190" t="str">
        <f t="shared" si="511"/>
        <v>CY$19</v>
      </c>
      <c r="CZ449" s="190" t="str">
        <f t="shared" si="511"/>
        <v>CZ$19</v>
      </c>
      <c r="DA449" s="190" t="str">
        <f t="shared" si="511"/>
        <v>DA$19</v>
      </c>
      <c r="DB449" s="190" t="str">
        <f t="shared" si="511"/>
        <v>DB$19</v>
      </c>
      <c r="DC449" s="190" t="str">
        <f t="shared" si="511"/>
        <v>DC$19</v>
      </c>
      <c r="DD449" s="190" t="str">
        <f t="shared" si="511"/>
        <v>DD$19</v>
      </c>
      <c r="DE449" s="190" t="str">
        <f t="shared" si="511"/>
        <v>DE$19</v>
      </c>
      <c r="DF449" s="190" t="str">
        <f t="shared" si="511"/>
        <v>DF$19</v>
      </c>
      <c r="DG449" s="190" t="str">
        <f t="shared" si="511"/>
        <v>DG$19</v>
      </c>
      <c r="DH449" s="190" t="str">
        <f t="shared" si="511"/>
        <v>DH$19</v>
      </c>
      <c r="DI449" s="190" t="str">
        <f t="shared" si="511"/>
        <v>DI$19</v>
      </c>
      <c r="DJ449" s="190" t="str">
        <f t="shared" si="511"/>
        <v>DJ$19</v>
      </c>
      <c r="DK449" s="190" t="str">
        <f t="shared" si="511"/>
        <v>DK$19</v>
      </c>
      <c r="DL449" s="190" t="str">
        <f t="shared" si="511"/>
        <v>DL$19</v>
      </c>
    </row>
    <row r="450" spans="1:116" x14ac:dyDescent="0.4">
      <c r="A450" s="31" t="s">
        <v>218</v>
      </c>
      <c r="B450" s="31" t="s">
        <v>81</v>
      </c>
      <c r="C450" s="31"/>
      <c r="D450" t="s">
        <v>759</v>
      </c>
      <c r="E450" s="8" t="str">
        <f t="shared" ref="E450:E453" si="512">ROW()&amp;" "&amp;D450</f>
        <v>450 SALES-PR</v>
      </c>
      <c r="F450" t="s">
        <v>415</v>
      </c>
      <c r="G450" s="66" t="s">
        <v>779</v>
      </c>
      <c r="H450" s="22"/>
      <c r="I450" s="306"/>
      <c r="J450" s="306"/>
      <c r="K450" s="22"/>
      <c r="L450" s="22"/>
      <c r="M450" s="22"/>
      <c r="N450" s="22"/>
      <c r="O450" s="22"/>
      <c r="P450" s="22"/>
      <c r="R450" s="66"/>
      <c r="S450" s="66"/>
      <c r="T450" s="66"/>
      <c r="U450" s="66"/>
      <c r="V450" s="66"/>
      <c r="W450" s="66"/>
      <c r="X450" s="66"/>
      <c r="Y450" s="66"/>
      <c r="Z450" s="66"/>
      <c r="AA450" s="66"/>
      <c r="AB450" s="66"/>
      <c r="AC450" s="66"/>
      <c r="AD450" s="66"/>
      <c r="AE450" s="66"/>
      <c r="AF450" s="66"/>
      <c r="AG450" s="66"/>
      <c r="AH450" s="66"/>
      <c r="AI450" s="66"/>
      <c r="AJ450" s="66"/>
      <c r="AK450" s="66"/>
      <c r="AL450" s="66"/>
      <c r="AM450" s="66"/>
      <c r="AN450" s="66"/>
      <c r="AO450" s="66"/>
      <c r="AP450" s="66"/>
      <c r="AQ450" s="66"/>
      <c r="AR450" s="66"/>
      <c r="AS450" s="66"/>
      <c r="AT450" s="66"/>
      <c r="AU450" s="66"/>
      <c r="AV450" s="66"/>
      <c r="AW450" s="66"/>
      <c r="AX450" s="66"/>
      <c r="AY450" s="66"/>
      <c r="AZ450" s="66"/>
      <c r="BA450" s="66"/>
      <c r="BB450" s="66"/>
      <c r="BC450" s="66"/>
      <c r="BD450" s="66"/>
      <c r="BE450" s="66"/>
      <c r="BF450" s="66"/>
      <c r="BG450" s="66"/>
      <c r="BH450" s="66"/>
      <c r="BI450" s="66"/>
      <c r="BJ450" s="66"/>
      <c r="BK450" s="66"/>
      <c r="BL450" s="66"/>
      <c r="BM450" s="66"/>
      <c r="BN450" s="66"/>
      <c r="BO450" s="66"/>
      <c r="BP450" s="66"/>
      <c r="BQ450" s="66"/>
      <c r="BR450" s="66"/>
      <c r="BS450" s="66"/>
      <c r="BT450" s="66"/>
      <c r="BU450" s="66"/>
      <c r="BV450" s="66"/>
      <c r="BW450" s="66"/>
      <c r="BX450" s="66"/>
      <c r="BY450" s="66"/>
      <c r="BZ450" s="66"/>
      <c r="CA450" s="66"/>
      <c r="CB450" s="66"/>
      <c r="CC450" s="66"/>
      <c r="CD450" s="66"/>
      <c r="CE450" s="66"/>
      <c r="CF450" s="66"/>
      <c r="CG450" s="66"/>
      <c r="CH450" s="66"/>
      <c r="CI450" s="66"/>
      <c r="CJ450" s="66"/>
      <c r="CK450" s="66"/>
      <c r="CL450" s="66"/>
      <c r="CN450" s="306"/>
      <c r="CO450" s="66"/>
      <c r="CP450" s="66"/>
      <c r="CQ450" s="66"/>
      <c r="CR450" s="66"/>
      <c r="CS450" s="66"/>
      <c r="CT450" s="66"/>
      <c r="CU450" s="66"/>
      <c r="CV450" s="66"/>
      <c r="CW450" s="66"/>
      <c r="CX450" s="66"/>
      <c r="CY450" s="66"/>
      <c r="CZ450" s="66"/>
      <c r="DA450" s="66"/>
      <c r="DB450" s="66"/>
      <c r="DC450" s="66"/>
      <c r="DD450" s="66"/>
      <c r="DE450" s="66"/>
      <c r="DF450" s="66"/>
      <c r="DG450" s="66"/>
      <c r="DH450" s="66"/>
      <c r="DI450" s="66"/>
      <c r="DJ450" s="66"/>
      <c r="DK450" s="66"/>
      <c r="DL450" s="66"/>
    </row>
    <row r="451" spans="1:116" x14ac:dyDescent="0.4">
      <c r="B451" t="s">
        <v>332</v>
      </c>
      <c r="C451" t="s">
        <v>198</v>
      </c>
      <c r="D451" t="s">
        <v>759</v>
      </c>
      <c r="E451" s="8" t="str">
        <f t="shared" si="512"/>
        <v>451 SALES-PR</v>
      </c>
      <c r="G451" s="125" t="str">
        <f>"Revenue - "&amp;G457</f>
        <v>Revenue - (Primary label)</v>
      </c>
      <c r="H451" s="31"/>
      <c r="I451" s="73"/>
      <c r="J451" s="73"/>
      <c r="K451" s="58"/>
      <c r="L451" s="58"/>
      <c r="M451" s="58"/>
      <c r="N451" s="58"/>
      <c r="O451" s="58"/>
      <c r="P451" s="58"/>
      <c r="R451" s="33"/>
      <c r="CN451" s="73"/>
      <c r="CO451" s="8"/>
      <c r="CP451" s="8"/>
      <c r="CQ451" s="8"/>
      <c r="CR451" s="8"/>
      <c r="CS451" s="8"/>
      <c r="CT451" s="8"/>
      <c r="CU451" s="8"/>
      <c r="CV451" s="8"/>
      <c r="CW451" s="8"/>
      <c r="CX451" s="8"/>
      <c r="CY451" s="8"/>
      <c r="CZ451" s="8"/>
      <c r="DA451" s="8"/>
      <c r="DB451" s="8"/>
      <c r="DC451" s="8"/>
      <c r="DD451" s="8"/>
      <c r="DE451" s="8"/>
      <c r="DF451" s="8"/>
      <c r="DG451" s="8"/>
      <c r="DH451" s="8"/>
      <c r="DI451" s="8"/>
      <c r="DJ451" s="8"/>
      <c r="DK451" s="8"/>
      <c r="DL451" s="8"/>
    </row>
    <row r="452" spans="1:116" x14ac:dyDescent="0.4">
      <c r="D452" t="s">
        <v>759</v>
      </c>
      <c r="E452" s="8" t="str">
        <f t="shared" si="512"/>
        <v>452 SALES-PR</v>
      </c>
      <c r="G452" s="125"/>
      <c r="H452" s="31"/>
      <c r="I452" s="73"/>
      <c r="J452" s="73"/>
      <c r="K452" s="58"/>
      <c r="L452" s="58"/>
      <c r="M452" s="58"/>
      <c r="N452" s="58"/>
      <c r="O452" s="58"/>
      <c r="P452" s="58"/>
      <c r="R452" s="33"/>
      <c r="CN452" s="73"/>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row>
    <row r="453" spans="1:116" x14ac:dyDescent="0.4">
      <c r="D453" t="s">
        <v>759</v>
      </c>
      <c r="E453" s="8" t="str">
        <f t="shared" si="512"/>
        <v>453 SALES-PR</v>
      </c>
      <c r="G453" s="95" t="s">
        <v>343</v>
      </c>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4">
      <c r="D454" t="s">
        <v>759</v>
      </c>
      <c r="E454" s="8" t="str">
        <f t="shared" ref="E454:E455" si="513">ROW()&amp;" "&amp;D454</f>
        <v>454 SALES-PR</v>
      </c>
      <c r="G454" s="145" t="str">
        <f>"Price/"&amp;G458</f>
        <v>Price/unit</v>
      </c>
      <c r="H454" s="31"/>
      <c r="I454" s="73"/>
      <c r="J454" s="73"/>
      <c r="K454" s="139">
        <v>20</v>
      </c>
      <c r="L454" s="139">
        <v>20</v>
      </c>
      <c r="M454" s="139">
        <v>20</v>
      </c>
      <c r="N454" s="139">
        <v>20</v>
      </c>
      <c r="O454" s="139">
        <v>20</v>
      </c>
      <c r="P454" s="139">
        <v>20</v>
      </c>
      <c r="R454" s="33"/>
      <c r="S454" s="140" cm="1">
        <f t="array" ref="S454">INDEX($K:$P,ROW(),MATCH(S$3,$K$2:$P$2,0))</f>
        <v>20</v>
      </c>
      <c r="T454" s="140" cm="1">
        <f t="array" ref="T454">INDEX($K:$P,ROW(),MATCH(T$3,$K$2:$P$2,0))</f>
        <v>20</v>
      </c>
      <c r="U454" s="140" cm="1">
        <f t="array" ref="U454">INDEX($K:$P,ROW(),MATCH(U$3,$K$2:$P$2,0))</f>
        <v>20</v>
      </c>
      <c r="V454" s="140" cm="1">
        <f t="array" ref="V454">INDEX($K:$P,ROW(),MATCH(V$3,$K$2:$P$2,0))</f>
        <v>20</v>
      </c>
      <c r="W454" s="140" cm="1">
        <f t="array" ref="W454">INDEX($K:$P,ROW(),MATCH(W$3,$K$2:$P$2,0))</f>
        <v>20</v>
      </c>
      <c r="X454" s="140" cm="1">
        <f t="array" ref="X454">INDEX($K:$P,ROW(),MATCH(X$3,$K$2:$P$2,0))</f>
        <v>20</v>
      </c>
      <c r="Y454" s="140" cm="1">
        <f t="array" ref="Y454">INDEX($K:$P,ROW(),MATCH(Y$3,$K$2:$P$2,0))</f>
        <v>20</v>
      </c>
      <c r="Z454" s="140" cm="1">
        <f t="array" ref="Z454">INDEX($K:$P,ROW(),MATCH(Z$3,$K$2:$P$2,0))</f>
        <v>20</v>
      </c>
      <c r="AA454" s="140" cm="1">
        <f t="array" ref="AA454">INDEX($K:$P,ROW(),MATCH(AA$3,$K$2:$P$2,0))</f>
        <v>20</v>
      </c>
      <c r="AB454" s="140" cm="1">
        <f t="array" ref="AB454">INDEX($K:$P,ROW(),MATCH(AB$3,$K$2:$P$2,0))</f>
        <v>20</v>
      </c>
      <c r="AC454" s="140" cm="1">
        <f t="array" ref="AC454">INDEX($K:$P,ROW(),MATCH(AC$3,$K$2:$P$2,0))</f>
        <v>20</v>
      </c>
      <c r="AD454" s="140" cm="1">
        <f t="array" ref="AD454">INDEX($K:$P,ROW(),MATCH(AD$3,$K$2:$P$2,0))</f>
        <v>20</v>
      </c>
      <c r="AE454" s="140" cm="1">
        <f t="array" ref="AE454">INDEX($K:$P,ROW(),MATCH(AE$3,$K$2:$P$2,0))</f>
        <v>20</v>
      </c>
      <c r="AF454" s="140" cm="1">
        <f t="array" ref="AF454">INDEX($K:$P,ROW(),MATCH(AF$3,$K$2:$P$2,0))</f>
        <v>20</v>
      </c>
      <c r="AG454" s="140" cm="1">
        <f t="array" ref="AG454">INDEX($K:$P,ROW(),MATCH(AG$3,$K$2:$P$2,0))</f>
        <v>20</v>
      </c>
      <c r="AH454" s="140" cm="1">
        <f t="array" ref="AH454">INDEX($K:$P,ROW(),MATCH(AH$3,$K$2:$P$2,0))</f>
        <v>20</v>
      </c>
      <c r="AI454" s="140" cm="1">
        <f t="array" ref="AI454">INDEX($K:$P,ROW(),MATCH(AI$3,$K$2:$P$2,0))</f>
        <v>20</v>
      </c>
      <c r="AJ454" s="140" cm="1">
        <f t="array" ref="AJ454">INDEX($K:$P,ROW(),MATCH(AJ$3,$K$2:$P$2,0))</f>
        <v>20</v>
      </c>
      <c r="AK454" s="140" cm="1">
        <f t="array" ref="AK454">INDEX($K:$P,ROW(),MATCH(AK$3,$K$2:$P$2,0))</f>
        <v>20</v>
      </c>
      <c r="AL454" s="140" cm="1">
        <f t="array" ref="AL454">INDEX($K:$P,ROW(),MATCH(AL$3,$K$2:$P$2,0))</f>
        <v>20</v>
      </c>
      <c r="AM454" s="140" cm="1">
        <f t="array" ref="AM454">INDEX($K:$P,ROW(),MATCH(AM$3,$K$2:$P$2,0))</f>
        <v>20</v>
      </c>
      <c r="AN454" s="140" cm="1">
        <f t="array" ref="AN454">INDEX($K:$P,ROW(),MATCH(AN$3,$K$2:$P$2,0))</f>
        <v>20</v>
      </c>
      <c r="AO454" s="140" cm="1">
        <f t="array" ref="AO454">INDEX($K:$P,ROW(),MATCH(AO$3,$K$2:$P$2,0))</f>
        <v>20</v>
      </c>
      <c r="AP454" s="140" cm="1">
        <f t="array" ref="AP454">INDEX($K:$P,ROW(),MATCH(AP$3,$K$2:$P$2,0))</f>
        <v>20</v>
      </c>
      <c r="AQ454" s="140" cm="1">
        <f t="array" ref="AQ454">INDEX($K:$P,ROW(),MATCH(AQ$3,$K$2:$P$2,0))</f>
        <v>20</v>
      </c>
      <c r="AR454" s="140" cm="1">
        <f t="array" ref="AR454">INDEX($K:$P,ROW(),MATCH(AR$3,$K$2:$P$2,0))</f>
        <v>20</v>
      </c>
      <c r="AS454" s="140" cm="1">
        <f t="array" ref="AS454">INDEX($K:$P,ROW(),MATCH(AS$3,$K$2:$P$2,0))</f>
        <v>20</v>
      </c>
      <c r="AT454" s="140" cm="1">
        <f t="array" ref="AT454">INDEX($K:$P,ROW(),MATCH(AT$3,$K$2:$P$2,0))</f>
        <v>20</v>
      </c>
      <c r="AU454" s="140" cm="1">
        <f t="array" ref="AU454">INDEX($K:$P,ROW(),MATCH(AU$3,$K$2:$P$2,0))</f>
        <v>20</v>
      </c>
      <c r="AV454" s="140" cm="1">
        <f t="array" ref="AV454">INDEX($K:$P,ROW(),MATCH(AV$3,$K$2:$P$2,0))</f>
        <v>20</v>
      </c>
      <c r="AW454" s="140" cm="1">
        <f t="array" ref="AW454">INDEX($K:$P,ROW(),MATCH(AW$3,$K$2:$P$2,0))</f>
        <v>20</v>
      </c>
      <c r="AX454" s="140" cm="1">
        <f t="array" ref="AX454">INDEX($K:$P,ROW(),MATCH(AX$3,$K$2:$P$2,0))</f>
        <v>20</v>
      </c>
      <c r="AY454" s="140" cm="1">
        <f t="array" ref="AY454">INDEX($K:$P,ROW(),MATCH(AY$3,$K$2:$P$2,0))</f>
        <v>20</v>
      </c>
      <c r="AZ454" s="140" cm="1">
        <f t="array" ref="AZ454">INDEX($K:$P,ROW(),MATCH(AZ$3,$K$2:$P$2,0))</f>
        <v>20</v>
      </c>
      <c r="BA454" s="140" cm="1">
        <f t="array" ref="BA454">INDEX($K:$P,ROW(),MATCH(BA$3,$K$2:$P$2,0))</f>
        <v>20</v>
      </c>
      <c r="BB454" s="140" cm="1">
        <f t="array" ref="BB454">INDEX($K:$P,ROW(),MATCH(BB$3,$K$2:$P$2,0))</f>
        <v>20</v>
      </c>
      <c r="BC454" s="140" cm="1">
        <f t="array" ref="BC454">INDEX($K:$P,ROW(),MATCH(BC$3,$K$2:$P$2,0))</f>
        <v>20</v>
      </c>
      <c r="BD454" s="140" cm="1">
        <f t="array" ref="BD454">INDEX($K:$P,ROW(),MATCH(BD$3,$K$2:$P$2,0))</f>
        <v>20</v>
      </c>
      <c r="BE454" s="140" cm="1">
        <f t="array" ref="BE454">INDEX($K:$P,ROW(),MATCH(BE$3,$K$2:$P$2,0))</f>
        <v>20</v>
      </c>
      <c r="BF454" s="140" cm="1">
        <f t="array" ref="BF454">INDEX($K:$P,ROW(),MATCH(BF$3,$K$2:$P$2,0))</f>
        <v>20</v>
      </c>
      <c r="BG454" s="140" cm="1">
        <f t="array" ref="BG454">INDEX($K:$P,ROW(),MATCH(BG$3,$K$2:$P$2,0))</f>
        <v>20</v>
      </c>
      <c r="BH454" s="140" cm="1">
        <f t="array" ref="BH454">INDEX($K:$P,ROW(),MATCH(BH$3,$K$2:$P$2,0))</f>
        <v>20</v>
      </c>
      <c r="BI454" s="140" cm="1">
        <f t="array" ref="BI454">INDEX($K:$P,ROW(),MATCH(BI$3,$K$2:$P$2,0))</f>
        <v>20</v>
      </c>
      <c r="BJ454" s="140" cm="1">
        <f t="array" ref="BJ454">INDEX($K:$P,ROW(),MATCH(BJ$3,$K$2:$P$2,0))</f>
        <v>20</v>
      </c>
      <c r="BK454" s="140" cm="1">
        <f t="array" ref="BK454">INDEX($K:$P,ROW(),MATCH(BK$3,$K$2:$P$2,0))</f>
        <v>20</v>
      </c>
      <c r="BL454" s="140" cm="1">
        <f t="array" ref="BL454">INDEX($K:$P,ROW(),MATCH(BL$3,$K$2:$P$2,0))</f>
        <v>20</v>
      </c>
      <c r="BM454" s="140" cm="1">
        <f t="array" ref="BM454">INDEX($K:$P,ROW(),MATCH(BM$3,$K$2:$P$2,0))</f>
        <v>20</v>
      </c>
      <c r="BN454" s="140" cm="1">
        <f t="array" ref="BN454">INDEX($K:$P,ROW(),MATCH(BN$3,$K$2:$P$2,0))</f>
        <v>20</v>
      </c>
      <c r="BO454" s="140" cm="1">
        <f t="array" ref="BO454">INDEX($K:$P,ROW(),MATCH(BO$3,$K$2:$P$2,0))</f>
        <v>20</v>
      </c>
      <c r="BP454" s="140" cm="1">
        <f t="array" ref="BP454">INDEX($K:$P,ROW(),MATCH(BP$3,$K$2:$P$2,0))</f>
        <v>20</v>
      </c>
      <c r="BQ454" s="140" cm="1">
        <f t="array" ref="BQ454">INDEX($K:$P,ROW(),MATCH(BQ$3,$K$2:$P$2,0))</f>
        <v>20</v>
      </c>
      <c r="BR454" s="140" cm="1">
        <f t="array" ref="BR454">INDEX($K:$P,ROW(),MATCH(BR$3,$K$2:$P$2,0))</f>
        <v>20</v>
      </c>
      <c r="BS454" s="140" cm="1">
        <f t="array" ref="BS454">INDEX($K:$P,ROW(),MATCH(BS$3,$K$2:$P$2,0))</f>
        <v>20</v>
      </c>
      <c r="BT454" s="140" cm="1">
        <f t="array" ref="BT454">INDEX($K:$P,ROW(),MATCH(BT$3,$K$2:$P$2,0))</f>
        <v>20</v>
      </c>
      <c r="BU454" s="140" cm="1">
        <f t="array" ref="BU454">INDEX($K:$P,ROW(),MATCH(BU$3,$K$2:$P$2,0))</f>
        <v>20</v>
      </c>
      <c r="BV454" s="140" cm="1">
        <f t="array" ref="BV454">INDEX($K:$P,ROW(),MATCH(BV$3,$K$2:$P$2,0))</f>
        <v>20</v>
      </c>
      <c r="BW454" s="140" cm="1">
        <f t="array" ref="BW454">INDEX($K:$P,ROW(),MATCH(BW$3,$K$2:$P$2,0))</f>
        <v>20</v>
      </c>
      <c r="BX454" s="140" cm="1">
        <f t="array" ref="BX454">INDEX($K:$P,ROW(),MATCH(BX$3,$K$2:$P$2,0))</f>
        <v>20</v>
      </c>
      <c r="BY454" s="140" cm="1">
        <f t="array" ref="BY454">INDEX($K:$P,ROW(),MATCH(BY$3,$K$2:$P$2,0))</f>
        <v>20</v>
      </c>
      <c r="BZ454" s="140" cm="1">
        <f t="array" ref="BZ454">INDEX($K:$P,ROW(),MATCH(BZ$3,$K$2:$P$2,0))</f>
        <v>20</v>
      </c>
      <c r="CA454" s="140" cm="1">
        <f t="array" ref="CA454">INDEX($K:$P,ROW(),MATCH(CA$3,$K$2:$P$2,0))</f>
        <v>20</v>
      </c>
      <c r="CB454" s="140" cm="1">
        <f t="array" ref="CB454">INDEX($K:$P,ROW(),MATCH(CB$3,$K$2:$P$2,0))</f>
        <v>20</v>
      </c>
      <c r="CC454" s="140" cm="1">
        <f t="array" ref="CC454">INDEX($K:$P,ROW(),MATCH(CC$3,$K$2:$P$2,0))</f>
        <v>20</v>
      </c>
      <c r="CD454" s="140" cm="1">
        <f t="array" ref="CD454">INDEX($K:$P,ROW(),MATCH(CD$3,$K$2:$P$2,0))</f>
        <v>20</v>
      </c>
      <c r="CE454" s="140" cm="1">
        <f t="array" ref="CE454">INDEX($K:$P,ROW(),MATCH(CE$3,$K$2:$P$2,0))</f>
        <v>20</v>
      </c>
      <c r="CF454" s="140" cm="1">
        <f t="array" ref="CF454">INDEX($K:$P,ROW(),MATCH(CF$3,$K$2:$P$2,0))</f>
        <v>20</v>
      </c>
      <c r="CG454" s="140" cm="1">
        <f t="array" ref="CG454">INDEX($K:$P,ROW(),MATCH(CG$3,$K$2:$P$2,0))</f>
        <v>20</v>
      </c>
      <c r="CH454" s="140" cm="1">
        <f t="array" ref="CH454">INDEX($K:$P,ROW(),MATCH(CH$3,$K$2:$P$2,0))</f>
        <v>20</v>
      </c>
      <c r="CI454" s="140" cm="1">
        <f t="array" ref="CI454">INDEX($K:$P,ROW(),MATCH(CI$3,$K$2:$P$2,0))</f>
        <v>20</v>
      </c>
      <c r="CJ454" s="140" cm="1">
        <f t="array" ref="CJ454">INDEX($K:$P,ROW(),MATCH(CJ$3,$K$2:$P$2,0))</f>
        <v>20</v>
      </c>
      <c r="CK454" s="140" cm="1">
        <f t="array" ref="CK454">INDEX($K:$P,ROW(),MATCH(CK$3,$K$2:$P$2,0))</f>
        <v>20</v>
      </c>
      <c r="CL454" s="140" cm="1">
        <f t="array" ref="CL454">INDEX($K:$P,ROW(),MATCH(CL$3,$K$2:$P$2,0))</f>
        <v>20</v>
      </c>
      <c r="CN454" s="73"/>
      <c r="CO454" s="19" t="e" cm="1">
        <f t="array" ref="CO454">INDEX($K:$P,ROW(),MATCH(CO$3,$K$2:$P$2,0))</f>
        <v>#N/A</v>
      </c>
      <c r="CP454" s="19" t="e" cm="1">
        <f t="array" ref="CP454">INDEX($K:$P,ROW(),MATCH(CP$3,$K$2:$P$2,0))</f>
        <v>#N/A</v>
      </c>
      <c r="CQ454" s="19" t="e" cm="1">
        <f t="array" ref="CQ454">INDEX($K:$P,ROW(),MATCH(CQ$3,$K$2:$P$2,0))</f>
        <v>#N/A</v>
      </c>
      <c r="CR454" s="19" t="e" cm="1">
        <f t="array" ref="CR454">INDEX($K:$P,ROW(),MATCH(CR$3,$K$2:$P$2,0))</f>
        <v>#N/A</v>
      </c>
      <c r="CS454" s="19" t="e" cm="1">
        <f t="array" ref="CS454">INDEX($K:$P,ROW(),MATCH(CS$3,$K$2:$P$2,0))</f>
        <v>#N/A</v>
      </c>
      <c r="CT454" s="19" t="e" cm="1">
        <f t="array" ref="CT454">INDEX($K:$P,ROW(),MATCH(CT$3,$K$2:$P$2,0))</f>
        <v>#N/A</v>
      </c>
      <c r="CU454" s="19" t="e" cm="1">
        <f t="array" ref="CU454">INDEX($K:$P,ROW(),MATCH(CU$3,$K$2:$P$2,0))</f>
        <v>#N/A</v>
      </c>
      <c r="CV454" s="19" t="e" cm="1">
        <f t="array" ref="CV454">INDEX($K:$P,ROW(),MATCH(CV$3,$K$2:$P$2,0))</f>
        <v>#N/A</v>
      </c>
      <c r="CW454" s="19" t="e" cm="1">
        <f t="array" ref="CW454">INDEX($K:$P,ROW(),MATCH(CW$3,$K$2:$P$2,0))</f>
        <v>#N/A</v>
      </c>
      <c r="CX454" s="19" t="e" cm="1">
        <f t="array" ref="CX454">INDEX($K:$P,ROW(),MATCH(CX$3,$K$2:$P$2,0))</f>
        <v>#N/A</v>
      </c>
      <c r="CY454" s="19" t="e" cm="1">
        <f t="array" ref="CY454">INDEX($K:$P,ROW(),MATCH(CY$3,$K$2:$P$2,0))</f>
        <v>#N/A</v>
      </c>
      <c r="CZ454" s="19" t="e" cm="1">
        <f t="array" ref="CZ454">INDEX($K:$P,ROW(),MATCH(CZ$3,$K$2:$P$2,0))</f>
        <v>#N/A</v>
      </c>
      <c r="DA454" s="19" t="e" cm="1">
        <f t="array" ref="DA454">INDEX($K:$P,ROW(),MATCH(DA$3,$K$2:$P$2,0))</f>
        <v>#N/A</v>
      </c>
      <c r="DB454" s="19" t="e" cm="1">
        <f t="array" ref="DB454">INDEX($K:$P,ROW(),MATCH(DB$3,$K$2:$P$2,0))</f>
        <v>#N/A</v>
      </c>
      <c r="DC454" s="19" t="e" cm="1">
        <f t="array" ref="DC454">INDEX($K:$P,ROW(),MATCH(DC$3,$K$2:$P$2,0))</f>
        <v>#N/A</v>
      </c>
      <c r="DD454" s="19" t="e" cm="1">
        <f t="array" ref="DD454">INDEX($K:$P,ROW(),MATCH(DD$3,$K$2:$P$2,0))</f>
        <v>#N/A</v>
      </c>
      <c r="DE454" s="19" t="e" cm="1">
        <f t="array" ref="DE454">INDEX($K:$P,ROW(),MATCH(DE$3,$K$2:$P$2,0))</f>
        <v>#N/A</v>
      </c>
      <c r="DF454" s="19" t="e" cm="1">
        <f t="array" ref="DF454">INDEX($K:$P,ROW(),MATCH(DF$3,$K$2:$P$2,0))</f>
        <v>#N/A</v>
      </c>
      <c r="DG454" s="19" t="e" cm="1">
        <f t="array" ref="DG454">INDEX($K:$P,ROW(),MATCH(DG$3,$K$2:$P$2,0))</f>
        <v>#N/A</v>
      </c>
      <c r="DH454" s="19" t="e" cm="1">
        <f t="array" ref="DH454">INDEX($K:$P,ROW(),MATCH(DH$3,$K$2:$P$2,0))</f>
        <v>#N/A</v>
      </c>
      <c r="DI454" s="19" t="e" cm="1">
        <f t="array" ref="DI454">INDEX($K:$P,ROW(),MATCH(DI$3,$K$2:$P$2,0))</f>
        <v>#N/A</v>
      </c>
      <c r="DJ454" s="19" t="e" cm="1">
        <f t="array" ref="DJ454">INDEX($K:$P,ROW(),MATCH(DJ$3,$K$2:$P$2,0))</f>
        <v>#N/A</v>
      </c>
      <c r="DK454" s="19" t="e" cm="1">
        <f t="array" ref="DK454">INDEX($K:$P,ROW(),MATCH(DK$3,$K$2:$P$2,0))</f>
        <v>#N/A</v>
      </c>
      <c r="DL454" s="19" t="e" cm="1">
        <f t="array" ref="DL454">INDEX($K:$P,ROW(),MATCH(DL$3,$K$2:$P$2,0))</f>
        <v>#N/A</v>
      </c>
    </row>
    <row r="455" spans="1:116" x14ac:dyDescent="0.4">
      <c r="A455" s="27"/>
      <c r="B455" s="27"/>
      <c r="C455" s="27"/>
      <c r="D455" t="s">
        <v>759</v>
      </c>
      <c r="E455" s="9" t="str">
        <f t="shared" si="513"/>
        <v>455 SALES-PR</v>
      </c>
      <c r="F455" s="27"/>
      <c r="G455" s="127" t="str">
        <f>"# of "&amp;G458&amp;"s sold"</f>
        <v># of units sold</v>
      </c>
      <c r="H455" s="31"/>
      <c r="I455" s="73"/>
      <c r="J455" s="73"/>
      <c r="K455" s="38">
        <f t="shared" ref="K455:P455" ca="1" si="514">SUMIF($3:$3,K$2,455:455)</f>
        <v>6000</v>
      </c>
      <c r="L455" s="38">
        <f t="shared" ca="1" si="514"/>
        <v>6000</v>
      </c>
      <c r="M455" s="38">
        <f t="shared" ca="1" si="514"/>
        <v>6000</v>
      </c>
      <c r="N455" s="38">
        <f t="shared" ca="1" si="514"/>
        <v>6000</v>
      </c>
      <c r="O455" s="38">
        <f t="shared" ca="1" si="514"/>
        <v>6000</v>
      </c>
      <c r="P455" s="38">
        <f t="shared" ca="1" si="514"/>
        <v>6000</v>
      </c>
      <c r="R455" s="33"/>
      <c r="S455" s="38" cm="1">
        <f t="array" aca="1" ref="S455" ca="1">INDIRECT(S444)/S454</f>
        <v>500</v>
      </c>
      <c r="T455" s="38" cm="1">
        <f t="array" aca="1" ref="T455" ca="1">INDIRECT(T444)/T454</f>
        <v>500</v>
      </c>
      <c r="U455" s="38" cm="1">
        <f t="array" aca="1" ref="U455" ca="1">INDIRECT(U444)/U454</f>
        <v>500</v>
      </c>
      <c r="V455" s="38" cm="1">
        <f t="array" aca="1" ref="V455" ca="1">INDIRECT(V444)/V454</f>
        <v>500</v>
      </c>
      <c r="W455" s="38" cm="1">
        <f t="array" aca="1" ref="W455" ca="1">INDIRECT(W444)/W454</f>
        <v>500</v>
      </c>
      <c r="X455" s="38" cm="1">
        <f t="array" aca="1" ref="X455" ca="1">INDIRECT(X444)/X454</f>
        <v>500</v>
      </c>
      <c r="Y455" s="38" cm="1">
        <f t="array" aca="1" ref="Y455" ca="1">INDIRECT(Y444)/Y454</f>
        <v>500</v>
      </c>
      <c r="Z455" s="38" cm="1">
        <f t="array" aca="1" ref="Z455" ca="1">INDIRECT(Z444)/Z454</f>
        <v>500</v>
      </c>
      <c r="AA455" s="38" cm="1">
        <f t="array" aca="1" ref="AA455" ca="1">INDIRECT(AA444)/AA454</f>
        <v>500</v>
      </c>
      <c r="AB455" s="38" cm="1">
        <f t="array" aca="1" ref="AB455" ca="1">INDIRECT(AB444)/AB454</f>
        <v>500</v>
      </c>
      <c r="AC455" s="38" cm="1">
        <f t="array" aca="1" ref="AC455" ca="1">INDIRECT(AC444)/AC454</f>
        <v>500</v>
      </c>
      <c r="AD455" s="38" cm="1">
        <f t="array" aca="1" ref="AD455" ca="1">INDIRECT(AD444)/AD454</f>
        <v>500</v>
      </c>
      <c r="AE455" s="38" cm="1">
        <f t="array" aca="1" ref="AE455" ca="1">INDIRECT(AE444)/AE454</f>
        <v>500</v>
      </c>
      <c r="AF455" s="38" cm="1">
        <f t="array" aca="1" ref="AF455" ca="1">INDIRECT(AF444)/AF454</f>
        <v>500</v>
      </c>
      <c r="AG455" s="38" cm="1">
        <f t="array" aca="1" ref="AG455" ca="1">INDIRECT(AG444)/AG454</f>
        <v>500</v>
      </c>
      <c r="AH455" s="38" cm="1">
        <f t="array" aca="1" ref="AH455" ca="1">INDIRECT(AH444)/AH454</f>
        <v>500</v>
      </c>
      <c r="AI455" s="38" cm="1">
        <f t="array" aca="1" ref="AI455" ca="1">INDIRECT(AI444)/AI454</f>
        <v>500</v>
      </c>
      <c r="AJ455" s="38" cm="1">
        <f t="array" aca="1" ref="AJ455" ca="1">INDIRECT(AJ444)/AJ454</f>
        <v>500</v>
      </c>
      <c r="AK455" s="38" cm="1">
        <f t="array" aca="1" ref="AK455" ca="1">INDIRECT(AK444)/AK454</f>
        <v>500</v>
      </c>
      <c r="AL455" s="38" cm="1">
        <f t="array" aca="1" ref="AL455" ca="1">INDIRECT(AL444)/AL454</f>
        <v>500</v>
      </c>
      <c r="AM455" s="38" cm="1">
        <f t="array" aca="1" ref="AM455" ca="1">INDIRECT(AM444)/AM454</f>
        <v>500</v>
      </c>
      <c r="AN455" s="38" cm="1">
        <f t="array" aca="1" ref="AN455" ca="1">INDIRECT(AN444)/AN454</f>
        <v>500</v>
      </c>
      <c r="AO455" s="38" cm="1">
        <f t="array" aca="1" ref="AO455" ca="1">INDIRECT(AO444)/AO454</f>
        <v>500</v>
      </c>
      <c r="AP455" s="38" cm="1">
        <f t="array" aca="1" ref="AP455" ca="1">INDIRECT(AP444)/AP454</f>
        <v>500</v>
      </c>
      <c r="AQ455" s="38" cm="1">
        <f t="array" aca="1" ref="AQ455" ca="1">INDIRECT(AQ444)/AQ454</f>
        <v>500</v>
      </c>
      <c r="AR455" s="38" cm="1">
        <f t="array" aca="1" ref="AR455" ca="1">INDIRECT(AR444)/AR454</f>
        <v>500</v>
      </c>
      <c r="AS455" s="38" cm="1">
        <f t="array" aca="1" ref="AS455" ca="1">INDIRECT(AS444)/AS454</f>
        <v>500</v>
      </c>
      <c r="AT455" s="38" cm="1">
        <f t="array" aca="1" ref="AT455" ca="1">INDIRECT(AT444)/AT454</f>
        <v>500</v>
      </c>
      <c r="AU455" s="38" cm="1">
        <f t="array" aca="1" ref="AU455" ca="1">INDIRECT(AU444)/AU454</f>
        <v>500</v>
      </c>
      <c r="AV455" s="38" cm="1">
        <f t="array" aca="1" ref="AV455" ca="1">INDIRECT(AV444)/AV454</f>
        <v>500</v>
      </c>
      <c r="AW455" s="38" cm="1">
        <f t="array" aca="1" ref="AW455" ca="1">INDIRECT(AW444)/AW454</f>
        <v>500</v>
      </c>
      <c r="AX455" s="38" cm="1">
        <f t="array" aca="1" ref="AX455" ca="1">INDIRECT(AX444)/AX454</f>
        <v>500</v>
      </c>
      <c r="AY455" s="38" cm="1">
        <f t="array" aca="1" ref="AY455" ca="1">INDIRECT(AY444)/AY454</f>
        <v>500</v>
      </c>
      <c r="AZ455" s="38" cm="1">
        <f t="array" aca="1" ref="AZ455" ca="1">INDIRECT(AZ444)/AZ454</f>
        <v>500</v>
      </c>
      <c r="BA455" s="38" cm="1">
        <f t="array" aca="1" ref="BA455" ca="1">INDIRECT(BA444)/BA454</f>
        <v>500</v>
      </c>
      <c r="BB455" s="38" cm="1">
        <f t="array" aca="1" ref="BB455" ca="1">INDIRECT(BB444)/BB454</f>
        <v>500</v>
      </c>
      <c r="BC455" s="38" cm="1">
        <f t="array" aca="1" ref="BC455" ca="1">INDIRECT(BC444)/BC454</f>
        <v>500</v>
      </c>
      <c r="BD455" s="38" cm="1">
        <f t="array" aca="1" ref="BD455" ca="1">INDIRECT(BD444)/BD454</f>
        <v>500</v>
      </c>
      <c r="BE455" s="38" cm="1">
        <f t="array" aca="1" ref="BE455" ca="1">INDIRECT(BE444)/BE454</f>
        <v>500</v>
      </c>
      <c r="BF455" s="38" cm="1">
        <f t="array" aca="1" ref="BF455" ca="1">INDIRECT(BF444)/BF454</f>
        <v>500</v>
      </c>
      <c r="BG455" s="38" cm="1">
        <f t="array" aca="1" ref="BG455" ca="1">INDIRECT(BG444)/BG454</f>
        <v>500</v>
      </c>
      <c r="BH455" s="38" cm="1">
        <f t="array" aca="1" ref="BH455" ca="1">INDIRECT(BH444)/BH454</f>
        <v>500</v>
      </c>
      <c r="BI455" s="38" cm="1">
        <f t="array" aca="1" ref="BI455" ca="1">INDIRECT(BI444)/BI454</f>
        <v>500</v>
      </c>
      <c r="BJ455" s="38" cm="1">
        <f t="array" aca="1" ref="BJ455" ca="1">INDIRECT(BJ444)/BJ454</f>
        <v>500</v>
      </c>
      <c r="BK455" s="38" cm="1">
        <f t="array" aca="1" ref="BK455" ca="1">INDIRECT(BK444)/BK454</f>
        <v>500</v>
      </c>
      <c r="BL455" s="38" cm="1">
        <f t="array" aca="1" ref="BL455" ca="1">INDIRECT(BL444)/BL454</f>
        <v>500</v>
      </c>
      <c r="BM455" s="38" cm="1">
        <f t="array" aca="1" ref="BM455" ca="1">INDIRECT(BM444)/BM454</f>
        <v>500</v>
      </c>
      <c r="BN455" s="38" cm="1">
        <f t="array" aca="1" ref="BN455" ca="1">INDIRECT(BN444)/BN454</f>
        <v>500</v>
      </c>
      <c r="BO455" s="38" cm="1">
        <f t="array" aca="1" ref="BO455" ca="1">INDIRECT(BO444)/BO454</f>
        <v>500</v>
      </c>
      <c r="BP455" s="38" cm="1">
        <f t="array" aca="1" ref="BP455" ca="1">INDIRECT(BP444)/BP454</f>
        <v>500</v>
      </c>
      <c r="BQ455" s="38" cm="1">
        <f t="array" aca="1" ref="BQ455" ca="1">INDIRECT(BQ444)/BQ454</f>
        <v>500</v>
      </c>
      <c r="BR455" s="38" cm="1">
        <f t="array" aca="1" ref="BR455" ca="1">INDIRECT(BR444)/BR454</f>
        <v>500</v>
      </c>
      <c r="BS455" s="38" cm="1">
        <f t="array" aca="1" ref="BS455" ca="1">INDIRECT(BS444)/BS454</f>
        <v>500</v>
      </c>
      <c r="BT455" s="38" cm="1">
        <f t="array" aca="1" ref="BT455" ca="1">INDIRECT(BT444)/BT454</f>
        <v>500</v>
      </c>
      <c r="BU455" s="38" cm="1">
        <f t="array" aca="1" ref="BU455" ca="1">INDIRECT(BU444)/BU454</f>
        <v>500</v>
      </c>
      <c r="BV455" s="38" cm="1">
        <f t="array" aca="1" ref="BV455" ca="1">INDIRECT(BV444)/BV454</f>
        <v>500</v>
      </c>
      <c r="BW455" s="38" cm="1">
        <f t="array" aca="1" ref="BW455" ca="1">INDIRECT(BW444)/BW454</f>
        <v>500</v>
      </c>
      <c r="BX455" s="38" cm="1">
        <f t="array" aca="1" ref="BX455" ca="1">INDIRECT(BX444)/BX454</f>
        <v>500</v>
      </c>
      <c r="BY455" s="38" cm="1">
        <f t="array" aca="1" ref="BY455" ca="1">INDIRECT(BY444)/BY454</f>
        <v>500</v>
      </c>
      <c r="BZ455" s="38" cm="1">
        <f t="array" aca="1" ref="BZ455" ca="1">INDIRECT(BZ444)/BZ454</f>
        <v>500</v>
      </c>
      <c r="CA455" s="38" cm="1">
        <f t="array" aca="1" ref="CA455" ca="1">INDIRECT(CA444)/CA454</f>
        <v>500</v>
      </c>
      <c r="CB455" s="38" cm="1">
        <f t="array" aca="1" ref="CB455" ca="1">INDIRECT(CB444)/CB454</f>
        <v>500</v>
      </c>
      <c r="CC455" s="38" cm="1">
        <f t="array" aca="1" ref="CC455" ca="1">INDIRECT(CC444)/CC454</f>
        <v>500</v>
      </c>
      <c r="CD455" s="38" cm="1">
        <f t="array" aca="1" ref="CD455" ca="1">INDIRECT(CD444)/CD454</f>
        <v>500</v>
      </c>
      <c r="CE455" s="38" cm="1">
        <f t="array" aca="1" ref="CE455" ca="1">INDIRECT(CE444)/CE454</f>
        <v>500</v>
      </c>
      <c r="CF455" s="38" cm="1">
        <f t="array" aca="1" ref="CF455" ca="1">INDIRECT(CF444)/CF454</f>
        <v>500</v>
      </c>
      <c r="CG455" s="38" cm="1">
        <f t="array" aca="1" ref="CG455" ca="1">INDIRECT(CG444)/CG454</f>
        <v>500</v>
      </c>
      <c r="CH455" s="38" cm="1">
        <f t="array" aca="1" ref="CH455" ca="1">INDIRECT(CH444)/CH454</f>
        <v>500</v>
      </c>
      <c r="CI455" s="38" cm="1">
        <f t="array" aca="1" ref="CI455" ca="1">INDIRECT(CI444)/CI454</f>
        <v>500</v>
      </c>
      <c r="CJ455" s="38" cm="1">
        <f t="array" aca="1" ref="CJ455" ca="1">INDIRECT(CJ444)/CJ454</f>
        <v>500</v>
      </c>
      <c r="CK455" s="38" cm="1">
        <f t="array" aca="1" ref="CK455" ca="1">INDIRECT(CK444)/CK454</f>
        <v>500</v>
      </c>
      <c r="CL455" s="38" cm="1">
        <f t="array" aca="1" ref="CL455" ca="1">INDIRECT(CL444)/CL454</f>
        <v>500</v>
      </c>
      <c r="CN455" s="73"/>
      <c r="CO455" s="38" t="e" cm="1">
        <f t="array" aca="1" ref="CO455" ca="1">INDIRECT(CO444)/CO454</f>
        <v>#N/A</v>
      </c>
      <c r="CP455" s="38" t="e" cm="1">
        <f t="array" aca="1" ref="CP455" ca="1">INDIRECT(CP444)/CP454</f>
        <v>#N/A</v>
      </c>
      <c r="CQ455" s="38" t="e" cm="1">
        <f t="array" aca="1" ref="CQ455" ca="1">INDIRECT(CQ444)/CQ454</f>
        <v>#N/A</v>
      </c>
      <c r="CR455" s="38" t="e" cm="1">
        <f t="array" aca="1" ref="CR455" ca="1">INDIRECT(CR444)/CR454</f>
        <v>#N/A</v>
      </c>
      <c r="CS455" s="38" t="e" cm="1">
        <f t="array" aca="1" ref="CS455" ca="1">INDIRECT(CS444)/CS454</f>
        <v>#N/A</v>
      </c>
      <c r="CT455" s="38" t="e" cm="1">
        <f t="array" aca="1" ref="CT455" ca="1">INDIRECT(CT444)/CT454</f>
        <v>#N/A</v>
      </c>
      <c r="CU455" s="38" t="e" cm="1">
        <f t="array" aca="1" ref="CU455" ca="1">INDIRECT(CU444)/CU454</f>
        <v>#N/A</v>
      </c>
      <c r="CV455" s="38" t="e" cm="1">
        <f t="array" aca="1" ref="CV455" ca="1">INDIRECT(CV444)/CV454</f>
        <v>#N/A</v>
      </c>
      <c r="CW455" s="38" t="e" cm="1">
        <f t="array" aca="1" ref="CW455" ca="1">INDIRECT(CW444)/CW454</f>
        <v>#N/A</v>
      </c>
      <c r="CX455" s="38" t="e" cm="1">
        <f t="array" aca="1" ref="CX455" ca="1">INDIRECT(CX444)/CX454</f>
        <v>#N/A</v>
      </c>
      <c r="CY455" s="38" t="e" cm="1">
        <f t="array" aca="1" ref="CY455" ca="1">INDIRECT(CY444)/CY454</f>
        <v>#N/A</v>
      </c>
      <c r="CZ455" s="38" t="e" cm="1">
        <f t="array" aca="1" ref="CZ455" ca="1">INDIRECT(CZ444)/CZ454</f>
        <v>#N/A</v>
      </c>
      <c r="DA455" s="38" t="e" cm="1">
        <f t="array" aca="1" ref="DA455" ca="1">INDIRECT(DA444)/DA454</f>
        <v>#N/A</v>
      </c>
      <c r="DB455" s="38" t="e" cm="1">
        <f t="array" aca="1" ref="DB455" ca="1">INDIRECT(DB444)/DB454</f>
        <v>#N/A</v>
      </c>
      <c r="DC455" s="38" t="e" cm="1">
        <f t="array" aca="1" ref="DC455" ca="1">INDIRECT(DC444)/DC454</f>
        <v>#N/A</v>
      </c>
      <c r="DD455" s="38" t="e" cm="1">
        <f t="array" aca="1" ref="DD455" ca="1">INDIRECT(DD444)/DD454</f>
        <v>#N/A</v>
      </c>
      <c r="DE455" s="38" t="e" cm="1">
        <f t="array" aca="1" ref="DE455" ca="1">INDIRECT(DE444)/DE454</f>
        <v>#N/A</v>
      </c>
      <c r="DF455" s="38" t="e" cm="1">
        <f t="array" aca="1" ref="DF455" ca="1">INDIRECT(DF444)/DF454</f>
        <v>#N/A</v>
      </c>
      <c r="DG455" s="38" t="e" cm="1">
        <f t="array" aca="1" ref="DG455" ca="1">INDIRECT(DG444)/DG454</f>
        <v>#N/A</v>
      </c>
      <c r="DH455" s="38" t="e" cm="1">
        <f t="array" aca="1" ref="DH455" ca="1">INDIRECT(DH444)/DH454</f>
        <v>#N/A</v>
      </c>
      <c r="DI455" s="38" t="e" cm="1">
        <f t="array" aca="1" ref="DI455" ca="1">INDIRECT(DI444)/DI454</f>
        <v>#N/A</v>
      </c>
      <c r="DJ455" s="38" t="e" cm="1">
        <f t="array" aca="1" ref="DJ455" ca="1">INDIRECT(DJ444)/DJ454</f>
        <v>#N/A</v>
      </c>
      <c r="DK455" s="38" t="e" cm="1">
        <f t="array" aca="1" ref="DK455" ca="1">INDIRECT(DK444)/DK454</f>
        <v>#N/A</v>
      </c>
      <c r="DL455" s="38" t="e" cm="1">
        <f t="array" aca="1" ref="DL455" ca="1">INDIRECT(DL444)/DL454</f>
        <v>#N/A</v>
      </c>
    </row>
    <row r="456" spans="1:116" x14ac:dyDescent="0.4">
      <c r="A456" s="27"/>
      <c r="B456" s="27"/>
      <c r="C456" s="27"/>
      <c r="D456" t="s">
        <v>759</v>
      </c>
      <c r="E456" s="9" t="str">
        <f t="shared" ref="E456" si="515">ROW()&amp;" "&amp;D456</f>
        <v>456 SALES-PR</v>
      </c>
      <c r="F456" s="27"/>
      <c r="G456" s="127"/>
      <c r="H456" s="31"/>
      <c r="I456" s="73"/>
      <c r="J456" s="73"/>
      <c r="K456" s="38"/>
      <c r="L456" s="38"/>
      <c r="M456" s="38"/>
      <c r="N456" s="38"/>
      <c r="O456" s="38"/>
      <c r="P456" s="38"/>
      <c r="R456" s="33"/>
      <c r="S456" s="38"/>
      <c r="T456" s="38"/>
      <c r="U456" s="38"/>
      <c r="V456" s="38"/>
      <c r="W456" s="38"/>
      <c r="X456" s="38"/>
      <c r="Y456" s="38"/>
      <c r="Z456" s="38"/>
      <c r="AA456" s="38"/>
      <c r="AB456" s="38"/>
      <c r="AC456" s="38"/>
      <c r="AD456" s="38"/>
      <c r="AE456" s="38"/>
      <c r="AF456" s="38"/>
      <c r="AG456" s="38"/>
      <c r="AH456" s="38"/>
      <c r="AI456" s="38"/>
      <c r="AJ456" s="38"/>
      <c r="AK456" s="38"/>
      <c r="AL456" s="38"/>
      <c r="AM456" s="38"/>
      <c r="AN456" s="38"/>
      <c r="AO456" s="38"/>
      <c r="AP456" s="38"/>
      <c r="AQ456" s="38"/>
      <c r="AR456" s="38"/>
      <c r="AS456" s="38"/>
      <c r="AT456" s="38"/>
      <c r="AU456" s="38"/>
      <c r="AV456" s="38"/>
      <c r="AW456" s="38"/>
      <c r="AX456" s="38"/>
      <c r="AY456" s="38"/>
      <c r="AZ456" s="38"/>
      <c r="BA456" s="38"/>
      <c r="BB456" s="38"/>
      <c r="BC456" s="38"/>
      <c r="BD456" s="38"/>
      <c r="BE456" s="38"/>
      <c r="BF456" s="38"/>
      <c r="BG456" s="38"/>
      <c r="BH456" s="38"/>
      <c r="BI456" s="38"/>
      <c r="BJ456" s="38"/>
      <c r="BK456" s="38"/>
      <c r="BL456" s="38"/>
      <c r="BM456" s="38"/>
      <c r="BN456" s="38"/>
      <c r="BO456" s="38"/>
      <c r="BP456" s="38"/>
      <c r="BQ456" s="38"/>
      <c r="BR456" s="38"/>
      <c r="BS456" s="38"/>
      <c r="BT456" s="38"/>
      <c r="BU456" s="38"/>
      <c r="BV456" s="38"/>
      <c r="BW456" s="38"/>
      <c r="BX456" s="38"/>
      <c r="BY456" s="38"/>
      <c r="BZ456" s="38"/>
      <c r="CA456" s="38"/>
      <c r="CB456" s="38"/>
      <c r="CC456" s="38"/>
      <c r="CD456" s="38"/>
      <c r="CE456" s="38"/>
      <c r="CF456" s="38"/>
      <c r="CG456" s="38"/>
      <c r="CH456" s="38"/>
      <c r="CI456" s="38"/>
      <c r="CJ456" s="38"/>
      <c r="CK456" s="38"/>
      <c r="CL456" s="38"/>
      <c r="CN456" s="73"/>
      <c r="CO456" s="38"/>
      <c r="CP456" s="38"/>
      <c r="CQ456" s="38"/>
      <c r="CR456" s="38"/>
      <c r="CS456" s="38"/>
      <c r="CT456" s="38"/>
      <c r="CU456" s="38"/>
      <c r="CV456" s="38"/>
      <c r="CW456" s="38"/>
      <c r="CX456" s="38"/>
      <c r="CY456" s="38"/>
      <c r="CZ456" s="38"/>
      <c r="DA456" s="38"/>
      <c r="DB456" s="38"/>
      <c r="DC456" s="38"/>
      <c r="DD456" s="38"/>
      <c r="DE456" s="38"/>
      <c r="DF456" s="38"/>
      <c r="DG456" s="38"/>
      <c r="DH456" s="38"/>
      <c r="DI456" s="38"/>
      <c r="DJ456" s="38"/>
      <c r="DK456" s="38"/>
      <c r="DL456" s="38"/>
    </row>
    <row r="457" spans="1:116" x14ac:dyDescent="0.4">
      <c r="B457" t="s">
        <v>332</v>
      </c>
      <c r="D457" t="s">
        <v>759</v>
      </c>
      <c r="E457" s="8" t="str">
        <f>ROW()&amp;" "&amp;D457</f>
        <v>457 SALES-PR</v>
      </c>
      <c r="G457" s="136" t="str">
        <f>G442</f>
        <v>(Primary label)</v>
      </c>
      <c r="H457" s="31"/>
      <c r="I457" s="73"/>
      <c r="J457" s="73"/>
      <c r="K457" s="58"/>
      <c r="L457" s="58"/>
      <c r="M457" s="58"/>
      <c r="N457" s="58"/>
      <c r="O457" s="58"/>
      <c r="P457" s="58"/>
      <c r="R457" s="33"/>
      <c r="CN457" s="73"/>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row>
    <row r="458" spans="1:116" x14ac:dyDescent="0.4">
      <c r="B458" t="s">
        <v>332</v>
      </c>
      <c r="D458" t="s">
        <v>759</v>
      </c>
      <c r="E458" s="8" t="str">
        <f>ROW()&amp;" "&amp;D458</f>
        <v>458 SALES-PR</v>
      </c>
      <c r="G458" s="241" t="str">
        <f>IFERROR(SUBSTITUTE(G450,":",""),"no unit")</f>
        <v>unit</v>
      </c>
      <c r="H458" s="31"/>
      <c r="I458" s="73"/>
      <c r="J458" s="73"/>
      <c r="K458" s="58"/>
      <c r="L458" s="58"/>
      <c r="M458" s="58"/>
      <c r="N458" s="58"/>
      <c r="O458" s="58"/>
      <c r="P458" s="58"/>
      <c r="R458" s="33"/>
      <c r="CN458" s="73"/>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4">
      <c r="B459" t="s">
        <v>332</v>
      </c>
      <c r="D459" t="s">
        <v>759</v>
      </c>
      <c r="E459" s="8" t="str">
        <f>ROW()&amp;" "&amp;D459</f>
        <v>459 SALES-PR</v>
      </c>
      <c r="G459" s="8" t="str">
        <f t="shared" ref="G459:G464" si="516">G444</f>
        <v>Primary revenue driver</v>
      </c>
      <c r="H459" s="31"/>
      <c r="I459" s="73"/>
      <c r="J459" s="73"/>
      <c r="K459" s="58"/>
      <c r="L459" s="58"/>
      <c r="M459" s="58"/>
      <c r="N459" s="58"/>
      <c r="O459" s="58"/>
      <c r="P459" s="58"/>
      <c r="R459" s="33"/>
      <c r="S459" s="179" t="str">
        <f t="shared" ref="S459:AX459" si="517">S444</f>
        <v>S$16</v>
      </c>
      <c r="T459" s="179" t="str">
        <f t="shared" si="517"/>
        <v>T$16</v>
      </c>
      <c r="U459" s="179" t="str">
        <f t="shared" si="517"/>
        <v>U$16</v>
      </c>
      <c r="V459" s="179" t="str">
        <f t="shared" si="517"/>
        <v>V$16</v>
      </c>
      <c r="W459" s="179" t="str">
        <f t="shared" si="517"/>
        <v>W$16</v>
      </c>
      <c r="X459" s="179" t="str">
        <f t="shared" si="517"/>
        <v>X$16</v>
      </c>
      <c r="Y459" s="179" t="str">
        <f t="shared" si="517"/>
        <v>Y$16</v>
      </c>
      <c r="Z459" s="179" t="str">
        <f t="shared" si="517"/>
        <v>Z$16</v>
      </c>
      <c r="AA459" s="179" t="str">
        <f t="shared" si="517"/>
        <v>AA$16</v>
      </c>
      <c r="AB459" s="179" t="str">
        <f t="shared" si="517"/>
        <v>AB$16</v>
      </c>
      <c r="AC459" s="179" t="str">
        <f t="shared" si="517"/>
        <v>AC$16</v>
      </c>
      <c r="AD459" s="179" t="str">
        <f t="shared" si="517"/>
        <v>AD$16</v>
      </c>
      <c r="AE459" s="179" t="str">
        <f t="shared" si="517"/>
        <v>AE$16</v>
      </c>
      <c r="AF459" s="179" t="str">
        <f t="shared" si="517"/>
        <v>AF$16</v>
      </c>
      <c r="AG459" s="179" t="str">
        <f t="shared" si="517"/>
        <v>AG$16</v>
      </c>
      <c r="AH459" s="179" t="str">
        <f t="shared" si="517"/>
        <v>AH$16</v>
      </c>
      <c r="AI459" s="179" t="str">
        <f t="shared" si="517"/>
        <v>AI$16</v>
      </c>
      <c r="AJ459" s="179" t="str">
        <f t="shared" si="517"/>
        <v>AJ$16</v>
      </c>
      <c r="AK459" s="179" t="str">
        <f t="shared" si="517"/>
        <v>AK$16</v>
      </c>
      <c r="AL459" s="179" t="str">
        <f t="shared" si="517"/>
        <v>AL$16</v>
      </c>
      <c r="AM459" s="179" t="str">
        <f t="shared" si="517"/>
        <v>AM$16</v>
      </c>
      <c r="AN459" s="179" t="str">
        <f t="shared" si="517"/>
        <v>AN$16</v>
      </c>
      <c r="AO459" s="179" t="str">
        <f t="shared" si="517"/>
        <v>AO$16</v>
      </c>
      <c r="AP459" s="179" t="str">
        <f t="shared" si="517"/>
        <v>AP$16</v>
      </c>
      <c r="AQ459" s="179" t="str">
        <f t="shared" si="517"/>
        <v>AQ$16</v>
      </c>
      <c r="AR459" s="179" t="str">
        <f t="shared" si="517"/>
        <v>AR$16</v>
      </c>
      <c r="AS459" s="179" t="str">
        <f t="shared" si="517"/>
        <v>AS$16</v>
      </c>
      <c r="AT459" s="179" t="str">
        <f t="shared" si="517"/>
        <v>AT$16</v>
      </c>
      <c r="AU459" s="179" t="str">
        <f t="shared" si="517"/>
        <v>AU$16</v>
      </c>
      <c r="AV459" s="179" t="str">
        <f t="shared" si="517"/>
        <v>AV$16</v>
      </c>
      <c r="AW459" s="179" t="str">
        <f t="shared" si="517"/>
        <v>AW$16</v>
      </c>
      <c r="AX459" s="179" t="str">
        <f t="shared" si="517"/>
        <v>AX$16</v>
      </c>
      <c r="AY459" s="179" t="str">
        <f t="shared" ref="AY459:CD459" si="518">AY444</f>
        <v>AY$16</v>
      </c>
      <c r="AZ459" s="179" t="str">
        <f t="shared" si="518"/>
        <v>AZ$16</v>
      </c>
      <c r="BA459" s="179" t="str">
        <f t="shared" si="518"/>
        <v>BA$16</v>
      </c>
      <c r="BB459" s="179" t="str">
        <f t="shared" si="518"/>
        <v>BB$16</v>
      </c>
      <c r="BC459" s="179" t="str">
        <f t="shared" si="518"/>
        <v>BC$16</v>
      </c>
      <c r="BD459" s="179" t="str">
        <f t="shared" si="518"/>
        <v>BD$16</v>
      </c>
      <c r="BE459" s="179" t="str">
        <f t="shared" si="518"/>
        <v>BE$16</v>
      </c>
      <c r="BF459" s="179" t="str">
        <f t="shared" si="518"/>
        <v>BF$16</v>
      </c>
      <c r="BG459" s="179" t="str">
        <f t="shared" si="518"/>
        <v>BG$16</v>
      </c>
      <c r="BH459" s="179" t="str">
        <f t="shared" si="518"/>
        <v>BH$16</v>
      </c>
      <c r="BI459" s="179" t="str">
        <f t="shared" si="518"/>
        <v>BI$16</v>
      </c>
      <c r="BJ459" s="179" t="str">
        <f t="shared" si="518"/>
        <v>BJ$16</v>
      </c>
      <c r="BK459" s="179" t="str">
        <f t="shared" si="518"/>
        <v>BK$16</v>
      </c>
      <c r="BL459" s="179" t="str">
        <f t="shared" si="518"/>
        <v>BL$16</v>
      </c>
      <c r="BM459" s="179" t="str">
        <f t="shared" si="518"/>
        <v>BM$16</v>
      </c>
      <c r="BN459" s="179" t="str">
        <f t="shared" si="518"/>
        <v>BN$16</v>
      </c>
      <c r="BO459" s="179" t="str">
        <f t="shared" si="518"/>
        <v>BO$16</v>
      </c>
      <c r="BP459" s="179" t="str">
        <f t="shared" si="518"/>
        <v>BP$16</v>
      </c>
      <c r="BQ459" s="179" t="str">
        <f t="shared" si="518"/>
        <v>BQ$16</v>
      </c>
      <c r="BR459" s="179" t="str">
        <f t="shared" si="518"/>
        <v>BR$16</v>
      </c>
      <c r="BS459" s="179" t="str">
        <f t="shared" si="518"/>
        <v>BS$16</v>
      </c>
      <c r="BT459" s="179" t="str">
        <f t="shared" si="518"/>
        <v>BT$16</v>
      </c>
      <c r="BU459" s="179" t="str">
        <f t="shared" si="518"/>
        <v>BU$16</v>
      </c>
      <c r="BV459" s="179" t="str">
        <f t="shared" si="518"/>
        <v>BV$16</v>
      </c>
      <c r="BW459" s="179" t="str">
        <f t="shared" si="518"/>
        <v>BW$16</v>
      </c>
      <c r="BX459" s="179" t="str">
        <f t="shared" si="518"/>
        <v>BX$16</v>
      </c>
      <c r="BY459" s="179" t="str">
        <f t="shared" si="518"/>
        <v>BY$16</v>
      </c>
      <c r="BZ459" s="179" t="str">
        <f t="shared" si="518"/>
        <v>BZ$16</v>
      </c>
      <c r="CA459" s="179" t="str">
        <f t="shared" si="518"/>
        <v>CA$16</v>
      </c>
      <c r="CB459" s="179" t="str">
        <f t="shared" si="518"/>
        <v>CB$16</v>
      </c>
      <c r="CC459" s="179" t="str">
        <f t="shared" si="518"/>
        <v>CC$16</v>
      </c>
      <c r="CD459" s="179" t="str">
        <f t="shared" si="518"/>
        <v>CD$16</v>
      </c>
      <c r="CE459" s="179" t="str">
        <f t="shared" ref="CE459:CL459" si="519">CE444</f>
        <v>CE$16</v>
      </c>
      <c r="CF459" s="179" t="str">
        <f t="shared" si="519"/>
        <v>CF$16</v>
      </c>
      <c r="CG459" s="179" t="str">
        <f t="shared" si="519"/>
        <v>CG$16</v>
      </c>
      <c r="CH459" s="179" t="str">
        <f t="shared" si="519"/>
        <v>CH$16</v>
      </c>
      <c r="CI459" s="179" t="str">
        <f t="shared" si="519"/>
        <v>CI$16</v>
      </c>
      <c r="CJ459" s="179" t="str">
        <f t="shared" si="519"/>
        <v>CJ$16</v>
      </c>
      <c r="CK459" s="179" t="str">
        <f t="shared" si="519"/>
        <v>CK$16</v>
      </c>
      <c r="CL459" s="179" t="str">
        <f t="shared" si="519"/>
        <v>CL$16</v>
      </c>
      <c r="CN459" s="73"/>
      <c r="CO459" s="179" t="str">
        <f t="shared" ref="CO459:DK459" si="520">CO444</f>
        <v>CO$16</v>
      </c>
      <c r="CP459" s="179" t="str">
        <f t="shared" si="520"/>
        <v>CP$16</v>
      </c>
      <c r="CQ459" s="179" t="str">
        <f t="shared" si="520"/>
        <v>CQ$16</v>
      </c>
      <c r="CR459" s="179" t="str">
        <f t="shared" si="520"/>
        <v>CR$16</v>
      </c>
      <c r="CS459" s="179" t="str">
        <f t="shared" si="520"/>
        <v>CS$16</v>
      </c>
      <c r="CT459" s="179" t="str">
        <f t="shared" si="520"/>
        <v>CT$16</v>
      </c>
      <c r="CU459" s="179" t="str">
        <f t="shared" si="520"/>
        <v>CU$16</v>
      </c>
      <c r="CV459" s="179" t="str">
        <f t="shared" si="520"/>
        <v>CV$16</v>
      </c>
      <c r="CW459" s="179" t="str">
        <f t="shared" si="520"/>
        <v>CW$16</v>
      </c>
      <c r="CX459" s="179" t="str">
        <f t="shared" si="520"/>
        <v>CX$16</v>
      </c>
      <c r="CY459" s="179" t="str">
        <f t="shared" si="520"/>
        <v>CY$16</v>
      </c>
      <c r="CZ459" s="179" t="str">
        <f t="shared" si="520"/>
        <v>CZ$16</v>
      </c>
      <c r="DA459" s="179" t="str">
        <f t="shared" si="520"/>
        <v>DA$16</v>
      </c>
      <c r="DB459" s="179" t="str">
        <f t="shared" si="520"/>
        <v>DB$16</v>
      </c>
      <c r="DC459" s="179" t="str">
        <f t="shared" si="520"/>
        <v>DC$16</v>
      </c>
      <c r="DD459" s="179" t="str">
        <f t="shared" si="520"/>
        <v>DD$16</v>
      </c>
      <c r="DE459" s="179" t="str">
        <f t="shared" si="520"/>
        <v>DE$16</v>
      </c>
      <c r="DF459" s="179" t="str">
        <f t="shared" si="520"/>
        <v>DF$16</v>
      </c>
      <c r="DG459" s="179" t="str">
        <f t="shared" si="520"/>
        <v>DG$16</v>
      </c>
      <c r="DH459" s="179" t="str">
        <f t="shared" si="520"/>
        <v>DH$16</v>
      </c>
      <c r="DI459" s="179" t="str">
        <f t="shared" si="520"/>
        <v>DI$16</v>
      </c>
      <c r="DJ459" s="179" t="str">
        <f t="shared" si="520"/>
        <v>DJ$16</v>
      </c>
      <c r="DK459" s="179" t="str">
        <f t="shared" si="520"/>
        <v>DK$16</v>
      </c>
      <c r="DL459" s="179" t="str">
        <f t="shared" ref="DL459" si="521">DL444</f>
        <v>DL$16</v>
      </c>
    </row>
    <row r="460" spans="1:116" x14ac:dyDescent="0.4">
      <c r="A460" s="3"/>
      <c r="B460" t="s">
        <v>332</v>
      </c>
      <c r="D460" t="s">
        <v>759</v>
      </c>
      <c r="E460" s="8" t="str">
        <f>ROW()&amp;" "&amp;D460</f>
        <v>460 SALES-PR</v>
      </c>
      <c r="G460" s="89" t="str">
        <f t="shared" si="516"/>
        <v>Primary volume driver</v>
      </c>
      <c r="H460" s="208"/>
      <c r="I460" s="209"/>
      <c r="J460" s="209"/>
      <c r="K460" s="217"/>
      <c r="L460" s="217"/>
      <c r="M460" s="217"/>
      <c r="N460" s="217"/>
      <c r="O460" s="217"/>
      <c r="P460" s="217"/>
      <c r="R460" s="218"/>
      <c r="S460" s="212" t="str">
        <f t="shared" ref="S460:AX460" si="522">ADDRESS(ROW(S455),COLUMN(S455),2)</f>
        <v>S$455</v>
      </c>
      <c r="T460" s="212" t="str">
        <f t="shared" si="522"/>
        <v>T$455</v>
      </c>
      <c r="U460" s="212" t="str">
        <f t="shared" si="522"/>
        <v>U$455</v>
      </c>
      <c r="V460" s="212" t="str">
        <f t="shared" si="522"/>
        <v>V$455</v>
      </c>
      <c r="W460" s="212" t="str">
        <f t="shared" si="522"/>
        <v>W$455</v>
      </c>
      <c r="X460" s="212" t="str">
        <f t="shared" si="522"/>
        <v>X$455</v>
      </c>
      <c r="Y460" s="212" t="str">
        <f t="shared" si="522"/>
        <v>Y$455</v>
      </c>
      <c r="Z460" s="212" t="str">
        <f t="shared" si="522"/>
        <v>Z$455</v>
      </c>
      <c r="AA460" s="212" t="str">
        <f t="shared" si="522"/>
        <v>AA$455</v>
      </c>
      <c r="AB460" s="212" t="str">
        <f t="shared" si="522"/>
        <v>AB$455</v>
      </c>
      <c r="AC460" s="212" t="str">
        <f t="shared" si="522"/>
        <v>AC$455</v>
      </c>
      <c r="AD460" s="212" t="str">
        <f t="shared" si="522"/>
        <v>AD$455</v>
      </c>
      <c r="AE460" s="212" t="str">
        <f t="shared" si="522"/>
        <v>AE$455</v>
      </c>
      <c r="AF460" s="212" t="str">
        <f t="shared" si="522"/>
        <v>AF$455</v>
      </c>
      <c r="AG460" s="212" t="str">
        <f t="shared" si="522"/>
        <v>AG$455</v>
      </c>
      <c r="AH460" s="212" t="str">
        <f t="shared" si="522"/>
        <v>AH$455</v>
      </c>
      <c r="AI460" s="212" t="str">
        <f t="shared" si="522"/>
        <v>AI$455</v>
      </c>
      <c r="AJ460" s="212" t="str">
        <f t="shared" si="522"/>
        <v>AJ$455</v>
      </c>
      <c r="AK460" s="212" t="str">
        <f t="shared" si="522"/>
        <v>AK$455</v>
      </c>
      <c r="AL460" s="212" t="str">
        <f t="shared" si="522"/>
        <v>AL$455</v>
      </c>
      <c r="AM460" s="212" t="str">
        <f t="shared" si="522"/>
        <v>AM$455</v>
      </c>
      <c r="AN460" s="212" t="str">
        <f t="shared" si="522"/>
        <v>AN$455</v>
      </c>
      <c r="AO460" s="212" t="str">
        <f t="shared" si="522"/>
        <v>AO$455</v>
      </c>
      <c r="AP460" s="212" t="str">
        <f t="shared" si="522"/>
        <v>AP$455</v>
      </c>
      <c r="AQ460" s="212" t="str">
        <f t="shared" si="522"/>
        <v>AQ$455</v>
      </c>
      <c r="AR460" s="212" t="str">
        <f t="shared" si="522"/>
        <v>AR$455</v>
      </c>
      <c r="AS460" s="212" t="str">
        <f t="shared" si="522"/>
        <v>AS$455</v>
      </c>
      <c r="AT460" s="212" t="str">
        <f t="shared" si="522"/>
        <v>AT$455</v>
      </c>
      <c r="AU460" s="212" t="str">
        <f t="shared" si="522"/>
        <v>AU$455</v>
      </c>
      <c r="AV460" s="212" t="str">
        <f t="shared" si="522"/>
        <v>AV$455</v>
      </c>
      <c r="AW460" s="212" t="str">
        <f t="shared" si="522"/>
        <v>AW$455</v>
      </c>
      <c r="AX460" s="212" t="str">
        <f t="shared" si="522"/>
        <v>AX$455</v>
      </c>
      <c r="AY460" s="212" t="str">
        <f t="shared" ref="AY460:CD460" si="523">ADDRESS(ROW(AY455),COLUMN(AY455),2)</f>
        <v>AY$455</v>
      </c>
      <c r="AZ460" s="212" t="str">
        <f t="shared" si="523"/>
        <v>AZ$455</v>
      </c>
      <c r="BA460" s="212" t="str">
        <f t="shared" si="523"/>
        <v>BA$455</v>
      </c>
      <c r="BB460" s="212" t="str">
        <f t="shared" si="523"/>
        <v>BB$455</v>
      </c>
      <c r="BC460" s="212" t="str">
        <f t="shared" si="523"/>
        <v>BC$455</v>
      </c>
      <c r="BD460" s="212" t="str">
        <f t="shared" si="523"/>
        <v>BD$455</v>
      </c>
      <c r="BE460" s="212" t="str">
        <f t="shared" si="523"/>
        <v>BE$455</v>
      </c>
      <c r="BF460" s="212" t="str">
        <f t="shared" si="523"/>
        <v>BF$455</v>
      </c>
      <c r="BG460" s="212" t="str">
        <f t="shared" si="523"/>
        <v>BG$455</v>
      </c>
      <c r="BH460" s="212" t="str">
        <f t="shared" si="523"/>
        <v>BH$455</v>
      </c>
      <c r="BI460" s="212" t="str">
        <f t="shared" si="523"/>
        <v>BI$455</v>
      </c>
      <c r="BJ460" s="212" t="str">
        <f t="shared" si="523"/>
        <v>BJ$455</v>
      </c>
      <c r="BK460" s="212" t="str">
        <f t="shared" si="523"/>
        <v>BK$455</v>
      </c>
      <c r="BL460" s="212" t="str">
        <f t="shared" si="523"/>
        <v>BL$455</v>
      </c>
      <c r="BM460" s="212" t="str">
        <f t="shared" si="523"/>
        <v>BM$455</v>
      </c>
      <c r="BN460" s="212" t="str">
        <f t="shared" si="523"/>
        <v>BN$455</v>
      </c>
      <c r="BO460" s="212" t="str">
        <f t="shared" si="523"/>
        <v>BO$455</v>
      </c>
      <c r="BP460" s="212" t="str">
        <f t="shared" si="523"/>
        <v>BP$455</v>
      </c>
      <c r="BQ460" s="212" t="str">
        <f t="shared" si="523"/>
        <v>BQ$455</v>
      </c>
      <c r="BR460" s="212" t="str">
        <f t="shared" si="523"/>
        <v>BR$455</v>
      </c>
      <c r="BS460" s="212" t="str">
        <f t="shared" si="523"/>
        <v>BS$455</v>
      </c>
      <c r="BT460" s="212" t="str">
        <f t="shared" si="523"/>
        <v>BT$455</v>
      </c>
      <c r="BU460" s="212" t="str">
        <f t="shared" si="523"/>
        <v>BU$455</v>
      </c>
      <c r="BV460" s="212" t="str">
        <f t="shared" si="523"/>
        <v>BV$455</v>
      </c>
      <c r="BW460" s="212" t="str">
        <f t="shared" si="523"/>
        <v>BW$455</v>
      </c>
      <c r="BX460" s="212" t="str">
        <f t="shared" si="523"/>
        <v>BX$455</v>
      </c>
      <c r="BY460" s="212" t="str">
        <f t="shared" si="523"/>
        <v>BY$455</v>
      </c>
      <c r="BZ460" s="212" t="str">
        <f t="shared" si="523"/>
        <v>BZ$455</v>
      </c>
      <c r="CA460" s="212" t="str">
        <f t="shared" si="523"/>
        <v>CA$455</v>
      </c>
      <c r="CB460" s="212" t="str">
        <f t="shared" si="523"/>
        <v>CB$455</v>
      </c>
      <c r="CC460" s="212" t="str">
        <f t="shared" si="523"/>
        <v>CC$455</v>
      </c>
      <c r="CD460" s="212" t="str">
        <f t="shared" si="523"/>
        <v>CD$455</v>
      </c>
      <c r="CE460" s="212" t="str">
        <f t="shared" ref="CE460:CL460" si="524">ADDRESS(ROW(CE455),COLUMN(CE455),2)</f>
        <v>CE$455</v>
      </c>
      <c r="CF460" s="212" t="str">
        <f t="shared" si="524"/>
        <v>CF$455</v>
      </c>
      <c r="CG460" s="212" t="str">
        <f t="shared" si="524"/>
        <v>CG$455</v>
      </c>
      <c r="CH460" s="212" t="str">
        <f t="shared" si="524"/>
        <v>CH$455</v>
      </c>
      <c r="CI460" s="212" t="str">
        <f t="shared" si="524"/>
        <v>CI$455</v>
      </c>
      <c r="CJ460" s="212" t="str">
        <f t="shared" si="524"/>
        <v>CJ$455</v>
      </c>
      <c r="CK460" s="212" t="str">
        <f t="shared" si="524"/>
        <v>CK$455</v>
      </c>
      <c r="CL460" s="212" t="str">
        <f t="shared" si="524"/>
        <v>CL$455</v>
      </c>
      <c r="CN460" s="209"/>
      <c r="CO460" s="212" t="str">
        <f t="shared" ref="CO460:DK460" si="525">ADDRESS(ROW(CO455),COLUMN(CO455),2)</f>
        <v>CO$455</v>
      </c>
      <c r="CP460" s="212" t="str">
        <f t="shared" si="525"/>
        <v>CP$455</v>
      </c>
      <c r="CQ460" s="212" t="str">
        <f t="shared" si="525"/>
        <v>CQ$455</v>
      </c>
      <c r="CR460" s="212" t="str">
        <f t="shared" si="525"/>
        <v>CR$455</v>
      </c>
      <c r="CS460" s="212" t="str">
        <f t="shared" si="525"/>
        <v>CS$455</v>
      </c>
      <c r="CT460" s="212" t="str">
        <f t="shared" si="525"/>
        <v>CT$455</v>
      </c>
      <c r="CU460" s="212" t="str">
        <f t="shared" si="525"/>
        <v>CU$455</v>
      </c>
      <c r="CV460" s="212" t="str">
        <f t="shared" si="525"/>
        <v>CV$455</v>
      </c>
      <c r="CW460" s="212" t="str">
        <f t="shared" si="525"/>
        <v>CW$455</v>
      </c>
      <c r="CX460" s="212" t="str">
        <f t="shared" si="525"/>
        <v>CX$455</v>
      </c>
      <c r="CY460" s="212" t="str">
        <f t="shared" si="525"/>
        <v>CY$455</v>
      </c>
      <c r="CZ460" s="212" t="str">
        <f t="shared" si="525"/>
        <v>CZ$455</v>
      </c>
      <c r="DA460" s="212" t="str">
        <f t="shared" si="525"/>
        <v>DA$455</v>
      </c>
      <c r="DB460" s="212" t="str">
        <f t="shared" si="525"/>
        <v>DB$455</v>
      </c>
      <c r="DC460" s="212" t="str">
        <f t="shared" si="525"/>
        <v>DC$455</v>
      </c>
      <c r="DD460" s="212" t="str">
        <f t="shared" si="525"/>
        <v>DD$455</v>
      </c>
      <c r="DE460" s="212" t="str">
        <f t="shared" si="525"/>
        <v>DE$455</v>
      </c>
      <c r="DF460" s="212" t="str">
        <f t="shared" si="525"/>
        <v>DF$455</v>
      </c>
      <c r="DG460" s="212" t="str">
        <f t="shared" si="525"/>
        <v>DG$455</v>
      </c>
      <c r="DH460" s="212" t="str">
        <f t="shared" si="525"/>
        <v>DH$455</v>
      </c>
      <c r="DI460" s="212" t="str">
        <f t="shared" si="525"/>
        <v>DI$455</v>
      </c>
      <c r="DJ460" s="212" t="str">
        <f t="shared" si="525"/>
        <v>DJ$455</v>
      </c>
      <c r="DK460" s="212" t="str">
        <f t="shared" si="525"/>
        <v>DK$455</v>
      </c>
      <c r="DL460" s="212" t="str">
        <f t="shared" ref="DL460" si="526">ADDRESS(ROW(DL455),COLUMN(DL455),2)</f>
        <v>DL$455</v>
      </c>
    </row>
    <row r="461" spans="1:116" x14ac:dyDescent="0.4">
      <c r="B461" t="s">
        <v>332</v>
      </c>
      <c r="D461" t="s">
        <v>759</v>
      </c>
      <c r="E461" s="8" t="str">
        <f t="shared" ref="E461:E464" si="527">ROW()&amp;" "&amp;D461</f>
        <v>461 SALES-PR</v>
      </c>
      <c r="G461" s="8" t="str">
        <f t="shared" si="516"/>
        <v>(Secondary label)</v>
      </c>
      <c r="H461" s="12"/>
      <c r="I461" s="60"/>
      <c r="J461" s="60"/>
      <c r="K461" s="15"/>
      <c r="L461" s="15"/>
      <c r="M461" s="15"/>
      <c r="N461" s="15"/>
      <c r="O461" s="15"/>
      <c r="P461" s="15"/>
      <c r="R461" s="15"/>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N461" s="60"/>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row>
    <row r="462" spans="1:116" x14ac:dyDescent="0.4">
      <c r="B462" t="s">
        <v>332</v>
      </c>
      <c r="D462" t="s">
        <v>759</v>
      </c>
      <c r="E462" s="8" t="str">
        <f t="shared" ref="E462:E463" si="528">ROW()&amp;" "&amp;D462</f>
        <v>462 SALES-PR</v>
      </c>
      <c r="G462" s="8" t="str">
        <f t="shared" si="516"/>
        <v xml:space="preserve">secondary unit </v>
      </c>
      <c r="H462" s="12"/>
      <c r="I462" s="60"/>
      <c r="J462" s="60"/>
      <c r="K462" s="15"/>
      <c r="L462" s="15"/>
      <c r="M462" s="15"/>
      <c r="N462" s="15"/>
      <c r="O462" s="15"/>
      <c r="P462" s="15"/>
      <c r="R462" s="15"/>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N462" s="60"/>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row>
    <row r="463" spans="1:116" x14ac:dyDescent="0.4">
      <c r="B463" t="s">
        <v>332</v>
      </c>
      <c r="D463" t="s">
        <v>759</v>
      </c>
      <c r="E463" s="8" t="str">
        <f t="shared" si="528"/>
        <v>463 SALES-PR</v>
      </c>
      <c r="G463" s="8" t="str">
        <f t="shared" si="516"/>
        <v>Secondary revenue driver</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4">
      <c r="B464" t="s">
        <v>332</v>
      </c>
      <c r="D464" t="s">
        <v>759</v>
      </c>
      <c r="E464" s="8" t="str">
        <f t="shared" si="527"/>
        <v>464 SALES-PR</v>
      </c>
      <c r="G464" s="8" t="str">
        <f t="shared" si="516"/>
        <v>Secondary volume driver</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4">
      <c r="CO465" s="8"/>
      <c r="CP465" s="8"/>
      <c r="CQ465" s="8"/>
      <c r="CR465" s="8"/>
      <c r="CS465" s="8"/>
      <c r="CT465" s="8"/>
      <c r="CU465" s="8"/>
      <c r="CV465" s="8"/>
      <c r="CW465" s="8"/>
      <c r="CX465" s="8"/>
      <c r="CY465" s="8"/>
      <c r="CZ465" s="8"/>
      <c r="DA465" s="8"/>
      <c r="DB465" s="8"/>
      <c r="DC465" s="8"/>
      <c r="DD465" s="8"/>
      <c r="DE465" s="8"/>
      <c r="DF465" s="8"/>
      <c r="DG465" s="8"/>
      <c r="DH465" s="8"/>
      <c r="DI465" s="8"/>
      <c r="DJ465" s="8"/>
      <c r="DK465" s="8"/>
      <c r="DL465" s="8"/>
    </row>
    <row r="466" spans="1:116" x14ac:dyDescent="0.4">
      <c r="A466" s="174"/>
      <c r="E466" s="8"/>
      <c r="G466" s="175" t="s">
        <v>490</v>
      </c>
      <c r="H466" s="174"/>
      <c r="I466" s="176"/>
      <c r="J466" s="176"/>
      <c r="K466" s="197"/>
      <c r="L466" s="197"/>
      <c r="M466" s="197"/>
      <c r="N466" s="197"/>
      <c r="O466" s="197"/>
      <c r="P466" s="197"/>
      <c r="R466" s="198"/>
      <c r="S466" s="174"/>
      <c r="T466" s="174"/>
      <c r="U466" s="174"/>
      <c r="V466" s="174"/>
      <c r="W466" s="174"/>
      <c r="X466" s="174"/>
      <c r="Y466" s="174"/>
      <c r="Z466" s="174"/>
      <c r="AA466" s="174"/>
      <c r="AB466" s="174"/>
      <c r="AC466" s="174"/>
      <c r="AD466" s="174"/>
      <c r="AE466" s="174"/>
      <c r="AF466" s="174"/>
      <c r="AG466" s="174"/>
      <c r="AH466" s="174"/>
      <c r="AI466" s="174"/>
      <c r="AJ466" s="174"/>
      <c r="AK466" s="174"/>
      <c r="AL466" s="174"/>
      <c r="AM466" s="174"/>
      <c r="AN466" s="174"/>
      <c r="AO466" s="174"/>
      <c r="AP466" s="174"/>
      <c r="AQ466" s="174"/>
      <c r="AR466" s="174"/>
      <c r="AS466" s="174"/>
      <c r="AT466" s="174"/>
      <c r="AU466" s="174"/>
      <c r="AV466" s="174"/>
      <c r="AW466" s="174"/>
      <c r="AX466" s="174"/>
      <c r="AY466" s="174"/>
      <c r="AZ466" s="174"/>
      <c r="BA466" s="174"/>
      <c r="BB466" s="174"/>
      <c r="BC466" s="174"/>
      <c r="BD466" s="174"/>
      <c r="BE466" s="174"/>
      <c r="BF466" s="174"/>
      <c r="BG466" s="174"/>
      <c r="BH466" s="174"/>
      <c r="BI466" s="174"/>
      <c r="BJ466" s="174"/>
      <c r="BK466" s="174"/>
      <c r="BL466" s="174"/>
      <c r="BM466" s="174"/>
      <c r="BN466" s="174"/>
      <c r="BO466" s="174"/>
      <c r="BP466" s="174"/>
      <c r="BQ466" s="174"/>
      <c r="BR466" s="174"/>
      <c r="BS466" s="174"/>
      <c r="BT466" s="174"/>
      <c r="BU466" s="174"/>
      <c r="BV466" s="174"/>
      <c r="BW466" s="174"/>
      <c r="BX466" s="174"/>
      <c r="BY466" s="174"/>
      <c r="BZ466" s="174"/>
      <c r="CA466" s="174"/>
      <c r="CB466" s="174"/>
      <c r="CC466" s="174"/>
      <c r="CD466" s="174"/>
      <c r="CE466" s="174"/>
      <c r="CF466" s="174"/>
      <c r="CG466" s="174"/>
      <c r="CH466" s="174"/>
      <c r="CI466" s="174"/>
      <c r="CJ466" s="174"/>
      <c r="CK466" s="174"/>
      <c r="CL466" s="174"/>
      <c r="CN466" s="176"/>
      <c r="CO466" s="174"/>
      <c r="CP466" s="174"/>
      <c r="CQ466" s="174"/>
      <c r="CR466" s="174"/>
      <c r="CS466" s="174"/>
      <c r="CT466" s="174"/>
      <c r="CU466" s="174"/>
      <c r="CV466" s="174"/>
      <c r="CW466" s="174"/>
      <c r="CX466" s="174"/>
      <c r="CY466" s="174"/>
      <c r="CZ466" s="174"/>
      <c r="DA466" s="174"/>
      <c r="DB466" s="174"/>
      <c r="DC466" s="174"/>
      <c r="DD466" s="174"/>
      <c r="DE466" s="174"/>
      <c r="DF466" s="174"/>
      <c r="DG466" s="174"/>
      <c r="DH466" s="174"/>
      <c r="DI466" s="174"/>
      <c r="DJ466" s="174"/>
      <c r="DK466" s="174"/>
      <c r="DL466" s="174"/>
    </row>
    <row r="467" spans="1:116" x14ac:dyDescent="0.4">
      <c r="A467" s="174"/>
      <c r="E467" s="8"/>
      <c r="G467" s="175" t="s">
        <v>492</v>
      </c>
      <c r="H467" s="174"/>
      <c r="I467" s="176"/>
      <c r="J467" s="176"/>
      <c r="K467" s="197"/>
      <c r="L467" s="197"/>
      <c r="M467" s="197"/>
      <c r="N467" s="197"/>
      <c r="O467" s="197"/>
      <c r="P467" s="197"/>
      <c r="R467" s="198"/>
      <c r="S467" s="174"/>
      <c r="T467" s="174"/>
      <c r="U467" s="174"/>
      <c r="V467" s="174"/>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174"/>
      <c r="BA467" s="174"/>
      <c r="BB467" s="174"/>
      <c r="BC467" s="174"/>
      <c r="BD467" s="174"/>
      <c r="BE467" s="174"/>
      <c r="BF467" s="174"/>
      <c r="BG467" s="174"/>
      <c r="BH467" s="174"/>
      <c r="BI467" s="174"/>
      <c r="BJ467" s="174"/>
      <c r="BK467" s="174"/>
      <c r="BL467" s="174"/>
      <c r="BM467" s="174"/>
      <c r="BN467" s="174"/>
      <c r="BO467" s="174"/>
      <c r="BP467" s="174"/>
      <c r="BQ467" s="174"/>
      <c r="BR467" s="174"/>
      <c r="BS467" s="174"/>
      <c r="BT467" s="174"/>
      <c r="BU467" s="174"/>
      <c r="BV467" s="174"/>
      <c r="BW467" s="174"/>
      <c r="BX467" s="174"/>
      <c r="BY467" s="174"/>
      <c r="BZ467" s="174"/>
      <c r="CA467" s="174"/>
      <c r="CB467" s="174"/>
      <c r="CC467" s="174"/>
      <c r="CD467" s="174"/>
      <c r="CE467" s="174"/>
      <c r="CF467" s="174"/>
      <c r="CG467" s="174"/>
      <c r="CH467" s="174"/>
      <c r="CI467" s="174"/>
      <c r="CJ467" s="174"/>
      <c r="CK467" s="174"/>
      <c r="CL467" s="174"/>
      <c r="CN467" s="176"/>
      <c r="CO467" s="174"/>
      <c r="CP467" s="174"/>
      <c r="CQ467" s="174"/>
      <c r="CR467" s="174"/>
      <c r="CS467" s="174"/>
      <c r="CT467" s="174"/>
      <c r="CU467" s="174"/>
      <c r="CV467" s="174"/>
      <c r="CW467" s="174"/>
      <c r="CX467" s="174"/>
      <c r="CY467" s="174"/>
      <c r="CZ467" s="174"/>
      <c r="DA467" s="174"/>
      <c r="DB467" s="174"/>
      <c r="DC467" s="174"/>
      <c r="DD467" s="174"/>
      <c r="DE467" s="174"/>
      <c r="DF467" s="174"/>
      <c r="DG467" s="174"/>
      <c r="DH467" s="174"/>
      <c r="DI467" s="174"/>
      <c r="DJ467" s="174"/>
      <c r="DK467" s="174"/>
      <c r="DL467" s="174"/>
    </row>
    <row r="468" spans="1:116" x14ac:dyDescent="0.4">
      <c r="A468" s="174"/>
      <c r="E468" s="8"/>
      <c r="G468" s="175" t="s">
        <v>461</v>
      </c>
      <c r="H468" s="174"/>
      <c r="I468" s="176"/>
      <c r="J468" s="176"/>
      <c r="K468" s="197"/>
      <c r="L468" s="197"/>
      <c r="M468" s="197"/>
      <c r="N468" s="197"/>
      <c r="O468" s="197"/>
      <c r="P468" s="197"/>
      <c r="R468" s="198"/>
      <c r="S468" s="199" t="str">
        <f t="shared" ref="S468:AX468" si="529">S$20</f>
        <v>S$16</v>
      </c>
      <c r="T468" s="199" t="str">
        <f t="shared" si="529"/>
        <v>T$16</v>
      </c>
      <c r="U468" s="199" t="str">
        <f t="shared" si="529"/>
        <v>U$16</v>
      </c>
      <c r="V468" s="199" t="str">
        <f t="shared" si="529"/>
        <v>V$16</v>
      </c>
      <c r="W468" s="199" t="str">
        <f t="shared" si="529"/>
        <v>W$16</v>
      </c>
      <c r="X468" s="199" t="str">
        <f t="shared" si="529"/>
        <v>X$16</v>
      </c>
      <c r="Y468" s="199" t="str">
        <f t="shared" si="529"/>
        <v>Y$16</v>
      </c>
      <c r="Z468" s="199" t="str">
        <f t="shared" si="529"/>
        <v>Z$16</v>
      </c>
      <c r="AA468" s="199" t="str">
        <f t="shared" si="529"/>
        <v>AA$16</v>
      </c>
      <c r="AB468" s="199" t="str">
        <f t="shared" si="529"/>
        <v>AB$16</v>
      </c>
      <c r="AC468" s="199" t="str">
        <f t="shared" si="529"/>
        <v>AC$16</v>
      </c>
      <c r="AD468" s="199" t="str">
        <f t="shared" si="529"/>
        <v>AD$16</v>
      </c>
      <c r="AE468" s="199" t="str">
        <f t="shared" si="529"/>
        <v>AE$16</v>
      </c>
      <c r="AF468" s="199" t="str">
        <f t="shared" si="529"/>
        <v>AF$16</v>
      </c>
      <c r="AG468" s="199" t="str">
        <f t="shared" si="529"/>
        <v>AG$16</v>
      </c>
      <c r="AH468" s="199" t="str">
        <f t="shared" si="529"/>
        <v>AH$16</v>
      </c>
      <c r="AI468" s="199" t="str">
        <f t="shared" si="529"/>
        <v>AI$16</v>
      </c>
      <c r="AJ468" s="199" t="str">
        <f t="shared" si="529"/>
        <v>AJ$16</v>
      </c>
      <c r="AK468" s="199" t="str">
        <f t="shared" si="529"/>
        <v>AK$16</v>
      </c>
      <c r="AL468" s="199" t="str">
        <f t="shared" si="529"/>
        <v>AL$16</v>
      </c>
      <c r="AM468" s="199" t="str">
        <f t="shared" si="529"/>
        <v>AM$16</v>
      </c>
      <c r="AN468" s="199" t="str">
        <f t="shared" si="529"/>
        <v>AN$16</v>
      </c>
      <c r="AO468" s="199" t="str">
        <f t="shared" si="529"/>
        <v>AO$16</v>
      </c>
      <c r="AP468" s="199" t="str">
        <f t="shared" si="529"/>
        <v>AP$16</v>
      </c>
      <c r="AQ468" s="199" t="str">
        <f t="shared" si="529"/>
        <v>AQ$16</v>
      </c>
      <c r="AR468" s="199" t="str">
        <f t="shared" si="529"/>
        <v>AR$16</v>
      </c>
      <c r="AS468" s="199" t="str">
        <f t="shared" si="529"/>
        <v>AS$16</v>
      </c>
      <c r="AT468" s="199" t="str">
        <f t="shared" si="529"/>
        <v>AT$16</v>
      </c>
      <c r="AU468" s="199" t="str">
        <f t="shared" si="529"/>
        <v>AU$16</v>
      </c>
      <c r="AV468" s="199" t="str">
        <f t="shared" si="529"/>
        <v>AV$16</v>
      </c>
      <c r="AW468" s="199" t="str">
        <f t="shared" si="529"/>
        <v>AW$16</v>
      </c>
      <c r="AX468" s="199" t="str">
        <f t="shared" si="529"/>
        <v>AX$16</v>
      </c>
      <c r="AY468" s="199" t="str">
        <f t="shared" ref="AY468:CD468" si="530">AY$20</f>
        <v>AY$16</v>
      </c>
      <c r="AZ468" s="199" t="str">
        <f t="shared" si="530"/>
        <v>AZ$16</v>
      </c>
      <c r="BA468" s="199" t="str">
        <f t="shared" si="530"/>
        <v>BA$16</v>
      </c>
      <c r="BB468" s="199" t="str">
        <f t="shared" si="530"/>
        <v>BB$16</v>
      </c>
      <c r="BC468" s="199" t="str">
        <f t="shared" si="530"/>
        <v>BC$16</v>
      </c>
      <c r="BD468" s="199" t="str">
        <f t="shared" si="530"/>
        <v>BD$16</v>
      </c>
      <c r="BE468" s="199" t="str">
        <f t="shared" si="530"/>
        <v>BE$16</v>
      </c>
      <c r="BF468" s="199" t="str">
        <f t="shared" si="530"/>
        <v>BF$16</v>
      </c>
      <c r="BG468" s="199" t="str">
        <f t="shared" si="530"/>
        <v>BG$16</v>
      </c>
      <c r="BH468" s="199" t="str">
        <f t="shared" si="530"/>
        <v>BH$16</v>
      </c>
      <c r="BI468" s="199" t="str">
        <f t="shared" si="530"/>
        <v>BI$16</v>
      </c>
      <c r="BJ468" s="199" t="str">
        <f t="shared" si="530"/>
        <v>BJ$16</v>
      </c>
      <c r="BK468" s="199" t="str">
        <f t="shared" si="530"/>
        <v>BK$16</v>
      </c>
      <c r="BL468" s="199" t="str">
        <f t="shared" si="530"/>
        <v>BL$16</v>
      </c>
      <c r="BM468" s="199" t="str">
        <f t="shared" si="530"/>
        <v>BM$16</v>
      </c>
      <c r="BN468" s="199" t="str">
        <f t="shared" si="530"/>
        <v>BN$16</v>
      </c>
      <c r="BO468" s="199" t="str">
        <f t="shared" si="530"/>
        <v>BO$16</v>
      </c>
      <c r="BP468" s="199" t="str">
        <f t="shared" si="530"/>
        <v>BP$16</v>
      </c>
      <c r="BQ468" s="199" t="str">
        <f t="shared" si="530"/>
        <v>BQ$16</v>
      </c>
      <c r="BR468" s="199" t="str">
        <f t="shared" si="530"/>
        <v>BR$16</v>
      </c>
      <c r="BS468" s="199" t="str">
        <f t="shared" si="530"/>
        <v>BS$16</v>
      </c>
      <c r="BT468" s="199" t="str">
        <f t="shared" si="530"/>
        <v>BT$16</v>
      </c>
      <c r="BU468" s="199" t="str">
        <f t="shared" si="530"/>
        <v>BU$16</v>
      </c>
      <c r="BV468" s="199" t="str">
        <f t="shared" si="530"/>
        <v>BV$16</v>
      </c>
      <c r="BW468" s="199" t="str">
        <f t="shared" si="530"/>
        <v>BW$16</v>
      </c>
      <c r="BX468" s="199" t="str">
        <f t="shared" si="530"/>
        <v>BX$16</v>
      </c>
      <c r="BY468" s="199" t="str">
        <f t="shared" si="530"/>
        <v>BY$16</v>
      </c>
      <c r="BZ468" s="199" t="str">
        <f t="shared" si="530"/>
        <v>BZ$16</v>
      </c>
      <c r="CA468" s="199" t="str">
        <f t="shared" si="530"/>
        <v>CA$16</v>
      </c>
      <c r="CB468" s="199" t="str">
        <f t="shared" si="530"/>
        <v>CB$16</v>
      </c>
      <c r="CC468" s="199" t="str">
        <f t="shared" si="530"/>
        <v>CC$16</v>
      </c>
      <c r="CD468" s="199" t="str">
        <f t="shared" si="530"/>
        <v>CD$16</v>
      </c>
      <c r="CE468" s="199" t="str">
        <f t="shared" ref="CE468:CL468" si="531">CE$20</f>
        <v>CE$16</v>
      </c>
      <c r="CF468" s="199" t="str">
        <f t="shared" si="531"/>
        <v>CF$16</v>
      </c>
      <c r="CG468" s="199" t="str">
        <f t="shared" si="531"/>
        <v>CG$16</v>
      </c>
      <c r="CH468" s="199" t="str">
        <f t="shared" si="531"/>
        <v>CH$16</v>
      </c>
      <c r="CI468" s="199" t="str">
        <f t="shared" si="531"/>
        <v>CI$16</v>
      </c>
      <c r="CJ468" s="199" t="str">
        <f t="shared" si="531"/>
        <v>CJ$16</v>
      </c>
      <c r="CK468" s="199" t="str">
        <f t="shared" si="531"/>
        <v>CK$16</v>
      </c>
      <c r="CL468" s="199" t="str">
        <f t="shared" si="531"/>
        <v>CL$16</v>
      </c>
      <c r="CN468" s="176"/>
      <c r="CO468" s="199" t="str">
        <f t="shared" ref="CO468:DL468" si="532">CO$20</f>
        <v>CO$16</v>
      </c>
      <c r="CP468" s="199" t="str">
        <f t="shared" si="532"/>
        <v>CP$16</v>
      </c>
      <c r="CQ468" s="199" t="str">
        <f t="shared" si="532"/>
        <v>CQ$16</v>
      </c>
      <c r="CR468" s="199" t="str">
        <f t="shared" si="532"/>
        <v>CR$16</v>
      </c>
      <c r="CS468" s="199" t="str">
        <f t="shared" si="532"/>
        <v>CS$16</v>
      </c>
      <c r="CT468" s="199" t="str">
        <f t="shared" si="532"/>
        <v>CT$16</v>
      </c>
      <c r="CU468" s="199" t="str">
        <f t="shared" si="532"/>
        <v>CU$16</v>
      </c>
      <c r="CV468" s="199" t="str">
        <f t="shared" si="532"/>
        <v>CV$16</v>
      </c>
      <c r="CW468" s="199" t="str">
        <f t="shared" si="532"/>
        <v>CW$16</v>
      </c>
      <c r="CX468" s="199" t="str">
        <f t="shared" si="532"/>
        <v>CX$16</v>
      </c>
      <c r="CY468" s="199" t="str">
        <f t="shared" si="532"/>
        <v>CY$16</v>
      </c>
      <c r="CZ468" s="199" t="str">
        <f t="shared" si="532"/>
        <v>CZ$16</v>
      </c>
      <c r="DA468" s="199" t="str">
        <f t="shared" si="532"/>
        <v>DA$16</v>
      </c>
      <c r="DB468" s="199" t="str">
        <f t="shared" si="532"/>
        <v>DB$16</v>
      </c>
      <c r="DC468" s="199" t="str">
        <f t="shared" si="532"/>
        <v>DC$16</v>
      </c>
      <c r="DD468" s="199" t="str">
        <f t="shared" si="532"/>
        <v>DD$16</v>
      </c>
      <c r="DE468" s="199" t="str">
        <f t="shared" si="532"/>
        <v>DE$16</v>
      </c>
      <c r="DF468" s="199" t="str">
        <f t="shared" si="532"/>
        <v>DF$16</v>
      </c>
      <c r="DG468" s="199" t="str">
        <f t="shared" si="532"/>
        <v>DG$16</v>
      </c>
      <c r="DH468" s="199" t="str">
        <f t="shared" si="532"/>
        <v>DH$16</v>
      </c>
      <c r="DI468" s="199" t="str">
        <f t="shared" si="532"/>
        <v>DI$16</v>
      </c>
      <c r="DJ468" s="199" t="str">
        <f t="shared" si="532"/>
        <v>DJ$16</v>
      </c>
      <c r="DK468" s="199" t="str">
        <f t="shared" si="532"/>
        <v>DK$16</v>
      </c>
      <c r="DL468" s="199" t="str">
        <f t="shared" si="532"/>
        <v>DL$16</v>
      </c>
    </row>
    <row r="469" spans="1:116" x14ac:dyDescent="0.4">
      <c r="A469" s="174"/>
      <c r="E469" s="8"/>
      <c r="G469" s="175" t="s">
        <v>462</v>
      </c>
      <c r="H469" s="200"/>
      <c r="I469" s="201"/>
      <c r="J469" s="201"/>
      <c r="K469" s="202"/>
      <c r="L469" s="202"/>
      <c r="M469" s="202"/>
      <c r="N469" s="202"/>
      <c r="O469" s="202"/>
      <c r="P469" s="202"/>
      <c r="R469" s="202"/>
      <c r="S469" s="199" t="str">
        <f t="shared" ref="S469:AX469" si="533">S$21</f>
        <v>S$17</v>
      </c>
      <c r="T469" s="199" t="str">
        <f t="shared" si="533"/>
        <v>T$17</v>
      </c>
      <c r="U469" s="199" t="str">
        <f t="shared" si="533"/>
        <v>U$17</v>
      </c>
      <c r="V469" s="199" t="str">
        <f t="shared" si="533"/>
        <v>V$17</v>
      </c>
      <c r="W469" s="199" t="str">
        <f t="shared" si="533"/>
        <v>W$17</v>
      </c>
      <c r="X469" s="199" t="str">
        <f t="shared" si="533"/>
        <v>X$17</v>
      </c>
      <c r="Y469" s="199" t="str">
        <f t="shared" si="533"/>
        <v>Y$17</v>
      </c>
      <c r="Z469" s="199" t="str">
        <f t="shared" si="533"/>
        <v>Z$17</v>
      </c>
      <c r="AA469" s="199" t="str">
        <f t="shared" si="533"/>
        <v>AA$17</v>
      </c>
      <c r="AB469" s="199" t="str">
        <f t="shared" si="533"/>
        <v>AB$17</v>
      </c>
      <c r="AC469" s="199" t="str">
        <f t="shared" si="533"/>
        <v>AC$17</v>
      </c>
      <c r="AD469" s="199" t="str">
        <f t="shared" si="533"/>
        <v>AD$17</v>
      </c>
      <c r="AE469" s="199" t="str">
        <f t="shared" si="533"/>
        <v>AE$17</v>
      </c>
      <c r="AF469" s="199" t="str">
        <f t="shared" si="533"/>
        <v>AF$17</v>
      </c>
      <c r="AG469" s="199" t="str">
        <f t="shared" si="533"/>
        <v>AG$17</v>
      </c>
      <c r="AH469" s="199" t="str">
        <f t="shared" si="533"/>
        <v>AH$17</v>
      </c>
      <c r="AI469" s="199" t="str">
        <f t="shared" si="533"/>
        <v>AI$17</v>
      </c>
      <c r="AJ469" s="199" t="str">
        <f t="shared" si="533"/>
        <v>AJ$17</v>
      </c>
      <c r="AK469" s="199" t="str">
        <f t="shared" si="533"/>
        <v>AK$17</v>
      </c>
      <c r="AL469" s="199" t="str">
        <f t="shared" si="533"/>
        <v>AL$17</v>
      </c>
      <c r="AM469" s="199" t="str">
        <f t="shared" si="533"/>
        <v>AM$17</v>
      </c>
      <c r="AN469" s="199" t="str">
        <f t="shared" si="533"/>
        <v>AN$17</v>
      </c>
      <c r="AO469" s="199" t="str">
        <f t="shared" si="533"/>
        <v>AO$17</v>
      </c>
      <c r="AP469" s="199" t="str">
        <f t="shared" si="533"/>
        <v>AP$17</v>
      </c>
      <c r="AQ469" s="199" t="str">
        <f t="shared" si="533"/>
        <v>AQ$17</v>
      </c>
      <c r="AR469" s="199" t="str">
        <f t="shared" si="533"/>
        <v>AR$17</v>
      </c>
      <c r="AS469" s="199" t="str">
        <f t="shared" si="533"/>
        <v>AS$17</v>
      </c>
      <c r="AT469" s="199" t="str">
        <f t="shared" si="533"/>
        <v>AT$17</v>
      </c>
      <c r="AU469" s="199" t="str">
        <f t="shared" si="533"/>
        <v>AU$17</v>
      </c>
      <c r="AV469" s="199" t="str">
        <f t="shared" si="533"/>
        <v>AV$17</v>
      </c>
      <c r="AW469" s="199" t="str">
        <f t="shared" si="533"/>
        <v>AW$17</v>
      </c>
      <c r="AX469" s="199" t="str">
        <f t="shared" si="533"/>
        <v>AX$17</v>
      </c>
      <c r="AY469" s="199" t="str">
        <f t="shared" ref="AY469:CD469" si="534">AY$21</f>
        <v>AY$17</v>
      </c>
      <c r="AZ469" s="199" t="str">
        <f t="shared" si="534"/>
        <v>AZ$17</v>
      </c>
      <c r="BA469" s="199" t="str">
        <f t="shared" si="534"/>
        <v>BA$17</v>
      </c>
      <c r="BB469" s="199" t="str">
        <f t="shared" si="534"/>
        <v>BB$17</v>
      </c>
      <c r="BC469" s="199" t="str">
        <f t="shared" si="534"/>
        <v>BC$17</v>
      </c>
      <c r="BD469" s="199" t="str">
        <f t="shared" si="534"/>
        <v>BD$17</v>
      </c>
      <c r="BE469" s="199" t="str">
        <f t="shared" si="534"/>
        <v>BE$17</v>
      </c>
      <c r="BF469" s="199" t="str">
        <f t="shared" si="534"/>
        <v>BF$17</v>
      </c>
      <c r="BG469" s="199" t="str">
        <f t="shared" si="534"/>
        <v>BG$17</v>
      </c>
      <c r="BH469" s="199" t="str">
        <f t="shared" si="534"/>
        <v>BH$17</v>
      </c>
      <c r="BI469" s="199" t="str">
        <f t="shared" si="534"/>
        <v>BI$17</v>
      </c>
      <c r="BJ469" s="199" t="str">
        <f t="shared" si="534"/>
        <v>BJ$17</v>
      </c>
      <c r="BK469" s="199" t="str">
        <f t="shared" si="534"/>
        <v>BK$17</v>
      </c>
      <c r="BL469" s="199" t="str">
        <f t="shared" si="534"/>
        <v>BL$17</v>
      </c>
      <c r="BM469" s="199" t="str">
        <f t="shared" si="534"/>
        <v>BM$17</v>
      </c>
      <c r="BN469" s="199" t="str">
        <f t="shared" si="534"/>
        <v>BN$17</v>
      </c>
      <c r="BO469" s="199" t="str">
        <f t="shared" si="534"/>
        <v>BO$17</v>
      </c>
      <c r="BP469" s="199" t="str">
        <f t="shared" si="534"/>
        <v>BP$17</v>
      </c>
      <c r="BQ469" s="199" t="str">
        <f t="shared" si="534"/>
        <v>BQ$17</v>
      </c>
      <c r="BR469" s="199" t="str">
        <f t="shared" si="534"/>
        <v>BR$17</v>
      </c>
      <c r="BS469" s="199" t="str">
        <f t="shared" si="534"/>
        <v>BS$17</v>
      </c>
      <c r="BT469" s="199" t="str">
        <f t="shared" si="534"/>
        <v>BT$17</v>
      </c>
      <c r="BU469" s="199" t="str">
        <f t="shared" si="534"/>
        <v>BU$17</v>
      </c>
      <c r="BV469" s="199" t="str">
        <f t="shared" si="534"/>
        <v>BV$17</v>
      </c>
      <c r="BW469" s="199" t="str">
        <f t="shared" si="534"/>
        <v>BW$17</v>
      </c>
      <c r="BX469" s="199" t="str">
        <f t="shared" si="534"/>
        <v>BX$17</v>
      </c>
      <c r="BY469" s="199" t="str">
        <f t="shared" si="534"/>
        <v>BY$17</v>
      </c>
      <c r="BZ469" s="199" t="str">
        <f t="shared" si="534"/>
        <v>BZ$17</v>
      </c>
      <c r="CA469" s="199" t="str">
        <f t="shared" si="534"/>
        <v>CA$17</v>
      </c>
      <c r="CB469" s="199" t="str">
        <f t="shared" si="534"/>
        <v>CB$17</v>
      </c>
      <c r="CC469" s="199" t="str">
        <f t="shared" si="534"/>
        <v>CC$17</v>
      </c>
      <c r="CD469" s="199" t="str">
        <f t="shared" si="534"/>
        <v>CD$17</v>
      </c>
      <c r="CE469" s="199" t="str">
        <f t="shared" ref="CE469:CL469" si="535">CE$21</f>
        <v>CE$17</v>
      </c>
      <c r="CF469" s="199" t="str">
        <f t="shared" si="535"/>
        <v>CF$17</v>
      </c>
      <c r="CG469" s="199" t="str">
        <f t="shared" si="535"/>
        <v>CG$17</v>
      </c>
      <c r="CH469" s="199" t="str">
        <f t="shared" si="535"/>
        <v>CH$17</v>
      </c>
      <c r="CI469" s="199" t="str">
        <f t="shared" si="535"/>
        <v>CI$17</v>
      </c>
      <c r="CJ469" s="199" t="str">
        <f t="shared" si="535"/>
        <v>CJ$17</v>
      </c>
      <c r="CK469" s="199" t="str">
        <f t="shared" si="535"/>
        <v>CK$17</v>
      </c>
      <c r="CL469" s="199" t="str">
        <f t="shared" si="535"/>
        <v>CL$17</v>
      </c>
      <c r="CN469" s="201"/>
      <c r="CO469" s="199" t="str">
        <f t="shared" ref="CO469:DL469" si="536">CO$21</f>
        <v>CO$17</v>
      </c>
      <c r="CP469" s="199" t="str">
        <f t="shared" si="536"/>
        <v>CP$17</v>
      </c>
      <c r="CQ469" s="199" t="str">
        <f t="shared" si="536"/>
        <v>CQ$17</v>
      </c>
      <c r="CR469" s="199" t="str">
        <f t="shared" si="536"/>
        <v>CR$17</v>
      </c>
      <c r="CS469" s="199" t="str">
        <f t="shared" si="536"/>
        <v>CS$17</v>
      </c>
      <c r="CT469" s="199" t="str">
        <f t="shared" si="536"/>
        <v>CT$17</v>
      </c>
      <c r="CU469" s="199" t="str">
        <f t="shared" si="536"/>
        <v>CU$17</v>
      </c>
      <c r="CV469" s="199" t="str">
        <f t="shared" si="536"/>
        <v>CV$17</v>
      </c>
      <c r="CW469" s="199" t="str">
        <f t="shared" si="536"/>
        <v>CW$17</v>
      </c>
      <c r="CX469" s="199" t="str">
        <f t="shared" si="536"/>
        <v>CX$17</v>
      </c>
      <c r="CY469" s="199" t="str">
        <f t="shared" si="536"/>
        <v>CY$17</v>
      </c>
      <c r="CZ469" s="199" t="str">
        <f t="shared" si="536"/>
        <v>CZ$17</v>
      </c>
      <c r="DA469" s="199" t="str">
        <f t="shared" si="536"/>
        <v>DA$17</v>
      </c>
      <c r="DB469" s="199" t="str">
        <f t="shared" si="536"/>
        <v>DB$17</v>
      </c>
      <c r="DC469" s="199" t="str">
        <f t="shared" si="536"/>
        <v>DC$17</v>
      </c>
      <c r="DD469" s="199" t="str">
        <f t="shared" si="536"/>
        <v>DD$17</v>
      </c>
      <c r="DE469" s="199" t="str">
        <f t="shared" si="536"/>
        <v>DE$17</v>
      </c>
      <c r="DF469" s="199" t="str">
        <f t="shared" si="536"/>
        <v>DF$17</v>
      </c>
      <c r="DG469" s="199" t="str">
        <f t="shared" si="536"/>
        <v>DG$17</v>
      </c>
      <c r="DH469" s="199" t="str">
        <f t="shared" si="536"/>
        <v>DH$17</v>
      </c>
      <c r="DI469" s="199" t="str">
        <f t="shared" si="536"/>
        <v>DI$17</v>
      </c>
      <c r="DJ469" s="199" t="str">
        <f t="shared" si="536"/>
        <v>DJ$17</v>
      </c>
      <c r="DK469" s="199" t="str">
        <f t="shared" si="536"/>
        <v>DK$17</v>
      </c>
      <c r="DL469" s="199" t="str">
        <f t="shared" si="536"/>
        <v>DL$17</v>
      </c>
    </row>
    <row r="470" spans="1:116" x14ac:dyDescent="0.4">
      <c r="A470" s="174"/>
      <c r="E470" s="8"/>
      <c r="G470" s="175" t="s">
        <v>491</v>
      </c>
      <c r="H470" s="200"/>
      <c r="I470" s="201"/>
      <c r="J470" s="201"/>
      <c r="K470" s="202"/>
      <c r="L470" s="202"/>
      <c r="M470" s="202"/>
      <c r="N470" s="202"/>
      <c r="O470" s="202"/>
      <c r="P470" s="202"/>
      <c r="R470" s="202"/>
      <c r="S470" s="199"/>
      <c r="T470" s="199"/>
      <c r="U470" s="199"/>
      <c r="V470" s="199"/>
      <c r="W470" s="199"/>
      <c r="X470" s="199"/>
      <c r="Y470" s="199"/>
      <c r="Z470" s="199"/>
      <c r="AA470" s="199"/>
      <c r="AB470" s="199"/>
      <c r="AC470" s="199"/>
      <c r="AD470" s="199"/>
      <c r="AE470" s="199"/>
      <c r="AF470" s="199"/>
      <c r="AG470" s="199"/>
      <c r="AH470" s="199"/>
      <c r="AI470" s="199"/>
      <c r="AJ470" s="199"/>
      <c r="AK470" s="199"/>
      <c r="AL470" s="199"/>
      <c r="AM470" s="199"/>
      <c r="AN470" s="199"/>
      <c r="AO470" s="199"/>
      <c r="AP470" s="199"/>
      <c r="AQ470" s="199"/>
      <c r="AR470" s="199"/>
      <c r="AS470" s="199"/>
      <c r="AT470" s="199"/>
      <c r="AU470" s="199"/>
      <c r="AV470" s="199"/>
      <c r="AW470" s="199"/>
      <c r="AX470" s="199"/>
      <c r="AY470" s="199"/>
      <c r="AZ470" s="199"/>
      <c r="BA470" s="199"/>
      <c r="BB470" s="199"/>
      <c r="BC470" s="199"/>
      <c r="BD470" s="199"/>
      <c r="BE470" s="199"/>
      <c r="BF470" s="199"/>
      <c r="BG470" s="199"/>
      <c r="BH470" s="199"/>
      <c r="BI470" s="199"/>
      <c r="BJ470" s="199"/>
      <c r="BK470" s="199"/>
      <c r="BL470" s="199"/>
      <c r="BM470" s="199"/>
      <c r="BN470" s="199"/>
      <c r="BO470" s="199"/>
      <c r="BP470" s="199"/>
      <c r="BQ470" s="199"/>
      <c r="BR470" s="199"/>
      <c r="BS470" s="199"/>
      <c r="BT470" s="199"/>
      <c r="BU470" s="199"/>
      <c r="BV470" s="199"/>
      <c r="BW470" s="199"/>
      <c r="BX470" s="199"/>
      <c r="BY470" s="199"/>
      <c r="BZ470" s="199"/>
      <c r="CA470" s="199"/>
      <c r="CB470" s="199"/>
      <c r="CC470" s="199"/>
      <c r="CD470" s="199"/>
      <c r="CE470" s="199"/>
      <c r="CF470" s="199"/>
      <c r="CG470" s="199"/>
      <c r="CH470" s="199"/>
      <c r="CI470" s="199"/>
      <c r="CJ470" s="199"/>
      <c r="CK470" s="199"/>
      <c r="CL470" s="199"/>
      <c r="CN470" s="201"/>
      <c r="CO470" s="199"/>
      <c r="CP470" s="199"/>
      <c r="CQ470" s="199"/>
      <c r="CR470" s="199"/>
      <c r="CS470" s="199"/>
      <c r="CT470" s="199"/>
      <c r="CU470" s="199"/>
      <c r="CV470" s="199"/>
      <c r="CW470" s="199"/>
      <c r="CX470" s="199"/>
      <c r="CY470" s="199"/>
      <c r="CZ470" s="199"/>
      <c r="DA470" s="199"/>
      <c r="DB470" s="199"/>
      <c r="DC470" s="199"/>
      <c r="DD470" s="199"/>
      <c r="DE470" s="199"/>
      <c r="DF470" s="199"/>
      <c r="DG470" s="199"/>
      <c r="DH470" s="199"/>
      <c r="DI470" s="199"/>
      <c r="DJ470" s="199"/>
      <c r="DK470" s="199"/>
      <c r="DL470" s="199"/>
    </row>
    <row r="471" spans="1:116" x14ac:dyDescent="0.4">
      <c r="A471" s="174"/>
      <c r="E471" s="8"/>
      <c r="G471" s="175" t="s">
        <v>505</v>
      </c>
      <c r="H471" s="200"/>
      <c r="I471" s="201"/>
      <c r="J471" s="201"/>
      <c r="K471" s="202"/>
      <c r="L471" s="202"/>
      <c r="M471" s="202"/>
      <c r="N471" s="202"/>
      <c r="O471" s="202"/>
      <c r="P471" s="202"/>
      <c r="R471" s="202"/>
      <c r="S471" s="190"/>
      <c r="T471" s="190"/>
      <c r="U471" s="190"/>
      <c r="V471" s="190"/>
      <c r="W471" s="190"/>
      <c r="X471" s="190"/>
      <c r="Y471" s="190"/>
      <c r="Z471" s="190"/>
      <c r="AA471" s="190"/>
      <c r="AB471" s="190"/>
      <c r="AC471" s="190"/>
      <c r="AD471" s="190"/>
      <c r="AE471" s="190"/>
      <c r="AF471" s="190"/>
      <c r="AG471" s="190"/>
      <c r="AH471" s="190"/>
      <c r="AI471" s="190"/>
      <c r="AJ471" s="190"/>
      <c r="AK471" s="190"/>
      <c r="AL471" s="190"/>
      <c r="AM471" s="190"/>
      <c r="AN471" s="190"/>
      <c r="AO471" s="190"/>
      <c r="AP471" s="190"/>
      <c r="AQ471" s="190"/>
      <c r="AR471" s="190"/>
      <c r="AS471" s="190"/>
      <c r="AT471" s="190"/>
      <c r="AU471" s="190"/>
      <c r="AV471" s="190"/>
      <c r="AW471" s="190"/>
      <c r="AX471" s="190"/>
      <c r="AY471" s="190"/>
      <c r="AZ471" s="190"/>
      <c r="BA471" s="190"/>
      <c r="BB471" s="190"/>
      <c r="BC471" s="190"/>
      <c r="BD471" s="190"/>
      <c r="BE471" s="190"/>
      <c r="BF471" s="190"/>
      <c r="BG471" s="190"/>
      <c r="BH471" s="190"/>
      <c r="BI471" s="190"/>
      <c r="BJ471" s="190"/>
      <c r="BK471" s="190"/>
      <c r="BL471" s="190"/>
      <c r="BM471" s="190"/>
      <c r="BN471" s="190"/>
      <c r="BO471" s="190"/>
      <c r="BP471" s="190"/>
      <c r="BQ471" s="190"/>
      <c r="BR471" s="190"/>
      <c r="BS471" s="190"/>
      <c r="BT471" s="190"/>
      <c r="BU471" s="190"/>
      <c r="BV471" s="190"/>
      <c r="BW471" s="190"/>
      <c r="BX471" s="190"/>
      <c r="BY471" s="190"/>
      <c r="BZ471" s="190"/>
      <c r="CA471" s="190"/>
      <c r="CB471" s="190"/>
      <c r="CC471" s="190"/>
      <c r="CD471" s="190"/>
      <c r="CE471" s="190"/>
      <c r="CF471" s="190"/>
      <c r="CG471" s="190"/>
      <c r="CH471" s="190"/>
      <c r="CI471" s="190"/>
      <c r="CJ471" s="190"/>
      <c r="CK471" s="190"/>
      <c r="CL471" s="190"/>
      <c r="CN471" s="201"/>
      <c r="CO471" s="190"/>
      <c r="CP471" s="190"/>
      <c r="CQ471" s="190"/>
      <c r="CR471" s="190"/>
      <c r="CS471" s="190"/>
      <c r="CT471" s="190"/>
      <c r="CU471" s="190"/>
      <c r="CV471" s="190"/>
      <c r="CW471" s="190"/>
      <c r="CX471" s="190"/>
      <c r="CY471" s="190"/>
      <c r="CZ471" s="190"/>
      <c r="DA471" s="190"/>
      <c r="DB471" s="190"/>
      <c r="DC471" s="190"/>
      <c r="DD471" s="190"/>
      <c r="DE471" s="190"/>
      <c r="DF471" s="190"/>
      <c r="DG471" s="190"/>
      <c r="DH471" s="190"/>
      <c r="DI471" s="190"/>
      <c r="DJ471" s="190"/>
      <c r="DK471" s="190"/>
      <c r="DL471" s="190"/>
    </row>
    <row r="472" spans="1:116" x14ac:dyDescent="0.4">
      <c r="A472" s="174"/>
      <c r="E472" s="8"/>
      <c r="G472" s="175" t="s">
        <v>463</v>
      </c>
      <c r="H472" s="200"/>
      <c r="I472" s="201"/>
      <c r="J472" s="201"/>
      <c r="K472" s="202"/>
      <c r="L472" s="202"/>
      <c r="M472" s="202"/>
      <c r="N472" s="202"/>
      <c r="O472" s="202"/>
      <c r="P472" s="202"/>
      <c r="R472" s="202"/>
      <c r="S472" s="190" t="str">
        <f t="shared" ref="S472:AX472" si="537">S$22</f>
        <v>S$18</v>
      </c>
      <c r="T472" s="190" t="str">
        <f t="shared" si="537"/>
        <v>T$18</v>
      </c>
      <c r="U472" s="190" t="str">
        <f t="shared" si="537"/>
        <v>U$18</v>
      </c>
      <c r="V472" s="190" t="str">
        <f t="shared" si="537"/>
        <v>V$18</v>
      </c>
      <c r="W472" s="190" t="str">
        <f t="shared" si="537"/>
        <v>W$18</v>
      </c>
      <c r="X472" s="190" t="str">
        <f t="shared" si="537"/>
        <v>X$18</v>
      </c>
      <c r="Y472" s="190" t="str">
        <f t="shared" si="537"/>
        <v>Y$18</v>
      </c>
      <c r="Z472" s="190" t="str">
        <f t="shared" si="537"/>
        <v>Z$18</v>
      </c>
      <c r="AA472" s="190" t="str">
        <f t="shared" si="537"/>
        <v>AA$18</v>
      </c>
      <c r="AB472" s="190" t="str">
        <f t="shared" si="537"/>
        <v>AB$18</v>
      </c>
      <c r="AC472" s="190" t="str">
        <f t="shared" si="537"/>
        <v>AC$18</v>
      </c>
      <c r="AD472" s="190" t="str">
        <f t="shared" si="537"/>
        <v>AD$18</v>
      </c>
      <c r="AE472" s="190" t="str">
        <f t="shared" si="537"/>
        <v>AE$18</v>
      </c>
      <c r="AF472" s="190" t="str">
        <f t="shared" si="537"/>
        <v>AF$18</v>
      </c>
      <c r="AG472" s="190" t="str">
        <f t="shared" si="537"/>
        <v>AG$18</v>
      </c>
      <c r="AH472" s="190" t="str">
        <f t="shared" si="537"/>
        <v>AH$18</v>
      </c>
      <c r="AI472" s="190" t="str">
        <f t="shared" si="537"/>
        <v>AI$18</v>
      </c>
      <c r="AJ472" s="190" t="str">
        <f t="shared" si="537"/>
        <v>AJ$18</v>
      </c>
      <c r="AK472" s="190" t="str">
        <f t="shared" si="537"/>
        <v>AK$18</v>
      </c>
      <c r="AL472" s="190" t="str">
        <f t="shared" si="537"/>
        <v>AL$18</v>
      </c>
      <c r="AM472" s="190" t="str">
        <f t="shared" si="537"/>
        <v>AM$18</v>
      </c>
      <c r="AN472" s="190" t="str">
        <f t="shared" si="537"/>
        <v>AN$18</v>
      </c>
      <c r="AO472" s="190" t="str">
        <f t="shared" si="537"/>
        <v>AO$18</v>
      </c>
      <c r="AP472" s="190" t="str">
        <f t="shared" si="537"/>
        <v>AP$18</v>
      </c>
      <c r="AQ472" s="190" t="str">
        <f t="shared" si="537"/>
        <v>AQ$18</v>
      </c>
      <c r="AR472" s="190" t="str">
        <f t="shared" si="537"/>
        <v>AR$18</v>
      </c>
      <c r="AS472" s="190" t="str">
        <f t="shared" si="537"/>
        <v>AS$18</v>
      </c>
      <c r="AT472" s="190" t="str">
        <f t="shared" si="537"/>
        <v>AT$18</v>
      </c>
      <c r="AU472" s="190" t="str">
        <f t="shared" si="537"/>
        <v>AU$18</v>
      </c>
      <c r="AV472" s="190" t="str">
        <f t="shared" si="537"/>
        <v>AV$18</v>
      </c>
      <c r="AW472" s="190" t="str">
        <f t="shared" si="537"/>
        <v>AW$18</v>
      </c>
      <c r="AX472" s="190" t="str">
        <f t="shared" si="537"/>
        <v>AX$18</v>
      </c>
      <c r="AY472" s="190" t="str">
        <f t="shared" ref="AY472:CD472" si="538">AY$22</f>
        <v>AY$18</v>
      </c>
      <c r="AZ472" s="190" t="str">
        <f t="shared" si="538"/>
        <v>AZ$18</v>
      </c>
      <c r="BA472" s="190" t="str">
        <f t="shared" si="538"/>
        <v>BA$18</v>
      </c>
      <c r="BB472" s="190" t="str">
        <f t="shared" si="538"/>
        <v>BB$18</v>
      </c>
      <c r="BC472" s="190" t="str">
        <f t="shared" si="538"/>
        <v>BC$18</v>
      </c>
      <c r="BD472" s="190" t="str">
        <f t="shared" si="538"/>
        <v>BD$18</v>
      </c>
      <c r="BE472" s="190" t="str">
        <f t="shared" si="538"/>
        <v>BE$18</v>
      </c>
      <c r="BF472" s="190" t="str">
        <f t="shared" si="538"/>
        <v>BF$18</v>
      </c>
      <c r="BG472" s="190" t="str">
        <f t="shared" si="538"/>
        <v>BG$18</v>
      </c>
      <c r="BH472" s="190" t="str">
        <f t="shared" si="538"/>
        <v>BH$18</v>
      </c>
      <c r="BI472" s="190" t="str">
        <f t="shared" si="538"/>
        <v>BI$18</v>
      </c>
      <c r="BJ472" s="190" t="str">
        <f t="shared" si="538"/>
        <v>BJ$18</v>
      </c>
      <c r="BK472" s="190" t="str">
        <f t="shared" si="538"/>
        <v>BK$18</v>
      </c>
      <c r="BL472" s="190" t="str">
        <f t="shared" si="538"/>
        <v>BL$18</v>
      </c>
      <c r="BM472" s="190" t="str">
        <f t="shared" si="538"/>
        <v>BM$18</v>
      </c>
      <c r="BN472" s="190" t="str">
        <f t="shared" si="538"/>
        <v>BN$18</v>
      </c>
      <c r="BO472" s="190" t="str">
        <f t="shared" si="538"/>
        <v>BO$18</v>
      </c>
      <c r="BP472" s="190" t="str">
        <f t="shared" si="538"/>
        <v>BP$18</v>
      </c>
      <c r="BQ472" s="190" t="str">
        <f t="shared" si="538"/>
        <v>BQ$18</v>
      </c>
      <c r="BR472" s="190" t="str">
        <f t="shared" si="538"/>
        <v>BR$18</v>
      </c>
      <c r="BS472" s="190" t="str">
        <f t="shared" si="538"/>
        <v>BS$18</v>
      </c>
      <c r="BT472" s="190" t="str">
        <f t="shared" si="538"/>
        <v>BT$18</v>
      </c>
      <c r="BU472" s="190" t="str">
        <f t="shared" si="538"/>
        <v>BU$18</v>
      </c>
      <c r="BV472" s="190" t="str">
        <f t="shared" si="538"/>
        <v>BV$18</v>
      </c>
      <c r="BW472" s="190" t="str">
        <f t="shared" si="538"/>
        <v>BW$18</v>
      </c>
      <c r="BX472" s="190" t="str">
        <f t="shared" si="538"/>
        <v>BX$18</v>
      </c>
      <c r="BY472" s="190" t="str">
        <f t="shared" si="538"/>
        <v>BY$18</v>
      </c>
      <c r="BZ472" s="190" t="str">
        <f t="shared" si="538"/>
        <v>BZ$18</v>
      </c>
      <c r="CA472" s="190" t="str">
        <f t="shared" si="538"/>
        <v>CA$18</v>
      </c>
      <c r="CB472" s="190" t="str">
        <f t="shared" si="538"/>
        <v>CB$18</v>
      </c>
      <c r="CC472" s="190" t="str">
        <f t="shared" si="538"/>
        <v>CC$18</v>
      </c>
      <c r="CD472" s="190" t="str">
        <f t="shared" si="538"/>
        <v>CD$18</v>
      </c>
      <c r="CE472" s="190" t="str">
        <f t="shared" ref="CE472:CL472" si="539">CE$22</f>
        <v>CE$18</v>
      </c>
      <c r="CF472" s="190" t="str">
        <f t="shared" si="539"/>
        <v>CF$18</v>
      </c>
      <c r="CG472" s="190" t="str">
        <f t="shared" si="539"/>
        <v>CG$18</v>
      </c>
      <c r="CH472" s="190" t="str">
        <f t="shared" si="539"/>
        <v>CH$18</v>
      </c>
      <c r="CI472" s="190" t="str">
        <f t="shared" si="539"/>
        <v>CI$18</v>
      </c>
      <c r="CJ472" s="190" t="str">
        <f t="shared" si="539"/>
        <v>CJ$18</v>
      </c>
      <c r="CK472" s="190" t="str">
        <f t="shared" si="539"/>
        <v>CK$18</v>
      </c>
      <c r="CL472" s="190" t="str">
        <f t="shared" si="539"/>
        <v>CL$18</v>
      </c>
      <c r="CN472" s="201"/>
      <c r="CO472" s="190" t="str">
        <f t="shared" ref="CO472:DL472" si="540">CO$22</f>
        <v>CO$18</v>
      </c>
      <c r="CP472" s="190" t="str">
        <f t="shared" si="540"/>
        <v>CP$18</v>
      </c>
      <c r="CQ472" s="190" t="str">
        <f t="shared" si="540"/>
        <v>CQ$18</v>
      </c>
      <c r="CR472" s="190" t="str">
        <f t="shared" si="540"/>
        <v>CR$18</v>
      </c>
      <c r="CS472" s="190" t="str">
        <f t="shared" si="540"/>
        <v>CS$18</v>
      </c>
      <c r="CT472" s="190" t="str">
        <f t="shared" si="540"/>
        <v>CT$18</v>
      </c>
      <c r="CU472" s="190" t="str">
        <f t="shared" si="540"/>
        <v>CU$18</v>
      </c>
      <c r="CV472" s="190" t="str">
        <f t="shared" si="540"/>
        <v>CV$18</v>
      </c>
      <c r="CW472" s="190" t="str">
        <f t="shared" si="540"/>
        <v>CW$18</v>
      </c>
      <c r="CX472" s="190" t="str">
        <f t="shared" si="540"/>
        <v>CX$18</v>
      </c>
      <c r="CY472" s="190" t="str">
        <f t="shared" si="540"/>
        <v>CY$18</v>
      </c>
      <c r="CZ472" s="190" t="str">
        <f t="shared" si="540"/>
        <v>CZ$18</v>
      </c>
      <c r="DA472" s="190" t="str">
        <f t="shared" si="540"/>
        <v>DA$18</v>
      </c>
      <c r="DB472" s="190" t="str">
        <f t="shared" si="540"/>
        <v>DB$18</v>
      </c>
      <c r="DC472" s="190" t="str">
        <f t="shared" si="540"/>
        <v>DC$18</v>
      </c>
      <c r="DD472" s="190" t="str">
        <f t="shared" si="540"/>
        <v>DD$18</v>
      </c>
      <c r="DE472" s="190" t="str">
        <f t="shared" si="540"/>
        <v>DE$18</v>
      </c>
      <c r="DF472" s="190" t="str">
        <f t="shared" si="540"/>
        <v>DF$18</v>
      </c>
      <c r="DG472" s="190" t="str">
        <f t="shared" si="540"/>
        <v>DG$18</v>
      </c>
      <c r="DH472" s="190" t="str">
        <f t="shared" si="540"/>
        <v>DH$18</v>
      </c>
      <c r="DI472" s="190" t="str">
        <f t="shared" si="540"/>
        <v>DI$18</v>
      </c>
      <c r="DJ472" s="190" t="str">
        <f t="shared" si="540"/>
        <v>DJ$18</v>
      </c>
      <c r="DK472" s="190" t="str">
        <f t="shared" si="540"/>
        <v>DK$18</v>
      </c>
      <c r="DL472" s="190" t="str">
        <f t="shared" si="540"/>
        <v>DL$18</v>
      </c>
    </row>
    <row r="473" spans="1:116" x14ac:dyDescent="0.4">
      <c r="A473" s="174"/>
      <c r="E473" s="8"/>
      <c r="G473" s="175" t="s">
        <v>464</v>
      </c>
      <c r="H473" s="200"/>
      <c r="I473" s="201"/>
      <c r="J473" s="201"/>
      <c r="K473" s="202"/>
      <c r="L473" s="202"/>
      <c r="M473" s="202"/>
      <c r="N473" s="202"/>
      <c r="O473" s="202"/>
      <c r="P473" s="202"/>
      <c r="R473" s="202"/>
      <c r="S473" s="190" t="str">
        <f t="shared" ref="S473:AX473" si="541">S$23</f>
        <v>S$19</v>
      </c>
      <c r="T473" s="190" t="str">
        <f t="shared" si="541"/>
        <v>T$19</v>
      </c>
      <c r="U473" s="190" t="str">
        <f t="shared" si="541"/>
        <v>U$19</v>
      </c>
      <c r="V473" s="190" t="str">
        <f t="shared" si="541"/>
        <v>V$19</v>
      </c>
      <c r="W473" s="190" t="str">
        <f t="shared" si="541"/>
        <v>W$19</v>
      </c>
      <c r="X473" s="190" t="str">
        <f t="shared" si="541"/>
        <v>X$19</v>
      </c>
      <c r="Y473" s="190" t="str">
        <f t="shared" si="541"/>
        <v>Y$19</v>
      </c>
      <c r="Z473" s="190" t="str">
        <f t="shared" si="541"/>
        <v>Z$19</v>
      </c>
      <c r="AA473" s="190" t="str">
        <f t="shared" si="541"/>
        <v>AA$19</v>
      </c>
      <c r="AB473" s="190" t="str">
        <f t="shared" si="541"/>
        <v>AB$19</v>
      </c>
      <c r="AC473" s="190" t="str">
        <f t="shared" si="541"/>
        <v>AC$19</v>
      </c>
      <c r="AD473" s="190" t="str">
        <f t="shared" si="541"/>
        <v>AD$19</v>
      </c>
      <c r="AE473" s="190" t="str">
        <f t="shared" si="541"/>
        <v>AE$19</v>
      </c>
      <c r="AF473" s="190" t="str">
        <f t="shared" si="541"/>
        <v>AF$19</v>
      </c>
      <c r="AG473" s="190" t="str">
        <f t="shared" si="541"/>
        <v>AG$19</v>
      </c>
      <c r="AH473" s="190" t="str">
        <f t="shared" si="541"/>
        <v>AH$19</v>
      </c>
      <c r="AI473" s="190" t="str">
        <f t="shared" si="541"/>
        <v>AI$19</v>
      </c>
      <c r="AJ473" s="190" t="str">
        <f t="shared" si="541"/>
        <v>AJ$19</v>
      </c>
      <c r="AK473" s="190" t="str">
        <f t="shared" si="541"/>
        <v>AK$19</v>
      </c>
      <c r="AL473" s="190" t="str">
        <f t="shared" si="541"/>
        <v>AL$19</v>
      </c>
      <c r="AM473" s="190" t="str">
        <f t="shared" si="541"/>
        <v>AM$19</v>
      </c>
      <c r="AN473" s="190" t="str">
        <f t="shared" si="541"/>
        <v>AN$19</v>
      </c>
      <c r="AO473" s="190" t="str">
        <f t="shared" si="541"/>
        <v>AO$19</v>
      </c>
      <c r="AP473" s="190" t="str">
        <f t="shared" si="541"/>
        <v>AP$19</v>
      </c>
      <c r="AQ473" s="190" t="str">
        <f t="shared" si="541"/>
        <v>AQ$19</v>
      </c>
      <c r="AR473" s="190" t="str">
        <f t="shared" si="541"/>
        <v>AR$19</v>
      </c>
      <c r="AS473" s="190" t="str">
        <f t="shared" si="541"/>
        <v>AS$19</v>
      </c>
      <c r="AT473" s="190" t="str">
        <f t="shared" si="541"/>
        <v>AT$19</v>
      </c>
      <c r="AU473" s="190" t="str">
        <f t="shared" si="541"/>
        <v>AU$19</v>
      </c>
      <c r="AV473" s="190" t="str">
        <f t="shared" si="541"/>
        <v>AV$19</v>
      </c>
      <c r="AW473" s="190" t="str">
        <f t="shared" si="541"/>
        <v>AW$19</v>
      </c>
      <c r="AX473" s="190" t="str">
        <f t="shared" si="541"/>
        <v>AX$19</v>
      </c>
      <c r="AY473" s="190" t="str">
        <f t="shared" ref="AY473:CD473" si="542">AY$23</f>
        <v>AY$19</v>
      </c>
      <c r="AZ473" s="190" t="str">
        <f t="shared" si="542"/>
        <v>AZ$19</v>
      </c>
      <c r="BA473" s="190" t="str">
        <f t="shared" si="542"/>
        <v>BA$19</v>
      </c>
      <c r="BB473" s="190" t="str">
        <f t="shared" si="542"/>
        <v>BB$19</v>
      </c>
      <c r="BC473" s="190" t="str">
        <f t="shared" si="542"/>
        <v>BC$19</v>
      </c>
      <c r="BD473" s="190" t="str">
        <f t="shared" si="542"/>
        <v>BD$19</v>
      </c>
      <c r="BE473" s="190" t="str">
        <f t="shared" si="542"/>
        <v>BE$19</v>
      </c>
      <c r="BF473" s="190" t="str">
        <f t="shared" si="542"/>
        <v>BF$19</v>
      </c>
      <c r="BG473" s="190" t="str">
        <f t="shared" si="542"/>
        <v>BG$19</v>
      </c>
      <c r="BH473" s="190" t="str">
        <f t="shared" si="542"/>
        <v>BH$19</v>
      </c>
      <c r="BI473" s="190" t="str">
        <f t="shared" si="542"/>
        <v>BI$19</v>
      </c>
      <c r="BJ473" s="190" t="str">
        <f t="shared" si="542"/>
        <v>BJ$19</v>
      </c>
      <c r="BK473" s="190" t="str">
        <f t="shared" si="542"/>
        <v>BK$19</v>
      </c>
      <c r="BL473" s="190" t="str">
        <f t="shared" si="542"/>
        <v>BL$19</v>
      </c>
      <c r="BM473" s="190" t="str">
        <f t="shared" si="542"/>
        <v>BM$19</v>
      </c>
      <c r="BN473" s="190" t="str">
        <f t="shared" si="542"/>
        <v>BN$19</v>
      </c>
      <c r="BO473" s="190" t="str">
        <f t="shared" si="542"/>
        <v>BO$19</v>
      </c>
      <c r="BP473" s="190" t="str">
        <f t="shared" si="542"/>
        <v>BP$19</v>
      </c>
      <c r="BQ473" s="190" t="str">
        <f t="shared" si="542"/>
        <v>BQ$19</v>
      </c>
      <c r="BR473" s="190" t="str">
        <f t="shared" si="542"/>
        <v>BR$19</v>
      </c>
      <c r="BS473" s="190" t="str">
        <f t="shared" si="542"/>
        <v>BS$19</v>
      </c>
      <c r="BT473" s="190" t="str">
        <f t="shared" si="542"/>
        <v>BT$19</v>
      </c>
      <c r="BU473" s="190" t="str">
        <f t="shared" si="542"/>
        <v>BU$19</v>
      </c>
      <c r="BV473" s="190" t="str">
        <f t="shared" si="542"/>
        <v>BV$19</v>
      </c>
      <c r="BW473" s="190" t="str">
        <f t="shared" si="542"/>
        <v>BW$19</v>
      </c>
      <c r="BX473" s="190" t="str">
        <f t="shared" si="542"/>
        <v>BX$19</v>
      </c>
      <c r="BY473" s="190" t="str">
        <f t="shared" si="542"/>
        <v>BY$19</v>
      </c>
      <c r="BZ473" s="190" t="str">
        <f t="shared" si="542"/>
        <v>BZ$19</v>
      </c>
      <c r="CA473" s="190" t="str">
        <f t="shared" si="542"/>
        <v>CA$19</v>
      </c>
      <c r="CB473" s="190" t="str">
        <f t="shared" si="542"/>
        <v>CB$19</v>
      </c>
      <c r="CC473" s="190" t="str">
        <f t="shared" si="542"/>
        <v>CC$19</v>
      </c>
      <c r="CD473" s="190" t="str">
        <f t="shared" si="542"/>
        <v>CD$19</v>
      </c>
      <c r="CE473" s="190" t="str">
        <f t="shared" ref="CE473:CL473" si="543">CE$23</f>
        <v>CE$19</v>
      </c>
      <c r="CF473" s="190" t="str">
        <f t="shared" si="543"/>
        <v>CF$19</v>
      </c>
      <c r="CG473" s="190" t="str">
        <f t="shared" si="543"/>
        <v>CG$19</v>
      </c>
      <c r="CH473" s="190" t="str">
        <f t="shared" si="543"/>
        <v>CH$19</v>
      </c>
      <c r="CI473" s="190" t="str">
        <f t="shared" si="543"/>
        <v>CI$19</v>
      </c>
      <c r="CJ473" s="190" t="str">
        <f t="shared" si="543"/>
        <v>CJ$19</v>
      </c>
      <c r="CK473" s="190" t="str">
        <f t="shared" si="543"/>
        <v>CK$19</v>
      </c>
      <c r="CL473" s="190" t="str">
        <f t="shared" si="543"/>
        <v>CL$19</v>
      </c>
      <c r="CN473" s="201"/>
      <c r="CO473" s="190" t="str">
        <f t="shared" ref="CO473:DL473" si="544">CO$23</f>
        <v>CO$19</v>
      </c>
      <c r="CP473" s="190" t="str">
        <f t="shared" si="544"/>
        <v>CP$19</v>
      </c>
      <c r="CQ473" s="190" t="str">
        <f t="shared" si="544"/>
        <v>CQ$19</v>
      </c>
      <c r="CR473" s="190" t="str">
        <f t="shared" si="544"/>
        <v>CR$19</v>
      </c>
      <c r="CS473" s="190" t="str">
        <f t="shared" si="544"/>
        <v>CS$19</v>
      </c>
      <c r="CT473" s="190" t="str">
        <f t="shared" si="544"/>
        <v>CT$19</v>
      </c>
      <c r="CU473" s="190" t="str">
        <f t="shared" si="544"/>
        <v>CU$19</v>
      </c>
      <c r="CV473" s="190" t="str">
        <f t="shared" si="544"/>
        <v>CV$19</v>
      </c>
      <c r="CW473" s="190" t="str">
        <f t="shared" si="544"/>
        <v>CW$19</v>
      </c>
      <c r="CX473" s="190" t="str">
        <f t="shared" si="544"/>
        <v>CX$19</v>
      </c>
      <c r="CY473" s="190" t="str">
        <f t="shared" si="544"/>
        <v>CY$19</v>
      </c>
      <c r="CZ473" s="190" t="str">
        <f t="shared" si="544"/>
        <v>CZ$19</v>
      </c>
      <c r="DA473" s="190" t="str">
        <f t="shared" si="544"/>
        <v>DA$19</v>
      </c>
      <c r="DB473" s="190" t="str">
        <f t="shared" si="544"/>
        <v>DB$19</v>
      </c>
      <c r="DC473" s="190" t="str">
        <f t="shared" si="544"/>
        <v>DC$19</v>
      </c>
      <c r="DD473" s="190" t="str">
        <f t="shared" si="544"/>
        <v>DD$19</v>
      </c>
      <c r="DE473" s="190" t="str">
        <f t="shared" si="544"/>
        <v>DE$19</v>
      </c>
      <c r="DF473" s="190" t="str">
        <f t="shared" si="544"/>
        <v>DF$19</v>
      </c>
      <c r="DG473" s="190" t="str">
        <f t="shared" si="544"/>
        <v>DG$19</v>
      </c>
      <c r="DH473" s="190" t="str">
        <f t="shared" si="544"/>
        <v>DH$19</v>
      </c>
      <c r="DI473" s="190" t="str">
        <f t="shared" si="544"/>
        <v>DI$19</v>
      </c>
      <c r="DJ473" s="190" t="str">
        <f t="shared" si="544"/>
        <v>DJ$19</v>
      </c>
      <c r="DK473" s="190" t="str">
        <f t="shared" si="544"/>
        <v>DK$19</v>
      </c>
      <c r="DL473" s="190" t="str">
        <f t="shared" si="544"/>
        <v>DL$19</v>
      </c>
    </row>
    <row r="474" spans="1:116" x14ac:dyDescent="0.4">
      <c r="A474" s="31" t="s">
        <v>218</v>
      </c>
      <c r="B474" s="31" t="s">
        <v>81</v>
      </c>
      <c r="C474" s="31"/>
      <c r="D474" t="s">
        <v>478</v>
      </c>
      <c r="E474" s="8" t="str">
        <f t="shared" ref="E474:E477" si="545">ROW()&amp;" "&amp;D474</f>
        <v>474 SAM-PR-R</v>
      </c>
      <c r="F474" t="s">
        <v>440</v>
      </c>
      <c r="G474" s="66" t="s">
        <v>779</v>
      </c>
      <c r="H474" s="22"/>
      <c r="I474" s="306"/>
      <c r="J474" s="306"/>
      <c r="K474" s="22"/>
      <c r="L474" s="22"/>
      <c r="M474" s="22"/>
      <c r="N474" s="22"/>
      <c r="O474" s="22"/>
      <c r="P474" s="22"/>
      <c r="R474" s="66"/>
      <c r="S474" s="66"/>
      <c r="T474" s="66"/>
      <c r="U474" s="66"/>
      <c r="V474" s="66"/>
      <c r="W474" s="66"/>
      <c r="X474" s="66"/>
      <c r="Y474" s="66"/>
      <c r="Z474" s="66"/>
      <c r="AA474" s="66"/>
      <c r="AB474" s="66"/>
      <c r="AC474" s="66"/>
      <c r="AD474" s="66"/>
      <c r="AE474" s="66"/>
      <c r="AF474" s="66"/>
      <c r="AG474" s="66"/>
      <c r="AH474" s="66"/>
      <c r="AI474" s="66"/>
      <c r="AJ474" s="66"/>
      <c r="AK474" s="66"/>
      <c r="AL474" s="66"/>
      <c r="AM474" s="66"/>
      <c r="AN474" s="66"/>
      <c r="AO474" s="66"/>
      <c r="AP474" s="66"/>
      <c r="AQ474" s="66"/>
      <c r="AR474" s="66"/>
      <c r="AS474" s="66"/>
      <c r="AT474" s="66"/>
      <c r="AU474" s="66"/>
      <c r="AV474" s="66"/>
      <c r="AW474" s="66"/>
      <c r="AX474" s="66"/>
      <c r="AY474" s="66"/>
      <c r="AZ474" s="66"/>
      <c r="BA474" s="66"/>
      <c r="BB474" s="66"/>
      <c r="BC474" s="66"/>
      <c r="BD474" s="66"/>
      <c r="BE474" s="66"/>
      <c r="BF474" s="66"/>
      <c r="BG474" s="66"/>
      <c r="BH474" s="66"/>
      <c r="BI474" s="66"/>
      <c r="BJ474" s="66"/>
      <c r="BK474" s="66"/>
      <c r="BL474" s="66"/>
      <c r="BM474" s="66"/>
      <c r="BN474" s="66"/>
      <c r="BO474" s="66"/>
      <c r="BP474" s="66"/>
      <c r="BQ474" s="66"/>
      <c r="BR474" s="66"/>
      <c r="BS474" s="66"/>
      <c r="BT474" s="66"/>
      <c r="BU474" s="66"/>
      <c r="BV474" s="66"/>
      <c r="BW474" s="66"/>
      <c r="BX474" s="66"/>
      <c r="BY474" s="66"/>
      <c r="BZ474" s="66"/>
      <c r="CA474" s="66"/>
      <c r="CB474" s="66"/>
      <c r="CC474" s="66"/>
      <c r="CD474" s="66"/>
      <c r="CE474" s="66"/>
      <c r="CF474" s="66"/>
      <c r="CG474" s="66"/>
      <c r="CH474" s="66"/>
      <c r="CI474" s="66"/>
      <c r="CJ474" s="66"/>
      <c r="CK474" s="66"/>
      <c r="CL474" s="66"/>
      <c r="CN474" s="306"/>
      <c r="CO474" s="66"/>
      <c r="CP474" s="66"/>
      <c r="CQ474" s="66"/>
      <c r="CR474" s="66"/>
      <c r="CS474" s="66"/>
      <c r="CT474" s="66"/>
      <c r="CU474" s="66"/>
      <c r="CV474" s="66"/>
      <c r="CW474" s="66"/>
      <c r="CX474" s="66"/>
      <c r="CY474" s="66"/>
      <c r="CZ474" s="66"/>
      <c r="DA474" s="66"/>
      <c r="DB474" s="66"/>
      <c r="DC474" s="66"/>
      <c r="DD474" s="66"/>
      <c r="DE474" s="66"/>
      <c r="DF474" s="66"/>
      <c r="DG474" s="66"/>
      <c r="DH474" s="66"/>
      <c r="DI474" s="66"/>
      <c r="DJ474" s="66"/>
      <c r="DK474" s="66"/>
      <c r="DL474" s="66"/>
    </row>
    <row r="475" spans="1:116" x14ac:dyDescent="0.4">
      <c r="B475" t="s">
        <v>332</v>
      </c>
      <c r="D475" t="s">
        <v>478</v>
      </c>
      <c r="E475" s="8" t="str">
        <f t="shared" si="545"/>
        <v>475 SAM-PR-R</v>
      </c>
      <c r="G475" s="125" t="str">
        <f>"SAM - "&amp;SUBSTITUTE(G474,":","")</f>
        <v>SAM - unit</v>
      </c>
      <c r="I475" s="74"/>
      <c r="J475" s="74"/>
      <c r="K475" s="24"/>
      <c r="L475" s="24"/>
      <c r="M475" s="24"/>
      <c r="N475" s="24"/>
      <c r="O475" s="24"/>
      <c r="P475" s="24"/>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c r="CN475" s="74"/>
      <c r="CO475" s="19"/>
      <c r="CP475" s="19"/>
      <c r="CQ475" s="19"/>
      <c r="CR475" s="19"/>
      <c r="CS475" s="19"/>
      <c r="CT475" s="19"/>
      <c r="CU475" s="19"/>
      <c r="CV475" s="19"/>
      <c r="CW475" s="19"/>
      <c r="CX475" s="19"/>
      <c r="CY475" s="19"/>
      <c r="CZ475" s="19"/>
      <c r="DA475" s="19"/>
      <c r="DB475" s="19"/>
      <c r="DC475" s="19"/>
      <c r="DD475" s="19"/>
      <c r="DE475" s="19"/>
      <c r="DF475" s="19"/>
      <c r="DG475" s="19"/>
      <c r="DH475" s="19"/>
      <c r="DI475" s="19"/>
      <c r="DJ475" s="19"/>
      <c r="DK475" s="19"/>
      <c r="DL475" s="19"/>
    </row>
    <row r="476" spans="1:116" x14ac:dyDescent="0.4">
      <c r="B476" t="str">
        <f>E476</f>
        <v>476 SAM-PR-R</v>
      </c>
      <c r="D476" t="s">
        <v>478</v>
      </c>
      <c r="E476" s="8" t="str">
        <f t="shared" si="545"/>
        <v>476 SAM-PR-R</v>
      </c>
      <c r="G476" s="145" t="s">
        <v>65</v>
      </c>
      <c r="H476" s="12"/>
      <c r="J476" s="75">
        <v>0.01</v>
      </c>
      <c r="K476" s="166">
        <v>4.8000000000000001E-2</v>
      </c>
      <c r="L476" s="166">
        <v>8.5999999999999993E-2</v>
      </c>
      <c r="M476" s="166">
        <v>0.124</v>
      </c>
      <c r="N476" s="166">
        <v>0.16200000000000001</v>
      </c>
      <c r="O476" s="166">
        <v>0.2</v>
      </c>
      <c r="P476" s="166">
        <v>0.2</v>
      </c>
      <c r="R476" s="20"/>
      <c r="S476" s="167" cm="1">
        <f t="array" ref="S476">(INDEX($I:$O,ROW(),MATCH(S$3,$I$2:$O$2,0))/12-INDEX($I:$O,ROW(),MATCH(S$3-1,$I$2:$O$2,0))/12)+R476</f>
        <v>4.0000000000000001E-3</v>
      </c>
      <c r="T476" s="167" cm="1">
        <f t="array" ref="T476">(INDEX($I:$O,ROW(),MATCH(T$3,$I$2:$O$2,0))/12-INDEX($I:$O,ROW(),MATCH(T$3-1,$I$2:$O$2,0))/12)+S476</f>
        <v>8.0000000000000002E-3</v>
      </c>
      <c r="U476" s="167" cm="1">
        <f t="array" ref="U476">(INDEX($I:$O,ROW(),MATCH(U$3,$I$2:$O$2,0))/12-INDEX($I:$O,ROW(),MATCH(U$3-1,$I$2:$O$2,0))/12)+T476</f>
        <v>1.2E-2</v>
      </c>
      <c r="V476" s="167" cm="1">
        <f t="array" ref="V476">(INDEX($I:$O,ROW(),MATCH(V$3,$I$2:$O$2,0))/12-INDEX($I:$O,ROW(),MATCH(V$3-1,$I$2:$O$2,0))/12)+U476</f>
        <v>1.6E-2</v>
      </c>
      <c r="W476" s="167" cm="1">
        <f t="array" ref="W476">(INDEX($I:$O,ROW(),MATCH(W$3,$I$2:$O$2,0))/12-INDEX($I:$O,ROW(),MATCH(W$3-1,$I$2:$O$2,0))/12)+V476</f>
        <v>0.02</v>
      </c>
      <c r="X476" s="167" cm="1">
        <f t="array" ref="X476">(INDEX($I:$O,ROW(),MATCH(X$3,$I$2:$O$2,0))/12-INDEX($I:$O,ROW(),MATCH(X$3-1,$I$2:$O$2,0))/12)+W476</f>
        <v>2.4E-2</v>
      </c>
      <c r="Y476" s="167" cm="1">
        <f t="array" ref="Y476">(INDEX($I:$O,ROW(),MATCH(Y$3,$I$2:$O$2,0))/12-INDEX($I:$O,ROW(),MATCH(Y$3-1,$I$2:$O$2,0))/12)+X476</f>
        <v>2.8000000000000001E-2</v>
      </c>
      <c r="Z476" s="167" cm="1">
        <f t="array" ref="Z476">(INDEX($I:$O,ROW(),MATCH(Z$3,$I$2:$O$2,0))/12-INDEX($I:$O,ROW(),MATCH(Z$3-1,$I$2:$O$2,0))/12)+Y476</f>
        <v>3.2000000000000001E-2</v>
      </c>
      <c r="AA476" s="167" cm="1">
        <f t="array" ref="AA476">(INDEX($I:$O,ROW(),MATCH(AA$3,$I$2:$O$2,0))/12-INDEX($I:$O,ROW(),MATCH(AA$3-1,$I$2:$O$2,0))/12)+Z476</f>
        <v>3.6000000000000004E-2</v>
      </c>
      <c r="AB476" s="167" cm="1">
        <f t="array" ref="AB476">(INDEX($I:$O,ROW(),MATCH(AB$3,$I$2:$O$2,0))/12-INDEX($I:$O,ROW(),MATCH(AB$3-1,$I$2:$O$2,0))/12)+AA476</f>
        <v>4.0000000000000008E-2</v>
      </c>
      <c r="AC476" s="167" cm="1">
        <f t="array" ref="AC476">(INDEX($I:$O,ROW(),MATCH(AC$3,$I$2:$O$2,0))/12-INDEX($I:$O,ROW(),MATCH(AC$3-1,$I$2:$O$2,0))/12)+AB476</f>
        <v>4.4000000000000011E-2</v>
      </c>
      <c r="AD476" s="167" cm="1">
        <f t="array" ref="AD476">(INDEX($I:$O,ROW(),MATCH(AD$3,$I$2:$O$2,0))/12-INDEX($I:$O,ROW(),MATCH(AD$3-1,$I$2:$O$2,0))/12)+AC476</f>
        <v>4.8000000000000015E-2</v>
      </c>
      <c r="AE476" s="167" cm="1">
        <f t="array" ref="AE476">(INDEX($I:$O,ROW(),MATCH(AE$3,$I$2:$O$2,0))/12-INDEX($I:$O,ROW(),MATCH(AE$3-1,$I$2:$O$2,0))/12)+AD476</f>
        <v>5.116666666666668E-2</v>
      </c>
      <c r="AF476" s="167" cm="1">
        <f t="array" ref="AF476">(INDEX($I:$O,ROW(),MATCH(AF$3,$I$2:$O$2,0))/12-INDEX($I:$O,ROW(),MATCH(AF$3-1,$I$2:$O$2,0))/12)+AE476</f>
        <v>5.4333333333333345E-2</v>
      </c>
      <c r="AG476" s="167" cm="1">
        <f t="array" ref="AG476">(INDEX($I:$O,ROW(),MATCH(AG$3,$I$2:$O$2,0))/12-INDEX($I:$O,ROW(),MATCH(AG$3-1,$I$2:$O$2,0))/12)+AF476</f>
        <v>5.7500000000000009E-2</v>
      </c>
      <c r="AH476" s="167" cm="1">
        <f t="array" ref="AH476">(INDEX($I:$O,ROW(),MATCH(AH$3,$I$2:$O$2,0))/12-INDEX($I:$O,ROW(),MATCH(AH$3-1,$I$2:$O$2,0))/12)+AG476</f>
        <v>6.0666666666666674E-2</v>
      </c>
      <c r="AI476" s="167" cm="1">
        <f t="array" ref="AI476">(INDEX($I:$O,ROW(),MATCH(AI$3,$I$2:$O$2,0))/12-INDEX($I:$O,ROW(),MATCH(AI$3-1,$I$2:$O$2,0))/12)+AH476</f>
        <v>6.3833333333333339E-2</v>
      </c>
      <c r="AJ476" s="167" cm="1">
        <f t="array" ref="AJ476">(INDEX($I:$O,ROW(),MATCH(AJ$3,$I$2:$O$2,0))/12-INDEX($I:$O,ROW(),MATCH(AJ$3-1,$I$2:$O$2,0))/12)+AI476</f>
        <v>6.7000000000000004E-2</v>
      </c>
      <c r="AK476" s="167" cm="1">
        <f t="array" ref="AK476">(INDEX($I:$O,ROW(),MATCH(AK$3,$I$2:$O$2,0))/12-INDEX($I:$O,ROW(),MATCH(AK$3-1,$I$2:$O$2,0))/12)+AJ476</f>
        <v>7.0166666666666669E-2</v>
      </c>
      <c r="AL476" s="167" cm="1">
        <f t="array" ref="AL476">(INDEX($I:$O,ROW(),MATCH(AL$3,$I$2:$O$2,0))/12-INDEX($I:$O,ROW(),MATCH(AL$3-1,$I$2:$O$2,0))/12)+AK476</f>
        <v>7.3333333333333334E-2</v>
      </c>
      <c r="AM476" s="167" cm="1">
        <f t="array" ref="AM476">(INDEX($I:$O,ROW(),MATCH(AM$3,$I$2:$O$2,0))/12-INDEX($I:$O,ROW(),MATCH(AM$3-1,$I$2:$O$2,0))/12)+AL476</f>
        <v>7.6499999999999999E-2</v>
      </c>
      <c r="AN476" s="167" cm="1">
        <f t="array" ref="AN476">(INDEX($I:$O,ROW(),MATCH(AN$3,$I$2:$O$2,0))/12-INDEX($I:$O,ROW(),MATCH(AN$3-1,$I$2:$O$2,0))/12)+AM476</f>
        <v>7.9666666666666663E-2</v>
      </c>
      <c r="AO476" s="167" cm="1">
        <f t="array" ref="AO476">(INDEX($I:$O,ROW(),MATCH(AO$3,$I$2:$O$2,0))/12-INDEX($I:$O,ROW(),MATCH(AO$3-1,$I$2:$O$2,0))/12)+AN476</f>
        <v>8.2833333333333328E-2</v>
      </c>
      <c r="AP476" s="167" cm="1">
        <f t="array" ref="AP476">(INDEX($I:$O,ROW(),MATCH(AP$3,$I$2:$O$2,0))/12-INDEX($I:$O,ROW(),MATCH(AP$3-1,$I$2:$O$2,0))/12)+AO476</f>
        <v>8.5999999999999993E-2</v>
      </c>
      <c r="AQ476" s="167" cm="1">
        <f t="array" ref="AQ476">(INDEX($I:$O,ROW(),MATCH(AQ$3,$I$2:$O$2,0))/12-INDEX($I:$O,ROW(),MATCH(AQ$3-1,$I$2:$O$2,0))/12)+AP476</f>
        <v>8.9166666666666658E-2</v>
      </c>
      <c r="AR476" s="167" cm="1">
        <f t="array" ref="AR476">(INDEX($I:$O,ROW(),MATCH(AR$3,$I$2:$O$2,0))/12-INDEX($I:$O,ROW(),MATCH(AR$3-1,$I$2:$O$2,0))/12)+AQ476</f>
        <v>9.2333333333333323E-2</v>
      </c>
      <c r="AS476" s="167" cm="1">
        <f t="array" ref="AS476">(INDEX($I:$O,ROW(),MATCH(AS$3,$I$2:$O$2,0))/12-INDEX($I:$O,ROW(),MATCH(AS$3-1,$I$2:$O$2,0))/12)+AR476</f>
        <v>9.5499999999999988E-2</v>
      </c>
      <c r="AT476" s="167" cm="1">
        <f t="array" ref="AT476">(INDEX($I:$O,ROW(),MATCH(AT$3,$I$2:$O$2,0))/12-INDEX($I:$O,ROW(),MATCH(AT$3-1,$I$2:$O$2,0))/12)+AS476</f>
        <v>9.8666666666666653E-2</v>
      </c>
      <c r="AU476" s="167" cm="1">
        <f t="array" ref="AU476">(INDEX($I:$O,ROW(),MATCH(AU$3,$I$2:$O$2,0))/12-INDEX($I:$O,ROW(),MATCH(AU$3-1,$I$2:$O$2,0))/12)+AT476</f>
        <v>0.10183333333333332</v>
      </c>
      <c r="AV476" s="167" cm="1">
        <f t="array" ref="AV476">(INDEX($I:$O,ROW(),MATCH(AV$3,$I$2:$O$2,0))/12-INDEX($I:$O,ROW(),MATCH(AV$3-1,$I$2:$O$2,0))/12)+AU476</f>
        <v>0.10499999999999998</v>
      </c>
      <c r="AW476" s="167" cm="1">
        <f t="array" ref="AW476">(INDEX($I:$O,ROW(),MATCH(AW$3,$I$2:$O$2,0))/12-INDEX($I:$O,ROW(),MATCH(AW$3-1,$I$2:$O$2,0))/12)+AV476</f>
        <v>0.10816666666666665</v>
      </c>
      <c r="AX476" s="167" cm="1">
        <f t="array" ref="AX476">(INDEX($I:$O,ROW(),MATCH(AX$3,$I$2:$O$2,0))/12-INDEX($I:$O,ROW(),MATCH(AX$3-1,$I$2:$O$2,0))/12)+AW476</f>
        <v>0.11133333333333331</v>
      </c>
      <c r="AY476" s="167" cm="1">
        <f t="array" ref="AY476">(INDEX($I:$O,ROW(),MATCH(AY$3,$I$2:$O$2,0))/12-INDEX($I:$O,ROW(),MATCH(AY$3-1,$I$2:$O$2,0))/12)+AX476</f>
        <v>0.11449999999999998</v>
      </c>
      <c r="AZ476" s="167" cm="1">
        <f t="array" ref="AZ476">(INDEX($I:$O,ROW(),MATCH(AZ$3,$I$2:$O$2,0))/12-INDEX($I:$O,ROW(),MATCH(AZ$3-1,$I$2:$O$2,0))/12)+AY476</f>
        <v>0.11766666666666664</v>
      </c>
      <c r="BA476" s="167" cm="1">
        <f t="array" ref="BA476">(INDEX($I:$O,ROW(),MATCH(BA$3,$I$2:$O$2,0))/12-INDEX($I:$O,ROW(),MATCH(BA$3-1,$I$2:$O$2,0))/12)+AZ476</f>
        <v>0.12083333333333331</v>
      </c>
      <c r="BB476" s="167" cm="1">
        <f t="array" ref="BB476">(INDEX($I:$O,ROW(),MATCH(BB$3,$I$2:$O$2,0))/12-INDEX($I:$O,ROW(),MATCH(BB$3-1,$I$2:$O$2,0))/12)+BA476</f>
        <v>0.12399999999999997</v>
      </c>
      <c r="BC476" s="167" cm="1">
        <f t="array" ref="BC476">(INDEX($I:$O,ROW(),MATCH(BC$3,$I$2:$O$2,0))/12-INDEX($I:$O,ROW(),MATCH(BC$3-1,$I$2:$O$2,0))/12)+BB476</f>
        <v>0.12716666666666665</v>
      </c>
      <c r="BD476" s="167" cm="1">
        <f t="array" ref="BD476">(INDEX($I:$O,ROW(),MATCH(BD$3,$I$2:$O$2,0))/12-INDEX($I:$O,ROW(),MATCH(BD$3-1,$I$2:$O$2,0))/12)+BC476</f>
        <v>0.13033333333333333</v>
      </c>
      <c r="BE476" s="167" cm="1">
        <f t="array" ref="BE476">(INDEX($I:$O,ROW(),MATCH(BE$3,$I$2:$O$2,0))/12-INDEX($I:$O,ROW(),MATCH(BE$3-1,$I$2:$O$2,0))/12)+BD476</f>
        <v>0.13350000000000001</v>
      </c>
      <c r="BF476" s="167" cm="1">
        <f t="array" ref="BF476">(INDEX($I:$O,ROW(),MATCH(BF$3,$I$2:$O$2,0))/12-INDEX($I:$O,ROW(),MATCH(BF$3-1,$I$2:$O$2,0))/12)+BE476</f>
        <v>0.13666666666666669</v>
      </c>
      <c r="BG476" s="167" cm="1">
        <f t="array" ref="BG476">(INDEX($I:$O,ROW(),MATCH(BG$3,$I$2:$O$2,0))/12-INDEX($I:$O,ROW(),MATCH(BG$3-1,$I$2:$O$2,0))/12)+BF476</f>
        <v>0.13983333333333337</v>
      </c>
      <c r="BH476" s="167" cm="1">
        <f t="array" ref="BH476">(INDEX($I:$O,ROW(),MATCH(BH$3,$I$2:$O$2,0))/12-INDEX($I:$O,ROW(),MATCH(BH$3-1,$I$2:$O$2,0))/12)+BG476</f>
        <v>0.14300000000000004</v>
      </c>
      <c r="BI476" s="167" cm="1">
        <f t="array" ref="BI476">(INDEX($I:$O,ROW(),MATCH(BI$3,$I$2:$O$2,0))/12-INDEX($I:$O,ROW(),MATCH(BI$3-1,$I$2:$O$2,0))/12)+BH476</f>
        <v>0.14616666666666672</v>
      </c>
      <c r="BJ476" s="167" cm="1">
        <f t="array" ref="BJ476">(INDEX($I:$O,ROW(),MATCH(BJ$3,$I$2:$O$2,0))/12-INDEX($I:$O,ROW(),MATCH(BJ$3-1,$I$2:$O$2,0))/12)+BI476</f>
        <v>0.1493333333333334</v>
      </c>
      <c r="BK476" s="167" cm="1">
        <f t="array" ref="BK476">(INDEX($I:$O,ROW(),MATCH(BK$3,$I$2:$O$2,0))/12-INDEX($I:$O,ROW(),MATCH(BK$3-1,$I$2:$O$2,0))/12)+BJ476</f>
        <v>0.15250000000000008</v>
      </c>
      <c r="BL476" s="167" cm="1">
        <f t="array" ref="BL476">(INDEX($I:$O,ROW(),MATCH(BL$3,$I$2:$O$2,0))/12-INDEX($I:$O,ROW(),MATCH(BL$3-1,$I$2:$O$2,0))/12)+BK476</f>
        <v>0.15566666666666676</v>
      </c>
      <c r="BM476" s="167" cm="1">
        <f t="array" ref="BM476">(INDEX($I:$O,ROW(),MATCH(BM$3,$I$2:$O$2,0))/12-INDEX($I:$O,ROW(),MATCH(BM$3-1,$I$2:$O$2,0))/12)+BL476</f>
        <v>0.15883333333333344</v>
      </c>
      <c r="BN476" s="167" cm="1">
        <f t="array" ref="BN476">(INDEX($I:$O,ROW(),MATCH(BN$3,$I$2:$O$2,0))/12-INDEX($I:$O,ROW(),MATCH(BN$3-1,$I$2:$O$2,0))/12)+BM476</f>
        <v>0.16200000000000012</v>
      </c>
      <c r="BO476" s="167" cm="1">
        <f t="array" ref="BO476">(INDEX($I:$O,ROW(),MATCH(BO$3,$I$2:$O$2,0))/12-INDEX($I:$O,ROW(),MATCH(BO$3-1,$I$2:$O$2,0))/12)+BN476</f>
        <v>0.16516666666666679</v>
      </c>
      <c r="BP476" s="167" cm="1">
        <f t="array" ref="BP476">(INDEX($I:$O,ROW(),MATCH(BP$3,$I$2:$O$2,0))/12-INDEX($I:$O,ROW(),MATCH(BP$3-1,$I$2:$O$2,0))/12)+BO476</f>
        <v>0.16833333333333347</v>
      </c>
      <c r="BQ476" s="167" cm="1">
        <f t="array" ref="BQ476">(INDEX($I:$O,ROW(),MATCH(BQ$3,$I$2:$O$2,0))/12-INDEX($I:$O,ROW(),MATCH(BQ$3-1,$I$2:$O$2,0))/12)+BP476</f>
        <v>0.17150000000000015</v>
      </c>
      <c r="BR476" s="167" cm="1">
        <f t="array" ref="BR476">(INDEX($I:$O,ROW(),MATCH(BR$3,$I$2:$O$2,0))/12-INDEX($I:$O,ROW(),MATCH(BR$3-1,$I$2:$O$2,0))/12)+BQ476</f>
        <v>0.17466666666666683</v>
      </c>
      <c r="BS476" s="167" cm="1">
        <f t="array" ref="BS476">(INDEX($I:$O,ROW(),MATCH(BS$3,$I$2:$O$2,0))/12-INDEX($I:$O,ROW(),MATCH(BS$3-1,$I$2:$O$2,0))/12)+BR476</f>
        <v>0.17783333333333351</v>
      </c>
      <c r="BT476" s="167" cm="1">
        <f t="array" ref="BT476">(INDEX($I:$O,ROW(),MATCH(BT$3,$I$2:$O$2,0))/12-INDEX($I:$O,ROW(),MATCH(BT$3-1,$I$2:$O$2,0))/12)+BS476</f>
        <v>0.18100000000000019</v>
      </c>
      <c r="BU476" s="167" cm="1">
        <f t="array" ref="BU476">(INDEX($I:$O,ROW(),MATCH(BU$3,$I$2:$O$2,0))/12-INDEX($I:$O,ROW(),MATCH(BU$3-1,$I$2:$O$2,0))/12)+BT476</f>
        <v>0.18416666666666687</v>
      </c>
      <c r="BV476" s="167" cm="1">
        <f t="array" ref="BV476">(INDEX($I:$O,ROW(),MATCH(BV$3,$I$2:$O$2,0))/12-INDEX($I:$O,ROW(),MATCH(BV$3-1,$I$2:$O$2,0))/12)+BU476</f>
        <v>0.18733333333333355</v>
      </c>
      <c r="BW476" s="167" cm="1">
        <f t="array" ref="BW476">(INDEX($I:$O,ROW(),MATCH(BW$3,$I$2:$O$2,0))/12-INDEX($I:$O,ROW(),MATCH(BW$3-1,$I$2:$O$2,0))/12)+BV476</f>
        <v>0.19050000000000022</v>
      </c>
      <c r="BX476" s="167" cm="1">
        <f t="array" ref="BX476">(INDEX($I:$O,ROW(),MATCH(BX$3,$I$2:$O$2,0))/12-INDEX($I:$O,ROW(),MATCH(BX$3-1,$I$2:$O$2,0))/12)+BW476</f>
        <v>0.1936666666666669</v>
      </c>
      <c r="BY476" s="167" cm="1">
        <f t="array" ref="BY476">(INDEX($I:$O,ROW(),MATCH(BY$3,$I$2:$O$2,0))/12-INDEX($I:$O,ROW(),MATCH(BY$3-1,$I$2:$O$2,0))/12)+BX476</f>
        <v>0.19683333333333358</v>
      </c>
      <c r="BZ476" s="167" cm="1">
        <f t="array" ref="BZ476">(INDEX($I:$O,ROW(),MATCH(BZ$3,$I$2:$O$2,0))/12-INDEX($I:$O,ROW(),MATCH(BZ$3-1,$I$2:$O$2,0))/12)+BY476</f>
        <v>0.20000000000000026</v>
      </c>
      <c r="CA476" s="167" cm="1">
        <f t="array" ref="CA476">(INDEX($I:$P,ROW(),MATCH(CA$3,$I$2:$P$2,0))/12-INDEX($I:$P,ROW(),MATCH(CA$3-1,$I$2:$P$2,0))/12)+BZ476</f>
        <v>0.20000000000000026</v>
      </c>
      <c r="CB476" s="167" cm="1">
        <f t="array" ref="CB476">(INDEX($I:$P,ROW(),MATCH(CB$3,$I$2:$P$2,0))/12-INDEX($I:$P,ROW(),MATCH(CB$3-1,$I$2:$P$2,0))/12)+CA476</f>
        <v>0.20000000000000026</v>
      </c>
      <c r="CC476" s="167" cm="1">
        <f t="array" ref="CC476">(INDEX($I:$P,ROW(),MATCH(CC$3,$I$2:$P$2,0))/12-INDEX($I:$P,ROW(),MATCH(CC$3-1,$I$2:$P$2,0))/12)+CB476</f>
        <v>0.20000000000000026</v>
      </c>
      <c r="CD476" s="167" cm="1">
        <f t="array" ref="CD476">(INDEX($I:$P,ROW(),MATCH(CD$3,$I$2:$P$2,0))/12-INDEX($I:$P,ROW(),MATCH(CD$3-1,$I$2:$P$2,0))/12)+CC476</f>
        <v>0.20000000000000026</v>
      </c>
      <c r="CE476" s="167" cm="1">
        <f t="array" ref="CE476">(INDEX($I:$P,ROW(),MATCH(CE$3,$I$2:$P$2,0))/12-INDEX($I:$P,ROW(),MATCH(CE$3-1,$I$2:$P$2,0))/12)+CD476</f>
        <v>0.20000000000000026</v>
      </c>
      <c r="CF476" s="167" cm="1">
        <f t="array" ref="CF476">(INDEX($I:$P,ROW(),MATCH(CF$3,$I$2:$P$2,0))/12-INDEX($I:$P,ROW(),MATCH(CF$3-1,$I$2:$P$2,0))/12)+CE476</f>
        <v>0.20000000000000026</v>
      </c>
      <c r="CG476" s="167" cm="1">
        <f t="array" ref="CG476">(INDEX($I:$P,ROW(),MATCH(CG$3,$I$2:$P$2,0))/12-INDEX($I:$P,ROW(),MATCH(CG$3-1,$I$2:$P$2,0))/12)+CF476</f>
        <v>0.20000000000000026</v>
      </c>
      <c r="CH476" s="167" cm="1">
        <f t="array" ref="CH476">(INDEX($I:$P,ROW(),MATCH(CH$3,$I$2:$P$2,0))/12-INDEX($I:$P,ROW(),MATCH(CH$3-1,$I$2:$P$2,0))/12)+CG476</f>
        <v>0.20000000000000026</v>
      </c>
      <c r="CI476" s="167" cm="1">
        <f t="array" ref="CI476">(INDEX($I:$P,ROW(),MATCH(CI$3,$I$2:$P$2,0))/12-INDEX($I:$P,ROW(),MATCH(CI$3-1,$I$2:$P$2,0))/12)+CH476</f>
        <v>0.20000000000000026</v>
      </c>
      <c r="CJ476" s="167" cm="1">
        <f t="array" ref="CJ476">(INDEX($I:$P,ROW(),MATCH(CJ$3,$I$2:$P$2,0))/12-INDEX($I:$P,ROW(),MATCH(CJ$3-1,$I$2:$P$2,0))/12)+CI476</f>
        <v>0.20000000000000026</v>
      </c>
      <c r="CK476" s="167" cm="1">
        <f t="array" ref="CK476">(INDEX($I:$P,ROW(),MATCH(CK$3,$I$2:$P$2,0))/12-INDEX($I:$P,ROW(),MATCH(CK$3-1,$I$2:$P$2,0))/12)+CJ476</f>
        <v>0.20000000000000026</v>
      </c>
      <c r="CL476" s="167" cm="1">
        <f t="array" ref="CL476">(INDEX($I:$P,ROW(),MATCH(CL$3,$I$2:$P$2,0))/12-INDEX($I:$P,ROW(),MATCH(CL$3-1,$I$2:$P$2,0))/12)+CK476</f>
        <v>0.20000000000000026</v>
      </c>
      <c r="CN476" s="75">
        <v>0.01</v>
      </c>
      <c r="CO476" s="167" t="e" cm="1">
        <f t="array" ref="CO476">(INDEX($I:$P,ROW(),MATCH(CO$3,$I$2:$P$2,0))/CO$5-INDEX($I:$P,ROW(),MATCH(CO$3-1,$I$2:$P$2,0))/CO$5)+CN476</f>
        <v>#N/A</v>
      </c>
      <c r="CP476" s="167" t="e" cm="1">
        <f t="array" ref="CP476">(INDEX($I:$P,ROW(),MATCH(CP$3,$I$2:$P$2,0))/CP$5-INDEX($I:$P,ROW(),MATCH(CP$3-1,$I$2:$P$2,0))/CP$5)+CO476</f>
        <v>#N/A</v>
      </c>
      <c r="CQ476" s="167" t="e" cm="1">
        <f t="array" ref="CQ476">(INDEX($I:$P,ROW(),MATCH(CQ$3,$I$2:$P$2,0))/CQ$5-INDEX($I:$P,ROW(),MATCH(CQ$3-1,$I$2:$P$2,0))/CQ$5)+CP476</f>
        <v>#N/A</v>
      </c>
      <c r="CR476" s="167" t="e" cm="1">
        <f t="array" ref="CR476">(INDEX($I:$P,ROW(),MATCH(CR$3,$I$2:$P$2,0))/CR$5-INDEX($I:$P,ROW(),MATCH(CR$3-1,$I$2:$P$2,0))/CR$5)+CQ476</f>
        <v>#N/A</v>
      </c>
      <c r="CS476" s="167" t="e" cm="1">
        <f t="array" ref="CS476">(INDEX($I:$P,ROW(),MATCH(CS$3,$I$2:$P$2,0))/CS$5-INDEX($I:$P,ROW(),MATCH(CS$3-1,$I$2:$P$2,0))/CS$5)+CR476</f>
        <v>#N/A</v>
      </c>
      <c r="CT476" s="167" t="e" cm="1">
        <f t="array" ref="CT476">(INDEX($I:$P,ROW(),MATCH(CT$3,$I$2:$P$2,0))/CT$5-INDEX($I:$P,ROW(),MATCH(CT$3-1,$I$2:$P$2,0))/CT$5)+CS476</f>
        <v>#N/A</v>
      </c>
      <c r="CU476" s="167" t="e" cm="1">
        <f t="array" ref="CU476">(INDEX($I:$P,ROW(),MATCH(CU$3,$I$2:$P$2,0))/CU$5-INDEX($I:$P,ROW(),MATCH(CU$3-1,$I$2:$P$2,0))/CU$5)+CT476</f>
        <v>#N/A</v>
      </c>
      <c r="CV476" s="167" t="e" cm="1">
        <f t="array" ref="CV476">(INDEX($I:$P,ROW(),MATCH(CV$3,$I$2:$P$2,0))/CV$5-INDEX($I:$P,ROW(),MATCH(CV$3-1,$I$2:$P$2,0))/CV$5)+CU476</f>
        <v>#N/A</v>
      </c>
      <c r="CW476" s="167" t="e" cm="1">
        <f t="array" ref="CW476">(INDEX($I:$P,ROW(),MATCH(CW$3,$I$2:$P$2,0))/CW$5-INDEX($I:$P,ROW(),MATCH(CW$3-1,$I$2:$P$2,0))/CW$5)+CV476</f>
        <v>#N/A</v>
      </c>
      <c r="CX476" s="167" t="e" cm="1">
        <f t="array" ref="CX476">(INDEX($I:$P,ROW(),MATCH(CX$3,$I$2:$P$2,0))/CX$5-INDEX($I:$P,ROW(),MATCH(CX$3-1,$I$2:$P$2,0))/CX$5)+CW476</f>
        <v>#N/A</v>
      </c>
      <c r="CY476" s="167" t="e" cm="1">
        <f t="array" ref="CY476">(INDEX($I:$P,ROW(),MATCH(CY$3,$I$2:$P$2,0))/CL$5-INDEX($I:$P,ROW(),MATCH(CY$3-1,$I$2:$P$2,0))/CL$5)+CX476</f>
        <v>#N/A</v>
      </c>
      <c r="CZ476" s="167" t="e" cm="1">
        <f t="array" ref="CZ476">(INDEX($I:$P,ROW(),MATCH(CZ$3,$I$2:$P$2,0))/CZ$5-INDEX($I:$P,ROW(),MATCH(CZ$3-1,$I$2:$P$2,0))/CZ$5)+CY476</f>
        <v>#N/A</v>
      </c>
      <c r="DA476" s="167" t="e" cm="1">
        <f t="array" ref="DA476">(INDEX($I:$P,ROW(),MATCH(DA$3,$I$2:$P$2,0))/DA$5-INDEX($I:$P,ROW(),MATCH(DA$3-1,$I$2:$P$2,0))/DA$5)+CZ476</f>
        <v>#N/A</v>
      </c>
      <c r="DB476" s="167" t="e" cm="1">
        <f t="array" ref="DB476">(INDEX($I:$P,ROW(),MATCH(DB$3,$I$2:$P$2,0))/DB$5-INDEX($I:$P,ROW(),MATCH(DB$3-1,$I$2:$P$2,0))/DB$5)+DA476</f>
        <v>#N/A</v>
      </c>
      <c r="DC476" s="167" t="e" cm="1">
        <f t="array" ref="DC476">(INDEX($I:$P,ROW(),MATCH(DC$3,$I$2:$P$2,0))/DC$5-INDEX($I:$P,ROW(),MATCH(DC$3-1,$I$2:$P$2,0))/DC$5)+DB476</f>
        <v>#N/A</v>
      </c>
      <c r="DD476" s="167" t="e" cm="1">
        <f t="array" ref="DD476">(INDEX($I:$P,ROW(),MATCH(DD$3,$I$2:$P$2,0))/DD$5-INDEX($I:$P,ROW(),MATCH(DD$3-1,$I$2:$P$2,0))/DD$5)+DC476</f>
        <v>#N/A</v>
      </c>
      <c r="DE476" s="167" t="e" cm="1">
        <f t="array" ref="DE476">(INDEX($I:$P,ROW(),MATCH(DE$3,$I$2:$P$2,0))/DE$5-INDEX($I:$P,ROW(),MATCH(DE$3-1,$I$2:$P$2,0))/DE$5)+DD476</f>
        <v>#N/A</v>
      </c>
      <c r="DF476" s="167" t="e" cm="1">
        <f t="array" ref="DF476">(INDEX($I:$P,ROW(),MATCH(DF$3,$I$2:$P$2,0))/DF$5-INDEX($I:$P,ROW(),MATCH(DF$3-1,$I$2:$P$2,0))/DF$5)+DE476</f>
        <v>#N/A</v>
      </c>
      <c r="DG476" s="167" t="e" cm="1">
        <f t="array" ref="DG476">(INDEX($I:$P,ROW(),MATCH(DG$3,$I$2:$P$2,0))/DG$5-INDEX($I:$P,ROW(),MATCH(DG$3-1,$I$2:$P$2,0))/DG$5)+DF476</f>
        <v>#N/A</v>
      </c>
      <c r="DH476" s="167" t="e" cm="1">
        <f t="array" ref="DH476">(INDEX($I:$P,ROW(),MATCH(DH$3,$I$2:$P$2,0))/DH$5-INDEX($I:$P,ROW(),MATCH(DH$3-1,$I$2:$P$2,0))/DH$5)+DG476</f>
        <v>#N/A</v>
      </c>
      <c r="DI476" s="167" t="e" cm="1">
        <f t="array" ref="DI476">(INDEX($I:$P,ROW(),MATCH(DI$3,$I$2:$P$2,0))/DI$5-INDEX($I:$P,ROW(),MATCH(DI$3-1,$I$2:$P$2,0))/DI$5)+DH476</f>
        <v>#N/A</v>
      </c>
      <c r="DJ476" s="167" t="e" cm="1">
        <f t="array" ref="DJ476">(INDEX($I:$P,ROW(),MATCH(DJ$3,$I$2:$P$2,0))/DJ$5-INDEX($I:$P,ROW(),MATCH(DJ$3-1,$I$2:$P$2,0))/DJ$5)+DI476</f>
        <v>#N/A</v>
      </c>
      <c r="DK476" s="167" t="e" cm="1">
        <f t="array" ref="DK476">(INDEX($I:$P,ROW(),MATCH(DK$3,$I$2:$P$2,0))/DK$5-INDEX($I:$P,ROW(),MATCH(DK$3-1,$I$2:$P$2,0))/DK$5)+DJ476</f>
        <v>#N/A</v>
      </c>
      <c r="DL476" s="167" t="e" cm="1">
        <f t="array" ref="DL476">(INDEX($I:$P,ROW(),MATCH(DL$3,$I$2:$P$2,0))/DL$5-INDEX($I:$P,ROW(),MATCH(DL$3-1,$I$2:$P$2,0))/DL$5)+DK476</f>
        <v>#N/A</v>
      </c>
    </row>
    <row r="477" spans="1:116" x14ac:dyDescent="0.4">
      <c r="A477" s="27"/>
      <c r="B477" s="27" t="str">
        <f>E477</f>
        <v>477 SAM-PR-R</v>
      </c>
      <c r="C477" s="27" t="s">
        <v>198</v>
      </c>
      <c r="D477" t="s">
        <v>478</v>
      </c>
      <c r="E477" s="9" t="str">
        <f t="shared" si="545"/>
        <v>477 SAM-PR-R</v>
      </c>
      <c r="F477" s="27"/>
      <c r="G477" s="126" t="str">
        <f>"Revenue - "&amp;G479</f>
        <v>Revenue - (Primary label)</v>
      </c>
      <c r="H477" s="24"/>
      <c r="I477" s="24"/>
      <c r="J477" s="24"/>
      <c r="K477" s="33">
        <f t="shared" ref="K477:P477" ca="1" si="546">SUMIF($3:$3,K$2,477:477)</f>
        <v>3120</v>
      </c>
      <c r="L477" s="33">
        <f t="shared" ca="1" si="546"/>
        <v>8230</v>
      </c>
      <c r="M477" s="33">
        <f t="shared" ca="1" si="546"/>
        <v>12789.999999999996</v>
      </c>
      <c r="N477" s="33">
        <f t="shared" ca="1" si="546"/>
        <v>17350.000000000007</v>
      </c>
      <c r="O477" s="33">
        <f t="shared" ca="1" si="546"/>
        <v>21910.000000000025</v>
      </c>
      <c r="P477" s="33">
        <f t="shared" ca="1" si="546"/>
        <v>24000.000000000033</v>
      </c>
      <c r="R477" s="165"/>
      <c r="S477" s="33" cm="1">
        <f t="array" aca="1" ref="S477" ca="1">S476*INDIRECT(S468)</f>
        <v>40</v>
      </c>
      <c r="T477" s="33" cm="1">
        <f t="array" aca="1" ref="T477" ca="1">T476*INDIRECT(T468)</f>
        <v>80</v>
      </c>
      <c r="U477" s="33" cm="1">
        <f t="array" aca="1" ref="U477" ca="1">U476*INDIRECT(U468)</f>
        <v>120</v>
      </c>
      <c r="V477" s="33" cm="1">
        <f t="array" aca="1" ref="V477" ca="1">V476*INDIRECT(V468)</f>
        <v>160</v>
      </c>
      <c r="W477" s="33" cm="1">
        <f t="array" aca="1" ref="W477" ca="1">W476*INDIRECT(W468)</f>
        <v>200</v>
      </c>
      <c r="X477" s="33" cm="1">
        <f t="array" aca="1" ref="X477" ca="1">X476*INDIRECT(X468)</f>
        <v>240</v>
      </c>
      <c r="Y477" s="33" cm="1">
        <f t="array" aca="1" ref="Y477" ca="1">Y476*INDIRECT(Y468)</f>
        <v>280</v>
      </c>
      <c r="Z477" s="33" cm="1">
        <f t="array" aca="1" ref="Z477" ca="1">Z476*INDIRECT(Z468)</f>
        <v>320</v>
      </c>
      <c r="AA477" s="33" cm="1">
        <f t="array" aca="1" ref="AA477" ca="1">AA476*INDIRECT(AA468)</f>
        <v>360.00000000000006</v>
      </c>
      <c r="AB477" s="33" cm="1">
        <f t="array" aca="1" ref="AB477" ca="1">AB476*INDIRECT(AB468)</f>
        <v>400.00000000000006</v>
      </c>
      <c r="AC477" s="33" cm="1">
        <f t="array" aca="1" ref="AC477" ca="1">AC476*INDIRECT(AC468)</f>
        <v>440.00000000000011</v>
      </c>
      <c r="AD477" s="33" cm="1">
        <f t="array" aca="1" ref="AD477" ca="1">AD476*INDIRECT(AD468)</f>
        <v>480.00000000000017</v>
      </c>
      <c r="AE477" s="33" cm="1">
        <f t="array" aca="1" ref="AE477" ca="1">AE476*INDIRECT(AE468)</f>
        <v>511.6666666666668</v>
      </c>
      <c r="AF477" s="33" cm="1">
        <f t="array" aca="1" ref="AF477" ca="1">AF476*INDIRECT(AF468)</f>
        <v>543.33333333333348</v>
      </c>
      <c r="AG477" s="33" cm="1">
        <f t="array" aca="1" ref="AG477" ca="1">AG476*INDIRECT(AG468)</f>
        <v>575.00000000000011</v>
      </c>
      <c r="AH477" s="33" cm="1">
        <f t="array" aca="1" ref="AH477" ca="1">AH476*INDIRECT(AH468)</f>
        <v>606.66666666666674</v>
      </c>
      <c r="AI477" s="33" cm="1">
        <f t="array" aca="1" ref="AI477" ca="1">AI476*INDIRECT(AI468)</f>
        <v>638.33333333333337</v>
      </c>
      <c r="AJ477" s="33" cm="1">
        <f t="array" aca="1" ref="AJ477" ca="1">AJ476*INDIRECT(AJ468)</f>
        <v>670</v>
      </c>
      <c r="AK477" s="33" cm="1">
        <f t="array" aca="1" ref="AK477" ca="1">AK476*INDIRECT(AK468)</f>
        <v>701.66666666666674</v>
      </c>
      <c r="AL477" s="33" cm="1">
        <f t="array" aca="1" ref="AL477" ca="1">AL476*INDIRECT(AL468)</f>
        <v>733.33333333333337</v>
      </c>
      <c r="AM477" s="33" cm="1">
        <f t="array" aca="1" ref="AM477" ca="1">AM476*INDIRECT(AM468)</f>
        <v>765</v>
      </c>
      <c r="AN477" s="33" cm="1">
        <f t="array" aca="1" ref="AN477" ca="1">AN476*INDIRECT(AN468)</f>
        <v>796.66666666666663</v>
      </c>
      <c r="AO477" s="33" cm="1">
        <f t="array" aca="1" ref="AO477" ca="1">AO476*INDIRECT(AO468)</f>
        <v>828.33333333333326</v>
      </c>
      <c r="AP477" s="33" cm="1">
        <f t="array" aca="1" ref="AP477" ca="1">AP476*INDIRECT(AP468)</f>
        <v>859.99999999999989</v>
      </c>
      <c r="AQ477" s="33" cm="1">
        <f t="array" aca="1" ref="AQ477" ca="1">AQ476*INDIRECT(AQ468)</f>
        <v>891.66666666666663</v>
      </c>
      <c r="AR477" s="33" cm="1">
        <f t="array" aca="1" ref="AR477" ca="1">AR476*INDIRECT(AR468)</f>
        <v>923.33333333333326</v>
      </c>
      <c r="AS477" s="33" cm="1">
        <f t="array" aca="1" ref="AS477" ca="1">AS476*INDIRECT(AS468)</f>
        <v>954.99999999999989</v>
      </c>
      <c r="AT477" s="33" cm="1">
        <f t="array" aca="1" ref="AT477" ca="1">AT476*INDIRECT(AT468)</f>
        <v>986.66666666666652</v>
      </c>
      <c r="AU477" s="33" cm="1">
        <f t="array" aca="1" ref="AU477" ca="1">AU476*INDIRECT(AU468)</f>
        <v>1018.3333333333331</v>
      </c>
      <c r="AV477" s="33" cm="1">
        <f t="array" aca="1" ref="AV477" ca="1">AV476*INDIRECT(AV468)</f>
        <v>1049.9999999999998</v>
      </c>
      <c r="AW477" s="33" cm="1">
        <f t="array" aca="1" ref="AW477" ca="1">AW476*INDIRECT(AW468)</f>
        <v>1081.6666666666665</v>
      </c>
      <c r="AX477" s="33" cm="1">
        <f t="array" aca="1" ref="AX477" ca="1">AX476*INDIRECT(AX468)</f>
        <v>1113.333333333333</v>
      </c>
      <c r="AY477" s="33" cm="1">
        <f t="array" aca="1" ref="AY477" ca="1">AY476*INDIRECT(AY468)</f>
        <v>1144.9999999999998</v>
      </c>
      <c r="AZ477" s="33" cm="1">
        <f t="array" aca="1" ref="AZ477" ca="1">AZ476*INDIRECT(AZ468)</f>
        <v>1176.6666666666665</v>
      </c>
      <c r="BA477" s="33" cm="1">
        <f t="array" aca="1" ref="BA477" ca="1">BA476*INDIRECT(BA468)</f>
        <v>1208.333333333333</v>
      </c>
      <c r="BB477" s="33" cm="1">
        <f t="array" aca="1" ref="BB477" ca="1">BB476*INDIRECT(BB468)</f>
        <v>1239.9999999999998</v>
      </c>
      <c r="BC477" s="33" cm="1">
        <f t="array" aca="1" ref="BC477" ca="1">BC476*INDIRECT(BC468)</f>
        <v>1271.6666666666665</v>
      </c>
      <c r="BD477" s="33" cm="1">
        <f t="array" aca="1" ref="BD477" ca="1">BD476*INDIRECT(BD468)</f>
        <v>1303.3333333333333</v>
      </c>
      <c r="BE477" s="33" cm="1">
        <f t="array" aca="1" ref="BE477" ca="1">BE476*INDIRECT(BE468)</f>
        <v>1335</v>
      </c>
      <c r="BF477" s="33" cm="1">
        <f t="array" aca="1" ref="BF477" ca="1">BF476*INDIRECT(BF468)</f>
        <v>1366.666666666667</v>
      </c>
      <c r="BG477" s="33" cm="1">
        <f t="array" aca="1" ref="BG477" ca="1">BG476*INDIRECT(BG468)</f>
        <v>1398.3333333333337</v>
      </c>
      <c r="BH477" s="33" cm="1">
        <f t="array" aca="1" ref="BH477" ca="1">BH476*INDIRECT(BH468)</f>
        <v>1430.0000000000005</v>
      </c>
      <c r="BI477" s="33" cm="1">
        <f t="array" aca="1" ref="BI477" ca="1">BI476*INDIRECT(BI468)</f>
        <v>1461.6666666666672</v>
      </c>
      <c r="BJ477" s="33" cm="1">
        <f t="array" aca="1" ref="BJ477" ca="1">BJ476*INDIRECT(BJ468)</f>
        <v>1493.3333333333339</v>
      </c>
      <c r="BK477" s="33" cm="1">
        <f t="array" aca="1" ref="BK477" ca="1">BK476*INDIRECT(BK468)</f>
        <v>1525.0000000000009</v>
      </c>
      <c r="BL477" s="33" cm="1">
        <f t="array" aca="1" ref="BL477" ca="1">BL476*INDIRECT(BL468)</f>
        <v>1556.6666666666677</v>
      </c>
      <c r="BM477" s="33" cm="1">
        <f t="array" aca="1" ref="BM477" ca="1">BM476*INDIRECT(BM468)</f>
        <v>1588.3333333333344</v>
      </c>
      <c r="BN477" s="33" cm="1">
        <f t="array" aca="1" ref="BN477" ca="1">BN476*INDIRECT(BN468)</f>
        <v>1620.0000000000011</v>
      </c>
      <c r="BO477" s="33" cm="1">
        <f t="array" aca="1" ref="BO477" ca="1">BO476*INDIRECT(BO468)</f>
        <v>1651.6666666666679</v>
      </c>
      <c r="BP477" s="33" cm="1">
        <f t="array" aca="1" ref="BP477" ca="1">BP476*INDIRECT(BP468)</f>
        <v>1683.3333333333348</v>
      </c>
      <c r="BQ477" s="33" cm="1">
        <f t="array" aca="1" ref="BQ477" ca="1">BQ476*INDIRECT(BQ468)</f>
        <v>1715.0000000000016</v>
      </c>
      <c r="BR477" s="33" cm="1">
        <f t="array" aca="1" ref="BR477" ca="1">BR476*INDIRECT(BR468)</f>
        <v>1746.6666666666683</v>
      </c>
      <c r="BS477" s="33" cm="1">
        <f t="array" aca="1" ref="BS477" ca="1">BS476*INDIRECT(BS468)</f>
        <v>1778.3333333333351</v>
      </c>
      <c r="BT477" s="33" cm="1">
        <f t="array" aca="1" ref="BT477" ca="1">BT476*INDIRECT(BT468)</f>
        <v>1810.0000000000018</v>
      </c>
      <c r="BU477" s="33" cm="1">
        <f t="array" aca="1" ref="BU477" ca="1">BU476*INDIRECT(BU468)</f>
        <v>1841.6666666666686</v>
      </c>
      <c r="BV477" s="33" cm="1">
        <f t="array" aca="1" ref="BV477" ca="1">BV476*INDIRECT(BV468)</f>
        <v>1873.3333333333355</v>
      </c>
      <c r="BW477" s="33" cm="1">
        <f t="array" aca="1" ref="BW477" ca="1">BW476*INDIRECT(BW468)</f>
        <v>1905.0000000000023</v>
      </c>
      <c r="BX477" s="33" cm="1">
        <f t="array" aca="1" ref="BX477" ca="1">BX476*INDIRECT(BX468)</f>
        <v>1936.666666666669</v>
      </c>
      <c r="BY477" s="33" cm="1">
        <f t="array" aca="1" ref="BY477" ca="1">BY476*INDIRECT(BY468)</f>
        <v>1968.3333333333358</v>
      </c>
      <c r="BZ477" s="33" cm="1">
        <f t="array" aca="1" ref="BZ477" ca="1">BZ476*INDIRECT(BZ468)</f>
        <v>2000.0000000000025</v>
      </c>
      <c r="CA477" s="33" cm="1">
        <f t="array" aca="1" ref="CA477" ca="1">CA476*INDIRECT(CA468)</f>
        <v>2000.0000000000025</v>
      </c>
      <c r="CB477" s="33" cm="1">
        <f t="array" aca="1" ref="CB477" ca="1">CB476*INDIRECT(CB468)</f>
        <v>2000.0000000000025</v>
      </c>
      <c r="CC477" s="33" cm="1">
        <f t="array" aca="1" ref="CC477" ca="1">CC476*INDIRECT(CC468)</f>
        <v>2000.0000000000025</v>
      </c>
      <c r="CD477" s="33" cm="1">
        <f t="array" aca="1" ref="CD477" ca="1">CD476*INDIRECT(CD468)</f>
        <v>2000.0000000000025</v>
      </c>
      <c r="CE477" s="33" cm="1">
        <f t="array" aca="1" ref="CE477" ca="1">CE476*INDIRECT(CE468)</f>
        <v>2000.0000000000025</v>
      </c>
      <c r="CF477" s="33" cm="1">
        <f t="array" aca="1" ref="CF477" ca="1">CF476*INDIRECT(CF468)</f>
        <v>2000.0000000000025</v>
      </c>
      <c r="CG477" s="33" cm="1">
        <f t="array" aca="1" ref="CG477" ca="1">CG476*INDIRECT(CG468)</f>
        <v>2000.0000000000025</v>
      </c>
      <c r="CH477" s="33" cm="1">
        <f t="array" aca="1" ref="CH477" ca="1">CH476*INDIRECT(CH468)</f>
        <v>2000.0000000000025</v>
      </c>
      <c r="CI477" s="33" cm="1">
        <f t="array" aca="1" ref="CI477" ca="1">CI476*INDIRECT(CI468)</f>
        <v>2000.0000000000025</v>
      </c>
      <c r="CJ477" s="33" cm="1">
        <f t="array" aca="1" ref="CJ477" ca="1">CJ476*INDIRECT(CJ468)</f>
        <v>2000.0000000000025</v>
      </c>
      <c r="CK477" s="33" cm="1">
        <f t="array" aca="1" ref="CK477" ca="1">CK476*INDIRECT(CK468)</f>
        <v>2000.0000000000025</v>
      </c>
      <c r="CL477" s="33" cm="1">
        <f t="array" aca="1" ref="CL477" ca="1">CL476*INDIRECT(CL468)</f>
        <v>2000.0000000000025</v>
      </c>
      <c r="CN477" s="24"/>
      <c r="CO477" s="33" t="e" cm="1">
        <f t="array" aca="1" ref="CO477" ca="1">CO476*INDIRECT(CO468)</f>
        <v>#N/A</v>
      </c>
      <c r="CP477" s="33" t="e" cm="1">
        <f t="array" aca="1" ref="CP477" ca="1">CP476*INDIRECT(CP468)</f>
        <v>#N/A</v>
      </c>
      <c r="CQ477" s="33" t="e" cm="1">
        <f t="array" aca="1" ref="CQ477" ca="1">CQ476*INDIRECT(CQ468)</f>
        <v>#N/A</v>
      </c>
      <c r="CR477" s="33" t="e" cm="1">
        <f t="array" aca="1" ref="CR477" ca="1">CR476*INDIRECT(CR468)</f>
        <v>#N/A</v>
      </c>
      <c r="CS477" s="33" t="e" cm="1">
        <f t="array" aca="1" ref="CS477" ca="1">CS476*INDIRECT(CS468)</f>
        <v>#N/A</v>
      </c>
      <c r="CT477" s="33" t="e" cm="1">
        <f t="array" aca="1" ref="CT477" ca="1">CT476*INDIRECT(CT468)</f>
        <v>#N/A</v>
      </c>
      <c r="CU477" s="33" t="e" cm="1">
        <f t="array" aca="1" ref="CU477" ca="1">CU476*INDIRECT(CU468)</f>
        <v>#N/A</v>
      </c>
      <c r="CV477" s="33" t="e" cm="1">
        <f t="array" aca="1" ref="CV477" ca="1">CV476*INDIRECT(CV468)</f>
        <v>#N/A</v>
      </c>
      <c r="CW477" s="33" t="e" cm="1">
        <f t="array" aca="1" ref="CW477" ca="1">CW476*INDIRECT(CW468)</f>
        <v>#N/A</v>
      </c>
      <c r="CX477" s="33" t="e" cm="1">
        <f t="array" aca="1" ref="CX477" ca="1">CX476*INDIRECT(CX468)</f>
        <v>#N/A</v>
      </c>
      <c r="CY477" s="33" t="e" cm="1">
        <f t="array" aca="1" ref="CY477" ca="1">CY476*INDIRECT(CY468)</f>
        <v>#N/A</v>
      </c>
      <c r="CZ477" s="33" t="e" cm="1">
        <f t="array" aca="1" ref="CZ477" ca="1">CZ476*INDIRECT(CZ468)</f>
        <v>#N/A</v>
      </c>
      <c r="DA477" s="33" t="e" cm="1">
        <f t="array" aca="1" ref="DA477" ca="1">DA476*INDIRECT(DA468)</f>
        <v>#N/A</v>
      </c>
      <c r="DB477" s="33" t="e" cm="1">
        <f t="array" aca="1" ref="DB477" ca="1">DB476*INDIRECT(DB468)</f>
        <v>#N/A</v>
      </c>
      <c r="DC477" s="33" t="e" cm="1">
        <f t="array" aca="1" ref="DC477" ca="1">DC476*INDIRECT(DC468)</f>
        <v>#N/A</v>
      </c>
      <c r="DD477" s="33" t="e" cm="1">
        <f t="array" aca="1" ref="DD477" ca="1">DD476*INDIRECT(DD468)</f>
        <v>#N/A</v>
      </c>
      <c r="DE477" s="33" t="e" cm="1">
        <f t="array" aca="1" ref="DE477" ca="1">DE476*INDIRECT(DE468)</f>
        <v>#N/A</v>
      </c>
      <c r="DF477" s="33" t="e" cm="1">
        <f t="array" aca="1" ref="DF477" ca="1">DF476*INDIRECT(DF468)</f>
        <v>#N/A</v>
      </c>
      <c r="DG477" s="33" t="e" cm="1">
        <f t="array" aca="1" ref="DG477" ca="1">DG476*INDIRECT(DG468)</f>
        <v>#N/A</v>
      </c>
      <c r="DH477" s="33" t="e" cm="1">
        <f t="array" aca="1" ref="DH477" ca="1">DH476*INDIRECT(DH468)</f>
        <v>#N/A</v>
      </c>
      <c r="DI477" s="33" t="e" cm="1">
        <f t="array" aca="1" ref="DI477" ca="1">DI476*INDIRECT(DI468)</f>
        <v>#N/A</v>
      </c>
      <c r="DJ477" s="33" t="e" cm="1">
        <f t="array" aca="1" ref="DJ477" ca="1">DJ476*INDIRECT(DJ468)</f>
        <v>#N/A</v>
      </c>
      <c r="DK477" s="33" t="e" cm="1">
        <f t="array" aca="1" ref="DK477" ca="1">DK476*INDIRECT(DK468)</f>
        <v>#N/A</v>
      </c>
      <c r="DL477" s="33" t="e" cm="1">
        <f t="array" aca="1" ref="DL477" ca="1">DL476*INDIRECT(DL468)</f>
        <v>#N/A</v>
      </c>
    </row>
    <row r="478" spans="1:116" x14ac:dyDescent="0.4">
      <c r="A478" s="27"/>
      <c r="B478" s="27"/>
      <c r="C478" s="27"/>
      <c r="D478" t="s">
        <v>478</v>
      </c>
      <c r="E478" s="9" t="str">
        <f t="shared" ref="E478" si="547">ROW()&amp;" "&amp;D478</f>
        <v>478 SAM-PR-R</v>
      </c>
      <c r="F478" s="27"/>
      <c r="G478" s="126"/>
      <c r="H478" s="24"/>
      <c r="I478" s="24"/>
      <c r="J478" s="24"/>
      <c r="K478" s="33"/>
      <c r="L478" s="33"/>
      <c r="M478" s="33"/>
      <c r="N478" s="33"/>
      <c r="O478" s="33"/>
      <c r="P478" s="33"/>
      <c r="R478" s="165"/>
      <c r="S478" s="33"/>
      <c r="T478" s="33"/>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c r="BV478" s="33"/>
      <c r="BW478" s="33"/>
      <c r="BX478" s="33"/>
      <c r="BY478" s="33"/>
      <c r="BZ478" s="33"/>
      <c r="CA478" s="33"/>
      <c r="CB478" s="33"/>
      <c r="CC478" s="33"/>
      <c r="CD478" s="33"/>
      <c r="CE478" s="33"/>
      <c r="CF478" s="33"/>
      <c r="CG478" s="33"/>
      <c r="CH478" s="33"/>
      <c r="CI478" s="33"/>
      <c r="CJ478" s="33"/>
      <c r="CK478" s="33"/>
      <c r="CL478" s="33"/>
      <c r="CN478" s="24"/>
      <c r="CO478" s="33"/>
      <c r="CP478" s="33"/>
      <c r="CQ478" s="33"/>
      <c r="CR478" s="33"/>
      <c r="CS478" s="33"/>
      <c r="CT478" s="33"/>
      <c r="CU478" s="33"/>
      <c r="CV478" s="33"/>
      <c r="CW478" s="33"/>
      <c r="CX478" s="33"/>
      <c r="CY478" s="33"/>
      <c r="CZ478" s="33"/>
      <c r="DA478" s="33"/>
      <c r="DB478" s="33"/>
      <c r="DC478" s="33"/>
      <c r="DD478" s="33"/>
      <c r="DE478" s="33"/>
      <c r="DF478" s="33"/>
      <c r="DG478" s="33"/>
      <c r="DH478" s="33"/>
      <c r="DI478" s="33"/>
      <c r="DJ478" s="33"/>
      <c r="DK478" s="33"/>
      <c r="DL478" s="33"/>
    </row>
    <row r="479" spans="1:116" x14ac:dyDescent="0.4">
      <c r="B479" t="s">
        <v>332</v>
      </c>
      <c r="D479" t="s">
        <v>478</v>
      </c>
      <c r="E479" s="8" t="str">
        <f>ROW()&amp;" "&amp;D479</f>
        <v>479 SAM-PR-R</v>
      </c>
      <c r="G479" s="136" t="str">
        <f>G466</f>
        <v>(Primary label)</v>
      </c>
      <c r="H479" s="31"/>
      <c r="I479" s="73"/>
      <c r="J479" s="73"/>
      <c r="K479" s="58"/>
      <c r="L479" s="58"/>
      <c r="M479" s="58"/>
      <c r="N479" s="58"/>
      <c r="O479" s="58"/>
      <c r="P479" s="58"/>
      <c r="R479" s="33"/>
      <c r="S479" s="33"/>
      <c r="T479" s="33"/>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c r="BV479" s="33"/>
      <c r="BW479" s="33"/>
      <c r="BX479" s="33"/>
      <c r="BY479" s="33"/>
      <c r="BZ479" s="33"/>
      <c r="CA479" s="33"/>
      <c r="CB479" s="33"/>
      <c r="CC479" s="33"/>
      <c r="CD479" s="33"/>
      <c r="CE479" s="33"/>
      <c r="CF479" s="33"/>
      <c r="CG479" s="33"/>
      <c r="CH479" s="33"/>
      <c r="CI479" s="33"/>
      <c r="CJ479" s="33"/>
      <c r="CK479" s="33"/>
      <c r="CL479" s="33"/>
      <c r="CN479" s="73"/>
      <c r="CO479" s="33"/>
      <c r="CP479" s="33"/>
      <c r="CQ479" s="33"/>
      <c r="CR479" s="33"/>
      <c r="CS479" s="33"/>
      <c r="CT479" s="33"/>
      <c r="CU479" s="33"/>
      <c r="CV479" s="33"/>
      <c r="CW479" s="33"/>
      <c r="CX479" s="33"/>
      <c r="CY479" s="33"/>
      <c r="CZ479" s="33"/>
      <c r="DA479" s="33"/>
      <c r="DB479" s="33"/>
      <c r="DC479" s="33"/>
      <c r="DD479" s="33"/>
      <c r="DE479" s="33"/>
      <c r="DF479" s="33"/>
      <c r="DG479" s="33"/>
      <c r="DH479" s="33"/>
      <c r="DI479" s="33"/>
      <c r="DJ479" s="33"/>
      <c r="DK479" s="33"/>
      <c r="DL479" s="33"/>
    </row>
    <row r="480" spans="1:116" x14ac:dyDescent="0.4">
      <c r="A480" s="3"/>
      <c r="B480" t="s">
        <v>332</v>
      </c>
      <c r="D480" t="s">
        <v>478</v>
      </c>
      <c r="E480" s="8" t="str">
        <f>ROW()&amp;" "&amp;D480</f>
        <v>480 SAM-PR-R</v>
      </c>
      <c r="G480" s="241" t="str">
        <f>IFERROR(SUBSTITUTE(G474,":",""),"no unit")</f>
        <v>unit</v>
      </c>
      <c r="H480" s="208"/>
      <c r="I480" s="209"/>
      <c r="J480" s="209"/>
      <c r="K480" s="217"/>
      <c r="L480" s="217"/>
      <c r="M480" s="217"/>
      <c r="N480" s="217"/>
      <c r="O480" s="217"/>
      <c r="P480" s="217"/>
      <c r="R480" s="218"/>
      <c r="S480" s="212" t="str">
        <f t="shared" ref="S480:AX480" si="548">ADDRESS(ROW(S477),COLUMN(S477),2)</f>
        <v>S$477</v>
      </c>
      <c r="T480" s="212" t="str">
        <f t="shared" si="548"/>
        <v>T$477</v>
      </c>
      <c r="U480" s="212" t="str">
        <f t="shared" si="548"/>
        <v>U$477</v>
      </c>
      <c r="V480" s="212" t="str">
        <f t="shared" si="548"/>
        <v>V$477</v>
      </c>
      <c r="W480" s="212" t="str">
        <f t="shared" si="548"/>
        <v>W$477</v>
      </c>
      <c r="X480" s="212" t="str">
        <f t="shared" si="548"/>
        <v>X$477</v>
      </c>
      <c r="Y480" s="212" t="str">
        <f t="shared" si="548"/>
        <v>Y$477</v>
      </c>
      <c r="Z480" s="212" t="str">
        <f t="shared" si="548"/>
        <v>Z$477</v>
      </c>
      <c r="AA480" s="212" t="str">
        <f t="shared" si="548"/>
        <v>AA$477</v>
      </c>
      <c r="AB480" s="212" t="str">
        <f t="shared" si="548"/>
        <v>AB$477</v>
      </c>
      <c r="AC480" s="212" t="str">
        <f t="shared" si="548"/>
        <v>AC$477</v>
      </c>
      <c r="AD480" s="212" t="str">
        <f t="shared" si="548"/>
        <v>AD$477</v>
      </c>
      <c r="AE480" s="212" t="str">
        <f t="shared" si="548"/>
        <v>AE$477</v>
      </c>
      <c r="AF480" s="212" t="str">
        <f t="shared" si="548"/>
        <v>AF$477</v>
      </c>
      <c r="AG480" s="212" t="str">
        <f t="shared" si="548"/>
        <v>AG$477</v>
      </c>
      <c r="AH480" s="212" t="str">
        <f t="shared" si="548"/>
        <v>AH$477</v>
      </c>
      <c r="AI480" s="212" t="str">
        <f t="shared" si="548"/>
        <v>AI$477</v>
      </c>
      <c r="AJ480" s="212" t="str">
        <f t="shared" si="548"/>
        <v>AJ$477</v>
      </c>
      <c r="AK480" s="212" t="str">
        <f t="shared" si="548"/>
        <v>AK$477</v>
      </c>
      <c r="AL480" s="212" t="str">
        <f t="shared" si="548"/>
        <v>AL$477</v>
      </c>
      <c r="AM480" s="212" t="str">
        <f t="shared" si="548"/>
        <v>AM$477</v>
      </c>
      <c r="AN480" s="212" t="str">
        <f t="shared" si="548"/>
        <v>AN$477</v>
      </c>
      <c r="AO480" s="212" t="str">
        <f t="shared" si="548"/>
        <v>AO$477</v>
      </c>
      <c r="AP480" s="212" t="str">
        <f t="shared" si="548"/>
        <v>AP$477</v>
      </c>
      <c r="AQ480" s="212" t="str">
        <f t="shared" si="548"/>
        <v>AQ$477</v>
      </c>
      <c r="AR480" s="212" t="str">
        <f t="shared" si="548"/>
        <v>AR$477</v>
      </c>
      <c r="AS480" s="212" t="str">
        <f t="shared" si="548"/>
        <v>AS$477</v>
      </c>
      <c r="AT480" s="212" t="str">
        <f t="shared" si="548"/>
        <v>AT$477</v>
      </c>
      <c r="AU480" s="212" t="str">
        <f t="shared" si="548"/>
        <v>AU$477</v>
      </c>
      <c r="AV480" s="212" t="str">
        <f t="shared" si="548"/>
        <v>AV$477</v>
      </c>
      <c r="AW480" s="212" t="str">
        <f t="shared" si="548"/>
        <v>AW$477</v>
      </c>
      <c r="AX480" s="212" t="str">
        <f t="shared" si="548"/>
        <v>AX$477</v>
      </c>
      <c r="AY480" s="212" t="str">
        <f t="shared" ref="AY480:CD480" si="549">ADDRESS(ROW(AY477),COLUMN(AY477),2)</f>
        <v>AY$477</v>
      </c>
      <c r="AZ480" s="212" t="str">
        <f t="shared" si="549"/>
        <v>AZ$477</v>
      </c>
      <c r="BA480" s="212" t="str">
        <f t="shared" si="549"/>
        <v>BA$477</v>
      </c>
      <c r="BB480" s="212" t="str">
        <f t="shared" si="549"/>
        <v>BB$477</v>
      </c>
      <c r="BC480" s="212" t="str">
        <f t="shared" si="549"/>
        <v>BC$477</v>
      </c>
      <c r="BD480" s="212" t="str">
        <f t="shared" si="549"/>
        <v>BD$477</v>
      </c>
      <c r="BE480" s="212" t="str">
        <f t="shared" si="549"/>
        <v>BE$477</v>
      </c>
      <c r="BF480" s="212" t="str">
        <f t="shared" si="549"/>
        <v>BF$477</v>
      </c>
      <c r="BG480" s="212" t="str">
        <f t="shared" si="549"/>
        <v>BG$477</v>
      </c>
      <c r="BH480" s="212" t="str">
        <f t="shared" si="549"/>
        <v>BH$477</v>
      </c>
      <c r="BI480" s="212" t="str">
        <f t="shared" si="549"/>
        <v>BI$477</v>
      </c>
      <c r="BJ480" s="212" t="str">
        <f t="shared" si="549"/>
        <v>BJ$477</v>
      </c>
      <c r="BK480" s="212" t="str">
        <f t="shared" si="549"/>
        <v>BK$477</v>
      </c>
      <c r="BL480" s="212" t="str">
        <f t="shared" si="549"/>
        <v>BL$477</v>
      </c>
      <c r="BM480" s="212" t="str">
        <f t="shared" si="549"/>
        <v>BM$477</v>
      </c>
      <c r="BN480" s="212" t="str">
        <f t="shared" si="549"/>
        <v>BN$477</v>
      </c>
      <c r="BO480" s="212" t="str">
        <f t="shared" si="549"/>
        <v>BO$477</v>
      </c>
      <c r="BP480" s="212" t="str">
        <f t="shared" si="549"/>
        <v>BP$477</v>
      </c>
      <c r="BQ480" s="212" t="str">
        <f t="shared" si="549"/>
        <v>BQ$477</v>
      </c>
      <c r="BR480" s="212" t="str">
        <f t="shared" si="549"/>
        <v>BR$477</v>
      </c>
      <c r="BS480" s="212" t="str">
        <f t="shared" si="549"/>
        <v>BS$477</v>
      </c>
      <c r="BT480" s="212" t="str">
        <f t="shared" si="549"/>
        <v>BT$477</v>
      </c>
      <c r="BU480" s="212" t="str">
        <f t="shared" si="549"/>
        <v>BU$477</v>
      </c>
      <c r="BV480" s="212" t="str">
        <f t="shared" si="549"/>
        <v>BV$477</v>
      </c>
      <c r="BW480" s="212" t="str">
        <f t="shared" si="549"/>
        <v>BW$477</v>
      </c>
      <c r="BX480" s="212" t="str">
        <f t="shared" si="549"/>
        <v>BX$477</v>
      </c>
      <c r="BY480" s="212" t="str">
        <f t="shared" si="549"/>
        <v>BY$477</v>
      </c>
      <c r="BZ480" s="212" t="str">
        <f t="shared" si="549"/>
        <v>BZ$477</v>
      </c>
      <c r="CA480" s="212" t="str">
        <f t="shared" si="549"/>
        <v>CA$477</v>
      </c>
      <c r="CB480" s="212" t="str">
        <f t="shared" si="549"/>
        <v>CB$477</v>
      </c>
      <c r="CC480" s="212" t="str">
        <f t="shared" si="549"/>
        <v>CC$477</v>
      </c>
      <c r="CD480" s="212" t="str">
        <f t="shared" si="549"/>
        <v>CD$477</v>
      </c>
      <c r="CE480" s="212" t="str">
        <f t="shared" ref="CE480:CL480" si="550">ADDRESS(ROW(CE477),COLUMN(CE477),2)</f>
        <v>CE$477</v>
      </c>
      <c r="CF480" s="212" t="str">
        <f t="shared" si="550"/>
        <v>CF$477</v>
      </c>
      <c r="CG480" s="212" t="str">
        <f t="shared" si="550"/>
        <v>CG$477</v>
      </c>
      <c r="CH480" s="212" t="str">
        <f t="shared" si="550"/>
        <v>CH$477</v>
      </c>
      <c r="CI480" s="212" t="str">
        <f t="shared" si="550"/>
        <v>CI$477</v>
      </c>
      <c r="CJ480" s="212" t="str">
        <f t="shared" si="550"/>
        <v>CJ$477</v>
      </c>
      <c r="CK480" s="212" t="str">
        <f t="shared" si="550"/>
        <v>CK$477</v>
      </c>
      <c r="CL480" s="212" t="str">
        <f t="shared" si="550"/>
        <v>CL$477</v>
      </c>
      <c r="CN480" s="209"/>
      <c r="CO480" s="212" t="str">
        <f t="shared" ref="CO480:DK480" si="551">ADDRESS(ROW(CO477),COLUMN(CO477),2)</f>
        <v>CO$477</v>
      </c>
      <c r="CP480" s="212" t="str">
        <f t="shared" si="551"/>
        <v>CP$477</v>
      </c>
      <c r="CQ480" s="212" t="str">
        <f t="shared" si="551"/>
        <v>CQ$477</v>
      </c>
      <c r="CR480" s="212" t="str">
        <f t="shared" si="551"/>
        <v>CR$477</v>
      </c>
      <c r="CS480" s="212" t="str">
        <f t="shared" si="551"/>
        <v>CS$477</v>
      </c>
      <c r="CT480" s="212" t="str">
        <f t="shared" si="551"/>
        <v>CT$477</v>
      </c>
      <c r="CU480" s="212" t="str">
        <f t="shared" si="551"/>
        <v>CU$477</v>
      </c>
      <c r="CV480" s="212" t="str">
        <f t="shared" si="551"/>
        <v>CV$477</v>
      </c>
      <c r="CW480" s="212" t="str">
        <f t="shared" si="551"/>
        <v>CW$477</v>
      </c>
      <c r="CX480" s="212" t="str">
        <f t="shared" si="551"/>
        <v>CX$477</v>
      </c>
      <c r="CY480" s="212" t="str">
        <f t="shared" si="551"/>
        <v>CY$477</v>
      </c>
      <c r="CZ480" s="212" t="str">
        <f t="shared" si="551"/>
        <v>CZ$477</v>
      </c>
      <c r="DA480" s="212" t="str">
        <f t="shared" si="551"/>
        <v>DA$477</v>
      </c>
      <c r="DB480" s="212" t="str">
        <f t="shared" si="551"/>
        <v>DB$477</v>
      </c>
      <c r="DC480" s="212" t="str">
        <f t="shared" si="551"/>
        <v>DC$477</v>
      </c>
      <c r="DD480" s="212" t="str">
        <f t="shared" si="551"/>
        <v>DD$477</v>
      </c>
      <c r="DE480" s="212" t="str">
        <f t="shared" si="551"/>
        <v>DE$477</v>
      </c>
      <c r="DF480" s="212" t="str">
        <f t="shared" si="551"/>
        <v>DF$477</v>
      </c>
      <c r="DG480" s="212" t="str">
        <f t="shared" si="551"/>
        <v>DG$477</v>
      </c>
      <c r="DH480" s="212" t="str">
        <f t="shared" si="551"/>
        <v>DH$477</v>
      </c>
      <c r="DI480" s="212" t="str">
        <f t="shared" si="551"/>
        <v>DI$477</v>
      </c>
      <c r="DJ480" s="212" t="str">
        <f t="shared" si="551"/>
        <v>DJ$477</v>
      </c>
      <c r="DK480" s="212" t="str">
        <f t="shared" si="551"/>
        <v>DK$477</v>
      </c>
      <c r="DL480" s="212" t="str">
        <f t="shared" ref="DL480" si="552">ADDRESS(ROW(DL477),COLUMN(DL477),2)</f>
        <v>DL$477</v>
      </c>
    </row>
    <row r="481" spans="1:116" x14ac:dyDescent="0.4">
      <c r="B481" t="s">
        <v>332</v>
      </c>
      <c r="D481" t="s">
        <v>478</v>
      </c>
      <c r="E481" s="8" t="str">
        <f>ROW()&amp;" "&amp;D481</f>
        <v>481 SAM-PR-R</v>
      </c>
      <c r="G481" s="136" t="str">
        <f>G468</f>
        <v>Primary revenue driver</v>
      </c>
      <c r="H481" s="31"/>
      <c r="I481" s="73"/>
      <c r="J481" s="73"/>
      <c r="K481" s="58"/>
      <c r="L481" s="58"/>
      <c r="M481" s="58"/>
      <c r="N481" s="58"/>
      <c r="O481" s="58"/>
      <c r="P481" s="58"/>
      <c r="R481" s="33"/>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73"/>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478</v>
      </c>
      <c r="E482" s="8" t="str">
        <f t="shared" ref="E482:E485" si="553">ROW()&amp;" "&amp;D482</f>
        <v>482 SAM-PR-R</v>
      </c>
      <c r="G482" s="136" t="str">
        <f>G469</f>
        <v>Primary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B483" t="s">
        <v>332</v>
      </c>
      <c r="D483" t="s">
        <v>478</v>
      </c>
      <c r="E483" s="8" t="str">
        <f t="shared" ref="E483" si="554">ROW()&amp;" "&amp;D483</f>
        <v>483 SAM-PR-R</v>
      </c>
      <c r="G483" s="136" t="str">
        <f>G470</f>
        <v>(Secondary label)</v>
      </c>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B484" t="s">
        <v>332</v>
      </c>
      <c r="D484" t="s">
        <v>478</v>
      </c>
      <c r="E484" s="8" t="str">
        <f t="shared" si="553"/>
        <v>484 SAM-PR-R</v>
      </c>
      <c r="G484" s="136" t="str">
        <f>G471</f>
        <v xml:space="preserve">secondary unit </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478</v>
      </c>
      <c r="E485" s="8" t="str">
        <f t="shared" si="553"/>
        <v>485 SAM-PR-R</v>
      </c>
      <c r="G485" s="136" t="str">
        <f>G472</f>
        <v>Secondary revenue driver</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E486" s="8"/>
      <c r="G486" s="8" t="s">
        <v>459</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E487" s="8"/>
      <c r="G487" s="8" t="s">
        <v>5</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4">
      <c r="E488" s="8"/>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4">
      <c r="E489" s="8"/>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4">
      <c r="E490" s="8"/>
      <c r="G490" s="136"/>
      <c r="H490" s="31"/>
      <c r="I490" s="73"/>
      <c r="J490" s="73"/>
      <c r="K490" s="39"/>
      <c r="L490" s="39"/>
      <c r="M490" s="39"/>
      <c r="N490" s="39"/>
      <c r="O490" s="39"/>
      <c r="P490" s="39"/>
      <c r="R490" s="38"/>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73"/>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4">
      <c r="A491" s="174"/>
      <c r="E491" s="8"/>
      <c r="G491" s="175" t="s">
        <v>490</v>
      </c>
      <c r="H491" s="174"/>
      <c r="I491" s="176"/>
      <c r="J491" s="176"/>
      <c r="K491" s="197"/>
      <c r="L491" s="197"/>
      <c r="M491" s="197"/>
      <c r="N491" s="197"/>
      <c r="O491" s="197"/>
      <c r="P491" s="197"/>
      <c r="R491" s="198"/>
      <c r="S491" s="174"/>
      <c r="T491" s="174"/>
      <c r="U491" s="174"/>
      <c r="V491" s="174"/>
      <c r="W491" s="174"/>
      <c r="X491" s="174"/>
      <c r="Y491" s="174"/>
      <c r="Z491" s="174"/>
      <c r="AA491" s="174"/>
      <c r="AB491" s="174"/>
      <c r="AC491" s="174"/>
      <c r="AD491" s="174"/>
      <c r="AE491" s="174"/>
      <c r="AF491" s="174"/>
      <c r="AG491" s="174"/>
      <c r="AH491" s="174"/>
      <c r="AI491" s="174"/>
      <c r="AJ491" s="174"/>
      <c r="AK491" s="174"/>
      <c r="AL491" s="174"/>
      <c r="AM491" s="174"/>
      <c r="AN491" s="174"/>
      <c r="AO491" s="174"/>
      <c r="AP491" s="174"/>
      <c r="AQ491" s="174"/>
      <c r="AR491" s="174"/>
      <c r="AS491" s="174"/>
      <c r="AT491" s="174"/>
      <c r="AU491" s="174"/>
      <c r="AV491" s="174"/>
      <c r="AW491" s="174"/>
      <c r="AX491" s="174"/>
      <c r="AY491" s="174"/>
      <c r="AZ491" s="174"/>
      <c r="BA491" s="174"/>
      <c r="BB491" s="174"/>
      <c r="BC491" s="174"/>
      <c r="BD491" s="174"/>
      <c r="BE491" s="174"/>
      <c r="BF491" s="174"/>
      <c r="BG491" s="174"/>
      <c r="BH491" s="174"/>
      <c r="BI491" s="174"/>
      <c r="BJ491" s="174"/>
      <c r="BK491" s="174"/>
      <c r="BL491" s="174"/>
      <c r="BM491" s="174"/>
      <c r="BN491" s="174"/>
      <c r="BO491" s="174"/>
      <c r="BP491" s="174"/>
      <c r="BQ491" s="174"/>
      <c r="BR491" s="174"/>
      <c r="BS491" s="174"/>
      <c r="BT491" s="174"/>
      <c r="BU491" s="174"/>
      <c r="BV491" s="174"/>
      <c r="BW491" s="174"/>
      <c r="BX491" s="174"/>
      <c r="BY491" s="174"/>
      <c r="BZ491" s="174"/>
      <c r="CA491" s="174"/>
      <c r="CB491" s="174"/>
      <c r="CC491" s="174"/>
      <c r="CD491" s="174"/>
      <c r="CE491" s="174"/>
      <c r="CF491" s="174"/>
      <c r="CG491" s="174"/>
      <c r="CH491" s="174"/>
      <c r="CI491" s="174"/>
      <c r="CJ491" s="174"/>
      <c r="CK491" s="174"/>
      <c r="CL491" s="174"/>
      <c r="CN491" s="176"/>
      <c r="CO491" s="174"/>
      <c r="CP491" s="174"/>
      <c r="CQ491" s="174"/>
      <c r="CR491" s="174"/>
      <c r="CS491" s="174"/>
      <c r="CT491" s="174"/>
      <c r="CU491" s="174"/>
      <c r="CV491" s="174"/>
      <c r="CW491" s="174"/>
      <c r="CX491" s="174"/>
      <c r="CY491" s="174"/>
      <c r="CZ491" s="174"/>
      <c r="DA491" s="174"/>
      <c r="DB491" s="174"/>
      <c r="DC491" s="174"/>
      <c r="DD491" s="174"/>
      <c r="DE491" s="174"/>
      <c r="DF491" s="174"/>
      <c r="DG491" s="174"/>
      <c r="DH491" s="174"/>
      <c r="DI491" s="174"/>
      <c r="DJ491" s="174"/>
      <c r="DK491" s="174"/>
      <c r="DL491" s="174"/>
    </row>
    <row r="492" spans="1:116" x14ac:dyDescent="0.4">
      <c r="A492" s="174"/>
      <c r="E492" s="8"/>
      <c r="G492" s="175" t="s">
        <v>492</v>
      </c>
      <c r="H492" s="174"/>
      <c r="I492" s="176"/>
      <c r="J492" s="176"/>
      <c r="K492" s="197"/>
      <c r="L492" s="197"/>
      <c r="M492" s="197"/>
      <c r="N492" s="197"/>
      <c r="O492" s="197"/>
      <c r="P492" s="197"/>
      <c r="R492" s="198"/>
      <c r="S492" s="174"/>
      <c r="T492" s="174"/>
      <c r="U492" s="174"/>
      <c r="V492" s="174"/>
      <c r="W492" s="174"/>
      <c r="X492" s="174"/>
      <c r="Y492" s="174"/>
      <c r="Z492" s="174"/>
      <c r="AA492" s="174"/>
      <c r="AB492" s="174"/>
      <c r="AC492" s="174"/>
      <c r="AD492" s="174"/>
      <c r="AE492" s="174"/>
      <c r="AF492" s="174"/>
      <c r="AG492" s="174"/>
      <c r="AH492" s="174"/>
      <c r="AI492" s="174"/>
      <c r="AJ492" s="174"/>
      <c r="AK492" s="174"/>
      <c r="AL492" s="174"/>
      <c r="AM492" s="174"/>
      <c r="AN492" s="174"/>
      <c r="AO492" s="174"/>
      <c r="AP492" s="174"/>
      <c r="AQ492" s="174"/>
      <c r="AR492" s="174"/>
      <c r="AS492" s="174"/>
      <c r="AT492" s="174"/>
      <c r="AU492" s="174"/>
      <c r="AV492" s="174"/>
      <c r="AW492" s="174"/>
      <c r="AX492" s="174"/>
      <c r="AY492" s="174"/>
      <c r="AZ492" s="174"/>
      <c r="BA492" s="174"/>
      <c r="BB492" s="174"/>
      <c r="BC492" s="174"/>
      <c r="BD492" s="174"/>
      <c r="BE492" s="174"/>
      <c r="BF492" s="174"/>
      <c r="BG492" s="174"/>
      <c r="BH492" s="174"/>
      <c r="BI492" s="174"/>
      <c r="BJ492" s="174"/>
      <c r="BK492" s="174"/>
      <c r="BL492" s="174"/>
      <c r="BM492" s="174"/>
      <c r="BN492" s="174"/>
      <c r="BO492" s="174"/>
      <c r="BP492" s="174"/>
      <c r="BQ492" s="174"/>
      <c r="BR492" s="174"/>
      <c r="BS492" s="174"/>
      <c r="BT492" s="174"/>
      <c r="BU492" s="174"/>
      <c r="BV492" s="174"/>
      <c r="BW492" s="174"/>
      <c r="BX492" s="174"/>
      <c r="BY492" s="174"/>
      <c r="BZ492" s="174"/>
      <c r="CA492" s="174"/>
      <c r="CB492" s="174"/>
      <c r="CC492" s="174"/>
      <c r="CD492" s="174"/>
      <c r="CE492" s="174"/>
      <c r="CF492" s="174"/>
      <c r="CG492" s="174"/>
      <c r="CH492" s="174"/>
      <c r="CI492" s="174"/>
      <c r="CJ492" s="174"/>
      <c r="CK492" s="174"/>
      <c r="CL492" s="174"/>
      <c r="CN492" s="176"/>
      <c r="CO492" s="174"/>
      <c r="CP492" s="174"/>
      <c r="CQ492" s="174"/>
      <c r="CR492" s="174"/>
      <c r="CS492" s="174"/>
      <c r="CT492" s="174"/>
      <c r="CU492" s="174"/>
      <c r="CV492" s="174"/>
      <c r="CW492" s="174"/>
      <c r="CX492" s="174"/>
      <c r="CY492" s="174"/>
      <c r="CZ492" s="174"/>
      <c r="DA492" s="174"/>
      <c r="DB492" s="174"/>
      <c r="DC492" s="174"/>
      <c r="DD492" s="174"/>
      <c r="DE492" s="174"/>
      <c r="DF492" s="174"/>
      <c r="DG492" s="174"/>
      <c r="DH492" s="174"/>
      <c r="DI492" s="174"/>
      <c r="DJ492" s="174"/>
      <c r="DK492" s="174"/>
      <c r="DL492" s="174"/>
    </row>
    <row r="493" spans="1:116" x14ac:dyDescent="0.4">
      <c r="A493" s="174"/>
      <c r="E493" s="8"/>
      <c r="G493" s="175" t="s">
        <v>461</v>
      </c>
      <c r="H493" s="174"/>
      <c r="I493" s="176"/>
      <c r="J493" s="176"/>
      <c r="K493" s="197"/>
      <c r="L493" s="197"/>
      <c r="M493" s="197"/>
      <c r="N493" s="197"/>
      <c r="O493" s="197"/>
      <c r="P493" s="197"/>
      <c r="R493" s="198"/>
      <c r="S493" s="199" t="str">
        <f t="shared" ref="S493:AX493" si="555">S$20</f>
        <v>S$16</v>
      </c>
      <c r="T493" s="199" t="str">
        <f t="shared" si="555"/>
        <v>T$16</v>
      </c>
      <c r="U493" s="199" t="str">
        <f t="shared" si="555"/>
        <v>U$16</v>
      </c>
      <c r="V493" s="199" t="str">
        <f t="shared" si="555"/>
        <v>V$16</v>
      </c>
      <c r="W493" s="199" t="str">
        <f t="shared" si="555"/>
        <v>W$16</v>
      </c>
      <c r="X493" s="199" t="str">
        <f t="shared" si="555"/>
        <v>X$16</v>
      </c>
      <c r="Y493" s="199" t="str">
        <f t="shared" si="555"/>
        <v>Y$16</v>
      </c>
      <c r="Z493" s="199" t="str">
        <f t="shared" si="555"/>
        <v>Z$16</v>
      </c>
      <c r="AA493" s="199" t="str">
        <f t="shared" si="555"/>
        <v>AA$16</v>
      </c>
      <c r="AB493" s="199" t="str">
        <f t="shared" si="555"/>
        <v>AB$16</v>
      </c>
      <c r="AC493" s="199" t="str">
        <f t="shared" si="555"/>
        <v>AC$16</v>
      </c>
      <c r="AD493" s="199" t="str">
        <f t="shared" si="555"/>
        <v>AD$16</v>
      </c>
      <c r="AE493" s="199" t="str">
        <f t="shared" si="555"/>
        <v>AE$16</v>
      </c>
      <c r="AF493" s="199" t="str">
        <f t="shared" si="555"/>
        <v>AF$16</v>
      </c>
      <c r="AG493" s="199" t="str">
        <f t="shared" si="555"/>
        <v>AG$16</v>
      </c>
      <c r="AH493" s="199" t="str">
        <f t="shared" si="555"/>
        <v>AH$16</v>
      </c>
      <c r="AI493" s="199" t="str">
        <f t="shared" si="555"/>
        <v>AI$16</v>
      </c>
      <c r="AJ493" s="199" t="str">
        <f t="shared" si="555"/>
        <v>AJ$16</v>
      </c>
      <c r="AK493" s="199" t="str">
        <f t="shared" si="555"/>
        <v>AK$16</v>
      </c>
      <c r="AL493" s="199" t="str">
        <f t="shared" si="555"/>
        <v>AL$16</v>
      </c>
      <c r="AM493" s="199" t="str">
        <f t="shared" si="555"/>
        <v>AM$16</v>
      </c>
      <c r="AN493" s="199" t="str">
        <f t="shared" si="555"/>
        <v>AN$16</v>
      </c>
      <c r="AO493" s="199" t="str">
        <f t="shared" si="555"/>
        <v>AO$16</v>
      </c>
      <c r="AP493" s="199" t="str">
        <f t="shared" si="555"/>
        <v>AP$16</v>
      </c>
      <c r="AQ493" s="199" t="str">
        <f t="shared" si="555"/>
        <v>AQ$16</v>
      </c>
      <c r="AR493" s="199" t="str">
        <f t="shared" si="555"/>
        <v>AR$16</v>
      </c>
      <c r="AS493" s="199" t="str">
        <f t="shared" si="555"/>
        <v>AS$16</v>
      </c>
      <c r="AT493" s="199" t="str">
        <f t="shared" si="555"/>
        <v>AT$16</v>
      </c>
      <c r="AU493" s="199" t="str">
        <f t="shared" si="555"/>
        <v>AU$16</v>
      </c>
      <c r="AV493" s="199" t="str">
        <f t="shared" si="555"/>
        <v>AV$16</v>
      </c>
      <c r="AW493" s="199" t="str">
        <f t="shared" si="555"/>
        <v>AW$16</v>
      </c>
      <c r="AX493" s="199" t="str">
        <f t="shared" si="555"/>
        <v>AX$16</v>
      </c>
      <c r="AY493" s="199" t="str">
        <f t="shared" ref="AY493:CD493" si="556">AY$20</f>
        <v>AY$16</v>
      </c>
      <c r="AZ493" s="199" t="str">
        <f t="shared" si="556"/>
        <v>AZ$16</v>
      </c>
      <c r="BA493" s="199" t="str">
        <f t="shared" si="556"/>
        <v>BA$16</v>
      </c>
      <c r="BB493" s="199" t="str">
        <f t="shared" si="556"/>
        <v>BB$16</v>
      </c>
      <c r="BC493" s="199" t="str">
        <f t="shared" si="556"/>
        <v>BC$16</v>
      </c>
      <c r="BD493" s="199" t="str">
        <f t="shared" si="556"/>
        <v>BD$16</v>
      </c>
      <c r="BE493" s="199" t="str">
        <f t="shared" si="556"/>
        <v>BE$16</v>
      </c>
      <c r="BF493" s="199" t="str">
        <f t="shared" si="556"/>
        <v>BF$16</v>
      </c>
      <c r="BG493" s="199" t="str">
        <f t="shared" si="556"/>
        <v>BG$16</v>
      </c>
      <c r="BH493" s="199" t="str">
        <f t="shared" si="556"/>
        <v>BH$16</v>
      </c>
      <c r="BI493" s="199" t="str">
        <f t="shared" si="556"/>
        <v>BI$16</v>
      </c>
      <c r="BJ493" s="199" t="str">
        <f t="shared" si="556"/>
        <v>BJ$16</v>
      </c>
      <c r="BK493" s="199" t="str">
        <f t="shared" si="556"/>
        <v>BK$16</v>
      </c>
      <c r="BL493" s="199" t="str">
        <f t="shared" si="556"/>
        <v>BL$16</v>
      </c>
      <c r="BM493" s="199" t="str">
        <f t="shared" si="556"/>
        <v>BM$16</v>
      </c>
      <c r="BN493" s="199" t="str">
        <f t="shared" si="556"/>
        <v>BN$16</v>
      </c>
      <c r="BO493" s="199" t="str">
        <f t="shared" si="556"/>
        <v>BO$16</v>
      </c>
      <c r="BP493" s="199" t="str">
        <f t="shared" si="556"/>
        <v>BP$16</v>
      </c>
      <c r="BQ493" s="199" t="str">
        <f t="shared" si="556"/>
        <v>BQ$16</v>
      </c>
      <c r="BR493" s="199" t="str">
        <f t="shared" si="556"/>
        <v>BR$16</v>
      </c>
      <c r="BS493" s="199" t="str">
        <f t="shared" si="556"/>
        <v>BS$16</v>
      </c>
      <c r="BT493" s="199" t="str">
        <f t="shared" si="556"/>
        <v>BT$16</v>
      </c>
      <c r="BU493" s="199" t="str">
        <f t="shared" si="556"/>
        <v>BU$16</v>
      </c>
      <c r="BV493" s="199" t="str">
        <f t="shared" si="556"/>
        <v>BV$16</v>
      </c>
      <c r="BW493" s="199" t="str">
        <f t="shared" si="556"/>
        <v>BW$16</v>
      </c>
      <c r="BX493" s="199" t="str">
        <f t="shared" si="556"/>
        <v>BX$16</v>
      </c>
      <c r="BY493" s="199" t="str">
        <f t="shared" si="556"/>
        <v>BY$16</v>
      </c>
      <c r="BZ493" s="199" t="str">
        <f t="shared" si="556"/>
        <v>BZ$16</v>
      </c>
      <c r="CA493" s="199" t="str">
        <f t="shared" si="556"/>
        <v>CA$16</v>
      </c>
      <c r="CB493" s="199" t="str">
        <f t="shared" si="556"/>
        <v>CB$16</v>
      </c>
      <c r="CC493" s="199" t="str">
        <f t="shared" si="556"/>
        <v>CC$16</v>
      </c>
      <c r="CD493" s="199" t="str">
        <f t="shared" si="556"/>
        <v>CD$16</v>
      </c>
      <c r="CE493" s="199" t="str">
        <f t="shared" ref="CE493:CL493" si="557">CE$20</f>
        <v>CE$16</v>
      </c>
      <c r="CF493" s="199" t="str">
        <f t="shared" si="557"/>
        <v>CF$16</v>
      </c>
      <c r="CG493" s="199" t="str">
        <f t="shared" si="557"/>
        <v>CG$16</v>
      </c>
      <c r="CH493" s="199" t="str">
        <f t="shared" si="557"/>
        <v>CH$16</v>
      </c>
      <c r="CI493" s="199" t="str">
        <f t="shared" si="557"/>
        <v>CI$16</v>
      </c>
      <c r="CJ493" s="199" t="str">
        <f t="shared" si="557"/>
        <v>CJ$16</v>
      </c>
      <c r="CK493" s="199" t="str">
        <f t="shared" si="557"/>
        <v>CK$16</v>
      </c>
      <c r="CL493" s="199" t="str">
        <f t="shared" si="557"/>
        <v>CL$16</v>
      </c>
      <c r="CN493" s="176"/>
      <c r="CO493" s="199" t="str">
        <f t="shared" ref="CO493:DL493" si="558">CO$20</f>
        <v>CO$16</v>
      </c>
      <c r="CP493" s="199" t="str">
        <f t="shared" si="558"/>
        <v>CP$16</v>
      </c>
      <c r="CQ493" s="199" t="str">
        <f t="shared" si="558"/>
        <v>CQ$16</v>
      </c>
      <c r="CR493" s="199" t="str">
        <f t="shared" si="558"/>
        <v>CR$16</v>
      </c>
      <c r="CS493" s="199" t="str">
        <f t="shared" si="558"/>
        <v>CS$16</v>
      </c>
      <c r="CT493" s="199" t="str">
        <f t="shared" si="558"/>
        <v>CT$16</v>
      </c>
      <c r="CU493" s="199" t="str">
        <f t="shared" si="558"/>
        <v>CU$16</v>
      </c>
      <c r="CV493" s="199" t="str">
        <f t="shared" si="558"/>
        <v>CV$16</v>
      </c>
      <c r="CW493" s="199" t="str">
        <f t="shared" si="558"/>
        <v>CW$16</v>
      </c>
      <c r="CX493" s="199" t="str">
        <f t="shared" si="558"/>
        <v>CX$16</v>
      </c>
      <c r="CY493" s="199" t="str">
        <f t="shared" si="558"/>
        <v>CY$16</v>
      </c>
      <c r="CZ493" s="199" t="str">
        <f t="shared" si="558"/>
        <v>CZ$16</v>
      </c>
      <c r="DA493" s="199" t="str">
        <f t="shared" si="558"/>
        <v>DA$16</v>
      </c>
      <c r="DB493" s="199" t="str">
        <f t="shared" si="558"/>
        <v>DB$16</v>
      </c>
      <c r="DC493" s="199" t="str">
        <f t="shared" si="558"/>
        <v>DC$16</v>
      </c>
      <c r="DD493" s="199" t="str">
        <f t="shared" si="558"/>
        <v>DD$16</v>
      </c>
      <c r="DE493" s="199" t="str">
        <f t="shared" si="558"/>
        <v>DE$16</v>
      </c>
      <c r="DF493" s="199" t="str">
        <f t="shared" si="558"/>
        <v>DF$16</v>
      </c>
      <c r="DG493" s="199" t="str">
        <f t="shared" si="558"/>
        <v>DG$16</v>
      </c>
      <c r="DH493" s="199" t="str">
        <f t="shared" si="558"/>
        <v>DH$16</v>
      </c>
      <c r="DI493" s="199" t="str">
        <f t="shared" si="558"/>
        <v>DI$16</v>
      </c>
      <c r="DJ493" s="199" t="str">
        <f t="shared" si="558"/>
        <v>DJ$16</v>
      </c>
      <c r="DK493" s="199" t="str">
        <f t="shared" si="558"/>
        <v>DK$16</v>
      </c>
      <c r="DL493" s="199" t="str">
        <f t="shared" si="558"/>
        <v>DL$16</v>
      </c>
    </row>
    <row r="494" spans="1:116" x14ac:dyDescent="0.4">
      <c r="A494" s="174"/>
      <c r="E494" s="8"/>
      <c r="G494" s="175" t="s">
        <v>462</v>
      </c>
      <c r="H494" s="200"/>
      <c r="I494" s="201"/>
      <c r="J494" s="201"/>
      <c r="K494" s="202"/>
      <c r="L494" s="202"/>
      <c r="M494" s="202"/>
      <c r="N494" s="202"/>
      <c r="O494" s="202"/>
      <c r="P494" s="202"/>
      <c r="R494" s="202"/>
      <c r="S494" s="199" t="str">
        <f t="shared" ref="S494:AX494" si="559">S$21</f>
        <v>S$17</v>
      </c>
      <c r="T494" s="199" t="str">
        <f t="shared" si="559"/>
        <v>T$17</v>
      </c>
      <c r="U494" s="199" t="str">
        <f t="shared" si="559"/>
        <v>U$17</v>
      </c>
      <c r="V494" s="199" t="str">
        <f t="shared" si="559"/>
        <v>V$17</v>
      </c>
      <c r="W494" s="199" t="str">
        <f t="shared" si="559"/>
        <v>W$17</v>
      </c>
      <c r="X494" s="199" t="str">
        <f t="shared" si="559"/>
        <v>X$17</v>
      </c>
      <c r="Y494" s="199" t="str">
        <f t="shared" si="559"/>
        <v>Y$17</v>
      </c>
      <c r="Z494" s="199" t="str">
        <f t="shared" si="559"/>
        <v>Z$17</v>
      </c>
      <c r="AA494" s="199" t="str">
        <f t="shared" si="559"/>
        <v>AA$17</v>
      </c>
      <c r="AB494" s="199" t="str">
        <f t="shared" si="559"/>
        <v>AB$17</v>
      </c>
      <c r="AC494" s="199" t="str">
        <f t="shared" si="559"/>
        <v>AC$17</v>
      </c>
      <c r="AD494" s="199" t="str">
        <f t="shared" si="559"/>
        <v>AD$17</v>
      </c>
      <c r="AE494" s="199" t="str">
        <f t="shared" si="559"/>
        <v>AE$17</v>
      </c>
      <c r="AF494" s="199" t="str">
        <f t="shared" si="559"/>
        <v>AF$17</v>
      </c>
      <c r="AG494" s="199" t="str">
        <f t="shared" si="559"/>
        <v>AG$17</v>
      </c>
      <c r="AH494" s="199" t="str">
        <f t="shared" si="559"/>
        <v>AH$17</v>
      </c>
      <c r="AI494" s="199" t="str">
        <f t="shared" si="559"/>
        <v>AI$17</v>
      </c>
      <c r="AJ494" s="199" t="str">
        <f t="shared" si="559"/>
        <v>AJ$17</v>
      </c>
      <c r="AK494" s="199" t="str">
        <f t="shared" si="559"/>
        <v>AK$17</v>
      </c>
      <c r="AL494" s="199" t="str">
        <f t="shared" si="559"/>
        <v>AL$17</v>
      </c>
      <c r="AM494" s="199" t="str">
        <f t="shared" si="559"/>
        <v>AM$17</v>
      </c>
      <c r="AN494" s="199" t="str">
        <f t="shared" si="559"/>
        <v>AN$17</v>
      </c>
      <c r="AO494" s="199" t="str">
        <f t="shared" si="559"/>
        <v>AO$17</v>
      </c>
      <c r="AP494" s="199" t="str">
        <f t="shared" si="559"/>
        <v>AP$17</v>
      </c>
      <c r="AQ494" s="199" t="str">
        <f t="shared" si="559"/>
        <v>AQ$17</v>
      </c>
      <c r="AR494" s="199" t="str">
        <f t="shared" si="559"/>
        <v>AR$17</v>
      </c>
      <c r="AS494" s="199" t="str">
        <f t="shared" si="559"/>
        <v>AS$17</v>
      </c>
      <c r="AT494" s="199" t="str">
        <f t="shared" si="559"/>
        <v>AT$17</v>
      </c>
      <c r="AU494" s="199" t="str">
        <f t="shared" si="559"/>
        <v>AU$17</v>
      </c>
      <c r="AV494" s="199" t="str">
        <f t="shared" si="559"/>
        <v>AV$17</v>
      </c>
      <c r="AW494" s="199" t="str">
        <f t="shared" si="559"/>
        <v>AW$17</v>
      </c>
      <c r="AX494" s="199" t="str">
        <f t="shared" si="559"/>
        <v>AX$17</v>
      </c>
      <c r="AY494" s="199" t="str">
        <f t="shared" ref="AY494:CD494" si="560">AY$21</f>
        <v>AY$17</v>
      </c>
      <c r="AZ494" s="199" t="str">
        <f t="shared" si="560"/>
        <v>AZ$17</v>
      </c>
      <c r="BA494" s="199" t="str">
        <f t="shared" si="560"/>
        <v>BA$17</v>
      </c>
      <c r="BB494" s="199" t="str">
        <f t="shared" si="560"/>
        <v>BB$17</v>
      </c>
      <c r="BC494" s="199" t="str">
        <f t="shared" si="560"/>
        <v>BC$17</v>
      </c>
      <c r="BD494" s="199" t="str">
        <f t="shared" si="560"/>
        <v>BD$17</v>
      </c>
      <c r="BE494" s="199" t="str">
        <f t="shared" si="560"/>
        <v>BE$17</v>
      </c>
      <c r="BF494" s="199" t="str">
        <f t="shared" si="560"/>
        <v>BF$17</v>
      </c>
      <c r="BG494" s="199" t="str">
        <f t="shared" si="560"/>
        <v>BG$17</v>
      </c>
      <c r="BH494" s="199" t="str">
        <f t="shared" si="560"/>
        <v>BH$17</v>
      </c>
      <c r="BI494" s="199" t="str">
        <f t="shared" si="560"/>
        <v>BI$17</v>
      </c>
      <c r="BJ494" s="199" t="str">
        <f t="shared" si="560"/>
        <v>BJ$17</v>
      </c>
      <c r="BK494" s="199" t="str">
        <f t="shared" si="560"/>
        <v>BK$17</v>
      </c>
      <c r="BL494" s="199" t="str">
        <f t="shared" si="560"/>
        <v>BL$17</v>
      </c>
      <c r="BM494" s="199" t="str">
        <f t="shared" si="560"/>
        <v>BM$17</v>
      </c>
      <c r="BN494" s="199" t="str">
        <f t="shared" si="560"/>
        <v>BN$17</v>
      </c>
      <c r="BO494" s="199" t="str">
        <f t="shared" si="560"/>
        <v>BO$17</v>
      </c>
      <c r="BP494" s="199" t="str">
        <f t="shared" si="560"/>
        <v>BP$17</v>
      </c>
      <c r="BQ494" s="199" t="str">
        <f t="shared" si="560"/>
        <v>BQ$17</v>
      </c>
      <c r="BR494" s="199" t="str">
        <f t="shared" si="560"/>
        <v>BR$17</v>
      </c>
      <c r="BS494" s="199" t="str">
        <f t="shared" si="560"/>
        <v>BS$17</v>
      </c>
      <c r="BT494" s="199" t="str">
        <f t="shared" si="560"/>
        <v>BT$17</v>
      </c>
      <c r="BU494" s="199" t="str">
        <f t="shared" si="560"/>
        <v>BU$17</v>
      </c>
      <c r="BV494" s="199" t="str">
        <f t="shared" si="560"/>
        <v>BV$17</v>
      </c>
      <c r="BW494" s="199" t="str">
        <f t="shared" si="560"/>
        <v>BW$17</v>
      </c>
      <c r="BX494" s="199" t="str">
        <f t="shared" si="560"/>
        <v>BX$17</v>
      </c>
      <c r="BY494" s="199" t="str">
        <f t="shared" si="560"/>
        <v>BY$17</v>
      </c>
      <c r="BZ494" s="199" t="str">
        <f t="shared" si="560"/>
        <v>BZ$17</v>
      </c>
      <c r="CA494" s="199" t="str">
        <f t="shared" si="560"/>
        <v>CA$17</v>
      </c>
      <c r="CB494" s="199" t="str">
        <f t="shared" si="560"/>
        <v>CB$17</v>
      </c>
      <c r="CC494" s="199" t="str">
        <f t="shared" si="560"/>
        <v>CC$17</v>
      </c>
      <c r="CD494" s="199" t="str">
        <f t="shared" si="560"/>
        <v>CD$17</v>
      </c>
      <c r="CE494" s="199" t="str">
        <f t="shared" ref="CE494:CL494" si="561">CE$21</f>
        <v>CE$17</v>
      </c>
      <c r="CF494" s="199" t="str">
        <f t="shared" si="561"/>
        <v>CF$17</v>
      </c>
      <c r="CG494" s="199" t="str">
        <f t="shared" si="561"/>
        <v>CG$17</v>
      </c>
      <c r="CH494" s="199" t="str">
        <f t="shared" si="561"/>
        <v>CH$17</v>
      </c>
      <c r="CI494" s="199" t="str">
        <f t="shared" si="561"/>
        <v>CI$17</v>
      </c>
      <c r="CJ494" s="199" t="str">
        <f t="shared" si="561"/>
        <v>CJ$17</v>
      </c>
      <c r="CK494" s="199" t="str">
        <f t="shared" si="561"/>
        <v>CK$17</v>
      </c>
      <c r="CL494" s="199" t="str">
        <f t="shared" si="561"/>
        <v>CL$17</v>
      </c>
      <c r="CN494" s="201"/>
      <c r="CO494" s="199" t="str">
        <f t="shared" ref="CO494:DL494" si="562">CO$21</f>
        <v>CO$17</v>
      </c>
      <c r="CP494" s="199" t="str">
        <f t="shared" si="562"/>
        <v>CP$17</v>
      </c>
      <c r="CQ494" s="199" t="str">
        <f t="shared" si="562"/>
        <v>CQ$17</v>
      </c>
      <c r="CR494" s="199" t="str">
        <f t="shared" si="562"/>
        <v>CR$17</v>
      </c>
      <c r="CS494" s="199" t="str">
        <f t="shared" si="562"/>
        <v>CS$17</v>
      </c>
      <c r="CT494" s="199" t="str">
        <f t="shared" si="562"/>
        <v>CT$17</v>
      </c>
      <c r="CU494" s="199" t="str">
        <f t="shared" si="562"/>
        <v>CU$17</v>
      </c>
      <c r="CV494" s="199" t="str">
        <f t="shared" si="562"/>
        <v>CV$17</v>
      </c>
      <c r="CW494" s="199" t="str">
        <f t="shared" si="562"/>
        <v>CW$17</v>
      </c>
      <c r="CX494" s="199" t="str">
        <f t="shared" si="562"/>
        <v>CX$17</v>
      </c>
      <c r="CY494" s="199" t="str">
        <f t="shared" si="562"/>
        <v>CY$17</v>
      </c>
      <c r="CZ494" s="199" t="str">
        <f t="shared" si="562"/>
        <v>CZ$17</v>
      </c>
      <c r="DA494" s="199" t="str">
        <f t="shared" si="562"/>
        <v>DA$17</v>
      </c>
      <c r="DB494" s="199" t="str">
        <f t="shared" si="562"/>
        <v>DB$17</v>
      </c>
      <c r="DC494" s="199" t="str">
        <f t="shared" si="562"/>
        <v>DC$17</v>
      </c>
      <c r="DD494" s="199" t="str">
        <f t="shared" si="562"/>
        <v>DD$17</v>
      </c>
      <c r="DE494" s="199" t="str">
        <f t="shared" si="562"/>
        <v>DE$17</v>
      </c>
      <c r="DF494" s="199" t="str">
        <f t="shared" si="562"/>
        <v>DF$17</v>
      </c>
      <c r="DG494" s="199" t="str">
        <f t="shared" si="562"/>
        <v>DG$17</v>
      </c>
      <c r="DH494" s="199" t="str">
        <f t="shared" si="562"/>
        <v>DH$17</v>
      </c>
      <c r="DI494" s="199" t="str">
        <f t="shared" si="562"/>
        <v>DI$17</v>
      </c>
      <c r="DJ494" s="199" t="str">
        <f t="shared" si="562"/>
        <v>DJ$17</v>
      </c>
      <c r="DK494" s="199" t="str">
        <f t="shared" si="562"/>
        <v>DK$17</v>
      </c>
      <c r="DL494" s="199" t="str">
        <f t="shared" si="562"/>
        <v>DL$17</v>
      </c>
    </row>
    <row r="495" spans="1:116" x14ac:dyDescent="0.4">
      <c r="A495" s="174"/>
      <c r="E495" s="8"/>
      <c r="G495" s="175" t="s">
        <v>491</v>
      </c>
      <c r="H495" s="200"/>
      <c r="I495" s="201"/>
      <c r="J495" s="201"/>
      <c r="K495" s="202"/>
      <c r="L495" s="202"/>
      <c r="M495" s="202"/>
      <c r="N495" s="202"/>
      <c r="O495" s="202"/>
      <c r="P495" s="202"/>
      <c r="R495" s="202"/>
      <c r="S495" s="190"/>
      <c r="T495" s="190"/>
      <c r="U495" s="190"/>
      <c r="V495" s="190"/>
      <c r="W495" s="190"/>
      <c r="X495" s="190"/>
      <c r="Y495" s="190"/>
      <c r="Z495" s="190"/>
      <c r="AA495" s="190"/>
      <c r="AB495" s="190"/>
      <c r="AC495" s="190"/>
      <c r="AD495" s="190"/>
      <c r="AE495" s="190"/>
      <c r="AF495" s="190"/>
      <c r="AG495" s="190"/>
      <c r="AH495" s="190"/>
      <c r="AI495" s="190"/>
      <c r="AJ495" s="190"/>
      <c r="AK495" s="190"/>
      <c r="AL495" s="190"/>
      <c r="AM495" s="190"/>
      <c r="AN495" s="190"/>
      <c r="AO495" s="190"/>
      <c r="AP495" s="190"/>
      <c r="AQ495" s="190"/>
      <c r="AR495" s="190"/>
      <c r="AS495" s="190"/>
      <c r="AT495" s="190"/>
      <c r="AU495" s="190"/>
      <c r="AV495" s="190"/>
      <c r="AW495" s="190"/>
      <c r="AX495" s="190"/>
      <c r="AY495" s="190"/>
      <c r="AZ495" s="190"/>
      <c r="BA495" s="190"/>
      <c r="BB495" s="190"/>
      <c r="BC495" s="190"/>
      <c r="BD495" s="190"/>
      <c r="BE495" s="190"/>
      <c r="BF495" s="190"/>
      <c r="BG495" s="190"/>
      <c r="BH495" s="190"/>
      <c r="BI495" s="190"/>
      <c r="BJ495" s="190"/>
      <c r="BK495" s="190"/>
      <c r="BL495" s="190"/>
      <c r="BM495" s="190"/>
      <c r="BN495" s="190"/>
      <c r="BO495" s="190"/>
      <c r="BP495" s="190"/>
      <c r="BQ495" s="190"/>
      <c r="BR495" s="190"/>
      <c r="BS495" s="190"/>
      <c r="BT495" s="190"/>
      <c r="BU495" s="190"/>
      <c r="BV495" s="190"/>
      <c r="BW495" s="190"/>
      <c r="BX495" s="190"/>
      <c r="BY495" s="190"/>
      <c r="BZ495" s="190"/>
      <c r="CA495" s="190"/>
      <c r="CB495" s="190"/>
      <c r="CC495" s="190"/>
      <c r="CD495" s="190"/>
      <c r="CE495" s="190"/>
      <c r="CF495" s="190"/>
      <c r="CG495" s="190"/>
      <c r="CH495" s="190"/>
      <c r="CI495" s="190"/>
      <c r="CJ495" s="190"/>
      <c r="CK495" s="190"/>
      <c r="CL495" s="190"/>
      <c r="CN495" s="201"/>
      <c r="CO495" s="190"/>
      <c r="CP495" s="190"/>
      <c r="CQ495" s="190"/>
      <c r="CR495" s="190"/>
      <c r="CS495" s="190"/>
      <c r="CT495" s="190"/>
      <c r="CU495" s="190"/>
      <c r="CV495" s="190"/>
      <c r="CW495" s="190"/>
      <c r="CX495" s="190"/>
      <c r="CY495" s="190"/>
      <c r="CZ495" s="190"/>
      <c r="DA495" s="190"/>
      <c r="DB495" s="190"/>
      <c r="DC495" s="190"/>
      <c r="DD495" s="190"/>
      <c r="DE495" s="190"/>
      <c r="DF495" s="190"/>
      <c r="DG495" s="190"/>
      <c r="DH495" s="190"/>
      <c r="DI495" s="190"/>
      <c r="DJ495" s="190"/>
      <c r="DK495" s="190"/>
      <c r="DL495" s="190"/>
    </row>
    <row r="496" spans="1:116" x14ac:dyDescent="0.4">
      <c r="A496" s="174"/>
      <c r="E496" s="8"/>
      <c r="G496" s="175" t="s">
        <v>505</v>
      </c>
      <c r="H496" s="200"/>
      <c r="I496" s="201"/>
      <c r="J496" s="201"/>
      <c r="K496" s="202"/>
      <c r="L496" s="202"/>
      <c r="M496" s="202"/>
      <c r="N496" s="202"/>
      <c r="O496" s="202"/>
      <c r="P496" s="202"/>
      <c r="R496" s="202"/>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AO496" s="190"/>
      <c r="AP496" s="190"/>
      <c r="AQ496" s="190"/>
      <c r="AR496" s="190"/>
      <c r="AS496" s="190"/>
      <c r="AT496" s="190"/>
      <c r="AU496" s="190"/>
      <c r="AV496" s="190"/>
      <c r="AW496" s="190"/>
      <c r="AX496" s="190"/>
      <c r="AY496" s="190"/>
      <c r="AZ496" s="190"/>
      <c r="BA496" s="190"/>
      <c r="BB496" s="190"/>
      <c r="BC496" s="190"/>
      <c r="BD496" s="190"/>
      <c r="BE496" s="190"/>
      <c r="BF496" s="190"/>
      <c r="BG496" s="190"/>
      <c r="BH496" s="190"/>
      <c r="BI496" s="190"/>
      <c r="BJ496" s="190"/>
      <c r="BK496" s="190"/>
      <c r="BL496" s="190"/>
      <c r="BM496" s="190"/>
      <c r="BN496" s="190"/>
      <c r="BO496" s="190"/>
      <c r="BP496" s="190"/>
      <c r="BQ496" s="190"/>
      <c r="BR496" s="190"/>
      <c r="BS496" s="190"/>
      <c r="BT496" s="190"/>
      <c r="BU496" s="190"/>
      <c r="BV496" s="190"/>
      <c r="BW496" s="190"/>
      <c r="BX496" s="190"/>
      <c r="BY496" s="190"/>
      <c r="BZ496" s="190"/>
      <c r="CA496" s="190"/>
      <c r="CB496" s="190"/>
      <c r="CC496" s="190"/>
      <c r="CD496" s="190"/>
      <c r="CE496" s="190"/>
      <c r="CF496" s="190"/>
      <c r="CG496" s="190"/>
      <c r="CH496" s="190"/>
      <c r="CI496" s="190"/>
      <c r="CJ496" s="190"/>
      <c r="CK496" s="190"/>
      <c r="CL496" s="190"/>
      <c r="CN496" s="201"/>
      <c r="CO496" s="190"/>
      <c r="CP496" s="190"/>
      <c r="CQ496" s="190"/>
      <c r="CR496" s="190"/>
      <c r="CS496" s="190"/>
      <c r="CT496" s="190"/>
      <c r="CU496" s="190"/>
      <c r="CV496" s="190"/>
      <c r="CW496" s="190"/>
      <c r="CX496" s="190"/>
      <c r="CY496" s="190"/>
      <c r="CZ496" s="190"/>
      <c r="DA496" s="190"/>
      <c r="DB496" s="190"/>
      <c r="DC496" s="190"/>
      <c r="DD496" s="190"/>
      <c r="DE496" s="190"/>
      <c r="DF496" s="190"/>
      <c r="DG496" s="190"/>
      <c r="DH496" s="190"/>
      <c r="DI496" s="190"/>
      <c r="DJ496" s="190"/>
      <c r="DK496" s="190"/>
      <c r="DL496" s="190"/>
    </row>
    <row r="497" spans="1:116" x14ac:dyDescent="0.4">
      <c r="A497" s="174"/>
      <c r="E497" s="8"/>
      <c r="G497" s="175" t="s">
        <v>463</v>
      </c>
      <c r="H497" s="200"/>
      <c r="I497" s="201"/>
      <c r="J497" s="201"/>
      <c r="K497" s="202"/>
      <c r="L497" s="202"/>
      <c r="M497" s="202"/>
      <c r="N497" s="202"/>
      <c r="O497" s="202"/>
      <c r="P497" s="202"/>
      <c r="R497" s="202"/>
      <c r="S497" s="190" t="str">
        <f t="shared" ref="S497:AX497" si="563">S$22</f>
        <v>S$18</v>
      </c>
      <c r="T497" s="190" t="str">
        <f t="shared" si="563"/>
        <v>T$18</v>
      </c>
      <c r="U497" s="190" t="str">
        <f t="shared" si="563"/>
        <v>U$18</v>
      </c>
      <c r="V497" s="190" t="str">
        <f t="shared" si="563"/>
        <v>V$18</v>
      </c>
      <c r="W497" s="190" t="str">
        <f t="shared" si="563"/>
        <v>W$18</v>
      </c>
      <c r="X497" s="190" t="str">
        <f t="shared" si="563"/>
        <v>X$18</v>
      </c>
      <c r="Y497" s="190" t="str">
        <f t="shared" si="563"/>
        <v>Y$18</v>
      </c>
      <c r="Z497" s="190" t="str">
        <f t="shared" si="563"/>
        <v>Z$18</v>
      </c>
      <c r="AA497" s="190" t="str">
        <f t="shared" si="563"/>
        <v>AA$18</v>
      </c>
      <c r="AB497" s="190" t="str">
        <f t="shared" si="563"/>
        <v>AB$18</v>
      </c>
      <c r="AC497" s="190" t="str">
        <f t="shared" si="563"/>
        <v>AC$18</v>
      </c>
      <c r="AD497" s="190" t="str">
        <f t="shared" si="563"/>
        <v>AD$18</v>
      </c>
      <c r="AE497" s="190" t="str">
        <f t="shared" si="563"/>
        <v>AE$18</v>
      </c>
      <c r="AF497" s="190" t="str">
        <f t="shared" si="563"/>
        <v>AF$18</v>
      </c>
      <c r="AG497" s="190" t="str">
        <f t="shared" si="563"/>
        <v>AG$18</v>
      </c>
      <c r="AH497" s="190" t="str">
        <f t="shared" si="563"/>
        <v>AH$18</v>
      </c>
      <c r="AI497" s="190" t="str">
        <f t="shared" si="563"/>
        <v>AI$18</v>
      </c>
      <c r="AJ497" s="190" t="str">
        <f t="shared" si="563"/>
        <v>AJ$18</v>
      </c>
      <c r="AK497" s="190" t="str">
        <f t="shared" si="563"/>
        <v>AK$18</v>
      </c>
      <c r="AL497" s="190" t="str">
        <f t="shared" si="563"/>
        <v>AL$18</v>
      </c>
      <c r="AM497" s="190" t="str">
        <f t="shared" si="563"/>
        <v>AM$18</v>
      </c>
      <c r="AN497" s="190" t="str">
        <f t="shared" si="563"/>
        <v>AN$18</v>
      </c>
      <c r="AO497" s="190" t="str">
        <f t="shared" si="563"/>
        <v>AO$18</v>
      </c>
      <c r="AP497" s="190" t="str">
        <f t="shared" si="563"/>
        <v>AP$18</v>
      </c>
      <c r="AQ497" s="190" t="str">
        <f t="shared" si="563"/>
        <v>AQ$18</v>
      </c>
      <c r="AR497" s="190" t="str">
        <f t="shared" si="563"/>
        <v>AR$18</v>
      </c>
      <c r="AS497" s="190" t="str">
        <f t="shared" si="563"/>
        <v>AS$18</v>
      </c>
      <c r="AT497" s="190" t="str">
        <f t="shared" si="563"/>
        <v>AT$18</v>
      </c>
      <c r="AU497" s="190" t="str">
        <f t="shared" si="563"/>
        <v>AU$18</v>
      </c>
      <c r="AV497" s="190" t="str">
        <f t="shared" si="563"/>
        <v>AV$18</v>
      </c>
      <c r="AW497" s="190" t="str">
        <f t="shared" si="563"/>
        <v>AW$18</v>
      </c>
      <c r="AX497" s="190" t="str">
        <f t="shared" si="563"/>
        <v>AX$18</v>
      </c>
      <c r="AY497" s="190" t="str">
        <f t="shared" ref="AY497:CD497" si="564">AY$22</f>
        <v>AY$18</v>
      </c>
      <c r="AZ497" s="190" t="str">
        <f t="shared" si="564"/>
        <v>AZ$18</v>
      </c>
      <c r="BA497" s="190" t="str">
        <f t="shared" si="564"/>
        <v>BA$18</v>
      </c>
      <c r="BB497" s="190" t="str">
        <f t="shared" si="564"/>
        <v>BB$18</v>
      </c>
      <c r="BC497" s="190" t="str">
        <f t="shared" si="564"/>
        <v>BC$18</v>
      </c>
      <c r="BD497" s="190" t="str">
        <f t="shared" si="564"/>
        <v>BD$18</v>
      </c>
      <c r="BE497" s="190" t="str">
        <f t="shared" si="564"/>
        <v>BE$18</v>
      </c>
      <c r="BF497" s="190" t="str">
        <f t="shared" si="564"/>
        <v>BF$18</v>
      </c>
      <c r="BG497" s="190" t="str">
        <f t="shared" si="564"/>
        <v>BG$18</v>
      </c>
      <c r="BH497" s="190" t="str">
        <f t="shared" si="564"/>
        <v>BH$18</v>
      </c>
      <c r="BI497" s="190" t="str">
        <f t="shared" si="564"/>
        <v>BI$18</v>
      </c>
      <c r="BJ497" s="190" t="str">
        <f t="shared" si="564"/>
        <v>BJ$18</v>
      </c>
      <c r="BK497" s="190" t="str">
        <f t="shared" si="564"/>
        <v>BK$18</v>
      </c>
      <c r="BL497" s="190" t="str">
        <f t="shared" si="564"/>
        <v>BL$18</v>
      </c>
      <c r="BM497" s="190" t="str">
        <f t="shared" si="564"/>
        <v>BM$18</v>
      </c>
      <c r="BN497" s="190" t="str">
        <f t="shared" si="564"/>
        <v>BN$18</v>
      </c>
      <c r="BO497" s="190" t="str">
        <f t="shared" si="564"/>
        <v>BO$18</v>
      </c>
      <c r="BP497" s="190" t="str">
        <f t="shared" si="564"/>
        <v>BP$18</v>
      </c>
      <c r="BQ497" s="190" t="str">
        <f t="shared" si="564"/>
        <v>BQ$18</v>
      </c>
      <c r="BR497" s="190" t="str">
        <f t="shared" si="564"/>
        <v>BR$18</v>
      </c>
      <c r="BS497" s="190" t="str">
        <f t="shared" si="564"/>
        <v>BS$18</v>
      </c>
      <c r="BT497" s="190" t="str">
        <f t="shared" si="564"/>
        <v>BT$18</v>
      </c>
      <c r="BU497" s="190" t="str">
        <f t="shared" si="564"/>
        <v>BU$18</v>
      </c>
      <c r="BV497" s="190" t="str">
        <f t="shared" si="564"/>
        <v>BV$18</v>
      </c>
      <c r="BW497" s="190" t="str">
        <f t="shared" si="564"/>
        <v>BW$18</v>
      </c>
      <c r="BX497" s="190" t="str">
        <f t="shared" si="564"/>
        <v>BX$18</v>
      </c>
      <c r="BY497" s="190" t="str">
        <f t="shared" si="564"/>
        <v>BY$18</v>
      </c>
      <c r="BZ497" s="190" t="str">
        <f t="shared" si="564"/>
        <v>BZ$18</v>
      </c>
      <c r="CA497" s="190" t="str">
        <f t="shared" si="564"/>
        <v>CA$18</v>
      </c>
      <c r="CB497" s="190" t="str">
        <f t="shared" si="564"/>
        <v>CB$18</v>
      </c>
      <c r="CC497" s="190" t="str">
        <f t="shared" si="564"/>
        <v>CC$18</v>
      </c>
      <c r="CD497" s="190" t="str">
        <f t="shared" si="564"/>
        <v>CD$18</v>
      </c>
      <c r="CE497" s="190" t="str">
        <f t="shared" ref="CE497:CL497" si="565">CE$22</f>
        <v>CE$18</v>
      </c>
      <c r="CF497" s="190" t="str">
        <f t="shared" si="565"/>
        <v>CF$18</v>
      </c>
      <c r="CG497" s="190" t="str">
        <f t="shared" si="565"/>
        <v>CG$18</v>
      </c>
      <c r="CH497" s="190" t="str">
        <f t="shared" si="565"/>
        <v>CH$18</v>
      </c>
      <c r="CI497" s="190" t="str">
        <f t="shared" si="565"/>
        <v>CI$18</v>
      </c>
      <c r="CJ497" s="190" t="str">
        <f t="shared" si="565"/>
        <v>CJ$18</v>
      </c>
      <c r="CK497" s="190" t="str">
        <f t="shared" si="565"/>
        <v>CK$18</v>
      </c>
      <c r="CL497" s="190" t="str">
        <f t="shared" si="565"/>
        <v>CL$18</v>
      </c>
      <c r="CN497" s="201"/>
      <c r="CO497" s="190" t="str">
        <f t="shared" ref="CO497:DL497" si="566">CO$22</f>
        <v>CO$18</v>
      </c>
      <c r="CP497" s="190" t="str">
        <f t="shared" si="566"/>
        <v>CP$18</v>
      </c>
      <c r="CQ497" s="190" t="str">
        <f t="shared" si="566"/>
        <v>CQ$18</v>
      </c>
      <c r="CR497" s="190" t="str">
        <f t="shared" si="566"/>
        <v>CR$18</v>
      </c>
      <c r="CS497" s="190" t="str">
        <f t="shared" si="566"/>
        <v>CS$18</v>
      </c>
      <c r="CT497" s="190" t="str">
        <f t="shared" si="566"/>
        <v>CT$18</v>
      </c>
      <c r="CU497" s="190" t="str">
        <f t="shared" si="566"/>
        <v>CU$18</v>
      </c>
      <c r="CV497" s="190" t="str">
        <f t="shared" si="566"/>
        <v>CV$18</v>
      </c>
      <c r="CW497" s="190" t="str">
        <f t="shared" si="566"/>
        <v>CW$18</v>
      </c>
      <c r="CX497" s="190" t="str">
        <f t="shared" si="566"/>
        <v>CX$18</v>
      </c>
      <c r="CY497" s="190" t="str">
        <f t="shared" si="566"/>
        <v>CY$18</v>
      </c>
      <c r="CZ497" s="190" t="str">
        <f t="shared" si="566"/>
        <v>CZ$18</v>
      </c>
      <c r="DA497" s="190" t="str">
        <f t="shared" si="566"/>
        <v>DA$18</v>
      </c>
      <c r="DB497" s="190" t="str">
        <f t="shared" si="566"/>
        <v>DB$18</v>
      </c>
      <c r="DC497" s="190" t="str">
        <f t="shared" si="566"/>
        <v>DC$18</v>
      </c>
      <c r="DD497" s="190" t="str">
        <f t="shared" si="566"/>
        <v>DD$18</v>
      </c>
      <c r="DE497" s="190" t="str">
        <f t="shared" si="566"/>
        <v>DE$18</v>
      </c>
      <c r="DF497" s="190" t="str">
        <f t="shared" si="566"/>
        <v>DF$18</v>
      </c>
      <c r="DG497" s="190" t="str">
        <f t="shared" si="566"/>
        <v>DG$18</v>
      </c>
      <c r="DH497" s="190" t="str">
        <f t="shared" si="566"/>
        <v>DH$18</v>
      </c>
      <c r="DI497" s="190" t="str">
        <f t="shared" si="566"/>
        <v>DI$18</v>
      </c>
      <c r="DJ497" s="190" t="str">
        <f t="shared" si="566"/>
        <v>DJ$18</v>
      </c>
      <c r="DK497" s="190" t="str">
        <f t="shared" si="566"/>
        <v>DK$18</v>
      </c>
      <c r="DL497" s="190" t="str">
        <f t="shared" si="566"/>
        <v>DL$18</v>
      </c>
    </row>
    <row r="498" spans="1:116" x14ac:dyDescent="0.4">
      <c r="A498" s="174"/>
      <c r="E498" s="8"/>
      <c r="G498" s="175" t="s">
        <v>464</v>
      </c>
      <c r="H498" s="200"/>
      <c r="I498" s="201"/>
      <c r="J498" s="201"/>
      <c r="K498" s="202"/>
      <c r="L498" s="202"/>
      <c r="M498" s="202"/>
      <c r="N498" s="202"/>
      <c r="O498" s="202"/>
      <c r="P498" s="202"/>
      <c r="R498" s="202"/>
      <c r="S498" s="190" t="str">
        <f t="shared" ref="S498:AX498" si="567">S$23</f>
        <v>S$19</v>
      </c>
      <c r="T498" s="190" t="str">
        <f t="shared" si="567"/>
        <v>T$19</v>
      </c>
      <c r="U498" s="190" t="str">
        <f t="shared" si="567"/>
        <v>U$19</v>
      </c>
      <c r="V498" s="190" t="str">
        <f t="shared" si="567"/>
        <v>V$19</v>
      </c>
      <c r="W498" s="190" t="str">
        <f t="shared" si="567"/>
        <v>W$19</v>
      </c>
      <c r="X498" s="190" t="str">
        <f t="shared" si="567"/>
        <v>X$19</v>
      </c>
      <c r="Y498" s="190" t="str">
        <f t="shared" si="567"/>
        <v>Y$19</v>
      </c>
      <c r="Z498" s="190" t="str">
        <f t="shared" si="567"/>
        <v>Z$19</v>
      </c>
      <c r="AA498" s="190" t="str">
        <f t="shared" si="567"/>
        <v>AA$19</v>
      </c>
      <c r="AB498" s="190" t="str">
        <f t="shared" si="567"/>
        <v>AB$19</v>
      </c>
      <c r="AC498" s="190" t="str">
        <f t="shared" si="567"/>
        <v>AC$19</v>
      </c>
      <c r="AD498" s="190" t="str">
        <f t="shared" si="567"/>
        <v>AD$19</v>
      </c>
      <c r="AE498" s="190" t="str">
        <f t="shared" si="567"/>
        <v>AE$19</v>
      </c>
      <c r="AF498" s="190" t="str">
        <f t="shared" si="567"/>
        <v>AF$19</v>
      </c>
      <c r="AG498" s="190" t="str">
        <f t="shared" si="567"/>
        <v>AG$19</v>
      </c>
      <c r="AH498" s="190" t="str">
        <f t="shared" si="567"/>
        <v>AH$19</v>
      </c>
      <c r="AI498" s="190" t="str">
        <f t="shared" si="567"/>
        <v>AI$19</v>
      </c>
      <c r="AJ498" s="190" t="str">
        <f t="shared" si="567"/>
        <v>AJ$19</v>
      </c>
      <c r="AK498" s="190" t="str">
        <f t="shared" si="567"/>
        <v>AK$19</v>
      </c>
      <c r="AL498" s="190" t="str">
        <f t="shared" si="567"/>
        <v>AL$19</v>
      </c>
      <c r="AM498" s="190" t="str">
        <f t="shared" si="567"/>
        <v>AM$19</v>
      </c>
      <c r="AN498" s="190" t="str">
        <f t="shared" si="567"/>
        <v>AN$19</v>
      </c>
      <c r="AO498" s="190" t="str">
        <f t="shared" si="567"/>
        <v>AO$19</v>
      </c>
      <c r="AP498" s="190" t="str">
        <f t="shared" si="567"/>
        <v>AP$19</v>
      </c>
      <c r="AQ498" s="190" t="str">
        <f t="shared" si="567"/>
        <v>AQ$19</v>
      </c>
      <c r="AR498" s="190" t="str">
        <f t="shared" si="567"/>
        <v>AR$19</v>
      </c>
      <c r="AS498" s="190" t="str">
        <f t="shared" si="567"/>
        <v>AS$19</v>
      </c>
      <c r="AT498" s="190" t="str">
        <f t="shared" si="567"/>
        <v>AT$19</v>
      </c>
      <c r="AU498" s="190" t="str">
        <f t="shared" si="567"/>
        <v>AU$19</v>
      </c>
      <c r="AV498" s="190" t="str">
        <f t="shared" si="567"/>
        <v>AV$19</v>
      </c>
      <c r="AW498" s="190" t="str">
        <f t="shared" si="567"/>
        <v>AW$19</v>
      </c>
      <c r="AX498" s="190" t="str">
        <f t="shared" si="567"/>
        <v>AX$19</v>
      </c>
      <c r="AY498" s="190" t="str">
        <f t="shared" ref="AY498:CD498" si="568">AY$23</f>
        <v>AY$19</v>
      </c>
      <c r="AZ498" s="190" t="str">
        <f t="shared" si="568"/>
        <v>AZ$19</v>
      </c>
      <c r="BA498" s="190" t="str">
        <f t="shared" si="568"/>
        <v>BA$19</v>
      </c>
      <c r="BB498" s="190" t="str">
        <f t="shared" si="568"/>
        <v>BB$19</v>
      </c>
      <c r="BC498" s="190" t="str">
        <f t="shared" si="568"/>
        <v>BC$19</v>
      </c>
      <c r="BD498" s="190" t="str">
        <f t="shared" si="568"/>
        <v>BD$19</v>
      </c>
      <c r="BE498" s="190" t="str">
        <f t="shared" si="568"/>
        <v>BE$19</v>
      </c>
      <c r="BF498" s="190" t="str">
        <f t="shared" si="568"/>
        <v>BF$19</v>
      </c>
      <c r="BG498" s="190" t="str">
        <f t="shared" si="568"/>
        <v>BG$19</v>
      </c>
      <c r="BH498" s="190" t="str">
        <f t="shared" si="568"/>
        <v>BH$19</v>
      </c>
      <c r="BI498" s="190" t="str">
        <f t="shared" si="568"/>
        <v>BI$19</v>
      </c>
      <c r="BJ498" s="190" t="str">
        <f t="shared" si="568"/>
        <v>BJ$19</v>
      </c>
      <c r="BK498" s="190" t="str">
        <f t="shared" si="568"/>
        <v>BK$19</v>
      </c>
      <c r="BL498" s="190" t="str">
        <f t="shared" si="568"/>
        <v>BL$19</v>
      </c>
      <c r="BM498" s="190" t="str">
        <f t="shared" si="568"/>
        <v>BM$19</v>
      </c>
      <c r="BN498" s="190" t="str">
        <f t="shared" si="568"/>
        <v>BN$19</v>
      </c>
      <c r="BO498" s="190" t="str">
        <f t="shared" si="568"/>
        <v>BO$19</v>
      </c>
      <c r="BP498" s="190" t="str">
        <f t="shared" si="568"/>
        <v>BP$19</v>
      </c>
      <c r="BQ498" s="190" t="str">
        <f t="shared" si="568"/>
        <v>BQ$19</v>
      </c>
      <c r="BR498" s="190" t="str">
        <f t="shared" si="568"/>
        <v>BR$19</v>
      </c>
      <c r="BS498" s="190" t="str">
        <f t="shared" si="568"/>
        <v>BS$19</v>
      </c>
      <c r="BT498" s="190" t="str">
        <f t="shared" si="568"/>
        <v>BT$19</v>
      </c>
      <c r="BU498" s="190" t="str">
        <f t="shared" si="568"/>
        <v>BU$19</v>
      </c>
      <c r="BV498" s="190" t="str">
        <f t="shared" si="568"/>
        <v>BV$19</v>
      </c>
      <c r="BW498" s="190" t="str">
        <f t="shared" si="568"/>
        <v>BW$19</v>
      </c>
      <c r="BX498" s="190" t="str">
        <f t="shared" si="568"/>
        <v>BX$19</v>
      </c>
      <c r="BY498" s="190" t="str">
        <f t="shared" si="568"/>
        <v>BY$19</v>
      </c>
      <c r="BZ498" s="190" t="str">
        <f t="shared" si="568"/>
        <v>BZ$19</v>
      </c>
      <c r="CA498" s="190" t="str">
        <f t="shared" si="568"/>
        <v>CA$19</v>
      </c>
      <c r="CB498" s="190" t="str">
        <f t="shared" si="568"/>
        <v>CB$19</v>
      </c>
      <c r="CC498" s="190" t="str">
        <f t="shared" si="568"/>
        <v>CC$19</v>
      </c>
      <c r="CD498" s="190" t="str">
        <f t="shared" si="568"/>
        <v>CD$19</v>
      </c>
      <c r="CE498" s="190" t="str">
        <f t="shared" ref="CE498:CL498" si="569">CE$23</f>
        <v>CE$19</v>
      </c>
      <c r="CF498" s="190" t="str">
        <f t="shared" si="569"/>
        <v>CF$19</v>
      </c>
      <c r="CG498" s="190" t="str">
        <f t="shared" si="569"/>
        <v>CG$19</v>
      </c>
      <c r="CH498" s="190" t="str">
        <f t="shared" si="569"/>
        <v>CH$19</v>
      </c>
      <c r="CI498" s="190" t="str">
        <f t="shared" si="569"/>
        <v>CI$19</v>
      </c>
      <c r="CJ498" s="190" t="str">
        <f t="shared" si="569"/>
        <v>CJ$19</v>
      </c>
      <c r="CK498" s="190" t="str">
        <f t="shared" si="569"/>
        <v>CK$19</v>
      </c>
      <c r="CL498" s="190" t="str">
        <f t="shared" si="569"/>
        <v>CL$19</v>
      </c>
      <c r="CN498" s="201"/>
      <c r="CO498" s="190" t="str">
        <f t="shared" ref="CO498:DL498" si="570">CO$23</f>
        <v>CO$19</v>
      </c>
      <c r="CP498" s="190" t="str">
        <f t="shared" si="570"/>
        <v>CP$19</v>
      </c>
      <c r="CQ498" s="190" t="str">
        <f t="shared" si="570"/>
        <v>CQ$19</v>
      </c>
      <c r="CR498" s="190" t="str">
        <f t="shared" si="570"/>
        <v>CR$19</v>
      </c>
      <c r="CS498" s="190" t="str">
        <f t="shared" si="570"/>
        <v>CS$19</v>
      </c>
      <c r="CT498" s="190" t="str">
        <f t="shared" si="570"/>
        <v>CT$19</v>
      </c>
      <c r="CU498" s="190" t="str">
        <f t="shared" si="570"/>
        <v>CU$19</v>
      </c>
      <c r="CV498" s="190" t="str">
        <f t="shared" si="570"/>
        <v>CV$19</v>
      </c>
      <c r="CW498" s="190" t="str">
        <f t="shared" si="570"/>
        <v>CW$19</v>
      </c>
      <c r="CX498" s="190" t="str">
        <f t="shared" si="570"/>
        <v>CX$19</v>
      </c>
      <c r="CY498" s="190" t="str">
        <f t="shared" si="570"/>
        <v>CY$19</v>
      </c>
      <c r="CZ498" s="190" t="str">
        <f t="shared" si="570"/>
        <v>CZ$19</v>
      </c>
      <c r="DA498" s="190" t="str">
        <f t="shared" si="570"/>
        <v>DA$19</v>
      </c>
      <c r="DB498" s="190" t="str">
        <f t="shared" si="570"/>
        <v>DB$19</v>
      </c>
      <c r="DC498" s="190" t="str">
        <f t="shared" si="570"/>
        <v>DC$19</v>
      </c>
      <c r="DD498" s="190" t="str">
        <f t="shared" si="570"/>
        <v>DD$19</v>
      </c>
      <c r="DE498" s="190" t="str">
        <f t="shared" si="570"/>
        <v>DE$19</v>
      </c>
      <c r="DF498" s="190" t="str">
        <f t="shared" si="570"/>
        <v>DF$19</v>
      </c>
      <c r="DG498" s="190" t="str">
        <f t="shared" si="570"/>
        <v>DG$19</v>
      </c>
      <c r="DH498" s="190" t="str">
        <f t="shared" si="570"/>
        <v>DH$19</v>
      </c>
      <c r="DI498" s="190" t="str">
        <f t="shared" si="570"/>
        <v>DI$19</v>
      </c>
      <c r="DJ498" s="190" t="str">
        <f t="shared" si="570"/>
        <v>DJ$19</v>
      </c>
      <c r="DK498" s="190" t="str">
        <f t="shared" si="570"/>
        <v>DK$19</v>
      </c>
      <c r="DL498" s="190" t="str">
        <f t="shared" si="570"/>
        <v>DL$19</v>
      </c>
    </row>
    <row r="499" spans="1:116" x14ac:dyDescent="0.4">
      <c r="A499" s="31" t="s">
        <v>218</v>
      </c>
      <c r="B499" s="31" t="s">
        <v>81</v>
      </c>
      <c r="C499" s="31"/>
      <c r="D499" t="s">
        <v>272</v>
      </c>
      <c r="E499" s="8" t="str">
        <f t="shared" ref="E499:E509" si="571">ROW()&amp;" "&amp;D499</f>
        <v>499 GMV-PV</v>
      </c>
      <c r="F499" t="s">
        <v>417</v>
      </c>
      <c r="G499" s="66" t="s">
        <v>779</v>
      </c>
      <c r="H499" s="22"/>
      <c r="I499" s="306"/>
      <c r="J499" s="306"/>
      <c r="K499" s="22"/>
      <c r="L499" s="22"/>
      <c r="M499" s="22"/>
      <c r="N499" s="22"/>
      <c r="O499" s="22"/>
      <c r="P499" s="22"/>
      <c r="R499" s="66"/>
      <c r="S499" s="307"/>
      <c r="T499" s="307"/>
      <c r="U499" s="307"/>
      <c r="V499" s="307"/>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7"/>
      <c r="BB499" s="307"/>
      <c r="BC499" s="307"/>
      <c r="BD499" s="307"/>
      <c r="BE499" s="307"/>
      <c r="BF499" s="307"/>
      <c r="BG499" s="307"/>
      <c r="BH499" s="307"/>
      <c r="BI499" s="307"/>
      <c r="BJ499" s="307"/>
      <c r="BK499" s="307"/>
      <c r="BL499" s="307"/>
      <c r="BM499" s="307"/>
      <c r="BN499" s="307"/>
      <c r="BO499" s="307"/>
      <c r="BP499" s="307"/>
      <c r="BQ499" s="307"/>
      <c r="BR499" s="307"/>
      <c r="BS499" s="307"/>
      <c r="BT499" s="307"/>
      <c r="BU499" s="307"/>
      <c r="BV499" s="307"/>
      <c r="BW499" s="307"/>
      <c r="BX499" s="307"/>
      <c r="BY499" s="307"/>
      <c r="BZ499" s="307"/>
      <c r="CA499" s="307"/>
      <c r="CB499" s="307"/>
      <c r="CC499" s="307"/>
      <c r="CD499" s="307"/>
      <c r="CE499" s="307"/>
      <c r="CF499" s="307"/>
      <c r="CG499" s="307"/>
      <c r="CH499" s="307"/>
      <c r="CI499" s="307"/>
      <c r="CJ499" s="307"/>
      <c r="CK499" s="307"/>
      <c r="CL499" s="307"/>
      <c r="CN499" s="306"/>
      <c r="CO499" s="307"/>
      <c r="CP499" s="307"/>
      <c r="CQ499" s="307"/>
      <c r="CR499" s="307"/>
      <c r="CS499" s="307"/>
      <c r="CT499" s="307"/>
      <c r="CU499" s="307"/>
      <c r="CV499" s="307"/>
      <c r="CW499" s="307"/>
      <c r="CX499" s="307"/>
      <c r="CY499" s="307"/>
      <c r="CZ499" s="307"/>
      <c r="DA499" s="307"/>
      <c r="DB499" s="307"/>
      <c r="DC499" s="307"/>
      <c r="DD499" s="307"/>
      <c r="DE499" s="307"/>
      <c r="DF499" s="307"/>
      <c r="DG499" s="307"/>
      <c r="DH499" s="307"/>
      <c r="DI499" s="307"/>
      <c r="DJ499" s="307"/>
      <c r="DK499" s="307"/>
      <c r="DL499" s="307"/>
    </row>
    <row r="500" spans="1:116" x14ac:dyDescent="0.4">
      <c r="B500" t="s">
        <v>332</v>
      </c>
      <c r="D500" t="s">
        <v>272</v>
      </c>
      <c r="E500" s="8" t="str">
        <f t="shared" si="571"/>
        <v>500 GMV-PV</v>
      </c>
      <c r="G500" s="145" t="str">
        <f>"# of "&amp;G507&amp;"s"</f>
        <v># of units</v>
      </c>
      <c r="H500" s="12"/>
      <c r="I500" s="60"/>
      <c r="J500" s="60"/>
      <c r="K500" s="15"/>
      <c r="L500" s="15"/>
      <c r="M500" s="15"/>
      <c r="N500" s="15"/>
      <c r="O500" s="15"/>
      <c r="P500" s="15"/>
      <c r="R500" s="15"/>
      <c r="S500" s="76" t="str">
        <f>S494</f>
        <v>S$17</v>
      </c>
      <c r="T500" s="76" t="str">
        <f t="shared" ref="T500:CE500" si="572">T494</f>
        <v>T$17</v>
      </c>
      <c r="U500" s="76" t="str">
        <f t="shared" si="572"/>
        <v>U$17</v>
      </c>
      <c r="V500" s="76" t="str">
        <f t="shared" si="572"/>
        <v>V$17</v>
      </c>
      <c r="W500" s="76" t="str">
        <f t="shared" si="572"/>
        <v>W$17</v>
      </c>
      <c r="X500" s="76" t="str">
        <f t="shared" si="572"/>
        <v>X$17</v>
      </c>
      <c r="Y500" s="76" t="str">
        <f t="shared" si="572"/>
        <v>Y$17</v>
      </c>
      <c r="Z500" s="76" t="str">
        <f t="shared" si="572"/>
        <v>Z$17</v>
      </c>
      <c r="AA500" s="76" t="str">
        <f t="shared" si="572"/>
        <v>AA$17</v>
      </c>
      <c r="AB500" s="76" t="str">
        <f t="shared" si="572"/>
        <v>AB$17</v>
      </c>
      <c r="AC500" s="76" t="str">
        <f t="shared" si="572"/>
        <v>AC$17</v>
      </c>
      <c r="AD500" s="76" t="str">
        <f t="shared" si="572"/>
        <v>AD$17</v>
      </c>
      <c r="AE500" s="76" t="str">
        <f t="shared" si="572"/>
        <v>AE$17</v>
      </c>
      <c r="AF500" s="76" t="str">
        <f t="shared" si="572"/>
        <v>AF$17</v>
      </c>
      <c r="AG500" s="76" t="str">
        <f t="shared" si="572"/>
        <v>AG$17</v>
      </c>
      <c r="AH500" s="76" t="str">
        <f t="shared" si="572"/>
        <v>AH$17</v>
      </c>
      <c r="AI500" s="76" t="str">
        <f t="shared" si="572"/>
        <v>AI$17</v>
      </c>
      <c r="AJ500" s="76" t="str">
        <f t="shared" si="572"/>
        <v>AJ$17</v>
      </c>
      <c r="AK500" s="76" t="str">
        <f t="shared" si="572"/>
        <v>AK$17</v>
      </c>
      <c r="AL500" s="76" t="str">
        <f t="shared" si="572"/>
        <v>AL$17</v>
      </c>
      <c r="AM500" s="76" t="str">
        <f t="shared" si="572"/>
        <v>AM$17</v>
      </c>
      <c r="AN500" s="76" t="str">
        <f t="shared" si="572"/>
        <v>AN$17</v>
      </c>
      <c r="AO500" s="76" t="str">
        <f t="shared" si="572"/>
        <v>AO$17</v>
      </c>
      <c r="AP500" s="76" t="str">
        <f t="shared" si="572"/>
        <v>AP$17</v>
      </c>
      <c r="AQ500" s="76" t="str">
        <f t="shared" si="572"/>
        <v>AQ$17</v>
      </c>
      <c r="AR500" s="76" t="str">
        <f t="shared" si="572"/>
        <v>AR$17</v>
      </c>
      <c r="AS500" s="76" t="str">
        <f t="shared" si="572"/>
        <v>AS$17</v>
      </c>
      <c r="AT500" s="76" t="str">
        <f t="shared" si="572"/>
        <v>AT$17</v>
      </c>
      <c r="AU500" s="76" t="str">
        <f t="shared" si="572"/>
        <v>AU$17</v>
      </c>
      <c r="AV500" s="76" t="str">
        <f t="shared" si="572"/>
        <v>AV$17</v>
      </c>
      <c r="AW500" s="76" t="str">
        <f t="shared" si="572"/>
        <v>AW$17</v>
      </c>
      <c r="AX500" s="76" t="str">
        <f t="shared" si="572"/>
        <v>AX$17</v>
      </c>
      <c r="AY500" s="76" t="str">
        <f t="shared" si="572"/>
        <v>AY$17</v>
      </c>
      <c r="AZ500" s="76" t="str">
        <f t="shared" si="572"/>
        <v>AZ$17</v>
      </c>
      <c r="BA500" s="76" t="str">
        <f t="shared" si="572"/>
        <v>BA$17</v>
      </c>
      <c r="BB500" s="76" t="str">
        <f t="shared" si="572"/>
        <v>BB$17</v>
      </c>
      <c r="BC500" s="76" t="str">
        <f t="shared" si="572"/>
        <v>BC$17</v>
      </c>
      <c r="BD500" s="76" t="str">
        <f t="shared" si="572"/>
        <v>BD$17</v>
      </c>
      <c r="BE500" s="76" t="str">
        <f t="shared" si="572"/>
        <v>BE$17</v>
      </c>
      <c r="BF500" s="76" t="str">
        <f t="shared" si="572"/>
        <v>BF$17</v>
      </c>
      <c r="BG500" s="76" t="str">
        <f t="shared" si="572"/>
        <v>BG$17</v>
      </c>
      <c r="BH500" s="76" t="str">
        <f t="shared" si="572"/>
        <v>BH$17</v>
      </c>
      <c r="BI500" s="76" t="str">
        <f t="shared" si="572"/>
        <v>BI$17</v>
      </c>
      <c r="BJ500" s="76" t="str">
        <f t="shared" si="572"/>
        <v>BJ$17</v>
      </c>
      <c r="BK500" s="76" t="str">
        <f t="shared" si="572"/>
        <v>BK$17</v>
      </c>
      <c r="BL500" s="76" t="str">
        <f t="shared" si="572"/>
        <v>BL$17</v>
      </c>
      <c r="BM500" s="76" t="str">
        <f t="shared" si="572"/>
        <v>BM$17</v>
      </c>
      <c r="BN500" s="76" t="str">
        <f t="shared" si="572"/>
        <v>BN$17</v>
      </c>
      <c r="BO500" s="76" t="str">
        <f t="shared" si="572"/>
        <v>BO$17</v>
      </c>
      <c r="BP500" s="76" t="str">
        <f t="shared" si="572"/>
        <v>BP$17</v>
      </c>
      <c r="BQ500" s="76" t="str">
        <f t="shared" si="572"/>
        <v>BQ$17</v>
      </c>
      <c r="BR500" s="76" t="str">
        <f t="shared" si="572"/>
        <v>BR$17</v>
      </c>
      <c r="BS500" s="76" t="str">
        <f t="shared" si="572"/>
        <v>BS$17</v>
      </c>
      <c r="BT500" s="76" t="str">
        <f t="shared" si="572"/>
        <v>BT$17</v>
      </c>
      <c r="BU500" s="76" t="str">
        <f t="shared" si="572"/>
        <v>BU$17</v>
      </c>
      <c r="BV500" s="76" t="str">
        <f t="shared" si="572"/>
        <v>BV$17</v>
      </c>
      <c r="BW500" s="76" t="str">
        <f t="shared" si="572"/>
        <v>BW$17</v>
      </c>
      <c r="BX500" s="76" t="str">
        <f t="shared" si="572"/>
        <v>BX$17</v>
      </c>
      <c r="BY500" s="76" t="str">
        <f t="shared" si="572"/>
        <v>BY$17</v>
      </c>
      <c r="BZ500" s="76" t="str">
        <f t="shared" si="572"/>
        <v>BZ$17</v>
      </c>
      <c r="CA500" s="76" t="str">
        <f t="shared" si="572"/>
        <v>CA$17</v>
      </c>
      <c r="CB500" s="76" t="str">
        <f t="shared" si="572"/>
        <v>CB$17</v>
      </c>
      <c r="CC500" s="76" t="str">
        <f t="shared" si="572"/>
        <v>CC$17</v>
      </c>
      <c r="CD500" s="76" t="str">
        <f t="shared" si="572"/>
        <v>CD$17</v>
      </c>
      <c r="CE500" s="76" t="str">
        <f t="shared" si="572"/>
        <v>CE$17</v>
      </c>
      <c r="CF500" s="76" t="str">
        <f t="shared" ref="CF500:CL500" si="573">CF494</f>
        <v>CF$17</v>
      </c>
      <c r="CG500" s="76" t="str">
        <f t="shared" si="573"/>
        <v>CG$17</v>
      </c>
      <c r="CH500" s="76" t="str">
        <f t="shared" si="573"/>
        <v>CH$17</v>
      </c>
      <c r="CI500" s="76" t="str">
        <f t="shared" si="573"/>
        <v>CI$17</v>
      </c>
      <c r="CJ500" s="76" t="str">
        <f t="shared" si="573"/>
        <v>CJ$17</v>
      </c>
      <c r="CK500" s="76" t="str">
        <f t="shared" si="573"/>
        <v>CK$17</v>
      </c>
      <c r="CL500" s="76" t="str">
        <f t="shared" si="573"/>
        <v>CL$17</v>
      </c>
      <c r="CN500" s="60"/>
      <c r="CO500" s="76" t="str">
        <f t="shared" ref="CO500:DK500" si="574">CO494</f>
        <v>CO$17</v>
      </c>
      <c r="CP500" s="76" t="str">
        <f t="shared" si="574"/>
        <v>CP$17</v>
      </c>
      <c r="CQ500" s="76" t="str">
        <f t="shared" si="574"/>
        <v>CQ$17</v>
      </c>
      <c r="CR500" s="76" t="str">
        <f t="shared" si="574"/>
        <v>CR$17</v>
      </c>
      <c r="CS500" s="76" t="str">
        <f t="shared" si="574"/>
        <v>CS$17</v>
      </c>
      <c r="CT500" s="76" t="str">
        <f t="shared" si="574"/>
        <v>CT$17</v>
      </c>
      <c r="CU500" s="76" t="str">
        <f t="shared" si="574"/>
        <v>CU$17</v>
      </c>
      <c r="CV500" s="76" t="str">
        <f t="shared" si="574"/>
        <v>CV$17</v>
      </c>
      <c r="CW500" s="76" t="str">
        <f t="shared" si="574"/>
        <v>CW$17</v>
      </c>
      <c r="CX500" s="76" t="str">
        <f t="shared" si="574"/>
        <v>CX$17</v>
      </c>
      <c r="CY500" s="76" t="str">
        <f t="shared" si="574"/>
        <v>CY$17</v>
      </c>
      <c r="CZ500" s="76" t="str">
        <f t="shared" si="574"/>
        <v>CZ$17</v>
      </c>
      <c r="DA500" s="76" t="str">
        <f t="shared" si="574"/>
        <v>DA$17</v>
      </c>
      <c r="DB500" s="76" t="str">
        <f t="shared" si="574"/>
        <v>DB$17</v>
      </c>
      <c r="DC500" s="76" t="str">
        <f t="shared" si="574"/>
        <v>DC$17</v>
      </c>
      <c r="DD500" s="76" t="str">
        <f t="shared" si="574"/>
        <v>DD$17</v>
      </c>
      <c r="DE500" s="76" t="str">
        <f t="shared" si="574"/>
        <v>DE$17</v>
      </c>
      <c r="DF500" s="76" t="str">
        <f t="shared" si="574"/>
        <v>DF$17</v>
      </c>
      <c r="DG500" s="76" t="str">
        <f t="shared" si="574"/>
        <v>DG$17</v>
      </c>
      <c r="DH500" s="76" t="str">
        <f t="shared" si="574"/>
        <v>DH$17</v>
      </c>
      <c r="DI500" s="76" t="str">
        <f t="shared" si="574"/>
        <v>DI$17</v>
      </c>
      <c r="DJ500" s="76" t="str">
        <f t="shared" si="574"/>
        <v>DJ$17</v>
      </c>
      <c r="DK500" s="76" t="str">
        <f t="shared" si="574"/>
        <v>DK$17</v>
      </c>
      <c r="DL500" s="76" t="str">
        <f t="shared" ref="DL500" si="575">DL494</f>
        <v>DL$17</v>
      </c>
    </row>
    <row r="501" spans="1:116" x14ac:dyDescent="0.4">
      <c r="B501" t="str">
        <f>E501</f>
        <v>501 GMV-PV</v>
      </c>
      <c r="D501" t="s">
        <v>272</v>
      </c>
      <c r="E501" s="8" t="str">
        <f t="shared" si="571"/>
        <v>501 GMV-PV</v>
      </c>
      <c r="G501" s="145" t="str">
        <f>"Avg. "&amp;G507&amp;" value"</f>
        <v>Avg. unit value</v>
      </c>
      <c r="H501" s="12"/>
      <c r="I501" s="60"/>
      <c r="J501" s="60"/>
      <c r="K501" s="18">
        <v>10</v>
      </c>
      <c r="L501" s="18">
        <v>10</v>
      </c>
      <c r="M501" s="18">
        <v>10</v>
      </c>
      <c r="N501" s="18">
        <v>10</v>
      </c>
      <c r="O501" s="18">
        <v>10</v>
      </c>
      <c r="P501" s="18">
        <v>10</v>
      </c>
      <c r="R501" s="19"/>
      <c r="S501" s="147" cm="1">
        <f t="array" ref="S501">INDEX($K:$P,ROW(),MATCH(S$3,$K$2:$P$2,0))</f>
        <v>10</v>
      </c>
      <c r="T501" s="147" cm="1">
        <f t="array" ref="T501">INDEX($K:$P,ROW(),MATCH(T$3,$K$2:$P$2,0))</f>
        <v>10</v>
      </c>
      <c r="U501" s="147" cm="1">
        <f t="array" ref="U501">INDEX($K:$P,ROW(),MATCH(U$3,$K$2:$P$2,0))</f>
        <v>10</v>
      </c>
      <c r="V501" s="147" cm="1">
        <f t="array" ref="V501">INDEX($K:$P,ROW(),MATCH(V$3,$K$2:$P$2,0))</f>
        <v>10</v>
      </c>
      <c r="W501" s="147" cm="1">
        <f t="array" ref="W501">INDEX($K:$P,ROW(),MATCH(W$3,$K$2:$P$2,0))</f>
        <v>10</v>
      </c>
      <c r="X501" s="147" cm="1">
        <f t="array" ref="X501">INDEX($K:$P,ROW(),MATCH(X$3,$K$2:$P$2,0))</f>
        <v>10</v>
      </c>
      <c r="Y501" s="147" cm="1">
        <f t="array" ref="Y501">INDEX($K:$P,ROW(),MATCH(Y$3,$K$2:$P$2,0))</f>
        <v>10</v>
      </c>
      <c r="Z501" s="147" cm="1">
        <f t="array" ref="Z501">INDEX($K:$P,ROW(),MATCH(Z$3,$K$2:$P$2,0))</f>
        <v>10</v>
      </c>
      <c r="AA501" s="147" cm="1">
        <f t="array" ref="AA501">INDEX($K:$P,ROW(),MATCH(AA$3,$K$2:$P$2,0))</f>
        <v>10</v>
      </c>
      <c r="AB501" s="147" cm="1">
        <f t="array" ref="AB501">INDEX($K:$P,ROW(),MATCH(AB$3,$K$2:$P$2,0))</f>
        <v>10</v>
      </c>
      <c r="AC501" s="147" cm="1">
        <f t="array" ref="AC501">INDEX($K:$P,ROW(),MATCH(AC$3,$K$2:$P$2,0))</f>
        <v>10</v>
      </c>
      <c r="AD501" s="147" cm="1">
        <f t="array" ref="AD501">INDEX($K:$P,ROW(),MATCH(AD$3,$K$2:$P$2,0))</f>
        <v>10</v>
      </c>
      <c r="AE501" s="147" cm="1">
        <f t="array" ref="AE501">INDEX($K:$P,ROW(),MATCH(AE$3,$K$2:$P$2,0))</f>
        <v>10</v>
      </c>
      <c r="AF501" s="147" cm="1">
        <f t="array" ref="AF501">INDEX($K:$P,ROW(),MATCH(AF$3,$K$2:$P$2,0))</f>
        <v>10</v>
      </c>
      <c r="AG501" s="147" cm="1">
        <f t="array" ref="AG501">INDEX($K:$P,ROW(),MATCH(AG$3,$K$2:$P$2,0))</f>
        <v>10</v>
      </c>
      <c r="AH501" s="147" cm="1">
        <f t="array" ref="AH501">INDEX($K:$P,ROW(),MATCH(AH$3,$K$2:$P$2,0))</f>
        <v>10</v>
      </c>
      <c r="AI501" s="147" cm="1">
        <f t="array" ref="AI501">INDEX($K:$P,ROW(),MATCH(AI$3,$K$2:$P$2,0))</f>
        <v>10</v>
      </c>
      <c r="AJ501" s="147" cm="1">
        <f t="array" ref="AJ501">INDEX($K:$P,ROW(),MATCH(AJ$3,$K$2:$P$2,0))</f>
        <v>10</v>
      </c>
      <c r="AK501" s="147" cm="1">
        <f t="array" ref="AK501">INDEX($K:$P,ROW(),MATCH(AK$3,$K$2:$P$2,0))</f>
        <v>10</v>
      </c>
      <c r="AL501" s="147" cm="1">
        <f t="array" ref="AL501">INDEX($K:$P,ROW(),MATCH(AL$3,$K$2:$P$2,0))</f>
        <v>10</v>
      </c>
      <c r="AM501" s="147" cm="1">
        <f t="array" ref="AM501">INDEX($K:$P,ROW(),MATCH(AM$3,$K$2:$P$2,0))</f>
        <v>10</v>
      </c>
      <c r="AN501" s="147" cm="1">
        <f t="array" ref="AN501">INDEX($K:$P,ROW(),MATCH(AN$3,$K$2:$P$2,0))</f>
        <v>10</v>
      </c>
      <c r="AO501" s="147" cm="1">
        <f t="array" ref="AO501">INDEX($K:$P,ROW(),MATCH(AO$3,$K$2:$P$2,0))</f>
        <v>10</v>
      </c>
      <c r="AP501" s="147" cm="1">
        <f t="array" ref="AP501">INDEX($K:$P,ROW(),MATCH(AP$3,$K$2:$P$2,0))</f>
        <v>10</v>
      </c>
      <c r="AQ501" s="147" cm="1">
        <f t="array" ref="AQ501">INDEX($K:$P,ROW(),MATCH(AQ$3,$K$2:$P$2,0))</f>
        <v>10</v>
      </c>
      <c r="AR501" s="147" cm="1">
        <f t="array" ref="AR501">INDEX($K:$P,ROW(),MATCH(AR$3,$K$2:$P$2,0))</f>
        <v>10</v>
      </c>
      <c r="AS501" s="147" cm="1">
        <f t="array" ref="AS501">INDEX($K:$P,ROW(),MATCH(AS$3,$K$2:$P$2,0))</f>
        <v>10</v>
      </c>
      <c r="AT501" s="147" cm="1">
        <f t="array" ref="AT501">INDEX($K:$P,ROW(),MATCH(AT$3,$K$2:$P$2,0))</f>
        <v>10</v>
      </c>
      <c r="AU501" s="147" cm="1">
        <f t="array" ref="AU501">INDEX($K:$P,ROW(),MATCH(AU$3,$K$2:$P$2,0))</f>
        <v>10</v>
      </c>
      <c r="AV501" s="147" cm="1">
        <f t="array" ref="AV501">INDEX($K:$P,ROW(),MATCH(AV$3,$K$2:$P$2,0))</f>
        <v>10</v>
      </c>
      <c r="AW501" s="147" cm="1">
        <f t="array" ref="AW501">INDEX($K:$P,ROW(),MATCH(AW$3,$K$2:$P$2,0))</f>
        <v>10</v>
      </c>
      <c r="AX501" s="147" cm="1">
        <f t="array" ref="AX501">INDEX($K:$P,ROW(),MATCH(AX$3,$K$2:$P$2,0))</f>
        <v>10</v>
      </c>
      <c r="AY501" s="147" cm="1">
        <f t="array" ref="AY501">INDEX($K:$P,ROW(),MATCH(AY$3,$K$2:$P$2,0))</f>
        <v>10</v>
      </c>
      <c r="AZ501" s="147" cm="1">
        <f t="array" ref="AZ501">INDEX($K:$P,ROW(),MATCH(AZ$3,$K$2:$P$2,0))</f>
        <v>10</v>
      </c>
      <c r="BA501" s="147" cm="1">
        <f t="array" ref="BA501">INDEX($K:$P,ROW(),MATCH(BA$3,$K$2:$P$2,0))</f>
        <v>10</v>
      </c>
      <c r="BB501" s="147" cm="1">
        <f t="array" ref="BB501">INDEX($K:$P,ROW(),MATCH(BB$3,$K$2:$P$2,0))</f>
        <v>10</v>
      </c>
      <c r="BC501" s="147" cm="1">
        <f t="array" ref="BC501">INDEX($K:$P,ROW(),MATCH(BC$3,$K$2:$P$2,0))</f>
        <v>10</v>
      </c>
      <c r="BD501" s="147" cm="1">
        <f t="array" ref="BD501">INDEX($K:$P,ROW(),MATCH(BD$3,$K$2:$P$2,0))</f>
        <v>10</v>
      </c>
      <c r="BE501" s="147" cm="1">
        <f t="array" ref="BE501">INDEX($K:$P,ROW(),MATCH(BE$3,$K$2:$P$2,0))</f>
        <v>10</v>
      </c>
      <c r="BF501" s="147" cm="1">
        <f t="array" ref="BF501">INDEX($K:$P,ROW(),MATCH(BF$3,$K$2:$P$2,0))</f>
        <v>10</v>
      </c>
      <c r="BG501" s="147" cm="1">
        <f t="array" ref="BG501">INDEX($K:$P,ROW(),MATCH(BG$3,$K$2:$P$2,0))</f>
        <v>10</v>
      </c>
      <c r="BH501" s="147" cm="1">
        <f t="array" ref="BH501">INDEX($K:$P,ROW(),MATCH(BH$3,$K$2:$P$2,0))</f>
        <v>10</v>
      </c>
      <c r="BI501" s="147" cm="1">
        <f t="array" ref="BI501">INDEX($K:$P,ROW(),MATCH(BI$3,$K$2:$P$2,0))</f>
        <v>10</v>
      </c>
      <c r="BJ501" s="147" cm="1">
        <f t="array" ref="BJ501">INDEX($K:$P,ROW(),MATCH(BJ$3,$K$2:$P$2,0))</f>
        <v>10</v>
      </c>
      <c r="BK501" s="147" cm="1">
        <f t="array" ref="BK501">INDEX($K:$P,ROW(),MATCH(BK$3,$K$2:$P$2,0))</f>
        <v>10</v>
      </c>
      <c r="BL501" s="147" cm="1">
        <f t="array" ref="BL501">INDEX($K:$P,ROW(),MATCH(BL$3,$K$2:$P$2,0))</f>
        <v>10</v>
      </c>
      <c r="BM501" s="147" cm="1">
        <f t="array" ref="BM501">INDEX($K:$P,ROW(),MATCH(BM$3,$K$2:$P$2,0))</f>
        <v>10</v>
      </c>
      <c r="BN501" s="147" cm="1">
        <f t="array" ref="BN501">INDEX($K:$P,ROW(),MATCH(BN$3,$K$2:$P$2,0))</f>
        <v>10</v>
      </c>
      <c r="BO501" s="147" cm="1">
        <f t="array" ref="BO501">INDEX($K:$P,ROW(),MATCH(BO$3,$K$2:$P$2,0))</f>
        <v>10</v>
      </c>
      <c r="BP501" s="147" cm="1">
        <f t="array" ref="BP501">INDEX($K:$P,ROW(),MATCH(BP$3,$K$2:$P$2,0))</f>
        <v>10</v>
      </c>
      <c r="BQ501" s="147" cm="1">
        <f t="array" ref="BQ501">INDEX($K:$P,ROW(),MATCH(BQ$3,$K$2:$P$2,0))</f>
        <v>10</v>
      </c>
      <c r="BR501" s="147" cm="1">
        <f t="array" ref="BR501">INDEX($K:$P,ROW(),MATCH(BR$3,$K$2:$P$2,0))</f>
        <v>10</v>
      </c>
      <c r="BS501" s="147" cm="1">
        <f t="array" ref="BS501">INDEX($K:$P,ROW(),MATCH(BS$3,$K$2:$P$2,0))</f>
        <v>10</v>
      </c>
      <c r="BT501" s="147" cm="1">
        <f t="array" ref="BT501">INDEX($K:$P,ROW(),MATCH(BT$3,$K$2:$P$2,0))</f>
        <v>10</v>
      </c>
      <c r="BU501" s="147" cm="1">
        <f t="array" ref="BU501">INDEX($K:$P,ROW(),MATCH(BU$3,$K$2:$P$2,0))</f>
        <v>10</v>
      </c>
      <c r="BV501" s="147" cm="1">
        <f t="array" ref="BV501">INDEX($K:$P,ROW(),MATCH(BV$3,$K$2:$P$2,0))</f>
        <v>10</v>
      </c>
      <c r="BW501" s="147" cm="1">
        <f t="array" ref="BW501">INDEX($K:$P,ROW(),MATCH(BW$3,$K$2:$P$2,0))</f>
        <v>10</v>
      </c>
      <c r="BX501" s="147" cm="1">
        <f t="array" ref="BX501">INDEX($K:$P,ROW(),MATCH(BX$3,$K$2:$P$2,0))</f>
        <v>10</v>
      </c>
      <c r="BY501" s="147" cm="1">
        <f t="array" ref="BY501">INDEX($K:$P,ROW(),MATCH(BY$3,$K$2:$P$2,0))</f>
        <v>10</v>
      </c>
      <c r="BZ501" s="147" cm="1">
        <f t="array" ref="BZ501">INDEX($K:$P,ROW(),MATCH(BZ$3,$K$2:$P$2,0))</f>
        <v>10</v>
      </c>
      <c r="CA501" s="147" cm="1">
        <f t="array" ref="CA501">INDEX($K:$P,ROW(),MATCH(CA$3,$K$2:$P$2,0))</f>
        <v>10</v>
      </c>
      <c r="CB501" s="147" cm="1">
        <f t="array" ref="CB501">INDEX($K:$P,ROW(),MATCH(CB$3,$K$2:$P$2,0))</f>
        <v>10</v>
      </c>
      <c r="CC501" s="147" cm="1">
        <f t="array" ref="CC501">INDEX($K:$P,ROW(),MATCH(CC$3,$K$2:$P$2,0))</f>
        <v>10</v>
      </c>
      <c r="CD501" s="147" cm="1">
        <f t="array" ref="CD501">INDEX($K:$P,ROW(),MATCH(CD$3,$K$2:$P$2,0))</f>
        <v>10</v>
      </c>
      <c r="CE501" s="147" cm="1">
        <f t="array" ref="CE501">INDEX($K:$P,ROW(),MATCH(CE$3,$K$2:$P$2,0))</f>
        <v>10</v>
      </c>
      <c r="CF501" s="147" cm="1">
        <f t="array" ref="CF501">INDEX($K:$P,ROW(),MATCH(CF$3,$K$2:$P$2,0))</f>
        <v>10</v>
      </c>
      <c r="CG501" s="147" cm="1">
        <f t="array" ref="CG501">INDEX($K:$P,ROW(),MATCH(CG$3,$K$2:$P$2,0))</f>
        <v>10</v>
      </c>
      <c r="CH501" s="147" cm="1">
        <f t="array" ref="CH501">INDEX($K:$P,ROW(),MATCH(CH$3,$K$2:$P$2,0))</f>
        <v>10</v>
      </c>
      <c r="CI501" s="147" cm="1">
        <f t="array" ref="CI501">INDEX($K:$P,ROW(),MATCH(CI$3,$K$2:$P$2,0))</f>
        <v>10</v>
      </c>
      <c r="CJ501" s="147" cm="1">
        <f t="array" ref="CJ501">INDEX($K:$P,ROW(),MATCH(CJ$3,$K$2:$P$2,0))</f>
        <v>10</v>
      </c>
      <c r="CK501" s="147" cm="1">
        <f t="array" ref="CK501">INDEX($K:$P,ROW(),MATCH(CK$3,$K$2:$P$2,0))</f>
        <v>10</v>
      </c>
      <c r="CL501" s="147" cm="1">
        <f t="array" ref="CL501">INDEX($K:$P,ROW(),MATCH(CL$3,$K$2:$P$2,0))</f>
        <v>10</v>
      </c>
      <c r="CN501" s="60"/>
      <c r="CO501" s="147" t="e" cm="1">
        <f t="array" ref="CO501">INDEX($K:$P,ROW(),MATCH(CO$3,$K$2:$P$2,0))</f>
        <v>#N/A</v>
      </c>
      <c r="CP501" s="147" t="e" cm="1">
        <f t="array" ref="CP501">INDEX($K:$P,ROW(),MATCH(CP$3,$K$2:$P$2,0))</f>
        <v>#N/A</v>
      </c>
      <c r="CQ501" s="147" t="e" cm="1">
        <f t="array" ref="CQ501">INDEX($K:$P,ROW(),MATCH(CQ$3,$K$2:$P$2,0))</f>
        <v>#N/A</v>
      </c>
      <c r="CR501" s="147" t="e" cm="1">
        <f t="array" ref="CR501">INDEX($K:$P,ROW(),MATCH(CR$3,$K$2:$P$2,0))</f>
        <v>#N/A</v>
      </c>
      <c r="CS501" s="147" t="e" cm="1">
        <f t="array" ref="CS501">INDEX($K:$P,ROW(),MATCH(CS$3,$K$2:$P$2,0))</f>
        <v>#N/A</v>
      </c>
      <c r="CT501" s="147" t="e" cm="1">
        <f t="array" ref="CT501">INDEX($K:$P,ROW(),MATCH(CT$3,$K$2:$P$2,0))</f>
        <v>#N/A</v>
      </c>
      <c r="CU501" s="147" t="e" cm="1">
        <f t="array" ref="CU501">INDEX($K:$P,ROW(),MATCH(CU$3,$K$2:$P$2,0))</f>
        <v>#N/A</v>
      </c>
      <c r="CV501" s="147" t="e" cm="1">
        <f t="array" ref="CV501">INDEX($K:$P,ROW(),MATCH(CV$3,$K$2:$P$2,0))</f>
        <v>#N/A</v>
      </c>
      <c r="CW501" s="147" t="e" cm="1">
        <f t="array" ref="CW501">INDEX($K:$P,ROW(),MATCH(CW$3,$K$2:$P$2,0))</f>
        <v>#N/A</v>
      </c>
      <c r="CX501" s="147" t="e" cm="1">
        <f t="array" ref="CX501">INDEX($K:$P,ROW(),MATCH(CX$3,$K$2:$P$2,0))</f>
        <v>#N/A</v>
      </c>
      <c r="CY501" s="147" t="e" cm="1">
        <f t="array" ref="CY501">INDEX($K:$P,ROW(),MATCH(CY$3,$K$2:$P$2,0))</f>
        <v>#N/A</v>
      </c>
      <c r="CZ501" s="147" t="e" cm="1">
        <f t="array" ref="CZ501">INDEX($K:$P,ROW(),MATCH(CZ$3,$K$2:$P$2,0))</f>
        <v>#N/A</v>
      </c>
      <c r="DA501" s="147" t="e" cm="1">
        <f t="array" ref="DA501">INDEX($K:$P,ROW(),MATCH(DA$3,$K$2:$P$2,0))</f>
        <v>#N/A</v>
      </c>
      <c r="DB501" s="147" t="e" cm="1">
        <f t="array" ref="DB501">INDEX($K:$P,ROW(),MATCH(DB$3,$K$2:$P$2,0))</f>
        <v>#N/A</v>
      </c>
      <c r="DC501" s="147" t="e" cm="1">
        <f t="array" ref="DC501">INDEX($K:$P,ROW(),MATCH(DC$3,$K$2:$P$2,0))</f>
        <v>#N/A</v>
      </c>
      <c r="DD501" s="147" t="e" cm="1">
        <f t="array" ref="DD501">INDEX($K:$P,ROW(),MATCH(DD$3,$K$2:$P$2,0))</f>
        <v>#N/A</v>
      </c>
      <c r="DE501" s="147" t="e" cm="1">
        <f t="array" ref="DE501">INDEX($K:$P,ROW(),MATCH(DE$3,$K$2:$P$2,0))</f>
        <v>#N/A</v>
      </c>
      <c r="DF501" s="147" t="e" cm="1">
        <f t="array" ref="DF501">INDEX($K:$P,ROW(),MATCH(DF$3,$K$2:$P$2,0))</f>
        <v>#N/A</v>
      </c>
      <c r="DG501" s="147" t="e" cm="1">
        <f t="array" ref="DG501">INDEX($K:$P,ROW(),MATCH(DG$3,$K$2:$P$2,0))</f>
        <v>#N/A</v>
      </c>
      <c r="DH501" s="147" t="e" cm="1">
        <f t="array" ref="DH501">INDEX($K:$P,ROW(),MATCH(DH$3,$K$2:$P$2,0))</f>
        <v>#N/A</v>
      </c>
      <c r="DI501" s="147" t="e" cm="1">
        <f t="array" ref="DI501">INDEX($K:$P,ROW(),MATCH(DI$3,$K$2:$P$2,0))</f>
        <v>#N/A</v>
      </c>
      <c r="DJ501" s="147" t="e" cm="1">
        <f t="array" ref="DJ501">INDEX($K:$P,ROW(),MATCH(DJ$3,$K$2:$P$2,0))</f>
        <v>#N/A</v>
      </c>
      <c r="DK501" s="147" t="e" cm="1">
        <f t="array" ref="DK501">INDEX($K:$P,ROW(),MATCH(DK$3,$K$2:$P$2,0))</f>
        <v>#N/A</v>
      </c>
      <c r="DL501" s="147" t="e" cm="1">
        <f t="array" ref="DL501">INDEX($K:$P,ROW(),MATCH(DL$3,$K$2:$P$2,0))</f>
        <v>#N/A</v>
      </c>
    </row>
    <row r="502" spans="1:116" x14ac:dyDescent="0.4">
      <c r="C502" t="s">
        <v>80</v>
      </c>
      <c r="D502" t="s">
        <v>272</v>
      </c>
      <c r="E502" s="8" t="str">
        <f t="shared" si="571"/>
        <v>502 GMV-PV</v>
      </c>
      <c r="G502" s="126" t="str">
        <f>"GMV - "&amp;G506</f>
        <v>GMV - (Primary label)</v>
      </c>
      <c r="H502" s="27"/>
      <c r="I502" s="78"/>
      <c r="J502" s="78"/>
      <c r="K502" s="118">
        <f t="shared" ref="K502:P502" ca="1" si="576">SUMIF($3:$3,K$2,502:502)</f>
        <v>600000</v>
      </c>
      <c r="L502" s="118">
        <f t="shared" ca="1" si="576"/>
        <v>600000</v>
      </c>
      <c r="M502" s="118">
        <f t="shared" ca="1" si="576"/>
        <v>600000</v>
      </c>
      <c r="N502" s="118">
        <f t="shared" ca="1" si="576"/>
        <v>600000</v>
      </c>
      <c r="O502" s="118">
        <f t="shared" ca="1" si="576"/>
        <v>600000</v>
      </c>
      <c r="P502" s="118">
        <f t="shared" ca="1" si="576"/>
        <v>600000</v>
      </c>
      <c r="R502" s="33"/>
      <c r="S502" s="148" cm="1">
        <f t="array" aca="1" ref="S502" ca="1">S501*INDIRECT(S500)</f>
        <v>50000</v>
      </c>
      <c r="T502" s="148" cm="1">
        <f t="array" aca="1" ref="T502" ca="1">T501*INDIRECT(T500)</f>
        <v>50000</v>
      </c>
      <c r="U502" s="148" cm="1">
        <f t="array" aca="1" ref="U502" ca="1">U501*INDIRECT(U500)</f>
        <v>50000</v>
      </c>
      <c r="V502" s="148" cm="1">
        <f t="array" aca="1" ref="V502" ca="1">V501*INDIRECT(V500)</f>
        <v>50000</v>
      </c>
      <c r="W502" s="148" cm="1">
        <f t="array" aca="1" ref="W502" ca="1">W501*INDIRECT(W500)</f>
        <v>50000</v>
      </c>
      <c r="X502" s="148" cm="1">
        <f t="array" aca="1" ref="X502" ca="1">X501*INDIRECT(X500)</f>
        <v>50000</v>
      </c>
      <c r="Y502" s="148" cm="1">
        <f t="array" aca="1" ref="Y502" ca="1">Y501*INDIRECT(Y500)</f>
        <v>50000</v>
      </c>
      <c r="Z502" s="148" cm="1">
        <f t="array" aca="1" ref="Z502" ca="1">Z501*INDIRECT(Z500)</f>
        <v>50000</v>
      </c>
      <c r="AA502" s="148" cm="1">
        <f t="array" aca="1" ref="AA502" ca="1">AA501*INDIRECT(AA500)</f>
        <v>50000</v>
      </c>
      <c r="AB502" s="148" cm="1">
        <f t="array" aca="1" ref="AB502" ca="1">AB501*INDIRECT(AB500)</f>
        <v>50000</v>
      </c>
      <c r="AC502" s="148" cm="1">
        <f t="array" aca="1" ref="AC502" ca="1">AC501*INDIRECT(AC500)</f>
        <v>50000</v>
      </c>
      <c r="AD502" s="148" cm="1">
        <f t="array" aca="1" ref="AD502" ca="1">AD501*INDIRECT(AD500)</f>
        <v>50000</v>
      </c>
      <c r="AE502" s="148" cm="1">
        <f t="array" aca="1" ref="AE502" ca="1">AE501*INDIRECT(AE500)</f>
        <v>50000</v>
      </c>
      <c r="AF502" s="148" cm="1">
        <f t="array" aca="1" ref="AF502" ca="1">AF501*INDIRECT(AF500)</f>
        <v>50000</v>
      </c>
      <c r="AG502" s="148" cm="1">
        <f t="array" aca="1" ref="AG502" ca="1">AG501*INDIRECT(AG500)</f>
        <v>50000</v>
      </c>
      <c r="AH502" s="148" cm="1">
        <f t="array" aca="1" ref="AH502" ca="1">AH501*INDIRECT(AH500)</f>
        <v>50000</v>
      </c>
      <c r="AI502" s="148" cm="1">
        <f t="array" aca="1" ref="AI502" ca="1">AI501*INDIRECT(AI500)</f>
        <v>50000</v>
      </c>
      <c r="AJ502" s="148" cm="1">
        <f t="array" aca="1" ref="AJ502" ca="1">AJ501*INDIRECT(AJ500)</f>
        <v>50000</v>
      </c>
      <c r="AK502" s="148" cm="1">
        <f t="array" aca="1" ref="AK502" ca="1">AK501*INDIRECT(AK500)</f>
        <v>50000</v>
      </c>
      <c r="AL502" s="148" cm="1">
        <f t="array" aca="1" ref="AL502" ca="1">AL501*INDIRECT(AL500)</f>
        <v>50000</v>
      </c>
      <c r="AM502" s="148" cm="1">
        <f t="array" aca="1" ref="AM502" ca="1">AM501*INDIRECT(AM500)</f>
        <v>50000</v>
      </c>
      <c r="AN502" s="148" cm="1">
        <f t="array" aca="1" ref="AN502" ca="1">AN501*INDIRECT(AN500)</f>
        <v>50000</v>
      </c>
      <c r="AO502" s="148" cm="1">
        <f t="array" aca="1" ref="AO502" ca="1">AO501*INDIRECT(AO500)</f>
        <v>50000</v>
      </c>
      <c r="AP502" s="148" cm="1">
        <f t="array" aca="1" ref="AP502" ca="1">AP501*INDIRECT(AP500)</f>
        <v>50000</v>
      </c>
      <c r="AQ502" s="148" cm="1">
        <f t="array" aca="1" ref="AQ502" ca="1">AQ501*INDIRECT(AQ500)</f>
        <v>50000</v>
      </c>
      <c r="AR502" s="148" cm="1">
        <f t="array" aca="1" ref="AR502" ca="1">AR501*INDIRECT(AR500)</f>
        <v>50000</v>
      </c>
      <c r="AS502" s="148" cm="1">
        <f t="array" aca="1" ref="AS502" ca="1">AS501*INDIRECT(AS500)</f>
        <v>50000</v>
      </c>
      <c r="AT502" s="148" cm="1">
        <f t="array" aca="1" ref="AT502" ca="1">AT501*INDIRECT(AT500)</f>
        <v>50000</v>
      </c>
      <c r="AU502" s="148" cm="1">
        <f t="array" aca="1" ref="AU502" ca="1">AU501*INDIRECT(AU500)</f>
        <v>50000</v>
      </c>
      <c r="AV502" s="148" cm="1">
        <f t="array" aca="1" ref="AV502" ca="1">AV501*INDIRECT(AV500)</f>
        <v>50000</v>
      </c>
      <c r="AW502" s="148" cm="1">
        <f t="array" aca="1" ref="AW502" ca="1">AW501*INDIRECT(AW500)</f>
        <v>50000</v>
      </c>
      <c r="AX502" s="148" cm="1">
        <f t="array" aca="1" ref="AX502" ca="1">AX501*INDIRECT(AX500)</f>
        <v>50000</v>
      </c>
      <c r="AY502" s="148" cm="1">
        <f t="array" aca="1" ref="AY502" ca="1">AY501*INDIRECT(AY500)</f>
        <v>50000</v>
      </c>
      <c r="AZ502" s="148" cm="1">
        <f t="array" aca="1" ref="AZ502" ca="1">AZ501*INDIRECT(AZ500)</f>
        <v>50000</v>
      </c>
      <c r="BA502" s="148" cm="1">
        <f t="array" aca="1" ref="BA502" ca="1">BA501*INDIRECT(BA500)</f>
        <v>50000</v>
      </c>
      <c r="BB502" s="148" cm="1">
        <f t="array" aca="1" ref="BB502" ca="1">BB501*INDIRECT(BB500)</f>
        <v>50000</v>
      </c>
      <c r="BC502" s="148" cm="1">
        <f t="array" aca="1" ref="BC502" ca="1">BC501*INDIRECT(BC500)</f>
        <v>50000</v>
      </c>
      <c r="BD502" s="148" cm="1">
        <f t="array" aca="1" ref="BD502" ca="1">BD501*INDIRECT(BD500)</f>
        <v>50000</v>
      </c>
      <c r="BE502" s="148" cm="1">
        <f t="array" aca="1" ref="BE502" ca="1">BE501*INDIRECT(BE500)</f>
        <v>50000</v>
      </c>
      <c r="BF502" s="148" cm="1">
        <f t="array" aca="1" ref="BF502" ca="1">BF501*INDIRECT(BF500)</f>
        <v>50000</v>
      </c>
      <c r="BG502" s="148" cm="1">
        <f t="array" aca="1" ref="BG502" ca="1">BG501*INDIRECT(BG500)</f>
        <v>50000</v>
      </c>
      <c r="BH502" s="148" cm="1">
        <f t="array" aca="1" ref="BH502" ca="1">BH501*INDIRECT(BH500)</f>
        <v>50000</v>
      </c>
      <c r="BI502" s="148" cm="1">
        <f t="array" aca="1" ref="BI502" ca="1">BI501*INDIRECT(BI500)</f>
        <v>50000</v>
      </c>
      <c r="BJ502" s="148" cm="1">
        <f t="array" aca="1" ref="BJ502" ca="1">BJ501*INDIRECT(BJ500)</f>
        <v>50000</v>
      </c>
      <c r="BK502" s="148" cm="1">
        <f t="array" aca="1" ref="BK502" ca="1">BK501*INDIRECT(BK500)</f>
        <v>50000</v>
      </c>
      <c r="BL502" s="148" cm="1">
        <f t="array" aca="1" ref="BL502" ca="1">BL501*INDIRECT(BL500)</f>
        <v>50000</v>
      </c>
      <c r="BM502" s="148" cm="1">
        <f t="array" aca="1" ref="BM502" ca="1">BM501*INDIRECT(BM500)</f>
        <v>50000</v>
      </c>
      <c r="BN502" s="148" cm="1">
        <f t="array" aca="1" ref="BN502" ca="1">BN501*INDIRECT(BN500)</f>
        <v>50000</v>
      </c>
      <c r="BO502" s="148" cm="1">
        <f t="array" aca="1" ref="BO502" ca="1">BO501*INDIRECT(BO500)</f>
        <v>50000</v>
      </c>
      <c r="BP502" s="148" cm="1">
        <f t="array" aca="1" ref="BP502" ca="1">BP501*INDIRECT(BP500)</f>
        <v>50000</v>
      </c>
      <c r="BQ502" s="148" cm="1">
        <f t="array" aca="1" ref="BQ502" ca="1">BQ501*INDIRECT(BQ500)</f>
        <v>50000</v>
      </c>
      <c r="BR502" s="148" cm="1">
        <f t="array" aca="1" ref="BR502" ca="1">BR501*INDIRECT(BR500)</f>
        <v>50000</v>
      </c>
      <c r="BS502" s="148" cm="1">
        <f t="array" aca="1" ref="BS502" ca="1">BS501*INDIRECT(BS500)</f>
        <v>50000</v>
      </c>
      <c r="BT502" s="148" cm="1">
        <f t="array" aca="1" ref="BT502" ca="1">BT501*INDIRECT(BT500)</f>
        <v>50000</v>
      </c>
      <c r="BU502" s="148" cm="1">
        <f t="array" aca="1" ref="BU502" ca="1">BU501*INDIRECT(BU500)</f>
        <v>50000</v>
      </c>
      <c r="BV502" s="148" cm="1">
        <f t="array" aca="1" ref="BV502" ca="1">BV501*INDIRECT(BV500)</f>
        <v>50000</v>
      </c>
      <c r="BW502" s="148" cm="1">
        <f t="array" aca="1" ref="BW502" ca="1">BW501*INDIRECT(BW500)</f>
        <v>50000</v>
      </c>
      <c r="BX502" s="148" cm="1">
        <f t="array" aca="1" ref="BX502" ca="1">BX501*INDIRECT(BX500)</f>
        <v>50000</v>
      </c>
      <c r="BY502" s="148" cm="1">
        <f t="array" aca="1" ref="BY502" ca="1">BY501*INDIRECT(BY500)</f>
        <v>50000</v>
      </c>
      <c r="BZ502" s="148" cm="1">
        <f t="array" aca="1" ref="BZ502" ca="1">BZ501*INDIRECT(BZ500)</f>
        <v>50000</v>
      </c>
      <c r="CA502" s="148" cm="1">
        <f t="array" aca="1" ref="CA502" ca="1">CA501*INDIRECT(CA500)</f>
        <v>50000</v>
      </c>
      <c r="CB502" s="148" cm="1">
        <f t="array" aca="1" ref="CB502" ca="1">CB501*INDIRECT(CB500)</f>
        <v>50000</v>
      </c>
      <c r="CC502" s="148" cm="1">
        <f t="array" aca="1" ref="CC502" ca="1">CC501*INDIRECT(CC500)</f>
        <v>50000</v>
      </c>
      <c r="CD502" s="148" cm="1">
        <f t="array" aca="1" ref="CD502" ca="1">CD501*INDIRECT(CD500)</f>
        <v>50000</v>
      </c>
      <c r="CE502" s="148" cm="1">
        <f t="array" aca="1" ref="CE502" ca="1">CE501*INDIRECT(CE500)</f>
        <v>50000</v>
      </c>
      <c r="CF502" s="148" cm="1">
        <f t="array" aca="1" ref="CF502" ca="1">CF501*INDIRECT(CF500)</f>
        <v>50000</v>
      </c>
      <c r="CG502" s="148" cm="1">
        <f t="array" aca="1" ref="CG502" ca="1">CG501*INDIRECT(CG500)</f>
        <v>50000</v>
      </c>
      <c r="CH502" s="148" cm="1">
        <f t="array" aca="1" ref="CH502" ca="1">CH501*INDIRECT(CH500)</f>
        <v>50000</v>
      </c>
      <c r="CI502" s="148" cm="1">
        <f t="array" aca="1" ref="CI502" ca="1">CI501*INDIRECT(CI500)</f>
        <v>50000</v>
      </c>
      <c r="CJ502" s="148" cm="1">
        <f t="array" aca="1" ref="CJ502" ca="1">CJ501*INDIRECT(CJ500)</f>
        <v>50000</v>
      </c>
      <c r="CK502" s="148" cm="1">
        <f t="array" aca="1" ref="CK502" ca="1">CK501*INDIRECT(CK500)</f>
        <v>50000</v>
      </c>
      <c r="CL502" s="148" cm="1">
        <f t="array" aca="1" ref="CL502" ca="1">CL501*INDIRECT(CL500)</f>
        <v>50000</v>
      </c>
      <c r="CN502" s="78"/>
      <c r="CO502" s="148" t="e" cm="1">
        <f t="array" aca="1" ref="CO502" ca="1">CO501*INDIRECT(CO500)</f>
        <v>#N/A</v>
      </c>
      <c r="CP502" s="148" t="e" cm="1">
        <f t="array" aca="1" ref="CP502" ca="1">CP501*INDIRECT(CP500)</f>
        <v>#N/A</v>
      </c>
      <c r="CQ502" s="148" t="e" cm="1">
        <f t="array" aca="1" ref="CQ502" ca="1">CQ501*INDIRECT(CQ500)</f>
        <v>#N/A</v>
      </c>
      <c r="CR502" s="148" t="e" cm="1">
        <f t="array" aca="1" ref="CR502" ca="1">CR501*INDIRECT(CR500)</f>
        <v>#N/A</v>
      </c>
      <c r="CS502" s="148" t="e" cm="1">
        <f t="array" aca="1" ref="CS502" ca="1">CS501*INDIRECT(CS500)</f>
        <v>#N/A</v>
      </c>
      <c r="CT502" s="148" t="e" cm="1">
        <f t="array" aca="1" ref="CT502" ca="1">CT501*INDIRECT(CT500)</f>
        <v>#N/A</v>
      </c>
      <c r="CU502" s="148" t="e" cm="1">
        <f t="array" aca="1" ref="CU502" ca="1">CU501*INDIRECT(CU500)</f>
        <v>#N/A</v>
      </c>
      <c r="CV502" s="148" t="e" cm="1">
        <f t="array" aca="1" ref="CV502" ca="1">CV501*INDIRECT(CV500)</f>
        <v>#N/A</v>
      </c>
      <c r="CW502" s="148" t="e" cm="1">
        <f t="array" aca="1" ref="CW502" ca="1">CW501*INDIRECT(CW500)</f>
        <v>#N/A</v>
      </c>
      <c r="CX502" s="148" t="e" cm="1">
        <f t="array" aca="1" ref="CX502" ca="1">CX501*INDIRECT(CX500)</f>
        <v>#N/A</v>
      </c>
      <c r="CY502" s="148" t="e" cm="1">
        <f t="array" aca="1" ref="CY502" ca="1">CY501*INDIRECT(CY500)</f>
        <v>#N/A</v>
      </c>
      <c r="CZ502" s="148" t="e" cm="1">
        <f t="array" aca="1" ref="CZ502" ca="1">CZ501*INDIRECT(CZ500)</f>
        <v>#N/A</v>
      </c>
      <c r="DA502" s="148" t="e" cm="1">
        <f t="array" aca="1" ref="DA502" ca="1">DA501*INDIRECT(DA500)</f>
        <v>#N/A</v>
      </c>
      <c r="DB502" s="148" t="e" cm="1">
        <f t="array" aca="1" ref="DB502" ca="1">DB501*INDIRECT(DB500)</f>
        <v>#N/A</v>
      </c>
      <c r="DC502" s="148" t="e" cm="1">
        <f t="array" aca="1" ref="DC502" ca="1">DC501*INDIRECT(DC500)</f>
        <v>#N/A</v>
      </c>
      <c r="DD502" s="148" t="e" cm="1">
        <f t="array" aca="1" ref="DD502" ca="1">DD501*INDIRECT(DD500)</f>
        <v>#N/A</v>
      </c>
      <c r="DE502" s="148" t="e" cm="1">
        <f t="array" aca="1" ref="DE502" ca="1">DE501*INDIRECT(DE500)</f>
        <v>#N/A</v>
      </c>
      <c r="DF502" s="148" t="e" cm="1">
        <f t="array" aca="1" ref="DF502" ca="1">DF501*INDIRECT(DF500)</f>
        <v>#N/A</v>
      </c>
      <c r="DG502" s="148" t="e" cm="1">
        <f t="array" aca="1" ref="DG502" ca="1">DG501*INDIRECT(DG500)</f>
        <v>#N/A</v>
      </c>
      <c r="DH502" s="148" t="e" cm="1">
        <f t="array" aca="1" ref="DH502" ca="1">DH501*INDIRECT(DH500)</f>
        <v>#N/A</v>
      </c>
      <c r="DI502" s="148" t="e" cm="1">
        <f t="array" aca="1" ref="DI502" ca="1">DI501*INDIRECT(DI500)</f>
        <v>#N/A</v>
      </c>
      <c r="DJ502" s="148" t="e" cm="1">
        <f t="array" aca="1" ref="DJ502" ca="1">DJ501*INDIRECT(DJ500)</f>
        <v>#N/A</v>
      </c>
      <c r="DK502" s="148" t="e" cm="1">
        <f t="array" aca="1" ref="DK502" ca="1">DK501*INDIRECT(DK500)</f>
        <v>#N/A</v>
      </c>
      <c r="DL502" s="148" t="e" cm="1">
        <f t="array" aca="1" ref="DL502" ca="1">DL501*INDIRECT(DL500)</f>
        <v>#N/A</v>
      </c>
    </row>
    <row r="503" spans="1:116" x14ac:dyDescent="0.4">
      <c r="B503" t="str">
        <f>E503</f>
        <v>503 GMV-PV</v>
      </c>
      <c r="D503" t="s">
        <v>272</v>
      </c>
      <c r="E503" s="8" t="str">
        <f t="shared" si="571"/>
        <v>503 GMV-PV</v>
      </c>
      <c r="G503" s="145" t="s">
        <v>79</v>
      </c>
      <c r="H503" s="12"/>
      <c r="I503" s="60"/>
      <c r="J503" s="60"/>
      <c r="K503" s="16">
        <v>0.1</v>
      </c>
      <c r="L503" s="16">
        <v>0.1</v>
      </c>
      <c r="M503" s="16">
        <v>0.1</v>
      </c>
      <c r="N503" s="16">
        <v>0.1</v>
      </c>
      <c r="O503" s="16">
        <v>0.1</v>
      </c>
      <c r="P503" s="16">
        <v>0.1</v>
      </c>
      <c r="R503" s="20"/>
      <c r="S503" s="150" cm="1">
        <f t="array" ref="S503">INDEX($K:$P,ROW(),MATCH(S$3,$K$2:$P$2,0))</f>
        <v>0.1</v>
      </c>
      <c r="T503" s="150" cm="1">
        <f t="array" ref="T503">INDEX($K:$P,ROW(),MATCH(T$3,$K$2:$P$2,0))</f>
        <v>0.1</v>
      </c>
      <c r="U503" s="150" cm="1">
        <f t="array" ref="U503">INDEX($K:$P,ROW(),MATCH(U$3,$K$2:$P$2,0))</f>
        <v>0.1</v>
      </c>
      <c r="V503" s="150" cm="1">
        <f t="array" ref="V503">INDEX($K:$P,ROW(),MATCH(V$3,$K$2:$P$2,0))</f>
        <v>0.1</v>
      </c>
      <c r="W503" s="150" cm="1">
        <f t="array" ref="W503">INDEX($K:$P,ROW(),MATCH(W$3,$K$2:$P$2,0))</f>
        <v>0.1</v>
      </c>
      <c r="X503" s="150" cm="1">
        <f t="array" ref="X503">INDEX($K:$P,ROW(),MATCH(X$3,$K$2:$P$2,0))</f>
        <v>0.1</v>
      </c>
      <c r="Y503" s="150" cm="1">
        <f t="array" ref="Y503">INDEX($K:$P,ROW(),MATCH(Y$3,$K$2:$P$2,0))</f>
        <v>0.1</v>
      </c>
      <c r="Z503" s="150" cm="1">
        <f t="array" ref="Z503">INDEX($K:$P,ROW(),MATCH(Z$3,$K$2:$P$2,0))</f>
        <v>0.1</v>
      </c>
      <c r="AA503" s="150" cm="1">
        <f t="array" ref="AA503">INDEX($K:$P,ROW(),MATCH(AA$3,$K$2:$P$2,0))</f>
        <v>0.1</v>
      </c>
      <c r="AB503" s="150" cm="1">
        <f t="array" ref="AB503">INDEX($K:$P,ROW(),MATCH(AB$3,$K$2:$P$2,0))</f>
        <v>0.1</v>
      </c>
      <c r="AC503" s="150" cm="1">
        <f t="array" ref="AC503">INDEX($K:$P,ROW(),MATCH(AC$3,$K$2:$P$2,0))</f>
        <v>0.1</v>
      </c>
      <c r="AD503" s="150" cm="1">
        <f t="array" ref="AD503">INDEX($K:$P,ROW(),MATCH(AD$3,$K$2:$P$2,0))</f>
        <v>0.1</v>
      </c>
      <c r="AE503" s="150" cm="1">
        <f t="array" ref="AE503">INDEX($K:$P,ROW(),MATCH(AE$3,$K$2:$P$2,0))</f>
        <v>0.1</v>
      </c>
      <c r="AF503" s="150" cm="1">
        <f t="array" ref="AF503">INDEX($K:$P,ROW(),MATCH(AF$3,$K$2:$P$2,0))</f>
        <v>0.1</v>
      </c>
      <c r="AG503" s="150" cm="1">
        <f t="array" ref="AG503">INDEX($K:$P,ROW(),MATCH(AG$3,$K$2:$P$2,0))</f>
        <v>0.1</v>
      </c>
      <c r="AH503" s="150" cm="1">
        <f t="array" ref="AH503">INDEX($K:$P,ROW(),MATCH(AH$3,$K$2:$P$2,0))</f>
        <v>0.1</v>
      </c>
      <c r="AI503" s="150" cm="1">
        <f t="array" ref="AI503">INDEX($K:$P,ROW(),MATCH(AI$3,$K$2:$P$2,0))</f>
        <v>0.1</v>
      </c>
      <c r="AJ503" s="150" cm="1">
        <f t="array" ref="AJ503">INDEX($K:$P,ROW(),MATCH(AJ$3,$K$2:$P$2,0))</f>
        <v>0.1</v>
      </c>
      <c r="AK503" s="150" cm="1">
        <f t="array" ref="AK503">INDEX($K:$P,ROW(),MATCH(AK$3,$K$2:$P$2,0))</f>
        <v>0.1</v>
      </c>
      <c r="AL503" s="150" cm="1">
        <f t="array" ref="AL503">INDEX($K:$P,ROW(),MATCH(AL$3,$K$2:$P$2,0))</f>
        <v>0.1</v>
      </c>
      <c r="AM503" s="150" cm="1">
        <f t="array" ref="AM503">INDEX($K:$P,ROW(),MATCH(AM$3,$K$2:$P$2,0))</f>
        <v>0.1</v>
      </c>
      <c r="AN503" s="150" cm="1">
        <f t="array" ref="AN503">INDEX($K:$P,ROW(),MATCH(AN$3,$K$2:$P$2,0))</f>
        <v>0.1</v>
      </c>
      <c r="AO503" s="150" cm="1">
        <f t="array" ref="AO503">INDEX($K:$P,ROW(),MATCH(AO$3,$K$2:$P$2,0))</f>
        <v>0.1</v>
      </c>
      <c r="AP503" s="150" cm="1">
        <f t="array" ref="AP503">INDEX($K:$P,ROW(),MATCH(AP$3,$K$2:$P$2,0))</f>
        <v>0.1</v>
      </c>
      <c r="AQ503" s="150" cm="1">
        <f t="array" ref="AQ503">INDEX($K:$P,ROW(),MATCH(AQ$3,$K$2:$P$2,0))</f>
        <v>0.1</v>
      </c>
      <c r="AR503" s="150" cm="1">
        <f t="array" ref="AR503">INDEX($K:$P,ROW(),MATCH(AR$3,$K$2:$P$2,0))</f>
        <v>0.1</v>
      </c>
      <c r="AS503" s="150" cm="1">
        <f t="array" ref="AS503">INDEX($K:$P,ROW(),MATCH(AS$3,$K$2:$P$2,0))</f>
        <v>0.1</v>
      </c>
      <c r="AT503" s="150" cm="1">
        <f t="array" ref="AT503">INDEX($K:$P,ROW(),MATCH(AT$3,$K$2:$P$2,0))</f>
        <v>0.1</v>
      </c>
      <c r="AU503" s="150" cm="1">
        <f t="array" ref="AU503">INDEX($K:$P,ROW(),MATCH(AU$3,$K$2:$P$2,0))</f>
        <v>0.1</v>
      </c>
      <c r="AV503" s="150" cm="1">
        <f t="array" ref="AV503">INDEX($K:$P,ROW(),MATCH(AV$3,$K$2:$P$2,0))</f>
        <v>0.1</v>
      </c>
      <c r="AW503" s="150" cm="1">
        <f t="array" ref="AW503">INDEX($K:$P,ROW(),MATCH(AW$3,$K$2:$P$2,0))</f>
        <v>0.1</v>
      </c>
      <c r="AX503" s="150" cm="1">
        <f t="array" ref="AX503">INDEX($K:$P,ROW(),MATCH(AX$3,$K$2:$P$2,0))</f>
        <v>0.1</v>
      </c>
      <c r="AY503" s="150" cm="1">
        <f t="array" ref="AY503">INDEX($K:$P,ROW(),MATCH(AY$3,$K$2:$P$2,0))</f>
        <v>0.1</v>
      </c>
      <c r="AZ503" s="150" cm="1">
        <f t="array" ref="AZ503">INDEX($K:$P,ROW(),MATCH(AZ$3,$K$2:$P$2,0))</f>
        <v>0.1</v>
      </c>
      <c r="BA503" s="150" cm="1">
        <f t="array" ref="BA503">INDEX($K:$P,ROW(),MATCH(BA$3,$K$2:$P$2,0))</f>
        <v>0.1</v>
      </c>
      <c r="BB503" s="150" cm="1">
        <f t="array" ref="BB503">INDEX($K:$P,ROW(),MATCH(BB$3,$K$2:$P$2,0))</f>
        <v>0.1</v>
      </c>
      <c r="BC503" s="150" cm="1">
        <f t="array" ref="BC503">INDEX($K:$P,ROW(),MATCH(BC$3,$K$2:$P$2,0))</f>
        <v>0.1</v>
      </c>
      <c r="BD503" s="150" cm="1">
        <f t="array" ref="BD503">INDEX($K:$P,ROW(),MATCH(BD$3,$K$2:$P$2,0))</f>
        <v>0.1</v>
      </c>
      <c r="BE503" s="150" cm="1">
        <f t="array" ref="BE503">INDEX($K:$P,ROW(),MATCH(BE$3,$K$2:$P$2,0))</f>
        <v>0.1</v>
      </c>
      <c r="BF503" s="150" cm="1">
        <f t="array" ref="BF503">INDEX($K:$P,ROW(),MATCH(BF$3,$K$2:$P$2,0))</f>
        <v>0.1</v>
      </c>
      <c r="BG503" s="150" cm="1">
        <f t="array" ref="BG503">INDEX($K:$P,ROW(),MATCH(BG$3,$K$2:$P$2,0))</f>
        <v>0.1</v>
      </c>
      <c r="BH503" s="150" cm="1">
        <f t="array" ref="BH503">INDEX($K:$P,ROW(),MATCH(BH$3,$K$2:$P$2,0))</f>
        <v>0.1</v>
      </c>
      <c r="BI503" s="150" cm="1">
        <f t="array" ref="BI503">INDEX($K:$P,ROW(),MATCH(BI$3,$K$2:$P$2,0))</f>
        <v>0.1</v>
      </c>
      <c r="BJ503" s="150" cm="1">
        <f t="array" ref="BJ503">INDEX($K:$P,ROW(),MATCH(BJ$3,$K$2:$P$2,0))</f>
        <v>0.1</v>
      </c>
      <c r="BK503" s="150" cm="1">
        <f t="array" ref="BK503">INDEX($K:$P,ROW(),MATCH(BK$3,$K$2:$P$2,0))</f>
        <v>0.1</v>
      </c>
      <c r="BL503" s="150" cm="1">
        <f t="array" ref="BL503">INDEX($K:$P,ROW(),MATCH(BL$3,$K$2:$P$2,0))</f>
        <v>0.1</v>
      </c>
      <c r="BM503" s="150" cm="1">
        <f t="array" ref="BM503">INDEX($K:$P,ROW(),MATCH(BM$3,$K$2:$P$2,0))</f>
        <v>0.1</v>
      </c>
      <c r="BN503" s="150" cm="1">
        <f t="array" ref="BN503">INDEX($K:$P,ROW(),MATCH(BN$3,$K$2:$P$2,0))</f>
        <v>0.1</v>
      </c>
      <c r="BO503" s="150" cm="1">
        <f t="array" ref="BO503">INDEX($K:$P,ROW(),MATCH(BO$3,$K$2:$P$2,0))</f>
        <v>0.1</v>
      </c>
      <c r="BP503" s="150" cm="1">
        <f t="array" ref="BP503">INDEX($K:$P,ROW(),MATCH(BP$3,$K$2:$P$2,0))</f>
        <v>0.1</v>
      </c>
      <c r="BQ503" s="150" cm="1">
        <f t="array" ref="BQ503">INDEX($K:$P,ROW(),MATCH(BQ$3,$K$2:$P$2,0))</f>
        <v>0.1</v>
      </c>
      <c r="BR503" s="150" cm="1">
        <f t="array" ref="BR503">INDEX($K:$P,ROW(),MATCH(BR$3,$K$2:$P$2,0))</f>
        <v>0.1</v>
      </c>
      <c r="BS503" s="150" cm="1">
        <f t="array" ref="BS503">INDEX($K:$P,ROW(),MATCH(BS$3,$K$2:$P$2,0))</f>
        <v>0.1</v>
      </c>
      <c r="BT503" s="150" cm="1">
        <f t="array" ref="BT503">INDEX($K:$P,ROW(),MATCH(BT$3,$K$2:$P$2,0))</f>
        <v>0.1</v>
      </c>
      <c r="BU503" s="150" cm="1">
        <f t="array" ref="BU503">INDEX($K:$P,ROW(),MATCH(BU$3,$K$2:$P$2,0))</f>
        <v>0.1</v>
      </c>
      <c r="BV503" s="150" cm="1">
        <f t="array" ref="BV503">INDEX($K:$P,ROW(),MATCH(BV$3,$K$2:$P$2,0))</f>
        <v>0.1</v>
      </c>
      <c r="BW503" s="150" cm="1">
        <f t="array" ref="BW503">INDEX($K:$P,ROW(),MATCH(BW$3,$K$2:$P$2,0))</f>
        <v>0.1</v>
      </c>
      <c r="BX503" s="150" cm="1">
        <f t="array" ref="BX503">INDEX($K:$P,ROW(),MATCH(BX$3,$K$2:$P$2,0))</f>
        <v>0.1</v>
      </c>
      <c r="BY503" s="150" cm="1">
        <f t="array" ref="BY503">INDEX($K:$P,ROW(),MATCH(BY$3,$K$2:$P$2,0))</f>
        <v>0.1</v>
      </c>
      <c r="BZ503" s="150" cm="1">
        <f t="array" ref="BZ503">INDEX($K:$P,ROW(),MATCH(BZ$3,$K$2:$P$2,0))</f>
        <v>0.1</v>
      </c>
      <c r="CA503" s="150" cm="1">
        <f t="array" ref="CA503">INDEX($K:$P,ROW(),MATCH(CA$3,$K$2:$P$2,0))</f>
        <v>0.1</v>
      </c>
      <c r="CB503" s="150" cm="1">
        <f t="array" ref="CB503">INDEX($K:$P,ROW(),MATCH(CB$3,$K$2:$P$2,0))</f>
        <v>0.1</v>
      </c>
      <c r="CC503" s="150" cm="1">
        <f t="array" ref="CC503">INDEX($K:$P,ROW(),MATCH(CC$3,$K$2:$P$2,0))</f>
        <v>0.1</v>
      </c>
      <c r="CD503" s="150" cm="1">
        <f t="array" ref="CD503">INDEX($K:$P,ROW(),MATCH(CD$3,$K$2:$P$2,0))</f>
        <v>0.1</v>
      </c>
      <c r="CE503" s="150" cm="1">
        <f t="array" ref="CE503">INDEX($K:$P,ROW(),MATCH(CE$3,$K$2:$P$2,0))</f>
        <v>0.1</v>
      </c>
      <c r="CF503" s="150" cm="1">
        <f t="array" ref="CF503">INDEX($K:$P,ROW(),MATCH(CF$3,$K$2:$P$2,0))</f>
        <v>0.1</v>
      </c>
      <c r="CG503" s="150" cm="1">
        <f t="array" ref="CG503">INDEX($K:$P,ROW(),MATCH(CG$3,$K$2:$P$2,0))</f>
        <v>0.1</v>
      </c>
      <c r="CH503" s="150" cm="1">
        <f t="array" ref="CH503">INDEX($K:$P,ROW(),MATCH(CH$3,$K$2:$P$2,0))</f>
        <v>0.1</v>
      </c>
      <c r="CI503" s="150" cm="1">
        <f t="array" ref="CI503">INDEX($K:$P,ROW(),MATCH(CI$3,$K$2:$P$2,0))</f>
        <v>0.1</v>
      </c>
      <c r="CJ503" s="150" cm="1">
        <f t="array" ref="CJ503">INDEX($K:$P,ROW(),MATCH(CJ$3,$K$2:$P$2,0))</f>
        <v>0.1</v>
      </c>
      <c r="CK503" s="150" cm="1">
        <f t="array" ref="CK503">INDEX($K:$P,ROW(),MATCH(CK$3,$K$2:$P$2,0))</f>
        <v>0.1</v>
      </c>
      <c r="CL503" s="150" cm="1">
        <f t="array" ref="CL503">INDEX($K:$P,ROW(),MATCH(CL$3,$K$2:$P$2,0))</f>
        <v>0.1</v>
      </c>
      <c r="CN503" s="60"/>
      <c r="CO503" s="150" t="e" cm="1">
        <f t="array" ref="CO503">INDEX($K:$P,ROW(),MATCH(CO$3,$K$2:$P$2,0))</f>
        <v>#N/A</v>
      </c>
      <c r="CP503" s="150" t="e" cm="1">
        <f t="array" ref="CP503">INDEX($K:$P,ROW(),MATCH(CP$3,$K$2:$P$2,0))</f>
        <v>#N/A</v>
      </c>
      <c r="CQ503" s="150" t="e" cm="1">
        <f t="array" ref="CQ503">INDEX($K:$P,ROW(),MATCH(CQ$3,$K$2:$P$2,0))</f>
        <v>#N/A</v>
      </c>
      <c r="CR503" s="150" t="e" cm="1">
        <f t="array" ref="CR503">INDEX($K:$P,ROW(),MATCH(CR$3,$K$2:$P$2,0))</f>
        <v>#N/A</v>
      </c>
      <c r="CS503" s="150" t="e" cm="1">
        <f t="array" ref="CS503">INDEX($K:$P,ROW(),MATCH(CS$3,$K$2:$P$2,0))</f>
        <v>#N/A</v>
      </c>
      <c r="CT503" s="150" t="e" cm="1">
        <f t="array" ref="CT503">INDEX($K:$P,ROW(),MATCH(CT$3,$K$2:$P$2,0))</f>
        <v>#N/A</v>
      </c>
      <c r="CU503" s="150" t="e" cm="1">
        <f t="array" ref="CU503">INDEX($K:$P,ROW(),MATCH(CU$3,$K$2:$P$2,0))</f>
        <v>#N/A</v>
      </c>
      <c r="CV503" s="150" t="e" cm="1">
        <f t="array" ref="CV503">INDEX($K:$P,ROW(),MATCH(CV$3,$K$2:$P$2,0))</f>
        <v>#N/A</v>
      </c>
      <c r="CW503" s="150" t="e" cm="1">
        <f t="array" ref="CW503">INDEX($K:$P,ROW(),MATCH(CW$3,$K$2:$P$2,0))</f>
        <v>#N/A</v>
      </c>
      <c r="CX503" s="150" t="e" cm="1">
        <f t="array" ref="CX503">INDEX($K:$P,ROW(),MATCH(CX$3,$K$2:$P$2,0))</f>
        <v>#N/A</v>
      </c>
      <c r="CY503" s="150" t="e" cm="1">
        <f t="array" ref="CY503">INDEX($K:$P,ROW(),MATCH(CY$3,$K$2:$P$2,0))</f>
        <v>#N/A</v>
      </c>
      <c r="CZ503" s="150" t="e" cm="1">
        <f t="array" ref="CZ503">INDEX($K:$P,ROW(),MATCH(CZ$3,$K$2:$P$2,0))</f>
        <v>#N/A</v>
      </c>
      <c r="DA503" s="150" t="e" cm="1">
        <f t="array" ref="DA503">INDEX($K:$P,ROW(),MATCH(DA$3,$K$2:$P$2,0))</f>
        <v>#N/A</v>
      </c>
      <c r="DB503" s="150" t="e" cm="1">
        <f t="array" ref="DB503">INDEX($K:$P,ROW(),MATCH(DB$3,$K$2:$P$2,0))</f>
        <v>#N/A</v>
      </c>
      <c r="DC503" s="150" t="e" cm="1">
        <f t="array" ref="DC503">INDEX($K:$P,ROW(),MATCH(DC$3,$K$2:$P$2,0))</f>
        <v>#N/A</v>
      </c>
      <c r="DD503" s="150" t="e" cm="1">
        <f t="array" ref="DD503">INDEX($K:$P,ROW(),MATCH(DD$3,$K$2:$P$2,0))</f>
        <v>#N/A</v>
      </c>
      <c r="DE503" s="150" t="e" cm="1">
        <f t="array" ref="DE503">INDEX($K:$P,ROW(),MATCH(DE$3,$K$2:$P$2,0))</f>
        <v>#N/A</v>
      </c>
      <c r="DF503" s="150" t="e" cm="1">
        <f t="array" ref="DF503">INDEX($K:$P,ROW(),MATCH(DF$3,$K$2:$P$2,0))</f>
        <v>#N/A</v>
      </c>
      <c r="DG503" s="150" t="e" cm="1">
        <f t="array" ref="DG503">INDEX($K:$P,ROW(),MATCH(DG$3,$K$2:$P$2,0))</f>
        <v>#N/A</v>
      </c>
      <c r="DH503" s="150" t="e" cm="1">
        <f t="array" ref="DH503">INDEX($K:$P,ROW(),MATCH(DH$3,$K$2:$P$2,0))</f>
        <v>#N/A</v>
      </c>
      <c r="DI503" s="150" t="e" cm="1">
        <f t="array" ref="DI503">INDEX($K:$P,ROW(),MATCH(DI$3,$K$2:$P$2,0))</f>
        <v>#N/A</v>
      </c>
      <c r="DJ503" s="150" t="e" cm="1">
        <f t="array" ref="DJ503">INDEX($K:$P,ROW(),MATCH(DJ$3,$K$2:$P$2,0))</f>
        <v>#N/A</v>
      </c>
      <c r="DK503" s="150" t="e" cm="1">
        <f t="array" ref="DK503">INDEX($K:$P,ROW(),MATCH(DK$3,$K$2:$P$2,0))</f>
        <v>#N/A</v>
      </c>
      <c r="DL503" s="150" t="e" cm="1">
        <f t="array" ref="DL503">INDEX($K:$P,ROW(),MATCH(DL$3,$K$2:$P$2,0))</f>
        <v>#N/A</v>
      </c>
    </row>
    <row r="504" spans="1:116" x14ac:dyDescent="0.4">
      <c r="C504" t="s">
        <v>198</v>
      </c>
      <c r="D504" t="s">
        <v>272</v>
      </c>
      <c r="E504" s="8" t="str">
        <f t="shared" si="571"/>
        <v>504 GMV-PV</v>
      </c>
      <c r="G504" s="126" t="str">
        <f>"Revenue - "&amp;G506</f>
        <v>Revenue - (Primary label)</v>
      </c>
      <c r="H504" s="27"/>
      <c r="I504" s="78"/>
      <c r="J504" s="78"/>
      <c r="K504" s="118">
        <f t="shared" ref="K504:P504" ca="1" si="577">SUMIF($3:$3,K$2,504:504)</f>
        <v>60000</v>
      </c>
      <c r="L504" s="118">
        <f t="shared" ca="1" si="577"/>
        <v>60000</v>
      </c>
      <c r="M504" s="118">
        <f t="shared" ca="1" si="577"/>
        <v>60000</v>
      </c>
      <c r="N504" s="118">
        <f t="shared" ca="1" si="577"/>
        <v>60000</v>
      </c>
      <c r="O504" s="118">
        <f t="shared" ca="1" si="577"/>
        <v>60000</v>
      </c>
      <c r="P504" s="118">
        <f t="shared" ca="1" si="577"/>
        <v>60000</v>
      </c>
      <c r="R504" s="33"/>
      <c r="S504" s="148">
        <f t="shared" ref="S504:AX504" ca="1" si="578">S503*S502</f>
        <v>5000</v>
      </c>
      <c r="T504" s="148">
        <f t="shared" ca="1" si="578"/>
        <v>5000</v>
      </c>
      <c r="U504" s="148">
        <f t="shared" ca="1" si="578"/>
        <v>5000</v>
      </c>
      <c r="V504" s="148">
        <f t="shared" ca="1" si="578"/>
        <v>5000</v>
      </c>
      <c r="W504" s="148">
        <f t="shared" ca="1" si="578"/>
        <v>5000</v>
      </c>
      <c r="X504" s="148">
        <f t="shared" ca="1" si="578"/>
        <v>5000</v>
      </c>
      <c r="Y504" s="148">
        <f t="shared" ca="1" si="578"/>
        <v>5000</v>
      </c>
      <c r="Z504" s="148">
        <f t="shared" ca="1" si="578"/>
        <v>5000</v>
      </c>
      <c r="AA504" s="148">
        <f t="shared" ca="1" si="578"/>
        <v>5000</v>
      </c>
      <c r="AB504" s="148">
        <f t="shared" ca="1" si="578"/>
        <v>5000</v>
      </c>
      <c r="AC504" s="148">
        <f t="shared" ca="1" si="578"/>
        <v>5000</v>
      </c>
      <c r="AD504" s="148">
        <f t="shared" ca="1" si="578"/>
        <v>5000</v>
      </c>
      <c r="AE504" s="148">
        <f t="shared" ca="1" si="578"/>
        <v>5000</v>
      </c>
      <c r="AF504" s="148">
        <f t="shared" ca="1" si="578"/>
        <v>5000</v>
      </c>
      <c r="AG504" s="148">
        <f t="shared" ca="1" si="578"/>
        <v>5000</v>
      </c>
      <c r="AH504" s="148">
        <f t="shared" ca="1" si="578"/>
        <v>5000</v>
      </c>
      <c r="AI504" s="148">
        <f t="shared" ca="1" si="578"/>
        <v>5000</v>
      </c>
      <c r="AJ504" s="148">
        <f t="shared" ca="1" si="578"/>
        <v>5000</v>
      </c>
      <c r="AK504" s="148">
        <f t="shared" ca="1" si="578"/>
        <v>5000</v>
      </c>
      <c r="AL504" s="148">
        <f t="shared" ca="1" si="578"/>
        <v>5000</v>
      </c>
      <c r="AM504" s="148">
        <f t="shared" ca="1" si="578"/>
        <v>5000</v>
      </c>
      <c r="AN504" s="148">
        <f t="shared" ca="1" si="578"/>
        <v>5000</v>
      </c>
      <c r="AO504" s="148">
        <f t="shared" ca="1" si="578"/>
        <v>5000</v>
      </c>
      <c r="AP504" s="148">
        <f t="shared" ca="1" si="578"/>
        <v>5000</v>
      </c>
      <c r="AQ504" s="148">
        <f t="shared" ca="1" si="578"/>
        <v>5000</v>
      </c>
      <c r="AR504" s="148">
        <f t="shared" ca="1" si="578"/>
        <v>5000</v>
      </c>
      <c r="AS504" s="148">
        <f t="shared" ca="1" si="578"/>
        <v>5000</v>
      </c>
      <c r="AT504" s="148">
        <f t="shared" ca="1" si="578"/>
        <v>5000</v>
      </c>
      <c r="AU504" s="148">
        <f t="shared" ca="1" si="578"/>
        <v>5000</v>
      </c>
      <c r="AV504" s="148">
        <f t="shared" ca="1" si="578"/>
        <v>5000</v>
      </c>
      <c r="AW504" s="148">
        <f t="shared" ca="1" si="578"/>
        <v>5000</v>
      </c>
      <c r="AX504" s="148">
        <f t="shared" ca="1" si="578"/>
        <v>5000</v>
      </c>
      <c r="AY504" s="148">
        <f t="shared" ref="AY504:CD504" ca="1" si="579">AY503*AY502</f>
        <v>5000</v>
      </c>
      <c r="AZ504" s="148">
        <f t="shared" ca="1" si="579"/>
        <v>5000</v>
      </c>
      <c r="BA504" s="148">
        <f t="shared" ca="1" si="579"/>
        <v>5000</v>
      </c>
      <c r="BB504" s="148">
        <f t="shared" ca="1" si="579"/>
        <v>5000</v>
      </c>
      <c r="BC504" s="148">
        <f t="shared" ca="1" si="579"/>
        <v>5000</v>
      </c>
      <c r="BD504" s="148">
        <f t="shared" ca="1" si="579"/>
        <v>5000</v>
      </c>
      <c r="BE504" s="148">
        <f t="shared" ca="1" si="579"/>
        <v>5000</v>
      </c>
      <c r="BF504" s="148">
        <f t="shared" ca="1" si="579"/>
        <v>5000</v>
      </c>
      <c r="BG504" s="148">
        <f t="shared" ca="1" si="579"/>
        <v>5000</v>
      </c>
      <c r="BH504" s="148">
        <f t="shared" ca="1" si="579"/>
        <v>5000</v>
      </c>
      <c r="BI504" s="148">
        <f t="shared" ca="1" si="579"/>
        <v>5000</v>
      </c>
      <c r="BJ504" s="148">
        <f t="shared" ca="1" si="579"/>
        <v>5000</v>
      </c>
      <c r="BK504" s="148">
        <f t="shared" ca="1" si="579"/>
        <v>5000</v>
      </c>
      <c r="BL504" s="148">
        <f t="shared" ca="1" si="579"/>
        <v>5000</v>
      </c>
      <c r="BM504" s="148">
        <f t="shared" ca="1" si="579"/>
        <v>5000</v>
      </c>
      <c r="BN504" s="148">
        <f t="shared" ca="1" si="579"/>
        <v>5000</v>
      </c>
      <c r="BO504" s="148">
        <f t="shared" ca="1" si="579"/>
        <v>5000</v>
      </c>
      <c r="BP504" s="148">
        <f t="shared" ca="1" si="579"/>
        <v>5000</v>
      </c>
      <c r="BQ504" s="148">
        <f t="shared" ca="1" si="579"/>
        <v>5000</v>
      </c>
      <c r="BR504" s="148">
        <f t="shared" ca="1" si="579"/>
        <v>5000</v>
      </c>
      <c r="BS504" s="148">
        <f t="shared" ca="1" si="579"/>
        <v>5000</v>
      </c>
      <c r="BT504" s="148">
        <f t="shared" ca="1" si="579"/>
        <v>5000</v>
      </c>
      <c r="BU504" s="148">
        <f t="shared" ca="1" si="579"/>
        <v>5000</v>
      </c>
      <c r="BV504" s="148">
        <f t="shared" ca="1" si="579"/>
        <v>5000</v>
      </c>
      <c r="BW504" s="148">
        <f t="shared" ca="1" si="579"/>
        <v>5000</v>
      </c>
      <c r="BX504" s="148">
        <f t="shared" ca="1" si="579"/>
        <v>5000</v>
      </c>
      <c r="BY504" s="148">
        <f t="shared" ca="1" si="579"/>
        <v>5000</v>
      </c>
      <c r="BZ504" s="148">
        <f t="shared" ca="1" si="579"/>
        <v>5000</v>
      </c>
      <c r="CA504" s="148">
        <f t="shared" ca="1" si="579"/>
        <v>5000</v>
      </c>
      <c r="CB504" s="148">
        <f t="shared" ca="1" si="579"/>
        <v>5000</v>
      </c>
      <c r="CC504" s="148">
        <f t="shared" ca="1" si="579"/>
        <v>5000</v>
      </c>
      <c r="CD504" s="148">
        <f t="shared" ca="1" si="579"/>
        <v>5000</v>
      </c>
      <c r="CE504" s="148">
        <f t="shared" ref="CE504:CL504" ca="1" si="580">CE503*CE502</f>
        <v>5000</v>
      </c>
      <c r="CF504" s="148">
        <f t="shared" ca="1" si="580"/>
        <v>5000</v>
      </c>
      <c r="CG504" s="148">
        <f t="shared" ca="1" si="580"/>
        <v>5000</v>
      </c>
      <c r="CH504" s="148">
        <f t="shared" ca="1" si="580"/>
        <v>5000</v>
      </c>
      <c r="CI504" s="148">
        <f t="shared" ca="1" si="580"/>
        <v>5000</v>
      </c>
      <c r="CJ504" s="148">
        <f t="shared" ca="1" si="580"/>
        <v>5000</v>
      </c>
      <c r="CK504" s="148">
        <f t="shared" ca="1" si="580"/>
        <v>5000</v>
      </c>
      <c r="CL504" s="148">
        <f t="shared" ca="1" si="580"/>
        <v>5000</v>
      </c>
      <c r="CN504" s="78"/>
      <c r="CO504" s="148" t="e">
        <f t="shared" ref="CO504:DK504" ca="1" si="581">CO503*CO502</f>
        <v>#N/A</v>
      </c>
      <c r="CP504" s="148" t="e">
        <f t="shared" ca="1" si="581"/>
        <v>#N/A</v>
      </c>
      <c r="CQ504" s="148" t="e">
        <f t="shared" ca="1" si="581"/>
        <v>#N/A</v>
      </c>
      <c r="CR504" s="148" t="e">
        <f t="shared" ca="1" si="581"/>
        <v>#N/A</v>
      </c>
      <c r="CS504" s="148" t="e">
        <f t="shared" ca="1" si="581"/>
        <v>#N/A</v>
      </c>
      <c r="CT504" s="148" t="e">
        <f t="shared" ca="1" si="581"/>
        <v>#N/A</v>
      </c>
      <c r="CU504" s="148" t="e">
        <f t="shared" ca="1" si="581"/>
        <v>#N/A</v>
      </c>
      <c r="CV504" s="148" t="e">
        <f t="shared" ca="1" si="581"/>
        <v>#N/A</v>
      </c>
      <c r="CW504" s="148" t="e">
        <f t="shared" ca="1" si="581"/>
        <v>#N/A</v>
      </c>
      <c r="CX504" s="148" t="e">
        <f t="shared" ca="1" si="581"/>
        <v>#N/A</v>
      </c>
      <c r="CY504" s="148" t="e">
        <f t="shared" ca="1" si="581"/>
        <v>#N/A</v>
      </c>
      <c r="CZ504" s="148" t="e">
        <f t="shared" ca="1" si="581"/>
        <v>#N/A</v>
      </c>
      <c r="DA504" s="148" t="e">
        <f t="shared" ca="1" si="581"/>
        <v>#N/A</v>
      </c>
      <c r="DB504" s="148" t="e">
        <f t="shared" ca="1" si="581"/>
        <v>#N/A</v>
      </c>
      <c r="DC504" s="148" t="e">
        <f t="shared" ca="1" si="581"/>
        <v>#N/A</v>
      </c>
      <c r="DD504" s="148" t="e">
        <f t="shared" ca="1" si="581"/>
        <v>#N/A</v>
      </c>
      <c r="DE504" s="148" t="e">
        <f t="shared" ca="1" si="581"/>
        <v>#N/A</v>
      </c>
      <c r="DF504" s="148" t="e">
        <f t="shared" ca="1" si="581"/>
        <v>#N/A</v>
      </c>
      <c r="DG504" s="148" t="e">
        <f t="shared" ca="1" si="581"/>
        <v>#N/A</v>
      </c>
      <c r="DH504" s="148" t="e">
        <f t="shared" ca="1" si="581"/>
        <v>#N/A</v>
      </c>
      <c r="DI504" s="148" t="e">
        <f t="shared" ca="1" si="581"/>
        <v>#N/A</v>
      </c>
      <c r="DJ504" s="148" t="e">
        <f t="shared" ca="1" si="581"/>
        <v>#N/A</v>
      </c>
      <c r="DK504" s="148" t="e">
        <f t="shared" ca="1" si="581"/>
        <v>#N/A</v>
      </c>
      <c r="DL504" s="148" t="e">
        <f t="shared" ref="DL504" ca="1" si="582">DL503*DL502</f>
        <v>#N/A</v>
      </c>
    </row>
    <row r="505" spans="1:116" x14ac:dyDescent="0.4">
      <c r="D505" t="s">
        <v>272</v>
      </c>
      <c r="E505" s="8" t="str">
        <f t="shared" ref="E505" si="583">ROW()&amp;" "&amp;D505</f>
        <v>505 GMV-PV</v>
      </c>
      <c r="G505" s="126"/>
      <c r="H505" s="27"/>
      <c r="I505" s="78"/>
      <c r="J505" s="78"/>
      <c r="K505" s="33"/>
      <c r="L505" s="33"/>
      <c r="M505" s="33"/>
      <c r="N505" s="33"/>
      <c r="O505" s="33"/>
      <c r="P505" s="33"/>
      <c r="R505" s="33"/>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N505" s="78"/>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row>
    <row r="506" spans="1:116" x14ac:dyDescent="0.4">
      <c r="B506" t="s">
        <v>332</v>
      </c>
      <c r="D506" t="s">
        <v>272</v>
      </c>
      <c r="E506" s="8" t="str">
        <f t="shared" si="571"/>
        <v>506 GMV-PV</v>
      </c>
      <c r="G506" s="136" t="str">
        <f>G491</f>
        <v>(Primary label)</v>
      </c>
      <c r="H506" s="27"/>
      <c r="I506" s="78"/>
      <c r="J506" s="78"/>
      <c r="K506" s="33"/>
      <c r="L506" s="33"/>
      <c r="M506" s="33"/>
      <c r="N506" s="33"/>
      <c r="O506" s="33"/>
      <c r="P506" s="33"/>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1:116" x14ac:dyDescent="0.4">
      <c r="B507" t="s">
        <v>332</v>
      </c>
      <c r="D507" t="s">
        <v>272</v>
      </c>
      <c r="E507" s="8" t="str">
        <f>ROW()&amp;" "&amp;D507</f>
        <v>507 GMV-PV</v>
      </c>
      <c r="G507" s="241" t="str">
        <f>IFERROR(SUBSTITUTE(G499,":",""),"no unit")</f>
        <v>unit</v>
      </c>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4">
      <c r="A508" s="3"/>
      <c r="B508" t="s">
        <v>332</v>
      </c>
      <c r="D508" t="s">
        <v>272</v>
      </c>
      <c r="E508" s="8" t="str">
        <f t="shared" si="571"/>
        <v>508 GMV-PV</v>
      </c>
      <c r="G508" s="191" t="s">
        <v>334</v>
      </c>
      <c r="H508" s="3"/>
      <c r="I508" s="4"/>
      <c r="J508" s="4"/>
      <c r="K508" s="219"/>
      <c r="L508" s="219"/>
      <c r="M508" s="219"/>
      <c r="N508" s="219"/>
      <c r="O508" s="219"/>
      <c r="P508" s="219"/>
      <c r="R508" s="220"/>
      <c r="S508" s="212" t="str">
        <f t="shared" ref="S508:AX508" si="584">ADDRESS(ROW(S504),COLUMN(S504),2)</f>
        <v>S$504</v>
      </c>
      <c r="T508" s="212" t="str">
        <f t="shared" si="584"/>
        <v>T$504</v>
      </c>
      <c r="U508" s="212" t="str">
        <f t="shared" si="584"/>
        <v>U$504</v>
      </c>
      <c r="V508" s="212" t="str">
        <f t="shared" si="584"/>
        <v>V$504</v>
      </c>
      <c r="W508" s="212" t="str">
        <f t="shared" si="584"/>
        <v>W$504</v>
      </c>
      <c r="X508" s="212" t="str">
        <f t="shared" si="584"/>
        <v>X$504</v>
      </c>
      <c r="Y508" s="212" t="str">
        <f t="shared" si="584"/>
        <v>Y$504</v>
      </c>
      <c r="Z508" s="212" t="str">
        <f t="shared" si="584"/>
        <v>Z$504</v>
      </c>
      <c r="AA508" s="212" t="str">
        <f t="shared" si="584"/>
        <v>AA$504</v>
      </c>
      <c r="AB508" s="212" t="str">
        <f t="shared" si="584"/>
        <v>AB$504</v>
      </c>
      <c r="AC508" s="212" t="str">
        <f t="shared" si="584"/>
        <v>AC$504</v>
      </c>
      <c r="AD508" s="212" t="str">
        <f t="shared" si="584"/>
        <v>AD$504</v>
      </c>
      <c r="AE508" s="212" t="str">
        <f t="shared" si="584"/>
        <v>AE$504</v>
      </c>
      <c r="AF508" s="212" t="str">
        <f t="shared" si="584"/>
        <v>AF$504</v>
      </c>
      <c r="AG508" s="212" t="str">
        <f t="shared" si="584"/>
        <v>AG$504</v>
      </c>
      <c r="AH508" s="212" t="str">
        <f t="shared" si="584"/>
        <v>AH$504</v>
      </c>
      <c r="AI508" s="212" t="str">
        <f t="shared" si="584"/>
        <v>AI$504</v>
      </c>
      <c r="AJ508" s="212" t="str">
        <f t="shared" si="584"/>
        <v>AJ$504</v>
      </c>
      <c r="AK508" s="212" t="str">
        <f t="shared" si="584"/>
        <v>AK$504</v>
      </c>
      <c r="AL508" s="212" t="str">
        <f t="shared" si="584"/>
        <v>AL$504</v>
      </c>
      <c r="AM508" s="212" t="str">
        <f t="shared" si="584"/>
        <v>AM$504</v>
      </c>
      <c r="AN508" s="212" t="str">
        <f t="shared" si="584"/>
        <v>AN$504</v>
      </c>
      <c r="AO508" s="212" t="str">
        <f t="shared" si="584"/>
        <v>AO$504</v>
      </c>
      <c r="AP508" s="212" t="str">
        <f t="shared" si="584"/>
        <v>AP$504</v>
      </c>
      <c r="AQ508" s="212" t="str">
        <f t="shared" si="584"/>
        <v>AQ$504</v>
      </c>
      <c r="AR508" s="212" t="str">
        <f t="shared" si="584"/>
        <v>AR$504</v>
      </c>
      <c r="AS508" s="212" t="str">
        <f t="shared" si="584"/>
        <v>AS$504</v>
      </c>
      <c r="AT508" s="212" t="str">
        <f t="shared" si="584"/>
        <v>AT$504</v>
      </c>
      <c r="AU508" s="212" t="str">
        <f t="shared" si="584"/>
        <v>AU$504</v>
      </c>
      <c r="AV508" s="212" t="str">
        <f t="shared" si="584"/>
        <v>AV$504</v>
      </c>
      <c r="AW508" s="212" t="str">
        <f t="shared" si="584"/>
        <v>AW$504</v>
      </c>
      <c r="AX508" s="212" t="str">
        <f t="shared" si="584"/>
        <v>AX$504</v>
      </c>
      <c r="AY508" s="212" t="str">
        <f t="shared" ref="AY508:CD508" si="585">ADDRESS(ROW(AY504),COLUMN(AY504),2)</f>
        <v>AY$504</v>
      </c>
      <c r="AZ508" s="212" t="str">
        <f t="shared" si="585"/>
        <v>AZ$504</v>
      </c>
      <c r="BA508" s="212" t="str">
        <f t="shared" si="585"/>
        <v>BA$504</v>
      </c>
      <c r="BB508" s="212" t="str">
        <f t="shared" si="585"/>
        <v>BB$504</v>
      </c>
      <c r="BC508" s="212" t="str">
        <f t="shared" si="585"/>
        <v>BC$504</v>
      </c>
      <c r="BD508" s="212" t="str">
        <f t="shared" si="585"/>
        <v>BD$504</v>
      </c>
      <c r="BE508" s="212" t="str">
        <f t="shared" si="585"/>
        <v>BE$504</v>
      </c>
      <c r="BF508" s="212" t="str">
        <f t="shared" si="585"/>
        <v>BF$504</v>
      </c>
      <c r="BG508" s="212" t="str">
        <f t="shared" si="585"/>
        <v>BG$504</v>
      </c>
      <c r="BH508" s="212" t="str">
        <f t="shared" si="585"/>
        <v>BH$504</v>
      </c>
      <c r="BI508" s="212" t="str">
        <f t="shared" si="585"/>
        <v>BI$504</v>
      </c>
      <c r="BJ508" s="212" t="str">
        <f t="shared" si="585"/>
        <v>BJ$504</v>
      </c>
      <c r="BK508" s="212" t="str">
        <f t="shared" si="585"/>
        <v>BK$504</v>
      </c>
      <c r="BL508" s="212" t="str">
        <f t="shared" si="585"/>
        <v>BL$504</v>
      </c>
      <c r="BM508" s="212" t="str">
        <f t="shared" si="585"/>
        <v>BM$504</v>
      </c>
      <c r="BN508" s="212" t="str">
        <f t="shared" si="585"/>
        <v>BN$504</v>
      </c>
      <c r="BO508" s="212" t="str">
        <f t="shared" si="585"/>
        <v>BO$504</v>
      </c>
      <c r="BP508" s="212" t="str">
        <f t="shared" si="585"/>
        <v>BP$504</v>
      </c>
      <c r="BQ508" s="212" t="str">
        <f t="shared" si="585"/>
        <v>BQ$504</v>
      </c>
      <c r="BR508" s="212" t="str">
        <f t="shared" si="585"/>
        <v>BR$504</v>
      </c>
      <c r="BS508" s="212" t="str">
        <f t="shared" si="585"/>
        <v>BS$504</v>
      </c>
      <c r="BT508" s="212" t="str">
        <f t="shared" si="585"/>
        <v>BT$504</v>
      </c>
      <c r="BU508" s="212" t="str">
        <f t="shared" si="585"/>
        <v>BU$504</v>
      </c>
      <c r="BV508" s="212" t="str">
        <f t="shared" si="585"/>
        <v>BV$504</v>
      </c>
      <c r="BW508" s="212" t="str">
        <f t="shared" si="585"/>
        <v>BW$504</v>
      </c>
      <c r="BX508" s="212" t="str">
        <f t="shared" si="585"/>
        <v>BX$504</v>
      </c>
      <c r="BY508" s="212" t="str">
        <f t="shared" si="585"/>
        <v>BY$504</v>
      </c>
      <c r="BZ508" s="212" t="str">
        <f t="shared" si="585"/>
        <v>BZ$504</v>
      </c>
      <c r="CA508" s="212" t="str">
        <f t="shared" si="585"/>
        <v>CA$504</v>
      </c>
      <c r="CB508" s="212" t="str">
        <f t="shared" si="585"/>
        <v>CB$504</v>
      </c>
      <c r="CC508" s="212" t="str">
        <f t="shared" si="585"/>
        <v>CC$504</v>
      </c>
      <c r="CD508" s="212" t="str">
        <f t="shared" si="585"/>
        <v>CD$504</v>
      </c>
      <c r="CE508" s="212" t="str">
        <f t="shared" ref="CE508:CL508" si="586">ADDRESS(ROW(CE504),COLUMN(CE504),2)</f>
        <v>CE$504</v>
      </c>
      <c r="CF508" s="212" t="str">
        <f t="shared" si="586"/>
        <v>CF$504</v>
      </c>
      <c r="CG508" s="212" t="str">
        <f t="shared" si="586"/>
        <v>CG$504</v>
      </c>
      <c r="CH508" s="212" t="str">
        <f t="shared" si="586"/>
        <v>CH$504</v>
      </c>
      <c r="CI508" s="212" t="str">
        <f t="shared" si="586"/>
        <v>CI$504</v>
      </c>
      <c r="CJ508" s="212" t="str">
        <f t="shared" si="586"/>
        <v>CJ$504</v>
      </c>
      <c r="CK508" s="212" t="str">
        <f t="shared" si="586"/>
        <v>CK$504</v>
      </c>
      <c r="CL508" s="212" t="str">
        <f t="shared" si="586"/>
        <v>CL$504</v>
      </c>
      <c r="CN508" s="4"/>
      <c r="CO508" s="212" t="str">
        <f t="shared" ref="CO508:DK508" si="587">ADDRESS(ROW(CO504),COLUMN(CO504),2)</f>
        <v>CO$504</v>
      </c>
      <c r="CP508" s="212" t="str">
        <f t="shared" si="587"/>
        <v>CP$504</v>
      </c>
      <c r="CQ508" s="212" t="str">
        <f t="shared" si="587"/>
        <v>CQ$504</v>
      </c>
      <c r="CR508" s="212" t="str">
        <f t="shared" si="587"/>
        <v>CR$504</v>
      </c>
      <c r="CS508" s="212" t="str">
        <f t="shared" si="587"/>
        <v>CS$504</v>
      </c>
      <c r="CT508" s="212" t="str">
        <f t="shared" si="587"/>
        <v>CT$504</v>
      </c>
      <c r="CU508" s="212" t="str">
        <f t="shared" si="587"/>
        <v>CU$504</v>
      </c>
      <c r="CV508" s="212" t="str">
        <f t="shared" si="587"/>
        <v>CV$504</v>
      </c>
      <c r="CW508" s="212" t="str">
        <f t="shared" si="587"/>
        <v>CW$504</v>
      </c>
      <c r="CX508" s="212" t="str">
        <f t="shared" si="587"/>
        <v>CX$504</v>
      </c>
      <c r="CY508" s="212" t="str">
        <f t="shared" si="587"/>
        <v>CY$504</v>
      </c>
      <c r="CZ508" s="212" t="str">
        <f t="shared" si="587"/>
        <v>CZ$504</v>
      </c>
      <c r="DA508" s="212" t="str">
        <f t="shared" si="587"/>
        <v>DA$504</v>
      </c>
      <c r="DB508" s="212" t="str">
        <f t="shared" si="587"/>
        <v>DB$504</v>
      </c>
      <c r="DC508" s="212" t="str">
        <f t="shared" si="587"/>
        <v>DC$504</v>
      </c>
      <c r="DD508" s="212" t="str">
        <f t="shared" si="587"/>
        <v>DD$504</v>
      </c>
      <c r="DE508" s="212" t="str">
        <f t="shared" si="587"/>
        <v>DE$504</v>
      </c>
      <c r="DF508" s="212" t="str">
        <f t="shared" si="587"/>
        <v>DF$504</v>
      </c>
      <c r="DG508" s="212" t="str">
        <f t="shared" si="587"/>
        <v>DG$504</v>
      </c>
      <c r="DH508" s="212" t="str">
        <f t="shared" si="587"/>
        <v>DH$504</v>
      </c>
      <c r="DI508" s="212" t="str">
        <f t="shared" si="587"/>
        <v>DI$504</v>
      </c>
      <c r="DJ508" s="212" t="str">
        <f t="shared" si="587"/>
        <v>DJ$504</v>
      </c>
      <c r="DK508" s="212" t="str">
        <f t="shared" si="587"/>
        <v>DK$504</v>
      </c>
      <c r="DL508" s="212" t="str">
        <f t="shared" ref="DL508" si="588">ADDRESS(ROW(DL504),COLUMN(DL504),2)</f>
        <v>DL$504</v>
      </c>
    </row>
    <row r="509" spans="1:116" x14ac:dyDescent="0.4">
      <c r="B509" t="s">
        <v>332</v>
      </c>
      <c r="D509" t="s">
        <v>272</v>
      </c>
      <c r="E509" s="8" t="str">
        <f t="shared" si="571"/>
        <v>509 GMV-PV</v>
      </c>
      <c r="G509" s="136" t="s">
        <v>333</v>
      </c>
      <c r="H509" s="12"/>
      <c r="I509" s="60"/>
      <c r="J509" s="60"/>
      <c r="K509" s="15"/>
      <c r="L509" s="15"/>
      <c r="M509" s="15"/>
      <c r="N509" s="15"/>
      <c r="O509" s="15"/>
      <c r="P509" s="15"/>
      <c r="R509" s="15"/>
      <c r="S509" s="179" t="str">
        <f t="shared" ref="S509:AX509" si="589">S494</f>
        <v>S$17</v>
      </c>
      <c r="T509" s="179" t="str">
        <f t="shared" si="589"/>
        <v>T$17</v>
      </c>
      <c r="U509" s="179" t="str">
        <f t="shared" si="589"/>
        <v>U$17</v>
      </c>
      <c r="V509" s="179" t="str">
        <f t="shared" si="589"/>
        <v>V$17</v>
      </c>
      <c r="W509" s="179" t="str">
        <f t="shared" si="589"/>
        <v>W$17</v>
      </c>
      <c r="X509" s="179" t="str">
        <f t="shared" si="589"/>
        <v>X$17</v>
      </c>
      <c r="Y509" s="179" t="str">
        <f t="shared" si="589"/>
        <v>Y$17</v>
      </c>
      <c r="Z509" s="179" t="str">
        <f t="shared" si="589"/>
        <v>Z$17</v>
      </c>
      <c r="AA509" s="179" t="str">
        <f t="shared" si="589"/>
        <v>AA$17</v>
      </c>
      <c r="AB509" s="179" t="str">
        <f t="shared" si="589"/>
        <v>AB$17</v>
      </c>
      <c r="AC509" s="179" t="str">
        <f t="shared" si="589"/>
        <v>AC$17</v>
      </c>
      <c r="AD509" s="179" t="str">
        <f t="shared" si="589"/>
        <v>AD$17</v>
      </c>
      <c r="AE509" s="179" t="str">
        <f t="shared" si="589"/>
        <v>AE$17</v>
      </c>
      <c r="AF509" s="179" t="str">
        <f t="shared" si="589"/>
        <v>AF$17</v>
      </c>
      <c r="AG509" s="179" t="str">
        <f t="shared" si="589"/>
        <v>AG$17</v>
      </c>
      <c r="AH509" s="179" t="str">
        <f t="shared" si="589"/>
        <v>AH$17</v>
      </c>
      <c r="AI509" s="179" t="str">
        <f t="shared" si="589"/>
        <v>AI$17</v>
      </c>
      <c r="AJ509" s="179" t="str">
        <f t="shared" si="589"/>
        <v>AJ$17</v>
      </c>
      <c r="AK509" s="179" t="str">
        <f t="shared" si="589"/>
        <v>AK$17</v>
      </c>
      <c r="AL509" s="179" t="str">
        <f t="shared" si="589"/>
        <v>AL$17</v>
      </c>
      <c r="AM509" s="179" t="str">
        <f t="shared" si="589"/>
        <v>AM$17</v>
      </c>
      <c r="AN509" s="179" t="str">
        <f t="shared" si="589"/>
        <v>AN$17</v>
      </c>
      <c r="AO509" s="179" t="str">
        <f t="shared" si="589"/>
        <v>AO$17</v>
      </c>
      <c r="AP509" s="179" t="str">
        <f t="shared" si="589"/>
        <v>AP$17</v>
      </c>
      <c r="AQ509" s="179" t="str">
        <f t="shared" si="589"/>
        <v>AQ$17</v>
      </c>
      <c r="AR509" s="179" t="str">
        <f t="shared" si="589"/>
        <v>AR$17</v>
      </c>
      <c r="AS509" s="179" t="str">
        <f t="shared" si="589"/>
        <v>AS$17</v>
      </c>
      <c r="AT509" s="179" t="str">
        <f t="shared" si="589"/>
        <v>AT$17</v>
      </c>
      <c r="AU509" s="179" t="str">
        <f t="shared" si="589"/>
        <v>AU$17</v>
      </c>
      <c r="AV509" s="179" t="str">
        <f t="shared" si="589"/>
        <v>AV$17</v>
      </c>
      <c r="AW509" s="179" t="str">
        <f t="shared" si="589"/>
        <v>AW$17</v>
      </c>
      <c r="AX509" s="179" t="str">
        <f t="shared" si="589"/>
        <v>AX$17</v>
      </c>
      <c r="AY509" s="179" t="str">
        <f t="shared" ref="AY509:CD509" si="590">AY494</f>
        <v>AY$17</v>
      </c>
      <c r="AZ509" s="179" t="str">
        <f t="shared" si="590"/>
        <v>AZ$17</v>
      </c>
      <c r="BA509" s="179" t="str">
        <f t="shared" si="590"/>
        <v>BA$17</v>
      </c>
      <c r="BB509" s="179" t="str">
        <f t="shared" si="590"/>
        <v>BB$17</v>
      </c>
      <c r="BC509" s="179" t="str">
        <f t="shared" si="590"/>
        <v>BC$17</v>
      </c>
      <c r="BD509" s="179" t="str">
        <f t="shared" si="590"/>
        <v>BD$17</v>
      </c>
      <c r="BE509" s="179" t="str">
        <f t="shared" si="590"/>
        <v>BE$17</v>
      </c>
      <c r="BF509" s="179" t="str">
        <f t="shared" si="590"/>
        <v>BF$17</v>
      </c>
      <c r="BG509" s="179" t="str">
        <f t="shared" si="590"/>
        <v>BG$17</v>
      </c>
      <c r="BH509" s="179" t="str">
        <f t="shared" si="590"/>
        <v>BH$17</v>
      </c>
      <c r="BI509" s="179" t="str">
        <f t="shared" si="590"/>
        <v>BI$17</v>
      </c>
      <c r="BJ509" s="179" t="str">
        <f t="shared" si="590"/>
        <v>BJ$17</v>
      </c>
      <c r="BK509" s="179" t="str">
        <f t="shared" si="590"/>
        <v>BK$17</v>
      </c>
      <c r="BL509" s="179" t="str">
        <f t="shared" si="590"/>
        <v>BL$17</v>
      </c>
      <c r="BM509" s="179" t="str">
        <f t="shared" si="590"/>
        <v>BM$17</v>
      </c>
      <c r="BN509" s="179" t="str">
        <f t="shared" si="590"/>
        <v>BN$17</v>
      </c>
      <c r="BO509" s="179" t="str">
        <f t="shared" si="590"/>
        <v>BO$17</v>
      </c>
      <c r="BP509" s="179" t="str">
        <f t="shared" si="590"/>
        <v>BP$17</v>
      </c>
      <c r="BQ509" s="179" t="str">
        <f t="shared" si="590"/>
        <v>BQ$17</v>
      </c>
      <c r="BR509" s="179" t="str">
        <f t="shared" si="590"/>
        <v>BR$17</v>
      </c>
      <c r="BS509" s="179" t="str">
        <f t="shared" si="590"/>
        <v>BS$17</v>
      </c>
      <c r="BT509" s="179" t="str">
        <f t="shared" si="590"/>
        <v>BT$17</v>
      </c>
      <c r="BU509" s="179" t="str">
        <f t="shared" si="590"/>
        <v>BU$17</v>
      </c>
      <c r="BV509" s="179" t="str">
        <f t="shared" si="590"/>
        <v>BV$17</v>
      </c>
      <c r="BW509" s="179" t="str">
        <f t="shared" si="590"/>
        <v>BW$17</v>
      </c>
      <c r="BX509" s="179" t="str">
        <f t="shared" si="590"/>
        <v>BX$17</v>
      </c>
      <c r="BY509" s="179" t="str">
        <f t="shared" si="590"/>
        <v>BY$17</v>
      </c>
      <c r="BZ509" s="179" t="str">
        <f t="shared" si="590"/>
        <v>BZ$17</v>
      </c>
      <c r="CA509" s="179" t="str">
        <f t="shared" si="590"/>
        <v>CA$17</v>
      </c>
      <c r="CB509" s="179" t="str">
        <f t="shared" si="590"/>
        <v>CB$17</v>
      </c>
      <c r="CC509" s="179" t="str">
        <f t="shared" si="590"/>
        <v>CC$17</v>
      </c>
      <c r="CD509" s="179" t="str">
        <f t="shared" si="590"/>
        <v>CD$17</v>
      </c>
      <c r="CE509" s="179" t="str">
        <f t="shared" ref="CE509:CL509" si="591">CE494</f>
        <v>CE$17</v>
      </c>
      <c r="CF509" s="179" t="str">
        <f t="shared" si="591"/>
        <v>CF$17</v>
      </c>
      <c r="CG509" s="179" t="str">
        <f t="shared" si="591"/>
        <v>CG$17</v>
      </c>
      <c r="CH509" s="179" t="str">
        <f t="shared" si="591"/>
        <v>CH$17</v>
      </c>
      <c r="CI509" s="179" t="str">
        <f t="shared" si="591"/>
        <v>CI$17</v>
      </c>
      <c r="CJ509" s="179" t="str">
        <f t="shared" si="591"/>
        <v>CJ$17</v>
      </c>
      <c r="CK509" s="179" t="str">
        <f t="shared" si="591"/>
        <v>CK$17</v>
      </c>
      <c r="CL509" s="179" t="str">
        <f t="shared" si="591"/>
        <v>CL$17</v>
      </c>
      <c r="CN509" s="60"/>
      <c r="CO509" s="179" t="str">
        <f t="shared" ref="CO509:DK509" si="592">CO494</f>
        <v>CO$17</v>
      </c>
      <c r="CP509" s="179" t="str">
        <f t="shared" si="592"/>
        <v>CP$17</v>
      </c>
      <c r="CQ509" s="179" t="str">
        <f t="shared" si="592"/>
        <v>CQ$17</v>
      </c>
      <c r="CR509" s="179" t="str">
        <f t="shared" si="592"/>
        <v>CR$17</v>
      </c>
      <c r="CS509" s="179" t="str">
        <f t="shared" si="592"/>
        <v>CS$17</v>
      </c>
      <c r="CT509" s="179" t="str">
        <f t="shared" si="592"/>
        <v>CT$17</v>
      </c>
      <c r="CU509" s="179" t="str">
        <f t="shared" si="592"/>
        <v>CU$17</v>
      </c>
      <c r="CV509" s="179" t="str">
        <f t="shared" si="592"/>
        <v>CV$17</v>
      </c>
      <c r="CW509" s="179" t="str">
        <f t="shared" si="592"/>
        <v>CW$17</v>
      </c>
      <c r="CX509" s="179" t="str">
        <f t="shared" si="592"/>
        <v>CX$17</v>
      </c>
      <c r="CY509" s="179" t="str">
        <f t="shared" si="592"/>
        <v>CY$17</v>
      </c>
      <c r="CZ509" s="179" t="str">
        <f t="shared" si="592"/>
        <v>CZ$17</v>
      </c>
      <c r="DA509" s="179" t="str">
        <f t="shared" si="592"/>
        <v>DA$17</v>
      </c>
      <c r="DB509" s="179" t="str">
        <f t="shared" si="592"/>
        <v>DB$17</v>
      </c>
      <c r="DC509" s="179" t="str">
        <f t="shared" si="592"/>
        <v>DC$17</v>
      </c>
      <c r="DD509" s="179" t="str">
        <f t="shared" si="592"/>
        <v>DD$17</v>
      </c>
      <c r="DE509" s="179" t="str">
        <f t="shared" si="592"/>
        <v>DE$17</v>
      </c>
      <c r="DF509" s="179" t="str">
        <f t="shared" si="592"/>
        <v>DF$17</v>
      </c>
      <c r="DG509" s="179" t="str">
        <f t="shared" si="592"/>
        <v>DG$17</v>
      </c>
      <c r="DH509" s="179" t="str">
        <f t="shared" si="592"/>
        <v>DH$17</v>
      </c>
      <c r="DI509" s="179" t="str">
        <f t="shared" si="592"/>
        <v>DI$17</v>
      </c>
      <c r="DJ509" s="179" t="str">
        <f t="shared" si="592"/>
        <v>DJ$17</v>
      </c>
      <c r="DK509" s="179" t="str">
        <f t="shared" si="592"/>
        <v>DK$17</v>
      </c>
      <c r="DL509" s="179" t="str">
        <f t="shared" ref="DL509" si="593">DL494</f>
        <v>DL$17</v>
      </c>
    </row>
    <row r="510" spans="1:116" x14ac:dyDescent="0.4">
      <c r="B510" t="s">
        <v>332</v>
      </c>
      <c r="D510" t="s">
        <v>272</v>
      </c>
      <c r="E510" s="8" t="str">
        <f t="shared" ref="E510:E513" si="594">ROW()&amp;" "&amp;D510</f>
        <v>510 GMV-PV</v>
      </c>
      <c r="G510" s="136" t="str">
        <f>G495</f>
        <v>(Secondary label)</v>
      </c>
      <c r="H510" s="12"/>
      <c r="I510" s="60"/>
      <c r="J510" s="60"/>
      <c r="K510" s="15"/>
      <c r="L510" s="15"/>
      <c r="M510" s="15"/>
      <c r="N510" s="15"/>
      <c r="O510" s="15"/>
      <c r="P510" s="15"/>
      <c r="R510" s="15"/>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N510" s="60"/>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row>
    <row r="511" spans="1:116" x14ac:dyDescent="0.4">
      <c r="B511" t="s">
        <v>332</v>
      </c>
      <c r="D511" t="s">
        <v>272</v>
      </c>
      <c r="E511" s="8" t="str">
        <f t="shared" ref="E511" si="595">ROW()&amp;" "&amp;D511</f>
        <v>511 GMV-PV</v>
      </c>
      <c r="G511" s="136" t="str">
        <f>G496</f>
        <v xml:space="preserve">secondary unit </v>
      </c>
      <c r="H511" s="12"/>
      <c r="I511" s="60"/>
      <c r="J511" s="60"/>
      <c r="K511" s="15"/>
      <c r="L511" s="15"/>
      <c r="M511" s="15"/>
      <c r="N511" s="15"/>
      <c r="O511" s="15"/>
      <c r="P511" s="15"/>
      <c r="R511" s="15"/>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N511" s="60"/>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row>
    <row r="512" spans="1:116" x14ac:dyDescent="0.4">
      <c r="B512" t="s">
        <v>332</v>
      </c>
      <c r="D512" t="s">
        <v>272</v>
      </c>
      <c r="E512" s="8" t="str">
        <f t="shared" si="594"/>
        <v>512 GMV-PV</v>
      </c>
      <c r="G512" s="8" t="s">
        <v>463</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4">
      <c r="B513" t="s">
        <v>332</v>
      </c>
      <c r="D513" t="s">
        <v>272</v>
      </c>
      <c r="E513" s="8" t="str">
        <f t="shared" si="594"/>
        <v>513 GMV-PV</v>
      </c>
      <c r="G513" s="8" t="s">
        <v>464</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4">
      <c r="E514" s="8"/>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4">
      <c r="A515" s="174"/>
      <c r="E515" s="8"/>
      <c r="G515" s="175" t="s">
        <v>490</v>
      </c>
      <c r="H515" s="174"/>
      <c r="I515" s="176"/>
      <c r="J515" s="176"/>
      <c r="K515" s="197"/>
      <c r="L515" s="197"/>
      <c r="M515" s="197"/>
      <c r="N515" s="197"/>
      <c r="O515" s="197"/>
      <c r="P515" s="197"/>
      <c r="R515" s="198"/>
      <c r="S515" s="174"/>
      <c r="T515" s="174"/>
      <c r="U515" s="174"/>
      <c r="V515" s="174"/>
      <c r="W515" s="174"/>
      <c r="X515" s="174"/>
      <c r="Y515" s="174"/>
      <c r="Z515" s="174"/>
      <c r="AA515" s="174"/>
      <c r="AB515" s="174"/>
      <c r="AC515" s="174"/>
      <c r="AD515" s="174"/>
      <c r="AE515" s="174"/>
      <c r="AF515" s="174"/>
      <c r="AG515" s="174"/>
      <c r="AH515" s="174"/>
      <c r="AI515" s="174"/>
      <c r="AJ515" s="174"/>
      <c r="AK515" s="174"/>
      <c r="AL515" s="174"/>
      <c r="AM515" s="174"/>
      <c r="AN515" s="174"/>
      <c r="AO515" s="174"/>
      <c r="AP515" s="174"/>
      <c r="AQ515" s="174"/>
      <c r="AR515" s="174"/>
      <c r="AS515" s="174"/>
      <c r="AT515" s="174"/>
      <c r="AU515" s="174"/>
      <c r="AV515" s="174"/>
      <c r="AW515" s="174"/>
      <c r="AX515" s="174"/>
      <c r="AY515" s="174"/>
      <c r="AZ515" s="174"/>
      <c r="BA515" s="174"/>
      <c r="BB515" s="174"/>
      <c r="BC515" s="174"/>
      <c r="BD515" s="174"/>
      <c r="BE515" s="174"/>
      <c r="BF515" s="174"/>
      <c r="BG515" s="174"/>
      <c r="BH515" s="174"/>
      <c r="BI515" s="174"/>
      <c r="BJ515" s="174"/>
      <c r="BK515" s="174"/>
      <c r="BL515" s="174"/>
      <c r="BM515" s="174"/>
      <c r="BN515" s="174"/>
      <c r="BO515" s="174"/>
      <c r="BP515" s="174"/>
      <c r="BQ515" s="174"/>
      <c r="BR515" s="174"/>
      <c r="BS515" s="174"/>
      <c r="BT515" s="174"/>
      <c r="BU515" s="174"/>
      <c r="BV515" s="174"/>
      <c r="BW515" s="174"/>
      <c r="BX515" s="174"/>
      <c r="BY515" s="174"/>
      <c r="BZ515" s="174"/>
      <c r="CA515" s="174"/>
      <c r="CB515" s="174"/>
      <c r="CC515" s="174"/>
      <c r="CD515" s="174"/>
      <c r="CE515" s="174"/>
      <c r="CF515" s="174"/>
      <c r="CG515" s="174"/>
      <c r="CH515" s="174"/>
      <c r="CI515" s="174"/>
      <c r="CJ515" s="174"/>
      <c r="CK515" s="174"/>
      <c r="CL515" s="174"/>
      <c r="CN515" s="176"/>
      <c r="CO515" s="174"/>
      <c r="CP515" s="174"/>
      <c r="CQ515" s="174"/>
      <c r="CR515" s="174"/>
      <c r="CS515" s="174"/>
      <c r="CT515" s="174"/>
      <c r="CU515" s="174"/>
      <c r="CV515" s="174"/>
      <c r="CW515" s="174"/>
      <c r="CX515" s="174"/>
      <c r="CY515" s="174"/>
      <c r="CZ515" s="174"/>
      <c r="DA515" s="174"/>
      <c r="DB515" s="174"/>
      <c r="DC515" s="174"/>
      <c r="DD515" s="174"/>
      <c r="DE515" s="174"/>
      <c r="DF515" s="174"/>
      <c r="DG515" s="174"/>
      <c r="DH515" s="174"/>
      <c r="DI515" s="174"/>
      <c r="DJ515" s="174"/>
      <c r="DK515" s="174"/>
      <c r="DL515" s="174"/>
    </row>
    <row r="516" spans="1:116" x14ac:dyDescent="0.4">
      <c r="A516" s="174"/>
      <c r="E516" s="8"/>
      <c r="G516" s="175" t="s">
        <v>492</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4">
      <c r="A517" s="174"/>
      <c r="E517" s="8"/>
      <c r="G517" s="175" t="s">
        <v>461</v>
      </c>
      <c r="H517" s="174"/>
      <c r="I517" s="176"/>
      <c r="J517" s="176"/>
      <c r="K517" s="197"/>
      <c r="L517" s="197"/>
      <c r="M517" s="197"/>
      <c r="N517" s="197"/>
      <c r="O517" s="197"/>
      <c r="P517" s="197"/>
      <c r="R517" s="198"/>
      <c r="S517" s="199" t="str">
        <f t="shared" ref="S517:AX517" si="596">S$20</f>
        <v>S$16</v>
      </c>
      <c r="T517" s="199" t="str">
        <f t="shared" si="596"/>
        <v>T$16</v>
      </c>
      <c r="U517" s="199" t="str">
        <f t="shared" si="596"/>
        <v>U$16</v>
      </c>
      <c r="V517" s="199" t="str">
        <f t="shared" si="596"/>
        <v>V$16</v>
      </c>
      <c r="W517" s="199" t="str">
        <f t="shared" si="596"/>
        <v>W$16</v>
      </c>
      <c r="X517" s="199" t="str">
        <f t="shared" si="596"/>
        <v>X$16</v>
      </c>
      <c r="Y517" s="199" t="str">
        <f t="shared" si="596"/>
        <v>Y$16</v>
      </c>
      <c r="Z517" s="199" t="str">
        <f t="shared" si="596"/>
        <v>Z$16</v>
      </c>
      <c r="AA517" s="199" t="str">
        <f t="shared" si="596"/>
        <v>AA$16</v>
      </c>
      <c r="AB517" s="199" t="str">
        <f t="shared" si="596"/>
        <v>AB$16</v>
      </c>
      <c r="AC517" s="199" t="str">
        <f t="shared" si="596"/>
        <v>AC$16</v>
      </c>
      <c r="AD517" s="199" t="str">
        <f t="shared" si="596"/>
        <v>AD$16</v>
      </c>
      <c r="AE517" s="199" t="str">
        <f t="shared" si="596"/>
        <v>AE$16</v>
      </c>
      <c r="AF517" s="199" t="str">
        <f t="shared" si="596"/>
        <v>AF$16</v>
      </c>
      <c r="AG517" s="199" t="str">
        <f t="shared" si="596"/>
        <v>AG$16</v>
      </c>
      <c r="AH517" s="199" t="str">
        <f t="shared" si="596"/>
        <v>AH$16</v>
      </c>
      <c r="AI517" s="199" t="str">
        <f t="shared" si="596"/>
        <v>AI$16</v>
      </c>
      <c r="AJ517" s="199" t="str">
        <f t="shared" si="596"/>
        <v>AJ$16</v>
      </c>
      <c r="AK517" s="199" t="str">
        <f t="shared" si="596"/>
        <v>AK$16</v>
      </c>
      <c r="AL517" s="199" t="str">
        <f t="shared" si="596"/>
        <v>AL$16</v>
      </c>
      <c r="AM517" s="199" t="str">
        <f t="shared" si="596"/>
        <v>AM$16</v>
      </c>
      <c r="AN517" s="199" t="str">
        <f t="shared" si="596"/>
        <v>AN$16</v>
      </c>
      <c r="AO517" s="199" t="str">
        <f t="shared" si="596"/>
        <v>AO$16</v>
      </c>
      <c r="AP517" s="199" t="str">
        <f t="shared" si="596"/>
        <v>AP$16</v>
      </c>
      <c r="AQ517" s="199" t="str">
        <f t="shared" si="596"/>
        <v>AQ$16</v>
      </c>
      <c r="AR517" s="199" t="str">
        <f t="shared" si="596"/>
        <v>AR$16</v>
      </c>
      <c r="AS517" s="199" t="str">
        <f t="shared" si="596"/>
        <v>AS$16</v>
      </c>
      <c r="AT517" s="199" t="str">
        <f t="shared" si="596"/>
        <v>AT$16</v>
      </c>
      <c r="AU517" s="199" t="str">
        <f t="shared" si="596"/>
        <v>AU$16</v>
      </c>
      <c r="AV517" s="199" t="str">
        <f t="shared" si="596"/>
        <v>AV$16</v>
      </c>
      <c r="AW517" s="199" t="str">
        <f t="shared" si="596"/>
        <v>AW$16</v>
      </c>
      <c r="AX517" s="199" t="str">
        <f t="shared" si="596"/>
        <v>AX$16</v>
      </c>
      <c r="AY517" s="199" t="str">
        <f t="shared" ref="AY517:CD517" si="597">AY$20</f>
        <v>AY$16</v>
      </c>
      <c r="AZ517" s="199" t="str">
        <f t="shared" si="597"/>
        <v>AZ$16</v>
      </c>
      <c r="BA517" s="199" t="str">
        <f t="shared" si="597"/>
        <v>BA$16</v>
      </c>
      <c r="BB517" s="199" t="str">
        <f t="shared" si="597"/>
        <v>BB$16</v>
      </c>
      <c r="BC517" s="199" t="str">
        <f t="shared" si="597"/>
        <v>BC$16</v>
      </c>
      <c r="BD517" s="199" t="str">
        <f t="shared" si="597"/>
        <v>BD$16</v>
      </c>
      <c r="BE517" s="199" t="str">
        <f t="shared" si="597"/>
        <v>BE$16</v>
      </c>
      <c r="BF517" s="199" t="str">
        <f t="shared" si="597"/>
        <v>BF$16</v>
      </c>
      <c r="BG517" s="199" t="str">
        <f t="shared" si="597"/>
        <v>BG$16</v>
      </c>
      <c r="BH517" s="199" t="str">
        <f t="shared" si="597"/>
        <v>BH$16</v>
      </c>
      <c r="BI517" s="199" t="str">
        <f t="shared" si="597"/>
        <v>BI$16</v>
      </c>
      <c r="BJ517" s="199" t="str">
        <f t="shared" si="597"/>
        <v>BJ$16</v>
      </c>
      <c r="BK517" s="199" t="str">
        <f t="shared" si="597"/>
        <v>BK$16</v>
      </c>
      <c r="BL517" s="199" t="str">
        <f t="shared" si="597"/>
        <v>BL$16</v>
      </c>
      <c r="BM517" s="199" t="str">
        <f t="shared" si="597"/>
        <v>BM$16</v>
      </c>
      <c r="BN517" s="199" t="str">
        <f t="shared" si="597"/>
        <v>BN$16</v>
      </c>
      <c r="BO517" s="199" t="str">
        <f t="shared" si="597"/>
        <v>BO$16</v>
      </c>
      <c r="BP517" s="199" t="str">
        <f t="shared" si="597"/>
        <v>BP$16</v>
      </c>
      <c r="BQ517" s="199" t="str">
        <f t="shared" si="597"/>
        <v>BQ$16</v>
      </c>
      <c r="BR517" s="199" t="str">
        <f t="shared" si="597"/>
        <v>BR$16</v>
      </c>
      <c r="BS517" s="199" t="str">
        <f t="shared" si="597"/>
        <v>BS$16</v>
      </c>
      <c r="BT517" s="199" t="str">
        <f t="shared" si="597"/>
        <v>BT$16</v>
      </c>
      <c r="BU517" s="199" t="str">
        <f t="shared" si="597"/>
        <v>BU$16</v>
      </c>
      <c r="BV517" s="199" t="str">
        <f t="shared" si="597"/>
        <v>BV$16</v>
      </c>
      <c r="BW517" s="199" t="str">
        <f t="shared" si="597"/>
        <v>BW$16</v>
      </c>
      <c r="BX517" s="199" t="str">
        <f t="shared" si="597"/>
        <v>BX$16</v>
      </c>
      <c r="BY517" s="199" t="str">
        <f t="shared" si="597"/>
        <v>BY$16</v>
      </c>
      <c r="BZ517" s="199" t="str">
        <f t="shared" si="597"/>
        <v>BZ$16</v>
      </c>
      <c r="CA517" s="199" t="str">
        <f t="shared" si="597"/>
        <v>CA$16</v>
      </c>
      <c r="CB517" s="199" t="str">
        <f t="shared" si="597"/>
        <v>CB$16</v>
      </c>
      <c r="CC517" s="199" t="str">
        <f t="shared" si="597"/>
        <v>CC$16</v>
      </c>
      <c r="CD517" s="199" t="str">
        <f t="shared" si="597"/>
        <v>CD$16</v>
      </c>
      <c r="CE517" s="199" t="str">
        <f t="shared" ref="CE517:CL517" si="598">CE$20</f>
        <v>CE$16</v>
      </c>
      <c r="CF517" s="199" t="str">
        <f t="shared" si="598"/>
        <v>CF$16</v>
      </c>
      <c r="CG517" s="199" t="str">
        <f t="shared" si="598"/>
        <v>CG$16</v>
      </c>
      <c r="CH517" s="199" t="str">
        <f t="shared" si="598"/>
        <v>CH$16</v>
      </c>
      <c r="CI517" s="199" t="str">
        <f t="shared" si="598"/>
        <v>CI$16</v>
      </c>
      <c r="CJ517" s="199" t="str">
        <f t="shared" si="598"/>
        <v>CJ$16</v>
      </c>
      <c r="CK517" s="199" t="str">
        <f t="shared" si="598"/>
        <v>CK$16</v>
      </c>
      <c r="CL517" s="199" t="str">
        <f t="shared" si="598"/>
        <v>CL$16</v>
      </c>
      <c r="CN517" s="176"/>
      <c r="CO517" s="199" t="str">
        <f t="shared" ref="CO517:DL517" si="599">CO$20</f>
        <v>CO$16</v>
      </c>
      <c r="CP517" s="199" t="str">
        <f t="shared" si="599"/>
        <v>CP$16</v>
      </c>
      <c r="CQ517" s="199" t="str">
        <f t="shared" si="599"/>
        <v>CQ$16</v>
      </c>
      <c r="CR517" s="199" t="str">
        <f t="shared" si="599"/>
        <v>CR$16</v>
      </c>
      <c r="CS517" s="199" t="str">
        <f t="shared" si="599"/>
        <v>CS$16</v>
      </c>
      <c r="CT517" s="199" t="str">
        <f t="shared" si="599"/>
        <v>CT$16</v>
      </c>
      <c r="CU517" s="199" t="str">
        <f t="shared" si="599"/>
        <v>CU$16</v>
      </c>
      <c r="CV517" s="199" t="str">
        <f t="shared" si="599"/>
        <v>CV$16</v>
      </c>
      <c r="CW517" s="199" t="str">
        <f t="shared" si="599"/>
        <v>CW$16</v>
      </c>
      <c r="CX517" s="199" t="str">
        <f t="shared" si="599"/>
        <v>CX$16</v>
      </c>
      <c r="CY517" s="199" t="str">
        <f t="shared" si="599"/>
        <v>CY$16</v>
      </c>
      <c r="CZ517" s="199" t="str">
        <f t="shared" si="599"/>
        <v>CZ$16</v>
      </c>
      <c r="DA517" s="199" t="str">
        <f t="shared" si="599"/>
        <v>DA$16</v>
      </c>
      <c r="DB517" s="199" t="str">
        <f t="shared" si="599"/>
        <v>DB$16</v>
      </c>
      <c r="DC517" s="199" t="str">
        <f t="shared" si="599"/>
        <v>DC$16</v>
      </c>
      <c r="DD517" s="199" t="str">
        <f t="shared" si="599"/>
        <v>DD$16</v>
      </c>
      <c r="DE517" s="199" t="str">
        <f t="shared" si="599"/>
        <v>DE$16</v>
      </c>
      <c r="DF517" s="199" t="str">
        <f t="shared" si="599"/>
        <v>DF$16</v>
      </c>
      <c r="DG517" s="199" t="str">
        <f t="shared" si="599"/>
        <v>DG$16</v>
      </c>
      <c r="DH517" s="199" t="str">
        <f t="shared" si="599"/>
        <v>DH$16</v>
      </c>
      <c r="DI517" s="199" t="str">
        <f t="shared" si="599"/>
        <v>DI$16</v>
      </c>
      <c r="DJ517" s="199" t="str">
        <f t="shared" si="599"/>
        <v>DJ$16</v>
      </c>
      <c r="DK517" s="199" t="str">
        <f t="shared" si="599"/>
        <v>DK$16</v>
      </c>
      <c r="DL517" s="199" t="str">
        <f t="shared" si="599"/>
        <v>DL$16</v>
      </c>
    </row>
    <row r="518" spans="1:116" x14ac:dyDescent="0.4">
      <c r="A518" s="174"/>
      <c r="E518" s="8"/>
      <c r="G518" s="175" t="s">
        <v>462</v>
      </c>
      <c r="H518" s="200"/>
      <c r="I518" s="201"/>
      <c r="J518" s="201"/>
      <c r="K518" s="202"/>
      <c r="L518" s="202"/>
      <c r="M518" s="202"/>
      <c r="N518" s="202"/>
      <c r="O518" s="202"/>
      <c r="P518" s="202"/>
      <c r="R518" s="202"/>
      <c r="S518" s="199" t="str">
        <f t="shared" ref="S518:AX518" si="600">S$21</f>
        <v>S$17</v>
      </c>
      <c r="T518" s="199" t="str">
        <f t="shared" si="600"/>
        <v>T$17</v>
      </c>
      <c r="U518" s="199" t="str">
        <f t="shared" si="600"/>
        <v>U$17</v>
      </c>
      <c r="V518" s="199" t="str">
        <f t="shared" si="600"/>
        <v>V$17</v>
      </c>
      <c r="W518" s="199" t="str">
        <f t="shared" si="600"/>
        <v>W$17</v>
      </c>
      <c r="X518" s="199" t="str">
        <f t="shared" si="600"/>
        <v>X$17</v>
      </c>
      <c r="Y518" s="199" t="str">
        <f t="shared" si="600"/>
        <v>Y$17</v>
      </c>
      <c r="Z518" s="199" t="str">
        <f t="shared" si="600"/>
        <v>Z$17</v>
      </c>
      <c r="AA518" s="199" t="str">
        <f t="shared" si="600"/>
        <v>AA$17</v>
      </c>
      <c r="AB518" s="199" t="str">
        <f t="shared" si="600"/>
        <v>AB$17</v>
      </c>
      <c r="AC518" s="199" t="str">
        <f t="shared" si="600"/>
        <v>AC$17</v>
      </c>
      <c r="AD518" s="199" t="str">
        <f t="shared" si="600"/>
        <v>AD$17</v>
      </c>
      <c r="AE518" s="199" t="str">
        <f t="shared" si="600"/>
        <v>AE$17</v>
      </c>
      <c r="AF518" s="199" t="str">
        <f t="shared" si="600"/>
        <v>AF$17</v>
      </c>
      <c r="AG518" s="199" t="str">
        <f t="shared" si="600"/>
        <v>AG$17</v>
      </c>
      <c r="AH518" s="199" t="str">
        <f t="shared" si="600"/>
        <v>AH$17</v>
      </c>
      <c r="AI518" s="199" t="str">
        <f t="shared" si="600"/>
        <v>AI$17</v>
      </c>
      <c r="AJ518" s="199" t="str">
        <f t="shared" si="600"/>
        <v>AJ$17</v>
      </c>
      <c r="AK518" s="199" t="str">
        <f t="shared" si="600"/>
        <v>AK$17</v>
      </c>
      <c r="AL518" s="199" t="str">
        <f t="shared" si="600"/>
        <v>AL$17</v>
      </c>
      <c r="AM518" s="199" t="str">
        <f t="shared" si="600"/>
        <v>AM$17</v>
      </c>
      <c r="AN518" s="199" t="str">
        <f t="shared" si="600"/>
        <v>AN$17</v>
      </c>
      <c r="AO518" s="199" t="str">
        <f t="shared" si="600"/>
        <v>AO$17</v>
      </c>
      <c r="AP518" s="199" t="str">
        <f t="shared" si="600"/>
        <v>AP$17</v>
      </c>
      <c r="AQ518" s="199" t="str">
        <f t="shared" si="600"/>
        <v>AQ$17</v>
      </c>
      <c r="AR518" s="199" t="str">
        <f t="shared" si="600"/>
        <v>AR$17</v>
      </c>
      <c r="AS518" s="199" t="str">
        <f t="shared" si="600"/>
        <v>AS$17</v>
      </c>
      <c r="AT518" s="199" t="str">
        <f t="shared" si="600"/>
        <v>AT$17</v>
      </c>
      <c r="AU518" s="199" t="str">
        <f t="shared" si="600"/>
        <v>AU$17</v>
      </c>
      <c r="AV518" s="199" t="str">
        <f t="shared" si="600"/>
        <v>AV$17</v>
      </c>
      <c r="AW518" s="199" t="str">
        <f t="shared" si="600"/>
        <v>AW$17</v>
      </c>
      <c r="AX518" s="199" t="str">
        <f t="shared" si="600"/>
        <v>AX$17</v>
      </c>
      <c r="AY518" s="199" t="str">
        <f t="shared" ref="AY518:CD518" si="601">AY$21</f>
        <v>AY$17</v>
      </c>
      <c r="AZ518" s="199" t="str">
        <f t="shared" si="601"/>
        <v>AZ$17</v>
      </c>
      <c r="BA518" s="199" t="str">
        <f t="shared" si="601"/>
        <v>BA$17</v>
      </c>
      <c r="BB518" s="199" t="str">
        <f t="shared" si="601"/>
        <v>BB$17</v>
      </c>
      <c r="BC518" s="199" t="str">
        <f t="shared" si="601"/>
        <v>BC$17</v>
      </c>
      <c r="BD518" s="199" t="str">
        <f t="shared" si="601"/>
        <v>BD$17</v>
      </c>
      <c r="BE518" s="199" t="str">
        <f t="shared" si="601"/>
        <v>BE$17</v>
      </c>
      <c r="BF518" s="199" t="str">
        <f t="shared" si="601"/>
        <v>BF$17</v>
      </c>
      <c r="BG518" s="199" t="str">
        <f t="shared" si="601"/>
        <v>BG$17</v>
      </c>
      <c r="BH518" s="199" t="str">
        <f t="shared" si="601"/>
        <v>BH$17</v>
      </c>
      <c r="BI518" s="199" t="str">
        <f t="shared" si="601"/>
        <v>BI$17</v>
      </c>
      <c r="BJ518" s="199" t="str">
        <f t="shared" si="601"/>
        <v>BJ$17</v>
      </c>
      <c r="BK518" s="199" t="str">
        <f t="shared" si="601"/>
        <v>BK$17</v>
      </c>
      <c r="BL518" s="199" t="str">
        <f t="shared" si="601"/>
        <v>BL$17</v>
      </c>
      <c r="BM518" s="199" t="str">
        <f t="shared" si="601"/>
        <v>BM$17</v>
      </c>
      <c r="BN518" s="199" t="str">
        <f t="shared" si="601"/>
        <v>BN$17</v>
      </c>
      <c r="BO518" s="199" t="str">
        <f t="shared" si="601"/>
        <v>BO$17</v>
      </c>
      <c r="BP518" s="199" t="str">
        <f t="shared" si="601"/>
        <v>BP$17</v>
      </c>
      <c r="BQ518" s="199" t="str">
        <f t="shared" si="601"/>
        <v>BQ$17</v>
      </c>
      <c r="BR518" s="199" t="str">
        <f t="shared" si="601"/>
        <v>BR$17</v>
      </c>
      <c r="BS518" s="199" t="str">
        <f t="shared" si="601"/>
        <v>BS$17</v>
      </c>
      <c r="BT518" s="199" t="str">
        <f t="shared" si="601"/>
        <v>BT$17</v>
      </c>
      <c r="BU518" s="199" t="str">
        <f t="shared" si="601"/>
        <v>BU$17</v>
      </c>
      <c r="BV518" s="199" t="str">
        <f t="shared" si="601"/>
        <v>BV$17</v>
      </c>
      <c r="BW518" s="199" t="str">
        <f t="shared" si="601"/>
        <v>BW$17</v>
      </c>
      <c r="BX518" s="199" t="str">
        <f t="shared" si="601"/>
        <v>BX$17</v>
      </c>
      <c r="BY518" s="199" t="str">
        <f t="shared" si="601"/>
        <v>BY$17</v>
      </c>
      <c r="BZ518" s="199" t="str">
        <f t="shared" si="601"/>
        <v>BZ$17</v>
      </c>
      <c r="CA518" s="199" t="str">
        <f t="shared" si="601"/>
        <v>CA$17</v>
      </c>
      <c r="CB518" s="199" t="str">
        <f t="shared" si="601"/>
        <v>CB$17</v>
      </c>
      <c r="CC518" s="199" t="str">
        <f t="shared" si="601"/>
        <v>CC$17</v>
      </c>
      <c r="CD518" s="199" t="str">
        <f t="shared" si="601"/>
        <v>CD$17</v>
      </c>
      <c r="CE518" s="199" t="str">
        <f t="shared" ref="CE518:CL518" si="602">CE$21</f>
        <v>CE$17</v>
      </c>
      <c r="CF518" s="199" t="str">
        <f t="shared" si="602"/>
        <v>CF$17</v>
      </c>
      <c r="CG518" s="199" t="str">
        <f t="shared" si="602"/>
        <v>CG$17</v>
      </c>
      <c r="CH518" s="199" t="str">
        <f t="shared" si="602"/>
        <v>CH$17</v>
      </c>
      <c r="CI518" s="199" t="str">
        <f t="shared" si="602"/>
        <v>CI$17</v>
      </c>
      <c r="CJ518" s="199" t="str">
        <f t="shared" si="602"/>
        <v>CJ$17</v>
      </c>
      <c r="CK518" s="199" t="str">
        <f t="shared" si="602"/>
        <v>CK$17</v>
      </c>
      <c r="CL518" s="199" t="str">
        <f t="shared" si="602"/>
        <v>CL$17</v>
      </c>
      <c r="CN518" s="201"/>
      <c r="CO518" s="199" t="str">
        <f t="shared" ref="CO518:DL518" si="603">CO$21</f>
        <v>CO$17</v>
      </c>
      <c r="CP518" s="199" t="str">
        <f t="shared" si="603"/>
        <v>CP$17</v>
      </c>
      <c r="CQ518" s="199" t="str">
        <f t="shared" si="603"/>
        <v>CQ$17</v>
      </c>
      <c r="CR518" s="199" t="str">
        <f t="shared" si="603"/>
        <v>CR$17</v>
      </c>
      <c r="CS518" s="199" t="str">
        <f t="shared" si="603"/>
        <v>CS$17</v>
      </c>
      <c r="CT518" s="199" t="str">
        <f t="shared" si="603"/>
        <v>CT$17</v>
      </c>
      <c r="CU518" s="199" t="str">
        <f t="shared" si="603"/>
        <v>CU$17</v>
      </c>
      <c r="CV518" s="199" t="str">
        <f t="shared" si="603"/>
        <v>CV$17</v>
      </c>
      <c r="CW518" s="199" t="str">
        <f t="shared" si="603"/>
        <v>CW$17</v>
      </c>
      <c r="CX518" s="199" t="str">
        <f t="shared" si="603"/>
        <v>CX$17</v>
      </c>
      <c r="CY518" s="199" t="str">
        <f t="shared" si="603"/>
        <v>CY$17</v>
      </c>
      <c r="CZ518" s="199" t="str">
        <f t="shared" si="603"/>
        <v>CZ$17</v>
      </c>
      <c r="DA518" s="199" t="str">
        <f t="shared" si="603"/>
        <v>DA$17</v>
      </c>
      <c r="DB518" s="199" t="str">
        <f t="shared" si="603"/>
        <v>DB$17</v>
      </c>
      <c r="DC518" s="199" t="str">
        <f t="shared" si="603"/>
        <v>DC$17</v>
      </c>
      <c r="DD518" s="199" t="str">
        <f t="shared" si="603"/>
        <v>DD$17</v>
      </c>
      <c r="DE518" s="199" t="str">
        <f t="shared" si="603"/>
        <v>DE$17</v>
      </c>
      <c r="DF518" s="199" t="str">
        <f t="shared" si="603"/>
        <v>DF$17</v>
      </c>
      <c r="DG518" s="199" t="str">
        <f t="shared" si="603"/>
        <v>DG$17</v>
      </c>
      <c r="DH518" s="199" t="str">
        <f t="shared" si="603"/>
        <v>DH$17</v>
      </c>
      <c r="DI518" s="199" t="str">
        <f t="shared" si="603"/>
        <v>DI$17</v>
      </c>
      <c r="DJ518" s="199" t="str">
        <f t="shared" si="603"/>
        <v>DJ$17</v>
      </c>
      <c r="DK518" s="199" t="str">
        <f t="shared" si="603"/>
        <v>DK$17</v>
      </c>
      <c r="DL518" s="199" t="str">
        <f t="shared" si="603"/>
        <v>DL$17</v>
      </c>
    </row>
    <row r="519" spans="1:116" x14ac:dyDescent="0.4">
      <c r="A519" s="174"/>
      <c r="E519" s="8"/>
      <c r="G519" s="175" t="s">
        <v>491</v>
      </c>
      <c r="H519" s="200"/>
      <c r="I519" s="201"/>
      <c r="J519" s="201"/>
      <c r="K519" s="202"/>
      <c r="L519" s="202"/>
      <c r="M519" s="202"/>
      <c r="N519" s="202"/>
      <c r="O519" s="202"/>
      <c r="P519" s="202"/>
      <c r="R519" s="202"/>
      <c r="S519" s="190"/>
      <c r="T519" s="190"/>
      <c r="U519" s="190"/>
      <c r="V519" s="190"/>
      <c r="W519" s="190"/>
      <c r="X519" s="190"/>
      <c r="Y519" s="190"/>
      <c r="Z519" s="190"/>
      <c r="AA519" s="190"/>
      <c r="AB519" s="190"/>
      <c r="AC519" s="190"/>
      <c r="AD519" s="190"/>
      <c r="AE519" s="190"/>
      <c r="AF519" s="190"/>
      <c r="AG519" s="190"/>
      <c r="AH519" s="190"/>
      <c r="AI519" s="190"/>
      <c r="AJ519" s="190"/>
      <c r="AK519" s="190"/>
      <c r="AL519" s="190"/>
      <c r="AM519" s="190"/>
      <c r="AN519" s="190"/>
      <c r="AO519" s="190"/>
      <c r="AP519" s="190"/>
      <c r="AQ519" s="190"/>
      <c r="AR519" s="190"/>
      <c r="AS519" s="190"/>
      <c r="AT519" s="190"/>
      <c r="AU519" s="190"/>
      <c r="AV519" s="190"/>
      <c r="AW519" s="190"/>
      <c r="AX519" s="190"/>
      <c r="AY519" s="190"/>
      <c r="AZ519" s="190"/>
      <c r="BA519" s="190"/>
      <c r="BB519" s="190"/>
      <c r="BC519" s="190"/>
      <c r="BD519" s="190"/>
      <c r="BE519" s="190"/>
      <c r="BF519" s="190"/>
      <c r="BG519" s="190"/>
      <c r="BH519" s="190"/>
      <c r="BI519" s="190"/>
      <c r="BJ519" s="190"/>
      <c r="BK519" s="190"/>
      <c r="BL519" s="190"/>
      <c r="BM519" s="190"/>
      <c r="BN519" s="190"/>
      <c r="BO519" s="190"/>
      <c r="BP519" s="190"/>
      <c r="BQ519" s="190"/>
      <c r="BR519" s="190"/>
      <c r="BS519" s="190"/>
      <c r="BT519" s="190"/>
      <c r="BU519" s="190"/>
      <c r="BV519" s="190"/>
      <c r="BW519" s="190"/>
      <c r="BX519" s="190"/>
      <c r="BY519" s="190"/>
      <c r="BZ519" s="190"/>
      <c r="CA519" s="190"/>
      <c r="CB519" s="190"/>
      <c r="CC519" s="190"/>
      <c r="CD519" s="190"/>
      <c r="CE519" s="190"/>
      <c r="CF519" s="190"/>
      <c r="CG519" s="190"/>
      <c r="CH519" s="190"/>
      <c r="CI519" s="190"/>
      <c r="CJ519" s="190"/>
      <c r="CK519" s="190"/>
      <c r="CL519" s="190"/>
      <c r="CN519" s="201"/>
      <c r="CO519" s="190"/>
      <c r="CP519" s="190"/>
      <c r="CQ519" s="190"/>
      <c r="CR519" s="190"/>
      <c r="CS519" s="190"/>
      <c r="CT519" s="190"/>
      <c r="CU519" s="190"/>
      <c r="CV519" s="190"/>
      <c r="CW519" s="190"/>
      <c r="CX519" s="190"/>
      <c r="CY519" s="190"/>
      <c r="CZ519" s="190"/>
      <c r="DA519" s="190"/>
      <c r="DB519" s="190"/>
      <c r="DC519" s="190"/>
      <c r="DD519" s="190"/>
      <c r="DE519" s="190"/>
      <c r="DF519" s="190"/>
      <c r="DG519" s="190"/>
      <c r="DH519" s="190"/>
      <c r="DI519" s="190"/>
      <c r="DJ519" s="190"/>
      <c r="DK519" s="190"/>
      <c r="DL519" s="190"/>
    </row>
    <row r="520" spans="1:116" x14ac:dyDescent="0.4">
      <c r="A520" s="174"/>
      <c r="E520" s="8"/>
      <c r="G520" s="175" t="s">
        <v>505</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4">
      <c r="A521" s="174"/>
      <c r="E521" s="8"/>
      <c r="G521" s="175" t="s">
        <v>463</v>
      </c>
      <c r="H521" s="200"/>
      <c r="I521" s="201"/>
      <c r="J521" s="201"/>
      <c r="K521" s="202"/>
      <c r="L521" s="202"/>
      <c r="M521" s="202"/>
      <c r="N521" s="202"/>
      <c r="O521" s="202"/>
      <c r="P521" s="202"/>
      <c r="R521" s="202"/>
      <c r="S521" s="190" t="str">
        <f t="shared" ref="S521:AX521" si="604">S$22</f>
        <v>S$18</v>
      </c>
      <c r="T521" s="190" t="str">
        <f t="shared" si="604"/>
        <v>T$18</v>
      </c>
      <c r="U521" s="190" t="str">
        <f t="shared" si="604"/>
        <v>U$18</v>
      </c>
      <c r="V521" s="190" t="str">
        <f t="shared" si="604"/>
        <v>V$18</v>
      </c>
      <c r="W521" s="190" t="str">
        <f t="shared" si="604"/>
        <v>W$18</v>
      </c>
      <c r="X521" s="190" t="str">
        <f t="shared" si="604"/>
        <v>X$18</v>
      </c>
      <c r="Y521" s="190" t="str">
        <f t="shared" si="604"/>
        <v>Y$18</v>
      </c>
      <c r="Z521" s="190" t="str">
        <f t="shared" si="604"/>
        <v>Z$18</v>
      </c>
      <c r="AA521" s="190" t="str">
        <f t="shared" si="604"/>
        <v>AA$18</v>
      </c>
      <c r="AB521" s="190" t="str">
        <f t="shared" si="604"/>
        <v>AB$18</v>
      </c>
      <c r="AC521" s="190" t="str">
        <f t="shared" si="604"/>
        <v>AC$18</v>
      </c>
      <c r="AD521" s="190" t="str">
        <f t="shared" si="604"/>
        <v>AD$18</v>
      </c>
      <c r="AE521" s="190" t="str">
        <f t="shared" si="604"/>
        <v>AE$18</v>
      </c>
      <c r="AF521" s="190" t="str">
        <f t="shared" si="604"/>
        <v>AF$18</v>
      </c>
      <c r="AG521" s="190" t="str">
        <f t="shared" si="604"/>
        <v>AG$18</v>
      </c>
      <c r="AH521" s="190" t="str">
        <f t="shared" si="604"/>
        <v>AH$18</v>
      </c>
      <c r="AI521" s="190" t="str">
        <f t="shared" si="604"/>
        <v>AI$18</v>
      </c>
      <c r="AJ521" s="190" t="str">
        <f t="shared" si="604"/>
        <v>AJ$18</v>
      </c>
      <c r="AK521" s="190" t="str">
        <f t="shared" si="604"/>
        <v>AK$18</v>
      </c>
      <c r="AL521" s="190" t="str">
        <f t="shared" si="604"/>
        <v>AL$18</v>
      </c>
      <c r="AM521" s="190" t="str">
        <f t="shared" si="604"/>
        <v>AM$18</v>
      </c>
      <c r="AN521" s="190" t="str">
        <f t="shared" si="604"/>
        <v>AN$18</v>
      </c>
      <c r="AO521" s="190" t="str">
        <f t="shared" si="604"/>
        <v>AO$18</v>
      </c>
      <c r="AP521" s="190" t="str">
        <f t="shared" si="604"/>
        <v>AP$18</v>
      </c>
      <c r="AQ521" s="190" t="str">
        <f t="shared" si="604"/>
        <v>AQ$18</v>
      </c>
      <c r="AR521" s="190" t="str">
        <f t="shared" si="604"/>
        <v>AR$18</v>
      </c>
      <c r="AS521" s="190" t="str">
        <f t="shared" si="604"/>
        <v>AS$18</v>
      </c>
      <c r="AT521" s="190" t="str">
        <f t="shared" si="604"/>
        <v>AT$18</v>
      </c>
      <c r="AU521" s="190" t="str">
        <f t="shared" si="604"/>
        <v>AU$18</v>
      </c>
      <c r="AV521" s="190" t="str">
        <f t="shared" si="604"/>
        <v>AV$18</v>
      </c>
      <c r="AW521" s="190" t="str">
        <f t="shared" si="604"/>
        <v>AW$18</v>
      </c>
      <c r="AX521" s="190" t="str">
        <f t="shared" si="604"/>
        <v>AX$18</v>
      </c>
      <c r="AY521" s="190" t="str">
        <f t="shared" ref="AY521:CD521" si="605">AY$22</f>
        <v>AY$18</v>
      </c>
      <c r="AZ521" s="190" t="str">
        <f t="shared" si="605"/>
        <v>AZ$18</v>
      </c>
      <c r="BA521" s="190" t="str">
        <f t="shared" si="605"/>
        <v>BA$18</v>
      </c>
      <c r="BB521" s="190" t="str">
        <f t="shared" si="605"/>
        <v>BB$18</v>
      </c>
      <c r="BC521" s="190" t="str">
        <f t="shared" si="605"/>
        <v>BC$18</v>
      </c>
      <c r="BD521" s="190" t="str">
        <f t="shared" si="605"/>
        <v>BD$18</v>
      </c>
      <c r="BE521" s="190" t="str">
        <f t="shared" si="605"/>
        <v>BE$18</v>
      </c>
      <c r="BF521" s="190" t="str">
        <f t="shared" si="605"/>
        <v>BF$18</v>
      </c>
      <c r="BG521" s="190" t="str">
        <f t="shared" si="605"/>
        <v>BG$18</v>
      </c>
      <c r="BH521" s="190" t="str">
        <f t="shared" si="605"/>
        <v>BH$18</v>
      </c>
      <c r="BI521" s="190" t="str">
        <f t="shared" si="605"/>
        <v>BI$18</v>
      </c>
      <c r="BJ521" s="190" t="str">
        <f t="shared" si="605"/>
        <v>BJ$18</v>
      </c>
      <c r="BK521" s="190" t="str">
        <f t="shared" si="605"/>
        <v>BK$18</v>
      </c>
      <c r="BL521" s="190" t="str">
        <f t="shared" si="605"/>
        <v>BL$18</v>
      </c>
      <c r="BM521" s="190" t="str">
        <f t="shared" si="605"/>
        <v>BM$18</v>
      </c>
      <c r="BN521" s="190" t="str">
        <f t="shared" si="605"/>
        <v>BN$18</v>
      </c>
      <c r="BO521" s="190" t="str">
        <f t="shared" si="605"/>
        <v>BO$18</v>
      </c>
      <c r="BP521" s="190" t="str">
        <f t="shared" si="605"/>
        <v>BP$18</v>
      </c>
      <c r="BQ521" s="190" t="str">
        <f t="shared" si="605"/>
        <v>BQ$18</v>
      </c>
      <c r="BR521" s="190" t="str">
        <f t="shared" si="605"/>
        <v>BR$18</v>
      </c>
      <c r="BS521" s="190" t="str">
        <f t="shared" si="605"/>
        <v>BS$18</v>
      </c>
      <c r="BT521" s="190" t="str">
        <f t="shared" si="605"/>
        <v>BT$18</v>
      </c>
      <c r="BU521" s="190" t="str">
        <f t="shared" si="605"/>
        <v>BU$18</v>
      </c>
      <c r="BV521" s="190" t="str">
        <f t="shared" si="605"/>
        <v>BV$18</v>
      </c>
      <c r="BW521" s="190" t="str">
        <f t="shared" si="605"/>
        <v>BW$18</v>
      </c>
      <c r="BX521" s="190" t="str">
        <f t="shared" si="605"/>
        <v>BX$18</v>
      </c>
      <c r="BY521" s="190" t="str">
        <f t="shared" si="605"/>
        <v>BY$18</v>
      </c>
      <c r="BZ521" s="190" t="str">
        <f t="shared" si="605"/>
        <v>BZ$18</v>
      </c>
      <c r="CA521" s="190" t="str">
        <f t="shared" si="605"/>
        <v>CA$18</v>
      </c>
      <c r="CB521" s="190" t="str">
        <f t="shared" si="605"/>
        <v>CB$18</v>
      </c>
      <c r="CC521" s="190" t="str">
        <f t="shared" si="605"/>
        <v>CC$18</v>
      </c>
      <c r="CD521" s="190" t="str">
        <f t="shared" si="605"/>
        <v>CD$18</v>
      </c>
      <c r="CE521" s="190" t="str">
        <f t="shared" ref="CE521:CL521" si="606">CE$22</f>
        <v>CE$18</v>
      </c>
      <c r="CF521" s="190" t="str">
        <f t="shared" si="606"/>
        <v>CF$18</v>
      </c>
      <c r="CG521" s="190" t="str">
        <f t="shared" si="606"/>
        <v>CG$18</v>
      </c>
      <c r="CH521" s="190" t="str">
        <f t="shared" si="606"/>
        <v>CH$18</v>
      </c>
      <c r="CI521" s="190" t="str">
        <f t="shared" si="606"/>
        <v>CI$18</v>
      </c>
      <c r="CJ521" s="190" t="str">
        <f t="shared" si="606"/>
        <v>CJ$18</v>
      </c>
      <c r="CK521" s="190" t="str">
        <f t="shared" si="606"/>
        <v>CK$18</v>
      </c>
      <c r="CL521" s="190" t="str">
        <f t="shared" si="606"/>
        <v>CL$18</v>
      </c>
      <c r="CN521" s="201"/>
      <c r="CO521" s="190" t="str">
        <f t="shared" ref="CO521:DL521" si="607">CO$22</f>
        <v>CO$18</v>
      </c>
      <c r="CP521" s="190" t="str">
        <f t="shared" si="607"/>
        <v>CP$18</v>
      </c>
      <c r="CQ521" s="190" t="str">
        <f t="shared" si="607"/>
        <v>CQ$18</v>
      </c>
      <c r="CR521" s="190" t="str">
        <f t="shared" si="607"/>
        <v>CR$18</v>
      </c>
      <c r="CS521" s="190" t="str">
        <f t="shared" si="607"/>
        <v>CS$18</v>
      </c>
      <c r="CT521" s="190" t="str">
        <f t="shared" si="607"/>
        <v>CT$18</v>
      </c>
      <c r="CU521" s="190" t="str">
        <f t="shared" si="607"/>
        <v>CU$18</v>
      </c>
      <c r="CV521" s="190" t="str">
        <f t="shared" si="607"/>
        <v>CV$18</v>
      </c>
      <c r="CW521" s="190" t="str">
        <f t="shared" si="607"/>
        <v>CW$18</v>
      </c>
      <c r="CX521" s="190" t="str">
        <f t="shared" si="607"/>
        <v>CX$18</v>
      </c>
      <c r="CY521" s="190" t="str">
        <f t="shared" si="607"/>
        <v>CY$18</v>
      </c>
      <c r="CZ521" s="190" t="str">
        <f t="shared" si="607"/>
        <v>CZ$18</v>
      </c>
      <c r="DA521" s="190" t="str">
        <f t="shared" si="607"/>
        <v>DA$18</v>
      </c>
      <c r="DB521" s="190" t="str">
        <f t="shared" si="607"/>
        <v>DB$18</v>
      </c>
      <c r="DC521" s="190" t="str">
        <f t="shared" si="607"/>
        <v>DC$18</v>
      </c>
      <c r="DD521" s="190" t="str">
        <f t="shared" si="607"/>
        <v>DD$18</v>
      </c>
      <c r="DE521" s="190" t="str">
        <f t="shared" si="607"/>
        <v>DE$18</v>
      </c>
      <c r="DF521" s="190" t="str">
        <f t="shared" si="607"/>
        <v>DF$18</v>
      </c>
      <c r="DG521" s="190" t="str">
        <f t="shared" si="607"/>
        <v>DG$18</v>
      </c>
      <c r="DH521" s="190" t="str">
        <f t="shared" si="607"/>
        <v>DH$18</v>
      </c>
      <c r="DI521" s="190" t="str">
        <f t="shared" si="607"/>
        <v>DI$18</v>
      </c>
      <c r="DJ521" s="190" t="str">
        <f t="shared" si="607"/>
        <v>DJ$18</v>
      </c>
      <c r="DK521" s="190" t="str">
        <f t="shared" si="607"/>
        <v>DK$18</v>
      </c>
      <c r="DL521" s="190" t="str">
        <f t="shared" si="607"/>
        <v>DL$18</v>
      </c>
    </row>
    <row r="522" spans="1:116" x14ac:dyDescent="0.4">
      <c r="A522" s="174"/>
      <c r="E522" s="8"/>
      <c r="G522" s="175" t="s">
        <v>464</v>
      </c>
      <c r="H522" s="200"/>
      <c r="I522" s="201"/>
      <c r="J522" s="201"/>
      <c r="K522" s="202"/>
      <c r="L522" s="202"/>
      <c r="M522" s="202"/>
      <c r="N522" s="202"/>
      <c r="O522" s="202"/>
      <c r="P522" s="202"/>
      <c r="R522" s="202"/>
      <c r="S522" s="190" t="str">
        <f t="shared" ref="S522:AX522" si="608">S$23</f>
        <v>S$19</v>
      </c>
      <c r="T522" s="190" t="str">
        <f t="shared" si="608"/>
        <v>T$19</v>
      </c>
      <c r="U522" s="190" t="str">
        <f t="shared" si="608"/>
        <v>U$19</v>
      </c>
      <c r="V522" s="190" t="str">
        <f t="shared" si="608"/>
        <v>V$19</v>
      </c>
      <c r="W522" s="190" t="str">
        <f t="shared" si="608"/>
        <v>W$19</v>
      </c>
      <c r="X522" s="190" t="str">
        <f t="shared" si="608"/>
        <v>X$19</v>
      </c>
      <c r="Y522" s="190" t="str">
        <f t="shared" si="608"/>
        <v>Y$19</v>
      </c>
      <c r="Z522" s="190" t="str">
        <f t="shared" si="608"/>
        <v>Z$19</v>
      </c>
      <c r="AA522" s="190" t="str">
        <f t="shared" si="608"/>
        <v>AA$19</v>
      </c>
      <c r="AB522" s="190" t="str">
        <f t="shared" si="608"/>
        <v>AB$19</v>
      </c>
      <c r="AC522" s="190" t="str">
        <f t="shared" si="608"/>
        <v>AC$19</v>
      </c>
      <c r="AD522" s="190" t="str">
        <f t="shared" si="608"/>
        <v>AD$19</v>
      </c>
      <c r="AE522" s="190" t="str">
        <f t="shared" si="608"/>
        <v>AE$19</v>
      </c>
      <c r="AF522" s="190" t="str">
        <f t="shared" si="608"/>
        <v>AF$19</v>
      </c>
      <c r="AG522" s="190" t="str">
        <f t="shared" si="608"/>
        <v>AG$19</v>
      </c>
      <c r="AH522" s="190" t="str">
        <f t="shared" si="608"/>
        <v>AH$19</v>
      </c>
      <c r="AI522" s="190" t="str">
        <f t="shared" si="608"/>
        <v>AI$19</v>
      </c>
      <c r="AJ522" s="190" t="str">
        <f t="shared" si="608"/>
        <v>AJ$19</v>
      </c>
      <c r="AK522" s="190" t="str">
        <f t="shared" si="608"/>
        <v>AK$19</v>
      </c>
      <c r="AL522" s="190" t="str">
        <f t="shared" si="608"/>
        <v>AL$19</v>
      </c>
      <c r="AM522" s="190" t="str">
        <f t="shared" si="608"/>
        <v>AM$19</v>
      </c>
      <c r="AN522" s="190" t="str">
        <f t="shared" si="608"/>
        <v>AN$19</v>
      </c>
      <c r="AO522" s="190" t="str">
        <f t="shared" si="608"/>
        <v>AO$19</v>
      </c>
      <c r="AP522" s="190" t="str">
        <f t="shared" si="608"/>
        <v>AP$19</v>
      </c>
      <c r="AQ522" s="190" t="str">
        <f t="shared" si="608"/>
        <v>AQ$19</v>
      </c>
      <c r="AR522" s="190" t="str">
        <f t="shared" si="608"/>
        <v>AR$19</v>
      </c>
      <c r="AS522" s="190" t="str">
        <f t="shared" si="608"/>
        <v>AS$19</v>
      </c>
      <c r="AT522" s="190" t="str">
        <f t="shared" si="608"/>
        <v>AT$19</v>
      </c>
      <c r="AU522" s="190" t="str">
        <f t="shared" si="608"/>
        <v>AU$19</v>
      </c>
      <c r="AV522" s="190" t="str">
        <f t="shared" si="608"/>
        <v>AV$19</v>
      </c>
      <c r="AW522" s="190" t="str">
        <f t="shared" si="608"/>
        <v>AW$19</v>
      </c>
      <c r="AX522" s="190" t="str">
        <f t="shared" si="608"/>
        <v>AX$19</v>
      </c>
      <c r="AY522" s="190" t="str">
        <f t="shared" ref="AY522:CD522" si="609">AY$23</f>
        <v>AY$19</v>
      </c>
      <c r="AZ522" s="190" t="str">
        <f t="shared" si="609"/>
        <v>AZ$19</v>
      </c>
      <c r="BA522" s="190" t="str">
        <f t="shared" si="609"/>
        <v>BA$19</v>
      </c>
      <c r="BB522" s="190" t="str">
        <f t="shared" si="609"/>
        <v>BB$19</v>
      </c>
      <c r="BC522" s="190" t="str">
        <f t="shared" si="609"/>
        <v>BC$19</v>
      </c>
      <c r="BD522" s="190" t="str">
        <f t="shared" si="609"/>
        <v>BD$19</v>
      </c>
      <c r="BE522" s="190" t="str">
        <f t="shared" si="609"/>
        <v>BE$19</v>
      </c>
      <c r="BF522" s="190" t="str">
        <f t="shared" si="609"/>
        <v>BF$19</v>
      </c>
      <c r="BG522" s="190" t="str">
        <f t="shared" si="609"/>
        <v>BG$19</v>
      </c>
      <c r="BH522" s="190" t="str">
        <f t="shared" si="609"/>
        <v>BH$19</v>
      </c>
      <c r="BI522" s="190" t="str">
        <f t="shared" si="609"/>
        <v>BI$19</v>
      </c>
      <c r="BJ522" s="190" t="str">
        <f t="shared" si="609"/>
        <v>BJ$19</v>
      </c>
      <c r="BK522" s="190" t="str">
        <f t="shared" si="609"/>
        <v>BK$19</v>
      </c>
      <c r="BL522" s="190" t="str">
        <f t="shared" si="609"/>
        <v>BL$19</v>
      </c>
      <c r="BM522" s="190" t="str">
        <f t="shared" si="609"/>
        <v>BM$19</v>
      </c>
      <c r="BN522" s="190" t="str">
        <f t="shared" si="609"/>
        <v>BN$19</v>
      </c>
      <c r="BO522" s="190" t="str">
        <f t="shared" si="609"/>
        <v>BO$19</v>
      </c>
      <c r="BP522" s="190" t="str">
        <f t="shared" si="609"/>
        <v>BP$19</v>
      </c>
      <c r="BQ522" s="190" t="str">
        <f t="shared" si="609"/>
        <v>BQ$19</v>
      </c>
      <c r="BR522" s="190" t="str">
        <f t="shared" si="609"/>
        <v>BR$19</v>
      </c>
      <c r="BS522" s="190" t="str">
        <f t="shared" si="609"/>
        <v>BS$19</v>
      </c>
      <c r="BT522" s="190" t="str">
        <f t="shared" si="609"/>
        <v>BT$19</v>
      </c>
      <c r="BU522" s="190" t="str">
        <f t="shared" si="609"/>
        <v>BU$19</v>
      </c>
      <c r="BV522" s="190" t="str">
        <f t="shared" si="609"/>
        <v>BV$19</v>
      </c>
      <c r="BW522" s="190" t="str">
        <f t="shared" si="609"/>
        <v>BW$19</v>
      </c>
      <c r="BX522" s="190" t="str">
        <f t="shared" si="609"/>
        <v>BX$19</v>
      </c>
      <c r="BY522" s="190" t="str">
        <f t="shared" si="609"/>
        <v>BY$19</v>
      </c>
      <c r="BZ522" s="190" t="str">
        <f t="shared" si="609"/>
        <v>BZ$19</v>
      </c>
      <c r="CA522" s="190" t="str">
        <f t="shared" si="609"/>
        <v>CA$19</v>
      </c>
      <c r="CB522" s="190" t="str">
        <f t="shared" si="609"/>
        <v>CB$19</v>
      </c>
      <c r="CC522" s="190" t="str">
        <f t="shared" si="609"/>
        <v>CC$19</v>
      </c>
      <c r="CD522" s="190" t="str">
        <f t="shared" si="609"/>
        <v>CD$19</v>
      </c>
      <c r="CE522" s="190" t="str">
        <f t="shared" ref="CE522:CL522" si="610">CE$23</f>
        <v>CE$19</v>
      </c>
      <c r="CF522" s="190" t="str">
        <f t="shared" si="610"/>
        <v>CF$19</v>
      </c>
      <c r="CG522" s="190" t="str">
        <f t="shared" si="610"/>
        <v>CG$19</v>
      </c>
      <c r="CH522" s="190" t="str">
        <f t="shared" si="610"/>
        <v>CH$19</v>
      </c>
      <c r="CI522" s="190" t="str">
        <f t="shared" si="610"/>
        <v>CI$19</v>
      </c>
      <c r="CJ522" s="190" t="str">
        <f t="shared" si="610"/>
        <v>CJ$19</v>
      </c>
      <c r="CK522" s="190" t="str">
        <f t="shared" si="610"/>
        <v>CK$19</v>
      </c>
      <c r="CL522" s="190" t="str">
        <f t="shared" si="610"/>
        <v>CL$19</v>
      </c>
      <c r="CN522" s="201"/>
      <c r="CO522" s="190" t="str">
        <f t="shared" ref="CO522:DL522" si="611">CO$23</f>
        <v>CO$19</v>
      </c>
      <c r="CP522" s="190" t="str">
        <f t="shared" si="611"/>
        <v>CP$19</v>
      </c>
      <c r="CQ522" s="190" t="str">
        <f t="shared" si="611"/>
        <v>CQ$19</v>
      </c>
      <c r="CR522" s="190" t="str">
        <f t="shared" si="611"/>
        <v>CR$19</v>
      </c>
      <c r="CS522" s="190" t="str">
        <f t="shared" si="611"/>
        <v>CS$19</v>
      </c>
      <c r="CT522" s="190" t="str">
        <f t="shared" si="611"/>
        <v>CT$19</v>
      </c>
      <c r="CU522" s="190" t="str">
        <f t="shared" si="611"/>
        <v>CU$19</v>
      </c>
      <c r="CV522" s="190" t="str">
        <f t="shared" si="611"/>
        <v>CV$19</v>
      </c>
      <c r="CW522" s="190" t="str">
        <f t="shared" si="611"/>
        <v>CW$19</v>
      </c>
      <c r="CX522" s="190" t="str">
        <f t="shared" si="611"/>
        <v>CX$19</v>
      </c>
      <c r="CY522" s="190" t="str">
        <f t="shared" si="611"/>
        <v>CY$19</v>
      </c>
      <c r="CZ522" s="190" t="str">
        <f t="shared" si="611"/>
        <v>CZ$19</v>
      </c>
      <c r="DA522" s="190" t="str">
        <f t="shared" si="611"/>
        <v>DA$19</v>
      </c>
      <c r="DB522" s="190" t="str">
        <f t="shared" si="611"/>
        <v>DB$19</v>
      </c>
      <c r="DC522" s="190" t="str">
        <f t="shared" si="611"/>
        <v>DC$19</v>
      </c>
      <c r="DD522" s="190" t="str">
        <f t="shared" si="611"/>
        <v>DD$19</v>
      </c>
      <c r="DE522" s="190" t="str">
        <f t="shared" si="611"/>
        <v>DE$19</v>
      </c>
      <c r="DF522" s="190" t="str">
        <f t="shared" si="611"/>
        <v>DF$19</v>
      </c>
      <c r="DG522" s="190" t="str">
        <f t="shared" si="611"/>
        <v>DG$19</v>
      </c>
      <c r="DH522" s="190" t="str">
        <f t="shared" si="611"/>
        <v>DH$19</v>
      </c>
      <c r="DI522" s="190" t="str">
        <f t="shared" si="611"/>
        <v>DI$19</v>
      </c>
      <c r="DJ522" s="190" t="str">
        <f t="shared" si="611"/>
        <v>DJ$19</v>
      </c>
      <c r="DK522" s="190" t="str">
        <f t="shared" si="611"/>
        <v>DK$19</v>
      </c>
      <c r="DL522" s="190" t="str">
        <f t="shared" si="611"/>
        <v>DL$19</v>
      </c>
    </row>
    <row r="523" spans="1:116" x14ac:dyDescent="0.4">
      <c r="A523" s="48" t="s">
        <v>218</v>
      </c>
      <c r="B523" s="31" t="s">
        <v>81</v>
      </c>
      <c r="C523" s="31"/>
      <c r="D523" t="s">
        <v>760</v>
      </c>
      <c r="E523" s="8" t="str">
        <f t="shared" ref="E523:E535" si="612">ROW()&amp;" "&amp;D523</f>
        <v>523 SALES-PV</v>
      </c>
      <c r="F523" t="s">
        <v>413</v>
      </c>
      <c r="G523" s="70" t="s">
        <v>779</v>
      </c>
      <c r="H523" s="48"/>
      <c r="I523" s="304"/>
      <c r="J523" s="304"/>
      <c r="K523" s="48"/>
      <c r="L523" s="48"/>
      <c r="M523" s="48"/>
      <c r="N523" s="48"/>
      <c r="O523" s="48"/>
      <c r="P523" s="48"/>
      <c r="R523" s="70"/>
      <c r="S523" s="70"/>
      <c r="T523" s="70"/>
      <c r="U523" s="70"/>
      <c r="V523" s="70"/>
      <c r="W523" s="70"/>
      <c r="X523" s="70"/>
      <c r="Y523" s="70"/>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N523" s="304"/>
      <c r="CO523" s="70"/>
      <c r="CP523" s="70"/>
      <c r="CQ523" s="70"/>
      <c r="CR523" s="70"/>
      <c r="CS523" s="70"/>
      <c r="CT523" s="70"/>
      <c r="CU523" s="70"/>
      <c r="CV523" s="70"/>
      <c r="CW523" s="70"/>
      <c r="CX523" s="70"/>
      <c r="CY523" s="70"/>
      <c r="CZ523" s="70"/>
      <c r="DA523" s="70"/>
      <c r="DB523" s="70"/>
      <c r="DC523" s="70"/>
      <c r="DD523" s="70"/>
      <c r="DE523" s="70"/>
      <c r="DF523" s="70"/>
      <c r="DG523" s="70"/>
      <c r="DH523" s="70"/>
      <c r="DI523" s="70"/>
      <c r="DJ523" s="70"/>
      <c r="DK523" s="70"/>
      <c r="DL523" s="70"/>
    </row>
    <row r="524" spans="1:116" x14ac:dyDescent="0.4">
      <c r="B524" t="s">
        <v>332</v>
      </c>
      <c r="C524" t="s">
        <v>80</v>
      </c>
      <c r="D524" t="s">
        <v>760</v>
      </c>
      <c r="E524" s="8" t="str">
        <f t="shared" si="612"/>
        <v>524 SALES-PV</v>
      </c>
      <c r="G524" s="145" t="str">
        <f>"# of "&amp;G529&amp;"s"</f>
        <v># of units</v>
      </c>
      <c r="H524" s="12"/>
      <c r="I524" s="60"/>
      <c r="J524" s="60"/>
      <c r="K524" s="15">
        <f t="shared" ref="K524:P524" si="613">SUMIF($3:$3,K$2,524:524)</f>
        <v>0</v>
      </c>
      <c r="L524" s="15">
        <f t="shared" si="613"/>
        <v>0</v>
      </c>
      <c r="M524" s="15">
        <f t="shared" si="613"/>
        <v>0</v>
      </c>
      <c r="N524" s="15">
        <f t="shared" si="613"/>
        <v>0</v>
      </c>
      <c r="O524" s="15">
        <f t="shared" si="613"/>
        <v>0</v>
      </c>
      <c r="P524" s="15">
        <f t="shared" si="613"/>
        <v>0</v>
      </c>
      <c r="R524" s="15"/>
      <c r="S524" s="15">
        <f t="shared" ref="S524:AX524" si="614">S128</f>
        <v>0</v>
      </c>
      <c r="T524" s="15">
        <f t="shared" si="614"/>
        <v>0</v>
      </c>
      <c r="U524" s="15">
        <f t="shared" si="614"/>
        <v>0</v>
      </c>
      <c r="V524" s="15">
        <f t="shared" si="614"/>
        <v>0</v>
      </c>
      <c r="W524" s="15">
        <f t="shared" si="614"/>
        <v>0</v>
      </c>
      <c r="X524" s="15">
        <f t="shared" si="614"/>
        <v>0</v>
      </c>
      <c r="Y524" s="15">
        <f t="shared" si="614"/>
        <v>0</v>
      </c>
      <c r="Z524" s="15">
        <f t="shared" si="614"/>
        <v>0</v>
      </c>
      <c r="AA524" s="15">
        <f t="shared" si="614"/>
        <v>0</v>
      </c>
      <c r="AB524" s="15">
        <f t="shared" si="614"/>
        <v>0</v>
      </c>
      <c r="AC524" s="15">
        <f t="shared" si="614"/>
        <v>0</v>
      </c>
      <c r="AD524" s="15">
        <f t="shared" si="614"/>
        <v>0</v>
      </c>
      <c r="AE524" s="15">
        <f t="shared" si="614"/>
        <v>0</v>
      </c>
      <c r="AF524" s="15">
        <f t="shared" si="614"/>
        <v>0</v>
      </c>
      <c r="AG524" s="15">
        <f t="shared" si="614"/>
        <v>0</v>
      </c>
      <c r="AH524" s="15">
        <f t="shared" si="614"/>
        <v>0</v>
      </c>
      <c r="AI524" s="15">
        <f t="shared" si="614"/>
        <v>0</v>
      </c>
      <c r="AJ524" s="15">
        <f t="shared" si="614"/>
        <v>0</v>
      </c>
      <c r="AK524" s="15">
        <f t="shared" si="614"/>
        <v>0</v>
      </c>
      <c r="AL524" s="15">
        <f t="shared" si="614"/>
        <v>0</v>
      </c>
      <c r="AM524" s="15">
        <f t="shared" si="614"/>
        <v>0</v>
      </c>
      <c r="AN524" s="15">
        <f t="shared" si="614"/>
        <v>0</v>
      </c>
      <c r="AO524" s="15">
        <f t="shared" si="614"/>
        <v>0</v>
      </c>
      <c r="AP524" s="15">
        <f t="shared" si="614"/>
        <v>0</v>
      </c>
      <c r="AQ524" s="15">
        <f t="shared" si="614"/>
        <v>0</v>
      </c>
      <c r="AR524" s="15">
        <f t="shared" si="614"/>
        <v>0</v>
      </c>
      <c r="AS524" s="15">
        <f t="shared" si="614"/>
        <v>0</v>
      </c>
      <c r="AT524" s="15">
        <f t="shared" si="614"/>
        <v>0</v>
      </c>
      <c r="AU524" s="15">
        <f t="shared" si="614"/>
        <v>0</v>
      </c>
      <c r="AV524" s="15">
        <f t="shared" si="614"/>
        <v>0</v>
      </c>
      <c r="AW524" s="15">
        <f t="shared" si="614"/>
        <v>0</v>
      </c>
      <c r="AX524" s="15">
        <f t="shared" si="614"/>
        <v>0</v>
      </c>
      <c r="AY524" s="15">
        <f t="shared" ref="AY524:CD524" si="615">AY128</f>
        <v>0</v>
      </c>
      <c r="AZ524" s="15">
        <f t="shared" si="615"/>
        <v>0</v>
      </c>
      <c r="BA524" s="15">
        <f t="shared" si="615"/>
        <v>0</v>
      </c>
      <c r="BB524" s="15">
        <f t="shared" si="615"/>
        <v>0</v>
      </c>
      <c r="BC524" s="15">
        <f t="shared" si="615"/>
        <v>0</v>
      </c>
      <c r="BD524" s="15">
        <f t="shared" si="615"/>
        <v>0</v>
      </c>
      <c r="BE524" s="15">
        <f t="shared" si="615"/>
        <v>0</v>
      </c>
      <c r="BF524" s="15">
        <f t="shared" si="615"/>
        <v>0</v>
      </c>
      <c r="BG524" s="15">
        <f t="shared" si="615"/>
        <v>0</v>
      </c>
      <c r="BH524" s="15">
        <f t="shared" si="615"/>
        <v>0</v>
      </c>
      <c r="BI524" s="15">
        <f t="shared" si="615"/>
        <v>0</v>
      </c>
      <c r="BJ524" s="15">
        <f t="shared" si="615"/>
        <v>0</v>
      </c>
      <c r="BK524" s="15">
        <f t="shared" si="615"/>
        <v>0</v>
      </c>
      <c r="BL524" s="15">
        <f t="shared" si="615"/>
        <v>0</v>
      </c>
      <c r="BM524" s="15">
        <f t="shared" si="615"/>
        <v>0</v>
      </c>
      <c r="BN524" s="15">
        <f t="shared" si="615"/>
        <v>0</v>
      </c>
      <c r="BO524" s="15">
        <f t="shared" si="615"/>
        <v>0</v>
      </c>
      <c r="BP524" s="15">
        <f t="shared" si="615"/>
        <v>0</v>
      </c>
      <c r="BQ524" s="15">
        <f t="shared" si="615"/>
        <v>0</v>
      </c>
      <c r="BR524" s="15">
        <f t="shared" si="615"/>
        <v>0</v>
      </c>
      <c r="BS524" s="15">
        <f t="shared" si="615"/>
        <v>0</v>
      </c>
      <c r="BT524" s="15">
        <f t="shared" si="615"/>
        <v>0</v>
      </c>
      <c r="BU524" s="15">
        <f t="shared" si="615"/>
        <v>0</v>
      </c>
      <c r="BV524" s="15">
        <f t="shared" si="615"/>
        <v>0</v>
      </c>
      <c r="BW524" s="15">
        <f t="shared" si="615"/>
        <v>0</v>
      </c>
      <c r="BX524" s="15">
        <f t="shared" si="615"/>
        <v>0</v>
      </c>
      <c r="BY524" s="15">
        <f t="shared" si="615"/>
        <v>0</v>
      </c>
      <c r="BZ524" s="15">
        <f t="shared" si="615"/>
        <v>0</v>
      </c>
      <c r="CA524" s="15">
        <f t="shared" si="615"/>
        <v>0</v>
      </c>
      <c r="CB524" s="15">
        <f t="shared" si="615"/>
        <v>0</v>
      </c>
      <c r="CC524" s="15">
        <f t="shared" si="615"/>
        <v>0</v>
      </c>
      <c r="CD524" s="15">
        <f t="shared" si="615"/>
        <v>0</v>
      </c>
      <c r="CE524" s="15">
        <f t="shared" ref="CE524:CL524" si="616">CE128</f>
        <v>0</v>
      </c>
      <c r="CF524" s="15">
        <f t="shared" si="616"/>
        <v>0</v>
      </c>
      <c r="CG524" s="15">
        <f t="shared" si="616"/>
        <v>0</v>
      </c>
      <c r="CH524" s="15">
        <f t="shared" si="616"/>
        <v>0</v>
      </c>
      <c r="CI524" s="15">
        <f t="shared" si="616"/>
        <v>0</v>
      </c>
      <c r="CJ524" s="15">
        <f t="shared" si="616"/>
        <v>0</v>
      </c>
      <c r="CK524" s="15">
        <f t="shared" si="616"/>
        <v>0</v>
      </c>
      <c r="CL524" s="15">
        <f t="shared" si="616"/>
        <v>0</v>
      </c>
      <c r="CN524" s="60"/>
      <c r="CO524" s="15">
        <f t="shared" ref="CO524:DL524" si="617">CO48</f>
        <v>0</v>
      </c>
      <c r="CP524" s="15">
        <f t="shared" si="617"/>
        <v>0</v>
      </c>
      <c r="CQ524" s="15">
        <f t="shared" si="617"/>
        <v>0</v>
      </c>
      <c r="CR524" s="15">
        <f t="shared" si="617"/>
        <v>0</v>
      </c>
      <c r="CS524" s="15">
        <f t="shared" si="617"/>
        <v>0</v>
      </c>
      <c r="CT524" s="15">
        <f t="shared" si="617"/>
        <v>0</v>
      </c>
      <c r="CU524" s="15">
        <f t="shared" si="617"/>
        <v>0</v>
      </c>
      <c r="CV524" s="15">
        <f t="shared" si="617"/>
        <v>0</v>
      </c>
      <c r="CW524" s="15">
        <f t="shared" si="617"/>
        <v>0</v>
      </c>
      <c r="CX524" s="15">
        <f t="shared" si="617"/>
        <v>0</v>
      </c>
      <c r="CY524" s="15">
        <f t="shared" si="617"/>
        <v>0</v>
      </c>
      <c r="CZ524" s="15">
        <f t="shared" si="617"/>
        <v>0</v>
      </c>
      <c r="DA524" s="15">
        <f t="shared" si="617"/>
        <v>0</v>
      </c>
      <c r="DB524" s="15">
        <f t="shared" si="617"/>
        <v>0</v>
      </c>
      <c r="DC524" s="15">
        <f t="shared" si="617"/>
        <v>0</v>
      </c>
      <c r="DD524" s="15">
        <f t="shared" si="617"/>
        <v>0</v>
      </c>
      <c r="DE524" s="15">
        <f t="shared" si="617"/>
        <v>0</v>
      </c>
      <c r="DF524" s="15">
        <f t="shared" si="617"/>
        <v>0</v>
      </c>
      <c r="DG524" s="15">
        <f t="shared" si="617"/>
        <v>0</v>
      </c>
      <c r="DH524" s="15">
        <f t="shared" si="617"/>
        <v>0</v>
      </c>
      <c r="DI524" s="15">
        <f t="shared" si="617"/>
        <v>0</v>
      </c>
      <c r="DJ524" s="15">
        <f t="shared" si="617"/>
        <v>0</v>
      </c>
      <c r="DK524" s="15">
        <f t="shared" si="617"/>
        <v>0</v>
      </c>
      <c r="DL524" s="15">
        <f t="shared" si="617"/>
        <v>0</v>
      </c>
    </row>
    <row r="525" spans="1:116" x14ac:dyDescent="0.4">
      <c r="B525" t="str">
        <f>E525</f>
        <v>525 SALES-PV</v>
      </c>
      <c r="D525" t="s">
        <v>760</v>
      </c>
      <c r="E525" s="8" t="str">
        <f t="shared" si="612"/>
        <v>525 SALES-PV</v>
      </c>
      <c r="G525" s="145" t="str">
        <f>"Avg. "&amp;G529&amp;" value"</f>
        <v>Avg. unit value</v>
      </c>
      <c r="H525" s="12"/>
      <c r="I525" s="60"/>
      <c r="J525" s="60"/>
      <c r="K525" s="139">
        <v>10</v>
      </c>
      <c r="L525" s="139">
        <v>10</v>
      </c>
      <c r="M525" s="139">
        <v>10</v>
      </c>
      <c r="N525" s="139">
        <v>10</v>
      </c>
      <c r="O525" s="139">
        <v>10</v>
      </c>
      <c r="P525" s="139">
        <v>10</v>
      </c>
      <c r="R525" s="19"/>
      <c r="S525" s="140" cm="1">
        <f t="array" ref="S525">INDEX($K:$P,ROW(),MATCH(S$3,$K$2:$P$2,0))</f>
        <v>10</v>
      </c>
      <c r="T525" s="140" cm="1">
        <f t="array" ref="T525">INDEX($K:$P,ROW(),MATCH(T$3,$K$2:$P$2,0))</f>
        <v>10</v>
      </c>
      <c r="U525" s="140" cm="1">
        <f t="array" ref="U525">INDEX($K:$P,ROW(),MATCH(U$3,$K$2:$P$2,0))</f>
        <v>10</v>
      </c>
      <c r="V525" s="140" cm="1">
        <f t="array" ref="V525">INDEX($K:$P,ROW(),MATCH(V$3,$K$2:$P$2,0))</f>
        <v>10</v>
      </c>
      <c r="W525" s="140" cm="1">
        <f t="array" ref="W525">INDEX($K:$P,ROW(),MATCH(W$3,$K$2:$P$2,0))</f>
        <v>10</v>
      </c>
      <c r="X525" s="140" cm="1">
        <f t="array" ref="X525">INDEX($K:$P,ROW(),MATCH(X$3,$K$2:$P$2,0))</f>
        <v>10</v>
      </c>
      <c r="Y525" s="140" cm="1">
        <f t="array" ref="Y525">INDEX($K:$P,ROW(),MATCH(Y$3,$K$2:$P$2,0))</f>
        <v>10</v>
      </c>
      <c r="Z525" s="140" cm="1">
        <f t="array" ref="Z525">INDEX($K:$P,ROW(),MATCH(Z$3,$K$2:$P$2,0))</f>
        <v>10</v>
      </c>
      <c r="AA525" s="140" cm="1">
        <f t="array" ref="AA525">INDEX($K:$P,ROW(),MATCH(AA$3,$K$2:$P$2,0))</f>
        <v>10</v>
      </c>
      <c r="AB525" s="140" cm="1">
        <f t="array" ref="AB525">INDEX($K:$P,ROW(),MATCH(AB$3,$K$2:$P$2,0))</f>
        <v>10</v>
      </c>
      <c r="AC525" s="140" cm="1">
        <f t="array" ref="AC525">INDEX($K:$P,ROW(),MATCH(AC$3,$K$2:$P$2,0))</f>
        <v>10</v>
      </c>
      <c r="AD525" s="140" cm="1">
        <f t="array" ref="AD525">INDEX($K:$P,ROW(),MATCH(AD$3,$K$2:$P$2,0))</f>
        <v>10</v>
      </c>
      <c r="AE525" s="140" cm="1">
        <f t="array" ref="AE525">INDEX($K:$P,ROW(),MATCH(AE$3,$K$2:$P$2,0))</f>
        <v>10</v>
      </c>
      <c r="AF525" s="140" cm="1">
        <f t="array" ref="AF525">INDEX($K:$P,ROW(),MATCH(AF$3,$K$2:$P$2,0))</f>
        <v>10</v>
      </c>
      <c r="AG525" s="140" cm="1">
        <f t="array" ref="AG525">INDEX($K:$P,ROW(),MATCH(AG$3,$K$2:$P$2,0))</f>
        <v>10</v>
      </c>
      <c r="AH525" s="140" cm="1">
        <f t="array" ref="AH525">INDEX($K:$P,ROW(),MATCH(AH$3,$K$2:$P$2,0))</f>
        <v>10</v>
      </c>
      <c r="AI525" s="140" cm="1">
        <f t="array" ref="AI525">INDEX($K:$P,ROW(),MATCH(AI$3,$K$2:$P$2,0))</f>
        <v>10</v>
      </c>
      <c r="AJ525" s="140" cm="1">
        <f t="array" ref="AJ525">INDEX($K:$P,ROW(),MATCH(AJ$3,$K$2:$P$2,0))</f>
        <v>10</v>
      </c>
      <c r="AK525" s="140" cm="1">
        <f t="array" ref="AK525">INDEX($K:$P,ROW(),MATCH(AK$3,$K$2:$P$2,0))</f>
        <v>10</v>
      </c>
      <c r="AL525" s="140" cm="1">
        <f t="array" ref="AL525">INDEX($K:$P,ROW(),MATCH(AL$3,$K$2:$P$2,0))</f>
        <v>10</v>
      </c>
      <c r="AM525" s="140" cm="1">
        <f t="array" ref="AM525">INDEX($K:$P,ROW(),MATCH(AM$3,$K$2:$P$2,0))</f>
        <v>10</v>
      </c>
      <c r="AN525" s="140" cm="1">
        <f t="array" ref="AN525">INDEX($K:$P,ROW(),MATCH(AN$3,$K$2:$P$2,0))</f>
        <v>10</v>
      </c>
      <c r="AO525" s="140" cm="1">
        <f t="array" ref="AO525">INDEX($K:$P,ROW(),MATCH(AO$3,$K$2:$P$2,0))</f>
        <v>10</v>
      </c>
      <c r="AP525" s="140" cm="1">
        <f t="array" ref="AP525">INDEX($K:$P,ROW(),MATCH(AP$3,$K$2:$P$2,0))</f>
        <v>10</v>
      </c>
      <c r="AQ525" s="140" cm="1">
        <f t="array" ref="AQ525">INDEX($K:$P,ROW(),MATCH(AQ$3,$K$2:$P$2,0))</f>
        <v>10</v>
      </c>
      <c r="AR525" s="140" cm="1">
        <f t="array" ref="AR525">INDEX($K:$P,ROW(),MATCH(AR$3,$K$2:$P$2,0))</f>
        <v>10</v>
      </c>
      <c r="AS525" s="140" cm="1">
        <f t="array" ref="AS525">INDEX($K:$P,ROW(),MATCH(AS$3,$K$2:$P$2,0))</f>
        <v>10</v>
      </c>
      <c r="AT525" s="140" cm="1">
        <f t="array" ref="AT525">INDEX($K:$P,ROW(),MATCH(AT$3,$K$2:$P$2,0))</f>
        <v>10</v>
      </c>
      <c r="AU525" s="140" cm="1">
        <f t="array" ref="AU525">INDEX($K:$P,ROW(),MATCH(AU$3,$K$2:$P$2,0))</f>
        <v>10</v>
      </c>
      <c r="AV525" s="140" cm="1">
        <f t="array" ref="AV525">INDEX($K:$P,ROW(),MATCH(AV$3,$K$2:$P$2,0))</f>
        <v>10</v>
      </c>
      <c r="AW525" s="140" cm="1">
        <f t="array" ref="AW525">INDEX($K:$P,ROW(),MATCH(AW$3,$K$2:$P$2,0))</f>
        <v>10</v>
      </c>
      <c r="AX525" s="140" cm="1">
        <f t="array" ref="AX525">INDEX($K:$P,ROW(),MATCH(AX$3,$K$2:$P$2,0))</f>
        <v>10</v>
      </c>
      <c r="AY525" s="140" cm="1">
        <f t="array" ref="AY525">INDEX($K:$P,ROW(),MATCH(AY$3,$K$2:$P$2,0))</f>
        <v>10</v>
      </c>
      <c r="AZ525" s="140" cm="1">
        <f t="array" ref="AZ525">INDEX($K:$P,ROW(),MATCH(AZ$3,$K$2:$P$2,0))</f>
        <v>10</v>
      </c>
      <c r="BA525" s="140" cm="1">
        <f t="array" ref="BA525">INDEX($K:$P,ROW(),MATCH(BA$3,$K$2:$P$2,0))</f>
        <v>10</v>
      </c>
      <c r="BB525" s="140" cm="1">
        <f t="array" ref="BB525">INDEX($K:$P,ROW(),MATCH(BB$3,$K$2:$P$2,0))</f>
        <v>10</v>
      </c>
      <c r="BC525" s="140" cm="1">
        <f t="array" ref="BC525">INDEX($K:$P,ROW(),MATCH(BC$3,$K$2:$P$2,0))</f>
        <v>10</v>
      </c>
      <c r="BD525" s="140" cm="1">
        <f t="array" ref="BD525">INDEX($K:$P,ROW(),MATCH(BD$3,$K$2:$P$2,0))</f>
        <v>10</v>
      </c>
      <c r="BE525" s="140" cm="1">
        <f t="array" ref="BE525">INDEX($K:$P,ROW(),MATCH(BE$3,$K$2:$P$2,0))</f>
        <v>10</v>
      </c>
      <c r="BF525" s="140" cm="1">
        <f t="array" ref="BF525">INDEX($K:$P,ROW(),MATCH(BF$3,$K$2:$P$2,0))</f>
        <v>10</v>
      </c>
      <c r="BG525" s="140" cm="1">
        <f t="array" ref="BG525">INDEX($K:$P,ROW(),MATCH(BG$3,$K$2:$P$2,0))</f>
        <v>10</v>
      </c>
      <c r="BH525" s="140" cm="1">
        <f t="array" ref="BH525">INDEX($K:$P,ROW(),MATCH(BH$3,$K$2:$P$2,0))</f>
        <v>10</v>
      </c>
      <c r="BI525" s="140" cm="1">
        <f t="array" ref="BI525">INDEX($K:$P,ROW(),MATCH(BI$3,$K$2:$P$2,0))</f>
        <v>10</v>
      </c>
      <c r="BJ525" s="140" cm="1">
        <f t="array" ref="BJ525">INDEX($K:$P,ROW(),MATCH(BJ$3,$K$2:$P$2,0))</f>
        <v>10</v>
      </c>
      <c r="BK525" s="140" cm="1">
        <f t="array" ref="BK525">INDEX($K:$P,ROW(),MATCH(BK$3,$K$2:$P$2,0))</f>
        <v>10</v>
      </c>
      <c r="BL525" s="140" cm="1">
        <f t="array" ref="BL525">INDEX($K:$P,ROW(),MATCH(BL$3,$K$2:$P$2,0))</f>
        <v>10</v>
      </c>
      <c r="BM525" s="140" cm="1">
        <f t="array" ref="BM525">INDEX($K:$P,ROW(),MATCH(BM$3,$K$2:$P$2,0))</f>
        <v>10</v>
      </c>
      <c r="BN525" s="140" cm="1">
        <f t="array" ref="BN525">INDEX($K:$P,ROW(),MATCH(BN$3,$K$2:$P$2,0))</f>
        <v>10</v>
      </c>
      <c r="BO525" s="140" cm="1">
        <f t="array" ref="BO525">INDEX($K:$P,ROW(),MATCH(BO$3,$K$2:$P$2,0))</f>
        <v>10</v>
      </c>
      <c r="BP525" s="140" cm="1">
        <f t="array" ref="BP525">INDEX($K:$P,ROW(),MATCH(BP$3,$K$2:$P$2,0))</f>
        <v>10</v>
      </c>
      <c r="BQ525" s="140" cm="1">
        <f t="array" ref="BQ525">INDEX($K:$P,ROW(),MATCH(BQ$3,$K$2:$P$2,0))</f>
        <v>10</v>
      </c>
      <c r="BR525" s="140" cm="1">
        <f t="array" ref="BR525">INDEX($K:$P,ROW(),MATCH(BR$3,$K$2:$P$2,0))</f>
        <v>10</v>
      </c>
      <c r="BS525" s="140" cm="1">
        <f t="array" ref="BS525">INDEX($K:$P,ROW(),MATCH(BS$3,$K$2:$P$2,0))</f>
        <v>10</v>
      </c>
      <c r="BT525" s="140" cm="1">
        <f t="array" ref="BT525">INDEX($K:$P,ROW(),MATCH(BT$3,$K$2:$P$2,0))</f>
        <v>10</v>
      </c>
      <c r="BU525" s="140" cm="1">
        <f t="array" ref="BU525">INDEX($K:$P,ROW(),MATCH(BU$3,$K$2:$P$2,0))</f>
        <v>10</v>
      </c>
      <c r="BV525" s="140" cm="1">
        <f t="array" ref="BV525">INDEX($K:$P,ROW(),MATCH(BV$3,$K$2:$P$2,0))</f>
        <v>10</v>
      </c>
      <c r="BW525" s="140" cm="1">
        <f t="array" ref="BW525">INDEX($K:$P,ROW(),MATCH(BW$3,$K$2:$P$2,0))</f>
        <v>10</v>
      </c>
      <c r="BX525" s="140" cm="1">
        <f t="array" ref="BX525">INDEX($K:$P,ROW(),MATCH(BX$3,$K$2:$P$2,0))</f>
        <v>10</v>
      </c>
      <c r="BY525" s="140" cm="1">
        <f t="array" ref="BY525">INDEX($K:$P,ROW(),MATCH(BY$3,$K$2:$P$2,0))</f>
        <v>10</v>
      </c>
      <c r="BZ525" s="140" cm="1">
        <f t="array" ref="BZ525">INDEX($K:$P,ROW(),MATCH(BZ$3,$K$2:$P$2,0))</f>
        <v>10</v>
      </c>
      <c r="CA525" s="140" cm="1">
        <f t="array" ref="CA525">INDEX($K:$P,ROW(),MATCH(CA$3,$K$2:$P$2,0))</f>
        <v>10</v>
      </c>
      <c r="CB525" s="140" cm="1">
        <f t="array" ref="CB525">INDEX($K:$P,ROW(),MATCH(CB$3,$K$2:$P$2,0))</f>
        <v>10</v>
      </c>
      <c r="CC525" s="140" cm="1">
        <f t="array" ref="CC525">INDEX($K:$P,ROW(),MATCH(CC$3,$K$2:$P$2,0))</f>
        <v>10</v>
      </c>
      <c r="CD525" s="140" cm="1">
        <f t="array" ref="CD525">INDEX($K:$P,ROW(),MATCH(CD$3,$K$2:$P$2,0))</f>
        <v>10</v>
      </c>
      <c r="CE525" s="140" cm="1">
        <f t="array" ref="CE525">INDEX($K:$P,ROW(),MATCH(CE$3,$K$2:$P$2,0))</f>
        <v>10</v>
      </c>
      <c r="CF525" s="140" cm="1">
        <f t="array" ref="CF525">INDEX($K:$P,ROW(),MATCH(CF$3,$K$2:$P$2,0))</f>
        <v>10</v>
      </c>
      <c r="CG525" s="140" cm="1">
        <f t="array" ref="CG525">INDEX($K:$P,ROW(),MATCH(CG$3,$K$2:$P$2,0))</f>
        <v>10</v>
      </c>
      <c r="CH525" s="140" cm="1">
        <f t="array" ref="CH525">INDEX($K:$P,ROW(),MATCH(CH$3,$K$2:$P$2,0))</f>
        <v>10</v>
      </c>
      <c r="CI525" s="140" cm="1">
        <f t="array" ref="CI525">INDEX($K:$P,ROW(),MATCH(CI$3,$K$2:$P$2,0))</f>
        <v>10</v>
      </c>
      <c r="CJ525" s="140" cm="1">
        <f t="array" ref="CJ525">INDEX($K:$P,ROW(),MATCH(CJ$3,$K$2:$P$2,0))</f>
        <v>10</v>
      </c>
      <c r="CK525" s="140" cm="1">
        <f t="array" ref="CK525">INDEX($K:$P,ROW(),MATCH(CK$3,$K$2:$P$2,0))</f>
        <v>10</v>
      </c>
      <c r="CL525" s="140" cm="1">
        <f t="array" ref="CL525">INDEX($K:$P,ROW(),MATCH(CL$3,$K$2:$P$2,0))</f>
        <v>10</v>
      </c>
      <c r="CN525" s="60"/>
      <c r="CO525" s="140" t="e" cm="1">
        <f t="array" ref="CO525">INDEX($K:$P,ROW(),MATCH(CO$3,$K$2:$P$2,0))</f>
        <v>#N/A</v>
      </c>
      <c r="CP525" s="140" t="e" cm="1">
        <f t="array" ref="CP525">INDEX($K:$P,ROW(),MATCH(CP$3,$K$2:$P$2,0))</f>
        <v>#N/A</v>
      </c>
      <c r="CQ525" s="140" t="e" cm="1">
        <f t="array" ref="CQ525">INDEX($K:$P,ROW(),MATCH(CQ$3,$K$2:$P$2,0))</f>
        <v>#N/A</v>
      </c>
      <c r="CR525" s="140" t="e" cm="1">
        <f t="array" ref="CR525">INDEX($K:$P,ROW(),MATCH(CR$3,$K$2:$P$2,0))</f>
        <v>#N/A</v>
      </c>
      <c r="CS525" s="140" t="e" cm="1">
        <f t="array" ref="CS525">INDEX($K:$P,ROW(),MATCH(CS$3,$K$2:$P$2,0))</f>
        <v>#N/A</v>
      </c>
      <c r="CT525" s="140" t="e" cm="1">
        <f t="array" ref="CT525">INDEX($K:$P,ROW(),MATCH(CT$3,$K$2:$P$2,0))</f>
        <v>#N/A</v>
      </c>
      <c r="CU525" s="140" t="e" cm="1">
        <f t="array" ref="CU525">INDEX($K:$P,ROW(),MATCH(CU$3,$K$2:$P$2,0))</f>
        <v>#N/A</v>
      </c>
      <c r="CV525" s="140" t="e" cm="1">
        <f t="array" ref="CV525">INDEX($K:$P,ROW(),MATCH(CV$3,$K$2:$P$2,0))</f>
        <v>#N/A</v>
      </c>
      <c r="CW525" s="140" t="e" cm="1">
        <f t="array" ref="CW525">INDEX($K:$P,ROW(),MATCH(CW$3,$K$2:$P$2,0))</f>
        <v>#N/A</v>
      </c>
      <c r="CX525" s="140" t="e" cm="1">
        <f t="array" ref="CX525">INDEX($K:$P,ROW(),MATCH(CX$3,$K$2:$P$2,0))</f>
        <v>#N/A</v>
      </c>
      <c r="CY525" s="140" t="e" cm="1">
        <f t="array" ref="CY525">INDEX($K:$P,ROW(),MATCH(CY$3,$K$2:$P$2,0))</f>
        <v>#N/A</v>
      </c>
      <c r="CZ525" s="140" t="e" cm="1">
        <f t="array" ref="CZ525">INDEX($K:$P,ROW(),MATCH(CZ$3,$K$2:$P$2,0))</f>
        <v>#N/A</v>
      </c>
      <c r="DA525" s="140" t="e" cm="1">
        <f t="array" ref="DA525">INDEX($K:$P,ROW(),MATCH(DA$3,$K$2:$P$2,0))</f>
        <v>#N/A</v>
      </c>
      <c r="DB525" s="140" t="e" cm="1">
        <f t="array" ref="DB525">INDEX($K:$P,ROW(),MATCH(DB$3,$K$2:$P$2,0))</f>
        <v>#N/A</v>
      </c>
      <c r="DC525" s="140" t="e" cm="1">
        <f t="array" ref="DC525">INDEX($K:$P,ROW(),MATCH(DC$3,$K$2:$P$2,0))</f>
        <v>#N/A</v>
      </c>
      <c r="DD525" s="140" t="e" cm="1">
        <f t="array" ref="DD525">INDEX($K:$P,ROW(),MATCH(DD$3,$K$2:$P$2,0))</f>
        <v>#N/A</v>
      </c>
      <c r="DE525" s="140" t="e" cm="1">
        <f t="array" ref="DE525">INDEX($K:$P,ROW(),MATCH(DE$3,$K$2:$P$2,0))</f>
        <v>#N/A</v>
      </c>
      <c r="DF525" s="140" t="e" cm="1">
        <f t="array" ref="DF525">INDEX($K:$P,ROW(),MATCH(DF$3,$K$2:$P$2,0))</f>
        <v>#N/A</v>
      </c>
      <c r="DG525" s="140" t="e" cm="1">
        <f t="array" ref="DG525">INDEX($K:$P,ROW(),MATCH(DG$3,$K$2:$P$2,0))</f>
        <v>#N/A</v>
      </c>
      <c r="DH525" s="140" t="e" cm="1">
        <f t="array" ref="DH525">INDEX($K:$P,ROW(),MATCH(DH$3,$K$2:$P$2,0))</f>
        <v>#N/A</v>
      </c>
      <c r="DI525" s="140" t="e" cm="1">
        <f t="array" ref="DI525">INDEX($K:$P,ROW(),MATCH(DI$3,$K$2:$P$2,0))</f>
        <v>#N/A</v>
      </c>
      <c r="DJ525" s="140" t="e" cm="1">
        <f t="array" ref="DJ525">INDEX($K:$P,ROW(),MATCH(DJ$3,$K$2:$P$2,0))</f>
        <v>#N/A</v>
      </c>
      <c r="DK525" s="140" t="e" cm="1">
        <f t="array" ref="DK525">INDEX($K:$P,ROW(),MATCH(DK$3,$K$2:$P$2,0))</f>
        <v>#N/A</v>
      </c>
      <c r="DL525" s="140" t="e" cm="1">
        <f t="array" ref="DL525">INDEX($K:$P,ROW(),MATCH(DL$3,$K$2:$P$2,0))</f>
        <v>#N/A</v>
      </c>
    </row>
    <row r="526" spans="1:116" x14ac:dyDescent="0.4">
      <c r="C526" t="s">
        <v>198</v>
      </c>
      <c r="D526" t="s">
        <v>760</v>
      </c>
      <c r="E526" s="8" t="str">
        <f t="shared" si="612"/>
        <v>526 SALES-PV</v>
      </c>
      <c r="G526" s="126" t="str">
        <f>"Revenue - "&amp;G528</f>
        <v>Revenue - (Primary label)</v>
      </c>
      <c r="H526" s="27"/>
      <c r="I526" s="78"/>
      <c r="J526" s="78"/>
      <c r="K526" s="33">
        <f t="shared" ref="K526:P526" ca="1" si="618">SUMIF($3:$3,K$2,526:526)</f>
        <v>600000</v>
      </c>
      <c r="L526" s="33">
        <f t="shared" ca="1" si="618"/>
        <v>600000</v>
      </c>
      <c r="M526" s="33">
        <f t="shared" ca="1" si="618"/>
        <v>600000</v>
      </c>
      <c r="N526" s="33">
        <f t="shared" ca="1" si="618"/>
        <v>600000</v>
      </c>
      <c r="O526" s="33">
        <f t="shared" ca="1" si="618"/>
        <v>600000</v>
      </c>
      <c r="P526" s="33">
        <f t="shared" ca="1" si="618"/>
        <v>600000</v>
      </c>
      <c r="R526" s="33"/>
      <c r="S526" s="33" cm="1">
        <f t="array" aca="1" ref="S526" ca="1">S525*INDIRECT(S518)</f>
        <v>50000</v>
      </c>
      <c r="T526" s="33" cm="1">
        <f t="array" aca="1" ref="T526" ca="1">T525*INDIRECT(T518)</f>
        <v>50000</v>
      </c>
      <c r="U526" s="33" cm="1">
        <f t="array" aca="1" ref="U526" ca="1">U525*INDIRECT(U518)</f>
        <v>50000</v>
      </c>
      <c r="V526" s="33" cm="1">
        <f t="array" aca="1" ref="V526" ca="1">V525*INDIRECT(V518)</f>
        <v>50000</v>
      </c>
      <c r="W526" s="33" cm="1">
        <f t="array" aca="1" ref="W526" ca="1">W525*INDIRECT(W518)</f>
        <v>50000</v>
      </c>
      <c r="X526" s="33" cm="1">
        <f t="array" aca="1" ref="X526" ca="1">X525*INDIRECT(X518)</f>
        <v>50000</v>
      </c>
      <c r="Y526" s="33" cm="1">
        <f t="array" aca="1" ref="Y526" ca="1">Y525*INDIRECT(Y518)</f>
        <v>50000</v>
      </c>
      <c r="Z526" s="33" cm="1">
        <f t="array" aca="1" ref="Z526" ca="1">Z525*INDIRECT(Z518)</f>
        <v>50000</v>
      </c>
      <c r="AA526" s="33" cm="1">
        <f t="array" aca="1" ref="AA526" ca="1">AA525*INDIRECT(AA518)</f>
        <v>50000</v>
      </c>
      <c r="AB526" s="33" cm="1">
        <f t="array" aca="1" ref="AB526" ca="1">AB525*INDIRECT(AB518)</f>
        <v>50000</v>
      </c>
      <c r="AC526" s="33" cm="1">
        <f t="array" aca="1" ref="AC526" ca="1">AC525*INDIRECT(AC518)</f>
        <v>50000</v>
      </c>
      <c r="AD526" s="33" cm="1">
        <f t="array" aca="1" ref="AD526" ca="1">AD525*INDIRECT(AD518)</f>
        <v>50000</v>
      </c>
      <c r="AE526" s="33" cm="1">
        <f t="array" aca="1" ref="AE526" ca="1">AE525*INDIRECT(AE518)</f>
        <v>50000</v>
      </c>
      <c r="AF526" s="33" cm="1">
        <f t="array" aca="1" ref="AF526" ca="1">AF525*INDIRECT(AF518)</f>
        <v>50000</v>
      </c>
      <c r="AG526" s="33" cm="1">
        <f t="array" aca="1" ref="AG526" ca="1">AG525*INDIRECT(AG518)</f>
        <v>50000</v>
      </c>
      <c r="AH526" s="33" cm="1">
        <f t="array" aca="1" ref="AH526" ca="1">AH525*INDIRECT(AH518)</f>
        <v>50000</v>
      </c>
      <c r="AI526" s="33" cm="1">
        <f t="array" aca="1" ref="AI526" ca="1">AI525*INDIRECT(AI518)</f>
        <v>50000</v>
      </c>
      <c r="AJ526" s="33" cm="1">
        <f t="array" aca="1" ref="AJ526" ca="1">AJ525*INDIRECT(AJ518)</f>
        <v>50000</v>
      </c>
      <c r="AK526" s="33" cm="1">
        <f t="array" aca="1" ref="AK526" ca="1">AK525*INDIRECT(AK518)</f>
        <v>50000</v>
      </c>
      <c r="AL526" s="33" cm="1">
        <f t="array" aca="1" ref="AL526" ca="1">AL525*INDIRECT(AL518)</f>
        <v>50000</v>
      </c>
      <c r="AM526" s="33" cm="1">
        <f t="array" aca="1" ref="AM526" ca="1">AM525*INDIRECT(AM518)</f>
        <v>50000</v>
      </c>
      <c r="AN526" s="33" cm="1">
        <f t="array" aca="1" ref="AN526" ca="1">AN525*INDIRECT(AN518)</f>
        <v>50000</v>
      </c>
      <c r="AO526" s="33" cm="1">
        <f t="array" aca="1" ref="AO526" ca="1">AO525*INDIRECT(AO518)</f>
        <v>50000</v>
      </c>
      <c r="AP526" s="33" cm="1">
        <f t="array" aca="1" ref="AP526" ca="1">AP525*INDIRECT(AP518)</f>
        <v>50000</v>
      </c>
      <c r="AQ526" s="33" cm="1">
        <f t="array" aca="1" ref="AQ526" ca="1">AQ525*INDIRECT(AQ518)</f>
        <v>50000</v>
      </c>
      <c r="AR526" s="33" cm="1">
        <f t="array" aca="1" ref="AR526" ca="1">AR525*INDIRECT(AR518)</f>
        <v>50000</v>
      </c>
      <c r="AS526" s="33" cm="1">
        <f t="array" aca="1" ref="AS526" ca="1">AS525*INDIRECT(AS518)</f>
        <v>50000</v>
      </c>
      <c r="AT526" s="33" cm="1">
        <f t="array" aca="1" ref="AT526" ca="1">AT525*INDIRECT(AT518)</f>
        <v>50000</v>
      </c>
      <c r="AU526" s="33" cm="1">
        <f t="array" aca="1" ref="AU526" ca="1">AU525*INDIRECT(AU518)</f>
        <v>50000</v>
      </c>
      <c r="AV526" s="33" cm="1">
        <f t="array" aca="1" ref="AV526" ca="1">AV525*INDIRECT(AV518)</f>
        <v>50000</v>
      </c>
      <c r="AW526" s="33" cm="1">
        <f t="array" aca="1" ref="AW526" ca="1">AW525*INDIRECT(AW518)</f>
        <v>50000</v>
      </c>
      <c r="AX526" s="33" cm="1">
        <f t="array" aca="1" ref="AX526" ca="1">AX525*INDIRECT(AX518)</f>
        <v>50000</v>
      </c>
      <c r="AY526" s="33" cm="1">
        <f t="array" aca="1" ref="AY526" ca="1">AY525*INDIRECT(AY518)</f>
        <v>50000</v>
      </c>
      <c r="AZ526" s="33" cm="1">
        <f t="array" aca="1" ref="AZ526" ca="1">AZ525*INDIRECT(AZ518)</f>
        <v>50000</v>
      </c>
      <c r="BA526" s="33" cm="1">
        <f t="array" aca="1" ref="BA526" ca="1">BA525*INDIRECT(BA518)</f>
        <v>50000</v>
      </c>
      <c r="BB526" s="33" cm="1">
        <f t="array" aca="1" ref="BB526" ca="1">BB525*INDIRECT(BB518)</f>
        <v>50000</v>
      </c>
      <c r="BC526" s="33" cm="1">
        <f t="array" aca="1" ref="BC526" ca="1">BC525*INDIRECT(BC518)</f>
        <v>50000</v>
      </c>
      <c r="BD526" s="33" cm="1">
        <f t="array" aca="1" ref="BD526" ca="1">BD525*INDIRECT(BD518)</f>
        <v>50000</v>
      </c>
      <c r="BE526" s="33" cm="1">
        <f t="array" aca="1" ref="BE526" ca="1">BE525*INDIRECT(BE518)</f>
        <v>50000</v>
      </c>
      <c r="BF526" s="33" cm="1">
        <f t="array" aca="1" ref="BF526" ca="1">BF525*INDIRECT(BF518)</f>
        <v>50000</v>
      </c>
      <c r="BG526" s="33" cm="1">
        <f t="array" aca="1" ref="BG526" ca="1">BG525*INDIRECT(BG518)</f>
        <v>50000</v>
      </c>
      <c r="BH526" s="33" cm="1">
        <f t="array" aca="1" ref="BH526" ca="1">BH525*INDIRECT(BH518)</f>
        <v>50000</v>
      </c>
      <c r="BI526" s="33" cm="1">
        <f t="array" aca="1" ref="BI526" ca="1">BI525*INDIRECT(BI518)</f>
        <v>50000</v>
      </c>
      <c r="BJ526" s="33" cm="1">
        <f t="array" aca="1" ref="BJ526" ca="1">BJ525*INDIRECT(BJ518)</f>
        <v>50000</v>
      </c>
      <c r="BK526" s="33" cm="1">
        <f t="array" aca="1" ref="BK526" ca="1">BK525*INDIRECT(BK518)</f>
        <v>50000</v>
      </c>
      <c r="BL526" s="33" cm="1">
        <f t="array" aca="1" ref="BL526" ca="1">BL525*INDIRECT(BL518)</f>
        <v>50000</v>
      </c>
      <c r="BM526" s="33" cm="1">
        <f t="array" aca="1" ref="BM526" ca="1">BM525*INDIRECT(BM518)</f>
        <v>50000</v>
      </c>
      <c r="BN526" s="33" cm="1">
        <f t="array" aca="1" ref="BN526" ca="1">BN525*INDIRECT(BN518)</f>
        <v>50000</v>
      </c>
      <c r="BO526" s="33" cm="1">
        <f t="array" aca="1" ref="BO526" ca="1">BO525*INDIRECT(BO518)</f>
        <v>50000</v>
      </c>
      <c r="BP526" s="33" cm="1">
        <f t="array" aca="1" ref="BP526" ca="1">BP525*INDIRECT(BP518)</f>
        <v>50000</v>
      </c>
      <c r="BQ526" s="33" cm="1">
        <f t="array" aca="1" ref="BQ526" ca="1">BQ525*INDIRECT(BQ518)</f>
        <v>50000</v>
      </c>
      <c r="BR526" s="33" cm="1">
        <f t="array" aca="1" ref="BR526" ca="1">BR525*INDIRECT(BR518)</f>
        <v>50000</v>
      </c>
      <c r="BS526" s="33" cm="1">
        <f t="array" aca="1" ref="BS526" ca="1">BS525*INDIRECT(BS518)</f>
        <v>50000</v>
      </c>
      <c r="BT526" s="33" cm="1">
        <f t="array" aca="1" ref="BT526" ca="1">BT525*INDIRECT(BT518)</f>
        <v>50000</v>
      </c>
      <c r="BU526" s="33" cm="1">
        <f t="array" aca="1" ref="BU526" ca="1">BU525*INDIRECT(BU518)</f>
        <v>50000</v>
      </c>
      <c r="BV526" s="33" cm="1">
        <f t="array" aca="1" ref="BV526" ca="1">BV525*INDIRECT(BV518)</f>
        <v>50000</v>
      </c>
      <c r="BW526" s="33" cm="1">
        <f t="array" aca="1" ref="BW526" ca="1">BW525*INDIRECT(BW518)</f>
        <v>50000</v>
      </c>
      <c r="BX526" s="33" cm="1">
        <f t="array" aca="1" ref="BX526" ca="1">BX525*INDIRECT(BX518)</f>
        <v>50000</v>
      </c>
      <c r="BY526" s="33" cm="1">
        <f t="array" aca="1" ref="BY526" ca="1">BY525*INDIRECT(BY518)</f>
        <v>50000</v>
      </c>
      <c r="BZ526" s="33" cm="1">
        <f t="array" aca="1" ref="BZ526" ca="1">BZ525*INDIRECT(BZ518)</f>
        <v>50000</v>
      </c>
      <c r="CA526" s="33" cm="1">
        <f t="array" aca="1" ref="CA526" ca="1">CA525*INDIRECT(CA518)</f>
        <v>50000</v>
      </c>
      <c r="CB526" s="33" cm="1">
        <f t="array" aca="1" ref="CB526" ca="1">CB525*INDIRECT(CB518)</f>
        <v>50000</v>
      </c>
      <c r="CC526" s="33" cm="1">
        <f t="array" aca="1" ref="CC526" ca="1">CC525*INDIRECT(CC518)</f>
        <v>50000</v>
      </c>
      <c r="CD526" s="33" cm="1">
        <f t="array" aca="1" ref="CD526" ca="1">CD525*INDIRECT(CD518)</f>
        <v>50000</v>
      </c>
      <c r="CE526" s="33" cm="1">
        <f t="array" aca="1" ref="CE526" ca="1">CE525*INDIRECT(CE518)</f>
        <v>50000</v>
      </c>
      <c r="CF526" s="33" cm="1">
        <f t="array" aca="1" ref="CF526" ca="1">CF525*INDIRECT(CF518)</f>
        <v>50000</v>
      </c>
      <c r="CG526" s="33" cm="1">
        <f t="array" aca="1" ref="CG526" ca="1">CG525*INDIRECT(CG518)</f>
        <v>50000</v>
      </c>
      <c r="CH526" s="33" cm="1">
        <f t="array" aca="1" ref="CH526" ca="1">CH525*INDIRECT(CH518)</f>
        <v>50000</v>
      </c>
      <c r="CI526" s="33" cm="1">
        <f t="array" aca="1" ref="CI526" ca="1">CI525*INDIRECT(CI518)</f>
        <v>50000</v>
      </c>
      <c r="CJ526" s="33" cm="1">
        <f t="array" aca="1" ref="CJ526" ca="1">CJ525*INDIRECT(CJ518)</f>
        <v>50000</v>
      </c>
      <c r="CK526" s="33" cm="1">
        <f t="array" aca="1" ref="CK526" ca="1">CK525*INDIRECT(CK518)</f>
        <v>50000</v>
      </c>
      <c r="CL526" s="33" cm="1">
        <f t="array" aca="1" ref="CL526" ca="1">CL525*INDIRECT(CL518)</f>
        <v>50000</v>
      </c>
      <c r="CN526" s="78"/>
      <c r="CO526" s="33" t="e" cm="1">
        <f t="array" aca="1" ref="CO526" ca="1">CO525*INDIRECT(CO518)</f>
        <v>#N/A</v>
      </c>
      <c r="CP526" s="33" t="e" cm="1">
        <f t="array" aca="1" ref="CP526" ca="1">CP525*INDIRECT(CP518)</f>
        <v>#N/A</v>
      </c>
      <c r="CQ526" s="33" t="e" cm="1">
        <f t="array" aca="1" ref="CQ526" ca="1">CQ525*INDIRECT(CQ518)</f>
        <v>#N/A</v>
      </c>
      <c r="CR526" s="33" t="e" cm="1">
        <f t="array" aca="1" ref="CR526" ca="1">CR525*INDIRECT(CR518)</f>
        <v>#N/A</v>
      </c>
      <c r="CS526" s="33" t="e" cm="1">
        <f t="array" aca="1" ref="CS526" ca="1">CS525*INDIRECT(CS518)</f>
        <v>#N/A</v>
      </c>
      <c r="CT526" s="33" t="e" cm="1">
        <f t="array" aca="1" ref="CT526" ca="1">CT525*INDIRECT(CT518)</f>
        <v>#N/A</v>
      </c>
      <c r="CU526" s="33" t="e" cm="1">
        <f t="array" aca="1" ref="CU526" ca="1">CU525*INDIRECT(CU518)</f>
        <v>#N/A</v>
      </c>
      <c r="CV526" s="33" t="e" cm="1">
        <f t="array" aca="1" ref="CV526" ca="1">CV525*INDIRECT(CV518)</f>
        <v>#N/A</v>
      </c>
      <c r="CW526" s="33" t="e" cm="1">
        <f t="array" aca="1" ref="CW526" ca="1">CW525*INDIRECT(CW518)</f>
        <v>#N/A</v>
      </c>
      <c r="CX526" s="33" t="e" cm="1">
        <f t="array" aca="1" ref="CX526" ca="1">CX525*INDIRECT(CX518)</f>
        <v>#N/A</v>
      </c>
      <c r="CY526" s="33" t="e" cm="1">
        <f t="array" aca="1" ref="CY526" ca="1">CY525*INDIRECT(CY518)</f>
        <v>#N/A</v>
      </c>
      <c r="CZ526" s="33" t="e" cm="1">
        <f t="array" aca="1" ref="CZ526" ca="1">CZ525*INDIRECT(CZ518)</f>
        <v>#N/A</v>
      </c>
      <c r="DA526" s="33" t="e" cm="1">
        <f t="array" aca="1" ref="DA526" ca="1">DA525*INDIRECT(DA518)</f>
        <v>#N/A</v>
      </c>
      <c r="DB526" s="33" t="e" cm="1">
        <f t="array" aca="1" ref="DB526" ca="1">DB525*INDIRECT(DB518)</f>
        <v>#N/A</v>
      </c>
      <c r="DC526" s="33" t="e" cm="1">
        <f t="array" aca="1" ref="DC526" ca="1">DC525*INDIRECT(DC518)</f>
        <v>#N/A</v>
      </c>
      <c r="DD526" s="33" t="e" cm="1">
        <f t="array" aca="1" ref="DD526" ca="1">DD525*INDIRECT(DD518)</f>
        <v>#N/A</v>
      </c>
      <c r="DE526" s="33" t="e" cm="1">
        <f t="array" aca="1" ref="DE526" ca="1">DE525*INDIRECT(DE518)</f>
        <v>#N/A</v>
      </c>
      <c r="DF526" s="33" t="e" cm="1">
        <f t="array" aca="1" ref="DF526" ca="1">DF525*INDIRECT(DF518)</f>
        <v>#N/A</v>
      </c>
      <c r="DG526" s="33" t="e" cm="1">
        <f t="array" aca="1" ref="DG526" ca="1">DG525*INDIRECT(DG518)</f>
        <v>#N/A</v>
      </c>
      <c r="DH526" s="33" t="e" cm="1">
        <f t="array" aca="1" ref="DH526" ca="1">DH525*INDIRECT(DH518)</f>
        <v>#N/A</v>
      </c>
      <c r="DI526" s="33" t="e" cm="1">
        <f t="array" aca="1" ref="DI526" ca="1">DI525*INDIRECT(DI518)</f>
        <v>#N/A</v>
      </c>
      <c r="DJ526" s="33" t="e" cm="1">
        <f t="array" aca="1" ref="DJ526" ca="1">DJ525*INDIRECT(DJ518)</f>
        <v>#N/A</v>
      </c>
      <c r="DK526" s="33" t="e" cm="1">
        <f t="array" aca="1" ref="DK526" ca="1">DK525*INDIRECT(DK518)</f>
        <v>#N/A</v>
      </c>
      <c r="DL526" s="33" t="e" cm="1">
        <f t="array" aca="1" ref="DL526" ca="1">DL525*INDIRECT(DL518)</f>
        <v>#N/A</v>
      </c>
    </row>
    <row r="527" spans="1:116" x14ac:dyDescent="0.4">
      <c r="D527" t="s">
        <v>760</v>
      </c>
      <c r="E527" s="8" t="str">
        <f t="shared" ref="E527" si="619">ROW()&amp;" "&amp;D527</f>
        <v>527 SALES-PV</v>
      </c>
      <c r="G527" s="126"/>
      <c r="H527" s="27"/>
      <c r="I527" s="78"/>
      <c r="J527" s="78"/>
      <c r="K527" s="33"/>
      <c r="L527" s="33"/>
      <c r="M527" s="33"/>
      <c r="N527" s="33"/>
      <c r="O527" s="33"/>
      <c r="P527" s="33"/>
      <c r="R527" s="33"/>
      <c r="S527" s="33"/>
      <c r="T527" s="33"/>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c r="BV527" s="33"/>
      <c r="BW527" s="33"/>
      <c r="BX527" s="33"/>
      <c r="BY527" s="33"/>
      <c r="BZ527" s="33"/>
      <c r="CA527" s="33"/>
      <c r="CB527" s="33"/>
      <c r="CC527" s="33"/>
      <c r="CD527" s="33"/>
      <c r="CE527" s="33"/>
      <c r="CF527" s="33"/>
      <c r="CG527" s="33"/>
      <c r="CH527" s="33"/>
      <c r="CI527" s="33"/>
      <c r="CJ527" s="33"/>
      <c r="CK527" s="33"/>
      <c r="CL527" s="33"/>
      <c r="CN527" s="78"/>
      <c r="CO527" s="33"/>
      <c r="CP527" s="33"/>
      <c r="CQ527" s="33"/>
      <c r="CR527" s="33"/>
      <c r="CS527" s="33"/>
      <c r="CT527" s="33"/>
      <c r="CU527" s="33"/>
      <c r="CV527" s="33"/>
      <c r="CW527" s="33"/>
      <c r="CX527" s="33"/>
      <c r="CY527" s="33"/>
      <c r="CZ527" s="33"/>
      <c r="DA527" s="33"/>
      <c r="DB527" s="33"/>
      <c r="DC527" s="33"/>
      <c r="DD527" s="33"/>
      <c r="DE527" s="33"/>
      <c r="DF527" s="33"/>
      <c r="DG527" s="33"/>
      <c r="DH527" s="33"/>
      <c r="DI527" s="33"/>
      <c r="DJ527" s="33"/>
      <c r="DK527" s="33"/>
      <c r="DL527" s="33"/>
    </row>
    <row r="528" spans="1:116" x14ac:dyDescent="0.4">
      <c r="B528" t="s">
        <v>332</v>
      </c>
      <c r="D528" t="s">
        <v>760</v>
      </c>
      <c r="E528" s="8" t="str">
        <f t="shared" si="612"/>
        <v>528 SALES-PV</v>
      </c>
      <c r="G528" s="8" t="str">
        <f>G515</f>
        <v>(Primary label)</v>
      </c>
      <c r="H528" s="27"/>
      <c r="I528" s="78"/>
      <c r="J528" s="78"/>
      <c r="K528" s="33"/>
      <c r="L528" s="33"/>
      <c r="M528" s="33"/>
      <c r="N528" s="33"/>
      <c r="O528" s="33"/>
      <c r="P528" s="33"/>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c r="BV528" s="33"/>
      <c r="BW528" s="33"/>
      <c r="BX528" s="33"/>
      <c r="BY528" s="33"/>
      <c r="BZ528" s="33"/>
      <c r="CA528" s="33"/>
      <c r="CB528" s="33"/>
      <c r="CC528" s="33"/>
      <c r="CD528" s="33"/>
      <c r="CE528" s="33"/>
      <c r="CF528" s="33"/>
      <c r="CG528" s="33"/>
      <c r="CH528" s="33"/>
      <c r="CI528" s="33"/>
      <c r="CJ528" s="33"/>
      <c r="CK528" s="33"/>
      <c r="CL528" s="33"/>
      <c r="CN528" s="78"/>
      <c r="CO528" s="33"/>
      <c r="CP528" s="33"/>
      <c r="CQ528" s="33"/>
      <c r="CR528" s="33"/>
      <c r="CS528" s="33"/>
      <c r="CT528" s="33"/>
      <c r="CU528" s="33"/>
      <c r="CV528" s="33"/>
      <c r="CW528" s="33"/>
      <c r="CX528" s="33"/>
      <c r="CY528" s="33"/>
      <c r="CZ528" s="33"/>
      <c r="DA528" s="33"/>
      <c r="DB528" s="33"/>
      <c r="DC528" s="33"/>
      <c r="DD528" s="33"/>
      <c r="DE528" s="33"/>
      <c r="DF528" s="33"/>
      <c r="DG528" s="33"/>
      <c r="DH528" s="33"/>
      <c r="DI528" s="33"/>
      <c r="DJ528" s="33"/>
      <c r="DK528" s="33"/>
      <c r="DL528" s="33"/>
    </row>
    <row r="529" spans="1:116" x14ac:dyDescent="0.4">
      <c r="B529" t="s">
        <v>332</v>
      </c>
      <c r="D529" t="s">
        <v>760</v>
      </c>
      <c r="E529" s="8" t="str">
        <f>ROW()&amp;" "&amp;D529</f>
        <v>529 SALES-PV</v>
      </c>
      <c r="G529" s="241" t="str">
        <f>IFERROR(SUBSTITUTE(G523,":",""),"no unit")</f>
        <v>unit</v>
      </c>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4">
      <c r="B530" t="s">
        <v>332</v>
      </c>
      <c r="D530" t="s">
        <v>760</v>
      </c>
      <c r="E530" s="8" t="str">
        <f t="shared" si="612"/>
        <v>530 SALES-PV</v>
      </c>
      <c r="G530" s="8" t="s">
        <v>334</v>
      </c>
      <c r="H530" s="27"/>
      <c r="I530" s="78"/>
      <c r="J530" s="78"/>
      <c r="K530" s="33"/>
      <c r="L530" s="33"/>
      <c r="M530" s="33"/>
      <c r="N530" s="33"/>
      <c r="O530" s="33"/>
      <c r="P530" s="33"/>
      <c r="R530" s="33"/>
      <c r="S530" s="4" t="str">
        <f t="shared" ref="S530:AX530" si="620">ADDRESS(ROW(S526),COLUMN(S526),2)</f>
        <v>S$526</v>
      </c>
      <c r="T530" s="4" t="str">
        <f t="shared" si="620"/>
        <v>T$526</v>
      </c>
      <c r="U530" s="4" t="str">
        <f t="shared" si="620"/>
        <v>U$526</v>
      </c>
      <c r="V530" s="4" t="str">
        <f t="shared" si="620"/>
        <v>V$526</v>
      </c>
      <c r="W530" s="4" t="str">
        <f t="shared" si="620"/>
        <v>W$526</v>
      </c>
      <c r="X530" s="4" t="str">
        <f t="shared" si="620"/>
        <v>X$526</v>
      </c>
      <c r="Y530" s="4" t="str">
        <f t="shared" si="620"/>
        <v>Y$526</v>
      </c>
      <c r="Z530" s="4" t="str">
        <f t="shared" si="620"/>
        <v>Z$526</v>
      </c>
      <c r="AA530" s="4" t="str">
        <f t="shared" si="620"/>
        <v>AA$526</v>
      </c>
      <c r="AB530" s="4" t="str">
        <f t="shared" si="620"/>
        <v>AB$526</v>
      </c>
      <c r="AC530" s="4" t="str">
        <f t="shared" si="620"/>
        <v>AC$526</v>
      </c>
      <c r="AD530" s="4" t="str">
        <f t="shared" si="620"/>
        <v>AD$526</v>
      </c>
      <c r="AE530" s="4" t="str">
        <f t="shared" si="620"/>
        <v>AE$526</v>
      </c>
      <c r="AF530" s="4" t="str">
        <f t="shared" si="620"/>
        <v>AF$526</v>
      </c>
      <c r="AG530" s="4" t="str">
        <f t="shared" si="620"/>
        <v>AG$526</v>
      </c>
      <c r="AH530" s="4" t="str">
        <f t="shared" si="620"/>
        <v>AH$526</v>
      </c>
      <c r="AI530" s="4" t="str">
        <f t="shared" si="620"/>
        <v>AI$526</v>
      </c>
      <c r="AJ530" s="4" t="str">
        <f t="shared" si="620"/>
        <v>AJ$526</v>
      </c>
      <c r="AK530" s="4" t="str">
        <f t="shared" si="620"/>
        <v>AK$526</v>
      </c>
      <c r="AL530" s="4" t="str">
        <f t="shared" si="620"/>
        <v>AL$526</v>
      </c>
      <c r="AM530" s="4" t="str">
        <f t="shared" si="620"/>
        <v>AM$526</v>
      </c>
      <c r="AN530" s="4" t="str">
        <f t="shared" si="620"/>
        <v>AN$526</v>
      </c>
      <c r="AO530" s="4" t="str">
        <f t="shared" si="620"/>
        <v>AO$526</v>
      </c>
      <c r="AP530" s="4" t="str">
        <f t="shared" si="620"/>
        <v>AP$526</v>
      </c>
      <c r="AQ530" s="4" t="str">
        <f t="shared" si="620"/>
        <v>AQ$526</v>
      </c>
      <c r="AR530" s="4" t="str">
        <f t="shared" si="620"/>
        <v>AR$526</v>
      </c>
      <c r="AS530" s="4" t="str">
        <f t="shared" si="620"/>
        <v>AS$526</v>
      </c>
      <c r="AT530" s="4" t="str">
        <f t="shared" si="620"/>
        <v>AT$526</v>
      </c>
      <c r="AU530" s="4" t="str">
        <f t="shared" si="620"/>
        <v>AU$526</v>
      </c>
      <c r="AV530" s="4" t="str">
        <f t="shared" si="620"/>
        <v>AV$526</v>
      </c>
      <c r="AW530" s="4" t="str">
        <f t="shared" si="620"/>
        <v>AW$526</v>
      </c>
      <c r="AX530" s="4" t="str">
        <f t="shared" si="620"/>
        <v>AX$526</v>
      </c>
      <c r="AY530" s="4" t="str">
        <f t="shared" ref="AY530:CD530" si="621">ADDRESS(ROW(AY526),COLUMN(AY526),2)</f>
        <v>AY$526</v>
      </c>
      <c r="AZ530" s="4" t="str">
        <f t="shared" si="621"/>
        <v>AZ$526</v>
      </c>
      <c r="BA530" s="4" t="str">
        <f t="shared" si="621"/>
        <v>BA$526</v>
      </c>
      <c r="BB530" s="4" t="str">
        <f t="shared" si="621"/>
        <v>BB$526</v>
      </c>
      <c r="BC530" s="4" t="str">
        <f t="shared" si="621"/>
        <v>BC$526</v>
      </c>
      <c r="BD530" s="4" t="str">
        <f t="shared" si="621"/>
        <v>BD$526</v>
      </c>
      <c r="BE530" s="4" t="str">
        <f t="shared" si="621"/>
        <v>BE$526</v>
      </c>
      <c r="BF530" s="4" t="str">
        <f t="shared" si="621"/>
        <v>BF$526</v>
      </c>
      <c r="BG530" s="4" t="str">
        <f t="shared" si="621"/>
        <v>BG$526</v>
      </c>
      <c r="BH530" s="4" t="str">
        <f t="shared" si="621"/>
        <v>BH$526</v>
      </c>
      <c r="BI530" s="4" t="str">
        <f t="shared" si="621"/>
        <v>BI$526</v>
      </c>
      <c r="BJ530" s="4" t="str">
        <f t="shared" si="621"/>
        <v>BJ$526</v>
      </c>
      <c r="BK530" s="4" t="str">
        <f t="shared" si="621"/>
        <v>BK$526</v>
      </c>
      <c r="BL530" s="4" t="str">
        <f t="shared" si="621"/>
        <v>BL$526</v>
      </c>
      <c r="BM530" s="4" t="str">
        <f t="shared" si="621"/>
        <v>BM$526</v>
      </c>
      <c r="BN530" s="4" t="str">
        <f t="shared" si="621"/>
        <v>BN$526</v>
      </c>
      <c r="BO530" s="4" t="str">
        <f t="shared" si="621"/>
        <v>BO$526</v>
      </c>
      <c r="BP530" s="4" t="str">
        <f t="shared" si="621"/>
        <v>BP$526</v>
      </c>
      <c r="BQ530" s="4" t="str">
        <f t="shared" si="621"/>
        <v>BQ$526</v>
      </c>
      <c r="BR530" s="4" t="str">
        <f t="shared" si="621"/>
        <v>BR$526</v>
      </c>
      <c r="BS530" s="4" t="str">
        <f t="shared" si="621"/>
        <v>BS$526</v>
      </c>
      <c r="BT530" s="4" t="str">
        <f t="shared" si="621"/>
        <v>BT$526</v>
      </c>
      <c r="BU530" s="4" t="str">
        <f t="shared" si="621"/>
        <v>BU$526</v>
      </c>
      <c r="BV530" s="4" t="str">
        <f t="shared" si="621"/>
        <v>BV$526</v>
      </c>
      <c r="BW530" s="4" t="str">
        <f t="shared" si="621"/>
        <v>BW$526</v>
      </c>
      <c r="BX530" s="4" t="str">
        <f t="shared" si="621"/>
        <v>BX$526</v>
      </c>
      <c r="BY530" s="4" t="str">
        <f t="shared" si="621"/>
        <v>BY$526</v>
      </c>
      <c r="BZ530" s="4" t="str">
        <f t="shared" si="621"/>
        <v>BZ$526</v>
      </c>
      <c r="CA530" s="4" t="str">
        <f t="shared" si="621"/>
        <v>CA$526</v>
      </c>
      <c r="CB530" s="4" t="str">
        <f t="shared" si="621"/>
        <v>CB$526</v>
      </c>
      <c r="CC530" s="4" t="str">
        <f t="shared" si="621"/>
        <v>CC$526</v>
      </c>
      <c r="CD530" s="4" t="str">
        <f t="shared" si="621"/>
        <v>CD$526</v>
      </c>
      <c r="CE530" s="4" t="str">
        <f t="shared" ref="CE530:CL530" si="622">ADDRESS(ROW(CE526),COLUMN(CE526),2)</f>
        <v>CE$526</v>
      </c>
      <c r="CF530" s="4" t="str">
        <f t="shared" si="622"/>
        <v>CF$526</v>
      </c>
      <c r="CG530" s="4" t="str">
        <f t="shared" si="622"/>
        <v>CG$526</v>
      </c>
      <c r="CH530" s="4" t="str">
        <f t="shared" si="622"/>
        <v>CH$526</v>
      </c>
      <c r="CI530" s="4" t="str">
        <f t="shared" si="622"/>
        <v>CI$526</v>
      </c>
      <c r="CJ530" s="4" t="str">
        <f t="shared" si="622"/>
        <v>CJ$526</v>
      </c>
      <c r="CK530" s="4" t="str">
        <f t="shared" si="622"/>
        <v>CK$526</v>
      </c>
      <c r="CL530" s="4" t="str">
        <f t="shared" si="622"/>
        <v>CL$526</v>
      </c>
      <c r="CN530" s="78"/>
      <c r="CO530" s="4" t="str">
        <f t="shared" ref="CO530:DK530" si="623">ADDRESS(ROW(CO526),COLUMN(CO526),2)</f>
        <v>CO$526</v>
      </c>
      <c r="CP530" s="4" t="str">
        <f t="shared" si="623"/>
        <v>CP$526</v>
      </c>
      <c r="CQ530" s="4" t="str">
        <f t="shared" si="623"/>
        <v>CQ$526</v>
      </c>
      <c r="CR530" s="4" t="str">
        <f t="shared" si="623"/>
        <v>CR$526</v>
      </c>
      <c r="CS530" s="4" t="str">
        <f t="shared" si="623"/>
        <v>CS$526</v>
      </c>
      <c r="CT530" s="4" t="str">
        <f t="shared" si="623"/>
        <v>CT$526</v>
      </c>
      <c r="CU530" s="4" t="str">
        <f t="shared" si="623"/>
        <v>CU$526</v>
      </c>
      <c r="CV530" s="4" t="str">
        <f t="shared" si="623"/>
        <v>CV$526</v>
      </c>
      <c r="CW530" s="4" t="str">
        <f t="shared" si="623"/>
        <v>CW$526</v>
      </c>
      <c r="CX530" s="4" t="str">
        <f t="shared" si="623"/>
        <v>CX$526</v>
      </c>
      <c r="CY530" s="4" t="str">
        <f t="shared" si="623"/>
        <v>CY$526</v>
      </c>
      <c r="CZ530" s="4" t="str">
        <f t="shared" si="623"/>
        <v>CZ$526</v>
      </c>
      <c r="DA530" s="4" t="str">
        <f t="shared" si="623"/>
        <v>DA$526</v>
      </c>
      <c r="DB530" s="4" t="str">
        <f t="shared" si="623"/>
        <v>DB$526</v>
      </c>
      <c r="DC530" s="4" t="str">
        <f t="shared" si="623"/>
        <v>DC$526</v>
      </c>
      <c r="DD530" s="4" t="str">
        <f t="shared" si="623"/>
        <v>DD$526</v>
      </c>
      <c r="DE530" s="4" t="str">
        <f t="shared" si="623"/>
        <v>DE$526</v>
      </c>
      <c r="DF530" s="4" t="str">
        <f t="shared" si="623"/>
        <v>DF$526</v>
      </c>
      <c r="DG530" s="4" t="str">
        <f t="shared" si="623"/>
        <v>DG$526</v>
      </c>
      <c r="DH530" s="4" t="str">
        <f t="shared" si="623"/>
        <v>DH$526</v>
      </c>
      <c r="DI530" s="4" t="str">
        <f t="shared" si="623"/>
        <v>DI$526</v>
      </c>
      <c r="DJ530" s="4" t="str">
        <f t="shared" si="623"/>
        <v>DJ$526</v>
      </c>
      <c r="DK530" s="4" t="str">
        <f t="shared" si="623"/>
        <v>DK$526</v>
      </c>
      <c r="DL530" s="4" t="str">
        <f t="shared" ref="DL530" si="624">ADDRESS(ROW(DL526),COLUMN(DL526),2)</f>
        <v>DL$526</v>
      </c>
    </row>
    <row r="531" spans="1:116" x14ac:dyDescent="0.4">
      <c r="B531" t="s">
        <v>332</v>
      </c>
      <c r="D531" t="s">
        <v>760</v>
      </c>
      <c r="E531" s="8" t="str">
        <f t="shared" si="612"/>
        <v>531 SALES-PV</v>
      </c>
      <c r="G531" s="128" t="s">
        <v>333</v>
      </c>
      <c r="H531" s="56"/>
      <c r="I531" s="79"/>
      <c r="J531" s="79"/>
      <c r="K531" s="15"/>
      <c r="L531" s="15"/>
      <c r="M531" s="15"/>
      <c r="N531" s="15"/>
      <c r="O531" s="15"/>
      <c r="P531" s="15"/>
      <c r="R531" s="15"/>
      <c r="S531" s="179" t="str">
        <f t="shared" ref="S531:AX531" si="625">S518</f>
        <v>S$17</v>
      </c>
      <c r="T531" s="179" t="str">
        <f t="shared" si="625"/>
        <v>T$17</v>
      </c>
      <c r="U531" s="179" t="str">
        <f t="shared" si="625"/>
        <v>U$17</v>
      </c>
      <c r="V531" s="179" t="str">
        <f t="shared" si="625"/>
        <v>V$17</v>
      </c>
      <c r="W531" s="179" t="str">
        <f t="shared" si="625"/>
        <v>W$17</v>
      </c>
      <c r="X531" s="179" t="str">
        <f t="shared" si="625"/>
        <v>X$17</v>
      </c>
      <c r="Y531" s="179" t="str">
        <f t="shared" si="625"/>
        <v>Y$17</v>
      </c>
      <c r="Z531" s="179" t="str">
        <f t="shared" si="625"/>
        <v>Z$17</v>
      </c>
      <c r="AA531" s="179" t="str">
        <f t="shared" si="625"/>
        <v>AA$17</v>
      </c>
      <c r="AB531" s="179" t="str">
        <f t="shared" si="625"/>
        <v>AB$17</v>
      </c>
      <c r="AC531" s="179" t="str">
        <f t="shared" si="625"/>
        <v>AC$17</v>
      </c>
      <c r="AD531" s="179" t="str">
        <f t="shared" si="625"/>
        <v>AD$17</v>
      </c>
      <c r="AE531" s="179" t="str">
        <f t="shared" si="625"/>
        <v>AE$17</v>
      </c>
      <c r="AF531" s="179" t="str">
        <f t="shared" si="625"/>
        <v>AF$17</v>
      </c>
      <c r="AG531" s="179" t="str">
        <f t="shared" si="625"/>
        <v>AG$17</v>
      </c>
      <c r="AH531" s="179" t="str">
        <f t="shared" si="625"/>
        <v>AH$17</v>
      </c>
      <c r="AI531" s="179" t="str">
        <f t="shared" si="625"/>
        <v>AI$17</v>
      </c>
      <c r="AJ531" s="179" t="str">
        <f t="shared" si="625"/>
        <v>AJ$17</v>
      </c>
      <c r="AK531" s="179" t="str">
        <f t="shared" si="625"/>
        <v>AK$17</v>
      </c>
      <c r="AL531" s="179" t="str">
        <f t="shared" si="625"/>
        <v>AL$17</v>
      </c>
      <c r="AM531" s="179" t="str">
        <f t="shared" si="625"/>
        <v>AM$17</v>
      </c>
      <c r="AN531" s="179" t="str">
        <f t="shared" si="625"/>
        <v>AN$17</v>
      </c>
      <c r="AO531" s="179" t="str">
        <f t="shared" si="625"/>
        <v>AO$17</v>
      </c>
      <c r="AP531" s="179" t="str">
        <f t="shared" si="625"/>
        <v>AP$17</v>
      </c>
      <c r="AQ531" s="179" t="str">
        <f t="shared" si="625"/>
        <v>AQ$17</v>
      </c>
      <c r="AR531" s="179" t="str">
        <f t="shared" si="625"/>
        <v>AR$17</v>
      </c>
      <c r="AS531" s="179" t="str">
        <f t="shared" si="625"/>
        <v>AS$17</v>
      </c>
      <c r="AT531" s="179" t="str">
        <f t="shared" si="625"/>
        <v>AT$17</v>
      </c>
      <c r="AU531" s="179" t="str">
        <f t="shared" si="625"/>
        <v>AU$17</v>
      </c>
      <c r="AV531" s="179" t="str">
        <f t="shared" si="625"/>
        <v>AV$17</v>
      </c>
      <c r="AW531" s="179" t="str">
        <f t="shared" si="625"/>
        <v>AW$17</v>
      </c>
      <c r="AX531" s="179" t="str">
        <f t="shared" si="625"/>
        <v>AX$17</v>
      </c>
      <c r="AY531" s="179" t="str">
        <f t="shared" ref="AY531:CD531" si="626">AY518</f>
        <v>AY$17</v>
      </c>
      <c r="AZ531" s="179" t="str">
        <f t="shared" si="626"/>
        <v>AZ$17</v>
      </c>
      <c r="BA531" s="179" t="str">
        <f t="shared" si="626"/>
        <v>BA$17</v>
      </c>
      <c r="BB531" s="179" t="str">
        <f t="shared" si="626"/>
        <v>BB$17</v>
      </c>
      <c r="BC531" s="179" t="str">
        <f t="shared" si="626"/>
        <v>BC$17</v>
      </c>
      <c r="BD531" s="179" t="str">
        <f t="shared" si="626"/>
        <v>BD$17</v>
      </c>
      <c r="BE531" s="179" t="str">
        <f t="shared" si="626"/>
        <v>BE$17</v>
      </c>
      <c r="BF531" s="179" t="str">
        <f t="shared" si="626"/>
        <v>BF$17</v>
      </c>
      <c r="BG531" s="179" t="str">
        <f t="shared" si="626"/>
        <v>BG$17</v>
      </c>
      <c r="BH531" s="179" t="str">
        <f t="shared" si="626"/>
        <v>BH$17</v>
      </c>
      <c r="BI531" s="179" t="str">
        <f t="shared" si="626"/>
        <v>BI$17</v>
      </c>
      <c r="BJ531" s="179" t="str">
        <f t="shared" si="626"/>
        <v>BJ$17</v>
      </c>
      <c r="BK531" s="179" t="str">
        <f t="shared" si="626"/>
        <v>BK$17</v>
      </c>
      <c r="BL531" s="179" t="str">
        <f t="shared" si="626"/>
        <v>BL$17</v>
      </c>
      <c r="BM531" s="179" t="str">
        <f t="shared" si="626"/>
        <v>BM$17</v>
      </c>
      <c r="BN531" s="179" t="str">
        <f t="shared" si="626"/>
        <v>BN$17</v>
      </c>
      <c r="BO531" s="179" t="str">
        <f t="shared" si="626"/>
        <v>BO$17</v>
      </c>
      <c r="BP531" s="179" t="str">
        <f t="shared" si="626"/>
        <v>BP$17</v>
      </c>
      <c r="BQ531" s="179" t="str">
        <f t="shared" si="626"/>
        <v>BQ$17</v>
      </c>
      <c r="BR531" s="179" t="str">
        <f t="shared" si="626"/>
        <v>BR$17</v>
      </c>
      <c r="BS531" s="179" t="str">
        <f t="shared" si="626"/>
        <v>BS$17</v>
      </c>
      <c r="BT531" s="179" t="str">
        <f t="shared" si="626"/>
        <v>BT$17</v>
      </c>
      <c r="BU531" s="179" t="str">
        <f t="shared" si="626"/>
        <v>BU$17</v>
      </c>
      <c r="BV531" s="179" t="str">
        <f t="shared" si="626"/>
        <v>BV$17</v>
      </c>
      <c r="BW531" s="179" t="str">
        <f t="shared" si="626"/>
        <v>BW$17</v>
      </c>
      <c r="BX531" s="179" t="str">
        <f t="shared" si="626"/>
        <v>BX$17</v>
      </c>
      <c r="BY531" s="179" t="str">
        <f t="shared" si="626"/>
        <v>BY$17</v>
      </c>
      <c r="BZ531" s="179" t="str">
        <f t="shared" si="626"/>
        <v>BZ$17</v>
      </c>
      <c r="CA531" s="179" t="str">
        <f t="shared" si="626"/>
        <v>CA$17</v>
      </c>
      <c r="CB531" s="179" t="str">
        <f t="shared" si="626"/>
        <v>CB$17</v>
      </c>
      <c r="CC531" s="179" t="str">
        <f t="shared" si="626"/>
        <v>CC$17</v>
      </c>
      <c r="CD531" s="179" t="str">
        <f t="shared" si="626"/>
        <v>CD$17</v>
      </c>
      <c r="CE531" s="179" t="str">
        <f t="shared" ref="CE531:CL531" si="627">CE518</f>
        <v>CE$17</v>
      </c>
      <c r="CF531" s="179" t="str">
        <f t="shared" si="627"/>
        <v>CF$17</v>
      </c>
      <c r="CG531" s="179" t="str">
        <f t="shared" si="627"/>
        <v>CG$17</v>
      </c>
      <c r="CH531" s="179" t="str">
        <f t="shared" si="627"/>
        <v>CH$17</v>
      </c>
      <c r="CI531" s="179" t="str">
        <f t="shared" si="627"/>
        <v>CI$17</v>
      </c>
      <c r="CJ531" s="179" t="str">
        <f t="shared" si="627"/>
        <v>CJ$17</v>
      </c>
      <c r="CK531" s="179" t="str">
        <f t="shared" si="627"/>
        <v>CK$17</v>
      </c>
      <c r="CL531" s="179" t="str">
        <f t="shared" si="627"/>
        <v>CL$17</v>
      </c>
      <c r="CN531" s="79"/>
      <c r="CO531" s="179" t="str">
        <f t="shared" ref="CO531:DK531" si="628">CO518</f>
        <v>CO$17</v>
      </c>
      <c r="CP531" s="179" t="str">
        <f t="shared" si="628"/>
        <v>CP$17</v>
      </c>
      <c r="CQ531" s="179" t="str">
        <f t="shared" si="628"/>
        <v>CQ$17</v>
      </c>
      <c r="CR531" s="179" t="str">
        <f t="shared" si="628"/>
        <v>CR$17</v>
      </c>
      <c r="CS531" s="179" t="str">
        <f t="shared" si="628"/>
        <v>CS$17</v>
      </c>
      <c r="CT531" s="179" t="str">
        <f t="shared" si="628"/>
        <v>CT$17</v>
      </c>
      <c r="CU531" s="179" t="str">
        <f t="shared" si="628"/>
        <v>CU$17</v>
      </c>
      <c r="CV531" s="179" t="str">
        <f t="shared" si="628"/>
        <v>CV$17</v>
      </c>
      <c r="CW531" s="179" t="str">
        <f t="shared" si="628"/>
        <v>CW$17</v>
      </c>
      <c r="CX531" s="179" t="str">
        <f t="shared" si="628"/>
        <v>CX$17</v>
      </c>
      <c r="CY531" s="179" t="str">
        <f t="shared" si="628"/>
        <v>CY$17</v>
      </c>
      <c r="CZ531" s="179" t="str">
        <f t="shared" si="628"/>
        <v>CZ$17</v>
      </c>
      <c r="DA531" s="179" t="str">
        <f t="shared" si="628"/>
        <v>DA$17</v>
      </c>
      <c r="DB531" s="179" t="str">
        <f t="shared" si="628"/>
        <v>DB$17</v>
      </c>
      <c r="DC531" s="179" t="str">
        <f t="shared" si="628"/>
        <v>DC$17</v>
      </c>
      <c r="DD531" s="179" t="str">
        <f t="shared" si="628"/>
        <v>DD$17</v>
      </c>
      <c r="DE531" s="179" t="str">
        <f t="shared" si="628"/>
        <v>DE$17</v>
      </c>
      <c r="DF531" s="179" t="str">
        <f t="shared" si="628"/>
        <v>DF$17</v>
      </c>
      <c r="DG531" s="179" t="str">
        <f t="shared" si="628"/>
        <v>DG$17</v>
      </c>
      <c r="DH531" s="179" t="str">
        <f t="shared" si="628"/>
        <v>DH$17</v>
      </c>
      <c r="DI531" s="179" t="str">
        <f t="shared" si="628"/>
        <v>DI$17</v>
      </c>
      <c r="DJ531" s="179" t="str">
        <f t="shared" si="628"/>
        <v>DJ$17</v>
      </c>
      <c r="DK531" s="179" t="str">
        <f t="shared" si="628"/>
        <v>DK$17</v>
      </c>
      <c r="DL531" s="179" t="str">
        <f t="shared" ref="DL531" si="629">DL518</f>
        <v>DL$17</v>
      </c>
    </row>
    <row r="532" spans="1:116" x14ac:dyDescent="0.4">
      <c r="B532" t="s">
        <v>332</v>
      </c>
      <c r="D532" t="s">
        <v>760</v>
      </c>
      <c r="E532" s="8" t="str">
        <f t="shared" si="612"/>
        <v>532 SALES-PV</v>
      </c>
      <c r="G532" s="8" t="str">
        <f>G519</f>
        <v>(Secondary label)</v>
      </c>
      <c r="H532" s="12"/>
      <c r="I532" s="60"/>
      <c r="J532" s="60"/>
      <c r="K532" s="15"/>
      <c r="L532" s="15"/>
      <c r="M532" s="15"/>
      <c r="N532" s="15"/>
      <c r="O532" s="15"/>
      <c r="P532" s="15"/>
      <c r="R532" s="15"/>
      <c r="S532" s="179">
        <f t="shared" ref="S532:AX532" si="630">S519</f>
        <v>0</v>
      </c>
      <c r="T532" s="179">
        <f t="shared" si="630"/>
        <v>0</v>
      </c>
      <c r="U532" s="179">
        <f t="shared" si="630"/>
        <v>0</v>
      </c>
      <c r="V532" s="179">
        <f t="shared" si="630"/>
        <v>0</v>
      </c>
      <c r="W532" s="179">
        <f t="shared" si="630"/>
        <v>0</v>
      </c>
      <c r="X532" s="179">
        <f t="shared" si="630"/>
        <v>0</v>
      </c>
      <c r="Y532" s="179">
        <f t="shared" si="630"/>
        <v>0</v>
      </c>
      <c r="Z532" s="179">
        <f t="shared" si="630"/>
        <v>0</v>
      </c>
      <c r="AA532" s="179">
        <f t="shared" si="630"/>
        <v>0</v>
      </c>
      <c r="AB532" s="179">
        <f t="shared" si="630"/>
        <v>0</v>
      </c>
      <c r="AC532" s="179">
        <f t="shared" si="630"/>
        <v>0</v>
      </c>
      <c r="AD532" s="179">
        <f t="shared" si="630"/>
        <v>0</v>
      </c>
      <c r="AE532" s="179">
        <f t="shared" si="630"/>
        <v>0</v>
      </c>
      <c r="AF532" s="179">
        <f t="shared" si="630"/>
        <v>0</v>
      </c>
      <c r="AG532" s="179">
        <f t="shared" si="630"/>
        <v>0</v>
      </c>
      <c r="AH532" s="179">
        <f t="shared" si="630"/>
        <v>0</v>
      </c>
      <c r="AI532" s="179">
        <f t="shared" si="630"/>
        <v>0</v>
      </c>
      <c r="AJ532" s="179">
        <f t="shared" si="630"/>
        <v>0</v>
      </c>
      <c r="AK532" s="179">
        <f t="shared" si="630"/>
        <v>0</v>
      </c>
      <c r="AL532" s="179">
        <f t="shared" si="630"/>
        <v>0</v>
      </c>
      <c r="AM532" s="179">
        <f t="shared" si="630"/>
        <v>0</v>
      </c>
      <c r="AN532" s="179">
        <f t="shared" si="630"/>
        <v>0</v>
      </c>
      <c r="AO532" s="179">
        <f t="shared" si="630"/>
        <v>0</v>
      </c>
      <c r="AP532" s="179">
        <f t="shared" si="630"/>
        <v>0</v>
      </c>
      <c r="AQ532" s="179">
        <f t="shared" si="630"/>
        <v>0</v>
      </c>
      <c r="AR532" s="179">
        <f t="shared" si="630"/>
        <v>0</v>
      </c>
      <c r="AS532" s="179">
        <f t="shared" si="630"/>
        <v>0</v>
      </c>
      <c r="AT532" s="179">
        <f t="shared" si="630"/>
        <v>0</v>
      </c>
      <c r="AU532" s="179">
        <f t="shared" si="630"/>
        <v>0</v>
      </c>
      <c r="AV532" s="179">
        <f t="shared" si="630"/>
        <v>0</v>
      </c>
      <c r="AW532" s="179">
        <f t="shared" si="630"/>
        <v>0</v>
      </c>
      <c r="AX532" s="179">
        <f t="shared" si="630"/>
        <v>0</v>
      </c>
      <c r="AY532" s="179">
        <f t="shared" ref="AY532:CD532" si="631">AY519</f>
        <v>0</v>
      </c>
      <c r="AZ532" s="179">
        <f t="shared" si="631"/>
        <v>0</v>
      </c>
      <c r="BA532" s="179">
        <f t="shared" si="631"/>
        <v>0</v>
      </c>
      <c r="BB532" s="179">
        <f t="shared" si="631"/>
        <v>0</v>
      </c>
      <c r="BC532" s="179">
        <f t="shared" si="631"/>
        <v>0</v>
      </c>
      <c r="BD532" s="179">
        <f t="shared" si="631"/>
        <v>0</v>
      </c>
      <c r="BE532" s="179">
        <f t="shared" si="631"/>
        <v>0</v>
      </c>
      <c r="BF532" s="179">
        <f t="shared" si="631"/>
        <v>0</v>
      </c>
      <c r="BG532" s="179">
        <f t="shared" si="631"/>
        <v>0</v>
      </c>
      <c r="BH532" s="179">
        <f t="shared" si="631"/>
        <v>0</v>
      </c>
      <c r="BI532" s="179">
        <f t="shared" si="631"/>
        <v>0</v>
      </c>
      <c r="BJ532" s="179">
        <f t="shared" si="631"/>
        <v>0</v>
      </c>
      <c r="BK532" s="179">
        <f t="shared" si="631"/>
        <v>0</v>
      </c>
      <c r="BL532" s="179">
        <f t="shared" si="631"/>
        <v>0</v>
      </c>
      <c r="BM532" s="179">
        <f t="shared" si="631"/>
        <v>0</v>
      </c>
      <c r="BN532" s="179">
        <f t="shared" si="631"/>
        <v>0</v>
      </c>
      <c r="BO532" s="179">
        <f t="shared" si="631"/>
        <v>0</v>
      </c>
      <c r="BP532" s="179">
        <f t="shared" si="631"/>
        <v>0</v>
      </c>
      <c r="BQ532" s="179">
        <f t="shared" si="631"/>
        <v>0</v>
      </c>
      <c r="BR532" s="179">
        <f t="shared" si="631"/>
        <v>0</v>
      </c>
      <c r="BS532" s="179">
        <f t="shared" si="631"/>
        <v>0</v>
      </c>
      <c r="BT532" s="179">
        <f t="shared" si="631"/>
        <v>0</v>
      </c>
      <c r="BU532" s="179">
        <f t="shared" si="631"/>
        <v>0</v>
      </c>
      <c r="BV532" s="179">
        <f t="shared" si="631"/>
        <v>0</v>
      </c>
      <c r="BW532" s="179">
        <f t="shared" si="631"/>
        <v>0</v>
      </c>
      <c r="BX532" s="179">
        <f t="shared" si="631"/>
        <v>0</v>
      </c>
      <c r="BY532" s="179">
        <f t="shared" si="631"/>
        <v>0</v>
      </c>
      <c r="BZ532" s="179">
        <f t="shared" si="631"/>
        <v>0</v>
      </c>
      <c r="CA532" s="179">
        <f t="shared" si="631"/>
        <v>0</v>
      </c>
      <c r="CB532" s="179">
        <f t="shared" si="631"/>
        <v>0</v>
      </c>
      <c r="CC532" s="179">
        <f t="shared" si="631"/>
        <v>0</v>
      </c>
      <c r="CD532" s="179">
        <f t="shared" si="631"/>
        <v>0</v>
      </c>
      <c r="CE532" s="179">
        <f t="shared" ref="CE532:CL532" si="632">CE519</f>
        <v>0</v>
      </c>
      <c r="CF532" s="179">
        <f t="shared" si="632"/>
        <v>0</v>
      </c>
      <c r="CG532" s="179">
        <f t="shared" si="632"/>
        <v>0</v>
      </c>
      <c r="CH532" s="179">
        <f t="shared" si="632"/>
        <v>0</v>
      </c>
      <c r="CI532" s="179">
        <f t="shared" si="632"/>
        <v>0</v>
      </c>
      <c r="CJ532" s="179">
        <f t="shared" si="632"/>
        <v>0</v>
      </c>
      <c r="CK532" s="179">
        <f t="shared" si="632"/>
        <v>0</v>
      </c>
      <c r="CL532" s="179">
        <f t="shared" si="632"/>
        <v>0</v>
      </c>
      <c r="CN532" s="60"/>
      <c r="CO532" s="179">
        <f t="shared" ref="CO532:DK532" si="633">CO519</f>
        <v>0</v>
      </c>
      <c r="CP532" s="179">
        <f t="shared" si="633"/>
        <v>0</v>
      </c>
      <c r="CQ532" s="179">
        <f t="shared" si="633"/>
        <v>0</v>
      </c>
      <c r="CR532" s="179">
        <f t="shared" si="633"/>
        <v>0</v>
      </c>
      <c r="CS532" s="179">
        <f t="shared" si="633"/>
        <v>0</v>
      </c>
      <c r="CT532" s="179">
        <f t="shared" si="633"/>
        <v>0</v>
      </c>
      <c r="CU532" s="179">
        <f t="shared" si="633"/>
        <v>0</v>
      </c>
      <c r="CV532" s="179">
        <f t="shared" si="633"/>
        <v>0</v>
      </c>
      <c r="CW532" s="179">
        <f t="shared" si="633"/>
        <v>0</v>
      </c>
      <c r="CX532" s="179">
        <f t="shared" si="633"/>
        <v>0</v>
      </c>
      <c r="CY532" s="179">
        <f t="shared" si="633"/>
        <v>0</v>
      </c>
      <c r="CZ532" s="179">
        <f t="shared" si="633"/>
        <v>0</v>
      </c>
      <c r="DA532" s="179">
        <f t="shared" si="633"/>
        <v>0</v>
      </c>
      <c r="DB532" s="179">
        <f t="shared" si="633"/>
        <v>0</v>
      </c>
      <c r="DC532" s="179">
        <f t="shared" si="633"/>
        <v>0</v>
      </c>
      <c r="DD532" s="179">
        <f t="shared" si="633"/>
        <v>0</v>
      </c>
      <c r="DE532" s="179">
        <f t="shared" si="633"/>
        <v>0</v>
      </c>
      <c r="DF532" s="179">
        <f t="shared" si="633"/>
        <v>0</v>
      </c>
      <c r="DG532" s="179">
        <f t="shared" si="633"/>
        <v>0</v>
      </c>
      <c r="DH532" s="179">
        <f t="shared" si="633"/>
        <v>0</v>
      </c>
      <c r="DI532" s="179">
        <f t="shared" si="633"/>
        <v>0</v>
      </c>
      <c r="DJ532" s="179">
        <f t="shared" si="633"/>
        <v>0</v>
      </c>
      <c r="DK532" s="179">
        <f t="shared" si="633"/>
        <v>0</v>
      </c>
      <c r="DL532" s="179">
        <f t="shared" ref="DL532" si="634">DL519</f>
        <v>0</v>
      </c>
    </row>
    <row r="533" spans="1:116" x14ac:dyDescent="0.4">
      <c r="B533" t="s">
        <v>332</v>
      </c>
      <c r="D533" t="s">
        <v>760</v>
      </c>
      <c r="E533" s="8" t="str">
        <f t="shared" ref="E533" si="635">ROW()&amp;" "&amp;D533</f>
        <v>533 SALES-PV</v>
      </c>
      <c r="G533" s="8" t="str">
        <f>G520</f>
        <v xml:space="preserve">secondary unit </v>
      </c>
      <c r="H533" s="12"/>
      <c r="I533" s="60"/>
      <c r="J533" s="60"/>
      <c r="K533" s="15"/>
      <c r="L533" s="15"/>
      <c r="M533" s="15"/>
      <c r="N533" s="15"/>
      <c r="O533" s="15"/>
      <c r="P533" s="15"/>
      <c r="R533" s="15"/>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N533" s="60"/>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row>
    <row r="534" spans="1:116" x14ac:dyDescent="0.4">
      <c r="B534" t="s">
        <v>332</v>
      </c>
      <c r="D534" t="s">
        <v>760</v>
      </c>
      <c r="E534" s="8" t="str">
        <f t="shared" si="612"/>
        <v>534 SALES-PV</v>
      </c>
      <c r="G534" s="8" t="str">
        <f>G521</f>
        <v>Secondary revenue driver</v>
      </c>
      <c r="H534" s="12"/>
      <c r="I534" s="60"/>
      <c r="J534" s="60"/>
      <c r="K534" s="15"/>
      <c r="L534" s="15"/>
      <c r="M534" s="15"/>
      <c r="N534" s="15"/>
      <c r="O534" s="15"/>
      <c r="P534" s="15"/>
      <c r="R534" s="15"/>
      <c r="S534" s="179" t="str">
        <f t="shared" ref="S534:AX534" si="636">S521</f>
        <v>S$18</v>
      </c>
      <c r="T534" s="179" t="str">
        <f t="shared" si="636"/>
        <v>T$18</v>
      </c>
      <c r="U534" s="179" t="str">
        <f t="shared" si="636"/>
        <v>U$18</v>
      </c>
      <c r="V534" s="179" t="str">
        <f t="shared" si="636"/>
        <v>V$18</v>
      </c>
      <c r="W534" s="179" t="str">
        <f t="shared" si="636"/>
        <v>W$18</v>
      </c>
      <c r="X534" s="179" t="str">
        <f t="shared" si="636"/>
        <v>X$18</v>
      </c>
      <c r="Y534" s="179" t="str">
        <f t="shared" si="636"/>
        <v>Y$18</v>
      </c>
      <c r="Z534" s="179" t="str">
        <f t="shared" si="636"/>
        <v>Z$18</v>
      </c>
      <c r="AA534" s="179" t="str">
        <f t="shared" si="636"/>
        <v>AA$18</v>
      </c>
      <c r="AB534" s="179" t="str">
        <f t="shared" si="636"/>
        <v>AB$18</v>
      </c>
      <c r="AC534" s="179" t="str">
        <f t="shared" si="636"/>
        <v>AC$18</v>
      </c>
      <c r="AD534" s="179" t="str">
        <f t="shared" si="636"/>
        <v>AD$18</v>
      </c>
      <c r="AE534" s="179" t="str">
        <f t="shared" si="636"/>
        <v>AE$18</v>
      </c>
      <c r="AF534" s="179" t="str">
        <f t="shared" si="636"/>
        <v>AF$18</v>
      </c>
      <c r="AG534" s="179" t="str">
        <f t="shared" si="636"/>
        <v>AG$18</v>
      </c>
      <c r="AH534" s="179" t="str">
        <f t="shared" si="636"/>
        <v>AH$18</v>
      </c>
      <c r="AI534" s="179" t="str">
        <f t="shared" si="636"/>
        <v>AI$18</v>
      </c>
      <c r="AJ534" s="179" t="str">
        <f t="shared" si="636"/>
        <v>AJ$18</v>
      </c>
      <c r="AK534" s="179" t="str">
        <f t="shared" si="636"/>
        <v>AK$18</v>
      </c>
      <c r="AL534" s="179" t="str">
        <f t="shared" si="636"/>
        <v>AL$18</v>
      </c>
      <c r="AM534" s="179" t="str">
        <f t="shared" si="636"/>
        <v>AM$18</v>
      </c>
      <c r="AN534" s="179" t="str">
        <f t="shared" si="636"/>
        <v>AN$18</v>
      </c>
      <c r="AO534" s="179" t="str">
        <f t="shared" si="636"/>
        <v>AO$18</v>
      </c>
      <c r="AP534" s="179" t="str">
        <f t="shared" si="636"/>
        <v>AP$18</v>
      </c>
      <c r="AQ534" s="179" t="str">
        <f t="shared" si="636"/>
        <v>AQ$18</v>
      </c>
      <c r="AR534" s="179" t="str">
        <f t="shared" si="636"/>
        <v>AR$18</v>
      </c>
      <c r="AS534" s="179" t="str">
        <f t="shared" si="636"/>
        <v>AS$18</v>
      </c>
      <c r="AT534" s="179" t="str">
        <f t="shared" si="636"/>
        <v>AT$18</v>
      </c>
      <c r="AU534" s="179" t="str">
        <f t="shared" si="636"/>
        <v>AU$18</v>
      </c>
      <c r="AV534" s="179" t="str">
        <f t="shared" si="636"/>
        <v>AV$18</v>
      </c>
      <c r="AW534" s="179" t="str">
        <f t="shared" si="636"/>
        <v>AW$18</v>
      </c>
      <c r="AX534" s="179" t="str">
        <f t="shared" si="636"/>
        <v>AX$18</v>
      </c>
      <c r="AY534" s="179" t="str">
        <f t="shared" ref="AY534:CD534" si="637">AY521</f>
        <v>AY$18</v>
      </c>
      <c r="AZ534" s="179" t="str">
        <f t="shared" si="637"/>
        <v>AZ$18</v>
      </c>
      <c r="BA534" s="179" t="str">
        <f t="shared" si="637"/>
        <v>BA$18</v>
      </c>
      <c r="BB534" s="179" t="str">
        <f t="shared" si="637"/>
        <v>BB$18</v>
      </c>
      <c r="BC534" s="179" t="str">
        <f t="shared" si="637"/>
        <v>BC$18</v>
      </c>
      <c r="BD534" s="179" t="str">
        <f t="shared" si="637"/>
        <v>BD$18</v>
      </c>
      <c r="BE534" s="179" t="str">
        <f t="shared" si="637"/>
        <v>BE$18</v>
      </c>
      <c r="BF534" s="179" t="str">
        <f t="shared" si="637"/>
        <v>BF$18</v>
      </c>
      <c r="BG534" s="179" t="str">
        <f t="shared" si="637"/>
        <v>BG$18</v>
      </c>
      <c r="BH534" s="179" t="str">
        <f t="shared" si="637"/>
        <v>BH$18</v>
      </c>
      <c r="BI534" s="179" t="str">
        <f t="shared" si="637"/>
        <v>BI$18</v>
      </c>
      <c r="BJ534" s="179" t="str">
        <f t="shared" si="637"/>
        <v>BJ$18</v>
      </c>
      <c r="BK534" s="179" t="str">
        <f t="shared" si="637"/>
        <v>BK$18</v>
      </c>
      <c r="BL534" s="179" t="str">
        <f t="shared" si="637"/>
        <v>BL$18</v>
      </c>
      <c r="BM534" s="179" t="str">
        <f t="shared" si="637"/>
        <v>BM$18</v>
      </c>
      <c r="BN534" s="179" t="str">
        <f t="shared" si="637"/>
        <v>BN$18</v>
      </c>
      <c r="BO534" s="179" t="str">
        <f t="shared" si="637"/>
        <v>BO$18</v>
      </c>
      <c r="BP534" s="179" t="str">
        <f t="shared" si="637"/>
        <v>BP$18</v>
      </c>
      <c r="BQ534" s="179" t="str">
        <f t="shared" si="637"/>
        <v>BQ$18</v>
      </c>
      <c r="BR534" s="179" t="str">
        <f t="shared" si="637"/>
        <v>BR$18</v>
      </c>
      <c r="BS534" s="179" t="str">
        <f t="shared" si="637"/>
        <v>BS$18</v>
      </c>
      <c r="BT534" s="179" t="str">
        <f t="shared" si="637"/>
        <v>BT$18</v>
      </c>
      <c r="BU534" s="179" t="str">
        <f t="shared" si="637"/>
        <v>BU$18</v>
      </c>
      <c r="BV534" s="179" t="str">
        <f t="shared" si="637"/>
        <v>BV$18</v>
      </c>
      <c r="BW534" s="179" t="str">
        <f t="shared" si="637"/>
        <v>BW$18</v>
      </c>
      <c r="BX534" s="179" t="str">
        <f t="shared" si="637"/>
        <v>BX$18</v>
      </c>
      <c r="BY534" s="179" t="str">
        <f t="shared" si="637"/>
        <v>BY$18</v>
      </c>
      <c r="BZ534" s="179" t="str">
        <f t="shared" si="637"/>
        <v>BZ$18</v>
      </c>
      <c r="CA534" s="179" t="str">
        <f t="shared" si="637"/>
        <v>CA$18</v>
      </c>
      <c r="CB534" s="179" t="str">
        <f t="shared" si="637"/>
        <v>CB$18</v>
      </c>
      <c r="CC534" s="179" t="str">
        <f t="shared" si="637"/>
        <v>CC$18</v>
      </c>
      <c r="CD534" s="179" t="str">
        <f t="shared" si="637"/>
        <v>CD$18</v>
      </c>
      <c r="CE534" s="179" t="str">
        <f t="shared" ref="CE534:CL534" si="638">CE521</f>
        <v>CE$18</v>
      </c>
      <c r="CF534" s="179" t="str">
        <f t="shared" si="638"/>
        <v>CF$18</v>
      </c>
      <c r="CG534" s="179" t="str">
        <f t="shared" si="638"/>
        <v>CG$18</v>
      </c>
      <c r="CH534" s="179" t="str">
        <f t="shared" si="638"/>
        <v>CH$18</v>
      </c>
      <c r="CI534" s="179" t="str">
        <f t="shared" si="638"/>
        <v>CI$18</v>
      </c>
      <c r="CJ534" s="179" t="str">
        <f t="shared" si="638"/>
        <v>CJ$18</v>
      </c>
      <c r="CK534" s="179" t="str">
        <f t="shared" si="638"/>
        <v>CK$18</v>
      </c>
      <c r="CL534" s="179" t="str">
        <f t="shared" si="638"/>
        <v>CL$18</v>
      </c>
      <c r="CN534" s="60"/>
      <c r="CO534" s="179" t="str">
        <f t="shared" ref="CO534:DK534" si="639">CO521</f>
        <v>CO$18</v>
      </c>
      <c r="CP534" s="179" t="str">
        <f t="shared" si="639"/>
        <v>CP$18</v>
      </c>
      <c r="CQ534" s="179" t="str">
        <f t="shared" si="639"/>
        <v>CQ$18</v>
      </c>
      <c r="CR534" s="179" t="str">
        <f t="shared" si="639"/>
        <v>CR$18</v>
      </c>
      <c r="CS534" s="179" t="str">
        <f t="shared" si="639"/>
        <v>CS$18</v>
      </c>
      <c r="CT534" s="179" t="str">
        <f t="shared" si="639"/>
        <v>CT$18</v>
      </c>
      <c r="CU534" s="179" t="str">
        <f t="shared" si="639"/>
        <v>CU$18</v>
      </c>
      <c r="CV534" s="179" t="str">
        <f t="shared" si="639"/>
        <v>CV$18</v>
      </c>
      <c r="CW534" s="179" t="str">
        <f t="shared" si="639"/>
        <v>CW$18</v>
      </c>
      <c r="CX534" s="179" t="str">
        <f t="shared" si="639"/>
        <v>CX$18</v>
      </c>
      <c r="CY534" s="179" t="str">
        <f t="shared" si="639"/>
        <v>CY$18</v>
      </c>
      <c r="CZ534" s="179" t="str">
        <f t="shared" si="639"/>
        <v>CZ$18</v>
      </c>
      <c r="DA534" s="179" t="str">
        <f t="shared" si="639"/>
        <v>DA$18</v>
      </c>
      <c r="DB534" s="179" t="str">
        <f t="shared" si="639"/>
        <v>DB$18</v>
      </c>
      <c r="DC534" s="179" t="str">
        <f t="shared" si="639"/>
        <v>DC$18</v>
      </c>
      <c r="DD534" s="179" t="str">
        <f t="shared" si="639"/>
        <v>DD$18</v>
      </c>
      <c r="DE534" s="179" t="str">
        <f t="shared" si="639"/>
        <v>DE$18</v>
      </c>
      <c r="DF534" s="179" t="str">
        <f t="shared" si="639"/>
        <v>DF$18</v>
      </c>
      <c r="DG534" s="179" t="str">
        <f t="shared" si="639"/>
        <v>DG$18</v>
      </c>
      <c r="DH534" s="179" t="str">
        <f t="shared" si="639"/>
        <v>DH$18</v>
      </c>
      <c r="DI534" s="179" t="str">
        <f t="shared" si="639"/>
        <v>DI$18</v>
      </c>
      <c r="DJ534" s="179" t="str">
        <f t="shared" si="639"/>
        <v>DJ$18</v>
      </c>
      <c r="DK534" s="179" t="str">
        <f t="shared" si="639"/>
        <v>DK$18</v>
      </c>
      <c r="DL534" s="179" t="str">
        <f t="shared" ref="DL534" si="640">DL521</f>
        <v>DL$18</v>
      </c>
    </row>
    <row r="535" spans="1:116" x14ac:dyDescent="0.4">
      <c r="B535" t="s">
        <v>332</v>
      </c>
      <c r="D535" t="s">
        <v>760</v>
      </c>
      <c r="E535" s="8" t="str">
        <f t="shared" si="612"/>
        <v>535 SALES-PV</v>
      </c>
      <c r="G535" s="8" t="str">
        <f>G522</f>
        <v>Secondary volume driver</v>
      </c>
      <c r="H535" s="12"/>
      <c r="I535" s="60"/>
      <c r="J535" s="60"/>
      <c r="K535" s="15"/>
      <c r="L535" s="15"/>
      <c r="M535" s="15"/>
      <c r="N535" s="15"/>
      <c r="O535" s="15"/>
      <c r="P535" s="15"/>
      <c r="R535" s="15"/>
      <c r="S535" s="179" t="str">
        <f t="shared" ref="S535:AX535" si="641">S522</f>
        <v>S$19</v>
      </c>
      <c r="T535" s="179" t="str">
        <f t="shared" si="641"/>
        <v>T$19</v>
      </c>
      <c r="U535" s="179" t="str">
        <f t="shared" si="641"/>
        <v>U$19</v>
      </c>
      <c r="V535" s="179" t="str">
        <f t="shared" si="641"/>
        <v>V$19</v>
      </c>
      <c r="W535" s="179" t="str">
        <f t="shared" si="641"/>
        <v>W$19</v>
      </c>
      <c r="X535" s="179" t="str">
        <f t="shared" si="641"/>
        <v>X$19</v>
      </c>
      <c r="Y535" s="179" t="str">
        <f t="shared" si="641"/>
        <v>Y$19</v>
      </c>
      <c r="Z535" s="179" t="str">
        <f t="shared" si="641"/>
        <v>Z$19</v>
      </c>
      <c r="AA535" s="179" t="str">
        <f t="shared" si="641"/>
        <v>AA$19</v>
      </c>
      <c r="AB535" s="179" t="str">
        <f t="shared" si="641"/>
        <v>AB$19</v>
      </c>
      <c r="AC535" s="179" t="str">
        <f t="shared" si="641"/>
        <v>AC$19</v>
      </c>
      <c r="AD535" s="179" t="str">
        <f t="shared" si="641"/>
        <v>AD$19</v>
      </c>
      <c r="AE535" s="179" t="str">
        <f t="shared" si="641"/>
        <v>AE$19</v>
      </c>
      <c r="AF535" s="179" t="str">
        <f t="shared" si="641"/>
        <v>AF$19</v>
      </c>
      <c r="AG535" s="179" t="str">
        <f t="shared" si="641"/>
        <v>AG$19</v>
      </c>
      <c r="AH535" s="179" t="str">
        <f t="shared" si="641"/>
        <v>AH$19</v>
      </c>
      <c r="AI535" s="179" t="str">
        <f t="shared" si="641"/>
        <v>AI$19</v>
      </c>
      <c r="AJ535" s="179" t="str">
        <f t="shared" si="641"/>
        <v>AJ$19</v>
      </c>
      <c r="AK535" s="179" t="str">
        <f t="shared" si="641"/>
        <v>AK$19</v>
      </c>
      <c r="AL535" s="179" t="str">
        <f t="shared" si="641"/>
        <v>AL$19</v>
      </c>
      <c r="AM535" s="179" t="str">
        <f t="shared" si="641"/>
        <v>AM$19</v>
      </c>
      <c r="AN535" s="179" t="str">
        <f t="shared" si="641"/>
        <v>AN$19</v>
      </c>
      <c r="AO535" s="179" t="str">
        <f t="shared" si="641"/>
        <v>AO$19</v>
      </c>
      <c r="AP535" s="179" t="str">
        <f t="shared" si="641"/>
        <v>AP$19</v>
      </c>
      <c r="AQ535" s="179" t="str">
        <f t="shared" si="641"/>
        <v>AQ$19</v>
      </c>
      <c r="AR535" s="179" t="str">
        <f t="shared" si="641"/>
        <v>AR$19</v>
      </c>
      <c r="AS535" s="179" t="str">
        <f t="shared" si="641"/>
        <v>AS$19</v>
      </c>
      <c r="AT535" s="179" t="str">
        <f t="shared" si="641"/>
        <v>AT$19</v>
      </c>
      <c r="AU535" s="179" t="str">
        <f t="shared" si="641"/>
        <v>AU$19</v>
      </c>
      <c r="AV535" s="179" t="str">
        <f t="shared" si="641"/>
        <v>AV$19</v>
      </c>
      <c r="AW535" s="179" t="str">
        <f t="shared" si="641"/>
        <v>AW$19</v>
      </c>
      <c r="AX535" s="179" t="str">
        <f t="shared" si="641"/>
        <v>AX$19</v>
      </c>
      <c r="AY535" s="179" t="str">
        <f t="shared" ref="AY535:CD535" si="642">AY522</f>
        <v>AY$19</v>
      </c>
      <c r="AZ535" s="179" t="str">
        <f t="shared" si="642"/>
        <v>AZ$19</v>
      </c>
      <c r="BA535" s="179" t="str">
        <f t="shared" si="642"/>
        <v>BA$19</v>
      </c>
      <c r="BB535" s="179" t="str">
        <f t="shared" si="642"/>
        <v>BB$19</v>
      </c>
      <c r="BC535" s="179" t="str">
        <f t="shared" si="642"/>
        <v>BC$19</v>
      </c>
      <c r="BD535" s="179" t="str">
        <f t="shared" si="642"/>
        <v>BD$19</v>
      </c>
      <c r="BE535" s="179" t="str">
        <f t="shared" si="642"/>
        <v>BE$19</v>
      </c>
      <c r="BF535" s="179" t="str">
        <f t="shared" si="642"/>
        <v>BF$19</v>
      </c>
      <c r="BG535" s="179" t="str">
        <f t="shared" si="642"/>
        <v>BG$19</v>
      </c>
      <c r="BH535" s="179" t="str">
        <f t="shared" si="642"/>
        <v>BH$19</v>
      </c>
      <c r="BI535" s="179" t="str">
        <f t="shared" si="642"/>
        <v>BI$19</v>
      </c>
      <c r="BJ535" s="179" t="str">
        <f t="shared" si="642"/>
        <v>BJ$19</v>
      </c>
      <c r="BK535" s="179" t="str">
        <f t="shared" si="642"/>
        <v>BK$19</v>
      </c>
      <c r="BL535" s="179" t="str">
        <f t="shared" si="642"/>
        <v>BL$19</v>
      </c>
      <c r="BM535" s="179" t="str">
        <f t="shared" si="642"/>
        <v>BM$19</v>
      </c>
      <c r="BN535" s="179" t="str">
        <f t="shared" si="642"/>
        <v>BN$19</v>
      </c>
      <c r="BO535" s="179" t="str">
        <f t="shared" si="642"/>
        <v>BO$19</v>
      </c>
      <c r="BP535" s="179" t="str">
        <f t="shared" si="642"/>
        <v>BP$19</v>
      </c>
      <c r="BQ535" s="179" t="str">
        <f t="shared" si="642"/>
        <v>BQ$19</v>
      </c>
      <c r="BR535" s="179" t="str">
        <f t="shared" si="642"/>
        <v>BR$19</v>
      </c>
      <c r="BS535" s="179" t="str">
        <f t="shared" si="642"/>
        <v>BS$19</v>
      </c>
      <c r="BT535" s="179" t="str">
        <f t="shared" si="642"/>
        <v>BT$19</v>
      </c>
      <c r="BU535" s="179" t="str">
        <f t="shared" si="642"/>
        <v>BU$19</v>
      </c>
      <c r="BV535" s="179" t="str">
        <f t="shared" si="642"/>
        <v>BV$19</v>
      </c>
      <c r="BW535" s="179" t="str">
        <f t="shared" si="642"/>
        <v>BW$19</v>
      </c>
      <c r="BX535" s="179" t="str">
        <f t="shared" si="642"/>
        <v>BX$19</v>
      </c>
      <c r="BY535" s="179" t="str">
        <f t="shared" si="642"/>
        <v>BY$19</v>
      </c>
      <c r="BZ535" s="179" t="str">
        <f t="shared" si="642"/>
        <v>BZ$19</v>
      </c>
      <c r="CA535" s="179" t="str">
        <f t="shared" si="642"/>
        <v>CA$19</v>
      </c>
      <c r="CB535" s="179" t="str">
        <f t="shared" si="642"/>
        <v>CB$19</v>
      </c>
      <c r="CC535" s="179" t="str">
        <f t="shared" si="642"/>
        <v>CC$19</v>
      </c>
      <c r="CD535" s="179" t="str">
        <f t="shared" si="642"/>
        <v>CD$19</v>
      </c>
      <c r="CE535" s="179" t="str">
        <f t="shared" ref="CE535:CL535" si="643">CE522</f>
        <v>CE$19</v>
      </c>
      <c r="CF535" s="179" t="str">
        <f t="shared" si="643"/>
        <v>CF$19</v>
      </c>
      <c r="CG535" s="179" t="str">
        <f t="shared" si="643"/>
        <v>CG$19</v>
      </c>
      <c r="CH535" s="179" t="str">
        <f t="shared" si="643"/>
        <v>CH$19</v>
      </c>
      <c r="CI535" s="179" t="str">
        <f t="shared" si="643"/>
        <v>CI$19</v>
      </c>
      <c r="CJ535" s="179" t="str">
        <f t="shared" si="643"/>
        <v>CJ$19</v>
      </c>
      <c r="CK535" s="179" t="str">
        <f t="shared" si="643"/>
        <v>CK$19</v>
      </c>
      <c r="CL535" s="179" t="str">
        <f t="shared" si="643"/>
        <v>CL$19</v>
      </c>
      <c r="CN535" s="60"/>
      <c r="CO535" s="179" t="str">
        <f t="shared" ref="CO535:DK535" si="644">CO522</f>
        <v>CO$19</v>
      </c>
      <c r="CP535" s="179" t="str">
        <f t="shared" si="644"/>
        <v>CP$19</v>
      </c>
      <c r="CQ535" s="179" t="str">
        <f t="shared" si="644"/>
        <v>CQ$19</v>
      </c>
      <c r="CR535" s="179" t="str">
        <f t="shared" si="644"/>
        <v>CR$19</v>
      </c>
      <c r="CS535" s="179" t="str">
        <f t="shared" si="644"/>
        <v>CS$19</v>
      </c>
      <c r="CT535" s="179" t="str">
        <f t="shared" si="644"/>
        <v>CT$19</v>
      </c>
      <c r="CU535" s="179" t="str">
        <f t="shared" si="644"/>
        <v>CU$19</v>
      </c>
      <c r="CV535" s="179" t="str">
        <f t="shared" si="644"/>
        <v>CV$19</v>
      </c>
      <c r="CW535" s="179" t="str">
        <f t="shared" si="644"/>
        <v>CW$19</v>
      </c>
      <c r="CX535" s="179" t="str">
        <f t="shared" si="644"/>
        <v>CX$19</v>
      </c>
      <c r="CY535" s="179" t="str">
        <f t="shared" si="644"/>
        <v>CY$19</v>
      </c>
      <c r="CZ535" s="179" t="str">
        <f t="shared" si="644"/>
        <v>CZ$19</v>
      </c>
      <c r="DA535" s="179" t="str">
        <f t="shared" si="644"/>
        <v>DA$19</v>
      </c>
      <c r="DB535" s="179" t="str">
        <f t="shared" si="644"/>
        <v>DB$19</v>
      </c>
      <c r="DC535" s="179" t="str">
        <f t="shared" si="644"/>
        <v>DC$19</v>
      </c>
      <c r="DD535" s="179" t="str">
        <f t="shared" si="644"/>
        <v>DD$19</v>
      </c>
      <c r="DE535" s="179" t="str">
        <f t="shared" si="644"/>
        <v>DE$19</v>
      </c>
      <c r="DF535" s="179" t="str">
        <f t="shared" si="644"/>
        <v>DF$19</v>
      </c>
      <c r="DG535" s="179" t="str">
        <f t="shared" si="644"/>
        <v>DG$19</v>
      </c>
      <c r="DH535" s="179" t="str">
        <f t="shared" si="644"/>
        <v>DH$19</v>
      </c>
      <c r="DI535" s="179" t="str">
        <f t="shared" si="644"/>
        <v>DI$19</v>
      </c>
      <c r="DJ535" s="179" t="str">
        <f t="shared" si="644"/>
        <v>DJ$19</v>
      </c>
      <c r="DK535" s="179" t="str">
        <f t="shared" si="644"/>
        <v>DK$19</v>
      </c>
      <c r="DL535" s="179" t="str">
        <f t="shared" ref="DL535" si="645">DL522</f>
        <v>DL$19</v>
      </c>
    </row>
    <row r="536" spans="1:116" x14ac:dyDescent="0.4">
      <c r="E536" s="8"/>
      <c r="H536" s="12"/>
      <c r="I536" s="60"/>
      <c r="J536" s="60"/>
      <c r="K536" s="15"/>
      <c r="L536" s="15"/>
      <c r="M536" s="15"/>
      <c r="N536" s="15"/>
      <c r="O536" s="15"/>
      <c r="P536" s="15"/>
      <c r="R536" s="15"/>
      <c r="S536" s="179">
        <v>20</v>
      </c>
      <c r="T536" s="179">
        <v>20</v>
      </c>
      <c r="U536" s="179">
        <v>20</v>
      </c>
      <c r="V536" s="179">
        <v>20</v>
      </c>
      <c r="W536" s="179">
        <v>20</v>
      </c>
      <c r="X536" s="179">
        <v>20</v>
      </c>
      <c r="Y536" s="179">
        <v>20</v>
      </c>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N536" s="60"/>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row>
    <row r="537" spans="1:116" x14ac:dyDescent="0.4">
      <c r="A537" s="174"/>
      <c r="E537" s="8"/>
      <c r="G537" s="175" t="s">
        <v>490</v>
      </c>
      <c r="H537" s="174"/>
      <c r="I537" s="176"/>
      <c r="J537" s="176"/>
      <c r="K537" s="197"/>
      <c r="L537" s="197"/>
      <c r="M537" s="197"/>
      <c r="N537" s="197"/>
      <c r="O537" s="197"/>
      <c r="P537" s="197"/>
      <c r="R537" s="198"/>
      <c r="S537" s="174"/>
      <c r="T537" s="174"/>
      <c r="U537" s="174"/>
      <c r="V537" s="174"/>
      <c r="W537" s="174"/>
      <c r="X537" s="174"/>
      <c r="Y537" s="174"/>
      <c r="Z537" s="174"/>
      <c r="AA537" s="174"/>
      <c r="AB537" s="174"/>
      <c r="AC537" s="174"/>
      <c r="AD537" s="174"/>
      <c r="AE537" s="174"/>
      <c r="AF537" s="174"/>
      <c r="AG537" s="174"/>
      <c r="AH537" s="174"/>
      <c r="AI537" s="174"/>
      <c r="AJ537" s="174"/>
      <c r="AK537" s="174"/>
      <c r="AL537" s="174"/>
      <c r="AM537" s="174"/>
      <c r="AN537" s="174"/>
      <c r="AO537" s="174"/>
      <c r="AP537" s="174"/>
      <c r="AQ537" s="174"/>
      <c r="AR537" s="174"/>
      <c r="AS537" s="174"/>
      <c r="AT537" s="174"/>
      <c r="AU537" s="174"/>
      <c r="AV537" s="174"/>
      <c r="AW537" s="174"/>
      <c r="AX537" s="174"/>
      <c r="AY537" s="174"/>
      <c r="AZ537" s="174"/>
      <c r="BA537" s="174"/>
      <c r="BB537" s="174"/>
      <c r="BC537" s="174"/>
      <c r="BD537" s="174"/>
      <c r="BE537" s="174"/>
      <c r="BF537" s="174"/>
      <c r="BG537" s="174"/>
      <c r="BH537" s="174"/>
      <c r="BI537" s="174"/>
      <c r="BJ537" s="174"/>
      <c r="BK537" s="174"/>
      <c r="BL537" s="174"/>
      <c r="BM537" s="174"/>
      <c r="BN537" s="174"/>
      <c r="BO537" s="174"/>
      <c r="BP537" s="174"/>
      <c r="BQ537" s="174"/>
      <c r="BR537" s="174"/>
      <c r="BS537" s="174"/>
      <c r="BT537" s="174"/>
      <c r="BU537" s="174"/>
      <c r="BV537" s="174"/>
      <c r="BW537" s="174"/>
      <c r="BX537" s="174"/>
      <c r="BY537" s="174"/>
      <c r="BZ537" s="174"/>
      <c r="CA537" s="174"/>
      <c r="CB537" s="174"/>
      <c r="CC537" s="174"/>
      <c r="CD537" s="174"/>
      <c r="CE537" s="174"/>
      <c r="CF537" s="174"/>
      <c r="CG537" s="174"/>
      <c r="CH537" s="174"/>
      <c r="CI537" s="174"/>
      <c r="CJ537" s="174"/>
      <c r="CK537" s="174"/>
      <c r="CL537" s="174"/>
      <c r="CN537" s="176"/>
      <c r="CO537" s="174"/>
      <c r="CP537" s="174"/>
      <c r="CQ537" s="174"/>
      <c r="CR537" s="174"/>
      <c r="CS537" s="174"/>
      <c r="CT537" s="174"/>
      <c r="CU537" s="174"/>
      <c r="CV537" s="174"/>
      <c r="CW537" s="174"/>
      <c r="CX537" s="174"/>
      <c r="CY537" s="174"/>
      <c r="CZ537" s="174"/>
      <c r="DA537" s="174"/>
      <c r="DB537" s="174"/>
      <c r="DC537" s="174"/>
      <c r="DD537" s="174"/>
      <c r="DE537" s="174"/>
      <c r="DF537" s="174"/>
      <c r="DG537" s="174"/>
      <c r="DH537" s="174"/>
      <c r="DI537" s="174"/>
      <c r="DJ537" s="174"/>
      <c r="DK537" s="174"/>
      <c r="DL537" s="174"/>
    </row>
    <row r="538" spans="1:116" x14ac:dyDescent="0.4">
      <c r="A538" s="174"/>
      <c r="E538" s="8"/>
      <c r="G538" s="175" t="s">
        <v>492</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4">
      <c r="A539" s="174"/>
      <c r="E539" s="8"/>
      <c r="G539" s="175" t="s">
        <v>461</v>
      </c>
      <c r="H539" s="174"/>
      <c r="I539" s="176"/>
      <c r="J539" s="176"/>
      <c r="K539" s="197"/>
      <c r="L539" s="197"/>
      <c r="M539" s="197"/>
      <c r="N539" s="197"/>
      <c r="O539" s="197"/>
      <c r="P539" s="197"/>
      <c r="R539" s="198"/>
      <c r="S539" s="199" t="str">
        <f t="shared" ref="S539:CD539" si="646">S$20</f>
        <v>S$16</v>
      </c>
      <c r="T539" s="199" t="str">
        <f t="shared" si="646"/>
        <v>T$16</v>
      </c>
      <c r="U539" s="199" t="str">
        <f t="shared" si="646"/>
        <v>U$16</v>
      </c>
      <c r="V539" s="199" t="str">
        <f t="shared" si="646"/>
        <v>V$16</v>
      </c>
      <c r="W539" s="199" t="str">
        <f t="shared" si="646"/>
        <v>W$16</v>
      </c>
      <c r="X539" s="199" t="str">
        <f t="shared" si="646"/>
        <v>X$16</v>
      </c>
      <c r="Y539" s="199" t="str">
        <f t="shared" si="646"/>
        <v>Y$16</v>
      </c>
      <c r="Z539" s="199" t="str">
        <f t="shared" si="646"/>
        <v>Z$16</v>
      </c>
      <c r="AA539" s="199" t="str">
        <f t="shared" si="646"/>
        <v>AA$16</v>
      </c>
      <c r="AB539" s="199" t="str">
        <f t="shared" si="646"/>
        <v>AB$16</v>
      </c>
      <c r="AC539" s="199" t="str">
        <f t="shared" si="646"/>
        <v>AC$16</v>
      </c>
      <c r="AD539" s="199" t="str">
        <f t="shared" si="646"/>
        <v>AD$16</v>
      </c>
      <c r="AE539" s="199" t="str">
        <f t="shared" si="646"/>
        <v>AE$16</v>
      </c>
      <c r="AF539" s="199" t="str">
        <f t="shared" si="646"/>
        <v>AF$16</v>
      </c>
      <c r="AG539" s="199" t="str">
        <f t="shared" si="646"/>
        <v>AG$16</v>
      </c>
      <c r="AH539" s="199" t="str">
        <f t="shared" si="646"/>
        <v>AH$16</v>
      </c>
      <c r="AI539" s="199" t="str">
        <f t="shared" si="646"/>
        <v>AI$16</v>
      </c>
      <c r="AJ539" s="199" t="str">
        <f t="shared" si="646"/>
        <v>AJ$16</v>
      </c>
      <c r="AK539" s="199" t="str">
        <f t="shared" si="646"/>
        <v>AK$16</v>
      </c>
      <c r="AL539" s="199" t="str">
        <f t="shared" si="646"/>
        <v>AL$16</v>
      </c>
      <c r="AM539" s="199" t="str">
        <f t="shared" si="646"/>
        <v>AM$16</v>
      </c>
      <c r="AN539" s="199" t="str">
        <f t="shared" si="646"/>
        <v>AN$16</v>
      </c>
      <c r="AO539" s="199" t="str">
        <f t="shared" si="646"/>
        <v>AO$16</v>
      </c>
      <c r="AP539" s="199" t="str">
        <f t="shared" si="646"/>
        <v>AP$16</v>
      </c>
      <c r="AQ539" s="199" t="str">
        <f t="shared" si="646"/>
        <v>AQ$16</v>
      </c>
      <c r="AR539" s="199" t="str">
        <f t="shared" si="646"/>
        <v>AR$16</v>
      </c>
      <c r="AS539" s="199" t="str">
        <f t="shared" si="646"/>
        <v>AS$16</v>
      </c>
      <c r="AT539" s="199" t="str">
        <f t="shared" si="646"/>
        <v>AT$16</v>
      </c>
      <c r="AU539" s="199" t="str">
        <f t="shared" si="646"/>
        <v>AU$16</v>
      </c>
      <c r="AV539" s="199" t="str">
        <f t="shared" si="646"/>
        <v>AV$16</v>
      </c>
      <c r="AW539" s="199" t="str">
        <f t="shared" si="646"/>
        <v>AW$16</v>
      </c>
      <c r="AX539" s="199" t="str">
        <f t="shared" si="646"/>
        <v>AX$16</v>
      </c>
      <c r="AY539" s="199" t="str">
        <f t="shared" si="646"/>
        <v>AY$16</v>
      </c>
      <c r="AZ539" s="199" t="str">
        <f t="shared" si="646"/>
        <v>AZ$16</v>
      </c>
      <c r="BA539" s="199" t="str">
        <f t="shared" si="646"/>
        <v>BA$16</v>
      </c>
      <c r="BB539" s="199" t="str">
        <f t="shared" si="646"/>
        <v>BB$16</v>
      </c>
      <c r="BC539" s="199" t="str">
        <f t="shared" si="646"/>
        <v>BC$16</v>
      </c>
      <c r="BD539" s="199" t="str">
        <f t="shared" si="646"/>
        <v>BD$16</v>
      </c>
      <c r="BE539" s="199" t="str">
        <f t="shared" si="646"/>
        <v>BE$16</v>
      </c>
      <c r="BF539" s="199" t="str">
        <f t="shared" si="646"/>
        <v>BF$16</v>
      </c>
      <c r="BG539" s="199" t="str">
        <f t="shared" si="646"/>
        <v>BG$16</v>
      </c>
      <c r="BH539" s="199" t="str">
        <f t="shared" si="646"/>
        <v>BH$16</v>
      </c>
      <c r="BI539" s="199" t="str">
        <f t="shared" si="646"/>
        <v>BI$16</v>
      </c>
      <c r="BJ539" s="199" t="str">
        <f t="shared" si="646"/>
        <v>BJ$16</v>
      </c>
      <c r="BK539" s="199" t="str">
        <f t="shared" si="646"/>
        <v>BK$16</v>
      </c>
      <c r="BL539" s="199" t="str">
        <f t="shared" si="646"/>
        <v>BL$16</v>
      </c>
      <c r="BM539" s="199" t="str">
        <f t="shared" si="646"/>
        <v>BM$16</v>
      </c>
      <c r="BN539" s="199" t="str">
        <f t="shared" si="646"/>
        <v>BN$16</v>
      </c>
      <c r="BO539" s="199" t="str">
        <f t="shared" si="646"/>
        <v>BO$16</v>
      </c>
      <c r="BP539" s="199" t="str">
        <f t="shared" si="646"/>
        <v>BP$16</v>
      </c>
      <c r="BQ539" s="199" t="str">
        <f t="shared" si="646"/>
        <v>BQ$16</v>
      </c>
      <c r="BR539" s="199" t="str">
        <f t="shared" si="646"/>
        <v>BR$16</v>
      </c>
      <c r="BS539" s="199" t="str">
        <f t="shared" si="646"/>
        <v>BS$16</v>
      </c>
      <c r="BT539" s="199" t="str">
        <f t="shared" si="646"/>
        <v>BT$16</v>
      </c>
      <c r="BU539" s="199" t="str">
        <f t="shared" si="646"/>
        <v>BU$16</v>
      </c>
      <c r="BV539" s="199" t="str">
        <f t="shared" si="646"/>
        <v>BV$16</v>
      </c>
      <c r="BW539" s="199" t="str">
        <f t="shared" si="646"/>
        <v>BW$16</v>
      </c>
      <c r="BX539" s="199" t="str">
        <f t="shared" si="646"/>
        <v>BX$16</v>
      </c>
      <c r="BY539" s="199" t="str">
        <f t="shared" si="646"/>
        <v>BY$16</v>
      </c>
      <c r="BZ539" s="199" t="str">
        <f t="shared" si="646"/>
        <v>BZ$16</v>
      </c>
      <c r="CA539" s="199" t="str">
        <f t="shared" si="646"/>
        <v>CA$16</v>
      </c>
      <c r="CB539" s="199" t="str">
        <f t="shared" si="646"/>
        <v>CB$16</v>
      </c>
      <c r="CC539" s="199" t="str">
        <f t="shared" si="646"/>
        <v>CC$16</v>
      </c>
      <c r="CD539" s="199" t="str">
        <f t="shared" si="646"/>
        <v>CD$16</v>
      </c>
      <c r="CE539" s="199" t="str">
        <f t="shared" ref="CE539:CL539" si="647">CE$20</f>
        <v>CE$16</v>
      </c>
      <c r="CF539" s="199" t="str">
        <f t="shared" si="647"/>
        <v>CF$16</v>
      </c>
      <c r="CG539" s="199" t="str">
        <f t="shared" si="647"/>
        <v>CG$16</v>
      </c>
      <c r="CH539" s="199" t="str">
        <f t="shared" si="647"/>
        <v>CH$16</v>
      </c>
      <c r="CI539" s="199" t="str">
        <f t="shared" si="647"/>
        <v>CI$16</v>
      </c>
      <c r="CJ539" s="199" t="str">
        <f t="shared" si="647"/>
        <v>CJ$16</v>
      </c>
      <c r="CK539" s="199" t="str">
        <f t="shared" si="647"/>
        <v>CK$16</v>
      </c>
      <c r="CL539" s="199" t="str">
        <f t="shared" si="647"/>
        <v>CL$16</v>
      </c>
      <c r="CN539" s="176"/>
      <c r="CO539" s="199" t="str">
        <f t="shared" ref="CO539:DL539" si="648">CO$20</f>
        <v>CO$16</v>
      </c>
      <c r="CP539" s="199" t="str">
        <f t="shared" si="648"/>
        <v>CP$16</v>
      </c>
      <c r="CQ539" s="199" t="str">
        <f t="shared" si="648"/>
        <v>CQ$16</v>
      </c>
      <c r="CR539" s="199" t="str">
        <f t="shared" si="648"/>
        <v>CR$16</v>
      </c>
      <c r="CS539" s="199" t="str">
        <f t="shared" si="648"/>
        <v>CS$16</v>
      </c>
      <c r="CT539" s="199" t="str">
        <f t="shared" si="648"/>
        <v>CT$16</v>
      </c>
      <c r="CU539" s="199" t="str">
        <f t="shared" si="648"/>
        <v>CU$16</v>
      </c>
      <c r="CV539" s="199" t="str">
        <f t="shared" si="648"/>
        <v>CV$16</v>
      </c>
      <c r="CW539" s="199" t="str">
        <f t="shared" si="648"/>
        <v>CW$16</v>
      </c>
      <c r="CX539" s="199" t="str">
        <f t="shared" si="648"/>
        <v>CX$16</v>
      </c>
      <c r="CY539" s="199" t="str">
        <f t="shared" si="648"/>
        <v>CY$16</v>
      </c>
      <c r="CZ539" s="199" t="str">
        <f t="shared" si="648"/>
        <v>CZ$16</v>
      </c>
      <c r="DA539" s="199" t="str">
        <f t="shared" si="648"/>
        <v>DA$16</v>
      </c>
      <c r="DB539" s="199" t="str">
        <f t="shared" si="648"/>
        <v>DB$16</v>
      </c>
      <c r="DC539" s="199" t="str">
        <f t="shared" si="648"/>
        <v>DC$16</v>
      </c>
      <c r="DD539" s="199" t="str">
        <f t="shared" si="648"/>
        <v>DD$16</v>
      </c>
      <c r="DE539" s="199" t="str">
        <f t="shared" si="648"/>
        <v>DE$16</v>
      </c>
      <c r="DF539" s="199" t="str">
        <f t="shared" si="648"/>
        <v>DF$16</v>
      </c>
      <c r="DG539" s="199" t="str">
        <f t="shared" si="648"/>
        <v>DG$16</v>
      </c>
      <c r="DH539" s="199" t="str">
        <f t="shared" si="648"/>
        <v>DH$16</v>
      </c>
      <c r="DI539" s="199" t="str">
        <f t="shared" si="648"/>
        <v>DI$16</v>
      </c>
      <c r="DJ539" s="199" t="str">
        <f t="shared" si="648"/>
        <v>DJ$16</v>
      </c>
      <c r="DK539" s="199" t="str">
        <f t="shared" si="648"/>
        <v>DK$16</v>
      </c>
      <c r="DL539" s="199" t="str">
        <f t="shared" si="648"/>
        <v>DL$16</v>
      </c>
    </row>
    <row r="540" spans="1:116" x14ac:dyDescent="0.4">
      <c r="A540" s="174"/>
      <c r="E540" s="8"/>
      <c r="G540" s="175" t="s">
        <v>462</v>
      </c>
      <c r="H540" s="200"/>
      <c r="I540" s="201"/>
      <c r="J540" s="201"/>
      <c r="K540" s="202"/>
      <c r="L540" s="202"/>
      <c r="M540" s="202"/>
      <c r="N540" s="202"/>
      <c r="O540" s="202"/>
      <c r="P540" s="202"/>
      <c r="R540" s="199" t="str">
        <f>ADDRESS(ROW(R536),COLUMN(R536),4)</f>
        <v>R536</v>
      </c>
      <c r="S540" s="199" t="str">
        <f>ADDRESS(ROW(S536),COLUMN(S536),4)</f>
        <v>S536</v>
      </c>
      <c r="T540" s="199" t="str">
        <f t="shared" ref="T540:CE540" si="649">ADDRESS(ROW(T536),COLUMN(T536),4)</f>
        <v>T536</v>
      </c>
      <c r="U540" s="199" t="str">
        <f t="shared" si="649"/>
        <v>U536</v>
      </c>
      <c r="V540" s="199" t="str">
        <f t="shared" si="649"/>
        <v>V536</v>
      </c>
      <c r="W540" s="199" t="str">
        <f t="shared" si="649"/>
        <v>W536</v>
      </c>
      <c r="X540" s="199" t="str">
        <f t="shared" si="649"/>
        <v>X536</v>
      </c>
      <c r="Y540" s="199" t="str">
        <f t="shared" si="649"/>
        <v>Y536</v>
      </c>
      <c r="Z540" s="199" t="str">
        <f t="shared" si="649"/>
        <v>Z536</v>
      </c>
      <c r="AA540" s="199" t="str">
        <f t="shared" si="649"/>
        <v>AA536</v>
      </c>
      <c r="AB540" s="199" t="str">
        <f t="shared" si="649"/>
        <v>AB536</v>
      </c>
      <c r="AC540" s="199" t="str">
        <f t="shared" si="649"/>
        <v>AC536</v>
      </c>
      <c r="AD540" s="199" t="str">
        <f t="shared" si="649"/>
        <v>AD536</v>
      </c>
      <c r="AE540" s="199" t="str">
        <f t="shared" si="649"/>
        <v>AE536</v>
      </c>
      <c r="AF540" s="199" t="str">
        <f t="shared" si="649"/>
        <v>AF536</v>
      </c>
      <c r="AG540" s="199" t="str">
        <f t="shared" si="649"/>
        <v>AG536</v>
      </c>
      <c r="AH540" s="199" t="str">
        <f t="shared" si="649"/>
        <v>AH536</v>
      </c>
      <c r="AI540" s="199" t="str">
        <f t="shared" si="649"/>
        <v>AI536</v>
      </c>
      <c r="AJ540" s="199" t="str">
        <f t="shared" si="649"/>
        <v>AJ536</v>
      </c>
      <c r="AK540" s="199" t="str">
        <f t="shared" si="649"/>
        <v>AK536</v>
      </c>
      <c r="AL540" s="199" t="str">
        <f t="shared" si="649"/>
        <v>AL536</v>
      </c>
      <c r="AM540" s="199" t="str">
        <f t="shared" si="649"/>
        <v>AM536</v>
      </c>
      <c r="AN540" s="199" t="str">
        <f t="shared" si="649"/>
        <v>AN536</v>
      </c>
      <c r="AO540" s="199" t="str">
        <f t="shared" si="649"/>
        <v>AO536</v>
      </c>
      <c r="AP540" s="199" t="str">
        <f t="shared" si="649"/>
        <v>AP536</v>
      </c>
      <c r="AQ540" s="199" t="str">
        <f t="shared" si="649"/>
        <v>AQ536</v>
      </c>
      <c r="AR540" s="199" t="str">
        <f t="shared" si="649"/>
        <v>AR536</v>
      </c>
      <c r="AS540" s="199" t="str">
        <f t="shared" si="649"/>
        <v>AS536</v>
      </c>
      <c r="AT540" s="199" t="str">
        <f t="shared" si="649"/>
        <v>AT536</v>
      </c>
      <c r="AU540" s="199" t="str">
        <f t="shared" si="649"/>
        <v>AU536</v>
      </c>
      <c r="AV540" s="199" t="str">
        <f t="shared" si="649"/>
        <v>AV536</v>
      </c>
      <c r="AW540" s="199" t="str">
        <f t="shared" si="649"/>
        <v>AW536</v>
      </c>
      <c r="AX540" s="199" t="str">
        <f t="shared" si="649"/>
        <v>AX536</v>
      </c>
      <c r="AY540" s="199" t="str">
        <f t="shared" si="649"/>
        <v>AY536</v>
      </c>
      <c r="AZ540" s="199" t="str">
        <f t="shared" si="649"/>
        <v>AZ536</v>
      </c>
      <c r="BA540" s="199" t="str">
        <f t="shared" si="649"/>
        <v>BA536</v>
      </c>
      <c r="BB540" s="199" t="str">
        <f t="shared" si="649"/>
        <v>BB536</v>
      </c>
      <c r="BC540" s="199" t="str">
        <f t="shared" si="649"/>
        <v>BC536</v>
      </c>
      <c r="BD540" s="199" t="str">
        <f t="shared" si="649"/>
        <v>BD536</v>
      </c>
      <c r="BE540" s="199" t="str">
        <f t="shared" si="649"/>
        <v>BE536</v>
      </c>
      <c r="BF540" s="199" t="str">
        <f t="shared" si="649"/>
        <v>BF536</v>
      </c>
      <c r="BG540" s="199" t="str">
        <f t="shared" si="649"/>
        <v>BG536</v>
      </c>
      <c r="BH540" s="199" t="str">
        <f t="shared" si="649"/>
        <v>BH536</v>
      </c>
      <c r="BI540" s="199" t="str">
        <f t="shared" si="649"/>
        <v>BI536</v>
      </c>
      <c r="BJ540" s="199" t="str">
        <f t="shared" si="649"/>
        <v>BJ536</v>
      </c>
      <c r="BK540" s="199" t="str">
        <f t="shared" si="649"/>
        <v>BK536</v>
      </c>
      <c r="BL540" s="199" t="str">
        <f t="shared" si="649"/>
        <v>BL536</v>
      </c>
      <c r="BM540" s="199" t="str">
        <f t="shared" si="649"/>
        <v>BM536</v>
      </c>
      <c r="BN540" s="199" t="str">
        <f t="shared" si="649"/>
        <v>BN536</v>
      </c>
      <c r="BO540" s="199" t="str">
        <f t="shared" si="649"/>
        <v>BO536</v>
      </c>
      <c r="BP540" s="199" t="str">
        <f t="shared" si="649"/>
        <v>BP536</v>
      </c>
      <c r="BQ540" s="199" t="str">
        <f t="shared" si="649"/>
        <v>BQ536</v>
      </c>
      <c r="BR540" s="199" t="str">
        <f t="shared" si="649"/>
        <v>BR536</v>
      </c>
      <c r="BS540" s="199" t="str">
        <f t="shared" si="649"/>
        <v>BS536</v>
      </c>
      <c r="BT540" s="199" t="str">
        <f t="shared" si="649"/>
        <v>BT536</v>
      </c>
      <c r="BU540" s="199" t="str">
        <f t="shared" si="649"/>
        <v>BU536</v>
      </c>
      <c r="BV540" s="199" t="str">
        <f t="shared" si="649"/>
        <v>BV536</v>
      </c>
      <c r="BW540" s="199" t="str">
        <f t="shared" si="649"/>
        <v>BW536</v>
      </c>
      <c r="BX540" s="199" t="str">
        <f t="shared" si="649"/>
        <v>BX536</v>
      </c>
      <c r="BY540" s="199" t="str">
        <f t="shared" si="649"/>
        <v>BY536</v>
      </c>
      <c r="BZ540" s="199" t="str">
        <f t="shared" si="649"/>
        <v>BZ536</v>
      </c>
      <c r="CA540" s="199" t="str">
        <f t="shared" si="649"/>
        <v>CA536</v>
      </c>
      <c r="CB540" s="199" t="str">
        <f t="shared" si="649"/>
        <v>CB536</v>
      </c>
      <c r="CC540" s="199" t="str">
        <f t="shared" si="649"/>
        <v>CC536</v>
      </c>
      <c r="CD540" s="199" t="str">
        <f t="shared" si="649"/>
        <v>CD536</v>
      </c>
      <c r="CE540" s="199" t="str">
        <f t="shared" si="649"/>
        <v>CE536</v>
      </c>
      <c r="CF540" s="199" t="str">
        <f t="shared" ref="CF540:CL540" si="650">ADDRESS(ROW(CF536),COLUMN(CF536),4)</f>
        <v>CF536</v>
      </c>
      <c r="CG540" s="199" t="str">
        <f t="shared" si="650"/>
        <v>CG536</v>
      </c>
      <c r="CH540" s="199" t="str">
        <f t="shared" si="650"/>
        <v>CH536</v>
      </c>
      <c r="CI540" s="199" t="str">
        <f t="shared" si="650"/>
        <v>CI536</v>
      </c>
      <c r="CJ540" s="199" t="str">
        <f t="shared" si="650"/>
        <v>CJ536</v>
      </c>
      <c r="CK540" s="199" t="str">
        <f t="shared" si="650"/>
        <v>CK536</v>
      </c>
      <c r="CL540" s="199" t="str">
        <f t="shared" si="650"/>
        <v>CL536</v>
      </c>
      <c r="CN540" s="201"/>
      <c r="CO540" s="199" t="str">
        <f t="shared" ref="CO540:DL540" si="651">CO$21</f>
        <v>CO$17</v>
      </c>
      <c r="CP540" s="199" t="str">
        <f t="shared" si="651"/>
        <v>CP$17</v>
      </c>
      <c r="CQ540" s="199" t="str">
        <f t="shared" si="651"/>
        <v>CQ$17</v>
      </c>
      <c r="CR540" s="199" t="str">
        <f t="shared" si="651"/>
        <v>CR$17</v>
      </c>
      <c r="CS540" s="199" t="str">
        <f t="shared" si="651"/>
        <v>CS$17</v>
      </c>
      <c r="CT540" s="199" t="str">
        <f t="shared" si="651"/>
        <v>CT$17</v>
      </c>
      <c r="CU540" s="199" t="str">
        <f t="shared" si="651"/>
        <v>CU$17</v>
      </c>
      <c r="CV540" s="199" t="str">
        <f t="shared" si="651"/>
        <v>CV$17</v>
      </c>
      <c r="CW540" s="199" t="str">
        <f t="shared" si="651"/>
        <v>CW$17</v>
      </c>
      <c r="CX540" s="199" t="str">
        <f t="shared" si="651"/>
        <v>CX$17</v>
      </c>
      <c r="CY540" s="199" t="str">
        <f t="shared" si="651"/>
        <v>CY$17</v>
      </c>
      <c r="CZ540" s="199" t="str">
        <f t="shared" si="651"/>
        <v>CZ$17</v>
      </c>
      <c r="DA540" s="199" t="str">
        <f t="shared" si="651"/>
        <v>DA$17</v>
      </c>
      <c r="DB540" s="199" t="str">
        <f t="shared" si="651"/>
        <v>DB$17</v>
      </c>
      <c r="DC540" s="199" t="str">
        <f t="shared" si="651"/>
        <v>DC$17</v>
      </c>
      <c r="DD540" s="199" t="str">
        <f t="shared" si="651"/>
        <v>DD$17</v>
      </c>
      <c r="DE540" s="199" t="str">
        <f t="shared" si="651"/>
        <v>DE$17</v>
      </c>
      <c r="DF540" s="199" t="str">
        <f t="shared" si="651"/>
        <v>DF$17</v>
      </c>
      <c r="DG540" s="199" t="str">
        <f t="shared" si="651"/>
        <v>DG$17</v>
      </c>
      <c r="DH540" s="199" t="str">
        <f t="shared" si="651"/>
        <v>DH$17</v>
      </c>
      <c r="DI540" s="199" t="str">
        <f t="shared" si="651"/>
        <v>DI$17</v>
      </c>
      <c r="DJ540" s="199" t="str">
        <f t="shared" si="651"/>
        <v>DJ$17</v>
      </c>
      <c r="DK540" s="199" t="str">
        <f t="shared" si="651"/>
        <v>DK$17</v>
      </c>
      <c r="DL540" s="199" t="str">
        <f t="shared" si="651"/>
        <v>DL$17</v>
      </c>
    </row>
    <row r="541" spans="1:116" x14ac:dyDescent="0.4">
      <c r="A541" s="174"/>
      <c r="E541" s="8"/>
      <c r="G541" s="175" t="s">
        <v>491</v>
      </c>
      <c r="H541" s="200"/>
      <c r="I541" s="201"/>
      <c r="J541" s="201"/>
      <c r="K541" s="202"/>
      <c r="L541" s="202"/>
      <c r="M541" s="202"/>
      <c r="N541" s="202"/>
      <c r="O541" s="202"/>
      <c r="P541" s="202"/>
      <c r="R541" s="202"/>
      <c r="S541" s="190"/>
      <c r="T541" s="190"/>
      <c r="U541" s="190"/>
      <c r="V541" s="190"/>
      <c r="W541" s="190"/>
      <c r="X541" s="190"/>
      <c r="Y541" s="190"/>
      <c r="Z541" s="190"/>
      <c r="AA541" s="190"/>
      <c r="AB541" s="190"/>
      <c r="AC541" s="190"/>
      <c r="AD541" s="190"/>
      <c r="AE541" s="190"/>
      <c r="AF541" s="190"/>
      <c r="AG541" s="190"/>
      <c r="AH541" s="190"/>
      <c r="AI541" s="190"/>
      <c r="AJ541" s="190"/>
      <c r="AK541" s="190"/>
      <c r="AL541" s="190"/>
      <c r="AM541" s="190"/>
      <c r="AN541" s="190"/>
      <c r="AO541" s="190"/>
      <c r="AP541" s="190"/>
      <c r="AQ541" s="190"/>
      <c r="AR541" s="190"/>
      <c r="AS541" s="190"/>
      <c r="AT541" s="190"/>
      <c r="AU541" s="190"/>
      <c r="AV541" s="190"/>
      <c r="AW541" s="190"/>
      <c r="AX541" s="190"/>
      <c r="AY541" s="190"/>
      <c r="AZ541" s="190"/>
      <c r="BA541" s="190"/>
      <c r="BB541" s="190"/>
      <c r="BC541" s="190"/>
      <c r="BD541" s="190"/>
      <c r="BE541" s="190"/>
      <c r="BF541" s="190"/>
      <c r="BG541" s="190"/>
      <c r="BH541" s="190"/>
      <c r="BI541" s="190"/>
      <c r="BJ541" s="190"/>
      <c r="BK541" s="190"/>
      <c r="BL541" s="190"/>
      <c r="BM541" s="190"/>
      <c r="BN541" s="190"/>
      <c r="BO541" s="190"/>
      <c r="BP541" s="190"/>
      <c r="BQ541" s="190"/>
      <c r="BR541" s="190"/>
      <c r="BS541" s="190"/>
      <c r="BT541" s="190"/>
      <c r="BU541" s="190"/>
      <c r="BV541" s="190"/>
      <c r="BW541" s="190"/>
      <c r="BX541" s="190"/>
      <c r="BY541" s="190"/>
      <c r="BZ541" s="190"/>
      <c r="CA541" s="190"/>
      <c r="CB541" s="190"/>
      <c r="CC541" s="190"/>
      <c r="CD541" s="190"/>
      <c r="CE541" s="190"/>
      <c r="CF541" s="190"/>
      <c r="CG541" s="190"/>
      <c r="CH541" s="190"/>
      <c r="CI541" s="190"/>
      <c r="CJ541" s="190"/>
      <c r="CK541" s="190"/>
      <c r="CL541" s="190"/>
      <c r="CN541" s="201"/>
      <c r="CO541" s="190"/>
      <c r="CP541" s="190"/>
      <c r="CQ541" s="190"/>
      <c r="CR541" s="190"/>
      <c r="CS541" s="190"/>
      <c r="CT541" s="190"/>
      <c r="CU541" s="190"/>
      <c r="CV541" s="190"/>
      <c r="CW541" s="190"/>
      <c r="CX541" s="190"/>
      <c r="CY541" s="190"/>
      <c r="CZ541" s="190"/>
      <c r="DA541" s="190"/>
      <c r="DB541" s="190"/>
      <c r="DC541" s="190"/>
      <c r="DD541" s="190"/>
      <c r="DE541" s="190"/>
      <c r="DF541" s="190"/>
      <c r="DG541" s="190"/>
      <c r="DH541" s="190"/>
      <c r="DI541" s="190"/>
      <c r="DJ541" s="190"/>
      <c r="DK541" s="190"/>
      <c r="DL541" s="190"/>
    </row>
    <row r="542" spans="1:116" x14ac:dyDescent="0.4">
      <c r="A542" s="174"/>
      <c r="E542" s="8"/>
      <c r="G542" s="175" t="s">
        <v>505</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4">
      <c r="A543" s="174"/>
      <c r="E543" s="8"/>
      <c r="G543" s="175" t="s">
        <v>463</v>
      </c>
      <c r="H543" s="200"/>
      <c r="I543" s="201"/>
      <c r="J543" s="201"/>
      <c r="K543" s="202"/>
      <c r="L543" s="202"/>
      <c r="M543" s="202"/>
      <c r="N543" s="202"/>
      <c r="O543" s="202"/>
      <c r="P543" s="202"/>
      <c r="R543" s="202"/>
      <c r="S543" s="190" t="str">
        <f t="shared" ref="S543:CD543" si="652">S$22</f>
        <v>S$18</v>
      </c>
      <c r="T543" s="190" t="str">
        <f t="shared" si="652"/>
        <v>T$18</v>
      </c>
      <c r="U543" s="190" t="str">
        <f t="shared" si="652"/>
        <v>U$18</v>
      </c>
      <c r="V543" s="190" t="str">
        <f t="shared" si="652"/>
        <v>V$18</v>
      </c>
      <c r="W543" s="190" t="str">
        <f t="shared" si="652"/>
        <v>W$18</v>
      </c>
      <c r="X543" s="190" t="str">
        <f t="shared" si="652"/>
        <v>X$18</v>
      </c>
      <c r="Y543" s="190" t="str">
        <f t="shared" si="652"/>
        <v>Y$18</v>
      </c>
      <c r="Z543" s="190" t="str">
        <f t="shared" si="652"/>
        <v>Z$18</v>
      </c>
      <c r="AA543" s="190" t="str">
        <f t="shared" si="652"/>
        <v>AA$18</v>
      </c>
      <c r="AB543" s="190" t="str">
        <f t="shared" si="652"/>
        <v>AB$18</v>
      </c>
      <c r="AC543" s="190" t="str">
        <f t="shared" si="652"/>
        <v>AC$18</v>
      </c>
      <c r="AD543" s="190" t="str">
        <f t="shared" si="652"/>
        <v>AD$18</v>
      </c>
      <c r="AE543" s="190" t="str">
        <f t="shared" si="652"/>
        <v>AE$18</v>
      </c>
      <c r="AF543" s="190" t="str">
        <f t="shared" si="652"/>
        <v>AF$18</v>
      </c>
      <c r="AG543" s="190" t="str">
        <f t="shared" si="652"/>
        <v>AG$18</v>
      </c>
      <c r="AH543" s="190" t="str">
        <f t="shared" si="652"/>
        <v>AH$18</v>
      </c>
      <c r="AI543" s="190" t="str">
        <f t="shared" si="652"/>
        <v>AI$18</v>
      </c>
      <c r="AJ543" s="190" t="str">
        <f t="shared" si="652"/>
        <v>AJ$18</v>
      </c>
      <c r="AK543" s="190" t="str">
        <f t="shared" si="652"/>
        <v>AK$18</v>
      </c>
      <c r="AL543" s="190" t="str">
        <f t="shared" si="652"/>
        <v>AL$18</v>
      </c>
      <c r="AM543" s="190" t="str">
        <f t="shared" si="652"/>
        <v>AM$18</v>
      </c>
      <c r="AN543" s="190" t="str">
        <f t="shared" si="652"/>
        <v>AN$18</v>
      </c>
      <c r="AO543" s="190" t="str">
        <f t="shared" si="652"/>
        <v>AO$18</v>
      </c>
      <c r="AP543" s="190" t="str">
        <f t="shared" si="652"/>
        <v>AP$18</v>
      </c>
      <c r="AQ543" s="190" t="str">
        <f t="shared" si="652"/>
        <v>AQ$18</v>
      </c>
      <c r="AR543" s="190" t="str">
        <f t="shared" si="652"/>
        <v>AR$18</v>
      </c>
      <c r="AS543" s="190" t="str">
        <f t="shared" si="652"/>
        <v>AS$18</v>
      </c>
      <c r="AT543" s="190" t="str">
        <f t="shared" si="652"/>
        <v>AT$18</v>
      </c>
      <c r="AU543" s="190" t="str">
        <f t="shared" si="652"/>
        <v>AU$18</v>
      </c>
      <c r="AV543" s="190" t="str">
        <f t="shared" si="652"/>
        <v>AV$18</v>
      </c>
      <c r="AW543" s="190" t="str">
        <f t="shared" si="652"/>
        <v>AW$18</v>
      </c>
      <c r="AX543" s="190" t="str">
        <f t="shared" si="652"/>
        <v>AX$18</v>
      </c>
      <c r="AY543" s="190" t="str">
        <f t="shared" si="652"/>
        <v>AY$18</v>
      </c>
      <c r="AZ543" s="190" t="str">
        <f t="shared" si="652"/>
        <v>AZ$18</v>
      </c>
      <c r="BA543" s="190" t="str">
        <f t="shared" si="652"/>
        <v>BA$18</v>
      </c>
      <c r="BB543" s="190" t="str">
        <f t="shared" si="652"/>
        <v>BB$18</v>
      </c>
      <c r="BC543" s="190" t="str">
        <f t="shared" si="652"/>
        <v>BC$18</v>
      </c>
      <c r="BD543" s="190" t="str">
        <f t="shared" si="652"/>
        <v>BD$18</v>
      </c>
      <c r="BE543" s="190" t="str">
        <f t="shared" si="652"/>
        <v>BE$18</v>
      </c>
      <c r="BF543" s="190" t="str">
        <f t="shared" si="652"/>
        <v>BF$18</v>
      </c>
      <c r="BG543" s="190" t="str">
        <f t="shared" si="652"/>
        <v>BG$18</v>
      </c>
      <c r="BH543" s="190" t="str">
        <f t="shared" si="652"/>
        <v>BH$18</v>
      </c>
      <c r="BI543" s="190" t="str">
        <f t="shared" si="652"/>
        <v>BI$18</v>
      </c>
      <c r="BJ543" s="190" t="str">
        <f t="shared" si="652"/>
        <v>BJ$18</v>
      </c>
      <c r="BK543" s="190" t="str">
        <f t="shared" si="652"/>
        <v>BK$18</v>
      </c>
      <c r="BL543" s="190" t="str">
        <f t="shared" si="652"/>
        <v>BL$18</v>
      </c>
      <c r="BM543" s="190" t="str">
        <f t="shared" si="652"/>
        <v>BM$18</v>
      </c>
      <c r="BN543" s="190" t="str">
        <f t="shared" si="652"/>
        <v>BN$18</v>
      </c>
      <c r="BO543" s="190" t="str">
        <f t="shared" si="652"/>
        <v>BO$18</v>
      </c>
      <c r="BP543" s="190" t="str">
        <f t="shared" si="652"/>
        <v>BP$18</v>
      </c>
      <c r="BQ543" s="190" t="str">
        <f t="shared" si="652"/>
        <v>BQ$18</v>
      </c>
      <c r="BR543" s="190" t="str">
        <f t="shared" si="652"/>
        <v>BR$18</v>
      </c>
      <c r="BS543" s="190" t="str">
        <f t="shared" si="652"/>
        <v>BS$18</v>
      </c>
      <c r="BT543" s="190" t="str">
        <f t="shared" si="652"/>
        <v>BT$18</v>
      </c>
      <c r="BU543" s="190" t="str">
        <f t="shared" si="652"/>
        <v>BU$18</v>
      </c>
      <c r="BV543" s="190" t="str">
        <f t="shared" si="652"/>
        <v>BV$18</v>
      </c>
      <c r="BW543" s="190" t="str">
        <f t="shared" si="652"/>
        <v>BW$18</v>
      </c>
      <c r="BX543" s="190" t="str">
        <f t="shared" si="652"/>
        <v>BX$18</v>
      </c>
      <c r="BY543" s="190" t="str">
        <f t="shared" si="652"/>
        <v>BY$18</v>
      </c>
      <c r="BZ543" s="190" t="str">
        <f t="shared" si="652"/>
        <v>BZ$18</v>
      </c>
      <c r="CA543" s="190" t="str">
        <f t="shared" si="652"/>
        <v>CA$18</v>
      </c>
      <c r="CB543" s="190" t="str">
        <f t="shared" si="652"/>
        <v>CB$18</v>
      </c>
      <c r="CC543" s="190" t="str">
        <f t="shared" si="652"/>
        <v>CC$18</v>
      </c>
      <c r="CD543" s="190" t="str">
        <f t="shared" si="652"/>
        <v>CD$18</v>
      </c>
      <c r="CE543" s="190" t="str">
        <f t="shared" ref="CE543:CL543" si="653">CE$22</f>
        <v>CE$18</v>
      </c>
      <c r="CF543" s="190" t="str">
        <f t="shared" si="653"/>
        <v>CF$18</v>
      </c>
      <c r="CG543" s="190" t="str">
        <f t="shared" si="653"/>
        <v>CG$18</v>
      </c>
      <c r="CH543" s="190" t="str">
        <f t="shared" si="653"/>
        <v>CH$18</v>
      </c>
      <c r="CI543" s="190" t="str">
        <f t="shared" si="653"/>
        <v>CI$18</v>
      </c>
      <c r="CJ543" s="190" t="str">
        <f t="shared" si="653"/>
        <v>CJ$18</v>
      </c>
      <c r="CK543" s="190" t="str">
        <f t="shared" si="653"/>
        <v>CK$18</v>
      </c>
      <c r="CL543" s="190" t="str">
        <f t="shared" si="653"/>
        <v>CL$18</v>
      </c>
      <c r="CN543" s="201"/>
      <c r="CO543" s="190" t="str">
        <f t="shared" ref="CO543:DL543" si="654">CO$22</f>
        <v>CO$18</v>
      </c>
      <c r="CP543" s="190" t="str">
        <f t="shared" si="654"/>
        <v>CP$18</v>
      </c>
      <c r="CQ543" s="190" t="str">
        <f t="shared" si="654"/>
        <v>CQ$18</v>
      </c>
      <c r="CR543" s="190" t="str">
        <f t="shared" si="654"/>
        <v>CR$18</v>
      </c>
      <c r="CS543" s="190" t="str">
        <f t="shared" si="654"/>
        <v>CS$18</v>
      </c>
      <c r="CT543" s="190" t="str">
        <f t="shared" si="654"/>
        <v>CT$18</v>
      </c>
      <c r="CU543" s="190" t="str">
        <f t="shared" si="654"/>
        <v>CU$18</v>
      </c>
      <c r="CV543" s="190" t="str">
        <f t="shared" si="654"/>
        <v>CV$18</v>
      </c>
      <c r="CW543" s="190" t="str">
        <f t="shared" si="654"/>
        <v>CW$18</v>
      </c>
      <c r="CX543" s="190" t="str">
        <f t="shared" si="654"/>
        <v>CX$18</v>
      </c>
      <c r="CY543" s="190" t="str">
        <f t="shared" si="654"/>
        <v>CY$18</v>
      </c>
      <c r="CZ543" s="190" t="str">
        <f t="shared" si="654"/>
        <v>CZ$18</v>
      </c>
      <c r="DA543" s="190" t="str">
        <f t="shared" si="654"/>
        <v>DA$18</v>
      </c>
      <c r="DB543" s="190" t="str">
        <f t="shared" si="654"/>
        <v>DB$18</v>
      </c>
      <c r="DC543" s="190" t="str">
        <f t="shared" si="654"/>
        <v>DC$18</v>
      </c>
      <c r="DD543" s="190" t="str">
        <f t="shared" si="654"/>
        <v>DD$18</v>
      </c>
      <c r="DE543" s="190" t="str">
        <f t="shared" si="654"/>
        <v>DE$18</v>
      </c>
      <c r="DF543" s="190" t="str">
        <f t="shared" si="654"/>
        <v>DF$18</v>
      </c>
      <c r="DG543" s="190" t="str">
        <f t="shared" si="654"/>
        <v>DG$18</v>
      </c>
      <c r="DH543" s="190" t="str">
        <f t="shared" si="654"/>
        <v>DH$18</v>
      </c>
      <c r="DI543" s="190" t="str">
        <f t="shared" si="654"/>
        <v>DI$18</v>
      </c>
      <c r="DJ543" s="190" t="str">
        <f t="shared" si="654"/>
        <v>DJ$18</v>
      </c>
      <c r="DK543" s="190" t="str">
        <f t="shared" si="654"/>
        <v>DK$18</v>
      </c>
      <c r="DL543" s="190" t="str">
        <f t="shared" si="654"/>
        <v>DL$18</v>
      </c>
    </row>
    <row r="544" spans="1:116" x14ac:dyDescent="0.4">
      <c r="A544" s="174"/>
      <c r="E544" s="8"/>
      <c r="G544" s="175" t="s">
        <v>464</v>
      </c>
      <c r="H544" s="200"/>
      <c r="I544" s="201"/>
      <c r="J544" s="201"/>
      <c r="K544" s="202"/>
      <c r="L544" s="202"/>
      <c r="M544" s="202"/>
      <c r="N544" s="202"/>
      <c r="O544" s="202"/>
      <c r="P544" s="202"/>
      <c r="R544" s="202"/>
      <c r="S544" s="190" t="str">
        <f t="shared" ref="S544:CD544" si="655">S$23</f>
        <v>S$19</v>
      </c>
      <c r="T544" s="190" t="str">
        <f t="shared" si="655"/>
        <v>T$19</v>
      </c>
      <c r="U544" s="190" t="str">
        <f t="shared" si="655"/>
        <v>U$19</v>
      </c>
      <c r="V544" s="190" t="str">
        <f t="shared" si="655"/>
        <v>V$19</v>
      </c>
      <c r="W544" s="190" t="str">
        <f t="shared" si="655"/>
        <v>W$19</v>
      </c>
      <c r="X544" s="190" t="str">
        <f t="shared" si="655"/>
        <v>X$19</v>
      </c>
      <c r="Y544" s="190" t="str">
        <f t="shared" si="655"/>
        <v>Y$19</v>
      </c>
      <c r="Z544" s="190" t="str">
        <f t="shared" si="655"/>
        <v>Z$19</v>
      </c>
      <c r="AA544" s="190" t="str">
        <f t="shared" si="655"/>
        <v>AA$19</v>
      </c>
      <c r="AB544" s="190" t="str">
        <f t="shared" si="655"/>
        <v>AB$19</v>
      </c>
      <c r="AC544" s="190" t="str">
        <f t="shared" si="655"/>
        <v>AC$19</v>
      </c>
      <c r="AD544" s="190" t="str">
        <f t="shared" si="655"/>
        <v>AD$19</v>
      </c>
      <c r="AE544" s="190" t="str">
        <f t="shared" si="655"/>
        <v>AE$19</v>
      </c>
      <c r="AF544" s="190" t="str">
        <f t="shared" si="655"/>
        <v>AF$19</v>
      </c>
      <c r="AG544" s="190" t="str">
        <f t="shared" si="655"/>
        <v>AG$19</v>
      </c>
      <c r="AH544" s="190" t="str">
        <f t="shared" si="655"/>
        <v>AH$19</v>
      </c>
      <c r="AI544" s="190" t="str">
        <f t="shared" si="655"/>
        <v>AI$19</v>
      </c>
      <c r="AJ544" s="190" t="str">
        <f t="shared" si="655"/>
        <v>AJ$19</v>
      </c>
      <c r="AK544" s="190" t="str">
        <f t="shared" si="655"/>
        <v>AK$19</v>
      </c>
      <c r="AL544" s="190" t="str">
        <f t="shared" si="655"/>
        <v>AL$19</v>
      </c>
      <c r="AM544" s="190" t="str">
        <f t="shared" si="655"/>
        <v>AM$19</v>
      </c>
      <c r="AN544" s="190" t="str">
        <f t="shared" si="655"/>
        <v>AN$19</v>
      </c>
      <c r="AO544" s="190" t="str">
        <f t="shared" si="655"/>
        <v>AO$19</v>
      </c>
      <c r="AP544" s="190" t="str">
        <f t="shared" si="655"/>
        <v>AP$19</v>
      </c>
      <c r="AQ544" s="190" t="str">
        <f t="shared" si="655"/>
        <v>AQ$19</v>
      </c>
      <c r="AR544" s="190" t="str">
        <f t="shared" si="655"/>
        <v>AR$19</v>
      </c>
      <c r="AS544" s="190" t="str">
        <f t="shared" si="655"/>
        <v>AS$19</v>
      </c>
      <c r="AT544" s="190" t="str">
        <f t="shared" si="655"/>
        <v>AT$19</v>
      </c>
      <c r="AU544" s="190" t="str">
        <f t="shared" si="655"/>
        <v>AU$19</v>
      </c>
      <c r="AV544" s="190" t="str">
        <f t="shared" si="655"/>
        <v>AV$19</v>
      </c>
      <c r="AW544" s="190" t="str">
        <f t="shared" si="655"/>
        <v>AW$19</v>
      </c>
      <c r="AX544" s="190" t="str">
        <f t="shared" si="655"/>
        <v>AX$19</v>
      </c>
      <c r="AY544" s="190" t="str">
        <f t="shared" si="655"/>
        <v>AY$19</v>
      </c>
      <c r="AZ544" s="190" t="str">
        <f t="shared" si="655"/>
        <v>AZ$19</v>
      </c>
      <c r="BA544" s="190" t="str">
        <f t="shared" si="655"/>
        <v>BA$19</v>
      </c>
      <c r="BB544" s="190" t="str">
        <f t="shared" si="655"/>
        <v>BB$19</v>
      </c>
      <c r="BC544" s="190" t="str">
        <f t="shared" si="655"/>
        <v>BC$19</v>
      </c>
      <c r="BD544" s="190" t="str">
        <f t="shared" si="655"/>
        <v>BD$19</v>
      </c>
      <c r="BE544" s="190" t="str">
        <f t="shared" si="655"/>
        <v>BE$19</v>
      </c>
      <c r="BF544" s="190" t="str">
        <f t="shared" si="655"/>
        <v>BF$19</v>
      </c>
      <c r="BG544" s="190" t="str">
        <f t="shared" si="655"/>
        <v>BG$19</v>
      </c>
      <c r="BH544" s="190" t="str">
        <f t="shared" si="655"/>
        <v>BH$19</v>
      </c>
      <c r="BI544" s="190" t="str">
        <f t="shared" si="655"/>
        <v>BI$19</v>
      </c>
      <c r="BJ544" s="190" t="str">
        <f t="shared" si="655"/>
        <v>BJ$19</v>
      </c>
      <c r="BK544" s="190" t="str">
        <f t="shared" si="655"/>
        <v>BK$19</v>
      </c>
      <c r="BL544" s="190" t="str">
        <f t="shared" si="655"/>
        <v>BL$19</v>
      </c>
      <c r="BM544" s="190" t="str">
        <f t="shared" si="655"/>
        <v>BM$19</v>
      </c>
      <c r="BN544" s="190" t="str">
        <f t="shared" si="655"/>
        <v>BN$19</v>
      </c>
      <c r="BO544" s="190" t="str">
        <f t="shared" si="655"/>
        <v>BO$19</v>
      </c>
      <c r="BP544" s="190" t="str">
        <f t="shared" si="655"/>
        <v>BP$19</v>
      </c>
      <c r="BQ544" s="190" t="str">
        <f t="shared" si="655"/>
        <v>BQ$19</v>
      </c>
      <c r="BR544" s="190" t="str">
        <f t="shared" si="655"/>
        <v>BR$19</v>
      </c>
      <c r="BS544" s="190" t="str">
        <f t="shared" si="655"/>
        <v>BS$19</v>
      </c>
      <c r="BT544" s="190" t="str">
        <f t="shared" si="655"/>
        <v>BT$19</v>
      </c>
      <c r="BU544" s="190" t="str">
        <f t="shared" si="655"/>
        <v>BU$19</v>
      </c>
      <c r="BV544" s="190" t="str">
        <f t="shared" si="655"/>
        <v>BV$19</v>
      </c>
      <c r="BW544" s="190" t="str">
        <f t="shared" si="655"/>
        <v>BW$19</v>
      </c>
      <c r="BX544" s="190" t="str">
        <f t="shared" si="655"/>
        <v>BX$19</v>
      </c>
      <c r="BY544" s="190" t="str">
        <f t="shared" si="655"/>
        <v>BY$19</v>
      </c>
      <c r="BZ544" s="190" t="str">
        <f t="shared" si="655"/>
        <v>BZ$19</v>
      </c>
      <c r="CA544" s="190" t="str">
        <f t="shared" si="655"/>
        <v>CA$19</v>
      </c>
      <c r="CB544" s="190" t="str">
        <f t="shared" si="655"/>
        <v>CB$19</v>
      </c>
      <c r="CC544" s="190" t="str">
        <f t="shared" si="655"/>
        <v>CC$19</v>
      </c>
      <c r="CD544" s="190" t="str">
        <f t="shared" si="655"/>
        <v>CD$19</v>
      </c>
      <c r="CE544" s="190" t="str">
        <f t="shared" ref="CE544:CL544" si="656">CE$23</f>
        <v>CE$19</v>
      </c>
      <c r="CF544" s="190" t="str">
        <f t="shared" si="656"/>
        <v>CF$19</v>
      </c>
      <c r="CG544" s="190" t="str">
        <f t="shared" si="656"/>
        <v>CG$19</v>
      </c>
      <c r="CH544" s="190" t="str">
        <f t="shared" si="656"/>
        <v>CH$19</v>
      </c>
      <c r="CI544" s="190" t="str">
        <f t="shared" si="656"/>
        <v>CI$19</v>
      </c>
      <c r="CJ544" s="190" t="str">
        <f t="shared" si="656"/>
        <v>CJ$19</v>
      </c>
      <c r="CK544" s="190" t="str">
        <f t="shared" si="656"/>
        <v>CK$19</v>
      </c>
      <c r="CL544" s="190" t="str">
        <f t="shared" si="656"/>
        <v>CL$19</v>
      </c>
      <c r="CN544" s="201"/>
      <c r="CO544" s="190" t="str">
        <f t="shared" ref="CO544:DL544" si="657">CO$23</f>
        <v>CO$19</v>
      </c>
      <c r="CP544" s="190" t="str">
        <f t="shared" si="657"/>
        <v>CP$19</v>
      </c>
      <c r="CQ544" s="190" t="str">
        <f t="shared" si="657"/>
        <v>CQ$19</v>
      </c>
      <c r="CR544" s="190" t="str">
        <f t="shared" si="657"/>
        <v>CR$19</v>
      </c>
      <c r="CS544" s="190" t="str">
        <f t="shared" si="657"/>
        <v>CS$19</v>
      </c>
      <c r="CT544" s="190" t="str">
        <f t="shared" si="657"/>
        <v>CT$19</v>
      </c>
      <c r="CU544" s="190" t="str">
        <f t="shared" si="657"/>
        <v>CU$19</v>
      </c>
      <c r="CV544" s="190" t="str">
        <f t="shared" si="657"/>
        <v>CV$19</v>
      </c>
      <c r="CW544" s="190" t="str">
        <f t="shared" si="657"/>
        <v>CW$19</v>
      </c>
      <c r="CX544" s="190" t="str">
        <f t="shared" si="657"/>
        <v>CX$19</v>
      </c>
      <c r="CY544" s="190" t="str">
        <f t="shared" si="657"/>
        <v>CY$19</v>
      </c>
      <c r="CZ544" s="190" t="str">
        <f t="shared" si="657"/>
        <v>CZ$19</v>
      </c>
      <c r="DA544" s="190" t="str">
        <f t="shared" si="657"/>
        <v>DA$19</v>
      </c>
      <c r="DB544" s="190" t="str">
        <f t="shared" si="657"/>
        <v>DB$19</v>
      </c>
      <c r="DC544" s="190" t="str">
        <f t="shared" si="657"/>
        <v>DC$19</v>
      </c>
      <c r="DD544" s="190" t="str">
        <f t="shared" si="657"/>
        <v>DD$19</v>
      </c>
      <c r="DE544" s="190" t="str">
        <f t="shared" si="657"/>
        <v>DE$19</v>
      </c>
      <c r="DF544" s="190" t="str">
        <f t="shared" si="657"/>
        <v>DF$19</v>
      </c>
      <c r="DG544" s="190" t="str">
        <f t="shared" si="657"/>
        <v>DG$19</v>
      </c>
      <c r="DH544" s="190" t="str">
        <f t="shared" si="657"/>
        <v>DH$19</v>
      </c>
      <c r="DI544" s="190" t="str">
        <f t="shared" si="657"/>
        <v>DI$19</v>
      </c>
      <c r="DJ544" s="190" t="str">
        <f t="shared" si="657"/>
        <v>DJ$19</v>
      </c>
      <c r="DK544" s="190" t="str">
        <f t="shared" si="657"/>
        <v>DK$19</v>
      </c>
      <c r="DL544" s="190" t="str">
        <f t="shared" si="657"/>
        <v>DL$19</v>
      </c>
    </row>
    <row r="545" spans="1:116" x14ac:dyDescent="0.4">
      <c r="A545" s="48" t="s">
        <v>218</v>
      </c>
      <c r="B545" s="31" t="s">
        <v>81</v>
      </c>
      <c r="C545" s="31"/>
      <c r="D545" t="s">
        <v>761</v>
      </c>
      <c r="E545" s="8" t="str">
        <f t="shared" ref="E545:E566" si="658">ROW()&amp;" "&amp;D545</f>
        <v>545 ASSETSALE-PV</v>
      </c>
      <c r="F545" t="s">
        <v>575</v>
      </c>
      <c r="G545" s="70" t="s">
        <v>561</v>
      </c>
      <c r="H545" s="48"/>
      <c r="I545" s="304"/>
      <c r="J545" s="304"/>
      <c r="K545" s="48"/>
      <c r="L545" s="48"/>
      <c r="M545" s="48"/>
      <c r="N545" s="48"/>
      <c r="O545" s="48"/>
      <c r="P545" s="48"/>
      <c r="R545" s="70"/>
      <c r="S545" s="70"/>
      <c r="T545" s="70"/>
      <c r="U545" s="70"/>
      <c r="V545" s="70"/>
      <c r="W545" s="70"/>
      <c r="X545" s="70"/>
      <c r="Y545" s="70"/>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N545" s="304"/>
      <c r="CO545" s="70"/>
      <c r="CP545" s="70"/>
      <c r="CQ545" s="70"/>
      <c r="CR545" s="70"/>
      <c r="CS545" s="70"/>
      <c r="CT545" s="70"/>
      <c r="CU545" s="70"/>
      <c r="CV545" s="70"/>
      <c r="CW545" s="70"/>
      <c r="CX545" s="70"/>
      <c r="CY545" s="70"/>
      <c r="CZ545" s="70"/>
      <c r="DA545" s="70"/>
      <c r="DB545" s="70"/>
      <c r="DC545" s="70"/>
      <c r="DD545" s="70"/>
      <c r="DE545" s="70"/>
      <c r="DF545" s="70"/>
      <c r="DG545" s="70"/>
      <c r="DH545" s="70"/>
      <c r="DI545" s="70"/>
      <c r="DJ545" s="70"/>
      <c r="DK545" s="70"/>
      <c r="DL545" s="70"/>
    </row>
    <row r="546" spans="1:116" x14ac:dyDescent="0.4">
      <c r="C546" t="s">
        <v>80</v>
      </c>
      <c r="D546" t="s">
        <v>761</v>
      </c>
      <c r="E546" s="8" t="str">
        <f t="shared" ref="E546" si="659">ROW()&amp;" "&amp;D546</f>
        <v>546 ASSETSALE-PV</v>
      </c>
      <c r="G546" s="129" t="str">
        <f>"Assumptions - "&amp;G566</f>
        <v>Assumptions - (Primary label)</v>
      </c>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1:116" x14ac:dyDescent="0.4">
      <c r="B547" t="s">
        <v>332</v>
      </c>
      <c r="C547" t="s">
        <v>80</v>
      </c>
      <c r="D547" t="s">
        <v>761</v>
      </c>
      <c r="E547" s="8" t="str">
        <f t="shared" si="658"/>
        <v>547 ASSETSALE-PV</v>
      </c>
      <c r="G547" s="145" t="str">
        <f>"# of "&amp;G567&amp;"s constructed"</f>
        <v># of Units constructed</v>
      </c>
      <c r="H547" s="12"/>
      <c r="I547" s="60"/>
      <c r="J547" s="60"/>
      <c r="K547" s="15">
        <f t="shared" ref="K547:P547" ca="1" si="660">SUMIF($3:$3,K$2,547:547)</f>
        <v>140</v>
      </c>
      <c r="L547" s="15">
        <f t="shared" ca="1" si="660"/>
        <v>0</v>
      </c>
      <c r="M547" s="15">
        <f t="shared" ca="1" si="660"/>
        <v>0</v>
      </c>
      <c r="N547" s="15">
        <f t="shared" ca="1" si="660"/>
        <v>0</v>
      </c>
      <c r="O547" s="15">
        <f t="shared" ca="1" si="660"/>
        <v>0</v>
      </c>
      <c r="P547" s="15">
        <f t="shared" ca="1" si="660"/>
        <v>0</v>
      </c>
      <c r="R547" s="15"/>
      <c r="S547" s="15" cm="1">
        <f t="array" aca="1" ref="S547" ca="1">INDIRECT(S540)</f>
        <v>20</v>
      </c>
      <c r="T547" s="15" cm="1">
        <f t="array" aca="1" ref="T547" ca="1">INDIRECT(T540)</f>
        <v>20</v>
      </c>
      <c r="U547" s="15" cm="1">
        <f t="array" aca="1" ref="U547" ca="1">INDIRECT(U540)</f>
        <v>20</v>
      </c>
      <c r="V547" s="15" cm="1">
        <f t="array" aca="1" ref="V547" ca="1">INDIRECT(V540)</f>
        <v>20</v>
      </c>
      <c r="W547" s="15" cm="1">
        <f t="array" aca="1" ref="W547" ca="1">INDIRECT(W540)</f>
        <v>20</v>
      </c>
      <c r="X547" s="15" cm="1">
        <f t="array" aca="1" ref="X547" ca="1">INDIRECT(X540)</f>
        <v>20</v>
      </c>
      <c r="Y547" s="15" cm="1">
        <f t="array" aca="1" ref="Y547" ca="1">INDIRECT(Y540)</f>
        <v>20</v>
      </c>
      <c r="Z547" s="15" cm="1">
        <f t="array" aca="1" ref="Z547" ca="1">INDIRECT(Z540)</f>
        <v>0</v>
      </c>
      <c r="AA547" s="15" cm="1">
        <f t="array" aca="1" ref="AA547" ca="1">INDIRECT(AA540)</f>
        <v>0</v>
      </c>
      <c r="AB547" s="15" cm="1">
        <f t="array" aca="1" ref="AB547" ca="1">INDIRECT(AB540)</f>
        <v>0</v>
      </c>
      <c r="AC547" s="15" cm="1">
        <f t="array" aca="1" ref="AC547" ca="1">INDIRECT(AC540)</f>
        <v>0</v>
      </c>
      <c r="AD547" s="15" cm="1">
        <f t="array" aca="1" ref="AD547" ca="1">INDIRECT(AD540)</f>
        <v>0</v>
      </c>
      <c r="AE547" s="15" cm="1">
        <f t="array" aca="1" ref="AE547" ca="1">INDIRECT(AE540)</f>
        <v>0</v>
      </c>
      <c r="AF547" s="15" cm="1">
        <f t="array" aca="1" ref="AF547" ca="1">INDIRECT(AF540)</f>
        <v>0</v>
      </c>
      <c r="AG547" s="15" cm="1">
        <f t="array" aca="1" ref="AG547" ca="1">INDIRECT(AG540)</f>
        <v>0</v>
      </c>
      <c r="AH547" s="15" cm="1">
        <f t="array" aca="1" ref="AH547" ca="1">INDIRECT(AH540)</f>
        <v>0</v>
      </c>
      <c r="AI547" s="15" cm="1">
        <f t="array" aca="1" ref="AI547" ca="1">INDIRECT(AI540)</f>
        <v>0</v>
      </c>
      <c r="AJ547" s="15" cm="1">
        <f t="array" aca="1" ref="AJ547" ca="1">INDIRECT(AJ540)</f>
        <v>0</v>
      </c>
      <c r="AK547" s="15" cm="1">
        <f t="array" aca="1" ref="AK547" ca="1">INDIRECT(AK540)</f>
        <v>0</v>
      </c>
      <c r="AL547" s="15" cm="1">
        <f t="array" aca="1" ref="AL547" ca="1">INDIRECT(AL540)</f>
        <v>0</v>
      </c>
      <c r="AM547" s="15" cm="1">
        <f t="array" aca="1" ref="AM547" ca="1">INDIRECT(AM540)</f>
        <v>0</v>
      </c>
      <c r="AN547" s="15" cm="1">
        <f t="array" aca="1" ref="AN547" ca="1">INDIRECT(AN540)</f>
        <v>0</v>
      </c>
      <c r="AO547" s="15" cm="1">
        <f t="array" aca="1" ref="AO547" ca="1">INDIRECT(AO540)</f>
        <v>0</v>
      </c>
      <c r="AP547" s="15" cm="1">
        <f t="array" aca="1" ref="AP547" ca="1">INDIRECT(AP540)</f>
        <v>0</v>
      </c>
      <c r="AQ547" s="15" cm="1">
        <f t="array" aca="1" ref="AQ547" ca="1">INDIRECT(AQ540)</f>
        <v>0</v>
      </c>
      <c r="AR547" s="15" cm="1">
        <f t="array" aca="1" ref="AR547" ca="1">INDIRECT(AR540)</f>
        <v>0</v>
      </c>
      <c r="AS547" s="15" cm="1">
        <f t="array" aca="1" ref="AS547" ca="1">INDIRECT(AS540)</f>
        <v>0</v>
      </c>
      <c r="AT547" s="15" cm="1">
        <f t="array" aca="1" ref="AT547" ca="1">INDIRECT(AT540)</f>
        <v>0</v>
      </c>
      <c r="AU547" s="15" cm="1">
        <f t="array" aca="1" ref="AU547" ca="1">INDIRECT(AU540)</f>
        <v>0</v>
      </c>
      <c r="AV547" s="15" cm="1">
        <f t="array" aca="1" ref="AV547" ca="1">INDIRECT(AV540)</f>
        <v>0</v>
      </c>
      <c r="AW547" s="15" cm="1">
        <f t="array" aca="1" ref="AW547" ca="1">INDIRECT(AW540)</f>
        <v>0</v>
      </c>
      <c r="AX547" s="15" cm="1">
        <f t="array" aca="1" ref="AX547" ca="1">INDIRECT(AX540)</f>
        <v>0</v>
      </c>
      <c r="AY547" s="15" cm="1">
        <f t="array" aca="1" ref="AY547" ca="1">INDIRECT(AY540)</f>
        <v>0</v>
      </c>
      <c r="AZ547" s="15" cm="1">
        <f t="array" aca="1" ref="AZ547" ca="1">INDIRECT(AZ540)</f>
        <v>0</v>
      </c>
      <c r="BA547" s="15" cm="1">
        <f t="array" aca="1" ref="BA547" ca="1">INDIRECT(BA540)</f>
        <v>0</v>
      </c>
      <c r="BB547" s="15" cm="1">
        <f t="array" aca="1" ref="BB547" ca="1">INDIRECT(BB540)</f>
        <v>0</v>
      </c>
      <c r="BC547" s="15" cm="1">
        <f t="array" aca="1" ref="BC547" ca="1">INDIRECT(BC540)</f>
        <v>0</v>
      </c>
      <c r="BD547" s="15" cm="1">
        <f t="array" aca="1" ref="BD547" ca="1">INDIRECT(BD540)</f>
        <v>0</v>
      </c>
      <c r="BE547" s="15" cm="1">
        <f t="array" aca="1" ref="BE547" ca="1">INDIRECT(BE540)</f>
        <v>0</v>
      </c>
      <c r="BF547" s="15" cm="1">
        <f t="array" aca="1" ref="BF547" ca="1">INDIRECT(BF540)</f>
        <v>0</v>
      </c>
      <c r="BG547" s="15" cm="1">
        <f t="array" aca="1" ref="BG547" ca="1">INDIRECT(BG540)</f>
        <v>0</v>
      </c>
      <c r="BH547" s="15" cm="1">
        <f t="array" aca="1" ref="BH547" ca="1">INDIRECT(BH540)</f>
        <v>0</v>
      </c>
      <c r="BI547" s="15" cm="1">
        <f t="array" aca="1" ref="BI547" ca="1">INDIRECT(BI540)</f>
        <v>0</v>
      </c>
      <c r="BJ547" s="15" cm="1">
        <f t="array" aca="1" ref="BJ547" ca="1">INDIRECT(BJ540)</f>
        <v>0</v>
      </c>
      <c r="BK547" s="15" cm="1">
        <f t="array" aca="1" ref="BK547" ca="1">INDIRECT(BK540)</f>
        <v>0</v>
      </c>
      <c r="BL547" s="15" cm="1">
        <f t="array" aca="1" ref="BL547" ca="1">INDIRECT(BL540)</f>
        <v>0</v>
      </c>
      <c r="BM547" s="15" cm="1">
        <f t="array" aca="1" ref="BM547" ca="1">INDIRECT(BM540)</f>
        <v>0</v>
      </c>
      <c r="BN547" s="15" cm="1">
        <f t="array" aca="1" ref="BN547" ca="1">INDIRECT(BN540)</f>
        <v>0</v>
      </c>
      <c r="BO547" s="15" cm="1">
        <f t="array" aca="1" ref="BO547" ca="1">INDIRECT(BO540)</f>
        <v>0</v>
      </c>
      <c r="BP547" s="15" cm="1">
        <f t="array" aca="1" ref="BP547" ca="1">INDIRECT(BP540)</f>
        <v>0</v>
      </c>
      <c r="BQ547" s="15" cm="1">
        <f t="array" aca="1" ref="BQ547" ca="1">INDIRECT(BQ540)</f>
        <v>0</v>
      </c>
      <c r="BR547" s="15" cm="1">
        <f t="array" aca="1" ref="BR547" ca="1">INDIRECT(BR540)</f>
        <v>0</v>
      </c>
      <c r="BS547" s="15" cm="1">
        <f t="array" aca="1" ref="BS547" ca="1">INDIRECT(BS540)</f>
        <v>0</v>
      </c>
      <c r="BT547" s="15" cm="1">
        <f t="array" aca="1" ref="BT547" ca="1">INDIRECT(BT540)</f>
        <v>0</v>
      </c>
      <c r="BU547" s="15" cm="1">
        <f t="array" aca="1" ref="BU547" ca="1">INDIRECT(BU540)</f>
        <v>0</v>
      </c>
      <c r="BV547" s="15" cm="1">
        <f t="array" aca="1" ref="BV547" ca="1">INDIRECT(BV540)</f>
        <v>0</v>
      </c>
      <c r="BW547" s="15" cm="1">
        <f t="array" aca="1" ref="BW547" ca="1">INDIRECT(BW540)</f>
        <v>0</v>
      </c>
      <c r="BX547" s="15" cm="1">
        <f t="array" aca="1" ref="BX547" ca="1">INDIRECT(BX540)</f>
        <v>0</v>
      </c>
      <c r="BY547" s="15" cm="1">
        <f t="array" aca="1" ref="BY547" ca="1">INDIRECT(BY540)</f>
        <v>0</v>
      </c>
      <c r="BZ547" s="15" cm="1">
        <f t="array" aca="1" ref="BZ547" ca="1">INDIRECT(BZ540)</f>
        <v>0</v>
      </c>
      <c r="CA547" s="15" cm="1">
        <f t="array" aca="1" ref="CA547" ca="1">INDIRECT(CA540)</f>
        <v>0</v>
      </c>
      <c r="CB547" s="15" cm="1">
        <f t="array" aca="1" ref="CB547" ca="1">INDIRECT(CB540)</f>
        <v>0</v>
      </c>
      <c r="CC547" s="15" cm="1">
        <f t="array" aca="1" ref="CC547" ca="1">INDIRECT(CC540)</f>
        <v>0</v>
      </c>
      <c r="CD547" s="15" cm="1">
        <f t="array" aca="1" ref="CD547" ca="1">INDIRECT(CD540)</f>
        <v>0</v>
      </c>
      <c r="CE547" s="15" cm="1">
        <f t="array" aca="1" ref="CE547" ca="1">INDIRECT(CE540)</f>
        <v>0</v>
      </c>
      <c r="CF547" s="15" cm="1">
        <f t="array" aca="1" ref="CF547" ca="1">INDIRECT(CF540)</f>
        <v>0</v>
      </c>
      <c r="CG547" s="15" cm="1">
        <f t="array" aca="1" ref="CG547" ca="1">INDIRECT(CG540)</f>
        <v>0</v>
      </c>
      <c r="CH547" s="15" cm="1">
        <f t="array" aca="1" ref="CH547" ca="1">INDIRECT(CH540)</f>
        <v>0</v>
      </c>
      <c r="CI547" s="15" cm="1">
        <f t="array" aca="1" ref="CI547" ca="1">INDIRECT(CI540)</f>
        <v>0</v>
      </c>
      <c r="CJ547" s="15" cm="1">
        <f t="array" aca="1" ref="CJ547" ca="1">INDIRECT(CJ540)</f>
        <v>0</v>
      </c>
      <c r="CK547" s="15" cm="1">
        <f t="array" aca="1" ref="CK547" ca="1">INDIRECT(CK540)</f>
        <v>0</v>
      </c>
      <c r="CL547" s="15" cm="1">
        <f t="array" aca="1" ref="CL547" ca="1">INDIRECT(CL540)</f>
        <v>0</v>
      </c>
      <c r="CN547" s="15" t="e" cm="1">
        <f t="array" aca="1" ref="CN547" ca="1">INDIRECT(CN540)</f>
        <v>#REF!</v>
      </c>
      <c r="CO547" s="15" cm="1">
        <f t="array" aca="1" ref="CO547" ca="1">INDIRECT(CO540)</f>
        <v>5000</v>
      </c>
      <c r="CP547" s="15" cm="1">
        <f t="array" aca="1" ref="CP547" ca="1">INDIRECT(CP540)</f>
        <v>5000</v>
      </c>
      <c r="CQ547" s="15" cm="1">
        <f t="array" aca="1" ref="CQ547" ca="1">INDIRECT(CQ540)</f>
        <v>5000</v>
      </c>
      <c r="CR547" s="15" cm="1">
        <f t="array" aca="1" ref="CR547" ca="1">INDIRECT(CR540)</f>
        <v>5000</v>
      </c>
      <c r="CS547" s="15" cm="1">
        <f t="array" aca="1" ref="CS547" ca="1">INDIRECT(CS540)</f>
        <v>5000</v>
      </c>
      <c r="CT547" s="15" cm="1">
        <f t="array" aca="1" ref="CT547" ca="1">INDIRECT(CT540)</f>
        <v>5000</v>
      </c>
      <c r="CU547" s="15" cm="1">
        <f t="array" aca="1" ref="CU547" ca="1">INDIRECT(CU540)</f>
        <v>5000</v>
      </c>
      <c r="CV547" s="15" cm="1">
        <f t="array" aca="1" ref="CV547" ca="1">INDIRECT(CV540)</f>
        <v>5000</v>
      </c>
      <c r="CW547" s="15" cm="1">
        <f t="array" aca="1" ref="CW547" ca="1">INDIRECT(CW540)</f>
        <v>5000</v>
      </c>
      <c r="CX547" s="15" cm="1">
        <f t="array" aca="1" ref="CX547" ca="1">INDIRECT(CX540)</f>
        <v>5000</v>
      </c>
      <c r="CY547" s="15" cm="1">
        <f t="array" aca="1" ref="CY547" ca="1">INDIRECT(CY540)</f>
        <v>5000</v>
      </c>
      <c r="CZ547" s="15" cm="1">
        <f t="array" aca="1" ref="CZ547" ca="1">INDIRECT(CZ540)</f>
        <v>5000</v>
      </c>
      <c r="DA547" s="15" cm="1">
        <f t="array" aca="1" ref="DA547" ca="1">INDIRECT(DA540)</f>
        <v>5000</v>
      </c>
      <c r="DB547" s="15" cm="1">
        <f t="array" aca="1" ref="DB547" ca="1">INDIRECT(DB540)</f>
        <v>5000</v>
      </c>
      <c r="DC547" s="15" cm="1">
        <f t="array" aca="1" ref="DC547" ca="1">INDIRECT(DC540)</f>
        <v>5000</v>
      </c>
      <c r="DD547" s="15" cm="1">
        <f t="array" aca="1" ref="DD547" ca="1">INDIRECT(DD540)</f>
        <v>5000</v>
      </c>
      <c r="DE547" s="15" cm="1">
        <f t="array" aca="1" ref="DE547" ca="1">INDIRECT(DE540)</f>
        <v>5000</v>
      </c>
      <c r="DF547" s="15" cm="1">
        <f t="array" aca="1" ref="DF547" ca="1">INDIRECT(DF540)</f>
        <v>5000</v>
      </c>
      <c r="DG547" s="15" cm="1">
        <f t="array" aca="1" ref="DG547" ca="1">INDIRECT(DG540)</f>
        <v>5000</v>
      </c>
      <c r="DH547" s="15" cm="1">
        <f t="array" aca="1" ref="DH547" ca="1">INDIRECT(DH540)</f>
        <v>5000</v>
      </c>
      <c r="DI547" s="15" cm="1">
        <f t="array" aca="1" ref="DI547" ca="1">INDIRECT(DI540)</f>
        <v>5000</v>
      </c>
      <c r="DJ547" s="15" cm="1">
        <f t="array" aca="1" ref="DJ547" ca="1">INDIRECT(DJ540)</f>
        <v>5000</v>
      </c>
      <c r="DK547" s="15" cm="1">
        <f t="array" aca="1" ref="DK547" ca="1">INDIRECT(DK540)</f>
        <v>5000</v>
      </c>
      <c r="DL547" s="15" cm="1">
        <f t="array" aca="1" ref="DL547" ca="1">INDIRECT(DL540)</f>
        <v>5000</v>
      </c>
    </row>
    <row r="548" spans="1:116" x14ac:dyDescent="0.4">
      <c r="D548" t="s">
        <v>761</v>
      </c>
      <c r="E548" s="8" t="str">
        <f t="shared" ref="E548" si="661">ROW()&amp;" "&amp;D548</f>
        <v>548 ASSETSALE-PV</v>
      </c>
      <c r="G548" s="145" t="s">
        <v>689</v>
      </c>
      <c r="H548" s="64">
        <v>12</v>
      </c>
      <c r="I548" s="60"/>
      <c r="J548" s="60"/>
      <c r="K548" s="15"/>
      <c r="L548" s="15"/>
      <c r="M548" s="15"/>
      <c r="N548" s="15"/>
      <c r="O548" s="15"/>
      <c r="P548" s="15"/>
      <c r="R548" s="15"/>
      <c r="S548" s="15"/>
      <c r="T548" s="15"/>
      <c r="U548" s="15"/>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76"/>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D549" t="s">
        <v>761</v>
      </c>
      <c r="E549" s="8" t="str">
        <f t="shared" ref="E549" si="662">ROW()&amp;" "&amp;D549</f>
        <v>549 ASSETSALE-PV</v>
      </c>
      <c r="G549" s="145" t="str">
        <f>"# of "&amp;G567&amp;"s sold"</f>
        <v># of Units sold</v>
      </c>
      <c r="H549" s="12"/>
      <c r="I549" s="60"/>
      <c r="J549" s="60"/>
      <c r="K549" s="15"/>
      <c r="L549" s="15"/>
      <c r="M549" s="15"/>
      <c r="N549" s="15"/>
      <c r="O549" s="15"/>
      <c r="P549" s="15"/>
      <c r="R549" s="15"/>
      <c r="S549" s="76" cm="1">
        <f t="array" aca="1" ref="S549" ca="1">-IFERROR(OFFSET(INDIRECT(S540),0,-$H548)*(COUNT(S549:$S549)&gt;$H548),0)</f>
        <v>0</v>
      </c>
      <c r="T549" s="76" cm="1">
        <f t="array" aca="1" ref="T549" ca="1">-IFERROR(OFFSET(INDIRECT(T540),0,-$H548)*(COUNT($S549:T549)&gt;$H548),0)</f>
        <v>0</v>
      </c>
      <c r="U549" s="76" cm="1">
        <f t="array" aca="1" ref="U549" ca="1">-IFERROR(OFFSET(INDIRECT(U540),0,-$H548)*(COUNT($S549:U549)&gt;$H548),0)</f>
        <v>0</v>
      </c>
      <c r="V549" s="76" cm="1">
        <f t="array" aca="1" ref="V549" ca="1">-IFERROR(OFFSET(INDIRECT(V540),0,-$H548)*(COUNT($S549:V549)&gt;$H548),0)</f>
        <v>0</v>
      </c>
      <c r="W549" s="76" cm="1">
        <f t="array" aca="1" ref="W549" ca="1">-IFERROR(OFFSET(INDIRECT(W540),0,-$H548)*(COUNT($S549:W549)&gt;$H548),0)</f>
        <v>0</v>
      </c>
      <c r="X549" s="76" cm="1">
        <f t="array" aca="1" ref="X549" ca="1">-IFERROR(OFFSET(INDIRECT(X540),0,-$H548)*(COUNT($S549:X549)&gt;$H548),0)</f>
        <v>0</v>
      </c>
      <c r="Y549" s="76" cm="1">
        <f t="array" aca="1" ref="Y549" ca="1">-IFERROR(OFFSET(INDIRECT(Y540),0,-$H548)*(COUNT($S549:Y549)&gt;$H548),0)</f>
        <v>0</v>
      </c>
      <c r="Z549" s="76" cm="1">
        <f t="array" aca="1" ref="Z549" ca="1">-IFERROR(OFFSET(INDIRECT(Z540),0,-$H548)*(COUNT($S549:Z549)&gt;$H548),0)</f>
        <v>0</v>
      </c>
      <c r="AA549" s="76" cm="1">
        <f t="array" aca="1" ref="AA549" ca="1">-IFERROR(OFFSET(INDIRECT(AA540),0,-$H548)*(COUNT($S549:AA549)&gt;$H548),0)</f>
        <v>0</v>
      </c>
      <c r="AB549" s="76" cm="1">
        <f t="array" aca="1" ref="AB549" ca="1">-IFERROR(OFFSET(INDIRECT(AB540),0,-$H548)*(COUNT($S549:AB549)&gt;$H548),0)</f>
        <v>0</v>
      </c>
      <c r="AC549" s="76" cm="1">
        <f t="array" aca="1" ref="AC549" ca="1">-IFERROR(OFFSET(INDIRECT(AC540),0,-$H548)*(COUNT($S549:AC549)&gt;$H548),0)</f>
        <v>0</v>
      </c>
      <c r="AD549" s="76" cm="1">
        <f t="array" aca="1" ref="AD549" ca="1">-IFERROR(OFFSET(INDIRECT(AD540),0,-$H548)*(COUNT($S549:AD549)&gt;$H548),0)</f>
        <v>0</v>
      </c>
      <c r="AE549" s="76" cm="1">
        <f t="array" aca="1" ref="AE549" ca="1">-IFERROR(OFFSET(INDIRECT(AE540),0,-$H548)*(COUNT($S549:AE549)&gt;$H548),0)</f>
        <v>-20</v>
      </c>
      <c r="AF549" s="76" cm="1">
        <f t="array" aca="1" ref="AF549" ca="1">-IFERROR(OFFSET(INDIRECT(AF540),0,-$H548)*(COUNT($S549:AF549)&gt;$H548),0)</f>
        <v>-20</v>
      </c>
      <c r="AG549" s="76" cm="1">
        <f t="array" aca="1" ref="AG549" ca="1">-IFERROR(OFFSET(INDIRECT(AG540),0,-$H548)*(COUNT($S549:AG549)&gt;$H548),0)</f>
        <v>-20</v>
      </c>
      <c r="AH549" s="76" cm="1">
        <f t="array" aca="1" ref="AH549" ca="1">-IFERROR(OFFSET(INDIRECT(AH540),0,-$H548)*(COUNT($S549:AH549)&gt;$H548),0)</f>
        <v>-20</v>
      </c>
      <c r="AI549" s="76" cm="1">
        <f t="array" aca="1" ref="AI549" ca="1">-IFERROR(OFFSET(INDIRECT(AI540),0,-$H548)*(COUNT($S549:AI549)&gt;$H548),0)</f>
        <v>-20</v>
      </c>
      <c r="AJ549" s="76" cm="1">
        <f t="array" aca="1" ref="AJ549" ca="1">-IFERROR(OFFSET(INDIRECT(AJ540),0,-$H548)*(COUNT($S549:AJ549)&gt;$H548),0)</f>
        <v>-20</v>
      </c>
      <c r="AK549" s="76" cm="1">
        <f t="array" aca="1" ref="AK549" ca="1">-IFERROR(OFFSET(INDIRECT(AK540),0,-$H548)*(COUNT($S549:AK549)&gt;$H548),0)</f>
        <v>-20</v>
      </c>
      <c r="AL549" s="76" cm="1">
        <f t="array" aca="1" ref="AL549" ca="1">-IFERROR(OFFSET(INDIRECT(AL540),0,-$H548)*(COUNT($S549:AL549)&gt;$H548),0)</f>
        <v>0</v>
      </c>
      <c r="AM549" s="76" cm="1">
        <f t="array" aca="1" ref="AM549" ca="1">-IFERROR(OFFSET(INDIRECT(AM540),0,-$H548)*(COUNT($S549:AM549)&gt;$H548),0)</f>
        <v>0</v>
      </c>
      <c r="AN549" s="76" cm="1">
        <f t="array" aca="1" ref="AN549" ca="1">-IFERROR(OFFSET(INDIRECT(AN540),0,-$H548)*(COUNT($S549:AN549)&gt;$H548),0)</f>
        <v>0</v>
      </c>
      <c r="AO549" s="76" cm="1">
        <f t="array" aca="1" ref="AO549" ca="1">-IFERROR(OFFSET(INDIRECT(AO540),0,-$H548)*(COUNT($S549:AO549)&gt;$H548),0)</f>
        <v>0</v>
      </c>
      <c r="AP549" s="76" cm="1">
        <f t="array" aca="1" ref="AP549" ca="1">-IFERROR(OFFSET(INDIRECT(AP540),0,-$H548)*(COUNT($S549:AP549)&gt;$H548),0)</f>
        <v>0</v>
      </c>
      <c r="AQ549" s="76" cm="1">
        <f t="array" aca="1" ref="AQ549" ca="1">-IFERROR(OFFSET(INDIRECT(AQ540),0,-$H548)*(COUNT($S549:AQ549)&gt;$H548),0)</f>
        <v>0</v>
      </c>
      <c r="AR549" s="76" cm="1">
        <f t="array" aca="1" ref="AR549" ca="1">-IFERROR(OFFSET(INDIRECT(AR540),0,-$H548)*(COUNT($S549:AR549)&gt;$H548),0)</f>
        <v>0</v>
      </c>
      <c r="AS549" s="76" cm="1">
        <f t="array" aca="1" ref="AS549" ca="1">-IFERROR(OFFSET(INDIRECT(AS540),0,-$H548)*(COUNT($S549:AS549)&gt;$H548),0)</f>
        <v>0</v>
      </c>
      <c r="AT549" s="76" cm="1">
        <f t="array" aca="1" ref="AT549" ca="1">-IFERROR(OFFSET(INDIRECT(AT540),0,-$H548)*(COUNT($S549:AT549)&gt;$H548),0)</f>
        <v>0</v>
      </c>
      <c r="AU549" s="76" cm="1">
        <f t="array" aca="1" ref="AU549" ca="1">-IFERROR(OFFSET(INDIRECT(AU540),0,-$H548)*(COUNT($S549:AU549)&gt;$H548),0)</f>
        <v>0</v>
      </c>
      <c r="AV549" s="76" cm="1">
        <f t="array" aca="1" ref="AV549" ca="1">-IFERROR(OFFSET(INDIRECT(AV540),0,-$H548)*(COUNT($S549:AV549)&gt;$H548),0)</f>
        <v>0</v>
      </c>
      <c r="AW549" s="76" cm="1">
        <f t="array" aca="1" ref="AW549" ca="1">-IFERROR(OFFSET(INDIRECT(AW540),0,-$H548)*(COUNT($S549:AW549)&gt;$H548),0)</f>
        <v>0</v>
      </c>
      <c r="AX549" s="76" cm="1">
        <f t="array" aca="1" ref="AX549" ca="1">-IFERROR(OFFSET(INDIRECT(AX540),0,-$H548)*(COUNT($S549:AX549)&gt;$H548),0)</f>
        <v>0</v>
      </c>
      <c r="AY549" s="76" cm="1">
        <f t="array" aca="1" ref="AY549" ca="1">-IFERROR(OFFSET(INDIRECT(AY540),0,-$H548)*(COUNT($S549:AY549)&gt;$H548),0)</f>
        <v>0</v>
      </c>
      <c r="AZ549" s="76" cm="1">
        <f t="array" aca="1" ref="AZ549" ca="1">-IFERROR(OFFSET(INDIRECT(AZ540),0,-$H548)*(COUNT($S549:AZ549)&gt;$H548),0)</f>
        <v>0</v>
      </c>
      <c r="BA549" s="76" cm="1">
        <f t="array" aca="1" ref="BA549" ca="1">-IFERROR(OFFSET(INDIRECT(BA540),0,-$H548)*(COUNT($S549:BA549)&gt;$H548),0)</f>
        <v>0</v>
      </c>
      <c r="BB549" s="76" cm="1">
        <f t="array" aca="1" ref="BB549" ca="1">-IFERROR(OFFSET(INDIRECT(BB540),0,-$H548)*(COUNT($S549:BB549)&gt;$H548),0)</f>
        <v>0</v>
      </c>
      <c r="BC549" s="76" cm="1">
        <f t="array" aca="1" ref="BC549" ca="1">-IFERROR(OFFSET(INDIRECT(BC540),0,-$H548)*(COUNT($S549:BC549)&gt;$H548),0)</f>
        <v>0</v>
      </c>
      <c r="BD549" s="76" cm="1">
        <f t="array" aca="1" ref="BD549" ca="1">-IFERROR(OFFSET(INDIRECT(BD540),0,-$H548)*(COUNT($S549:BD549)&gt;$H548),0)</f>
        <v>0</v>
      </c>
      <c r="BE549" s="76" cm="1">
        <f t="array" aca="1" ref="BE549" ca="1">-IFERROR(OFFSET(INDIRECT(BE540),0,-$H548)*(COUNT($S549:BE549)&gt;$H548),0)</f>
        <v>0</v>
      </c>
      <c r="BF549" s="76" cm="1">
        <f t="array" aca="1" ref="BF549" ca="1">-IFERROR(OFFSET(INDIRECT(BF540),0,-$H548)*(COUNT($S549:BF549)&gt;$H548),0)</f>
        <v>0</v>
      </c>
      <c r="BG549" s="76" cm="1">
        <f t="array" aca="1" ref="BG549" ca="1">-IFERROR(OFFSET(INDIRECT(BG540),0,-$H548)*(COUNT($S549:BG549)&gt;$H548),0)</f>
        <v>0</v>
      </c>
      <c r="BH549" s="76" cm="1">
        <f t="array" aca="1" ref="BH549" ca="1">-IFERROR(OFFSET(INDIRECT(BH540),0,-$H548)*(COUNT($S549:BH549)&gt;$H548),0)</f>
        <v>0</v>
      </c>
      <c r="BI549" s="76" cm="1">
        <f t="array" aca="1" ref="BI549" ca="1">-IFERROR(OFFSET(INDIRECT(BI540),0,-$H548)*(COUNT($S549:BI549)&gt;$H548),0)</f>
        <v>0</v>
      </c>
      <c r="BJ549" s="76" cm="1">
        <f t="array" aca="1" ref="BJ549" ca="1">-IFERROR(OFFSET(INDIRECT(BJ540),0,-$H548)*(COUNT($S549:BJ549)&gt;$H548),0)</f>
        <v>0</v>
      </c>
      <c r="BK549" s="76" cm="1">
        <f t="array" aca="1" ref="BK549" ca="1">-IFERROR(OFFSET(INDIRECT(BK540),0,-$H548)*(COUNT($S549:BK549)&gt;$H548),0)</f>
        <v>0</v>
      </c>
      <c r="BL549" s="76" cm="1">
        <f t="array" aca="1" ref="BL549" ca="1">-IFERROR(OFFSET(INDIRECT(BL540),0,-$H548)*(COUNT($S549:BL549)&gt;$H548),0)</f>
        <v>0</v>
      </c>
      <c r="BM549" s="76" cm="1">
        <f t="array" aca="1" ref="BM549" ca="1">-IFERROR(OFFSET(INDIRECT(BM540),0,-$H548)*(COUNT($S549:BM549)&gt;$H548),0)</f>
        <v>0</v>
      </c>
      <c r="BN549" s="76" cm="1">
        <f t="array" aca="1" ref="BN549" ca="1">-IFERROR(OFFSET(INDIRECT(BN540),0,-$H548)*(COUNT($S549:BN549)&gt;$H548),0)</f>
        <v>0</v>
      </c>
      <c r="BO549" s="76" cm="1">
        <f t="array" aca="1" ref="BO549" ca="1">-IFERROR(OFFSET(INDIRECT(BO540),0,-$H548)*(COUNT($S549:BO549)&gt;$H548),0)</f>
        <v>0</v>
      </c>
      <c r="BP549" s="76" cm="1">
        <f t="array" aca="1" ref="BP549" ca="1">-IFERROR(OFFSET(INDIRECT(BP540),0,-$H548)*(COUNT($S549:BP549)&gt;$H548),0)</f>
        <v>0</v>
      </c>
      <c r="BQ549" s="76" cm="1">
        <f t="array" aca="1" ref="BQ549" ca="1">-IFERROR(OFFSET(INDIRECT(BQ540),0,-$H548)*(COUNT($S549:BQ549)&gt;$H548),0)</f>
        <v>0</v>
      </c>
      <c r="BR549" s="76" cm="1">
        <f t="array" aca="1" ref="BR549" ca="1">-IFERROR(OFFSET(INDIRECT(BR540),0,-$H548)*(COUNT($S549:BR549)&gt;$H548),0)</f>
        <v>0</v>
      </c>
      <c r="BS549" s="76" cm="1">
        <f t="array" aca="1" ref="BS549" ca="1">-IFERROR(OFFSET(INDIRECT(BS540),0,-$H548)*(COUNT($S549:BS549)&gt;$H548),0)</f>
        <v>0</v>
      </c>
      <c r="BT549" s="76" cm="1">
        <f t="array" aca="1" ref="BT549" ca="1">-IFERROR(OFFSET(INDIRECT(BT540),0,-$H548)*(COUNT($S549:BT549)&gt;$H548),0)</f>
        <v>0</v>
      </c>
      <c r="BU549" s="76" cm="1">
        <f t="array" aca="1" ref="BU549" ca="1">-IFERROR(OFFSET(INDIRECT(BU540),0,-$H548)*(COUNT($S549:BU549)&gt;$H548),0)</f>
        <v>0</v>
      </c>
      <c r="BV549" s="76" cm="1">
        <f t="array" aca="1" ref="BV549" ca="1">-IFERROR(OFFSET(INDIRECT(BV540),0,-$H548)*(COUNT($S549:BV549)&gt;$H548),0)</f>
        <v>0</v>
      </c>
      <c r="BW549" s="76" cm="1">
        <f t="array" aca="1" ref="BW549" ca="1">-IFERROR(OFFSET(INDIRECT(BW540),0,-$H548)*(COUNT($S549:BW549)&gt;$H548),0)</f>
        <v>0</v>
      </c>
      <c r="BX549" s="76" cm="1">
        <f t="array" aca="1" ref="BX549" ca="1">-IFERROR(OFFSET(INDIRECT(BX540),0,-$H548)*(COUNT($S549:BX549)&gt;$H548),0)</f>
        <v>0</v>
      </c>
      <c r="BY549" s="76" cm="1">
        <f t="array" aca="1" ref="BY549" ca="1">-IFERROR(OFFSET(INDIRECT(BY540),0,-$H548)*(COUNT($S549:BY549)&gt;$H548),0)</f>
        <v>0</v>
      </c>
      <c r="BZ549" s="76" cm="1">
        <f t="array" aca="1" ref="BZ549" ca="1">-IFERROR(OFFSET(INDIRECT(BZ540),0,-$H548)*(COUNT($S549:BZ549)&gt;$H548),0)</f>
        <v>0</v>
      </c>
      <c r="CA549" s="76" cm="1">
        <f t="array" aca="1" ref="CA549" ca="1">-IFERROR(OFFSET(INDIRECT(CA540),0,-$H548)*(COUNT($S549:CA549)&gt;$H548),0)</f>
        <v>0</v>
      </c>
      <c r="CB549" s="76" cm="1">
        <f t="array" aca="1" ref="CB549" ca="1">-IFERROR(OFFSET(INDIRECT(CB540),0,-$H548)*(COUNT($S549:CB549)&gt;$H548),0)</f>
        <v>0</v>
      </c>
      <c r="CC549" s="76" cm="1">
        <f t="array" aca="1" ref="CC549" ca="1">-IFERROR(OFFSET(INDIRECT(CC540),0,-$H548)*(COUNT($S549:CC549)&gt;$H548),0)</f>
        <v>0</v>
      </c>
      <c r="CD549" s="76" cm="1">
        <f t="array" aca="1" ref="CD549" ca="1">-IFERROR(OFFSET(INDIRECT(CD540),0,-$H548)*(COUNT($S549:CD549)&gt;$H548),0)</f>
        <v>0</v>
      </c>
      <c r="CE549" s="76" cm="1">
        <f t="array" aca="1" ref="CE549" ca="1">-IFERROR(OFFSET(INDIRECT(CE540),0,-$H548)*(COUNT($S549:CE549)&gt;$H548),0)</f>
        <v>0</v>
      </c>
      <c r="CF549" s="76" cm="1">
        <f t="array" aca="1" ref="CF549" ca="1">-IFERROR(OFFSET(INDIRECT(CF540),0,-$H548)*(COUNT($S549:CF549)&gt;$H548),0)</f>
        <v>0</v>
      </c>
      <c r="CG549" s="76" cm="1">
        <f t="array" aca="1" ref="CG549" ca="1">-IFERROR(OFFSET(INDIRECT(CG540),0,-$H548)*(COUNT($S549:CG549)&gt;$H548),0)</f>
        <v>0</v>
      </c>
      <c r="CH549" s="76" cm="1">
        <f t="array" aca="1" ref="CH549" ca="1">-IFERROR(OFFSET(INDIRECT(CH540),0,-$H548)*(COUNT($S549:CH549)&gt;$H548),0)</f>
        <v>0</v>
      </c>
      <c r="CI549" s="76" cm="1">
        <f t="array" aca="1" ref="CI549" ca="1">-IFERROR(OFFSET(INDIRECT(CI540),0,-$H548)*(COUNT($S549:CI549)&gt;$H548),0)</f>
        <v>0</v>
      </c>
      <c r="CJ549" s="76" cm="1">
        <f t="array" aca="1" ref="CJ549" ca="1">-IFERROR(OFFSET(INDIRECT(CJ540),0,-$H548)*(COUNT($S549:CJ549)&gt;$H548),0)</f>
        <v>0</v>
      </c>
      <c r="CK549" s="76" cm="1">
        <f t="array" aca="1" ref="CK549" ca="1">-IFERROR(OFFSET(INDIRECT(CK540),0,-$H548)*(COUNT($S549:CK549)&gt;$H548),0)</f>
        <v>0</v>
      </c>
      <c r="CL549" s="76" cm="1">
        <f t="array" aca="1" ref="CL549" ca="1">-IFERROR(OFFSET(INDIRECT(CL540),0,-$H548)*(COUNT($S549:CL549)&gt;$H548),0)</f>
        <v>0</v>
      </c>
      <c r="CN549" s="76" t="e" cm="1">
        <f t="array" aca="1" ref="CN549" ca="1">-OFFSET(INDIRECT(CN540),0,-$H548)</f>
        <v>#REF!</v>
      </c>
      <c r="CO549" s="76" cm="1">
        <f t="array" aca="1" ref="CO549" ca="1">-OFFSET(INDIRECT(CO540),0,-$H548)</f>
        <v>-5000</v>
      </c>
      <c r="CP549" s="76" cm="1">
        <f t="array" aca="1" ref="CP549" ca="1">-OFFSET(INDIRECT(CP540),0,-$H548)</f>
        <v>-5000</v>
      </c>
      <c r="CQ549" s="76" cm="1">
        <f t="array" aca="1" ref="CQ549" ca="1">-OFFSET(INDIRECT(CQ540),0,-$H548)</f>
        <v>-5000</v>
      </c>
      <c r="CR549" s="76" cm="1">
        <f t="array" aca="1" ref="CR549" ca="1">-OFFSET(INDIRECT(CR540),0,-$H548)</f>
        <v>-5000</v>
      </c>
      <c r="CS549" s="76" cm="1">
        <f t="array" aca="1" ref="CS549" ca="1">-OFFSET(INDIRECT(CS540),0,-$H548)</f>
        <v>-5000</v>
      </c>
      <c r="CT549" s="76" cm="1">
        <f t="array" aca="1" ref="CT549" ca="1">-OFFSET(INDIRECT(CT540),0,-$H548)</f>
        <v>-5000</v>
      </c>
      <c r="CU549" s="76" cm="1">
        <f t="array" aca="1" ref="CU549" ca="1">-OFFSET(INDIRECT(CU540),0,-$H548)</f>
        <v>-5000</v>
      </c>
      <c r="CV549" s="76" cm="1">
        <f t="array" aca="1" ref="CV549" ca="1">-OFFSET(INDIRECT(CV540),0,-$H548)</f>
        <v>-5000</v>
      </c>
      <c r="CW549" s="76" cm="1">
        <f t="array" aca="1" ref="CW549" ca="1">-OFFSET(INDIRECT(CW540),0,-$H548)</f>
        <v>-5000</v>
      </c>
      <c r="CX549" s="76" cm="1">
        <f t="array" aca="1" ref="CX549" ca="1">-OFFSET(INDIRECT(CX540),0,-$H548)</f>
        <v>-5000</v>
      </c>
      <c r="CY549" s="76" cm="1">
        <f t="array" aca="1" ref="CY549" ca="1">-OFFSET(INDIRECT(CY540),0,-$H548)</f>
        <v>0</v>
      </c>
      <c r="CZ549" s="76" cm="1">
        <f t="array" aca="1" ref="CZ549" ca="1">-OFFSET(INDIRECT(CZ540),0,-$H548)</f>
        <v>0</v>
      </c>
      <c r="DA549" s="76" cm="1">
        <f t="array" aca="1" ref="DA549" ca="1">-OFFSET(INDIRECT(DA540),0,-$H548)</f>
        <v>-5000</v>
      </c>
      <c r="DB549" s="76" cm="1">
        <f t="array" aca="1" ref="DB549" ca="1">-OFFSET(INDIRECT(DB540),0,-$H548)</f>
        <v>-5000</v>
      </c>
      <c r="DC549" s="76" cm="1">
        <f t="array" aca="1" ref="DC549" ca="1">-OFFSET(INDIRECT(DC540),0,-$H548)</f>
        <v>-5000</v>
      </c>
      <c r="DD549" s="76" cm="1">
        <f t="array" aca="1" ref="DD549" ca="1">-OFFSET(INDIRECT(DD540),0,-$H548)</f>
        <v>-5000</v>
      </c>
      <c r="DE549" s="76" cm="1">
        <f t="array" aca="1" ref="DE549" ca="1">-OFFSET(INDIRECT(DE540),0,-$H548)</f>
        <v>-5000</v>
      </c>
      <c r="DF549" s="76" cm="1">
        <f t="array" aca="1" ref="DF549" ca="1">-OFFSET(INDIRECT(DF540),0,-$H548)</f>
        <v>-5000</v>
      </c>
      <c r="DG549" s="76" cm="1">
        <f t="array" aca="1" ref="DG549" ca="1">-OFFSET(INDIRECT(DG540),0,-$H548)</f>
        <v>-5000</v>
      </c>
      <c r="DH549" s="76" cm="1">
        <f t="array" aca="1" ref="DH549" ca="1">-OFFSET(INDIRECT(DH540),0,-$H548)</f>
        <v>-5000</v>
      </c>
      <c r="DI549" s="76" cm="1">
        <f t="array" aca="1" ref="DI549" ca="1">-OFFSET(INDIRECT(DI540),0,-$H548)</f>
        <v>-5000</v>
      </c>
      <c r="DJ549" s="76" cm="1">
        <f t="array" aca="1" ref="DJ549" ca="1">-OFFSET(INDIRECT(DJ540),0,-$H548)</f>
        <v>-5000</v>
      </c>
      <c r="DK549" s="76" cm="1">
        <f t="array" aca="1" ref="DK549" ca="1">-OFFSET(INDIRECT(DK540),0,-$H548)</f>
        <v>-5000</v>
      </c>
      <c r="DL549" s="76" cm="1">
        <f t="array" aca="1" ref="DL549" ca="1">-OFFSET(INDIRECT(DL540),0,-$H548)</f>
        <v>-5000</v>
      </c>
    </row>
    <row r="550" spans="1:116" x14ac:dyDescent="0.4">
      <c r="D550" t="s">
        <v>761</v>
      </c>
      <c r="E550" s="8" t="str">
        <f t="shared" ref="E550:E558" si="663">ROW()&amp;" "&amp;D550</f>
        <v>550 ASSETSALE-PV</v>
      </c>
      <c r="G550" s="126"/>
      <c r="H550" s="27"/>
      <c r="I550" s="78"/>
      <c r="J550" s="78"/>
      <c r="K550" s="33"/>
      <c r="L550" s="24"/>
      <c r="M550" s="24"/>
      <c r="N550" s="24"/>
      <c r="O550" s="24"/>
      <c r="P550" s="24"/>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c r="BV550" s="33"/>
      <c r="BW550" s="33"/>
      <c r="BX550" s="33"/>
      <c r="BY550" s="33"/>
      <c r="BZ550" s="33"/>
      <c r="CA550" s="33"/>
      <c r="CB550" s="33"/>
      <c r="CC550" s="33"/>
      <c r="CD550" s="33"/>
      <c r="CE550" s="33"/>
      <c r="CF550" s="33"/>
      <c r="CG550" s="33"/>
      <c r="CH550" s="33"/>
      <c r="CI550" s="33"/>
      <c r="CJ550" s="33"/>
      <c r="CK550" s="33"/>
      <c r="CL550" s="33"/>
      <c r="CN550" s="33"/>
      <c r="CO550" s="33"/>
      <c r="CP550" s="33"/>
      <c r="CQ550" s="33"/>
      <c r="CR550" s="33"/>
      <c r="CS550" s="33"/>
      <c r="CT550" s="33"/>
      <c r="CU550" s="33"/>
      <c r="CV550" s="33"/>
      <c r="CW550" s="33"/>
      <c r="CX550" s="33"/>
      <c r="CY550" s="33"/>
      <c r="CZ550" s="33"/>
      <c r="DA550" s="33"/>
      <c r="DB550" s="33"/>
      <c r="DC550" s="33"/>
      <c r="DD550" s="33"/>
      <c r="DE550" s="33"/>
      <c r="DF550" s="33"/>
      <c r="DG550" s="33"/>
      <c r="DH550" s="33"/>
      <c r="DI550" s="33"/>
      <c r="DJ550" s="33"/>
      <c r="DK550" s="33"/>
      <c r="DL550" s="33"/>
    </row>
    <row r="551" spans="1:116" x14ac:dyDescent="0.4">
      <c r="D551" t="s">
        <v>761</v>
      </c>
      <c r="E551" s="8" t="str">
        <f t="shared" si="663"/>
        <v>551 ASSETSALE-PV</v>
      </c>
      <c r="G551" s="95" t="s">
        <v>290</v>
      </c>
      <c r="K551" s="24"/>
      <c r="L551" s="24"/>
      <c r="M551" s="24"/>
      <c r="N551" s="24"/>
      <c r="O551" s="24"/>
      <c r="P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N551" s="24"/>
      <c r="CO551" s="24"/>
      <c r="CP551" s="24"/>
      <c r="CQ551" s="24"/>
      <c r="CR551" s="24"/>
      <c r="CS551" s="24"/>
      <c r="CT551" s="24"/>
      <c r="CU551" s="24"/>
      <c r="CV551" s="24"/>
      <c r="CW551" s="24"/>
      <c r="CX551" s="24"/>
      <c r="CY551" s="24"/>
      <c r="CZ551" s="24"/>
      <c r="DA551" s="24"/>
      <c r="DB551" s="24"/>
      <c r="DC551" s="24"/>
      <c r="DD551" s="24"/>
      <c r="DE551" s="24"/>
      <c r="DF551" s="24"/>
      <c r="DG551" s="24"/>
      <c r="DH551" s="24"/>
      <c r="DI551" s="24"/>
      <c r="DJ551" s="24"/>
      <c r="DK551" s="24"/>
      <c r="DL551" s="24"/>
    </row>
    <row r="552" spans="1:116" x14ac:dyDescent="0.4">
      <c r="D552" t="s">
        <v>761</v>
      </c>
      <c r="E552" s="8" t="str">
        <f t="shared" si="663"/>
        <v>552 ASSETSALE-PV</v>
      </c>
      <c r="G552" s="158" t="s">
        <v>71</v>
      </c>
      <c r="H552" s="27"/>
      <c r="I552" s="78"/>
      <c r="J552" s="78"/>
      <c r="K552" s="24">
        <v>0</v>
      </c>
      <c r="L552" s="24">
        <f ca="1">K556</f>
        <v>14000000</v>
      </c>
      <c r="M552" s="24">
        <f t="shared" ref="M552:P552" ca="1" si="664">L559</f>
        <v>28000000</v>
      </c>
      <c r="N552" s="24">
        <f t="shared" ca="1" si="664"/>
        <v>0</v>
      </c>
      <c r="O552" s="24">
        <f t="shared" ca="1" si="664"/>
        <v>0</v>
      </c>
      <c r="P552" s="24">
        <f t="shared" ca="1" si="664"/>
        <v>0</v>
      </c>
      <c r="R552" s="33"/>
      <c r="S552" s="33"/>
      <c r="T552" s="24">
        <f ca="1">S556</f>
        <v>2000000</v>
      </c>
      <c r="U552" s="24">
        <f t="shared" ref="U552:X552" ca="1" si="665">T556</f>
        <v>4000000</v>
      </c>
      <c r="V552" s="24">
        <f t="shared" ca="1" si="665"/>
        <v>6000000</v>
      </c>
      <c r="W552" s="24">
        <f t="shared" ca="1" si="665"/>
        <v>8000000</v>
      </c>
      <c r="X552" s="24">
        <f t="shared" ca="1" si="665"/>
        <v>10000000</v>
      </c>
      <c r="Y552" s="24">
        <f t="shared" ref="Y552:CJ552" ca="1" si="666">X556</f>
        <v>12000000</v>
      </c>
      <c r="Z552" s="24">
        <f t="shared" ca="1" si="666"/>
        <v>14000000</v>
      </c>
      <c r="AA552" s="24">
        <f t="shared" ca="1" si="666"/>
        <v>14000000</v>
      </c>
      <c r="AB552" s="24">
        <f t="shared" ca="1" si="666"/>
        <v>14000000</v>
      </c>
      <c r="AC552" s="24">
        <f t="shared" ca="1" si="666"/>
        <v>14000000</v>
      </c>
      <c r="AD552" s="24">
        <f t="shared" ca="1" si="666"/>
        <v>14000000</v>
      </c>
      <c r="AE552" s="24">
        <f t="shared" ca="1" si="666"/>
        <v>14000000</v>
      </c>
      <c r="AF552" s="24">
        <f t="shared" ca="1" si="666"/>
        <v>12000000</v>
      </c>
      <c r="AG552" s="24">
        <f t="shared" ca="1" si="666"/>
        <v>10000000</v>
      </c>
      <c r="AH552" s="24">
        <f t="shared" ca="1" si="666"/>
        <v>8000000</v>
      </c>
      <c r="AI552" s="24">
        <f t="shared" ca="1" si="666"/>
        <v>6000000</v>
      </c>
      <c r="AJ552" s="24">
        <f t="shared" ca="1" si="666"/>
        <v>4000000</v>
      </c>
      <c r="AK552" s="24">
        <f t="shared" ca="1" si="666"/>
        <v>2000000</v>
      </c>
      <c r="AL552" s="24">
        <f t="shared" ca="1" si="666"/>
        <v>0</v>
      </c>
      <c r="AM552" s="24">
        <f t="shared" ca="1" si="666"/>
        <v>0</v>
      </c>
      <c r="AN552" s="24">
        <f t="shared" ca="1" si="666"/>
        <v>0</v>
      </c>
      <c r="AO552" s="24">
        <f t="shared" ca="1" si="666"/>
        <v>0</v>
      </c>
      <c r="AP552" s="24">
        <f t="shared" ca="1" si="666"/>
        <v>0</v>
      </c>
      <c r="AQ552" s="24">
        <f t="shared" ca="1" si="666"/>
        <v>0</v>
      </c>
      <c r="AR552" s="24">
        <f t="shared" ca="1" si="666"/>
        <v>0</v>
      </c>
      <c r="AS552" s="24">
        <f t="shared" ca="1" si="666"/>
        <v>0</v>
      </c>
      <c r="AT552" s="24">
        <f t="shared" ca="1" si="666"/>
        <v>0</v>
      </c>
      <c r="AU552" s="24">
        <f t="shared" ca="1" si="666"/>
        <v>0</v>
      </c>
      <c r="AV552" s="24">
        <f t="shared" ca="1" si="666"/>
        <v>0</v>
      </c>
      <c r="AW552" s="24">
        <f t="shared" ca="1" si="666"/>
        <v>0</v>
      </c>
      <c r="AX552" s="24">
        <f t="shared" ca="1" si="666"/>
        <v>0</v>
      </c>
      <c r="AY552" s="24">
        <f t="shared" ca="1" si="666"/>
        <v>0</v>
      </c>
      <c r="AZ552" s="24">
        <f t="shared" ca="1" si="666"/>
        <v>0</v>
      </c>
      <c r="BA552" s="24">
        <f t="shared" ca="1" si="666"/>
        <v>0</v>
      </c>
      <c r="BB552" s="24">
        <f t="shared" ca="1" si="666"/>
        <v>0</v>
      </c>
      <c r="BC552" s="24">
        <f t="shared" ca="1" si="666"/>
        <v>0</v>
      </c>
      <c r="BD552" s="24">
        <f t="shared" ca="1" si="666"/>
        <v>0</v>
      </c>
      <c r="BE552" s="24">
        <f t="shared" ca="1" si="666"/>
        <v>0</v>
      </c>
      <c r="BF552" s="24">
        <f t="shared" ca="1" si="666"/>
        <v>0</v>
      </c>
      <c r="BG552" s="24">
        <f t="shared" ca="1" si="666"/>
        <v>0</v>
      </c>
      <c r="BH552" s="24">
        <f t="shared" ca="1" si="666"/>
        <v>0</v>
      </c>
      <c r="BI552" s="24">
        <f t="shared" ca="1" si="666"/>
        <v>0</v>
      </c>
      <c r="BJ552" s="24">
        <f t="shared" ca="1" si="666"/>
        <v>0</v>
      </c>
      <c r="BK552" s="24">
        <f t="shared" ca="1" si="666"/>
        <v>0</v>
      </c>
      <c r="BL552" s="24">
        <f t="shared" ca="1" si="666"/>
        <v>0</v>
      </c>
      <c r="BM552" s="24">
        <f t="shared" ca="1" si="666"/>
        <v>0</v>
      </c>
      <c r="BN552" s="24">
        <f t="shared" ca="1" si="666"/>
        <v>0</v>
      </c>
      <c r="BO552" s="24">
        <f t="shared" ca="1" si="666"/>
        <v>0</v>
      </c>
      <c r="BP552" s="24">
        <f t="shared" ca="1" si="666"/>
        <v>0</v>
      </c>
      <c r="BQ552" s="24">
        <f t="shared" ca="1" si="666"/>
        <v>0</v>
      </c>
      <c r="BR552" s="24">
        <f t="shared" ca="1" si="666"/>
        <v>0</v>
      </c>
      <c r="BS552" s="24">
        <f t="shared" ca="1" si="666"/>
        <v>0</v>
      </c>
      <c r="BT552" s="24">
        <f t="shared" ca="1" si="666"/>
        <v>0</v>
      </c>
      <c r="BU552" s="24">
        <f t="shared" ca="1" si="666"/>
        <v>0</v>
      </c>
      <c r="BV552" s="24">
        <f t="shared" ca="1" si="666"/>
        <v>0</v>
      </c>
      <c r="BW552" s="24">
        <f t="shared" ca="1" si="666"/>
        <v>0</v>
      </c>
      <c r="BX552" s="24">
        <f t="shared" ca="1" si="666"/>
        <v>0</v>
      </c>
      <c r="BY552" s="24">
        <f t="shared" ca="1" si="666"/>
        <v>0</v>
      </c>
      <c r="BZ552" s="24">
        <f t="shared" ca="1" si="666"/>
        <v>0</v>
      </c>
      <c r="CA552" s="24">
        <f t="shared" ca="1" si="666"/>
        <v>0</v>
      </c>
      <c r="CB552" s="24">
        <f t="shared" ca="1" si="666"/>
        <v>0</v>
      </c>
      <c r="CC552" s="24">
        <f t="shared" ca="1" si="666"/>
        <v>0</v>
      </c>
      <c r="CD552" s="24">
        <f t="shared" ca="1" si="666"/>
        <v>0</v>
      </c>
      <c r="CE552" s="24">
        <f t="shared" ca="1" si="666"/>
        <v>0</v>
      </c>
      <c r="CF552" s="24">
        <f t="shared" ca="1" si="666"/>
        <v>0</v>
      </c>
      <c r="CG552" s="24">
        <f t="shared" ca="1" si="666"/>
        <v>0</v>
      </c>
      <c r="CH552" s="24">
        <f t="shared" ca="1" si="666"/>
        <v>0</v>
      </c>
      <c r="CI552" s="24">
        <f t="shared" ca="1" si="666"/>
        <v>0</v>
      </c>
      <c r="CJ552" s="24">
        <f t="shared" ca="1" si="666"/>
        <v>0</v>
      </c>
      <c r="CK552" s="24">
        <f t="shared" ref="CK552:CL552" ca="1" si="667">CJ556</f>
        <v>0</v>
      </c>
      <c r="CL552" s="24">
        <f t="shared" ca="1" si="667"/>
        <v>0</v>
      </c>
      <c r="CN552" s="24">
        <f>CM556</f>
        <v>0</v>
      </c>
      <c r="CO552" s="24" t="e">
        <f t="shared" ref="CO552:DL552" ca="1" si="668">CN556</f>
        <v>#REF!</v>
      </c>
      <c r="CP552" s="24" t="e">
        <f t="shared" ca="1" si="668"/>
        <v>#N/A</v>
      </c>
      <c r="CQ552" s="24" t="e">
        <f t="shared" ca="1" si="668"/>
        <v>#N/A</v>
      </c>
      <c r="CR552" s="24" t="e">
        <f t="shared" ca="1" si="668"/>
        <v>#N/A</v>
      </c>
      <c r="CS552" s="24" t="e">
        <f t="shared" ca="1" si="668"/>
        <v>#N/A</v>
      </c>
      <c r="CT552" s="24" t="e">
        <f t="shared" ca="1" si="668"/>
        <v>#N/A</v>
      </c>
      <c r="CU552" s="24" t="e">
        <f t="shared" ca="1" si="668"/>
        <v>#N/A</v>
      </c>
      <c r="CV552" s="24" t="e">
        <f t="shared" ca="1" si="668"/>
        <v>#N/A</v>
      </c>
      <c r="CW552" s="24" t="e">
        <f t="shared" ca="1" si="668"/>
        <v>#N/A</v>
      </c>
      <c r="CX552" s="24" t="e">
        <f t="shared" ca="1" si="668"/>
        <v>#N/A</v>
      </c>
      <c r="CY552" s="24" t="e">
        <f t="shared" ca="1" si="668"/>
        <v>#N/A</v>
      </c>
      <c r="CZ552" s="24" t="e">
        <f t="shared" ca="1" si="668"/>
        <v>#N/A</v>
      </c>
      <c r="DA552" s="24" t="e">
        <f t="shared" ca="1" si="668"/>
        <v>#N/A</v>
      </c>
      <c r="DB552" s="24" t="e">
        <f t="shared" ca="1" si="668"/>
        <v>#N/A</v>
      </c>
      <c r="DC552" s="24" t="e">
        <f t="shared" ca="1" si="668"/>
        <v>#N/A</v>
      </c>
      <c r="DD552" s="24" t="e">
        <f t="shared" ca="1" si="668"/>
        <v>#N/A</v>
      </c>
      <c r="DE552" s="24" t="e">
        <f t="shared" ca="1" si="668"/>
        <v>#N/A</v>
      </c>
      <c r="DF552" s="24" t="e">
        <f t="shared" ca="1" si="668"/>
        <v>#N/A</v>
      </c>
      <c r="DG552" s="24" t="e">
        <f t="shared" ca="1" si="668"/>
        <v>#N/A</v>
      </c>
      <c r="DH552" s="24" t="e">
        <f t="shared" ca="1" si="668"/>
        <v>#N/A</v>
      </c>
      <c r="DI552" s="24" t="e">
        <f t="shared" ca="1" si="668"/>
        <v>#N/A</v>
      </c>
      <c r="DJ552" s="24" t="e">
        <f t="shared" ca="1" si="668"/>
        <v>#N/A</v>
      </c>
      <c r="DK552" s="24" t="e">
        <f t="shared" ca="1" si="668"/>
        <v>#N/A</v>
      </c>
      <c r="DL552" s="24" t="e">
        <f t="shared" ca="1" si="668"/>
        <v>#N/A</v>
      </c>
    </row>
    <row r="553" spans="1:116" x14ac:dyDescent="0.4">
      <c r="D553" t="s">
        <v>761</v>
      </c>
      <c r="E553" s="8" t="str">
        <f t="shared" si="663"/>
        <v>553 ASSETSALE-PV</v>
      </c>
      <c r="G553" s="145" t="s">
        <v>574</v>
      </c>
      <c r="H553" s="27"/>
      <c r="I553" s="78"/>
      <c r="J553" s="78"/>
      <c r="K553" s="19">
        <v>100000</v>
      </c>
      <c r="L553" s="19">
        <v>100000</v>
      </c>
      <c r="M553" s="19">
        <v>100000</v>
      </c>
      <c r="N553" s="19">
        <v>100000</v>
      </c>
      <c r="O553" s="19">
        <v>100000</v>
      </c>
      <c r="P553" s="19">
        <v>100000</v>
      </c>
      <c r="R553" s="33"/>
      <c r="S553" s="19" cm="1">
        <f t="array" ref="S553">INDEX($K:$P,ROW(),MATCH(S$3,$K$2:$P$2,0))</f>
        <v>100000</v>
      </c>
      <c r="T553" s="19" cm="1">
        <f t="array" ref="T553">INDEX($K:$P,ROW(),MATCH(T$3,$K$2:$P$2,0))</f>
        <v>100000</v>
      </c>
      <c r="U553" s="19" cm="1">
        <f t="array" ref="U553">INDEX($K:$P,ROW(),MATCH(U$3,$K$2:$P$2,0))</f>
        <v>100000</v>
      </c>
      <c r="V553" s="19" cm="1">
        <f t="array" ref="V553">INDEX($K:$P,ROW(),MATCH(V$3,$K$2:$P$2,0))</f>
        <v>100000</v>
      </c>
      <c r="W553" s="19" cm="1">
        <f t="array" ref="W553">INDEX($K:$P,ROW(),MATCH(W$3,$K$2:$P$2,0))</f>
        <v>100000</v>
      </c>
      <c r="X553" s="19" cm="1">
        <f t="array" ref="X553">INDEX($K:$P,ROW(),MATCH(X$3,$K$2:$P$2,0))</f>
        <v>100000</v>
      </c>
      <c r="Y553" s="19" cm="1">
        <f t="array" ref="Y553">INDEX($K:$P,ROW(),MATCH(Y$3,$K$2:$P$2,0))</f>
        <v>100000</v>
      </c>
      <c r="Z553" s="19" cm="1">
        <f t="array" ref="Z553">INDEX($K:$P,ROW(),MATCH(Z$3,$K$2:$P$2,0))</f>
        <v>100000</v>
      </c>
      <c r="AA553" s="19" cm="1">
        <f t="array" ref="AA553">INDEX($K:$P,ROW(),MATCH(AA$3,$K$2:$P$2,0))</f>
        <v>100000</v>
      </c>
      <c r="AB553" s="19" cm="1">
        <f t="array" ref="AB553">INDEX($K:$P,ROW(),MATCH(AB$3,$K$2:$P$2,0))</f>
        <v>100000</v>
      </c>
      <c r="AC553" s="19" cm="1">
        <f t="array" ref="AC553">INDEX($K:$P,ROW(),MATCH(AC$3,$K$2:$P$2,0))</f>
        <v>100000</v>
      </c>
      <c r="AD553" s="19" cm="1">
        <f t="array" ref="AD553">INDEX($K:$P,ROW(),MATCH(AD$3,$K$2:$P$2,0))</f>
        <v>100000</v>
      </c>
      <c r="AE553" s="19" cm="1">
        <f t="array" ref="AE553">INDEX($K:$P,ROW(),MATCH(AE$3,$K$2:$P$2,0))</f>
        <v>100000</v>
      </c>
      <c r="AF553" s="19" cm="1">
        <f t="array" ref="AF553">INDEX($K:$P,ROW(),MATCH(AF$3,$K$2:$P$2,0))</f>
        <v>100000</v>
      </c>
      <c r="AG553" s="19" cm="1">
        <f t="array" ref="AG553">INDEX($K:$P,ROW(),MATCH(AG$3,$K$2:$P$2,0))</f>
        <v>100000</v>
      </c>
      <c r="AH553" s="19" cm="1">
        <f t="array" ref="AH553">INDEX($K:$P,ROW(),MATCH(AH$3,$K$2:$P$2,0))</f>
        <v>100000</v>
      </c>
      <c r="AI553" s="19" cm="1">
        <f t="array" ref="AI553">INDEX($K:$P,ROW(),MATCH(AI$3,$K$2:$P$2,0))</f>
        <v>100000</v>
      </c>
      <c r="AJ553" s="19" cm="1">
        <f t="array" ref="AJ553">INDEX($K:$P,ROW(),MATCH(AJ$3,$K$2:$P$2,0))</f>
        <v>100000</v>
      </c>
      <c r="AK553" s="19" cm="1">
        <f t="array" ref="AK553">INDEX($K:$P,ROW(),MATCH(AK$3,$K$2:$P$2,0))</f>
        <v>100000</v>
      </c>
      <c r="AL553" s="19" cm="1">
        <f t="array" ref="AL553">INDEX($K:$P,ROW(),MATCH(AL$3,$K$2:$P$2,0))</f>
        <v>100000</v>
      </c>
      <c r="AM553" s="19" cm="1">
        <f t="array" ref="AM553">INDEX($K:$P,ROW(),MATCH(AM$3,$K$2:$P$2,0))</f>
        <v>100000</v>
      </c>
      <c r="AN553" s="19" cm="1">
        <f t="array" ref="AN553">INDEX($K:$P,ROW(),MATCH(AN$3,$K$2:$P$2,0))</f>
        <v>100000</v>
      </c>
      <c r="AO553" s="19" cm="1">
        <f t="array" ref="AO553">INDEX($K:$P,ROW(),MATCH(AO$3,$K$2:$P$2,0))</f>
        <v>100000</v>
      </c>
      <c r="AP553" s="19" cm="1">
        <f t="array" ref="AP553">INDEX($K:$P,ROW(),MATCH(AP$3,$K$2:$P$2,0))</f>
        <v>100000</v>
      </c>
      <c r="AQ553" s="19" cm="1">
        <f t="array" ref="AQ553">INDEX($K:$P,ROW(),MATCH(AQ$3,$K$2:$P$2,0))</f>
        <v>100000</v>
      </c>
      <c r="AR553" s="19" cm="1">
        <f t="array" ref="AR553">INDEX($K:$P,ROW(),MATCH(AR$3,$K$2:$P$2,0))</f>
        <v>100000</v>
      </c>
      <c r="AS553" s="19" cm="1">
        <f t="array" ref="AS553">INDEX($K:$P,ROW(),MATCH(AS$3,$K$2:$P$2,0))</f>
        <v>100000</v>
      </c>
      <c r="AT553" s="19" cm="1">
        <f t="array" ref="AT553">INDEX($K:$P,ROW(),MATCH(AT$3,$K$2:$P$2,0))</f>
        <v>100000</v>
      </c>
      <c r="AU553" s="19" cm="1">
        <f t="array" ref="AU553">INDEX($K:$P,ROW(),MATCH(AU$3,$K$2:$P$2,0))</f>
        <v>100000</v>
      </c>
      <c r="AV553" s="19" cm="1">
        <f t="array" ref="AV553">INDEX($K:$P,ROW(),MATCH(AV$3,$K$2:$P$2,0))</f>
        <v>100000</v>
      </c>
      <c r="AW553" s="19" cm="1">
        <f t="array" ref="AW553">INDEX($K:$P,ROW(),MATCH(AW$3,$K$2:$P$2,0))</f>
        <v>100000</v>
      </c>
      <c r="AX553" s="19" cm="1">
        <f t="array" ref="AX553">INDEX($K:$P,ROW(),MATCH(AX$3,$K$2:$P$2,0))</f>
        <v>100000</v>
      </c>
      <c r="AY553" s="19" cm="1">
        <f t="array" ref="AY553">INDEX($K:$P,ROW(),MATCH(AY$3,$K$2:$P$2,0))</f>
        <v>100000</v>
      </c>
      <c r="AZ553" s="19" cm="1">
        <f t="array" ref="AZ553">INDEX($K:$P,ROW(),MATCH(AZ$3,$K$2:$P$2,0))</f>
        <v>100000</v>
      </c>
      <c r="BA553" s="19" cm="1">
        <f t="array" ref="BA553">INDEX($K:$P,ROW(),MATCH(BA$3,$K$2:$P$2,0))</f>
        <v>100000</v>
      </c>
      <c r="BB553" s="19" cm="1">
        <f t="array" ref="BB553">INDEX($K:$P,ROW(),MATCH(BB$3,$K$2:$P$2,0))</f>
        <v>100000</v>
      </c>
      <c r="BC553" s="19" cm="1">
        <f t="array" ref="BC553">INDEX($K:$P,ROW(),MATCH(BC$3,$K$2:$P$2,0))</f>
        <v>100000</v>
      </c>
      <c r="BD553" s="19" cm="1">
        <f t="array" ref="BD553">INDEX($K:$P,ROW(),MATCH(BD$3,$K$2:$P$2,0))</f>
        <v>100000</v>
      </c>
      <c r="BE553" s="19" cm="1">
        <f t="array" ref="BE553">INDEX($K:$P,ROW(),MATCH(BE$3,$K$2:$P$2,0))</f>
        <v>100000</v>
      </c>
      <c r="BF553" s="19" cm="1">
        <f t="array" ref="BF553">INDEX($K:$P,ROW(),MATCH(BF$3,$K$2:$P$2,0))</f>
        <v>100000</v>
      </c>
      <c r="BG553" s="19" cm="1">
        <f t="array" ref="BG553">INDEX($K:$P,ROW(),MATCH(BG$3,$K$2:$P$2,0))</f>
        <v>100000</v>
      </c>
      <c r="BH553" s="19" cm="1">
        <f t="array" ref="BH553">INDEX($K:$P,ROW(),MATCH(BH$3,$K$2:$P$2,0))</f>
        <v>100000</v>
      </c>
      <c r="BI553" s="19" cm="1">
        <f t="array" ref="BI553">INDEX($K:$P,ROW(),MATCH(BI$3,$K$2:$P$2,0))</f>
        <v>100000</v>
      </c>
      <c r="BJ553" s="19" cm="1">
        <f t="array" ref="BJ553">INDEX($K:$P,ROW(),MATCH(BJ$3,$K$2:$P$2,0))</f>
        <v>100000</v>
      </c>
      <c r="BK553" s="19" cm="1">
        <f t="array" ref="BK553">INDEX($K:$P,ROW(),MATCH(BK$3,$K$2:$P$2,0))</f>
        <v>100000</v>
      </c>
      <c r="BL553" s="19" cm="1">
        <f t="array" ref="BL553">INDEX($K:$P,ROW(),MATCH(BL$3,$K$2:$P$2,0))</f>
        <v>100000</v>
      </c>
      <c r="BM553" s="19" cm="1">
        <f t="array" ref="BM553">INDEX($K:$P,ROW(),MATCH(BM$3,$K$2:$P$2,0))</f>
        <v>100000</v>
      </c>
      <c r="BN553" s="19" cm="1">
        <f t="array" ref="BN553">INDEX($K:$P,ROW(),MATCH(BN$3,$K$2:$P$2,0))</f>
        <v>100000</v>
      </c>
      <c r="BO553" s="19" cm="1">
        <f t="array" ref="BO553">INDEX($K:$P,ROW(),MATCH(BO$3,$K$2:$P$2,0))</f>
        <v>100000</v>
      </c>
      <c r="BP553" s="19" cm="1">
        <f t="array" ref="BP553">INDEX($K:$P,ROW(),MATCH(BP$3,$K$2:$P$2,0))</f>
        <v>100000</v>
      </c>
      <c r="BQ553" s="19" cm="1">
        <f t="array" ref="BQ553">INDEX($K:$P,ROW(),MATCH(BQ$3,$K$2:$P$2,0))</f>
        <v>100000</v>
      </c>
      <c r="BR553" s="19" cm="1">
        <f t="array" ref="BR553">INDEX($K:$P,ROW(),MATCH(BR$3,$K$2:$P$2,0))</f>
        <v>100000</v>
      </c>
      <c r="BS553" s="19" cm="1">
        <f t="array" ref="BS553">INDEX($K:$P,ROW(),MATCH(BS$3,$K$2:$P$2,0))</f>
        <v>100000</v>
      </c>
      <c r="BT553" s="19" cm="1">
        <f t="array" ref="BT553">INDEX($K:$P,ROW(),MATCH(BT$3,$K$2:$P$2,0))</f>
        <v>100000</v>
      </c>
      <c r="BU553" s="19" cm="1">
        <f t="array" ref="BU553">INDEX($K:$P,ROW(),MATCH(BU$3,$K$2:$P$2,0))</f>
        <v>100000</v>
      </c>
      <c r="BV553" s="19" cm="1">
        <f t="array" ref="BV553">INDEX($K:$P,ROW(),MATCH(BV$3,$K$2:$P$2,0))</f>
        <v>100000</v>
      </c>
      <c r="BW553" s="19" cm="1">
        <f t="array" ref="BW553">INDEX($K:$P,ROW(),MATCH(BW$3,$K$2:$P$2,0))</f>
        <v>100000</v>
      </c>
      <c r="BX553" s="19" cm="1">
        <f t="array" ref="BX553">INDEX($K:$P,ROW(),MATCH(BX$3,$K$2:$P$2,0))</f>
        <v>100000</v>
      </c>
      <c r="BY553" s="19" cm="1">
        <f t="array" ref="BY553">INDEX($K:$P,ROW(),MATCH(BY$3,$K$2:$P$2,0))</f>
        <v>100000</v>
      </c>
      <c r="BZ553" s="19" cm="1">
        <f t="array" ref="BZ553">INDEX($K:$P,ROW(),MATCH(BZ$3,$K$2:$P$2,0))</f>
        <v>100000</v>
      </c>
      <c r="CA553" s="19" cm="1">
        <f t="array" ref="CA553">INDEX($K:$P,ROW(),MATCH(CA$3,$K$2:$P$2,0))</f>
        <v>100000</v>
      </c>
      <c r="CB553" s="19" cm="1">
        <f t="array" ref="CB553">INDEX($K:$P,ROW(),MATCH(CB$3,$K$2:$P$2,0))</f>
        <v>100000</v>
      </c>
      <c r="CC553" s="19" cm="1">
        <f t="array" ref="CC553">INDEX($K:$P,ROW(),MATCH(CC$3,$K$2:$P$2,0))</f>
        <v>100000</v>
      </c>
      <c r="CD553" s="19" cm="1">
        <f t="array" ref="CD553">INDEX($K:$P,ROW(),MATCH(CD$3,$K$2:$P$2,0))</f>
        <v>100000</v>
      </c>
      <c r="CE553" s="19" cm="1">
        <f t="array" ref="CE553">INDEX($K:$P,ROW(),MATCH(CE$3,$K$2:$P$2,0))</f>
        <v>100000</v>
      </c>
      <c r="CF553" s="19" cm="1">
        <f t="array" ref="CF553">INDEX($K:$P,ROW(),MATCH(CF$3,$K$2:$P$2,0))</f>
        <v>100000</v>
      </c>
      <c r="CG553" s="19" cm="1">
        <f t="array" ref="CG553">INDEX($K:$P,ROW(),MATCH(CG$3,$K$2:$P$2,0))</f>
        <v>100000</v>
      </c>
      <c r="CH553" s="19" cm="1">
        <f t="array" ref="CH553">INDEX($K:$P,ROW(),MATCH(CH$3,$K$2:$P$2,0))</f>
        <v>100000</v>
      </c>
      <c r="CI553" s="19" cm="1">
        <f t="array" ref="CI553">INDEX($K:$P,ROW(),MATCH(CI$3,$K$2:$P$2,0))</f>
        <v>100000</v>
      </c>
      <c r="CJ553" s="19" cm="1">
        <f t="array" ref="CJ553">INDEX($K:$P,ROW(),MATCH(CJ$3,$K$2:$P$2,0))</f>
        <v>100000</v>
      </c>
      <c r="CK553" s="19" cm="1">
        <f t="array" ref="CK553">INDEX($K:$P,ROW(),MATCH(CK$3,$K$2:$P$2,0))</f>
        <v>100000</v>
      </c>
      <c r="CL553" s="19" cm="1">
        <f t="array" ref="CL553">INDEX($K:$P,ROW(),MATCH(CL$3,$K$2:$P$2,0))</f>
        <v>100000</v>
      </c>
      <c r="CN553" s="19" t="e" cm="1">
        <f t="array" ref="CN553">INDEX($K:$P,ROW(),MATCH(CN$3,$K$2:$P$2,0))</f>
        <v>#N/A</v>
      </c>
      <c r="CO553" s="19" t="e" cm="1">
        <f t="array" ref="CO553">INDEX($K:$P,ROW(),MATCH(CO$3,$K$2:$P$2,0))</f>
        <v>#N/A</v>
      </c>
      <c r="CP553" s="19" t="e" cm="1">
        <f t="array" ref="CP553">INDEX($K:$P,ROW(),MATCH(CP$3,$K$2:$P$2,0))</f>
        <v>#N/A</v>
      </c>
      <c r="CQ553" s="19" t="e" cm="1">
        <f t="array" ref="CQ553">INDEX($K:$P,ROW(),MATCH(CQ$3,$K$2:$P$2,0))</f>
        <v>#N/A</v>
      </c>
      <c r="CR553" s="19" t="e" cm="1">
        <f t="array" ref="CR553">INDEX($K:$P,ROW(),MATCH(CR$3,$K$2:$P$2,0))</f>
        <v>#N/A</v>
      </c>
      <c r="CS553" s="19" t="e" cm="1">
        <f t="array" ref="CS553">INDEX($K:$P,ROW(),MATCH(CS$3,$K$2:$P$2,0))</f>
        <v>#N/A</v>
      </c>
      <c r="CT553" s="19" t="e" cm="1">
        <f t="array" ref="CT553">INDEX($K:$P,ROW(),MATCH(CT$3,$K$2:$P$2,0))</f>
        <v>#N/A</v>
      </c>
      <c r="CU553" s="19" t="e" cm="1">
        <f t="array" ref="CU553">INDEX($K:$P,ROW(),MATCH(CU$3,$K$2:$P$2,0))</f>
        <v>#N/A</v>
      </c>
      <c r="CV553" s="19" t="e" cm="1">
        <f t="array" ref="CV553">INDEX($K:$P,ROW(),MATCH(CV$3,$K$2:$P$2,0))</f>
        <v>#N/A</v>
      </c>
      <c r="CW553" s="19" t="e" cm="1">
        <f t="array" ref="CW553">INDEX($K:$P,ROW(),MATCH(CW$3,$K$2:$P$2,0))</f>
        <v>#N/A</v>
      </c>
      <c r="CX553" s="19" t="e" cm="1">
        <f t="array" ref="CX553">INDEX($K:$P,ROW(),MATCH(CX$3,$K$2:$P$2,0))</f>
        <v>#N/A</v>
      </c>
      <c r="CY553" s="19" t="e" cm="1">
        <f t="array" ref="CY553">INDEX($K:$P,ROW(),MATCH(CY$3,$K$2:$P$2,0))</f>
        <v>#N/A</v>
      </c>
      <c r="CZ553" s="19" t="e" cm="1">
        <f t="array" ref="CZ553">INDEX($K:$P,ROW(),MATCH(CZ$3,$K$2:$P$2,0))</f>
        <v>#N/A</v>
      </c>
      <c r="DA553" s="19" t="e" cm="1">
        <f t="array" ref="DA553">INDEX($K:$P,ROW(),MATCH(DA$3,$K$2:$P$2,0))</f>
        <v>#N/A</v>
      </c>
      <c r="DB553" s="19" t="e" cm="1">
        <f t="array" ref="DB553">INDEX($K:$P,ROW(),MATCH(DB$3,$K$2:$P$2,0))</f>
        <v>#N/A</v>
      </c>
      <c r="DC553" s="19" t="e" cm="1">
        <f t="array" ref="DC553">INDEX($K:$P,ROW(),MATCH(DC$3,$K$2:$P$2,0))</f>
        <v>#N/A</v>
      </c>
      <c r="DD553" s="19" t="e" cm="1">
        <f t="array" ref="DD553">INDEX($K:$P,ROW(),MATCH(DD$3,$K$2:$P$2,0))</f>
        <v>#N/A</v>
      </c>
      <c r="DE553" s="19" t="e" cm="1">
        <f t="array" ref="DE553">INDEX($K:$P,ROW(),MATCH(DE$3,$K$2:$P$2,0))</f>
        <v>#N/A</v>
      </c>
      <c r="DF553" s="19" t="e" cm="1">
        <f t="array" ref="DF553">INDEX($K:$P,ROW(),MATCH(DF$3,$K$2:$P$2,0))</f>
        <v>#N/A</v>
      </c>
      <c r="DG553" s="19" t="e" cm="1">
        <f t="array" ref="DG553">INDEX($K:$P,ROW(),MATCH(DG$3,$K$2:$P$2,0))</f>
        <v>#N/A</v>
      </c>
      <c r="DH553" s="19" t="e" cm="1">
        <f t="array" ref="DH553">INDEX($K:$P,ROW(),MATCH(DH$3,$K$2:$P$2,0))</f>
        <v>#N/A</v>
      </c>
      <c r="DI553" s="19" t="e" cm="1">
        <f t="array" ref="DI553">INDEX($K:$P,ROW(),MATCH(DI$3,$K$2:$P$2,0))</f>
        <v>#N/A</v>
      </c>
      <c r="DJ553" s="19" t="e" cm="1">
        <f t="array" ref="DJ553">INDEX($K:$P,ROW(),MATCH(DJ$3,$K$2:$P$2,0))</f>
        <v>#N/A</v>
      </c>
      <c r="DK553" s="19" t="e" cm="1">
        <f t="array" ref="DK553">INDEX($K:$P,ROW(),MATCH(DK$3,$K$2:$P$2,0))</f>
        <v>#N/A</v>
      </c>
      <c r="DL553" s="19" t="e" cm="1">
        <f t="array" ref="DL553">INDEX($K:$P,ROW(),MATCH(DL$3,$K$2:$P$2,0))</f>
        <v>#N/A</v>
      </c>
    </row>
    <row r="554" spans="1:116" x14ac:dyDescent="0.4">
      <c r="D554" t="s">
        <v>761</v>
      </c>
      <c r="E554" s="8" t="str">
        <f t="shared" si="663"/>
        <v>554 ASSETSALE-PV</v>
      </c>
      <c r="G554" s="158" t="str">
        <f>PROPER(G567&amp;"s constructed")</f>
        <v>Units Constructed</v>
      </c>
      <c r="H554" s="27"/>
      <c r="I554" s="78"/>
      <c r="J554" s="78"/>
      <c r="K554" s="24">
        <f t="shared" ref="K554:P555" ca="1" si="669">SUMIF($3:$3,K$2,554:554)</f>
        <v>14000000</v>
      </c>
      <c r="L554" s="24">
        <f t="shared" ca="1" si="669"/>
        <v>0</v>
      </c>
      <c r="M554" s="24">
        <f t="shared" ca="1" si="669"/>
        <v>0</v>
      </c>
      <c r="N554" s="24">
        <f t="shared" ca="1" si="669"/>
        <v>0</v>
      </c>
      <c r="O554" s="24">
        <f t="shared" ca="1" si="669"/>
        <v>0</v>
      </c>
      <c r="P554" s="24">
        <f t="shared" ca="1" si="669"/>
        <v>0</v>
      </c>
      <c r="R554" s="33"/>
      <c r="S554" s="24" cm="1">
        <f t="array" aca="1" ref="S554" ca="1">INDIRECT(S540)*S553</f>
        <v>2000000</v>
      </c>
      <c r="T554" s="24" cm="1">
        <f t="array" aca="1" ref="T554" ca="1">INDIRECT(T540)*T553</f>
        <v>2000000</v>
      </c>
      <c r="U554" s="24" cm="1">
        <f t="array" aca="1" ref="U554" ca="1">INDIRECT(U540)*U553</f>
        <v>2000000</v>
      </c>
      <c r="V554" s="24" cm="1">
        <f t="array" aca="1" ref="V554" ca="1">INDIRECT(V540)*V553</f>
        <v>2000000</v>
      </c>
      <c r="W554" s="24" cm="1">
        <f t="array" aca="1" ref="W554" ca="1">INDIRECT(W540)*W553</f>
        <v>2000000</v>
      </c>
      <c r="X554" s="24" cm="1">
        <f t="array" aca="1" ref="X554" ca="1">INDIRECT(X540)*X553</f>
        <v>2000000</v>
      </c>
      <c r="Y554" s="24" cm="1">
        <f t="array" aca="1" ref="Y554" ca="1">INDIRECT(Y540)*Y553</f>
        <v>2000000</v>
      </c>
      <c r="Z554" s="24" cm="1">
        <f t="array" aca="1" ref="Z554" ca="1">INDIRECT(Z540)*Z553</f>
        <v>0</v>
      </c>
      <c r="AA554" s="24" cm="1">
        <f t="array" aca="1" ref="AA554" ca="1">INDIRECT(AA540)*AA553</f>
        <v>0</v>
      </c>
      <c r="AB554" s="24" cm="1">
        <f t="array" aca="1" ref="AB554" ca="1">INDIRECT(AB540)*AB553</f>
        <v>0</v>
      </c>
      <c r="AC554" s="24" cm="1">
        <f t="array" aca="1" ref="AC554" ca="1">INDIRECT(AC540)*AC553</f>
        <v>0</v>
      </c>
      <c r="AD554" s="24" cm="1">
        <f t="array" aca="1" ref="AD554" ca="1">INDIRECT(AD540)*AD553</f>
        <v>0</v>
      </c>
      <c r="AE554" s="24" cm="1">
        <f t="array" aca="1" ref="AE554" ca="1">INDIRECT(AE540)*AE553</f>
        <v>0</v>
      </c>
      <c r="AF554" s="24" cm="1">
        <f t="array" aca="1" ref="AF554" ca="1">INDIRECT(AF540)*AF553</f>
        <v>0</v>
      </c>
      <c r="AG554" s="24" cm="1">
        <f t="array" aca="1" ref="AG554" ca="1">INDIRECT(AG540)*AG553</f>
        <v>0</v>
      </c>
      <c r="AH554" s="24" cm="1">
        <f t="array" aca="1" ref="AH554" ca="1">INDIRECT(AH540)*AH553</f>
        <v>0</v>
      </c>
      <c r="AI554" s="24" cm="1">
        <f t="array" aca="1" ref="AI554" ca="1">INDIRECT(AI540)*AI553</f>
        <v>0</v>
      </c>
      <c r="AJ554" s="24" cm="1">
        <f t="array" aca="1" ref="AJ554" ca="1">INDIRECT(AJ540)*AJ553</f>
        <v>0</v>
      </c>
      <c r="AK554" s="24" cm="1">
        <f t="array" aca="1" ref="AK554" ca="1">INDIRECT(AK540)*AK553</f>
        <v>0</v>
      </c>
      <c r="AL554" s="24" cm="1">
        <f t="array" aca="1" ref="AL554" ca="1">INDIRECT(AL540)*AL553</f>
        <v>0</v>
      </c>
      <c r="AM554" s="24" cm="1">
        <f t="array" aca="1" ref="AM554" ca="1">INDIRECT(AM540)*AM553</f>
        <v>0</v>
      </c>
      <c r="AN554" s="24" cm="1">
        <f t="array" aca="1" ref="AN554" ca="1">INDIRECT(AN540)*AN553</f>
        <v>0</v>
      </c>
      <c r="AO554" s="24" cm="1">
        <f t="array" aca="1" ref="AO554" ca="1">INDIRECT(AO540)*AO553</f>
        <v>0</v>
      </c>
      <c r="AP554" s="24" cm="1">
        <f t="array" aca="1" ref="AP554" ca="1">INDIRECT(AP540)*AP553</f>
        <v>0</v>
      </c>
      <c r="AQ554" s="24" cm="1">
        <f t="array" aca="1" ref="AQ554" ca="1">INDIRECT(AQ540)*AQ553</f>
        <v>0</v>
      </c>
      <c r="AR554" s="24" cm="1">
        <f t="array" aca="1" ref="AR554" ca="1">INDIRECT(AR540)*AR553</f>
        <v>0</v>
      </c>
      <c r="AS554" s="24" cm="1">
        <f t="array" aca="1" ref="AS554" ca="1">INDIRECT(AS540)*AS553</f>
        <v>0</v>
      </c>
      <c r="AT554" s="24" cm="1">
        <f t="array" aca="1" ref="AT554" ca="1">INDIRECT(AT540)*AT553</f>
        <v>0</v>
      </c>
      <c r="AU554" s="24" cm="1">
        <f t="array" aca="1" ref="AU554" ca="1">INDIRECT(AU540)*AU553</f>
        <v>0</v>
      </c>
      <c r="AV554" s="24" cm="1">
        <f t="array" aca="1" ref="AV554" ca="1">INDIRECT(AV540)*AV553</f>
        <v>0</v>
      </c>
      <c r="AW554" s="24" cm="1">
        <f t="array" aca="1" ref="AW554" ca="1">INDIRECT(AW540)*AW553</f>
        <v>0</v>
      </c>
      <c r="AX554" s="24" cm="1">
        <f t="array" aca="1" ref="AX554" ca="1">INDIRECT(AX540)*AX553</f>
        <v>0</v>
      </c>
      <c r="AY554" s="24" cm="1">
        <f t="array" aca="1" ref="AY554" ca="1">INDIRECT(AY540)*AY553</f>
        <v>0</v>
      </c>
      <c r="AZ554" s="24" cm="1">
        <f t="array" aca="1" ref="AZ554" ca="1">INDIRECT(AZ540)*AZ553</f>
        <v>0</v>
      </c>
      <c r="BA554" s="24" cm="1">
        <f t="array" aca="1" ref="BA554" ca="1">INDIRECT(BA540)*BA553</f>
        <v>0</v>
      </c>
      <c r="BB554" s="24" cm="1">
        <f t="array" aca="1" ref="BB554" ca="1">INDIRECT(BB540)*BB553</f>
        <v>0</v>
      </c>
      <c r="BC554" s="24" cm="1">
        <f t="array" aca="1" ref="BC554" ca="1">INDIRECT(BC540)*BC553</f>
        <v>0</v>
      </c>
      <c r="BD554" s="24" cm="1">
        <f t="array" aca="1" ref="BD554" ca="1">INDIRECT(BD540)*BD553</f>
        <v>0</v>
      </c>
      <c r="BE554" s="24" cm="1">
        <f t="array" aca="1" ref="BE554" ca="1">INDIRECT(BE540)*BE553</f>
        <v>0</v>
      </c>
      <c r="BF554" s="24" cm="1">
        <f t="array" aca="1" ref="BF554" ca="1">INDIRECT(BF540)*BF553</f>
        <v>0</v>
      </c>
      <c r="BG554" s="24" cm="1">
        <f t="array" aca="1" ref="BG554" ca="1">INDIRECT(BG540)*BG553</f>
        <v>0</v>
      </c>
      <c r="BH554" s="24" cm="1">
        <f t="array" aca="1" ref="BH554" ca="1">INDIRECT(BH540)*BH553</f>
        <v>0</v>
      </c>
      <c r="BI554" s="24" cm="1">
        <f t="array" aca="1" ref="BI554" ca="1">INDIRECT(BI540)*BI553</f>
        <v>0</v>
      </c>
      <c r="BJ554" s="24" cm="1">
        <f t="array" aca="1" ref="BJ554" ca="1">INDIRECT(BJ540)*BJ553</f>
        <v>0</v>
      </c>
      <c r="BK554" s="24" cm="1">
        <f t="array" aca="1" ref="BK554" ca="1">INDIRECT(BK540)*BK553</f>
        <v>0</v>
      </c>
      <c r="BL554" s="24" cm="1">
        <f t="array" aca="1" ref="BL554" ca="1">INDIRECT(BL540)*BL553</f>
        <v>0</v>
      </c>
      <c r="BM554" s="24" cm="1">
        <f t="array" aca="1" ref="BM554" ca="1">INDIRECT(BM540)*BM553</f>
        <v>0</v>
      </c>
      <c r="BN554" s="24" cm="1">
        <f t="array" aca="1" ref="BN554" ca="1">INDIRECT(BN540)*BN553</f>
        <v>0</v>
      </c>
      <c r="BO554" s="24" cm="1">
        <f t="array" aca="1" ref="BO554" ca="1">INDIRECT(BO540)*BO553</f>
        <v>0</v>
      </c>
      <c r="BP554" s="24" cm="1">
        <f t="array" aca="1" ref="BP554" ca="1">INDIRECT(BP540)*BP553</f>
        <v>0</v>
      </c>
      <c r="BQ554" s="24" cm="1">
        <f t="array" aca="1" ref="BQ554" ca="1">INDIRECT(BQ540)*BQ553</f>
        <v>0</v>
      </c>
      <c r="BR554" s="24" cm="1">
        <f t="array" aca="1" ref="BR554" ca="1">INDIRECT(BR540)*BR553</f>
        <v>0</v>
      </c>
      <c r="BS554" s="24" cm="1">
        <f t="array" aca="1" ref="BS554" ca="1">INDIRECT(BS540)*BS553</f>
        <v>0</v>
      </c>
      <c r="BT554" s="24" cm="1">
        <f t="array" aca="1" ref="BT554" ca="1">INDIRECT(BT540)*BT553</f>
        <v>0</v>
      </c>
      <c r="BU554" s="24" cm="1">
        <f t="array" aca="1" ref="BU554" ca="1">INDIRECT(BU540)*BU553</f>
        <v>0</v>
      </c>
      <c r="BV554" s="24" cm="1">
        <f t="array" aca="1" ref="BV554" ca="1">INDIRECT(BV540)*BV553</f>
        <v>0</v>
      </c>
      <c r="BW554" s="24" cm="1">
        <f t="array" aca="1" ref="BW554" ca="1">INDIRECT(BW540)*BW553</f>
        <v>0</v>
      </c>
      <c r="BX554" s="24" cm="1">
        <f t="array" aca="1" ref="BX554" ca="1">INDIRECT(BX540)*BX553</f>
        <v>0</v>
      </c>
      <c r="BY554" s="24" cm="1">
        <f t="array" aca="1" ref="BY554" ca="1">INDIRECT(BY540)*BY553</f>
        <v>0</v>
      </c>
      <c r="BZ554" s="24" cm="1">
        <f t="array" aca="1" ref="BZ554" ca="1">INDIRECT(BZ540)*BZ553</f>
        <v>0</v>
      </c>
      <c r="CA554" s="24" cm="1">
        <f t="array" aca="1" ref="CA554" ca="1">INDIRECT(CA540)*CA553</f>
        <v>0</v>
      </c>
      <c r="CB554" s="24" cm="1">
        <f t="array" aca="1" ref="CB554" ca="1">INDIRECT(CB540)*CB553</f>
        <v>0</v>
      </c>
      <c r="CC554" s="24" cm="1">
        <f t="array" aca="1" ref="CC554" ca="1">INDIRECT(CC540)*CC553</f>
        <v>0</v>
      </c>
      <c r="CD554" s="24" cm="1">
        <f t="array" aca="1" ref="CD554" ca="1">INDIRECT(CD540)*CD553</f>
        <v>0</v>
      </c>
      <c r="CE554" s="24" cm="1">
        <f t="array" aca="1" ref="CE554" ca="1">INDIRECT(CE540)*CE553</f>
        <v>0</v>
      </c>
      <c r="CF554" s="24" cm="1">
        <f t="array" aca="1" ref="CF554" ca="1">INDIRECT(CF540)*CF553</f>
        <v>0</v>
      </c>
      <c r="CG554" s="24" cm="1">
        <f t="array" aca="1" ref="CG554" ca="1">INDIRECT(CG540)*CG553</f>
        <v>0</v>
      </c>
      <c r="CH554" s="24" cm="1">
        <f t="array" aca="1" ref="CH554" ca="1">INDIRECT(CH540)*CH553</f>
        <v>0</v>
      </c>
      <c r="CI554" s="24" cm="1">
        <f t="array" aca="1" ref="CI554" ca="1">INDIRECT(CI540)*CI553</f>
        <v>0</v>
      </c>
      <c r="CJ554" s="24" cm="1">
        <f t="array" aca="1" ref="CJ554" ca="1">INDIRECT(CJ540)*CJ553</f>
        <v>0</v>
      </c>
      <c r="CK554" s="24" cm="1">
        <f t="array" aca="1" ref="CK554" ca="1">INDIRECT(CK540)*CK553</f>
        <v>0</v>
      </c>
      <c r="CL554" s="24" cm="1">
        <f t="array" aca="1" ref="CL554" ca="1">INDIRECT(CL540)*CL553</f>
        <v>0</v>
      </c>
      <c r="CN554" s="24" t="e" cm="1">
        <f t="array" aca="1" ref="CN554" ca="1">INDIRECT(CN540)*CN553</f>
        <v>#REF!</v>
      </c>
      <c r="CO554" s="24" t="e" cm="1">
        <f t="array" aca="1" ref="CO554" ca="1">INDIRECT(CO540)*CO553</f>
        <v>#N/A</v>
      </c>
      <c r="CP554" s="24" t="e" cm="1">
        <f t="array" aca="1" ref="CP554" ca="1">INDIRECT(CP540)*CP553</f>
        <v>#N/A</v>
      </c>
      <c r="CQ554" s="24" t="e" cm="1">
        <f t="array" aca="1" ref="CQ554" ca="1">INDIRECT(CQ540)*CQ553</f>
        <v>#N/A</v>
      </c>
      <c r="CR554" s="24" t="e" cm="1">
        <f t="array" aca="1" ref="CR554" ca="1">INDIRECT(CR540)*CR553</f>
        <v>#N/A</v>
      </c>
      <c r="CS554" s="24" t="e" cm="1">
        <f t="array" aca="1" ref="CS554" ca="1">INDIRECT(CS540)*CS553</f>
        <v>#N/A</v>
      </c>
      <c r="CT554" s="24" t="e" cm="1">
        <f t="array" aca="1" ref="CT554" ca="1">INDIRECT(CT540)*CT553</f>
        <v>#N/A</v>
      </c>
      <c r="CU554" s="24" t="e" cm="1">
        <f t="array" aca="1" ref="CU554" ca="1">INDIRECT(CU540)*CU553</f>
        <v>#N/A</v>
      </c>
      <c r="CV554" s="24" t="e" cm="1">
        <f t="array" aca="1" ref="CV554" ca="1">INDIRECT(CV540)*CV553</f>
        <v>#N/A</v>
      </c>
      <c r="CW554" s="24" t="e" cm="1">
        <f t="array" aca="1" ref="CW554" ca="1">INDIRECT(CW540)*CW553</f>
        <v>#N/A</v>
      </c>
      <c r="CX554" s="24" t="e" cm="1">
        <f t="array" aca="1" ref="CX554" ca="1">INDIRECT(CX540)*CX553</f>
        <v>#N/A</v>
      </c>
      <c r="CY554" s="24" t="e" cm="1">
        <f t="array" aca="1" ref="CY554" ca="1">INDIRECT(CY540)*CY553</f>
        <v>#N/A</v>
      </c>
      <c r="CZ554" s="24" t="e" cm="1">
        <f t="array" aca="1" ref="CZ554" ca="1">INDIRECT(CZ540)*CZ553</f>
        <v>#N/A</v>
      </c>
      <c r="DA554" s="24" t="e" cm="1">
        <f t="array" aca="1" ref="DA554" ca="1">INDIRECT(DA540)*DA553</f>
        <v>#N/A</v>
      </c>
      <c r="DB554" s="24" t="e" cm="1">
        <f t="array" aca="1" ref="DB554" ca="1">INDIRECT(DB540)*DB553</f>
        <v>#N/A</v>
      </c>
      <c r="DC554" s="24" t="e" cm="1">
        <f t="array" aca="1" ref="DC554" ca="1">INDIRECT(DC540)*DC553</f>
        <v>#N/A</v>
      </c>
      <c r="DD554" s="24" t="e" cm="1">
        <f t="array" aca="1" ref="DD554" ca="1">INDIRECT(DD540)*DD553</f>
        <v>#N/A</v>
      </c>
      <c r="DE554" s="24" t="e" cm="1">
        <f t="array" aca="1" ref="DE554" ca="1">INDIRECT(DE540)*DE553</f>
        <v>#N/A</v>
      </c>
      <c r="DF554" s="24" t="e" cm="1">
        <f t="array" aca="1" ref="DF554" ca="1">INDIRECT(DF540)*DF553</f>
        <v>#N/A</v>
      </c>
      <c r="DG554" s="24" t="e" cm="1">
        <f t="array" aca="1" ref="DG554" ca="1">INDIRECT(DG540)*DG553</f>
        <v>#N/A</v>
      </c>
      <c r="DH554" s="24" t="e" cm="1">
        <f t="array" aca="1" ref="DH554" ca="1">INDIRECT(DH540)*DH553</f>
        <v>#N/A</v>
      </c>
      <c r="DI554" s="24" t="e" cm="1">
        <f t="array" aca="1" ref="DI554" ca="1">INDIRECT(DI540)*DI553</f>
        <v>#N/A</v>
      </c>
      <c r="DJ554" s="24" t="e" cm="1">
        <f t="array" aca="1" ref="DJ554" ca="1">INDIRECT(DJ540)*DJ553</f>
        <v>#N/A</v>
      </c>
      <c r="DK554" s="24" t="e" cm="1">
        <f t="array" aca="1" ref="DK554" ca="1">INDIRECT(DK540)*DK553</f>
        <v>#N/A</v>
      </c>
      <c r="DL554" s="24" t="e" cm="1">
        <f t="array" aca="1" ref="DL554" ca="1">INDIRECT(DL540)*DL553</f>
        <v>#N/A</v>
      </c>
    </row>
    <row r="555" spans="1:116" x14ac:dyDescent="0.4">
      <c r="D555" t="s">
        <v>761</v>
      </c>
      <c r="E555" s="8" t="str">
        <f t="shared" si="663"/>
        <v>555 ASSETSALE-PV</v>
      </c>
      <c r="G555" s="158" t="str">
        <f>PROPER(G567)&amp;"s sold"</f>
        <v>Units sold</v>
      </c>
      <c r="H555" s="27"/>
      <c r="I555" s="78"/>
      <c r="J555" s="78"/>
      <c r="K555" s="24">
        <f t="shared" ca="1" si="669"/>
        <v>0</v>
      </c>
      <c r="L555" s="24">
        <f t="shared" ca="1" si="669"/>
        <v>-14000000</v>
      </c>
      <c r="M555" s="24">
        <f t="shared" ca="1" si="669"/>
        <v>0</v>
      </c>
      <c r="N555" s="24">
        <f t="shared" ca="1" si="669"/>
        <v>0</v>
      </c>
      <c r="O555" s="24">
        <f t="shared" ca="1" si="669"/>
        <v>0</v>
      </c>
      <c r="P555" s="24">
        <f t="shared" ca="1" si="669"/>
        <v>0</v>
      </c>
      <c r="R555" s="33"/>
      <c r="S555" s="251">
        <f t="shared" ref="S555:W555" ca="1" si="670">OFFSET(S553,0,-$H554)*S549</f>
        <v>0</v>
      </c>
      <c r="T555" s="251">
        <f t="shared" ca="1" si="670"/>
        <v>0</v>
      </c>
      <c r="U555" s="251">
        <f t="shared" ca="1" si="670"/>
        <v>0</v>
      </c>
      <c r="V555" s="251">
        <f t="shared" ca="1" si="670"/>
        <v>0</v>
      </c>
      <c r="W555" s="251">
        <f t="shared" ca="1" si="670"/>
        <v>0</v>
      </c>
      <c r="X555" s="251">
        <f ca="1">OFFSET(X553,0,-$H554)*X549</f>
        <v>0</v>
      </c>
      <c r="Y555" s="251">
        <f t="shared" ref="Y555:CJ555" ca="1" si="671">OFFSET(Y553,0,-$H554)*Y549</f>
        <v>0</v>
      </c>
      <c r="Z555" s="251">
        <f t="shared" ca="1" si="671"/>
        <v>0</v>
      </c>
      <c r="AA555" s="251">
        <f t="shared" ca="1" si="671"/>
        <v>0</v>
      </c>
      <c r="AB555" s="251">
        <f t="shared" ca="1" si="671"/>
        <v>0</v>
      </c>
      <c r="AC555" s="251">
        <f t="shared" ca="1" si="671"/>
        <v>0</v>
      </c>
      <c r="AD555" s="251">
        <f t="shared" ca="1" si="671"/>
        <v>0</v>
      </c>
      <c r="AE555" s="251">
        <f t="shared" ca="1" si="671"/>
        <v>-2000000</v>
      </c>
      <c r="AF555" s="251">
        <f t="shared" ca="1" si="671"/>
        <v>-2000000</v>
      </c>
      <c r="AG555" s="251">
        <f t="shared" ca="1" si="671"/>
        <v>-2000000</v>
      </c>
      <c r="AH555" s="251">
        <f t="shared" ca="1" si="671"/>
        <v>-2000000</v>
      </c>
      <c r="AI555" s="251">
        <f t="shared" ca="1" si="671"/>
        <v>-2000000</v>
      </c>
      <c r="AJ555" s="251">
        <f t="shared" ca="1" si="671"/>
        <v>-2000000</v>
      </c>
      <c r="AK555" s="251">
        <f t="shared" ca="1" si="671"/>
        <v>-2000000</v>
      </c>
      <c r="AL555" s="251">
        <f t="shared" ca="1" si="671"/>
        <v>0</v>
      </c>
      <c r="AM555" s="251">
        <f t="shared" ca="1" si="671"/>
        <v>0</v>
      </c>
      <c r="AN555" s="251">
        <f t="shared" ca="1" si="671"/>
        <v>0</v>
      </c>
      <c r="AO555" s="251">
        <f t="shared" ca="1" si="671"/>
        <v>0</v>
      </c>
      <c r="AP555" s="251">
        <f t="shared" ca="1" si="671"/>
        <v>0</v>
      </c>
      <c r="AQ555" s="251">
        <f t="shared" ca="1" si="671"/>
        <v>0</v>
      </c>
      <c r="AR555" s="251">
        <f t="shared" ca="1" si="671"/>
        <v>0</v>
      </c>
      <c r="AS555" s="251">
        <f t="shared" ca="1" si="671"/>
        <v>0</v>
      </c>
      <c r="AT555" s="251">
        <f t="shared" ca="1" si="671"/>
        <v>0</v>
      </c>
      <c r="AU555" s="251">
        <f t="shared" ca="1" si="671"/>
        <v>0</v>
      </c>
      <c r="AV555" s="251">
        <f t="shared" ca="1" si="671"/>
        <v>0</v>
      </c>
      <c r="AW555" s="251">
        <f t="shared" ca="1" si="671"/>
        <v>0</v>
      </c>
      <c r="AX555" s="251">
        <f t="shared" ca="1" si="671"/>
        <v>0</v>
      </c>
      <c r="AY555" s="251">
        <f t="shared" ca="1" si="671"/>
        <v>0</v>
      </c>
      <c r="AZ555" s="251">
        <f t="shared" ca="1" si="671"/>
        <v>0</v>
      </c>
      <c r="BA555" s="251">
        <f t="shared" ca="1" si="671"/>
        <v>0</v>
      </c>
      <c r="BB555" s="251">
        <f t="shared" ca="1" si="671"/>
        <v>0</v>
      </c>
      <c r="BC555" s="251">
        <f t="shared" ca="1" si="671"/>
        <v>0</v>
      </c>
      <c r="BD555" s="251">
        <f t="shared" ca="1" si="671"/>
        <v>0</v>
      </c>
      <c r="BE555" s="251">
        <f t="shared" ca="1" si="671"/>
        <v>0</v>
      </c>
      <c r="BF555" s="251">
        <f t="shared" ca="1" si="671"/>
        <v>0</v>
      </c>
      <c r="BG555" s="251">
        <f t="shared" ca="1" si="671"/>
        <v>0</v>
      </c>
      <c r="BH555" s="251">
        <f t="shared" ca="1" si="671"/>
        <v>0</v>
      </c>
      <c r="BI555" s="251">
        <f t="shared" ca="1" si="671"/>
        <v>0</v>
      </c>
      <c r="BJ555" s="251">
        <f t="shared" ca="1" si="671"/>
        <v>0</v>
      </c>
      <c r="BK555" s="251">
        <f t="shared" ca="1" si="671"/>
        <v>0</v>
      </c>
      <c r="BL555" s="251">
        <f t="shared" ca="1" si="671"/>
        <v>0</v>
      </c>
      <c r="BM555" s="251">
        <f t="shared" ca="1" si="671"/>
        <v>0</v>
      </c>
      <c r="BN555" s="251">
        <f t="shared" ca="1" si="671"/>
        <v>0</v>
      </c>
      <c r="BO555" s="251">
        <f t="shared" ca="1" si="671"/>
        <v>0</v>
      </c>
      <c r="BP555" s="251">
        <f t="shared" ca="1" si="671"/>
        <v>0</v>
      </c>
      <c r="BQ555" s="251">
        <f t="shared" ca="1" si="671"/>
        <v>0</v>
      </c>
      <c r="BR555" s="251">
        <f t="shared" ca="1" si="671"/>
        <v>0</v>
      </c>
      <c r="BS555" s="251">
        <f t="shared" ca="1" si="671"/>
        <v>0</v>
      </c>
      <c r="BT555" s="251">
        <f t="shared" ca="1" si="671"/>
        <v>0</v>
      </c>
      <c r="BU555" s="251">
        <f t="shared" ca="1" si="671"/>
        <v>0</v>
      </c>
      <c r="BV555" s="251">
        <f t="shared" ca="1" si="671"/>
        <v>0</v>
      </c>
      <c r="BW555" s="251">
        <f t="shared" ca="1" si="671"/>
        <v>0</v>
      </c>
      <c r="BX555" s="251">
        <f t="shared" ca="1" si="671"/>
        <v>0</v>
      </c>
      <c r="BY555" s="251">
        <f t="shared" ca="1" si="671"/>
        <v>0</v>
      </c>
      <c r="BZ555" s="251">
        <f t="shared" ca="1" si="671"/>
        <v>0</v>
      </c>
      <c r="CA555" s="251">
        <f t="shared" ca="1" si="671"/>
        <v>0</v>
      </c>
      <c r="CB555" s="251">
        <f t="shared" ca="1" si="671"/>
        <v>0</v>
      </c>
      <c r="CC555" s="251">
        <f t="shared" ca="1" si="671"/>
        <v>0</v>
      </c>
      <c r="CD555" s="251">
        <f t="shared" ca="1" si="671"/>
        <v>0</v>
      </c>
      <c r="CE555" s="251">
        <f t="shared" ca="1" si="671"/>
        <v>0</v>
      </c>
      <c r="CF555" s="251">
        <f t="shared" ca="1" si="671"/>
        <v>0</v>
      </c>
      <c r="CG555" s="251">
        <f t="shared" ca="1" si="671"/>
        <v>0</v>
      </c>
      <c r="CH555" s="251">
        <f t="shared" ca="1" si="671"/>
        <v>0</v>
      </c>
      <c r="CI555" s="251">
        <f t="shared" ca="1" si="671"/>
        <v>0</v>
      </c>
      <c r="CJ555" s="251">
        <f t="shared" ca="1" si="671"/>
        <v>0</v>
      </c>
      <c r="CK555" s="251">
        <f t="shared" ref="CK555:CL555" ca="1" si="672">OFFSET(CK553,0,-$H554)*CK549</f>
        <v>0</v>
      </c>
      <c r="CL555" s="251">
        <f t="shared" ca="1" si="672"/>
        <v>0</v>
      </c>
      <c r="CN555" s="251" t="e">
        <f t="shared" ref="CN555" ca="1" si="673">OFFSET(CN553,0,-$H554)*CN549</f>
        <v>#N/A</v>
      </c>
      <c r="CO555" s="251" t="e">
        <f t="shared" ref="CO555" ca="1" si="674">OFFSET(CO553,0,-$H554)*CO549</f>
        <v>#N/A</v>
      </c>
      <c r="CP555" s="251" t="e">
        <f t="shared" ref="CP555" ca="1" si="675">OFFSET(CP553,0,-$H554)*CP549</f>
        <v>#N/A</v>
      </c>
      <c r="CQ555" s="251" t="e">
        <f t="shared" ref="CQ555" ca="1" si="676">OFFSET(CQ553,0,-$H554)*CQ549</f>
        <v>#N/A</v>
      </c>
      <c r="CR555" s="251" t="e">
        <f t="shared" ref="CR555" ca="1" si="677">OFFSET(CR553,0,-$H554)*CR549</f>
        <v>#N/A</v>
      </c>
      <c r="CS555" s="251" t="e">
        <f t="shared" ref="CS555" ca="1" si="678">OFFSET(CS553,0,-$H554)*CS549</f>
        <v>#N/A</v>
      </c>
      <c r="CT555" s="251" t="e">
        <f t="shared" ref="CT555" ca="1" si="679">OFFSET(CT553,0,-$H554)*CT549</f>
        <v>#N/A</v>
      </c>
      <c r="CU555" s="251" t="e">
        <f t="shared" ref="CU555" ca="1" si="680">OFFSET(CU553,0,-$H554)*CU549</f>
        <v>#N/A</v>
      </c>
      <c r="CV555" s="251" t="e">
        <f t="shared" ref="CV555" ca="1" si="681">OFFSET(CV553,0,-$H554)*CV549</f>
        <v>#N/A</v>
      </c>
      <c r="CW555" s="251" t="e">
        <f t="shared" ref="CW555" ca="1" si="682">OFFSET(CW553,0,-$H554)*CW549</f>
        <v>#N/A</v>
      </c>
      <c r="CX555" s="251" t="e">
        <f t="shared" ref="CX555" ca="1" si="683">OFFSET(CX553,0,-$H554)*CX549</f>
        <v>#N/A</v>
      </c>
      <c r="CY555" s="251" t="e">
        <f t="shared" ref="CY555" ca="1" si="684">OFFSET(CY553,0,-$H554)*CY549</f>
        <v>#N/A</v>
      </c>
      <c r="CZ555" s="251" t="e">
        <f t="shared" ref="CZ555" ca="1" si="685">OFFSET(CZ553,0,-$H554)*CZ549</f>
        <v>#N/A</v>
      </c>
      <c r="DA555" s="251" t="e">
        <f t="shared" ref="DA555" ca="1" si="686">OFFSET(DA553,0,-$H554)*DA549</f>
        <v>#N/A</v>
      </c>
      <c r="DB555" s="251" t="e">
        <f t="shared" ref="DB555" ca="1" si="687">OFFSET(DB553,0,-$H554)*DB549</f>
        <v>#N/A</v>
      </c>
      <c r="DC555" s="251" t="e">
        <f t="shared" ref="DC555" ca="1" si="688">OFFSET(DC553,0,-$H554)*DC549</f>
        <v>#N/A</v>
      </c>
      <c r="DD555" s="251" t="e">
        <f t="shared" ref="DD555" ca="1" si="689">OFFSET(DD553,0,-$H554)*DD549</f>
        <v>#N/A</v>
      </c>
      <c r="DE555" s="251" t="e">
        <f t="shared" ref="DE555" ca="1" si="690">OFFSET(DE553,0,-$H554)*DE549</f>
        <v>#N/A</v>
      </c>
      <c r="DF555" s="251" t="e">
        <f t="shared" ref="DF555" ca="1" si="691">OFFSET(DF553,0,-$H554)*DF549</f>
        <v>#N/A</v>
      </c>
      <c r="DG555" s="251" t="e">
        <f t="shared" ref="DG555" ca="1" si="692">OFFSET(DG553,0,-$H554)*DG549</f>
        <v>#N/A</v>
      </c>
      <c r="DH555" s="251" t="e">
        <f t="shared" ref="DH555" ca="1" si="693">OFFSET(DH553,0,-$H554)*DH549</f>
        <v>#N/A</v>
      </c>
      <c r="DI555" s="251" t="e">
        <f t="shared" ref="DI555" ca="1" si="694">OFFSET(DI553,0,-$H554)*DI549</f>
        <v>#N/A</v>
      </c>
      <c r="DJ555" s="251" t="e">
        <f t="shared" ref="DJ555" ca="1" si="695">OFFSET(DJ553,0,-$H554)*DJ549</f>
        <v>#N/A</v>
      </c>
      <c r="DK555" s="251" t="e">
        <f t="shared" ref="DK555" ca="1" si="696">OFFSET(DK553,0,-$H554)*DK549</f>
        <v>#N/A</v>
      </c>
      <c r="DL555" s="251" t="e">
        <f t="shared" ref="DL555" ca="1" si="697">OFFSET(DL553,0,-$H554)*DL549</f>
        <v>#N/A</v>
      </c>
    </row>
    <row r="556" spans="1:116" x14ac:dyDescent="0.4">
      <c r="C556" t="s">
        <v>240</v>
      </c>
      <c r="D556" t="s">
        <v>761</v>
      </c>
      <c r="E556" s="8" t="str">
        <f t="shared" si="663"/>
        <v>556 ASSETSALE-PV</v>
      </c>
      <c r="G556" s="126" t="str">
        <f>"Net fixed assets - "&amp;SUBSTITUTE(G566,":","")</f>
        <v>Net fixed assets - (Primary label)</v>
      </c>
      <c r="H556" s="27"/>
      <c r="I556" s="78"/>
      <c r="J556" s="78"/>
      <c r="K556" s="118">
        <f t="shared" ref="K556:P556" ca="1" si="698">SUMIF($4:$4,K$2,556:556)</f>
        <v>14000000</v>
      </c>
      <c r="L556" s="118">
        <f t="shared" ca="1" si="698"/>
        <v>0</v>
      </c>
      <c r="M556" s="118">
        <f t="shared" ca="1" si="698"/>
        <v>0</v>
      </c>
      <c r="N556" s="118">
        <f t="shared" ca="1" si="698"/>
        <v>0</v>
      </c>
      <c r="O556" s="118">
        <f t="shared" ca="1" si="698"/>
        <v>0</v>
      </c>
      <c r="P556" s="118">
        <f t="shared" ca="1" si="698"/>
        <v>0</v>
      </c>
      <c r="R556" s="33"/>
      <c r="S556" s="118">
        <f ca="1">SUM(S554:S555,S552)</f>
        <v>2000000</v>
      </c>
      <c r="T556" s="118">
        <f t="shared" ref="T556:CE556" ca="1" si="699">SUM(T554:T555,T552)</f>
        <v>4000000</v>
      </c>
      <c r="U556" s="118">
        <f t="shared" ca="1" si="699"/>
        <v>6000000</v>
      </c>
      <c r="V556" s="118">
        <f t="shared" ca="1" si="699"/>
        <v>8000000</v>
      </c>
      <c r="W556" s="118">
        <f t="shared" ca="1" si="699"/>
        <v>10000000</v>
      </c>
      <c r="X556" s="118">
        <f t="shared" ca="1" si="699"/>
        <v>12000000</v>
      </c>
      <c r="Y556" s="118">
        <f t="shared" ca="1" si="699"/>
        <v>14000000</v>
      </c>
      <c r="Z556" s="118">
        <f t="shared" ca="1" si="699"/>
        <v>14000000</v>
      </c>
      <c r="AA556" s="118">
        <f t="shared" ca="1" si="699"/>
        <v>14000000</v>
      </c>
      <c r="AB556" s="118">
        <f t="shared" ca="1" si="699"/>
        <v>14000000</v>
      </c>
      <c r="AC556" s="118">
        <f t="shared" ca="1" si="699"/>
        <v>14000000</v>
      </c>
      <c r="AD556" s="118">
        <f t="shared" ca="1" si="699"/>
        <v>14000000</v>
      </c>
      <c r="AE556" s="118">
        <f t="shared" ca="1" si="699"/>
        <v>12000000</v>
      </c>
      <c r="AF556" s="118">
        <f t="shared" ca="1" si="699"/>
        <v>10000000</v>
      </c>
      <c r="AG556" s="118">
        <f t="shared" ca="1" si="699"/>
        <v>8000000</v>
      </c>
      <c r="AH556" s="118">
        <f t="shared" ca="1" si="699"/>
        <v>6000000</v>
      </c>
      <c r="AI556" s="118">
        <f t="shared" ca="1" si="699"/>
        <v>4000000</v>
      </c>
      <c r="AJ556" s="118">
        <f t="shared" ca="1" si="699"/>
        <v>2000000</v>
      </c>
      <c r="AK556" s="118">
        <f t="shared" ca="1" si="699"/>
        <v>0</v>
      </c>
      <c r="AL556" s="118">
        <f t="shared" ca="1" si="699"/>
        <v>0</v>
      </c>
      <c r="AM556" s="118">
        <f t="shared" ca="1" si="699"/>
        <v>0</v>
      </c>
      <c r="AN556" s="118">
        <f t="shared" ca="1" si="699"/>
        <v>0</v>
      </c>
      <c r="AO556" s="118">
        <f t="shared" ca="1" si="699"/>
        <v>0</v>
      </c>
      <c r="AP556" s="118">
        <f t="shared" ca="1" si="699"/>
        <v>0</v>
      </c>
      <c r="AQ556" s="118">
        <f t="shared" ca="1" si="699"/>
        <v>0</v>
      </c>
      <c r="AR556" s="118">
        <f t="shared" ca="1" si="699"/>
        <v>0</v>
      </c>
      <c r="AS556" s="118">
        <f t="shared" ca="1" si="699"/>
        <v>0</v>
      </c>
      <c r="AT556" s="118">
        <f t="shared" ca="1" si="699"/>
        <v>0</v>
      </c>
      <c r="AU556" s="118">
        <f t="shared" ca="1" si="699"/>
        <v>0</v>
      </c>
      <c r="AV556" s="118">
        <f t="shared" ca="1" si="699"/>
        <v>0</v>
      </c>
      <c r="AW556" s="118">
        <f t="shared" ca="1" si="699"/>
        <v>0</v>
      </c>
      <c r="AX556" s="118">
        <f t="shared" ca="1" si="699"/>
        <v>0</v>
      </c>
      <c r="AY556" s="118">
        <f t="shared" ca="1" si="699"/>
        <v>0</v>
      </c>
      <c r="AZ556" s="118">
        <f t="shared" ca="1" si="699"/>
        <v>0</v>
      </c>
      <c r="BA556" s="118">
        <f t="shared" ca="1" si="699"/>
        <v>0</v>
      </c>
      <c r="BB556" s="118">
        <f t="shared" ca="1" si="699"/>
        <v>0</v>
      </c>
      <c r="BC556" s="118">
        <f t="shared" ca="1" si="699"/>
        <v>0</v>
      </c>
      <c r="BD556" s="118">
        <f t="shared" ca="1" si="699"/>
        <v>0</v>
      </c>
      <c r="BE556" s="118">
        <f t="shared" ca="1" si="699"/>
        <v>0</v>
      </c>
      <c r="BF556" s="118">
        <f t="shared" ca="1" si="699"/>
        <v>0</v>
      </c>
      <c r="BG556" s="118">
        <f t="shared" ca="1" si="699"/>
        <v>0</v>
      </c>
      <c r="BH556" s="118">
        <f t="shared" ca="1" si="699"/>
        <v>0</v>
      </c>
      <c r="BI556" s="118">
        <f t="shared" ca="1" si="699"/>
        <v>0</v>
      </c>
      <c r="BJ556" s="118">
        <f t="shared" ca="1" si="699"/>
        <v>0</v>
      </c>
      <c r="BK556" s="118">
        <f t="shared" ca="1" si="699"/>
        <v>0</v>
      </c>
      <c r="BL556" s="118">
        <f t="shared" ca="1" si="699"/>
        <v>0</v>
      </c>
      <c r="BM556" s="118">
        <f t="shared" ca="1" si="699"/>
        <v>0</v>
      </c>
      <c r="BN556" s="118">
        <f t="shared" ca="1" si="699"/>
        <v>0</v>
      </c>
      <c r="BO556" s="118">
        <f t="shared" ca="1" si="699"/>
        <v>0</v>
      </c>
      <c r="BP556" s="118">
        <f t="shared" ca="1" si="699"/>
        <v>0</v>
      </c>
      <c r="BQ556" s="118">
        <f t="shared" ca="1" si="699"/>
        <v>0</v>
      </c>
      <c r="BR556" s="118">
        <f t="shared" ca="1" si="699"/>
        <v>0</v>
      </c>
      <c r="BS556" s="118">
        <f t="shared" ca="1" si="699"/>
        <v>0</v>
      </c>
      <c r="BT556" s="118">
        <f t="shared" ca="1" si="699"/>
        <v>0</v>
      </c>
      <c r="BU556" s="118">
        <f t="shared" ca="1" si="699"/>
        <v>0</v>
      </c>
      <c r="BV556" s="118">
        <f t="shared" ca="1" si="699"/>
        <v>0</v>
      </c>
      <c r="BW556" s="118">
        <f t="shared" ca="1" si="699"/>
        <v>0</v>
      </c>
      <c r="BX556" s="118">
        <f t="shared" ca="1" si="699"/>
        <v>0</v>
      </c>
      <c r="BY556" s="118">
        <f t="shared" ca="1" si="699"/>
        <v>0</v>
      </c>
      <c r="BZ556" s="118">
        <f t="shared" ca="1" si="699"/>
        <v>0</v>
      </c>
      <c r="CA556" s="118">
        <f t="shared" ca="1" si="699"/>
        <v>0</v>
      </c>
      <c r="CB556" s="118">
        <f t="shared" ca="1" si="699"/>
        <v>0</v>
      </c>
      <c r="CC556" s="118">
        <f t="shared" ca="1" si="699"/>
        <v>0</v>
      </c>
      <c r="CD556" s="118">
        <f t="shared" ca="1" si="699"/>
        <v>0</v>
      </c>
      <c r="CE556" s="118">
        <f t="shared" ca="1" si="699"/>
        <v>0</v>
      </c>
      <c r="CF556" s="118">
        <f t="shared" ref="CF556:CL556" ca="1" si="700">SUM(CF554:CF555,CF552)</f>
        <v>0</v>
      </c>
      <c r="CG556" s="118">
        <f t="shared" ca="1" si="700"/>
        <v>0</v>
      </c>
      <c r="CH556" s="118">
        <f t="shared" ca="1" si="700"/>
        <v>0</v>
      </c>
      <c r="CI556" s="118">
        <f t="shared" ca="1" si="700"/>
        <v>0</v>
      </c>
      <c r="CJ556" s="118">
        <f t="shared" ca="1" si="700"/>
        <v>0</v>
      </c>
      <c r="CK556" s="118">
        <f t="shared" ca="1" si="700"/>
        <v>0</v>
      </c>
      <c r="CL556" s="118">
        <f t="shared" ca="1" si="700"/>
        <v>0</v>
      </c>
      <c r="CN556" s="118" t="e">
        <f t="shared" ref="CN556" ca="1" si="701">SUM(CN554:CN555,CN552)</f>
        <v>#REF!</v>
      </c>
      <c r="CO556" s="118" t="e">
        <f t="shared" ref="CO556" ca="1" si="702">SUM(CO554:CO555,CO552)</f>
        <v>#N/A</v>
      </c>
      <c r="CP556" s="118" t="e">
        <f t="shared" ref="CP556" ca="1" si="703">SUM(CP554:CP555,CP552)</f>
        <v>#N/A</v>
      </c>
      <c r="CQ556" s="118" t="e">
        <f t="shared" ref="CQ556" ca="1" si="704">SUM(CQ554:CQ555,CQ552)</f>
        <v>#N/A</v>
      </c>
      <c r="CR556" s="118" t="e">
        <f t="shared" ref="CR556" ca="1" si="705">SUM(CR554:CR555,CR552)</f>
        <v>#N/A</v>
      </c>
      <c r="CS556" s="118" t="e">
        <f t="shared" ref="CS556" ca="1" si="706">SUM(CS554:CS555,CS552)</f>
        <v>#N/A</v>
      </c>
      <c r="CT556" s="118" t="e">
        <f t="shared" ref="CT556" ca="1" si="707">SUM(CT554:CT555,CT552)</f>
        <v>#N/A</v>
      </c>
      <c r="CU556" s="118" t="e">
        <f t="shared" ref="CU556" ca="1" si="708">SUM(CU554:CU555,CU552)</f>
        <v>#N/A</v>
      </c>
      <c r="CV556" s="118" t="e">
        <f t="shared" ref="CV556" ca="1" si="709">SUM(CV554:CV555,CV552)</f>
        <v>#N/A</v>
      </c>
      <c r="CW556" s="118" t="e">
        <f t="shared" ref="CW556" ca="1" si="710">SUM(CW554:CW555,CW552)</f>
        <v>#N/A</v>
      </c>
      <c r="CX556" s="118" t="e">
        <f t="shared" ref="CX556" ca="1" si="711">SUM(CX554:CX555,CX552)</f>
        <v>#N/A</v>
      </c>
      <c r="CY556" s="118" t="e">
        <f t="shared" ref="CY556" ca="1" si="712">SUM(CY554:CY555,CY552)</f>
        <v>#N/A</v>
      </c>
      <c r="CZ556" s="118" t="e">
        <f t="shared" ref="CZ556" ca="1" si="713">SUM(CZ554:CZ555,CZ552)</f>
        <v>#N/A</v>
      </c>
      <c r="DA556" s="118" t="e">
        <f t="shared" ref="DA556" ca="1" si="714">SUM(DA554:DA555,DA552)</f>
        <v>#N/A</v>
      </c>
      <c r="DB556" s="118" t="e">
        <f t="shared" ref="DB556" ca="1" si="715">SUM(DB554:DB555,DB552)</f>
        <v>#N/A</v>
      </c>
      <c r="DC556" s="118" t="e">
        <f t="shared" ref="DC556" ca="1" si="716">SUM(DC554:DC555,DC552)</f>
        <v>#N/A</v>
      </c>
      <c r="DD556" s="118" t="e">
        <f t="shared" ref="DD556" ca="1" si="717">SUM(DD554:DD555,DD552)</f>
        <v>#N/A</v>
      </c>
      <c r="DE556" s="118" t="e">
        <f t="shared" ref="DE556" ca="1" si="718">SUM(DE554:DE555,DE552)</f>
        <v>#N/A</v>
      </c>
      <c r="DF556" s="118" t="e">
        <f t="shared" ref="DF556" ca="1" si="719">SUM(DF554:DF555,DF552)</f>
        <v>#N/A</v>
      </c>
      <c r="DG556" s="118" t="e">
        <f t="shared" ref="DG556" ca="1" si="720">SUM(DG554:DG555,DG552)</f>
        <v>#N/A</v>
      </c>
      <c r="DH556" s="118" t="e">
        <f t="shared" ref="DH556" ca="1" si="721">SUM(DH554:DH555,DH552)</f>
        <v>#N/A</v>
      </c>
      <c r="DI556" s="118" t="e">
        <f t="shared" ref="DI556" ca="1" si="722">SUM(DI554:DI555,DI552)</f>
        <v>#N/A</v>
      </c>
      <c r="DJ556" s="118" t="e">
        <f t="shared" ref="DJ556" ca="1" si="723">SUM(DJ554:DJ555,DJ552)</f>
        <v>#N/A</v>
      </c>
      <c r="DK556" s="118" t="e">
        <f t="shared" ref="DK556" ca="1" si="724">SUM(DK554:DK555,DK552)</f>
        <v>#N/A</v>
      </c>
      <c r="DL556" s="118" t="e">
        <f t="shared" ref="DL556" ca="1" si="725">SUM(DL554:DL555,DL552)</f>
        <v>#N/A</v>
      </c>
    </row>
    <row r="557" spans="1:116" x14ac:dyDescent="0.4">
      <c r="D557" t="s">
        <v>761</v>
      </c>
      <c r="E557" s="8" t="str">
        <f t="shared" si="663"/>
        <v>557 ASSETSALE-PV</v>
      </c>
      <c r="G557" s="126"/>
      <c r="H557" s="27"/>
      <c r="I557" s="78"/>
      <c r="J557" s="78"/>
      <c r="K557" s="33"/>
      <c r="L557" s="33"/>
      <c r="M557" s="33"/>
      <c r="N557" s="33"/>
      <c r="O557" s="33"/>
      <c r="P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c r="BV557" s="33"/>
      <c r="BW557" s="33"/>
      <c r="BX557" s="33"/>
      <c r="BY557" s="33"/>
      <c r="BZ557" s="33"/>
      <c r="CA557" s="33"/>
      <c r="CB557" s="33"/>
      <c r="CC557" s="33"/>
      <c r="CD557" s="33"/>
      <c r="CE557" s="33"/>
      <c r="CF557" s="33"/>
      <c r="CG557" s="33"/>
      <c r="CH557" s="33"/>
      <c r="CI557" s="33"/>
      <c r="CJ557" s="33"/>
      <c r="CK557" s="33"/>
      <c r="CL557" s="33"/>
      <c r="CN557" s="33"/>
      <c r="CO557" s="33"/>
      <c r="CP557" s="33"/>
      <c r="CQ557" s="33"/>
      <c r="CR557" s="33"/>
      <c r="CS557" s="33"/>
      <c r="CT557" s="33"/>
      <c r="CU557" s="33"/>
      <c r="CV557" s="33"/>
      <c r="CW557" s="33"/>
      <c r="CX557" s="33"/>
      <c r="CY557" s="33"/>
      <c r="CZ557" s="33"/>
      <c r="DA557" s="33"/>
      <c r="DB557" s="33"/>
      <c r="DC557" s="33"/>
      <c r="DD557" s="33"/>
      <c r="DE557" s="33"/>
      <c r="DF557" s="33"/>
      <c r="DG557" s="33"/>
      <c r="DH557" s="33"/>
      <c r="DI557" s="33"/>
      <c r="DJ557" s="33"/>
      <c r="DK557" s="33"/>
      <c r="DL557" s="33"/>
    </row>
    <row r="558" spans="1:116" x14ac:dyDescent="0.4">
      <c r="B558" t="str">
        <f>E558</f>
        <v>558 ASSETSALE-PV</v>
      </c>
      <c r="D558" t="s">
        <v>761</v>
      </c>
      <c r="E558" s="8" t="str">
        <f t="shared" si="663"/>
        <v>558 ASSETSALE-PV</v>
      </c>
      <c r="G558" s="145" t="str">
        <f>"Sales price per "&amp;G567</f>
        <v>Sales price per Unit</v>
      </c>
      <c r="H558" s="12"/>
      <c r="I558" s="60"/>
      <c r="J558" s="60"/>
      <c r="K558" s="139">
        <v>200000</v>
      </c>
      <c r="L558" s="139">
        <v>200000</v>
      </c>
      <c r="M558" s="139">
        <v>200000</v>
      </c>
      <c r="N558" s="139">
        <v>200000</v>
      </c>
      <c r="O558" s="139">
        <v>200000</v>
      </c>
      <c r="P558" s="139">
        <v>200000</v>
      </c>
      <c r="R558" s="19"/>
      <c r="S558" s="140" cm="1">
        <f t="array" ref="S558">INDEX($K:$P,ROW(),MATCH(S$3,$K$2:$P$2,0))</f>
        <v>200000</v>
      </c>
      <c r="T558" s="140" cm="1">
        <f t="array" ref="T558">INDEX($K:$P,ROW(),MATCH(T$3,$K$2:$P$2,0))</f>
        <v>200000</v>
      </c>
      <c r="U558" s="140" cm="1">
        <f t="array" ref="U558">INDEX($K:$P,ROW(),MATCH(U$3,$K$2:$P$2,0))</f>
        <v>200000</v>
      </c>
      <c r="V558" s="140" cm="1">
        <f t="array" ref="V558">INDEX($K:$P,ROW(),MATCH(V$3,$K$2:$P$2,0))</f>
        <v>200000</v>
      </c>
      <c r="W558" s="140" cm="1">
        <f t="array" ref="W558">INDEX($K:$P,ROW(),MATCH(W$3,$K$2:$P$2,0))</f>
        <v>200000</v>
      </c>
      <c r="X558" s="140" cm="1">
        <f t="array" ref="X558">INDEX($K:$P,ROW(),MATCH(X$3,$K$2:$P$2,0))</f>
        <v>200000</v>
      </c>
      <c r="Y558" s="140" cm="1">
        <f t="array" ref="Y558">INDEX($K:$P,ROW(),MATCH(Y$3,$K$2:$P$2,0))</f>
        <v>200000</v>
      </c>
      <c r="Z558" s="140" cm="1">
        <f t="array" ref="Z558">INDEX($K:$P,ROW(),MATCH(Z$3,$K$2:$P$2,0))</f>
        <v>200000</v>
      </c>
      <c r="AA558" s="140" cm="1">
        <f t="array" ref="AA558">INDEX($K:$P,ROW(),MATCH(AA$3,$K$2:$P$2,0))</f>
        <v>200000</v>
      </c>
      <c r="AB558" s="140" cm="1">
        <f t="array" ref="AB558">INDEX($K:$P,ROW(),MATCH(AB$3,$K$2:$P$2,0))</f>
        <v>200000</v>
      </c>
      <c r="AC558" s="140" cm="1">
        <f t="array" ref="AC558">INDEX($K:$P,ROW(),MATCH(AC$3,$K$2:$P$2,0))</f>
        <v>200000</v>
      </c>
      <c r="AD558" s="140" cm="1">
        <f t="array" ref="AD558">INDEX($K:$P,ROW(),MATCH(AD$3,$K$2:$P$2,0))</f>
        <v>200000</v>
      </c>
      <c r="AE558" s="140" cm="1">
        <f t="array" ref="AE558">INDEX($K:$P,ROW(),MATCH(AE$3,$K$2:$P$2,0))</f>
        <v>200000</v>
      </c>
      <c r="AF558" s="140" cm="1">
        <f t="array" ref="AF558">INDEX($K:$P,ROW(),MATCH(AF$3,$K$2:$P$2,0))</f>
        <v>200000</v>
      </c>
      <c r="AG558" s="140" cm="1">
        <f t="array" ref="AG558">INDEX($K:$P,ROW(),MATCH(AG$3,$K$2:$P$2,0))</f>
        <v>200000</v>
      </c>
      <c r="AH558" s="140" cm="1">
        <f t="array" ref="AH558">INDEX($K:$P,ROW(),MATCH(AH$3,$K$2:$P$2,0))</f>
        <v>200000</v>
      </c>
      <c r="AI558" s="140" cm="1">
        <f t="array" ref="AI558">INDEX($K:$P,ROW(),MATCH(AI$3,$K$2:$P$2,0))</f>
        <v>200000</v>
      </c>
      <c r="AJ558" s="140" cm="1">
        <f t="array" ref="AJ558">INDEX($K:$P,ROW(),MATCH(AJ$3,$K$2:$P$2,0))</f>
        <v>200000</v>
      </c>
      <c r="AK558" s="140" cm="1">
        <f t="array" ref="AK558">INDEX($K:$P,ROW(),MATCH(AK$3,$K$2:$P$2,0))</f>
        <v>200000</v>
      </c>
      <c r="AL558" s="140" cm="1">
        <f t="array" ref="AL558">INDEX($K:$P,ROW(),MATCH(AL$3,$K$2:$P$2,0))</f>
        <v>200000</v>
      </c>
      <c r="AM558" s="140" cm="1">
        <f t="array" ref="AM558">INDEX($K:$P,ROW(),MATCH(AM$3,$K$2:$P$2,0))</f>
        <v>200000</v>
      </c>
      <c r="AN558" s="140" cm="1">
        <f t="array" ref="AN558">INDEX($K:$P,ROW(),MATCH(AN$3,$K$2:$P$2,0))</f>
        <v>200000</v>
      </c>
      <c r="AO558" s="140" cm="1">
        <f t="array" ref="AO558">INDEX($K:$P,ROW(),MATCH(AO$3,$K$2:$P$2,0))</f>
        <v>200000</v>
      </c>
      <c r="AP558" s="140" cm="1">
        <f t="array" ref="AP558">INDEX($K:$P,ROW(),MATCH(AP$3,$K$2:$P$2,0))</f>
        <v>200000</v>
      </c>
      <c r="AQ558" s="140" cm="1">
        <f t="array" ref="AQ558">INDEX($K:$P,ROW(),MATCH(AQ$3,$K$2:$P$2,0))</f>
        <v>200000</v>
      </c>
      <c r="AR558" s="140" cm="1">
        <f t="array" ref="AR558">INDEX($K:$P,ROW(),MATCH(AR$3,$K$2:$P$2,0))</f>
        <v>200000</v>
      </c>
      <c r="AS558" s="140" cm="1">
        <f t="array" ref="AS558">INDEX($K:$P,ROW(),MATCH(AS$3,$K$2:$P$2,0))</f>
        <v>200000</v>
      </c>
      <c r="AT558" s="140" cm="1">
        <f t="array" ref="AT558">INDEX($K:$P,ROW(),MATCH(AT$3,$K$2:$P$2,0))</f>
        <v>200000</v>
      </c>
      <c r="AU558" s="140" cm="1">
        <f t="array" ref="AU558">INDEX($K:$P,ROW(),MATCH(AU$3,$K$2:$P$2,0))</f>
        <v>200000</v>
      </c>
      <c r="AV558" s="140" cm="1">
        <f t="array" ref="AV558">INDEX($K:$P,ROW(),MATCH(AV$3,$K$2:$P$2,0))</f>
        <v>200000</v>
      </c>
      <c r="AW558" s="140" cm="1">
        <f t="array" ref="AW558">INDEX($K:$P,ROW(),MATCH(AW$3,$K$2:$P$2,0))</f>
        <v>200000</v>
      </c>
      <c r="AX558" s="140" cm="1">
        <f t="array" ref="AX558">INDEX($K:$P,ROW(),MATCH(AX$3,$K$2:$P$2,0))</f>
        <v>200000</v>
      </c>
      <c r="AY558" s="140" cm="1">
        <f t="array" ref="AY558">INDEX($K:$P,ROW(),MATCH(AY$3,$K$2:$P$2,0))</f>
        <v>200000</v>
      </c>
      <c r="AZ558" s="140" cm="1">
        <f t="array" ref="AZ558">INDEX($K:$P,ROW(),MATCH(AZ$3,$K$2:$P$2,0))</f>
        <v>200000</v>
      </c>
      <c r="BA558" s="140" cm="1">
        <f t="array" ref="BA558">INDEX($K:$P,ROW(),MATCH(BA$3,$K$2:$P$2,0))</f>
        <v>200000</v>
      </c>
      <c r="BB558" s="140" cm="1">
        <f t="array" ref="BB558">INDEX($K:$P,ROW(),MATCH(BB$3,$K$2:$P$2,0))</f>
        <v>200000</v>
      </c>
      <c r="BC558" s="140" cm="1">
        <f t="array" ref="BC558">INDEX($K:$P,ROW(),MATCH(BC$3,$K$2:$P$2,0))</f>
        <v>200000</v>
      </c>
      <c r="BD558" s="140" cm="1">
        <f t="array" ref="BD558">INDEX($K:$P,ROW(),MATCH(BD$3,$K$2:$P$2,0))</f>
        <v>200000</v>
      </c>
      <c r="BE558" s="140" cm="1">
        <f t="array" ref="BE558">INDEX($K:$P,ROW(),MATCH(BE$3,$K$2:$P$2,0))</f>
        <v>200000</v>
      </c>
      <c r="BF558" s="140" cm="1">
        <f t="array" ref="BF558">INDEX($K:$P,ROW(),MATCH(BF$3,$K$2:$P$2,0))</f>
        <v>200000</v>
      </c>
      <c r="BG558" s="140" cm="1">
        <f t="array" ref="BG558">INDEX($K:$P,ROW(),MATCH(BG$3,$K$2:$P$2,0))</f>
        <v>200000</v>
      </c>
      <c r="BH558" s="140" cm="1">
        <f t="array" ref="BH558">INDEX($K:$P,ROW(),MATCH(BH$3,$K$2:$P$2,0))</f>
        <v>200000</v>
      </c>
      <c r="BI558" s="140" cm="1">
        <f t="array" ref="BI558">INDEX($K:$P,ROW(),MATCH(BI$3,$K$2:$P$2,0))</f>
        <v>200000</v>
      </c>
      <c r="BJ558" s="140" cm="1">
        <f t="array" ref="BJ558">INDEX($K:$P,ROW(),MATCH(BJ$3,$K$2:$P$2,0))</f>
        <v>200000</v>
      </c>
      <c r="BK558" s="140" cm="1">
        <f t="array" ref="BK558">INDEX($K:$P,ROW(),MATCH(BK$3,$K$2:$P$2,0))</f>
        <v>200000</v>
      </c>
      <c r="BL558" s="140" cm="1">
        <f t="array" ref="BL558">INDEX($K:$P,ROW(),MATCH(BL$3,$K$2:$P$2,0))</f>
        <v>200000</v>
      </c>
      <c r="BM558" s="140" cm="1">
        <f t="array" ref="BM558">INDEX($K:$P,ROW(),MATCH(BM$3,$K$2:$P$2,0))</f>
        <v>200000</v>
      </c>
      <c r="BN558" s="140" cm="1">
        <f t="array" ref="BN558">INDEX($K:$P,ROW(),MATCH(BN$3,$K$2:$P$2,0))</f>
        <v>200000</v>
      </c>
      <c r="BO558" s="140" cm="1">
        <f t="array" ref="BO558">INDEX($K:$P,ROW(),MATCH(BO$3,$K$2:$P$2,0))</f>
        <v>200000</v>
      </c>
      <c r="BP558" s="140" cm="1">
        <f t="array" ref="BP558">INDEX($K:$P,ROW(),MATCH(BP$3,$K$2:$P$2,0))</f>
        <v>200000</v>
      </c>
      <c r="BQ558" s="140" cm="1">
        <f t="array" ref="BQ558">INDEX($K:$P,ROW(),MATCH(BQ$3,$K$2:$P$2,0))</f>
        <v>200000</v>
      </c>
      <c r="BR558" s="140" cm="1">
        <f t="array" ref="BR558">INDEX($K:$P,ROW(),MATCH(BR$3,$K$2:$P$2,0))</f>
        <v>200000</v>
      </c>
      <c r="BS558" s="140" cm="1">
        <f t="array" ref="BS558">INDEX($K:$P,ROW(),MATCH(BS$3,$K$2:$P$2,0))</f>
        <v>200000</v>
      </c>
      <c r="BT558" s="140" cm="1">
        <f t="array" ref="BT558">INDEX($K:$P,ROW(),MATCH(BT$3,$K$2:$P$2,0))</f>
        <v>200000</v>
      </c>
      <c r="BU558" s="140" cm="1">
        <f t="array" ref="BU558">INDEX($K:$P,ROW(),MATCH(BU$3,$K$2:$P$2,0))</f>
        <v>200000</v>
      </c>
      <c r="BV558" s="140" cm="1">
        <f t="array" ref="BV558">INDEX($K:$P,ROW(),MATCH(BV$3,$K$2:$P$2,0))</f>
        <v>200000</v>
      </c>
      <c r="BW558" s="140" cm="1">
        <f t="array" ref="BW558">INDEX($K:$P,ROW(),MATCH(BW$3,$K$2:$P$2,0))</f>
        <v>200000</v>
      </c>
      <c r="BX558" s="140" cm="1">
        <f t="array" ref="BX558">INDEX($K:$P,ROW(),MATCH(BX$3,$K$2:$P$2,0))</f>
        <v>200000</v>
      </c>
      <c r="BY558" s="140" cm="1">
        <f t="array" ref="BY558">INDEX($K:$P,ROW(),MATCH(BY$3,$K$2:$P$2,0))</f>
        <v>200000</v>
      </c>
      <c r="BZ558" s="140" cm="1">
        <f t="array" ref="BZ558">INDEX($K:$P,ROW(),MATCH(BZ$3,$K$2:$P$2,0))</f>
        <v>200000</v>
      </c>
      <c r="CA558" s="140" cm="1">
        <f t="array" ref="CA558">INDEX($K:$P,ROW(),MATCH(CA$3,$K$2:$P$2,0))</f>
        <v>200000</v>
      </c>
      <c r="CB558" s="140" cm="1">
        <f t="array" ref="CB558">INDEX($K:$P,ROW(),MATCH(CB$3,$K$2:$P$2,0))</f>
        <v>200000</v>
      </c>
      <c r="CC558" s="140" cm="1">
        <f t="array" ref="CC558">INDEX($K:$P,ROW(),MATCH(CC$3,$K$2:$P$2,0))</f>
        <v>200000</v>
      </c>
      <c r="CD558" s="140" cm="1">
        <f t="array" ref="CD558">INDEX($K:$P,ROW(),MATCH(CD$3,$K$2:$P$2,0))</f>
        <v>200000</v>
      </c>
      <c r="CE558" s="140" cm="1">
        <f t="array" ref="CE558">INDEX($K:$P,ROW(),MATCH(CE$3,$K$2:$P$2,0))</f>
        <v>200000</v>
      </c>
      <c r="CF558" s="140" cm="1">
        <f t="array" ref="CF558">INDEX($K:$P,ROW(),MATCH(CF$3,$K$2:$P$2,0))</f>
        <v>200000</v>
      </c>
      <c r="CG558" s="140" cm="1">
        <f t="array" ref="CG558">INDEX($K:$P,ROW(),MATCH(CG$3,$K$2:$P$2,0))</f>
        <v>200000</v>
      </c>
      <c r="CH558" s="140" cm="1">
        <f t="array" ref="CH558">INDEX($K:$P,ROW(),MATCH(CH$3,$K$2:$P$2,0))</f>
        <v>200000</v>
      </c>
      <c r="CI558" s="140" cm="1">
        <f t="array" ref="CI558">INDEX($K:$P,ROW(),MATCH(CI$3,$K$2:$P$2,0))</f>
        <v>200000</v>
      </c>
      <c r="CJ558" s="140" cm="1">
        <f t="array" ref="CJ558">INDEX($K:$P,ROW(),MATCH(CJ$3,$K$2:$P$2,0))</f>
        <v>200000</v>
      </c>
      <c r="CK558" s="140" cm="1">
        <f t="array" ref="CK558">INDEX($K:$P,ROW(),MATCH(CK$3,$K$2:$P$2,0))</f>
        <v>200000</v>
      </c>
      <c r="CL558" s="140" cm="1">
        <f t="array" ref="CL558">INDEX($K:$P,ROW(),MATCH(CL$3,$K$2:$P$2,0))</f>
        <v>200000</v>
      </c>
      <c r="CN558" s="140" t="e" cm="1">
        <f t="array" ref="CN558">INDEX($K:$P,ROW(),MATCH(CN$3,$K$2:$P$2,0))</f>
        <v>#N/A</v>
      </c>
      <c r="CO558" s="140" t="e" cm="1">
        <f t="array" ref="CO558">INDEX($K:$P,ROW(),MATCH(CO$3,$K$2:$P$2,0))</f>
        <v>#N/A</v>
      </c>
      <c r="CP558" s="140" t="e" cm="1">
        <f t="array" ref="CP558">INDEX($K:$P,ROW(),MATCH(CP$3,$K$2:$P$2,0))</f>
        <v>#N/A</v>
      </c>
      <c r="CQ558" s="140" t="e" cm="1">
        <f t="array" ref="CQ558">INDEX($K:$P,ROW(),MATCH(CQ$3,$K$2:$P$2,0))</f>
        <v>#N/A</v>
      </c>
      <c r="CR558" s="140" t="e" cm="1">
        <f t="array" ref="CR558">INDEX($K:$P,ROW(),MATCH(CR$3,$K$2:$P$2,0))</f>
        <v>#N/A</v>
      </c>
      <c r="CS558" s="140" t="e" cm="1">
        <f t="array" ref="CS558">INDEX($K:$P,ROW(),MATCH(CS$3,$K$2:$P$2,0))</f>
        <v>#N/A</v>
      </c>
      <c r="CT558" s="140" t="e" cm="1">
        <f t="array" ref="CT558">INDEX($K:$P,ROW(),MATCH(CT$3,$K$2:$P$2,0))</f>
        <v>#N/A</v>
      </c>
      <c r="CU558" s="140" t="e" cm="1">
        <f t="array" ref="CU558">INDEX($K:$P,ROW(),MATCH(CU$3,$K$2:$P$2,0))</f>
        <v>#N/A</v>
      </c>
      <c r="CV558" s="140" t="e" cm="1">
        <f t="array" ref="CV558">INDEX($K:$P,ROW(),MATCH(CV$3,$K$2:$P$2,0))</f>
        <v>#N/A</v>
      </c>
      <c r="CW558" s="140" t="e" cm="1">
        <f t="array" ref="CW558">INDEX($K:$P,ROW(),MATCH(CW$3,$K$2:$P$2,0))</f>
        <v>#N/A</v>
      </c>
      <c r="CX558" s="140" t="e" cm="1">
        <f t="array" ref="CX558">INDEX($K:$P,ROW(),MATCH(CX$3,$K$2:$P$2,0))</f>
        <v>#N/A</v>
      </c>
      <c r="CY558" s="140" t="e" cm="1">
        <f t="array" ref="CY558">INDEX($K:$P,ROW(),MATCH(CY$3,$K$2:$P$2,0))</f>
        <v>#N/A</v>
      </c>
      <c r="CZ558" s="140" t="e" cm="1">
        <f t="array" ref="CZ558">INDEX($K:$P,ROW(),MATCH(CZ$3,$K$2:$P$2,0))</f>
        <v>#N/A</v>
      </c>
      <c r="DA558" s="140" t="e" cm="1">
        <f t="array" ref="DA558">INDEX($K:$P,ROW(),MATCH(DA$3,$K$2:$P$2,0))</f>
        <v>#N/A</v>
      </c>
      <c r="DB558" s="140" t="e" cm="1">
        <f t="array" ref="DB558">INDEX($K:$P,ROW(),MATCH(DB$3,$K$2:$P$2,0))</f>
        <v>#N/A</v>
      </c>
      <c r="DC558" s="140" t="e" cm="1">
        <f t="array" ref="DC558">INDEX($K:$P,ROW(),MATCH(DC$3,$K$2:$P$2,0))</f>
        <v>#N/A</v>
      </c>
      <c r="DD558" s="140" t="e" cm="1">
        <f t="array" ref="DD558">INDEX($K:$P,ROW(),MATCH(DD$3,$K$2:$P$2,0))</f>
        <v>#N/A</v>
      </c>
      <c r="DE558" s="140" t="e" cm="1">
        <f t="array" ref="DE558">INDEX($K:$P,ROW(),MATCH(DE$3,$K$2:$P$2,0))</f>
        <v>#N/A</v>
      </c>
      <c r="DF558" s="140" t="e" cm="1">
        <f t="array" ref="DF558">INDEX($K:$P,ROW(),MATCH(DF$3,$K$2:$P$2,0))</f>
        <v>#N/A</v>
      </c>
      <c r="DG558" s="140" t="e" cm="1">
        <f t="array" ref="DG558">INDEX($K:$P,ROW(),MATCH(DG$3,$K$2:$P$2,0))</f>
        <v>#N/A</v>
      </c>
      <c r="DH558" s="140" t="e" cm="1">
        <f t="array" ref="DH558">INDEX($K:$P,ROW(),MATCH(DH$3,$K$2:$P$2,0))</f>
        <v>#N/A</v>
      </c>
      <c r="DI558" s="140" t="e" cm="1">
        <f t="array" ref="DI558">INDEX($K:$P,ROW(),MATCH(DI$3,$K$2:$P$2,0))</f>
        <v>#N/A</v>
      </c>
      <c r="DJ558" s="140" t="e" cm="1">
        <f t="array" ref="DJ558">INDEX($K:$P,ROW(),MATCH(DJ$3,$K$2:$P$2,0))</f>
        <v>#N/A</v>
      </c>
      <c r="DK558" s="140" t="e" cm="1">
        <f t="array" ref="DK558">INDEX($K:$P,ROW(),MATCH(DK$3,$K$2:$P$2,0))</f>
        <v>#N/A</v>
      </c>
      <c r="DL558" s="140" t="e" cm="1">
        <f t="array" ref="DL558">INDEX($K:$P,ROW(),MATCH(DL$3,$K$2:$P$2,0))</f>
        <v>#N/A</v>
      </c>
    </row>
    <row r="559" spans="1:116" x14ac:dyDescent="0.4">
      <c r="C559" t="s">
        <v>235</v>
      </c>
      <c r="D559" t="s">
        <v>761</v>
      </c>
      <c r="E559" s="8" t="str">
        <f>ROW()&amp;" "&amp;D559</f>
        <v>559 ASSETSALE-PV</v>
      </c>
      <c r="G559" s="126" t="str">
        <f>"Proceeds on sale of "&amp;G567&amp;"s - "&amp;G566</f>
        <v>Proceeds on sale of Units - (Primary label)</v>
      </c>
      <c r="H559" s="27"/>
      <c r="I559" s="78"/>
      <c r="J559" s="78"/>
      <c r="K559" s="33">
        <f t="shared" ref="K559:P559" ca="1" si="726">SUMIF($3:$3,K$2,559:559)</f>
        <v>0</v>
      </c>
      <c r="L559" s="33">
        <f t="shared" ca="1" si="726"/>
        <v>28000000</v>
      </c>
      <c r="M559" s="33">
        <f t="shared" ca="1" si="726"/>
        <v>0</v>
      </c>
      <c r="N559" s="33">
        <f t="shared" ca="1" si="726"/>
        <v>0</v>
      </c>
      <c r="O559" s="33">
        <f t="shared" ca="1" si="726"/>
        <v>0</v>
      </c>
      <c r="P559" s="33">
        <f t="shared" ca="1" si="726"/>
        <v>0</v>
      </c>
      <c r="R559" s="33"/>
      <c r="S559" s="33">
        <f ca="1">-S558*S549</f>
        <v>0</v>
      </c>
      <c r="T559" s="33">
        <f t="shared" ref="T559:CE559" ca="1" si="727">-T558*T549</f>
        <v>0</v>
      </c>
      <c r="U559" s="33">
        <f t="shared" ca="1" si="727"/>
        <v>0</v>
      </c>
      <c r="V559" s="33">
        <f t="shared" ca="1" si="727"/>
        <v>0</v>
      </c>
      <c r="W559" s="33">
        <f t="shared" ca="1" si="727"/>
        <v>0</v>
      </c>
      <c r="X559" s="33">
        <f t="shared" ca="1" si="727"/>
        <v>0</v>
      </c>
      <c r="Y559" s="33">
        <f t="shared" ca="1" si="727"/>
        <v>0</v>
      </c>
      <c r="Z559" s="33">
        <f t="shared" ca="1" si="727"/>
        <v>0</v>
      </c>
      <c r="AA559" s="33">
        <f t="shared" ca="1" si="727"/>
        <v>0</v>
      </c>
      <c r="AB559" s="33">
        <f t="shared" ca="1" si="727"/>
        <v>0</v>
      </c>
      <c r="AC559" s="33">
        <f t="shared" ca="1" si="727"/>
        <v>0</v>
      </c>
      <c r="AD559" s="33">
        <f t="shared" ca="1" si="727"/>
        <v>0</v>
      </c>
      <c r="AE559" s="33">
        <f t="shared" ca="1" si="727"/>
        <v>4000000</v>
      </c>
      <c r="AF559" s="33">
        <f t="shared" ca="1" si="727"/>
        <v>4000000</v>
      </c>
      <c r="AG559" s="33">
        <f t="shared" ca="1" si="727"/>
        <v>4000000</v>
      </c>
      <c r="AH559" s="33">
        <f t="shared" ca="1" si="727"/>
        <v>4000000</v>
      </c>
      <c r="AI559" s="33">
        <f t="shared" ca="1" si="727"/>
        <v>4000000</v>
      </c>
      <c r="AJ559" s="33">
        <f t="shared" ca="1" si="727"/>
        <v>4000000</v>
      </c>
      <c r="AK559" s="33">
        <f t="shared" ca="1" si="727"/>
        <v>4000000</v>
      </c>
      <c r="AL559" s="33">
        <f t="shared" ca="1" si="727"/>
        <v>0</v>
      </c>
      <c r="AM559" s="33">
        <f t="shared" ca="1" si="727"/>
        <v>0</v>
      </c>
      <c r="AN559" s="33">
        <f t="shared" ca="1" si="727"/>
        <v>0</v>
      </c>
      <c r="AO559" s="33">
        <f t="shared" ca="1" si="727"/>
        <v>0</v>
      </c>
      <c r="AP559" s="33">
        <f t="shared" ca="1" si="727"/>
        <v>0</v>
      </c>
      <c r="AQ559" s="33">
        <f t="shared" ca="1" si="727"/>
        <v>0</v>
      </c>
      <c r="AR559" s="33">
        <f t="shared" ca="1" si="727"/>
        <v>0</v>
      </c>
      <c r="AS559" s="33">
        <f t="shared" ca="1" si="727"/>
        <v>0</v>
      </c>
      <c r="AT559" s="33">
        <f t="shared" ca="1" si="727"/>
        <v>0</v>
      </c>
      <c r="AU559" s="33">
        <f t="shared" ca="1" si="727"/>
        <v>0</v>
      </c>
      <c r="AV559" s="33">
        <f t="shared" ca="1" si="727"/>
        <v>0</v>
      </c>
      <c r="AW559" s="33">
        <f t="shared" ca="1" si="727"/>
        <v>0</v>
      </c>
      <c r="AX559" s="33">
        <f t="shared" ca="1" si="727"/>
        <v>0</v>
      </c>
      <c r="AY559" s="33">
        <f t="shared" ca="1" si="727"/>
        <v>0</v>
      </c>
      <c r="AZ559" s="33">
        <f t="shared" ca="1" si="727"/>
        <v>0</v>
      </c>
      <c r="BA559" s="33">
        <f t="shared" ca="1" si="727"/>
        <v>0</v>
      </c>
      <c r="BB559" s="33">
        <f t="shared" ca="1" si="727"/>
        <v>0</v>
      </c>
      <c r="BC559" s="33">
        <f t="shared" ca="1" si="727"/>
        <v>0</v>
      </c>
      <c r="BD559" s="33">
        <f t="shared" ca="1" si="727"/>
        <v>0</v>
      </c>
      <c r="BE559" s="33">
        <f t="shared" ca="1" si="727"/>
        <v>0</v>
      </c>
      <c r="BF559" s="33">
        <f t="shared" ca="1" si="727"/>
        <v>0</v>
      </c>
      <c r="BG559" s="33">
        <f t="shared" ca="1" si="727"/>
        <v>0</v>
      </c>
      <c r="BH559" s="33">
        <f t="shared" ca="1" si="727"/>
        <v>0</v>
      </c>
      <c r="BI559" s="33">
        <f t="shared" ca="1" si="727"/>
        <v>0</v>
      </c>
      <c r="BJ559" s="33">
        <f t="shared" ca="1" si="727"/>
        <v>0</v>
      </c>
      <c r="BK559" s="33">
        <f t="shared" ca="1" si="727"/>
        <v>0</v>
      </c>
      <c r="BL559" s="33">
        <f t="shared" ca="1" si="727"/>
        <v>0</v>
      </c>
      <c r="BM559" s="33">
        <f t="shared" ca="1" si="727"/>
        <v>0</v>
      </c>
      <c r="BN559" s="33">
        <f t="shared" ca="1" si="727"/>
        <v>0</v>
      </c>
      <c r="BO559" s="33">
        <f t="shared" ca="1" si="727"/>
        <v>0</v>
      </c>
      <c r="BP559" s="33">
        <f t="shared" ca="1" si="727"/>
        <v>0</v>
      </c>
      <c r="BQ559" s="33">
        <f t="shared" ca="1" si="727"/>
        <v>0</v>
      </c>
      <c r="BR559" s="33">
        <f t="shared" ca="1" si="727"/>
        <v>0</v>
      </c>
      <c r="BS559" s="33">
        <f t="shared" ca="1" si="727"/>
        <v>0</v>
      </c>
      <c r="BT559" s="33">
        <f t="shared" ca="1" si="727"/>
        <v>0</v>
      </c>
      <c r="BU559" s="33">
        <f t="shared" ca="1" si="727"/>
        <v>0</v>
      </c>
      <c r="BV559" s="33">
        <f t="shared" ca="1" si="727"/>
        <v>0</v>
      </c>
      <c r="BW559" s="33">
        <f t="shared" ca="1" si="727"/>
        <v>0</v>
      </c>
      <c r="BX559" s="33">
        <f t="shared" ca="1" si="727"/>
        <v>0</v>
      </c>
      <c r="BY559" s="33">
        <f t="shared" ca="1" si="727"/>
        <v>0</v>
      </c>
      <c r="BZ559" s="33">
        <f t="shared" ca="1" si="727"/>
        <v>0</v>
      </c>
      <c r="CA559" s="33">
        <f t="shared" ca="1" si="727"/>
        <v>0</v>
      </c>
      <c r="CB559" s="33">
        <f t="shared" ca="1" si="727"/>
        <v>0</v>
      </c>
      <c r="CC559" s="33">
        <f t="shared" ca="1" si="727"/>
        <v>0</v>
      </c>
      <c r="CD559" s="33">
        <f t="shared" ca="1" si="727"/>
        <v>0</v>
      </c>
      <c r="CE559" s="33">
        <f t="shared" ca="1" si="727"/>
        <v>0</v>
      </c>
      <c r="CF559" s="33">
        <f t="shared" ref="CF559:CL559" ca="1" si="728">-CF558*CF549</f>
        <v>0</v>
      </c>
      <c r="CG559" s="33">
        <f t="shared" ca="1" si="728"/>
        <v>0</v>
      </c>
      <c r="CH559" s="33">
        <f t="shared" ca="1" si="728"/>
        <v>0</v>
      </c>
      <c r="CI559" s="33">
        <f t="shared" ca="1" si="728"/>
        <v>0</v>
      </c>
      <c r="CJ559" s="33">
        <f t="shared" ca="1" si="728"/>
        <v>0</v>
      </c>
      <c r="CK559" s="33">
        <f t="shared" ca="1" si="728"/>
        <v>0</v>
      </c>
      <c r="CL559" s="33">
        <f t="shared" ca="1" si="728"/>
        <v>0</v>
      </c>
      <c r="CN559" s="33" t="e">
        <f t="shared" ref="CN559" ca="1" si="729">-CN558*CN549</f>
        <v>#N/A</v>
      </c>
      <c r="CO559" s="33" t="e">
        <f t="shared" ref="CO559" ca="1" si="730">-CO558*CO549</f>
        <v>#N/A</v>
      </c>
      <c r="CP559" s="33" t="e">
        <f t="shared" ref="CP559" ca="1" si="731">-CP558*CP549</f>
        <v>#N/A</v>
      </c>
      <c r="CQ559" s="33" t="e">
        <f t="shared" ref="CQ559" ca="1" si="732">-CQ558*CQ549</f>
        <v>#N/A</v>
      </c>
      <c r="CR559" s="33" t="e">
        <f t="shared" ref="CR559" ca="1" si="733">-CR558*CR549</f>
        <v>#N/A</v>
      </c>
      <c r="CS559" s="33" t="e">
        <f t="shared" ref="CS559" ca="1" si="734">-CS558*CS549</f>
        <v>#N/A</v>
      </c>
      <c r="CT559" s="33" t="e">
        <f t="shared" ref="CT559" ca="1" si="735">-CT558*CT549</f>
        <v>#N/A</v>
      </c>
      <c r="CU559" s="33" t="e">
        <f t="shared" ref="CU559" ca="1" si="736">-CU558*CU549</f>
        <v>#N/A</v>
      </c>
      <c r="CV559" s="33" t="e">
        <f t="shared" ref="CV559" ca="1" si="737">-CV558*CV549</f>
        <v>#N/A</v>
      </c>
      <c r="CW559" s="33" t="e">
        <f t="shared" ref="CW559" ca="1" si="738">-CW558*CW549</f>
        <v>#N/A</v>
      </c>
      <c r="CX559" s="33" t="e">
        <f t="shared" ref="CX559" ca="1" si="739">-CX558*CX549</f>
        <v>#N/A</v>
      </c>
      <c r="CY559" s="33" t="e">
        <f t="shared" ref="CY559" ca="1" si="740">-CY558*CY549</f>
        <v>#N/A</v>
      </c>
      <c r="CZ559" s="33" t="e">
        <f t="shared" ref="CZ559" ca="1" si="741">-CZ558*CZ549</f>
        <v>#N/A</v>
      </c>
      <c r="DA559" s="33" t="e">
        <f t="shared" ref="DA559" ca="1" si="742">-DA558*DA549</f>
        <v>#N/A</v>
      </c>
      <c r="DB559" s="33" t="e">
        <f t="shared" ref="DB559" ca="1" si="743">-DB558*DB549</f>
        <v>#N/A</v>
      </c>
      <c r="DC559" s="33" t="e">
        <f t="shared" ref="DC559" ca="1" si="744">-DC558*DC549</f>
        <v>#N/A</v>
      </c>
      <c r="DD559" s="33" t="e">
        <f t="shared" ref="DD559" ca="1" si="745">-DD558*DD549</f>
        <v>#N/A</v>
      </c>
      <c r="DE559" s="33" t="e">
        <f t="shared" ref="DE559" ca="1" si="746">-DE558*DE549</f>
        <v>#N/A</v>
      </c>
      <c r="DF559" s="33" t="e">
        <f t="shared" ref="DF559" ca="1" si="747">-DF558*DF549</f>
        <v>#N/A</v>
      </c>
      <c r="DG559" s="33" t="e">
        <f t="shared" ref="DG559" ca="1" si="748">-DG558*DG549</f>
        <v>#N/A</v>
      </c>
      <c r="DH559" s="33" t="e">
        <f t="shared" ref="DH559" ca="1" si="749">-DH558*DH549</f>
        <v>#N/A</v>
      </c>
      <c r="DI559" s="33" t="e">
        <f t="shared" ref="DI559" ca="1" si="750">-DI558*DI549</f>
        <v>#N/A</v>
      </c>
      <c r="DJ559" s="33" t="e">
        <f t="shared" ref="DJ559" ca="1" si="751">-DJ558*DJ549</f>
        <v>#N/A</v>
      </c>
      <c r="DK559" s="33" t="e">
        <f t="shared" ref="DK559" ca="1" si="752">-DK558*DK549</f>
        <v>#N/A</v>
      </c>
      <c r="DL559" s="33" t="e">
        <f t="shared" ref="DL559" ca="1" si="753">-DL558*DL549</f>
        <v>#N/A</v>
      </c>
    </row>
    <row r="560" spans="1:116" x14ac:dyDescent="0.4">
      <c r="D560" t="s">
        <v>761</v>
      </c>
      <c r="E560" s="8"/>
      <c r="G560" s="126"/>
      <c r="H560" s="27"/>
      <c r="I560" s="78"/>
      <c r="J560" s="78"/>
      <c r="K560" s="33"/>
      <c r="L560" s="33"/>
      <c r="M560" s="33"/>
      <c r="N560" s="33"/>
      <c r="O560" s="33"/>
      <c r="P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c r="BV560" s="33"/>
      <c r="BW560" s="33"/>
      <c r="BX560" s="33"/>
      <c r="BY560" s="33"/>
      <c r="BZ560" s="33"/>
      <c r="CA560" s="33"/>
      <c r="CB560" s="33"/>
      <c r="CC560" s="33"/>
      <c r="CD560" s="33"/>
      <c r="CE560" s="33"/>
      <c r="CF560" s="33"/>
      <c r="CG560" s="33"/>
      <c r="CH560" s="33"/>
      <c r="CI560" s="33"/>
      <c r="CJ560" s="33"/>
      <c r="CK560" s="33"/>
      <c r="CL560" s="33"/>
      <c r="CN560" s="33"/>
      <c r="CO560" s="33"/>
      <c r="CP560" s="33"/>
      <c r="CQ560" s="33"/>
      <c r="CR560" s="33"/>
      <c r="CS560" s="33"/>
      <c r="CT560" s="33"/>
      <c r="CU560" s="33"/>
      <c r="CV560" s="33"/>
      <c r="CW560" s="33"/>
      <c r="CX560" s="33"/>
      <c r="CY560" s="33"/>
      <c r="CZ560" s="33"/>
      <c r="DA560" s="33"/>
      <c r="DB560" s="33"/>
      <c r="DC560" s="33"/>
      <c r="DD560" s="33"/>
      <c r="DE560" s="33"/>
      <c r="DF560" s="33"/>
      <c r="DG560" s="33"/>
      <c r="DH560" s="33"/>
      <c r="DI560" s="33"/>
      <c r="DJ560" s="33"/>
      <c r="DK560" s="33"/>
      <c r="DL560" s="33"/>
    </row>
    <row r="561" spans="2:116" x14ac:dyDescent="0.4">
      <c r="D561" t="s">
        <v>761</v>
      </c>
      <c r="E561" s="8"/>
      <c r="G561" s="95" t="s">
        <v>576</v>
      </c>
      <c r="H561" s="27"/>
      <c r="I561" s="78"/>
      <c r="J561" s="78"/>
      <c r="K561" s="33"/>
      <c r="L561" s="33"/>
      <c r="M561" s="33"/>
      <c r="N561" s="33"/>
      <c r="O561" s="33"/>
      <c r="P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c r="BV561" s="33"/>
      <c r="BW561" s="33"/>
      <c r="BX561" s="33"/>
      <c r="BY561" s="33"/>
      <c r="BZ561" s="33"/>
      <c r="CA561" s="33"/>
      <c r="CB561" s="33"/>
      <c r="CC561" s="33"/>
      <c r="CD561" s="33"/>
      <c r="CE561" s="33"/>
      <c r="CF561" s="33"/>
      <c r="CG561" s="33"/>
      <c r="CH561" s="33"/>
      <c r="CI561" s="33"/>
      <c r="CJ561" s="33"/>
      <c r="CK561" s="33"/>
      <c r="CL561" s="33"/>
      <c r="CN561" s="33"/>
      <c r="CO561" s="33"/>
      <c r="CP561" s="33"/>
      <c r="CQ561" s="33"/>
      <c r="CR561" s="33"/>
      <c r="CS561" s="33"/>
      <c r="CT561" s="33"/>
      <c r="CU561" s="33"/>
      <c r="CV561" s="33"/>
      <c r="CW561" s="33"/>
      <c r="CX561" s="33"/>
      <c r="CY561" s="33"/>
      <c r="CZ561" s="33"/>
      <c r="DA561" s="33"/>
      <c r="DB561" s="33"/>
      <c r="DC561" s="33"/>
      <c r="DD561" s="33"/>
      <c r="DE561" s="33"/>
      <c r="DF561" s="33"/>
      <c r="DG561" s="33"/>
      <c r="DH561" s="33"/>
      <c r="DI561" s="33"/>
      <c r="DJ561" s="33"/>
      <c r="DK561" s="33"/>
      <c r="DL561" s="33"/>
    </row>
    <row r="562" spans="2:116" x14ac:dyDescent="0.4">
      <c r="C562" t="s">
        <v>198</v>
      </c>
      <c r="D562" t="s">
        <v>761</v>
      </c>
      <c r="E562" s="8"/>
      <c r="G562" s="158" t="str">
        <f>"Gain on sale of "&amp;G567&amp;"s - "&amp;G566</f>
        <v>Gain on sale of Units - (Primary label)</v>
      </c>
      <c r="K562" s="24">
        <f t="shared" ref="K562:P564" ca="1" si="754">SUMIF($3:$3,K$2,562:562)</f>
        <v>0</v>
      </c>
      <c r="L562" s="24">
        <f t="shared" ca="1" si="754"/>
        <v>14000000</v>
      </c>
      <c r="M562" s="24">
        <f t="shared" ca="1" si="754"/>
        <v>0</v>
      </c>
      <c r="N562" s="24">
        <f t="shared" ca="1" si="754"/>
        <v>0</v>
      </c>
      <c r="O562" s="24">
        <f t="shared" ca="1" si="754"/>
        <v>0</v>
      </c>
      <c r="P562" s="24">
        <f t="shared" ca="1" si="754"/>
        <v>0</v>
      </c>
      <c r="R562" s="24"/>
      <c r="S562" s="24">
        <f ca="1">S559+S555</f>
        <v>0</v>
      </c>
      <c r="T562" s="24">
        <f t="shared" ref="T562:CE562" ca="1" si="755">T559+T555</f>
        <v>0</v>
      </c>
      <c r="U562" s="24">
        <f t="shared" ca="1" si="755"/>
        <v>0</v>
      </c>
      <c r="V562" s="24">
        <f t="shared" ca="1" si="755"/>
        <v>0</v>
      </c>
      <c r="W562" s="24">
        <f t="shared" ca="1" si="755"/>
        <v>0</v>
      </c>
      <c r="X562" s="24">
        <f t="shared" ca="1" si="755"/>
        <v>0</v>
      </c>
      <c r="Y562" s="24">
        <f t="shared" ca="1" si="755"/>
        <v>0</v>
      </c>
      <c r="Z562" s="24">
        <f t="shared" ca="1" si="755"/>
        <v>0</v>
      </c>
      <c r="AA562" s="24">
        <f t="shared" ca="1" si="755"/>
        <v>0</v>
      </c>
      <c r="AB562" s="24">
        <f t="shared" ca="1" si="755"/>
        <v>0</v>
      </c>
      <c r="AC562" s="24">
        <f t="shared" ca="1" si="755"/>
        <v>0</v>
      </c>
      <c r="AD562" s="24">
        <f t="shared" ca="1" si="755"/>
        <v>0</v>
      </c>
      <c r="AE562" s="24">
        <f t="shared" ca="1" si="755"/>
        <v>2000000</v>
      </c>
      <c r="AF562" s="24">
        <f t="shared" ca="1" si="755"/>
        <v>2000000</v>
      </c>
      <c r="AG562" s="24">
        <f t="shared" ca="1" si="755"/>
        <v>2000000</v>
      </c>
      <c r="AH562" s="24">
        <f t="shared" ca="1" si="755"/>
        <v>2000000</v>
      </c>
      <c r="AI562" s="24">
        <f t="shared" ca="1" si="755"/>
        <v>2000000</v>
      </c>
      <c r="AJ562" s="24">
        <f t="shared" ca="1" si="755"/>
        <v>2000000</v>
      </c>
      <c r="AK562" s="24">
        <f t="shared" ca="1" si="755"/>
        <v>2000000</v>
      </c>
      <c r="AL562" s="24">
        <f t="shared" ca="1" si="755"/>
        <v>0</v>
      </c>
      <c r="AM562" s="24">
        <f t="shared" ca="1" si="755"/>
        <v>0</v>
      </c>
      <c r="AN562" s="24">
        <f t="shared" ca="1" si="755"/>
        <v>0</v>
      </c>
      <c r="AO562" s="24">
        <f t="shared" ca="1" si="755"/>
        <v>0</v>
      </c>
      <c r="AP562" s="24">
        <f t="shared" ca="1" si="755"/>
        <v>0</v>
      </c>
      <c r="AQ562" s="24">
        <f t="shared" ca="1" si="755"/>
        <v>0</v>
      </c>
      <c r="AR562" s="24">
        <f t="shared" ca="1" si="755"/>
        <v>0</v>
      </c>
      <c r="AS562" s="24">
        <f t="shared" ca="1" si="755"/>
        <v>0</v>
      </c>
      <c r="AT562" s="24">
        <f t="shared" ca="1" si="755"/>
        <v>0</v>
      </c>
      <c r="AU562" s="24">
        <f t="shared" ca="1" si="755"/>
        <v>0</v>
      </c>
      <c r="AV562" s="24">
        <f t="shared" ca="1" si="755"/>
        <v>0</v>
      </c>
      <c r="AW562" s="24">
        <f t="shared" ca="1" si="755"/>
        <v>0</v>
      </c>
      <c r="AX562" s="24">
        <f t="shared" ca="1" si="755"/>
        <v>0</v>
      </c>
      <c r="AY562" s="24">
        <f t="shared" ca="1" si="755"/>
        <v>0</v>
      </c>
      <c r="AZ562" s="24">
        <f t="shared" ca="1" si="755"/>
        <v>0</v>
      </c>
      <c r="BA562" s="24">
        <f t="shared" ca="1" si="755"/>
        <v>0</v>
      </c>
      <c r="BB562" s="24">
        <f t="shared" ca="1" si="755"/>
        <v>0</v>
      </c>
      <c r="BC562" s="24">
        <f t="shared" ca="1" si="755"/>
        <v>0</v>
      </c>
      <c r="BD562" s="24">
        <f t="shared" ca="1" si="755"/>
        <v>0</v>
      </c>
      <c r="BE562" s="24">
        <f t="shared" ca="1" si="755"/>
        <v>0</v>
      </c>
      <c r="BF562" s="24">
        <f t="shared" ca="1" si="755"/>
        <v>0</v>
      </c>
      <c r="BG562" s="24">
        <f t="shared" ca="1" si="755"/>
        <v>0</v>
      </c>
      <c r="BH562" s="24">
        <f t="shared" ca="1" si="755"/>
        <v>0</v>
      </c>
      <c r="BI562" s="24">
        <f t="shared" ca="1" si="755"/>
        <v>0</v>
      </c>
      <c r="BJ562" s="24">
        <f t="shared" ca="1" si="755"/>
        <v>0</v>
      </c>
      <c r="BK562" s="24">
        <f t="shared" ca="1" si="755"/>
        <v>0</v>
      </c>
      <c r="BL562" s="24">
        <f t="shared" ca="1" si="755"/>
        <v>0</v>
      </c>
      <c r="BM562" s="24">
        <f t="shared" ca="1" si="755"/>
        <v>0</v>
      </c>
      <c r="BN562" s="24">
        <f t="shared" ca="1" si="755"/>
        <v>0</v>
      </c>
      <c r="BO562" s="24">
        <f t="shared" ca="1" si="755"/>
        <v>0</v>
      </c>
      <c r="BP562" s="24">
        <f t="shared" ca="1" si="755"/>
        <v>0</v>
      </c>
      <c r="BQ562" s="24">
        <f t="shared" ca="1" si="755"/>
        <v>0</v>
      </c>
      <c r="BR562" s="24">
        <f t="shared" ca="1" si="755"/>
        <v>0</v>
      </c>
      <c r="BS562" s="24">
        <f t="shared" ca="1" si="755"/>
        <v>0</v>
      </c>
      <c r="BT562" s="24">
        <f t="shared" ca="1" si="755"/>
        <v>0</v>
      </c>
      <c r="BU562" s="24">
        <f t="shared" ca="1" si="755"/>
        <v>0</v>
      </c>
      <c r="BV562" s="24">
        <f t="shared" ca="1" si="755"/>
        <v>0</v>
      </c>
      <c r="BW562" s="24">
        <f t="shared" ca="1" si="755"/>
        <v>0</v>
      </c>
      <c r="BX562" s="24">
        <f t="shared" ca="1" si="755"/>
        <v>0</v>
      </c>
      <c r="BY562" s="24">
        <f t="shared" ca="1" si="755"/>
        <v>0</v>
      </c>
      <c r="BZ562" s="24">
        <f t="shared" ca="1" si="755"/>
        <v>0</v>
      </c>
      <c r="CA562" s="24">
        <f t="shared" ca="1" si="755"/>
        <v>0</v>
      </c>
      <c r="CB562" s="24">
        <f t="shared" ca="1" si="755"/>
        <v>0</v>
      </c>
      <c r="CC562" s="24">
        <f t="shared" ca="1" si="755"/>
        <v>0</v>
      </c>
      <c r="CD562" s="24">
        <f t="shared" ca="1" si="755"/>
        <v>0</v>
      </c>
      <c r="CE562" s="24">
        <f t="shared" ca="1" si="755"/>
        <v>0</v>
      </c>
      <c r="CF562" s="24">
        <f t="shared" ref="CF562:CL562" ca="1" si="756">CF559+CF555</f>
        <v>0</v>
      </c>
      <c r="CG562" s="24">
        <f t="shared" ca="1" si="756"/>
        <v>0</v>
      </c>
      <c r="CH562" s="24">
        <f t="shared" ca="1" si="756"/>
        <v>0</v>
      </c>
      <c r="CI562" s="24">
        <f t="shared" ca="1" si="756"/>
        <v>0</v>
      </c>
      <c r="CJ562" s="24">
        <f t="shared" ca="1" si="756"/>
        <v>0</v>
      </c>
      <c r="CK562" s="24">
        <f t="shared" ca="1" si="756"/>
        <v>0</v>
      </c>
      <c r="CL562" s="24">
        <f t="shared" ca="1" si="756"/>
        <v>0</v>
      </c>
      <c r="CN562" s="24" t="e">
        <f t="shared" ref="CN562:DL562" ca="1" si="757">CN559+CN555</f>
        <v>#N/A</v>
      </c>
      <c r="CO562" s="24" t="e">
        <f t="shared" ca="1" si="757"/>
        <v>#N/A</v>
      </c>
      <c r="CP562" s="24" t="e">
        <f t="shared" ca="1" si="757"/>
        <v>#N/A</v>
      </c>
      <c r="CQ562" s="24" t="e">
        <f t="shared" ca="1" si="757"/>
        <v>#N/A</v>
      </c>
      <c r="CR562" s="24" t="e">
        <f t="shared" ca="1" si="757"/>
        <v>#N/A</v>
      </c>
      <c r="CS562" s="24" t="e">
        <f t="shared" ca="1" si="757"/>
        <v>#N/A</v>
      </c>
      <c r="CT562" s="24" t="e">
        <f t="shared" ca="1" si="757"/>
        <v>#N/A</v>
      </c>
      <c r="CU562" s="24" t="e">
        <f t="shared" ca="1" si="757"/>
        <v>#N/A</v>
      </c>
      <c r="CV562" s="24" t="e">
        <f t="shared" ca="1" si="757"/>
        <v>#N/A</v>
      </c>
      <c r="CW562" s="24" t="e">
        <f t="shared" ca="1" si="757"/>
        <v>#N/A</v>
      </c>
      <c r="CX562" s="24" t="e">
        <f t="shared" ca="1" si="757"/>
        <v>#N/A</v>
      </c>
      <c r="CY562" s="24" t="e">
        <f t="shared" ca="1" si="757"/>
        <v>#N/A</v>
      </c>
      <c r="CZ562" s="24" t="e">
        <f t="shared" ca="1" si="757"/>
        <v>#N/A</v>
      </c>
      <c r="DA562" s="24" t="e">
        <f t="shared" ca="1" si="757"/>
        <v>#N/A</v>
      </c>
      <c r="DB562" s="24" t="e">
        <f t="shared" ca="1" si="757"/>
        <v>#N/A</v>
      </c>
      <c r="DC562" s="24" t="e">
        <f t="shared" ca="1" si="757"/>
        <v>#N/A</v>
      </c>
      <c r="DD562" s="24" t="e">
        <f t="shared" ca="1" si="757"/>
        <v>#N/A</v>
      </c>
      <c r="DE562" s="24" t="e">
        <f t="shared" ca="1" si="757"/>
        <v>#N/A</v>
      </c>
      <c r="DF562" s="24" t="e">
        <f t="shared" ca="1" si="757"/>
        <v>#N/A</v>
      </c>
      <c r="DG562" s="24" t="e">
        <f t="shared" ca="1" si="757"/>
        <v>#N/A</v>
      </c>
      <c r="DH562" s="24" t="e">
        <f t="shared" ca="1" si="757"/>
        <v>#N/A</v>
      </c>
      <c r="DI562" s="24" t="e">
        <f t="shared" ca="1" si="757"/>
        <v>#N/A</v>
      </c>
      <c r="DJ562" s="24" t="e">
        <f t="shared" ca="1" si="757"/>
        <v>#N/A</v>
      </c>
      <c r="DK562" s="24" t="e">
        <f t="shared" ca="1" si="757"/>
        <v>#N/A</v>
      </c>
      <c r="DL562" s="24" t="e">
        <f t="shared" ca="1" si="757"/>
        <v>#N/A</v>
      </c>
    </row>
    <row r="563" spans="2:116" x14ac:dyDescent="0.4">
      <c r="C563" t="s">
        <v>577</v>
      </c>
      <c r="D563" t="s">
        <v>761</v>
      </c>
      <c r="E563" s="8"/>
      <c r="G563" s="158" t="str">
        <f>"Gain on sale of "&amp;G567&amp;"s - "&amp;G566</f>
        <v>Gain on sale of Units - (Primary label)</v>
      </c>
      <c r="K563" s="24">
        <f t="shared" ca="1" si="754"/>
        <v>0</v>
      </c>
      <c r="L563" s="24">
        <f t="shared" ca="1" si="754"/>
        <v>-14000000</v>
      </c>
      <c r="M563" s="24">
        <f t="shared" ca="1" si="754"/>
        <v>0</v>
      </c>
      <c r="N563" s="24">
        <f t="shared" ca="1" si="754"/>
        <v>0</v>
      </c>
      <c r="O563" s="24">
        <f t="shared" ca="1" si="754"/>
        <v>0</v>
      </c>
      <c r="P563" s="24">
        <f t="shared" ca="1" si="754"/>
        <v>0</v>
      </c>
      <c r="R563" s="24"/>
      <c r="S563" s="24">
        <f ca="1">-S559+S555</f>
        <v>0</v>
      </c>
      <c r="T563" s="24">
        <f t="shared" ref="T563:W563" ca="1" si="758">-T559+T555</f>
        <v>0</v>
      </c>
      <c r="U563" s="24">
        <f t="shared" ca="1" si="758"/>
        <v>0</v>
      </c>
      <c r="V563" s="24">
        <f t="shared" ca="1" si="758"/>
        <v>0</v>
      </c>
      <c r="W563" s="24">
        <f t="shared" ca="1" si="758"/>
        <v>0</v>
      </c>
      <c r="X563" s="24">
        <f ca="1">-(X559+X555)</f>
        <v>0</v>
      </c>
      <c r="Y563" s="24">
        <f t="shared" ref="Y563:CJ563" ca="1" si="759">-(Y559+Y555)</f>
        <v>0</v>
      </c>
      <c r="Z563" s="24">
        <f t="shared" ca="1" si="759"/>
        <v>0</v>
      </c>
      <c r="AA563" s="24">
        <f t="shared" ca="1" si="759"/>
        <v>0</v>
      </c>
      <c r="AB563" s="24">
        <f t="shared" ca="1" si="759"/>
        <v>0</v>
      </c>
      <c r="AC563" s="24">
        <f t="shared" ca="1" si="759"/>
        <v>0</v>
      </c>
      <c r="AD563" s="24">
        <f t="shared" ca="1" si="759"/>
        <v>0</v>
      </c>
      <c r="AE563" s="24">
        <f t="shared" ca="1" si="759"/>
        <v>-2000000</v>
      </c>
      <c r="AF563" s="24">
        <f t="shared" ca="1" si="759"/>
        <v>-2000000</v>
      </c>
      <c r="AG563" s="24">
        <f t="shared" ca="1" si="759"/>
        <v>-2000000</v>
      </c>
      <c r="AH563" s="24">
        <f t="shared" ca="1" si="759"/>
        <v>-2000000</v>
      </c>
      <c r="AI563" s="24">
        <f t="shared" ca="1" si="759"/>
        <v>-2000000</v>
      </c>
      <c r="AJ563" s="24">
        <f t="shared" ca="1" si="759"/>
        <v>-2000000</v>
      </c>
      <c r="AK563" s="24">
        <f t="shared" ca="1" si="759"/>
        <v>-2000000</v>
      </c>
      <c r="AL563" s="24">
        <f t="shared" ca="1" si="759"/>
        <v>0</v>
      </c>
      <c r="AM563" s="24">
        <f t="shared" ca="1" si="759"/>
        <v>0</v>
      </c>
      <c r="AN563" s="24">
        <f t="shared" ca="1" si="759"/>
        <v>0</v>
      </c>
      <c r="AO563" s="24">
        <f t="shared" ca="1" si="759"/>
        <v>0</v>
      </c>
      <c r="AP563" s="24">
        <f t="shared" ca="1" si="759"/>
        <v>0</v>
      </c>
      <c r="AQ563" s="24">
        <f t="shared" ca="1" si="759"/>
        <v>0</v>
      </c>
      <c r="AR563" s="24">
        <f t="shared" ca="1" si="759"/>
        <v>0</v>
      </c>
      <c r="AS563" s="24">
        <f t="shared" ca="1" si="759"/>
        <v>0</v>
      </c>
      <c r="AT563" s="24">
        <f t="shared" ca="1" si="759"/>
        <v>0</v>
      </c>
      <c r="AU563" s="24">
        <f t="shared" ca="1" si="759"/>
        <v>0</v>
      </c>
      <c r="AV563" s="24">
        <f t="shared" ca="1" si="759"/>
        <v>0</v>
      </c>
      <c r="AW563" s="24">
        <f t="shared" ca="1" si="759"/>
        <v>0</v>
      </c>
      <c r="AX563" s="24">
        <f t="shared" ca="1" si="759"/>
        <v>0</v>
      </c>
      <c r="AY563" s="24">
        <f t="shared" ca="1" si="759"/>
        <v>0</v>
      </c>
      <c r="AZ563" s="24">
        <f t="shared" ca="1" si="759"/>
        <v>0</v>
      </c>
      <c r="BA563" s="24">
        <f t="shared" ca="1" si="759"/>
        <v>0</v>
      </c>
      <c r="BB563" s="24">
        <f t="shared" ca="1" si="759"/>
        <v>0</v>
      </c>
      <c r="BC563" s="24">
        <f t="shared" ca="1" si="759"/>
        <v>0</v>
      </c>
      <c r="BD563" s="24">
        <f t="shared" ca="1" si="759"/>
        <v>0</v>
      </c>
      <c r="BE563" s="24">
        <f t="shared" ca="1" si="759"/>
        <v>0</v>
      </c>
      <c r="BF563" s="24">
        <f t="shared" ca="1" si="759"/>
        <v>0</v>
      </c>
      <c r="BG563" s="24">
        <f t="shared" ca="1" si="759"/>
        <v>0</v>
      </c>
      <c r="BH563" s="24">
        <f t="shared" ca="1" si="759"/>
        <v>0</v>
      </c>
      <c r="BI563" s="24">
        <f t="shared" ca="1" si="759"/>
        <v>0</v>
      </c>
      <c r="BJ563" s="24">
        <f t="shared" ca="1" si="759"/>
        <v>0</v>
      </c>
      <c r="BK563" s="24">
        <f t="shared" ca="1" si="759"/>
        <v>0</v>
      </c>
      <c r="BL563" s="24">
        <f t="shared" ca="1" si="759"/>
        <v>0</v>
      </c>
      <c r="BM563" s="24">
        <f t="shared" ca="1" si="759"/>
        <v>0</v>
      </c>
      <c r="BN563" s="24">
        <f t="shared" ca="1" si="759"/>
        <v>0</v>
      </c>
      <c r="BO563" s="24">
        <f t="shared" ca="1" si="759"/>
        <v>0</v>
      </c>
      <c r="BP563" s="24">
        <f t="shared" ca="1" si="759"/>
        <v>0</v>
      </c>
      <c r="BQ563" s="24">
        <f t="shared" ca="1" si="759"/>
        <v>0</v>
      </c>
      <c r="BR563" s="24">
        <f t="shared" ca="1" si="759"/>
        <v>0</v>
      </c>
      <c r="BS563" s="24">
        <f t="shared" ca="1" si="759"/>
        <v>0</v>
      </c>
      <c r="BT563" s="24">
        <f t="shared" ca="1" si="759"/>
        <v>0</v>
      </c>
      <c r="BU563" s="24">
        <f t="shared" ca="1" si="759"/>
        <v>0</v>
      </c>
      <c r="BV563" s="24">
        <f t="shared" ca="1" si="759"/>
        <v>0</v>
      </c>
      <c r="BW563" s="24">
        <f t="shared" ca="1" si="759"/>
        <v>0</v>
      </c>
      <c r="BX563" s="24">
        <f t="shared" ca="1" si="759"/>
        <v>0</v>
      </c>
      <c r="BY563" s="24">
        <f t="shared" ca="1" si="759"/>
        <v>0</v>
      </c>
      <c r="BZ563" s="24">
        <f t="shared" ca="1" si="759"/>
        <v>0</v>
      </c>
      <c r="CA563" s="24">
        <f t="shared" ca="1" si="759"/>
        <v>0</v>
      </c>
      <c r="CB563" s="24">
        <f t="shared" ca="1" si="759"/>
        <v>0</v>
      </c>
      <c r="CC563" s="24">
        <f t="shared" ca="1" si="759"/>
        <v>0</v>
      </c>
      <c r="CD563" s="24">
        <f t="shared" ca="1" si="759"/>
        <v>0</v>
      </c>
      <c r="CE563" s="24">
        <f t="shared" ca="1" si="759"/>
        <v>0</v>
      </c>
      <c r="CF563" s="24">
        <f t="shared" ca="1" si="759"/>
        <v>0</v>
      </c>
      <c r="CG563" s="24">
        <f t="shared" ca="1" si="759"/>
        <v>0</v>
      </c>
      <c r="CH563" s="24">
        <f t="shared" ca="1" si="759"/>
        <v>0</v>
      </c>
      <c r="CI563" s="24">
        <f t="shared" ca="1" si="759"/>
        <v>0</v>
      </c>
      <c r="CJ563" s="24">
        <f t="shared" ca="1" si="759"/>
        <v>0</v>
      </c>
      <c r="CK563" s="24">
        <f t="shared" ref="CK563:CL563" ca="1" si="760">-(CK559+CK555)</f>
        <v>0</v>
      </c>
      <c r="CL563" s="24">
        <f t="shared" ca="1" si="760"/>
        <v>0</v>
      </c>
      <c r="CN563" s="24" t="e">
        <f t="shared" ref="CN563:DL563" ca="1" si="761">-(CN559+CN555)</f>
        <v>#N/A</v>
      </c>
      <c r="CO563" s="24" t="e">
        <f t="shared" ca="1" si="761"/>
        <v>#N/A</v>
      </c>
      <c r="CP563" s="24" t="e">
        <f t="shared" ca="1" si="761"/>
        <v>#N/A</v>
      </c>
      <c r="CQ563" s="24" t="e">
        <f t="shared" ca="1" si="761"/>
        <v>#N/A</v>
      </c>
      <c r="CR563" s="24" t="e">
        <f t="shared" ca="1" si="761"/>
        <v>#N/A</v>
      </c>
      <c r="CS563" s="24" t="e">
        <f t="shared" ca="1" si="761"/>
        <v>#N/A</v>
      </c>
      <c r="CT563" s="24" t="e">
        <f t="shared" ca="1" si="761"/>
        <v>#N/A</v>
      </c>
      <c r="CU563" s="24" t="e">
        <f t="shared" ca="1" si="761"/>
        <v>#N/A</v>
      </c>
      <c r="CV563" s="24" t="e">
        <f t="shared" ca="1" si="761"/>
        <v>#N/A</v>
      </c>
      <c r="CW563" s="24" t="e">
        <f t="shared" ca="1" si="761"/>
        <v>#N/A</v>
      </c>
      <c r="CX563" s="24" t="e">
        <f t="shared" ca="1" si="761"/>
        <v>#N/A</v>
      </c>
      <c r="CY563" s="24" t="e">
        <f t="shared" ca="1" si="761"/>
        <v>#N/A</v>
      </c>
      <c r="CZ563" s="24" t="e">
        <f t="shared" ca="1" si="761"/>
        <v>#N/A</v>
      </c>
      <c r="DA563" s="24" t="e">
        <f t="shared" ca="1" si="761"/>
        <v>#N/A</v>
      </c>
      <c r="DB563" s="24" t="e">
        <f t="shared" ca="1" si="761"/>
        <v>#N/A</v>
      </c>
      <c r="DC563" s="24" t="e">
        <f t="shared" ca="1" si="761"/>
        <v>#N/A</v>
      </c>
      <c r="DD563" s="24" t="e">
        <f t="shared" ca="1" si="761"/>
        <v>#N/A</v>
      </c>
      <c r="DE563" s="24" t="e">
        <f t="shared" ca="1" si="761"/>
        <v>#N/A</v>
      </c>
      <c r="DF563" s="24" t="e">
        <f t="shared" ca="1" si="761"/>
        <v>#N/A</v>
      </c>
      <c r="DG563" s="24" t="e">
        <f t="shared" ca="1" si="761"/>
        <v>#N/A</v>
      </c>
      <c r="DH563" s="24" t="e">
        <f t="shared" ca="1" si="761"/>
        <v>#N/A</v>
      </c>
      <c r="DI563" s="24" t="e">
        <f t="shared" ca="1" si="761"/>
        <v>#N/A</v>
      </c>
      <c r="DJ563" s="24" t="e">
        <f t="shared" ca="1" si="761"/>
        <v>#N/A</v>
      </c>
      <c r="DK563" s="24" t="e">
        <f t="shared" ca="1" si="761"/>
        <v>#N/A</v>
      </c>
      <c r="DL563" s="24" t="e">
        <f t="shared" ca="1" si="761"/>
        <v>#N/A</v>
      </c>
    </row>
    <row r="564" spans="2:116" x14ac:dyDescent="0.4">
      <c r="C564" t="s">
        <v>235</v>
      </c>
      <c r="D564" t="s">
        <v>761</v>
      </c>
      <c r="E564" s="8"/>
      <c r="G564" s="158" t="str">
        <f>G554&amp;" - "&amp;G537</f>
        <v>Units Constructed - (Primary label)</v>
      </c>
      <c r="H564" s="27"/>
      <c r="I564" s="78"/>
      <c r="J564" s="78"/>
      <c r="K564" s="24">
        <f t="shared" ca="1" si="754"/>
        <v>-14000000</v>
      </c>
      <c r="L564" s="24">
        <f t="shared" ca="1" si="754"/>
        <v>0</v>
      </c>
      <c r="M564" s="24">
        <f t="shared" ca="1" si="754"/>
        <v>0</v>
      </c>
      <c r="N564" s="24">
        <f t="shared" ca="1" si="754"/>
        <v>0</v>
      </c>
      <c r="O564" s="24">
        <f t="shared" ca="1" si="754"/>
        <v>0</v>
      </c>
      <c r="P564" s="24">
        <f t="shared" ca="1" si="754"/>
        <v>0</v>
      </c>
      <c r="R564" s="33"/>
      <c r="S564" s="24">
        <f ca="1">-S554</f>
        <v>-2000000</v>
      </c>
      <c r="T564" s="24">
        <f t="shared" ref="T564:CE564" ca="1" si="762">-T554</f>
        <v>-2000000</v>
      </c>
      <c r="U564" s="24">
        <f t="shared" ca="1" si="762"/>
        <v>-2000000</v>
      </c>
      <c r="V564" s="24">
        <f t="shared" ca="1" si="762"/>
        <v>-2000000</v>
      </c>
      <c r="W564" s="24">
        <f t="shared" ca="1" si="762"/>
        <v>-2000000</v>
      </c>
      <c r="X564" s="24">
        <f t="shared" ca="1" si="762"/>
        <v>-2000000</v>
      </c>
      <c r="Y564" s="24">
        <f t="shared" ca="1" si="762"/>
        <v>-2000000</v>
      </c>
      <c r="Z564" s="24">
        <f t="shared" ca="1" si="762"/>
        <v>0</v>
      </c>
      <c r="AA564" s="24">
        <f t="shared" ca="1" si="762"/>
        <v>0</v>
      </c>
      <c r="AB564" s="24">
        <f t="shared" ca="1" si="762"/>
        <v>0</v>
      </c>
      <c r="AC564" s="24">
        <f t="shared" ca="1" si="762"/>
        <v>0</v>
      </c>
      <c r="AD564" s="24">
        <f t="shared" ca="1" si="762"/>
        <v>0</v>
      </c>
      <c r="AE564" s="24">
        <f t="shared" ca="1" si="762"/>
        <v>0</v>
      </c>
      <c r="AF564" s="24">
        <f t="shared" ca="1" si="762"/>
        <v>0</v>
      </c>
      <c r="AG564" s="24">
        <f t="shared" ca="1" si="762"/>
        <v>0</v>
      </c>
      <c r="AH564" s="24">
        <f t="shared" ca="1" si="762"/>
        <v>0</v>
      </c>
      <c r="AI564" s="24">
        <f t="shared" ca="1" si="762"/>
        <v>0</v>
      </c>
      <c r="AJ564" s="24">
        <f t="shared" ca="1" si="762"/>
        <v>0</v>
      </c>
      <c r="AK564" s="24">
        <f t="shared" ca="1" si="762"/>
        <v>0</v>
      </c>
      <c r="AL564" s="24">
        <f t="shared" ca="1" si="762"/>
        <v>0</v>
      </c>
      <c r="AM564" s="24">
        <f t="shared" ca="1" si="762"/>
        <v>0</v>
      </c>
      <c r="AN564" s="24">
        <f t="shared" ca="1" si="762"/>
        <v>0</v>
      </c>
      <c r="AO564" s="24">
        <f t="shared" ca="1" si="762"/>
        <v>0</v>
      </c>
      <c r="AP564" s="24">
        <f t="shared" ca="1" si="762"/>
        <v>0</v>
      </c>
      <c r="AQ564" s="24">
        <f t="shared" ca="1" si="762"/>
        <v>0</v>
      </c>
      <c r="AR564" s="24">
        <f t="shared" ca="1" si="762"/>
        <v>0</v>
      </c>
      <c r="AS564" s="24">
        <f t="shared" ca="1" si="762"/>
        <v>0</v>
      </c>
      <c r="AT564" s="24">
        <f t="shared" ca="1" si="762"/>
        <v>0</v>
      </c>
      <c r="AU564" s="24">
        <f t="shared" ca="1" si="762"/>
        <v>0</v>
      </c>
      <c r="AV564" s="24">
        <f t="shared" ca="1" si="762"/>
        <v>0</v>
      </c>
      <c r="AW564" s="24">
        <f t="shared" ca="1" si="762"/>
        <v>0</v>
      </c>
      <c r="AX564" s="24">
        <f t="shared" ca="1" si="762"/>
        <v>0</v>
      </c>
      <c r="AY564" s="24">
        <f t="shared" ca="1" si="762"/>
        <v>0</v>
      </c>
      <c r="AZ564" s="24">
        <f t="shared" ca="1" si="762"/>
        <v>0</v>
      </c>
      <c r="BA564" s="24">
        <f t="shared" ca="1" si="762"/>
        <v>0</v>
      </c>
      <c r="BB564" s="24">
        <f t="shared" ca="1" si="762"/>
        <v>0</v>
      </c>
      <c r="BC564" s="24">
        <f t="shared" ca="1" si="762"/>
        <v>0</v>
      </c>
      <c r="BD564" s="24">
        <f t="shared" ca="1" si="762"/>
        <v>0</v>
      </c>
      <c r="BE564" s="24">
        <f t="shared" ca="1" si="762"/>
        <v>0</v>
      </c>
      <c r="BF564" s="24">
        <f t="shared" ca="1" si="762"/>
        <v>0</v>
      </c>
      <c r="BG564" s="24">
        <f t="shared" ca="1" si="762"/>
        <v>0</v>
      </c>
      <c r="BH564" s="24">
        <f t="shared" ca="1" si="762"/>
        <v>0</v>
      </c>
      <c r="BI564" s="24">
        <f t="shared" ca="1" si="762"/>
        <v>0</v>
      </c>
      <c r="BJ564" s="24">
        <f t="shared" ca="1" si="762"/>
        <v>0</v>
      </c>
      <c r="BK564" s="24">
        <f t="shared" ca="1" si="762"/>
        <v>0</v>
      </c>
      <c r="BL564" s="24">
        <f t="shared" ca="1" si="762"/>
        <v>0</v>
      </c>
      <c r="BM564" s="24">
        <f t="shared" ca="1" si="762"/>
        <v>0</v>
      </c>
      <c r="BN564" s="24">
        <f t="shared" ca="1" si="762"/>
        <v>0</v>
      </c>
      <c r="BO564" s="24">
        <f t="shared" ca="1" si="762"/>
        <v>0</v>
      </c>
      <c r="BP564" s="24">
        <f t="shared" ca="1" si="762"/>
        <v>0</v>
      </c>
      <c r="BQ564" s="24">
        <f t="shared" ca="1" si="762"/>
        <v>0</v>
      </c>
      <c r="BR564" s="24">
        <f t="shared" ca="1" si="762"/>
        <v>0</v>
      </c>
      <c r="BS564" s="24">
        <f t="shared" ca="1" si="762"/>
        <v>0</v>
      </c>
      <c r="BT564" s="24">
        <f t="shared" ca="1" si="762"/>
        <v>0</v>
      </c>
      <c r="BU564" s="24">
        <f t="shared" ca="1" si="762"/>
        <v>0</v>
      </c>
      <c r="BV564" s="24">
        <f t="shared" ca="1" si="762"/>
        <v>0</v>
      </c>
      <c r="BW564" s="24">
        <f t="shared" ca="1" si="762"/>
        <v>0</v>
      </c>
      <c r="BX564" s="24">
        <f t="shared" ca="1" si="762"/>
        <v>0</v>
      </c>
      <c r="BY564" s="24">
        <f t="shared" ca="1" si="762"/>
        <v>0</v>
      </c>
      <c r="BZ564" s="24">
        <f t="shared" ca="1" si="762"/>
        <v>0</v>
      </c>
      <c r="CA564" s="24">
        <f t="shared" ca="1" si="762"/>
        <v>0</v>
      </c>
      <c r="CB564" s="24">
        <f t="shared" ca="1" si="762"/>
        <v>0</v>
      </c>
      <c r="CC564" s="24">
        <f t="shared" ca="1" si="762"/>
        <v>0</v>
      </c>
      <c r="CD564" s="24">
        <f t="shared" ca="1" si="762"/>
        <v>0</v>
      </c>
      <c r="CE564" s="24">
        <f t="shared" ca="1" si="762"/>
        <v>0</v>
      </c>
      <c r="CF564" s="24">
        <f t="shared" ref="CF564:CL564" ca="1" si="763">-CF554</f>
        <v>0</v>
      </c>
      <c r="CG564" s="24">
        <f t="shared" ca="1" si="763"/>
        <v>0</v>
      </c>
      <c r="CH564" s="24">
        <f t="shared" ca="1" si="763"/>
        <v>0</v>
      </c>
      <c r="CI564" s="24">
        <f t="shared" ca="1" si="763"/>
        <v>0</v>
      </c>
      <c r="CJ564" s="24">
        <f t="shared" ca="1" si="763"/>
        <v>0</v>
      </c>
      <c r="CK564" s="24">
        <f t="shared" ca="1" si="763"/>
        <v>0</v>
      </c>
      <c r="CL564" s="24">
        <f t="shared" ca="1" si="763"/>
        <v>0</v>
      </c>
      <c r="CN564" s="24" t="e">
        <f t="shared" ref="CN564:DL564" ca="1" si="764">-CN554</f>
        <v>#REF!</v>
      </c>
      <c r="CO564" s="24" t="e">
        <f t="shared" ca="1" si="764"/>
        <v>#N/A</v>
      </c>
      <c r="CP564" s="24" t="e">
        <f t="shared" ca="1" si="764"/>
        <v>#N/A</v>
      </c>
      <c r="CQ564" s="24" t="e">
        <f t="shared" ca="1" si="764"/>
        <v>#N/A</v>
      </c>
      <c r="CR564" s="24" t="e">
        <f t="shared" ca="1" si="764"/>
        <v>#N/A</v>
      </c>
      <c r="CS564" s="24" t="e">
        <f t="shared" ca="1" si="764"/>
        <v>#N/A</v>
      </c>
      <c r="CT564" s="24" t="e">
        <f t="shared" ca="1" si="764"/>
        <v>#N/A</v>
      </c>
      <c r="CU564" s="24" t="e">
        <f t="shared" ca="1" si="764"/>
        <v>#N/A</v>
      </c>
      <c r="CV564" s="24" t="e">
        <f t="shared" ca="1" si="764"/>
        <v>#N/A</v>
      </c>
      <c r="CW564" s="24" t="e">
        <f t="shared" ca="1" si="764"/>
        <v>#N/A</v>
      </c>
      <c r="CX564" s="24" t="e">
        <f t="shared" ca="1" si="764"/>
        <v>#N/A</v>
      </c>
      <c r="CY564" s="24" t="e">
        <f t="shared" ca="1" si="764"/>
        <v>#N/A</v>
      </c>
      <c r="CZ564" s="24" t="e">
        <f t="shared" ca="1" si="764"/>
        <v>#N/A</v>
      </c>
      <c r="DA564" s="24" t="e">
        <f t="shared" ca="1" si="764"/>
        <v>#N/A</v>
      </c>
      <c r="DB564" s="24" t="e">
        <f t="shared" ca="1" si="764"/>
        <v>#N/A</v>
      </c>
      <c r="DC564" s="24" t="e">
        <f t="shared" ca="1" si="764"/>
        <v>#N/A</v>
      </c>
      <c r="DD564" s="24" t="e">
        <f t="shared" ca="1" si="764"/>
        <v>#N/A</v>
      </c>
      <c r="DE564" s="24" t="e">
        <f t="shared" ca="1" si="764"/>
        <v>#N/A</v>
      </c>
      <c r="DF564" s="24" t="e">
        <f t="shared" ca="1" si="764"/>
        <v>#N/A</v>
      </c>
      <c r="DG564" s="24" t="e">
        <f t="shared" ca="1" si="764"/>
        <v>#N/A</v>
      </c>
      <c r="DH564" s="24" t="e">
        <f t="shared" ca="1" si="764"/>
        <v>#N/A</v>
      </c>
      <c r="DI564" s="24" t="e">
        <f t="shared" ca="1" si="764"/>
        <v>#N/A</v>
      </c>
      <c r="DJ564" s="24" t="e">
        <f t="shared" ca="1" si="764"/>
        <v>#N/A</v>
      </c>
      <c r="DK564" s="24" t="e">
        <f t="shared" ca="1" si="764"/>
        <v>#N/A</v>
      </c>
      <c r="DL564" s="24" t="e">
        <f t="shared" ca="1" si="764"/>
        <v>#N/A</v>
      </c>
    </row>
    <row r="565" spans="2:116" x14ac:dyDescent="0.4">
      <c r="D565" t="s">
        <v>761</v>
      </c>
      <c r="E565" s="8"/>
      <c r="G565" s="125"/>
      <c r="H565" s="27"/>
      <c r="I565" s="78"/>
      <c r="J565" s="78"/>
      <c r="K565" s="24"/>
      <c r="L565" s="24"/>
      <c r="M565" s="24"/>
      <c r="N565" s="24"/>
      <c r="O565" s="24"/>
      <c r="P565" s="24"/>
      <c r="R565" s="33"/>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4"/>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N565" s="24"/>
      <c r="CO565" s="24"/>
      <c r="CP565" s="24"/>
      <c r="CQ565" s="24"/>
      <c r="CR565" s="24"/>
      <c r="CS565" s="24"/>
      <c r="CT565" s="24"/>
      <c r="CU565" s="24"/>
      <c r="CV565" s="24"/>
      <c r="CW565" s="24"/>
      <c r="CX565" s="24"/>
      <c r="CY565" s="24"/>
      <c r="CZ565" s="24"/>
      <c r="DA565" s="24"/>
      <c r="DB565" s="24"/>
      <c r="DC565" s="24"/>
      <c r="DD565" s="24"/>
      <c r="DE565" s="24"/>
      <c r="DF565" s="24"/>
      <c r="DG565" s="24"/>
      <c r="DH565" s="24"/>
      <c r="DI565" s="24"/>
      <c r="DJ565" s="24"/>
      <c r="DK565" s="24"/>
      <c r="DL565" s="24"/>
    </row>
    <row r="566" spans="2:116" x14ac:dyDescent="0.4">
      <c r="B566" t="s">
        <v>332</v>
      </c>
      <c r="D566" t="s">
        <v>761</v>
      </c>
      <c r="E566" s="8" t="str">
        <f t="shared" si="658"/>
        <v>566 ASSETSALE-PV</v>
      </c>
      <c r="G566" s="8" t="str">
        <f>G537</f>
        <v>(Primary label)</v>
      </c>
      <c r="H566" s="27"/>
      <c r="I566" s="78"/>
      <c r="J566" s="78"/>
      <c r="K566" s="33"/>
      <c r="L566" s="33"/>
      <c r="M566" s="33"/>
      <c r="N566" s="33"/>
      <c r="O566" s="33"/>
      <c r="P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c r="BV566" s="33"/>
      <c r="BW566" s="33"/>
      <c r="BX566" s="33"/>
      <c r="BY566" s="33"/>
      <c r="BZ566" s="33"/>
      <c r="CA566" s="33"/>
      <c r="CB566" s="33"/>
      <c r="CC566" s="33"/>
      <c r="CD566" s="33"/>
      <c r="CE566" s="33"/>
      <c r="CF566" s="33"/>
      <c r="CG566" s="33"/>
      <c r="CH566" s="33"/>
      <c r="CI566" s="33"/>
      <c r="CJ566" s="33"/>
      <c r="CK566" s="33"/>
      <c r="CL566" s="33"/>
      <c r="CN566" s="78"/>
      <c r="CO566" s="33"/>
      <c r="CP566" s="33"/>
      <c r="CQ566" s="33"/>
      <c r="CR566" s="33"/>
      <c r="CS566" s="33"/>
      <c r="CT566" s="33"/>
      <c r="CU566" s="33"/>
      <c r="CV566" s="33"/>
      <c r="CW566" s="33"/>
      <c r="CX566" s="33"/>
      <c r="CY566" s="33"/>
      <c r="CZ566" s="33"/>
      <c r="DA566" s="33"/>
      <c r="DB566" s="33"/>
      <c r="DC566" s="33"/>
      <c r="DD566" s="33"/>
      <c r="DE566" s="33"/>
      <c r="DF566" s="33"/>
      <c r="DG566" s="33"/>
      <c r="DH566" s="33"/>
      <c r="DI566" s="33"/>
      <c r="DJ566" s="33"/>
      <c r="DK566" s="33"/>
      <c r="DL566" s="33"/>
    </row>
    <row r="567" spans="2:116" x14ac:dyDescent="0.4">
      <c r="B567" t="s">
        <v>332</v>
      </c>
      <c r="D567" t="s">
        <v>761</v>
      </c>
      <c r="E567" s="8" t="str">
        <f>ROW()&amp;" "&amp;D567</f>
        <v>567 ASSETSALE-PV</v>
      </c>
      <c r="G567" s="241" t="str">
        <f>IFERROR(SUBSTITUTE(G545,":",""),"no unit")</f>
        <v>Unit</v>
      </c>
      <c r="H567" s="27"/>
      <c r="I567" s="78"/>
      <c r="J567" s="78"/>
      <c r="K567" s="33"/>
      <c r="L567" s="33"/>
      <c r="M567" s="33"/>
      <c r="N567" s="33"/>
      <c r="O567" s="33"/>
      <c r="P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c r="BV567" s="33"/>
      <c r="BW567" s="33"/>
      <c r="BX567" s="33"/>
      <c r="BY567" s="33"/>
      <c r="BZ567" s="33"/>
      <c r="CA567" s="33"/>
      <c r="CB567" s="33"/>
      <c r="CC567" s="33"/>
      <c r="CD567" s="33"/>
      <c r="CE567" s="33"/>
      <c r="CF567" s="33"/>
      <c r="CG567" s="33"/>
      <c r="CH567" s="33"/>
      <c r="CI567" s="33"/>
      <c r="CJ567" s="33"/>
      <c r="CK567" s="33"/>
      <c r="CL567" s="33"/>
      <c r="CN567" s="78"/>
      <c r="CO567" s="33"/>
      <c r="CP567" s="33"/>
      <c r="CQ567" s="33"/>
      <c r="CR567" s="33"/>
      <c r="CS567" s="33"/>
      <c r="CT567" s="33"/>
      <c r="CU567" s="33"/>
      <c r="CV567" s="33"/>
      <c r="CW567" s="33"/>
      <c r="CX567" s="33"/>
      <c r="CY567" s="33"/>
      <c r="CZ567" s="33"/>
      <c r="DA567" s="33"/>
      <c r="DB567" s="33"/>
      <c r="DC567" s="33"/>
      <c r="DD567" s="33"/>
      <c r="DE567" s="33"/>
      <c r="DF567" s="33"/>
      <c r="DG567" s="33"/>
      <c r="DH567" s="33"/>
      <c r="DI567" s="33"/>
      <c r="DJ567" s="33"/>
      <c r="DK567" s="33"/>
      <c r="DL567" s="33"/>
    </row>
    <row r="568" spans="2:116" x14ac:dyDescent="0.4">
      <c r="B568" t="s">
        <v>332</v>
      </c>
      <c r="D568" t="s">
        <v>761</v>
      </c>
      <c r="E568" s="8" t="str">
        <f t="shared" ref="E568:E573" si="765">ROW()&amp;" "&amp;D568</f>
        <v>568 ASSETSALE-PV</v>
      </c>
      <c r="G568" s="8" t="s">
        <v>334</v>
      </c>
      <c r="H568" s="27"/>
      <c r="I568" s="78"/>
      <c r="J568" s="78"/>
      <c r="K568" s="33"/>
      <c r="L568" s="33"/>
      <c r="M568" s="33"/>
      <c r="N568" s="33"/>
      <c r="O568" s="33"/>
      <c r="P568" s="33"/>
      <c r="R568" s="33"/>
      <c r="S568" s="4" t="str">
        <f t="shared" ref="S568:AX568" si="766">ADDRESS(ROW(S559),COLUMN(S559),2)</f>
        <v>S$559</v>
      </c>
      <c r="T568" s="4" t="str">
        <f t="shared" si="766"/>
        <v>T$559</v>
      </c>
      <c r="U568" s="4" t="str">
        <f t="shared" si="766"/>
        <v>U$559</v>
      </c>
      <c r="V568" s="4" t="str">
        <f t="shared" si="766"/>
        <v>V$559</v>
      </c>
      <c r="W568" s="4" t="str">
        <f t="shared" si="766"/>
        <v>W$559</v>
      </c>
      <c r="X568" s="4" t="str">
        <f t="shared" si="766"/>
        <v>X$559</v>
      </c>
      <c r="Y568" s="4" t="str">
        <f t="shared" si="766"/>
        <v>Y$559</v>
      </c>
      <c r="Z568" s="4" t="str">
        <f t="shared" si="766"/>
        <v>Z$559</v>
      </c>
      <c r="AA568" s="4" t="str">
        <f t="shared" si="766"/>
        <v>AA$559</v>
      </c>
      <c r="AB568" s="4" t="str">
        <f t="shared" si="766"/>
        <v>AB$559</v>
      </c>
      <c r="AC568" s="4" t="str">
        <f t="shared" si="766"/>
        <v>AC$559</v>
      </c>
      <c r="AD568" s="4" t="str">
        <f t="shared" si="766"/>
        <v>AD$559</v>
      </c>
      <c r="AE568" s="4" t="str">
        <f t="shared" si="766"/>
        <v>AE$559</v>
      </c>
      <c r="AF568" s="4" t="str">
        <f t="shared" si="766"/>
        <v>AF$559</v>
      </c>
      <c r="AG568" s="4" t="str">
        <f t="shared" si="766"/>
        <v>AG$559</v>
      </c>
      <c r="AH568" s="4" t="str">
        <f t="shared" si="766"/>
        <v>AH$559</v>
      </c>
      <c r="AI568" s="4" t="str">
        <f t="shared" si="766"/>
        <v>AI$559</v>
      </c>
      <c r="AJ568" s="4" t="str">
        <f t="shared" si="766"/>
        <v>AJ$559</v>
      </c>
      <c r="AK568" s="4" t="str">
        <f t="shared" si="766"/>
        <v>AK$559</v>
      </c>
      <c r="AL568" s="4" t="str">
        <f t="shared" si="766"/>
        <v>AL$559</v>
      </c>
      <c r="AM568" s="4" t="str">
        <f t="shared" si="766"/>
        <v>AM$559</v>
      </c>
      <c r="AN568" s="4" t="str">
        <f t="shared" si="766"/>
        <v>AN$559</v>
      </c>
      <c r="AO568" s="4" t="str">
        <f t="shared" si="766"/>
        <v>AO$559</v>
      </c>
      <c r="AP568" s="4" t="str">
        <f t="shared" si="766"/>
        <v>AP$559</v>
      </c>
      <c r="AQ568" s="4" t="str">
        <f t="shared" si="766"/>
        <v>AQ$559</v>
      </c>
      <c r="AR568" s="4" t="str">
        <f t="shared" si="766"/>
        <v>AR$559</v>
      </c>
      <c r="AS568" s="4" t="str">
        <f t="shared" si="766"/>
        <v>AS$559</v>
      </c>
      <c r="AT568" s="4" t="str">
        <f t="shared" si="766"/>
        <v>AT$559</v>
      </c>
      <c r="AU568" s="4" t="str">
        <f t="shared" si="766"/>
        <v>AU$559</v>
      </c>
      <c r="AV568" s="4" t="str">
        <f t="shared" si="766"/>
        <v>AV$559</v>
      </c>
      <c r="AW568" s="4" t="str">
        <f t="shared" si="766"/>
        <v>AW$559</v>
      </c>
      <c r="AX568" s="4" t="str">
        <f t="shared" si="766"/>
        <v>AX$559</v>
      </c>
      <c r="AY568" s="4" t="str">
        <f t="shared" ref="AY568:CD568" si="767">ADDRESS(ROW(AY559),COLUMN(AY559),2)</f>
        <v>AY$559</v>
      </c>
      <c r="AZ568" s="4" t="str">
        <f t="shared" si="767"/>
        <v>AZ$559</v>
      </c>
      <c r="BA568" s="4" t="str">
        <f t="shared" si="767"/>
        <v>BA$559</v>
      </c>
      <c r="BB568" s="4" t="str">
        <f t="shared" si="767"/>
        <v>BB$559</v>
      </c>
      <c r="BC568" s="4" t="str">
        <f t="shared" si="767"/>
        <v>BC$559</v>
      </c>
      <c r="BD568" s="4" t="str">
        <f t="shared" si="767"/>
        <v>BD$559</v>
      </c>
      <c r="BE568" s="4" t="str">
        <f t="shared" si="767"/>
        <v>BE$559</v>
      </c>
      <c r="BF568" s="4" t="str">
        <f t="shared" si="767"/>
        <v>BF$559</v>
      </c>
      <c r="BG568" s="4" t="str">
        <f t="shared" si="767"/>
        <v>BG$559</v>
      </c>
      <c r="BH568" s="4" t="str">
        <f t="shared" si="767"/>
        <v>BH$559</v>
      </c>
      <c r="BI568" s="4" t="str">
        <f t="shared" si="767"/>
        <v>BI$559</v>
      </c>
      <c r="BJ568" s="4" t="str">
        <f t="shared" si="767"/>
        <v>BJ$559</v>
      </c>
      <c r="BK568" s="4" t="str">
        <f t="shared" si="767"/>
        <v>BK$559</v>
      </c>
      <c r="BL568" s="4" t="str">
        <f t="shared" si="767"/>
        <v>BL$559</v>
      </c>
      <c r="BM568" s="4" t="str">
        <f t="shared" si="767"/>
        <v>BM$559</v>
      </c>
      <c r="BN568" s="4" t="str">
        <f t="shared" si="767"/>
        <v>BN$559</v>
      </c>
      <c r="BO568" s="4" t="str">
        <f t="shared" si="767"/>
        <v>BO$559</v>
      </c>
      <c r="BP568" s="4" t="str">
        <f t="shared" si="767"/>
        <v>BP$559</v>
      </c>
      <c r="BQ568" s="4" t="str">
        <f t="shared" si="767"/>
        <v>BQ$559</v>
      </c>
      <c r="BR568" s="4" t="str">
        <f t="shared" si="767"/>
        <v>BR$559</v>
      </c>
      <c r="BS568" s="4" t="str">
        <f t="shared" si="767"/>
        <v>BS$559</v>
      </c>
      <c r="BT568" s="4" t="str">
        <f t="shared" si="767"/>
        <v>BT$559</v>
      </c>
      <c r="BU568" s="4" t="str">
        <f t="shared" si="767"/>
        <v>BU$559</v>
      </c>
      <c r="BV568" s="4" t="str">
        <f t="shared" si="767"/>
        <v>BV$559</v>
      </c>
      <c r="BW568" s="4" t="str">
        <f t="shared" si="767"/>
        <v>BW$559</v>
      </c>
      <c r="BX568" s="4" t="str">
        <f t="shared" si="767"/>
        <v>BX$559</v>
      </c>
      <c r="BY568" s="4" t="str">
        <f t="shared" si="767"/>
        <v>BY$559</v>
      </c>
      <c r="BZ568" s="4" t="str">
        <f t="shared" si="767"/>
        <v>BZ$559</v>
      </c>
      <c r="CA568" s="4" t="str">
        <f t="shared" si="767"/>
        <v>CA$559</v>
      </c>
      <c r="CB568" s="4" t="str">
        <f t="shared" si="767"/>
        <v>CB$559</v>
      </c>
      <c r="CC568" s="4" t="str">
        <f t="shared" si="767"/>
        <v>CC$559</v>
      </c>
      <c r="CD568" s="4" t="str">
        <f t="shared" si="767"/>
        <v>CD$559</v>
      </c>
      <c r="CE568" s="4" t="str">
        <f t="shared" ref="CE568:CL568" si="768">ADDRESS(ROW(CE559),COLUMN(CE559),2)</f>
        <v>CE$559</v>
      </c>
      <c r="CF568" s="4" t="str">
        <f t="shared" si="768"/>
        <v>CF$559</v>
      </c>
      <c r="CG568" s="4" t="str">
        <f t="shared" si="768"/>
        <v>CG$559</v>
      </c>
      <c r="CH568" s="4" t="str">
        <f t="shared" si="768"/>
        <v>CH$559</v>
      </c>
      <c r="CI568" s="4" t="str">
        <f t="shared" si="768"/>
        <v>CI$559</v>
      </c>
      <c r="CJ568" s="4" t="str">
        <f t="shared" si="768"/>
        <v>CJ$559</v>
      </c>
      <c r="CK568" s="4" t="str">
        <f t="shared" si="768"/>
        <v>CK$559</v>
      </c>
      <c r="CL568" s="4" t="str">
        <f t="shared" si="768"/>
        <v>CL$559</v>
      </c>
      <c r="CN568" s="78"/>
      <c r="CO568" s="4" t="str">
        <f t="shared" ref="CO568:DL568" si="769">ADDRESS(ROW(CO559),COLUMN(CO559),2)</f>
        <v>CO$559</v>
      </c>
      <c r="CP568" s="4" t="str">
        <f t="shared" si="769"/>
        <v>CP$559</v>
      </c>
      <c r="CQ568" s="4" t="str">
        <f t="shared" si="769"/>
        <v>CQ$559</v>
      </c>
      <c r="CR568" s="4" t="str">
        <f t="shared" si="769"/>
        <v>CR$559</v>
      </c>
      <c r="CS568" s="4" t="str">
        <f t="shared" si="769"/>
        <v>CS$559</v>
      </c>
      <c r="CT568" s="4" t="str">
        <f t="shared" si="769"/>
        <v>CT$559</v>
      </c>
      <c r="CU568" s="4" t="str">
        <f t="shared" si="769"/>
        <v>CU$559</v>
      </c>
      <c r="CV568" s="4" t="str">
        <f t="shared" si="769"/>
        <v>CV$559</v>
      </c>
      <c r="CW568" s="4" t="str">
        <f t="shared" si="769"/>
        <v>CW$559</v>
      </c>
      <c r="CX568" s="4" t="str">
        <f t="shared" si="769"/>
        <v>CX$559</v>
      </c>
      <c r="CY568" s="4" t="str">
        <f t="shared" si="769"/>
        <v>CY$559</v>
      </c>
      <c r="CZ568" s="4" t="str">
        <f t="shared" si="769"/>
        <v>CZ$559</v>
      </c>
      <c r="DA568" s="4" t="str">
        <f t="shared" si="769"/>
        <v>DA$559</v>
      </c>
      <c r="DB568" s="4" t="str">
        <f t="shared" si="769"/>
        <v>DB$559</v>
      </c>
      <c r="DC568" s="4" t="str">
        <f t="shared" si="769"/>
        <v>DC$559</v>
      </c>
      <c r="DD568" s="4" t="str">
        <f t="shared" si="769"/>
        <v>DD$559</v>
      </c>
      <c r="DE568" s="4" t="str">
        <f t="shared" si="769"/>
        <v>DE$559</v>
      </c>
      <c r="DF568" s="4" t="str">
        <f t="shared" si="769"/>
        <v>DF$559</v>
      </c>
      <c r="DG568" s="4" t="str">
        <f t="shared" si="769"/>
        <v>DG$559</v>
      </c>
      <c r="DH568" s="4" t="str">
        <f t="shared" si="769"/>
        <v>DH$559</v>
      </c>
      <c r="DI568" s="4" t="str">
        <f t="shared" si="769"/>
        <v>DI$559</v>
      </c>
      <c r="DJ568" s="4" t="str">
        <f t="shared" si="769"/>
        <v>DJ$559</v>
      </c>
      <c r="DK568" s="4" t="str">
        <f t="shared" si="769"/>
        <v>DK$559</v>
      </c>
      <c r="DL568" s="4" t="str">
        <f t="shared" si="769"/>
        <v>DL$559</v>
      </c>
    </row>
    <row r="569" spans="2:116" x14ac:dyDescent="0.4">
      <c r="B569" t="s">
        <v>332</v>
      </c>
      <c r="D569" t="s">
        <v>761</v>
      </c>
      <c r="E569" s="8" t="str">
        <f t="shared" si="765"/>
        <v>569 ASSETSALE-PV</v>
      </c>
      <c r="G569" s="128" t="s">
        <v>333</v>
      </c>
      <c r="H569" s="56"/>
      <c r="I569" s="79"/>
      <c r="J569" s="79"/>
      <c r="K569" s="15"/>
      <c r="L569" s="15"/>
      <c r="M569" s="15"/>
      <c r="N569" s="15"/>
      <c r="O569" s="15"/>
      <c r="P569" s="15"/>
      <c r="R569" s="15"/>
      <c r="S569" s="179" t="str">
        <f t="shared" ref="S569:AX569" si="770">S540</f>
        <v>S536</v>
      </c>
      <c r="T569" s="179" t="str">
        <f t="shared" si="770"/>
        <v>T536</v>
      </c>
      <c r="U569" s="179" t="str">
        <f t="shared" si="770"/>
        <v>U536</v>
      </c>
      <c r="V569" s="179" t="str">
        <f t="shared" si="770"/>
        <v>V536</v>
      </c>
      <c r="W569" s="179" t="str">
        <f t="shared" si="770"/>
        <v>W536</v>
      </c>
      <c r="X569" s="179" t="str">
        <f t="shared" si="770"/>
        <v>X536</v>
      </c>
      <c r="Y569" s="179" t="str">
        <f t="shared" si="770"/>
        <v>Y536</v>
      </c>
      <c r="Z569" s="179" t="str">
        <f t="shared" si="770"/>
        <v>Z536</v>
      </c>
      <c r="AA569" s="179" t="str">
        <f t="shared" si="770"/>
        <v>AA536</v>
      </c>
      <c r="AB569" s="179" t="str">
        <f t="shared" si="770"/>
        <v>AB536</v>
      </c>
      <c r="AC569" s="179" t="str">
        <f t="shared" si="770"/>
        <v>AC536</v>
      </c>
      <c r="AD569" s="179" t="str">
        <f t="shared" si="770"/>
        <v>AD536</v>
      </c>
      <c r="AE569" s="179" t="str">
        <f t="shared" si="770"/>
        <v>AE536</v>
      </c>
      <c r="AF569" s="179" t="str">
        <f t="shared" si="770"/>
        <v>AF536</v>
      </c>
      <c r="AG569" s="179" t="str">
        <f t="shared" si="770"/>
        <v>AG536</v>
      </c>
      <c r="AH569" s="179" t="str">
        <f t="shared" si="770"/>
        <v>AH536</v>
      </c>
      <c r="AI569" s="179" t="str">
        <f t="shared" si="770"/>
        <v>AI536</v>
      </c>
      <c r="AJ569" s="179" t="str">
        <f t="shared" si="770"/>
        <v>AJ536</v>
      </c>
      <c r="AK569" s="179" t="str">
        <f t="shared" si="770"/>
        <v>AK536</v>
      </c>
      <c r="AL569" s="179" t="str">
        <f t="shared" si="770"/>
        <v>AL536</v>
      </c>
      <c r="AM569" s="179" t="str">
        <f t="shared" si="770"/>
        <v>AM536</v>
      </c>
      <c r="AN569" s="179" t="str">
        <f t="shared" si="770"/>
        <v>AN536</v>
      </c>
      <c r="AO569" s="179" t="str">
        <f t="shared" si="770"/>
        <v>AO536</v>
      </c>
      <c r="AP569" s="179" t="str">
        <f t="shared" si="770"/>
        <v>AP536</v>
      </c>
      <c r="AQ569" s="179" t="str">
        <f t="shared" si="770"/>
        <v>AQ536</v>
      </c>
      <c r="AR569" s="179" t="str">
        <f t="shared" si="770"/>
        <v>AR536</v>
      </c>
      <c r="AS569" s="179" t="str">
        <f t="shared" si="770"/>
        <v>AS536</v>
      </c>
      <c r="AT569" s="179" t="str">
        <f t="shared" si="770"/>
        <v>AT536</v>
      </c>
      <c r="AU569" s="179" t="str">
        <f t="shared" si="770"/>
        <v>AU536</v>
      </c>
      <c r="AV569" s="179" t="str">
        <f t="shared" si="770"/>
        <v>AV536</v>
      </c>
      <c r="AW569" s="179" t="str">
        <f t="shared" si="770"/>
        <v>AW536</v>
      </c>
      <c r="AX569" s="179" t="str">
        <f t="shared" si="770"/>
        <v>AX536</v>
      </c>
      <c r="AY569" s="179" t="str">
        <f t="shared" ref="AY569:CD569" si="771">AY540</f>
        <v>AY536</v>
      </c>
      <c r="AZ569" s="179" t="str">
        <f t="shared" si="771"/>
        <v>AZ536</v>
      </c>
      <c r="BA569" s="179" t="str">
        <f t="shared" si="771"/>
        <v>BA536</v>
      </c>
      <c r="BB569" s="179" t="str">
        <f t="shared" si="771"/>
        <v>BB536</v>
      </c>
      <c r="BC569" s="179" t="str">
        <f t="shared" si="771"/>
        <v>BC536</v>
      </c>
      <c r="BD569" s="179" t="str">
        <f t="shared" si="771"/>
        <v>BD536</v>
      </c>
      <c r="BE569" s="179" t="str">
        <f t="shared" si="771"/>
        <v>BE536</v>
      </c>
      <c r="BF569" s="179" t="str">
        <f t="shared" si="771"/>
        <v>BF536</v>
      </c>
      <c r="BG569" s="179" t="str">
        <f t="shared" si="771"/>
        <v>BG536</v>
      </c>
      <c r="BH569" s="179" t="str">
        <f t="shared" si="771"/>
        <v>BH536</v>
      </c>
      <c r="BI569" s="179" t="str">
        <f t="shared" si="771"/>
        <v>BI536</v>
      </c>
      <c r="BJ569" s="179" t="str">
        <f t="shared" si="771"/>
        <v>BJ536</v>
      </c>
      <c r="BK569" s="179" t="str">
        <f t="shared" si="771"/>
        <v>BK536</v>
      </c>
      <c r="BL569" s="179" t="str">
        <f t="shared" si="771"/>
        <v>BL536</v>
      </c>
      <c r="BM569" s="179" t="str">
        <f t="shared" si="771"/>
        <v>BM536</v>
      </c>
      <c r="BN569" s="179" t="str">
        <f t="shared" si="771"/>
        <v>BN536</v>
      </c>
      <c r="BO569" s="179" t="str">
        <f t="shared" si="771"/>
        <v>BO536</v>
      </c>
      <c r="BP569" s="179" t="str">
        <f t="shared" si="771"/>
        <v>BP536</v>
      </c>
      <c r="BQ569" s="179" t="str">
        <f t="shared" si="771"/>
        <v>BQ536</v>
      </c>
      <c r="BR569" s="179" t="str">
        <f t="shared" si="771"/>
        <v>BR536</v>
      </c>
      <c r="BS569" s="179" t="str">
        <f t="shared" si="771"/>
        <v>BS536</v>
      </c>
      <c r="BT569" s="179" t="str">
        <f t="shared" si="771"/>
        <v>BT536</v>
      </c>
      <c r="BU569" s="179" t="str">
        <f t="shared" si="771"/>
        <v>BU536</v>
      </c>
      <c r="BV569" s="179" t="str">
        <f t="shared" si="771"/>
        <v>BV536</v>
      </c>
      <c r="BW569" s="179" t="str">
        <f t="shared" si="771"/>
        <v>BW536</v>
      </c>
      <c r="BX569" s="179" t="str">
        <f t="shared" si="771"/>
        <v>BX536</v>
      </c>
      <c r="BY569" s="179" t="str">
        <f t="shared" si="771"/>
        <v>BY536</v>
      </c>
      <c r="BZ569" s="179" t="str">
        <f t="shared" si="771"/>
        <v>BZ536</v>
      </c>
      <c r="CA569" s="179" t="str">
        <f t="shared" si="771"/>
        <v>CA536</v>
      </c>
      <c r="CB569" s="179" t="str">
        <f t="shared" si="771"/>
        <v>CB536</v>
      </c>
      <c r="CC569" s="179" t="str">
        <f t="shared" si="771"/>
        <v>CC536</v>
      </c>
      <c r="CD569" s="179" t="str">
        <f t="shared" si="771"/>
        <v>CD536</v>
      </c>
      <c r="CE569" s="179" t="str">
        <f t="shared" ref="CE569:CL569" si="772">CE540</f>
        <v>CE536</v>
      </c>
      <c r="CF569" s="179" t="str">
        <f t="shared" si="772"/>
        <v>CF536</v>
      </c>
      <c r="CG569" s="179" t="str">
        <f t="shared" si="772"/>
        <v>CG536</v>
      </c>
      <c r="CH569" s="179" t="str">
        <f t="shared" si="772"/>
        <v>CH536</v>
      </c>
      <c r="CI569" s="179" t="str">
        <f t="shared" si="772"/>
        <v>CI536</v>
      </c>
      <c r="CJ569" s="179" t="str">
        <f t="shared" si="772"/>
        <v>CJ536</v>
      </c>
      <c r="CK569" s="179" t="str">
        <f t="shared" si="772"/>
        <v>CK536</v>
      </c>
      <c r="CL569" s="179" t="str">
        <f t="shared" si="772"/>
        <v>CL536</v>
      </c>
      <c r="CN569" s="79"/>
      <c r="CO569" s="179" t="str">
        <f t="shared" ref="CO569:DL569" si="773">CO540</f>
        <v>CO$17</v>
      </c>
      <c r="CP569" s="179" t="str">
        <f t="shared" si="773"/>
        <v>CP$17</v>
      </c>
      <c r="CQ569" s="179" t="str">
        <f t="shared" si="773"/>
        <v>CQ$17</v>
      </c>
      <c r="CR569" s="179" t="str">
        <f t="shared" si="773"/>
        <v>CR$17</v>
      </c>
      <c r="CS569" s="179" t="str">
        <f t="shared" si="773"/>
        <v>CS$17</v>
      </c>
      <c r="CT569" s="179" t="str">
        <f t="shared" si="773"/>
        <v>CT$17</v>
      </c>
      <c r="CU569" s="179" t="str">
        <f t="shared" si="773"/>
        <v>CU$17</v>
      </c>
      <c r="CV569" s="179" t="str">
        <f t="shared" si="773"/>
        <v>CV$17</v>
      </c>
      <c r="CW569" s="179" t="str">
        <f t="shared" si="773"/>
        <v>CW$17</v>
      </c>
      <c r="CX569" s="179" t="str">
        <f t="shared" si="773"/>
        <v>CX$17</v>
      </c>
      <c r="CY569" s="179" t="str">
        <f t="shared" si="773"/>
        <v>CY$17</v>
      </c>
      <c r="CZ569" s="179" t="str">
        <f t="shared" si="773"/>
        <v>CZ$17</v>
      </c>
      <c r="DA569" s="179" t="str">
        <f t="shared" si="773"/>
        <v>DA$17</v>
      </c>
      <c r="DB569" s="179" t="str">
        <f t="shared" si="773"/>
        <v>DB$17</v>
      </c>
      <c r="DC569" s="179" t="str">
        <f t="shared" si="773"/>
        <v>DC$17</v>
      </c>
      <c r="DD569" s="179" t="str">
        <f t="shared" si="773"/>
        <v>DD$17</v>
      </c>
      <c r="DE569" s="179" t="str">
        <f t="shared" si="773"/>
        <v>DE$17</v>
      </c>
      <c r="DF569" s="179" t="str">
        <f t="shared" si="773"/>
        <v>DF$17</v>
      </c>
      <c r="DG569" s="179" t="str">
        <f t="shared" si="773"/>
        <v>DG$17</v>
      </c>
      <c r="DH569" s="179" t="str">
        <f t="shared" si="773"/>
        <v>DH$17</v>
      </c>
      <c r="DI569" s="179" t="str">
        <f t="shared" si="773"/>
        <v>DI$17</v>
      </c>
      <c r="DJ569" s="179" t="str">
        <f t="shared" si="773"/>
        <v>DJ$17</v>
      </c>
      <c r="DK569" s="179" t="str">
        <f t="shared" si="773"/>
        <v>DK$17</v>
      </c>
      <c r="DL569" s="179" t="str">
        <f t="shared" si="773"/>
        <v>DL$17</v>
      </c>
    </row>
    <row r="570" spans="2:116" x14ac:dyDescent="0.4">
      <c r="B570" t="s">
        <v>332</v>
      </c>
      <c r="D570" t="s">
        <v>761</v>
      </c>
      <c r="E570" s="8" t="str">
        <f t="shared" si="765"/>
        <v>570 ASSETSALE-PV</v>
      </c>
      <c r="G570" s="8" t="str">
        <f>G541</f>
        <v>(Secondary label)</v>
      </c>
      <c r="H570" s="12"/>
      <c r="I570" s="60"/>
      <c r="J570" s="60"/>
      <c r="K570" s="15"/>
      <c r="L570" s="15"/>
      <c r="M570" s="15"/>
      <c r="N570" s="15"/>
      <c r="O570" s="15"/>
      <c r="P570" s="15"/>
      <c r="R570" s="15"/>
      <c r="S570" s="179">
        <f t="shared" ref="S570:AX570" si="774">S541</f>
        <v>0</v>
      </c>
      <c r="T570" s="179">
        <f t="shared" si="774"/>
        <v>0</v>
      </c>
      <c r="U570" s="179">
        <f t="shared" si="774"/>
        <v>0</v>
      </c>
      <c r="V570" s="179">
        <f t="shared" si="774"/>
        <v>0</v>
      </c>
      <c r="W570" s="179">
        <f t="shared" si="774"/>
        <v>0</v>
      </c>
      <c r="X570" s="179">
        <f t="shared" si="774"/>
        <v>0</v>
      </c>
      <c r="Y570" s="179">
        <f t="shared" si="774"/>
        <v>0</v>
      </c>
      <c r="Z570" s="179">
        <f t="shared" si="774"/>
        <v>0</v>
      </c>
      <c r="AA570" s="179">
        <f t="shared" si="774"/>
        <v>0</v>
      </c>
      <c r="AB570" s="179">
        <f t="shared" si="774"/>
        <v>0</v>
      </c>
      <c r="AC570" s="179">
        <f t="shared" si="774"/>
        <v>0</v>
      </c>
      <c r="AD570" s="179">
        <f t="shared" si="774"/>
        <v>0</v>
      </c>
      <c r="AE570" s="179">
        <f t="shared" si="774"/>
        <v>0</v>
      </c>
      <c r="AF570" s="179">
        <f t="shared" si="774"/>
        <v>0</v>
      </c>
      <c r="AG570" s="179">
        <f t="shared" si="774"/>
        <v>0</v>
      </c>
      <c r="AH570" s="179">
        <f t="shared" si="774"/>
        <v>0</v>
      </c>
      <c r="AI570" s="179">
        <f t="shared" si="774"/>
        <v>0</v>
      </c>
      <c r="AJ570" s="179">
        <f t="shared" si="774"/>
        <v>0</v>
      </c>
      <c r="AK570" s="179">
        <f t="shared" si="774"/>
        <v>0</v>
      </c>
      <c r="AL570" s="179">
        <f t="shared" si="774"/>
        <v>0</v>
      </c>
      <c r="AM570" s="179">
        <f t="shared" si="774"/>
        <v>0</v>
      </c>
      <c r="AN570" s="179">
        <f t="shared" si="774"/>
        <v>0</v>
      </c>
      <c r="AO570" s="179">
        <f t="shared" si="774"/>
        <v>0</v>
      </c>
      <c r="AP570" s="179">
        <f t="shared" si="774"/>
        <v>0</v>
      </c>
      <c r="AQ570" s="179">
        <f t="shared" si="774"/>
        <v>0</v>
      </c>
      <c r="AR570" s="179">
        <f t="shared" si="774"/>
        <v>0</v>
      </c>
      <c r="AS570" s="179">
        <f t="shared" si="774"/>
        <v>0</v>
      </c>
      <c r="AT570" s="179">
        <f t="shared" si="774"/>
        <v>0</v>
      </c>
      <c r="AU570" s="179">
        <f t="shared" si="774"/>
        <v>0</v>
      </c>
      <c r="AV570" s="179">
        <f t="shared" si="774"/>
        <v>0</v>
      </c>
      <c r="AW570" s="179">
        <f t="shared" si="774"/>
        <v>0</v>
      </c>
      <c r="AX570" s="179">
        <f t="shared" si="774"/>
        <v>0</v>
      </c>
      <c r="AY570" s="179">
        <f t="shared" ref="AY570:CD570" si="775">AY541</f>
        <v>0</v>
      </c>
      <c r="AZ570" s="179">
        <f t="shared" si="775"/>
        <v>0</v>
      </c>
      <c r="BA570" s="179">
        <f t="shared" si="775"/>
        <v>0</v>
      </c>
      <c r="BB570" s="179">
        <f t="shared" si="775"/>
        <v>0</v>
      </c>
      <c r="BC570" s="179">
        <f t="shared" si="775"/>
        <v>0</v>
      </c>
      <c r="BD570" s="179">
        <f t="shared" si="775"/>
        <v>0</v>
      </c>
      <c r="BE570" s="179">
        <f t="shared" si="775"/>
        <v>0</v>
      </c>
      <c r="BF570" s="179">
        <f t="shared" si="775"/>
        <v>0</v>
      </c>
      <c r="BG570" s="179">
        <f t="shared" si="775"/>
        <v>0</v>
      </c>
      <c r="BH570" s="179">
        <f t="shared" si="775"/>
        <v>0</v>
      </c>
      <c r="BI570" s="179">
        <f t="shared" si="775"/>
        <v>0</v>
      </c>
      <c r="BJ570" s="179">
        <f t="shared" si="775"/>
        <v>0</v>
      </c>
      <c r="BK570" s="179">
        <f t="shared" si="775"/>
        <v>0</v>
      </c>
      <c r="BL570" s="179">
        <f t="shared" si="775"/>
        <v>0</v>
      </c>
      <c r="BM570" s="179">
        <f t="shared" si="775"/>
        <v>0</v>
      </c>
      <c r="BN570" s="179">
        <f t="shared" si="775"/>
        <v>0</v>
      </c>
      <c r="BO570" s="179">
        <f t="shared" si="775"/>
        <v>0</v>
      </c>
      <c r="BP570" s="179">
        <f t="shared" si="775"/>
        <v>0</v>
      </c>
      <c r="BQ570" s="179">
        <f t="shared" si="775"/>
        <v>0</v>
      </c>
      <c r="BR570" s="179">
        <f t="shared" si="775"/>
        <v>0</v>
      </c>
      <c r="BS570" s="179">
        <f t="shared" si="775"/>
        <v>0</v>
      </c>
      <c r="BT570" s="179">
        <f t="shared" si="775"/>
        <v>0</v>
      </c>
      <c r="BU570" s="179">
        <f t="shared" si="775"/>
        <v>0</v>
      </c>
      <c r="BV570" s="179">
        <f t="shared" si="775"/>
        <v>0</v>
      </c>
      <c r="BW570" s="179">
        <f t="shared" si="775"/>
        <v>0</v>
      </c>
      <c r="BX570" s="179">
        <f t="shared" si="775"/>
        <v>0</v>
      </c>
      <c r="BY570" s="179">
        <f t="shared" si="775"/>
        <v>0</v>
      </c>
      <c r="BZ570" s="179">
        <f t="shared" si="775"/>
        <v>0</v>
      </c>
      <c r="CA570" s="179">
        <f t="shared" si="775"/>
        <v>0</v>
      </c>
      <c r="CB570" s="179">
        <f t="shared" si="775"/>
        <v>0</v>
      </c>
      <c r="CC570" s="179">
        <f t="shared" si="775"/>
        <v>0</v>
      </c>
      <c r="CD570" s="179">
        <f t="shared" si="775"/>
        <v>0</v>
      </c>
      <c r="CE570" s="179">
        <f t="shared" ref="CE570:CL570" si="776">CE541</f>
        <v>0</v>
      </c>
      <c r="CF570" s="179">
        <f t="shared" si="776"/>
        <v>0</v>
      </c>
      <c r="CG570" s="179">
        <f t="shared" si="776"/>
        <v>0</v>
      </c>
      <c r="CH570" s="179">
        <f t="shared" si="776"/>
        <v>0</v>
      </c>
      <c r="CI570" s="179">
        <f t="shared" si="776"/>
        <v>0</v>
      </c>
      <c r="CJ570" s="179">
        <f t="shared" si="776"/>
        <v>0</v>
      </c>
      <c r="CK570" s="179">
        <f t="shared" si="776"/>
        <v>0</v>
      </c>
      <c r="CL570" s="179">
        <f t="shared" si="776"/>
        <v>0</v>
      </c>
      <c r="CN570" s="60"/>
      <c r="CO570" s="179">
        <f t="shared" ref="CO570:DL570" si="777">CO541</f>
        <v>0</v>
      </c>
      <c r="CP570" s="179">
        <f t="shared" si="777"/>
        <v>0</v>
      </c>
      <c r="CQ570" s="179">
        <f t="shared" si="777"/>
        <v>0</v>
      </c>
      <c r="CR570" s="179">
        <f t="shared" si="777"/>
        <v>0</v>
      </c>
      <c r="CS570" s="179">
        <f t="shared" si="777"/>
        <v>0</v>
      </c>
      <c r="CT570" s="179">
        <f t="shared" si="777"/>
        <v>0</v>
      </c>
      <c r="CU570" s="179">
        <f t="shared" si="777"/>
        <v>0</v>
      </c>
      <c r="CV570" s="179">
        <f t="shared" si="777"/>
        <v>0</v>
      </c>
      <c r="CW570" s="179">
        <f t="shared" si="777"/>
        <v>0</v>
      </c>
      <c r="CX570" s="179">
        <f t="shared" si="777"/>
        <v>0</v>
      </c>
      <c r="CY570" s="179">
        <f t="shared" si="777"/>
        <v>0</v>
      </c>
      <c r="CZ570" s="179">
        <f t="shared" si="777"/>
        <v>0</v>
      </c>
      <c r="DA570" s="179">
        <f t="shared" si="777"/>
        <v>0</v>
      </c>
      <c r="DB570" s="179">
        <f t="shared" si="777"/>
        <v>0</v>
      </c>
      <c r="DC570" s="179">
        <f t="shared" si="777"/>
        <v>0</v>
      </c>
      <c r="DD570" s="179">
        <f t="shared" si="777"/>
        <v>0</v>
      </c>
      <c r="DE570" s="179">
        <f t="shared" si="777"/>
        <v>0</v>
      </c>
      <c r="DF570" s="179">
        <f t="shared" si="777"/>
        <v>0</v>
      </c>
      <c r="DG570" s="179">
        <f t="shared" si="777"/>
        <v>0</v>
      </c>
      <c r="DH570" s="179">
        <f t="shared" si="777"/>
        <v>0</v>
      </c>
      <c r="DI570" s="179">
        <f t="shared" si="777"/>
        <v>0</v>
      </c>
      <c r="DJ570" s="179">
        <f t="shared" si="777"/>
        <v>0</v>
      </c>
      <c r="DK570" s="179">
        <f t="shared" si="777"/>
        <v>0</v>
      </c>
      <c r="DL570" s="179">
        <f t="shared" si="777"/>
        <v>0</v>
      </c>
    </row>
    <row r="571" spans="2:116" x14ac:dyDescent="0.4">
      <c r="B571" t="s">
        <v>332</v>
      </c>
      <c r="D571" t="s">
        <v>761</v>
      </c>
      <c r="E571" s="8" t="str">
        <f t="shared" si="765"/>
        <v>571 ASSETSALE-PV</v>
      </c>
      <c r="G571" s="8" t="str">
        <f>G542</f>
        <v xml:space="preserve">secondary unit </v>
      </c>
      <c r="H571" s="12"/>
      <c r="I571" s="60"/>
      <c r="J571" s="60"/>
      <c r="K571" s="15"/>
      <c r="L571" s="15"/>
      <c r="M571" s="15"/>
      <c r="N571" s="15"/>
      <c r="O571" s="15"/>
      <c r="P571" s="15"/>
      <c r="R571" s="15"/>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N571" s="60"/>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row>
    <row r="572" spans="2:116" x14ac:dyDescent="0.4">
      <c r="B572" t="s">
        <v>332</v>
      </c>
      <c r="D572" t="s">
        <v>761</v>
      </c>
      <c r="E572" s="8" t="str">
        <f t="shared" si="765"/>
        <v>572 ASSETSALE-PV</v>
      </c>
      <c r="G572" s="8" t="str">
        <f>G543</f>
        <v>Secondary revenue driver</v>
      </c>
      <c r="H572" s="12"/>
      <c r="I572" s="60"/>
      <c r="J572" s="60"/>
      <c r="K572" s="15"/>
      <c r="L572" s="15"/>
      <c r="M572" s="15"/>
      <c r="N572" s="15"/>
      <c r="O572" s="15"/>
      <c r="P572" s="15"/>
      <c r="R572" s="15"/>
      <c r="S572" s="179" t="str">
        <f t="shared" ref="S572:AX572" si="778">S543</f>
        <v>S$18</v>
      </c>
      <c r="T572" s="179" t="str">
        <f t="shared" si="778"/>
        <v>T$18</v>
      </c>
      <c r="U572" s="179" t="str">
        <f t="shared" si="778"/>
        <v>U$18</v>
      </c>
      <c r="V572" s="179" t="str">
        <f t="shared" si="778"/>
        <v>V$18</v>
      </c>
      <c r="W572" s="179" t="str">
        <f t="shared" si="778"/>
        <v>W$18</v>
      </c>
      <c r="X572" s="179" t="str">
        <f t="shared" si="778"/>
        <v>X$18</v>
      </c>
      <c r="Y572" s="179" t="str">
        <f t="shared" si="778"/>
        <v>Y$18</v>
      </c>
      <c r="Z572" s="179" t="str">
        <f t="shared" si="778"/>
        <v>Z$18</v>
      </c>
      <c r="AA572" s="179" t="str">
        <f t="shared" si="778"/>
        <v>AA$18</v>
      </c>
      <c r="AB572" s="179" t="str">
        <f t="shared" si="778"/>
        <v>AB$18</v>
      </c>
      <c r="AC572" s="179" t="str">
        <f t="shared" si="778"/>
        <v>AC$18</v>
      </c>
      <c r="AD572" s="179" t="str">
        <f t="shared" si="778"/>
        <v>AD$18</v>
      </c>
      <c r="AE572" s="179" t="str">
        <f t="shared" si="778"/>
        <v>AE$18</v>
      </c>
      <c r="AF572" s="179" t="str">
        <f t="shared" si="778"/>
        <v>AF$18</v>
      </c>
      <c r="AG572" s="179" t="str">
        <f t="shared" si="778"/>
        <v>AG$18</v>
      </c>
      <c r="AH572" s="179" t="str">
        <f t="shared" si="778"/>
        <v>AH$18</v>
      </c>
      <c r="AI572" s="179" t="str">
        <f t="shared" si="778"/>
        <v>AI$18</v>
      </c>
      <c r="AJ572" s="179" t="str">
        <f t="shared" si="778"/>
        <v>AJ$18</v>
      </c>
      <c r="AK572" s="179" t="str">
        <f t="shared" si="778"/>
        <v>AK$18</v>
      </c>
      <c r="AL572" s="179" t="str">
        <f t="shared" si="778"/>
        <v>AL$18</v>
      </c>
      <c r="AM572" s="179" t="str">
        <f t="shared" si="778"/>
        <v>AM$18</v>
      </c>
      <c r="AN572" s="179" t="str">
        <f t="shared" si="778"/>
        <v>AN$18</v>
      </c>
      <c r="AO572" s="179" t="str">
        <f t="shared" si="778"/>
        <v>AO$18</v>
      </c>
      <c r="AP572" s="179" t="str">
        <f t="shared" si="778"/>
        <v>AP$18</v>
      </c>
      <c r="AQ572" s="179" t="str">
        <f t="shared" si="778"/>
        <v>AQ$18</v>
      </c>
      <c r="AR572" s="179" t="str">
        <f t="shared" si="778"/>
        <v>AR$18</v>
      </c>
      <c r="AS572" s="179" t="str">
        <f t="shared" si="778"/>
        <v>AS$18</v>
      </c>
      <c r="AT572" s="179" t="str">
        <f t="shared" si="778"/>
        <v>AT$18</v>
      </c>
      <c r="AU572" s="179" t="str">
        <f t="shared" si="778"/>
        <v>AU$18</v>
      </c>
      <c r="AV572" s="179" t="str">
        <f t="shared" si="778"/>
        <v>AV$18</v>
      </c>
      <c r="AW572" s="179" t="str">
        <f t="shared" si="778"/>
        <v>AW$18</v>
      </c>
      <c r="AX572" s="179" t="str">
        <f t="shared" si="778"/>
        <v>AX$18</v>
      </c>
      <c r="AY572" s="179" t="str">
        <f t="shared" ref="AY572:CD572" si="779">AY543</f>
        <v>AY$18</v>
      </c>
      <c r="AZ572" s="179" t="str">
        <f t="shared" si="779"/>
        <v>AZ$18</v>
      </c>
      <c r="BA572" s="179" t="str">
        <f t="shared" si="779"/>
        <v>BA$18</v>
      </c>
      <c r="BB572" s="179" t="str">
        <f t="shared" si="779"/>
        <v>BB$18</v>
      </c>
      <c r="BC572" s="179" t="str">
        <f t="shared" si="779"/>
        <v>BC$18</v>
      </c>
      <c r="BD572" s="179" t="str">
        <f t="shared" si="779"/>
        <v>BD$18</v>
      </c>
      <c r="BE572" s="179" t="str">
        <f t="shared" si="779"/>
        <v>BE$18</v>
      </c>
      <c r="BF572" s="179" t="str">
        <f t="shared" si="779"/>
        <v>BF$18</v>
      </c>
      <c r="BG572" s="179" t="str">
        <f t="shared" si="779"/>
        <v>BG$18</v>
      </c>
      <c r="BH572" s="179" t="str">
        <f t="shared" si="779"/>
        <v>BH$18</v>
      </c>
      <c r="BI572" s="179" t="str">
        <f t="shared" si="779"/>
        <v>BI$18</v>
      </c>
      <c r="BJ572" s="179" t="str">
        <f t="shared" si="779"/>
        <v>BJ$18</v>
      </c>
      <c r="BK572" s="179" t="str">
        <f t="shared" si="779"/>
        <v>BK$18</v>
      </c>
      <c r="BL572" s="179" t="str">
        <f t="shared" si="779"/>
        <v>BL$18</v>
      </c>
      <c r="BM572" s="179" t="str">
        <f t="shared" si="779"/>
        <v>BM$18</v>
      </c>
      <c r="BN572" s="179" t="str">
        <f t="shared" si="779"/>
        <v>BN$18</v>
      </c>
      <c r="BO572" s="179" t="str">
        <f t="shared" si="779"/>
        <v>BO$18</v>
      </c>
      <c r="BP572" s="179" t="str">
        <f t="shared" si="779"/>
        <v>BP$18</v>
      </c>
      <c r="BQ572" s="179" t="str">
        <f t="shared" si="779"/>
        <v>BQ$18</v>
      </c>
      <c r="BR572" s="179" t="str">
        <f t="shared" si="779"/>
        <v>BR$18</v>
      </c>
      <c r="BS572" s="179" t="str">
        <f t="shared" si="779"/>
        <v>BS$18</v>
      </c>
      <c r="BT572" s="179" t="str">
        <f t="shared" si="779"/>
        <v>BT$18</v>
      </c>
      <c r="BU572" s="179" t="str">
        <f t="shared" si="779"/>
        <v>BU$18</v>
      </c>
      <c r="BV572" s="179" t="str">
        <f t="shared" si="779"/>
        <v>BV$18</v>
      </c>
      <c r="BW572" s="179" t="str">
        <f t="shared" si="779"/>
        <v>BW$18</v>
      </c>
      <c r="BX572" s="179" t="str">
        <f t="shared" si="779"/>
        <v>BX$18</v>
      </c>
      <c r="BY572" s="179" t="str">
        <f t="shared" si="779"/>
        <v>BY$18</v>
      </c>
      <c r="BZ572" s="179" t="str">
        <f t="shared" si="779"/>
        <v>BZ$18</v>
      </c>
      <c r="CA572" s="179" t="str">
        <f t="shared" si="779"/>
        <v>CA$18</v>
      </c>
      <c r="CB572" s="179" t="str">
        <f t="shared" si="779"/>
        <v>CB$18</v>
      </c>
      <c r="CC572" s="179" t="str">
        <f t="shared" si="779"/>
        <v>CC$18</v>
      </c>
      <c r="CD572" s="179" t="str">
        <f t="shared" si="779"/>
        <v>CD$18</v>
      </c>
      <c r="CE572" s="179" t="str">
        <f t="shared" ref="CE572:CL572" si="780">CE543</f>
        <v>CE$18</v>
      </c>
      <c r="CF572" s="179" t="str">
        <f t="shared" si="780"/>
        <v>CF$18</v>
      </c>
      <c r="CG572" s="179" t="str">
        <f t="shared" si="780"/>
        <v>CG$18</v>
      </c>
      <c r="CH572" s="179" t="str">
        <f t="shared" si="780"/>
        <v>CH$18</v>
      </c>
      <c r="CI572" s="179" t="str">
        <f t="shared" si="780"/>
        <v>CI$18</v>
      </c>
      <c r="CJ572" s="179" t="str">
        <f t="shared" si="780"/>
        <v>CJ$18</v>
      </c>
      <c r="CK572" s="179" t="str">
        <f t="shared" si="780"/>
        <v>CK$18</v>
      </c>
      <c r="CL572" s="179" t="str">
        <f t="shared" si="780"/>
        <v>CL$18</v>
      </c>
      <c r="CN572" s="60"/>
      <c r="CO572" s="179" t="str">
        <f t="shared" ref="CO572:DL572" si="781">CO543</f>
        <v>CO$18</v>
      </c>
      <c r="CP572" s="179" t="str">
        <f t="shared" si="781"/>
        <v>CP$18</v>
      </c>
      <c r="CQ572" s="179" t="str">
        <f t="shared" si="781"/>
        <v>CQ$18</v>
      </c>
      <c r="CR572" s="179" t="str">
        <f t="shared" si="781"/>
        <v>CR$18</v>
      </c>
      <c r="CS572" s="179" t="str">
        <f t="shared" si="781"/>
        <v>CS$18</v>
      </c>
      <c r="CT572" s="179" t="str">
        <f t="shared" si="781"/>
        <v>CT$18</v>
      </c>
      <c r="CU572" s="179" t="str">
        <f t="shared" si="781"/>
        <v>CU$18</v>
      </c>
      <c r="CV572" s="179" t="str">
        <f t="shared" si="781"/>
        <v>CV$18</v>
      </c>
      <c r="CW572" s="179" t="str">
        <f t="shared" si="781"/>
        <v>CW$18</v>
      </c>
      <c r="CX572" s="179" t="str">
        <f t="shared" si="781"/>
        <v>CX$18</v>
      </c>
      <c r="CY572" s="179" t="str">
        <f t="shared" si="781"/>
        <v>CY$18</v>
      </c>
      <c r="CZ572" s="179" t="str">
        <f t="shared" si="781"/>
        <v>CZ$18</v>
      </c>
      <c r="DA572" s="179" t="str">
        <f t="shared" si="781"/>
        <v>DA$18</v>
      </c>
      <c r="DB572" s="179" t="str">
        <f t="shared" si="781"/>
        <v>DB$18</v>
      </c>
      <c r="DC572" s="179" t="str">
        <f t="shared" si="781"/>
        <v>DC$18</v>
      </c>
      <c r="DD572" s="179" t="str">
        <f t="shared" si="781"/>
        <v>DD$18</v>
      </c>
      <c r="DE572" s="179" t="str">
        <f t="shared" si="781"/>
        <v>DE$18</v>
      </c>
      <c r="DF572" s="179" t="str">
        <f t="shared" si="781"/>
        <v>DF$18</v>
      </c>
      <c r="DG572" s="179" t="str">
        <f t="shared" si="781"/>
        <v>DG$18</v>
      </c>
      <c r="DH572" s="179" t="str">
        <f t="shared" si="781"/>
        <v>DH$18</v>
      </c>
      <c r="DI572" s="179" t="str">
        <f t="shared" si="781"/>
        <v>DI$18</v>
      </c>
      <c r="DJ572" s="179" t="str">
        <f t="shared" si="781"/>
        <v>DJ$18</v>
      </c>
      <c r="DK572" s="179" t="str">
        <f t="shared" si="781"/>
        <v>DK$18</v>
      </c>
      <c r="DL572" s="179" t="str">
        <f t="shared" si="781"/>
        <v>DL$18</v>
      </c>
    </row>
    <row r="573" spans="2:116" x14ac:dyDescent="0.4">
      <c r="B573" t="s">
        <v>332</v>
      </c>
      <c r="D573" t="s">
        <v>761</v>
      </c>
      <c r="E573" s="8" t="str">
        <f t="shared" si="765"/>
        <v>573 ASSETSALE-PV</v>
      </c>
      <c r="G573" s="8" t="str">
        <f>G544</f>
        <v>Secondary volume driver</v>
      </c>
      <c r="H573" s="12"/>
      <c r="I573" s="60"/>
      <c r="J573" s="60"/>
      <c r="K573" s="15"/>
      <c r="L573" s="15"/>
      <c r="M573" s="15"/>
      <c r="N573" s="15"/>
      <c r="O573" s="15"/>
      <c r="P573" s="15"/>
      <c r="R573" s="15"/>
      <c r="S573" s="179" t="str">
        <f t="shared" ref="S573:AX573" si="782">S544</f>
        <v>S$19</v>
      </c>
      <c r="T573" s="179" t="str">
        <f t="shared" si="782"/>
        <v>T$19</v>
      </c>
      <c r="U573" s="179" t="str">
        <f t="shared" si="782"/>
        <v>U$19</v>
      </c>
      <c r="V573" s="179" t="str">
        <f t="shared" si="782"/>
        <v>V$19</v>
      </c>
      <c r="W573" s="179" t="str">
        <f t="shared" si="782"/>
        <v>W$19</v>
      </c>
      <c r="X573" s="179" t="str">
        <f t="shared" si="782"/>
        <v>X$19</v>
      </c>
      <c r="Y573" s="179" t="str">
        <f t="shared" si="782"/>
        <v>Y$19</v>
      </c>
      <c r="Z573" s="179" t="str">
        <f t="shared" si="782"/>
        <v>Z$19</v>
      </c>
      <c r="AA573" s="179" t="str">
        <f t="shared" si="782"/>
        <v>AA$19</v>
      </c>
      <c r="AB573" s="179" t="str">
        <f t="shared" si="782"/>
        <v>AB$19</v>
      </c>
      <c r="AC573" s="179" t="str">
        <f t="shared" si="782"/>
        <v>AC$19</v>
      </c>
      <c r="AD573" s="179" t="str">
        <f t="shared" si="782"/>
        <v>AD$19</v>
      </c>
      <c r="AE573" s="179" t="str">
        <f t="shared" si="782"/>
        <v>AE$19</v>
      </c>
      <c r="AF573" s="179" t="str">
        <f t="shared" si="782"/>
        <v>AF$19</v>
      </c>
      <c r="AG573" s="179" t="str">
        <f t="shared" si="782"/>
        <v>AG$19</v>
      </c>
      <c r="AH573" s="179" t="str">
        <f t="shared" si="782"/>
        <v>AH$19</v>
      </c>
      <c r="AI573" s="179" t="str">
        <f t="shared" si="782"/>
        <v>AI$19</v>
      </c>
      <c r="AJ573" s="179" t="str">
        <f t="shared" si="782"/>
        <v>AJ$19</v>
      </c>
      <c r="AK573" s="179" t="str">
        <f t="shared" si="782"/>
        <v>AK$19</v>
      </c>
      <c r="AL573" s="179" t="str">
        <f t="shared" si="782"/>
        <v>AL$19</v>
      </c>
      <c r="AM573" s="179" t="str">
        <f t="shared" si="782"/>
        <v>AM$19</v>
      </c>
      <c r="AN573" s="179" t="str">
        <f t="shared" si="782"/>
        <v>AN$19</v>
      </c>
      <c r="AO573" s="179" t="str">
        <f t="shared" si="782"/>
        <v>AO$19</v>
      </c>
      <c r="AP573" s="179" t="str">
        <f t="shared" si="782"/>
        <v>AP$19</v>
      </c>
      <c r="AQ573" s="179" t="str">
        <f t="shared" si="782"/>
        <v>AQ$19</v>
      </c>
      <c r="AR573" s="179" t="str">
        <f t="shared" si="782"/>
        <v>AR$19</v>
      </c>
      <c r="AS573" s="179" t="str">
        <f t="shared" si="782"/>
        <v>AS$19</v>
      </c>
      <c r="AT573" s="179" t="str">
        <f t="shared" si="782"/>
        <v>AT$19</v>
      </c>
      <c r="AU573" s="179" t="str">
        <f t="shared" si="782"/>
        <v>AU$19</v>
      </c>
      <c r="AV573" s="179" t="str">
        <f t="shared" si="782"/>
        <v>AV$19</v>
      </c>
      <c r="AW573" s="179" t="str">
        <f t="shared" si="782"/>
        <v>AW$19</v>
      </c>
      <c r="AX573" s="179" t="str">
        <f t="shared" si="782"/>
        <v>AX$19</v>
      </c>
      <c r="AY573" s="179" t="str">
        <f t="shared" ref="AY573:CD573" si="783">AY544</f>
        <v>AY$19</v>
      </c>
      <c r="AZ573" s="179" t="str">
        <f t="shared" si="783"/>
        <v>AZ$19</v>
      </c>
      <c r="BA573" s="179" t="str">
        <f t="shared" si="783"/>
        <v>BA$19</v>
      </c>
      <c r="BB573" s="179" t="str">
        <f t="shared" si="783"/>
        <v>BB$19</v>
      </c>
      <c r="BC573" s="179" t="str">
        <f t="shared" si="783"/>
        <v>BC$19</v>
      </c>
      <c r="BD573" s="179" t="str">
        <f t="shared" si="783"/>
        <v>BD$19</v>
      </c>
      <c r="BE573" s="179" t="str">
        <f t="shared" si="783"/>
        <v>BE$19</v>
      </c>
      <c r="BF573" s="179" t="str">
        <f t="shared" si="783"/>
        <v>BF$19</v>
      </c>
      <c r="BG573" s="179" t="str">
        <f t="shared" si="783"/>
        <v>BG$19</v>
      </c>
      <c r="BH573" s="179" t="str">
        <f t="shared" si="783"/>
        <v>BH$19</v>
      </c>
      <c r="BI573" s="179" t="str">
        <f t="shared" si="783"/>
        <v>BI$19</v>
      </c>
      <c r="BJ573" s="179" t="str">
        <f t="shared" si="783"/>
        <v>BJ$19</v>
      </c>
      <c r="BK573" s="179" t="str">
        <f t="shared" si="783"/>
        <v>BK$19</v>
      </c>
      <c r="BL573" s="179" t="str">
        <f t="shared" si="783"/>
        <v>BL$19</v>
      </c>
      <c r="BM573" s="179" t="str">
        <f t="shared" si="783"/>
        <v>BM$19</v>
      </c>
      <c r="BN573" s="179" t="str">
        <f t="shared" si="783"/>
        <v>BN$19</v>
      </c>
      <c r="BO573" s="179" t="str">
        <f t="shared" si="783"/>
        <v>BO$19</v>
      </c>
      <c r="BP573" s="179" t="str">
        <f t="shared" si="783"/>
        <v>BP$19</v>
      </c>
      <c r="BQ573" s="179" t="str">
        <f t="shared" si="783"/>
        <v>BQ$19</v>
      </c>
      <c r="BR573" s="179" t="str">
        <f t="shared" si="783"/>
        <v>BR$19</v>
      </c>
      <c r="BS573" s="179" t="str">
        <f t="shared" si="783"/>
        <v>BS$19</v>
      </c>
      <c r="BT573" s="179" t="str">
        <f t="shared" si="783"/>
        <v>BT$19</v>
      </c>
      <c r="BU573" s="179" t="str">
        <f t="shared" si="783"/>
        <v>BU$19</v>
      </c>
      <c r="BV573" s="179" t="str">
        <f t="shared" si="783"/>
        <v>BV$19</v>
      </c>
      <c r="BW573" s="179" t="str">
        <f t="shared" si="783"/>
        <v>BW$19</v>
      </c>
      <c r="BX573" s="179" t="str">
        <f t="shared" si="783"/>
        <v>BX$19</v>
      </c>
      <c r="BY573" s="179" t="str">
        <f t="shared" si="783"/>
        <v>BY$19</v>
      </c>
      <c r="BZ573" s="179" t="str">
        <f t="shared" si="783"/>
        <v>BZ$19</v>
      </c>
      <c r="CA573" s="179" t="str">
        <f t="shared" si="783"/>
        <v>CA$19</v>
      </c>
      <c r="CB573" s="179" t="str">
        <f t="shared" si="783"/>
        <v>CB$19</v>
      </c>
      <c r="CC573" s="179" t="str">
        <f t="shared" si="783"/>
        <v>CC$19</v>
      </c>
      <c r="CD573" s="179" t="str">
        <f t="shared" si="783"/>
        <v>CD$19</v>
      </c>
      <c r="CE573" s="179" t="str">
        <f t="shared" ref="CE573:CL573" si="784">CE544</f>
        <v>CE$19</v>
      </c>
      <c r="CF573" s="179" t="str">
        <f t="shared" si="784"/>
        <v>CF$19</v>
      </c>
      <c r="CG573" s="179" t="str">
        <f t="shared" si="784"/>
        <v>CG$19</v>
      </c>
      <c r="CH573" s="179" t="str">
        <f t="shared" si="784"/>
        <v>CH$19</v>
      </c>
      <c r="CI573" s="179" t="str">
        <f t="shared" si="784"/>
        <v>CI$19</v>
      </c>
      <c r="CJ573" s="179" t="str">
        <f t="shared" si="784"/>
        <v>CJ$19</v>
      </c>
      <c r="CK573" s="179" t="str">
        <f t="shared" si="784"/>
        <v>CK$19</v>
      </c>
      <c r="CL573" s="179" t="str">
        <f t="shared" si="784"/>
        <v>CL$19</v>
      </c>
      <c r="CN573" s="60"/>
      <c r="CO573" s="179" t="str">
        <f t="shared" ref="CO573:DL573" si="785">CO544</f>
        <v>CO$19</v>
      </c>
      <c r="CP573" s="179" t="str">
        <f t="shared" si="785"/>
        <v>CP$19</v>
      </c>
      <c r="CQ573" s="179" t="str">
        <f t="shared" si="785"/>
        <v>CQ$19</v>
      </c>
      <c r="CR573" s="179" t="str">
        <f t="shared" si="785"/>
        <v>CR$19</v>
      </c>
      <c r="CS573" s="179" t="str">
        <f t="shared" si="785"/>
        <v>CS$19</v>
      </c>
      <c r="CT573" s="179" t="str">
        <f t="shared" si="785"/>
        <v>CT$19</v>
      </c>
      <c r="CU573" s="179" t="str">
        <f t="shared" si="785"/>
        <v>CU$19</v>
      </c>
      <c r="CV573" s="179" t="str">
        <f t="shared" si="785"/>
        <v>CV$19</v>
      </c>
      <c r="CW573" s="179" t="str">
        <f t="shared" si="785"/>
        <v>CW$19</v>
      </c>
      <c r="CX573" s="179" t="str">
        <f t="shared" si="785"/>
        <v>CX$19</v>
      </c>
      <c r="CY573" s="179" t="str">
        <f t="shared" si="785"/>
        <v>CY$19</v>
      </c>
      <c r="CZ573" s="179" t="str">
        <f t="shared" si="785"/>
        <v>CZ$19</v>
      </c>
      <c r="DA573" s="179" t="str">
        <f t="shared" si="785"/>
        <v>DA$19</v>
      </c>
      <c r="DB573" s="179" t="str">
        <f t="shared" si="785"/>
        <v>DB$19</v>
      </c>
      <c r="DC573" s="179" t="str">
        <f t="shared" si="785"/>
        <v>DC$19</v>
      </c>
      <c r="DD573" s="179" t="str">
        <f t="shared" si="785"/>
        <v>DD$19</v>
      </c>
      <c r="DE573" s="179" t="str">
        <f t="shared" si="785"/>
        <v>DE$19</v>
      </c>
      <c r="DF573" s="179" t="str">
        <f t="shared" si="785"/>
        <v>DF$19</v>
      </c>
      <c r="DG573" s="179" t="str">
        <f t="shared" si="785"/>
        <v>DG$19</v>
      </c>
      <c r="DH573" s="179" t="str">
        <f t="shared" si="785"/>
        <v>DH$19</v>
      </c>
      <c r="DI573" s="179" t="str">
        <f t="shared" si="785"/>
        <v>DI$19</v>
      </c>
      <c r="DJ573" s="179" t="str">
        <f t="shared" si="785"/>
        <v>DJ$19</v>
      </c>
      <c r="DK573" s="179" t="str">
        <f t="shared" si="785"/>
        <v>DK$19</v>
      </c>
      <c r="DL573" s="179" t="str">
        <f t="shared" si="785"/>
        <v>DL$19</v>
      </c>
    </row>
    <row r="574" spans="2:116" x14ac:dyDescent="0.4">
      <c r="E574" s="8"/>
      <c r="H574" s="12"/>
      <c r="I574" s="60"/>
      <c r="J574" s="60"/>
      <c r="K574" s="15"/>
      <c r="L574" s="15"/>
      <c r="M574" s="15"/>
      <c r="N574" s="15"/>
      <c r="O574" s="15"/>
      <c r="P574" s="15"/>
      <c r="R574" s="15"/>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N574" s="60"/>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row>
    <row r="575" spans="2:116" x14ac:dyDescent="0.4">
      <c r="E575" s="8"/>
      <c r="H575" s="12"/>
      <c r="I575" s="60"/>
      <c r="J575" s="60"/>
      <c r="K575" s="15"/>
      <c r="L575" s="15"/>
      <c r="M575" s="15"/>
      <c r="N575" s="15"/>
      <c r="O575" s="15"/>
      <c r="P575" s="15"/>
      <c r="R575" s="15"/>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N575" s="60"/>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row>
    <row r="576" spans="2:116" x14ac:dyDescent="0.4">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4">
      <c r="A577" s="174"/>
      <c r="E577" s="8"/>
      <c r="G577" s="175" t="s">
        <v>490</v>
      </c>
      <c r="H577" s="174"/>
      <c r="I577" s="176"/>
      <c r="J577" s="176"/>
      <c r="K577" s="197"/>
      <c r="L577" s="197"/>
      <c r="M577" s="197"/>
      <c r="N577" s="197"/>
      <c r="O577" s="197"/>
      <c r="P577" s="197"/>
      <c r="R577" s="198"/>
      <c r="S577" s="174"/>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174"/>
      <c r="BA577" s="174"/>
      <c r="BB577" s="174"/>
      <c r="BC577" s="174"/>
      <c r="BD577" s="174"/>
      <c r="BE577" s="174"/>
      <c r="BF577" s="174"/>
      <c r="BG577" s="174"/>
      <c r="BH577" s="174"/>
      <c r="BI577" s="174"/>
      <c r="BJ577" s="174"/>
      <c r="BK577" s="174"/>
      <c r="BL577" s="174"/>
      <c r="BM577" s="174"/>
      <c r="BN577" s="174"/>
      <c r="BO577" s="174"/>
      <c r="BP577" s="174"/>
      <c r="BQ577" s="174"/>
      <c r="BR577" s="174"/>
      <c r="BS577" s="174"/>
      <c r="BT577" s="174"/>
      <c r="BU577" s="174"/>
      <c r="BV577" s="174"/>
      <c r="BW577" s="174"/>
      <c r="BX577" s="174"/>
      <c r="BY577" s="174"/>
      <c r="BZ577" s="174"/>
      <c r="CA577" s="174"/>
      <c r="CB577" s="174"/>
      <c r="CC577" s="174"/>
      <c r="CD577" s="174"/>
      <c r="CE577" s="174"/>
      <c r="CF577" s="174"/>
      <c r="CG577" s="174"/>
      <c r="CH577" s="174"/>
      <c r="CI577" s="174"/>
      <c r="CJ577" s="174"/>
      <c r="CK577" s="174"/>
      <c r="CL577" s="174"/>
      <c r="CN577" s="176"/>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174"/>
      <c r="DJ577" s="174"/>
      <c r="DK577" s="174"/>
      <c r="DL577" s="174"/>
    </row>
    <row r="578" spans="1:116" x14ac:dyDescent="0.4">
      <c r="A578" s="174"/>
      <c r="E578" s="8"/>
      <c r="G578" s="175" t="s">
        <v>492</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4">
      <c r="A579" s="174"/>
      <c r="E579" s="8"/>
      <c r="G579" s="175" t="s">
        <v>461</v>
      </c>
      <c r="H579" s="174"/>
      <c r="I579" s="176"/>
      <c r="J579" s="176"/>
      <c r="K579" s="197"/>
      <c r="L579" s="197"/>
      <c r="M579" s="197"/>
      <c r="N579" s="197"/>
      <c r="O579" s="197"/>
      <c r="P579" s="197"/>
      <c r="R579" s="198"/>
      <c r="S579" s="199" t="str">
        <f t="shared" ref="S579:CD579" si="786">S$20</f>
        <v>S$16</v>
      </c>
      <c r="T579" s="199" t="str">
        <f t="shared" si="786"/>
        <v>T$16</v>
      </c>
      <c r="U579" s="199" t="str">
        <f t="shared" si="786"/>
        <v>U$16</v>
      </c>
      <c r="V579" s="199" t="str">
        <f t="shared" si="786"/>
        <v>V$16</v>
      </c>
      <c r="W579" s="199" t="str">
        <f t="shared" si="786"/>
        <v>W$16</v>
      </c>
      <c r="X579" s="199" t="str">
        <f t="shared" si="786"/>
        <v>X$16</v>
      </c>
      <c r="Y579" s="199" t="str">
        <f t="shared" si="786"/>
        <v>Y$16</v>
      </c>
      <c r="Z579" s="199" t="str">
        <f t="shared" si="786"/>
        <v>Z$16</v>
      </c>
      <c r="AA579" s="199" t="str">
        <f t="shared" si="786"/>
        <v>AA$16</v>
      </c>
      <c r="AB579" s="199" t="str">
        <f t="shared" si="786"/>
        <v>AB$16</v>
      </c>
      <c r="AC579" s="199" t="str">
        <f t="shared" si="786"/>
        <v>AC$16</v>
      </c>
      <c r="AD579" s="199" t="str">
        <f t="shared" si="786"/>
        <v>AD$16</v>
      </c>
      <c r="AE579" s="199" t="str">
        <f t="shared" si="786"/>
        <v>AE$16</v>
      </c>
      <c r="AF579" s="199" t="str">
        <f t="shared" si="786"/>
        <v>AF$16</v>
      </c>
      <c r="AG579" s="199" t="str">
        <f t="shared" si="786"/>
        <v>AG$16</v>
      </c>
      <c r="AH579" s="199" t="str">
        <f t="shared" si="786"/>
        <v>AH$16</v>
      </c>
      <c r="AI579" s="199" t="str">
        <f t="shared" si="786"/>
        <v>AI$16</v>
      </c>
      <c r="AJ579" s="199" t="str">
        <f t="shared" si="786"/>
        <v>AJ$16</v>
      </c>
      <c r="AK579" s="199" t="str">
        <f t="shared" si="786"/>
        <v>AK$16</v>
      </c>
      <c r="AL579" s="199" t="str">
        <f t="shared" si="786"/>
        <v>AL$16</v>
      </c>
      <c r="AM579" s="199" t="str">
        <f t="shared" si="786"/>
        <v>AM$16</v>
      </c>
      <c r="AN579" s="199" t="str">
        <f t="shared" si="786"/>
        <v>AN$16</v>
      </c>
      <c r="AO579" s="199" t="str">
        <f t="shared" si="786"/>
        <v>AO$16</v>
      </c>
      <c r="AP579" s="199" t="str">
        <f t="shared" si="786"/>
        <v>AP$16</v>
      </c>
      <c r="AQ579" s="199" t="str">
        <f t="shared" si="786"/>
        <v>AQ$16</v>
      </c>
      <c r="AR579" s="199" t="str">
        <f t="shared" si="786"/>
        <v>AR$16</v>
      </c>
      <c r="AS579" s="199" t="str">
        <f t="shared" si="786"/>
        <v>AS$16</v>
      </c>
      <c r="AT579" s="199" t="str">
        <f t="shared" si="786"/>
        <v>AT$16</v>
      </c>
      <c r="AU579" s="199" t="str">
        <f t="shared" si="786"/>
        <v>AU$16</v>
      </c>
      <c r="AV579" s="199" t="str">
        <f t="shared" si="786"/>
        <v>AV$16</v>
      </c>
      <c r="AW579" s="199" t="str">
        <f t="shared" si="786"/>
        <v>AW$16</v>
      </c>
      <c r="AX579" s="199" t="str">
        <f t="shared" si="786"/>
        <v>AX$16</v>
      </c>
      <c r="AY579" s="199" t="str">
        <f t="shared" si="786"/>
        <v>AY$16</v>
      </c>
      <c r="AZ579" s="199" t="str">
        <f t="shared" si="786"/>
        <v>AZ$16</v>
      </c>
      <c r="BA579" s="199" t="str">
        <f t="shared" si="786"/>
        <v>BA$16</v>
      </c>
      <c r="BB579" s="199" t="str">
        <f t="shared" si="786"/>
        <v>BB$16</v>
      </c>
      <c r="BC579" s="199" t="str">
        <f t="shared" si="786"/>
        <v>BC$16</v>
      </c>
      <c r="BD579" s="199" t="str">
        <f t="shared" si="786"/>
        <v>BD$16</v>
      </c>
      <c r="BE579" s="199" t="str">
        <f t="shared" si="786"/>
        <v>BE$16</v>
      </c>
      <c r="BF579" s="199" t="str">
        <f t="shared" si="786"/>
        <v>BF$16</v>
      </c>
      <c r="BG579" s="199" t="str">
        <f t="shared" si="786"/>
        <v>BG$16</v>
      </c>
      <c r="BH579" s="199" t="str">
        <f t="shared" si="786"/>
        <v>BH$16</v>
      </c>
      <c r="BI579" s="199" t="str">
        <f t="shared" si="786"/>
        <v>BI$16</v>
      </c>
      <c r="BJ579" s="199" t="str">
        <f t="shared" si="786"/>
        <v>BJ$16</v>
      </c>
      <c r="BK579" s="199" t="str">
        <f t="shared" si="786"/>
        <v>BK$16</v>
      </c>
      <c r="BL579" s="199" t="str">
        <f t="shared" si="786"/>
        <v>BL$16</v>
      </c>
      <c r="BM579" s="199" t="str">
        <f t="shared" si="786"/>
        <v>BM$16</v>
      </c>
      <c r="BN579" s="199" t="str">
        <f t="shared" si="786"/>
        <v>BN$16</v>
      </c>
      <c r="BO579" s="199" t="str">
        <f t="shared" si="786"/>
        <v>BO$16</v>
      </c>
      <c r="BP579" s="199" t="str">
        <f t="shared" si="786"/>
        <v>BP$16</v>
      </c>
      <c r="BQ579" s="199" t="str">
        <f t="shared" si="786"/>
        <v>BQ$16</v>
      </c>
      <c r="BR579" s="199" t="str">
        <f t="shared" si="786"/>
        <v>BR$16</v>
      </c>
      <c r="BS579" s="199" t="str">
        <f t="shared" si="786"/>
        <v>BS$16</v>
      </c>
      <c r="BT579" s="199" t="str">
        <f t="shared" si="786"/>
        <v>BT$16</v>
      </c>
      <c r="BU579" s="199" t="str">
        <f t="shared" si="786"/>
        <v>BU$16</v>
      </c>
      <c r="BV579" s="199" t="str">
        <f t="shared" si="786"/>
        <v>BV$16</v>
      </c>
      <c r="BW579" s="199" t="str">
        <f t="shared" si="786"/>
        <v>BW$16</v>
      </c>
      <c r="BX579" s="199" t="str">
        <f t="shared" si="786"/>
        <v>BX$16</v>
      </c>
      <c r="BY579" s="199" t="str">
        <f t="shared" si="786"/>
        <v>BY$16</v>
      </c>
      <c r="BZ579" s="199" t="str">
        <f t="shared" si="786"/>
        <v>BZ$16</v>
      </c>
      <c r="CA579" s="199" t="str">
        <f t="shared" si="786"/>
        <v>CA$16</v>
      </c>
      <c r="CB579" s="199" t="str">
        <f t="shared" si="786"/>
        <v>CB$16</v>
      </c>
      <c r="CC579" s="199" t="str">
        <f t="shared" si="786"/>
        <v>CC$16</v>
      </c>
      <c r="CD579" s="199" t="str">
        <f t="shared" si="786"/>
        <v>CD$16</v>
      </c>
      <c r="CE579" s="199" t="str">
        <f t="shared" ref="CE579:CL579" si="787">CE$20</f>
        <v>CE$16</v>
      </c>
      <c r="CF579" s="199" t="str">
        <f t="shared" si="787"/>
        <v>CF$16</v>
      </c>
      <c r="CG579" s="199" t="str">
        <f t="shared" si="787"/>
        <v>CG$16</v>
      </c>
      <c r="CH579" s="199" t="str">
        <f t="shared" si="787"/>
        <v>CH$16</v>
      </c>
      <c r="CI579" s="199" t="str">
        <f t="shared" si="787"/>
        <v>CI$16</v>
      </c>
      <c r="CJ579" s="199" t="str">
        <f t="shared" si="787"/>
        <v>CJ$16</v>
      </c>
      <c r="CK579" s="199" t="str">
        <f t="shared" si="787"/>
        <v>CK$16</v>
      </c>
      <c r="CL579" s="199" t="str">
        <f t="shared" si="787"/>
        <v>CL$16</v>
      </c>
      <c r="CN579" s="176"/>
      <c r="CO579" s="199" t="str">
        <f t="shared" ref="CO579:DL579" si="788">CO$20</f>
        <v>CO$16</v>
      </c>
      <c r="CP579" s="199" t="str">
        <f t="shared" si="788"/>
        <v>CP$16</v>
      </c>
      <c r="CQ579" s="199" t="str">
        <f t="shared" si="788"/>
        <v>CQ$16</v>
      </c>
      <c r="CR579" s="199" t="str">
        <f t="shared" si="788"/>
        <v>CR$16</v>
      </c>
      <c r="CS579" s="199" t="str">
        <f t="shared" si="788"/>
        <v>CS$16</v>
      </c>
      <c r="CT579" s="199" t="str">
        <f t="shared" si="788"/>
        <v>CT$16</v>
      </c>
      <c r="CU579" s="199" t="str">
        <f t="shared" si="788"/>
        <v>CU$16</v>
      </c>
      <c r="CV579" s="199" t="str">
        <f t="shared" si="788"/>
        <v>CV$16</v>
      </c>
      <c r="CW579" s="199" t="str">
        <f t="shared" si="788"/>
        <v>CW$16</v>
      </c>
      <c r="CX579" s="199" t="str">
        <f t="shared" si="788"/>
        <v>CX$16</v>
      </c>
      <c r="CY579" s="199" t="str">
        <f t="shared" si="788"/>
        <v>CY$16</v>
      </c>
      <c r="CZ579" s="199" t="str">
        <f t="shared" si="788"/>
        <v>CZ$16</v>
      </c>
      <c r="DA579" s="199" t="str">
        <f t="shared" si="788"/>
        <v>DA$16</v>
      </c>
      <c r="DB579" s="199" t="str">
        <f t="shared" si="788"/>
        <v>DB$16</v>
      </c>
      <c r="DC579" s="199" t="str">
        <f t="shared" si="788"/>
        <v>DC$16</v>
      </c>
      <c r="DD579" s="199" t="str">
        <f t="shared" si="788"/>
        <v>DD$16</v>
      </c>
      <c r="DE579" s="199" t="str">
        <f t="shared" si="788"/>
        <v>DE$16</v>
      </c>
      <c r="DF579" s="199" t="str">
        <f t="shared" si="788"/>
        <v>DF$16</v>
      </c>
      <c r="DG579" s="199" t="str">
        <f t="shared" si="788"/>
        <v>DG$16</v>
      </c>
      <c r="DH579" s="199" t="str">
        <f t="shared" si="788"/>
        <v>DH$16</v>
      </c>
      <c r="DI579" s="199" t="str">
        <f t="shared" si="788"/>
        <v>DI$16</v>
      </c>
      <c r="DJ579" s="199" t="str">
        <f t="shared" si="788"/>
        <v>DJ$16</v>
      </c>
      <c r="DK579" s="199" t="str">
        <f t="shared" si="788"/>
        <v>DK$16</v>
      </c>
      <c r="DL579" s="199" t="str">
        <f t="shared" si="788"/>
        <v>DL$16</v>
      </c>
    </row>
    <row r="580" spans="1:116" x14ac:dyDescent="0.4">
      <c r="A580" s="174"/>
      <c r="E580" s="8"/>
      <c r="G580" s="175" t="s">
        <v>462</v>
      </c>
      <c r="H580" s="200"/>
      <c r="I580" s="201"/>
      <c r="J580" s="201"/>
      <c r="K580" s="202"/>
      <c r="L580" s="202"/>
      <c r="M580" s="202"/>
      <c r="N580" s="202"/>
      <c r="O580" s="202"/>
      <c r="P580" s="202"/>
      <c r="R580" s="202"/>
      <c r="S580" s="199" t="str">
        <f t="shared" ref="S580:CD580" si="789">S$21</f>
        <v>S$17</v>
      </c>
      <c r="T580" s="199" t="str">
        <f t="shared" si="789"/>
        <v>T$17</v>
      </c>
      <c r="U580" s="199" t="str">
        <f t="shared" si="789"/>
        <v>U$17</v>
      </c>
      <c r="V580" s="199" t="str">
        <f t="shared" si="789"/>
        <v>V$17</v>
      </c>
      <c r="W580" s="199" t="str">
        <f t="shared" si="789"/>
        <v>W$17</v>
      </c>
      <c r="X580" s="199" t="str">
        <f t="shared" si="789"/>
        <v>X$17</v>
      </c>
      <c r="Y580" s="199" t="str">
        <f t="shared" si="789"/>
        <v>Y$17</v>
      </c>
      <c r="Z580" s="199" t="str">
        <f t="shared" si="789"/>
        <v>Z$17</v>
      </c>
      <c r="AA580" s="199" t="str">
        <f t="shared" si="789"/>
        <v>AA$17</v>
      </c>
      <c r="AB580" s="199" t="str">
        <f t="shared" si="789"/>
        <v>AB$17</v>
      </c>
      <c r="AC580" s="199" t="str">
        <f t="shared" si="789"/>
        <v>AC$17</v>
      </c>
      <c r="AD580" s="199" t="str">
        <f t="shared" si="789"/>
        <v>AD$17</v>
      </c>
      <c r="AE580" s="199" t="str">
        <f t="shared" si="789"/>
        <v>AE$17</v>
      </c>
      <c r="AF580" s="199" t="str">
        <f t="shared" si="789"/>
        <v>AF$17</v>
      </c>
      <c r="AG580" s="199" t="str">
        <f t="shared" si="789"/>
        <v>AG$17</v>
      </c>
      <c r="AH580" s="199" t="str">
        <f t="shared" si="789"/>
        <v>AH$17</v>
      </c>
      <c r="AI580" s="199" t="str">
        <f t="shared" si="789"/>
        <v>AI$17</v>
      </c>
      <c r="AJ580" s="199" t="str">
        <f t="shared" si="789"/>
        <v>AJ$17</v>
      </c>
      <c r="AK580" s="199" t="str">
        <f t="shared" si="789"/>
        <v>AK$17</v>
      </c>
      <c r="AL580" s="199" t="str">
        <f t="shared" si="789"/>
        <v>AL$17</v>
      </c>
      <c r="AM580" s="199" t="str">
        <f t="shared" si="789"/>
        <v>AM$17</v>
      </c>
      <c r="AN580" s="199" t="str">
        <f t="shared" si="789"/>
        <v>AN$17</v>
      </c>
      <c r="AO580" s="199" t="str">
        <f t="shared" si="789"/>
        <v>AO$17</v>
      </c>
      <c r="AP580" s="199" t="str">
        <f t="shared" si="789"/>
        <v>AP$17</v>
      </c>
      <c r="AQ580" s="199" t="str">
        <f t="shared" si="789"/>
        <v>AQ$17</v>
      </c>
      <c r="AR580" s="199" t="str">
        <f t="shared" si="789"/>
        <v>AR$17</v>
      </c>
      <c r="AS580" s="199" t="str">
        <f t="shared" si="789"/>
        <v>AS$17</v>
      </c>
      <c r="AT580" s="199" t="str">
        <f t="shared" si="789"/>
        <v>AT$17</v>
      </c>
      <c r="AU580" s="199" t="str">
        <f t="shared" si="789"/>
        <v>AU$17</v>
      </c>
      <c r="AV580" s="199" t="str">
        <f t="shared" si="789"/>
        <v>AV$17</v>
      </c>
      <c r="AW580" s="199" t="str">
        <f t="shared" si="789"/>
        <v>AW$17</v>
      </c>
      <c r="AX580" s="199" t="str">
        <f t="shared" si="789"/>
        <v>AX$17</v>
      </c>
      <c r="AY580" s="199" t="str">
        <f t="shared" si="789"/>
        <v>AY$17</v>
      </c>
      <c r="AZ580" s="199" t="str">
        <f t="shared" si="789"/>
        <v>AZ$17</v>
      </c>
      <c r="BA580" s="199" t="str">
        <f t="shared" si="789"/>
        <v>BA$17</v>
      </c>
      <c r="BB580" s="199" t="str">
        <f t="shared" si="789"/>
        <v>BB$17</v>
      </c>
      <c r="BC580" s="199" t="str">
        <f t="shared" si="789"/>
        <v>BC$17</v>
      </c>
      <c r="BD580" s="199" t="str">
        <f t="shared" si="789"/>
        <v>BD$17</v>
      </c>
      <c r="BE580" s="199" t="str">
        <f t="shared" si="789"/>
        <v>BE$17</v>
      </c>
      <c r="BF580" s="199" t="str">
        <f t="shared" si="789"/>
        <v>BF$17</v>
      </c>
      <c r="BG580" s="199" t="str">
        <f t="shared" si="789"/>
        <v>BG$17</v>
      </c>
      <c r="BH580" s="199" t="str">
        <f t="shared" si="789"/>
        <v>BH$17</v>
      </c>
      <c r="BI580" s="199" t="str">
        <f t="shared" si="789"/>
        <v>BI$17</v>
      </c>
      <c r="BJ580" s="199" t="str">
        <f t="shared" si="789"/>
        <v>BJ$17</v>
      </c>
      <c r="BK580" s="199" t="str">
        <f t="shared" si="789"/>
        <v>BK$17</v>
      </c>
      <c r="BL580" s="199" t="str">
        <f t="shared" si="789"/>
        <v>BL$17</v>
      </c>
      <c r="BM580" s="199" t="str">
        <f t="shared" si="789"/>
        <v>BM$17</v>
      </c>
      <c r="BN580" s="199" t="str">
        <f t="shared" si="789"/>
        <v>BN$17</v>
      </c>
      <c r="BO580" s="199" t="str">
        <f t="shared" si="789"/>
        <v>BO$17</v>
      </c>
      <c r="BP580" s="199" t="str">
        <f t="shared" si="789"/>
        <v>BP$17</v>
      </c>
      <c r="BQ580" s="199" t="str">
        <f t="shared" si="789"/>
        <v>BQ$17</v>
      </c>
      <c r="BR580" s="199" t="str">
        <f t="shared" si="789"/>
        <v>BR$17</v>
      </c>
      <c r="BS580" s="199" t="str">
        <f t="shared" si="789"/>
        <v>BS$17</v>
      </c>
      <c r="BT580" s="199" t="str">
        <f t="shared" si="789"/>
        <v>BT$17</v>
      </c>
      <c r="BU580" s="199" t="str">
        <f t="shared" si="789"/>
        <v>BU$17</v>
      </c>
      <c r="BV580" s="199" t="str">
        <f t="shared" si="789"/>
        <v>BV$17</v>
      </c>
      <c r="BW580" s="199" t="str">
        <f t="shared" si="789"/>
        <v>BW$17</v>
      </c>
      <c r="BX580" s="199" t="str">
        <f t="shared" si="789"/>
        <v>BX$17</v>
      </c>
      <c r="BY580" s="199" t="str">
        <f t="shared" si="789"/>
        <v>BY$17</v>
      </c>
      <c r="BZ580" s="199" t="str">
        <f t="shared" si="789"/>
        <v>BZ$17</v>
      </c>
      <c r="CA580" s="199" t="str">
        <f t="shared" si="789"/>
        <v>CA$17</v>
      </c>
      <c r="CB580" s="199" t="str">
        <f t="shared" si="789"/>
        <v>CB$17</v>
      </c>
      <c r="CC580" s="199" t="str">
        <f t="shared" si="789"/>
        <v>CC$17</v>
      </c>
      <c r="CD580" s="199" t="str">
        <f t="shared" si="789"/>
        <v>CD$17</v>
      </c>
      <c r="CE580" s="199" t="str">
        <f t="shared" ref="CE580:CL580" si="790">CE$21</f>
        <v>CE$17</v>
      </c>
      <c r="CF580" s="199" t="str">
        <f t="shared" si="790"/>
        <v>CF$17</v>
      </c>
      <c r="CG580" s="199" t="str">
        <f t="shared" si="790"/>
        <v>CG$17</v>
      </c>
      <c r="CH580" s="199" t="str">
        <f t="shared" si="790"/>
        <v>CH$17</v>
      </c>
      <c r="CI580" s="199" t="str">
        <f t="shared" si="790"/>
        <v>CI$17</v>
      </c>
      <c r="CJ580" s="199" t="str">
        <f t="shared" si="790"/>
        <v>CJ$17</v>
      </c>
      <c r="CK580" s="199" t="str">
        <f t="shared" si="790"/>
        <v>CK$17</v>
      </c>
      <c r="CL580" s="199" t="str">
        <f t="shared" si="790"/>
        <v>CL$17</v>
      </c>
      <c r="CN580" s="201"/>
      <c r="CO580" s="199" t="str">
        <f t="shared" ref="CO580:DL580" si="791">CO$21</f>
        <v>CO$17</v>
      </c>
      <c r="CP580" s="199" t="str">
        <f t="shared" si="791"/>
        <v>CP$17</v>
      </c>
      <c r="CQ580" s="199" t="str">
        <f t="shared" si="791"/>
        <v>CQ$17</v>
      </c>
      <c r="CR580" s="199" t="str">
        <f t="shared" si="791"/>
        <v>CR$17</v>
      </c>
      <c r="CS580" s="199" t="str">
        <f t="shared" si="791"/>
        <v>CS$17</v>
      </c>
      <c r="CT580" s="199" t="str">
        <f t="shared" si="791"/>
        <v>CT$17</v>
      </c>
      <c r="CU580" s="199" t="str">
        <f t="shared" si="791"/>
        <v>CU$17</v>
      </c>
      <c r="CV580" s="199" t="str">
        <f t="shared" si="791"/>
        <v>CV$17</v>
      </c>
      <c r="CW580" s="199" t="str">
        <f t="shared" si="791"/>
        <v>CW$17</v>
      </c>
      <c r="CX580" s="199" t="str">
        <f t="shared" si="791"/>
        <v>CX$17</v>
      </c>
      <c r="CY580" s="199" t="str">
        <f t="shared" si="791"/>
        <v>CY$17</v>
      </c>
      <c r="CZ580" s="199" t="str">
        <f t="shared" si="791"/>
        <v>CZ$17</v>
      </c>
      <c r="DA580" s="199" t="str">
        <f t="shared" si="791"/>
        <v>DA$17</v>
      </c>
      <c r="DB580" s="199" t="str">
        <f t="shared" si="791"/>
        <v>DB$17</v>
      </c>
      <c r="DC580" s="199" t="str">
        <f t="shared" si="791"/>
        <v>DC$17</v>
      </c>
      <c r="DD580" s="199" t="str">
        <f t="shared" si="791"/>
        <v>DD$17</v>
      </c>
      <c r="DE580" s="199" t="str">
        <f t="shared" si="791"/>
        <v>DE$17</v>
      </c>
      <c r="DF580" s="199" t="str">
        <f t="shared" si="791"/>
        <v>DF$17</v>
      </c>
      <c r="DG580" s="199" t="str">
        <f t="shared" si="791"/>
        <v>DG$17</v>
      </c>
      <c r="DH580" s="199" t="str">
        <f t="shared" si="791"/>
        <v>DH$17</v>
      </c>
      <c r="DI580" s="199" t="str">
        <f t="shared" si="791"/>
        <v>DI$17</v>
      </c>
      <c r="DJ580" s="199" t="str">
        <f t="shared" si="791"/>
        <v>DJ$17</v>
      </c>
      <c r="DK580" s="199" t="str">
        <f t="shared" si="791"/>
        <v>DK$17</v>
      </c>
      <c r="DL580" s="199" t="str">
        <f t="shared" si="791"/>
        <v>DL$17</v>
      </c>
    </row>
    <row r="581" spans="1:116" x14ac:dyDescent="0.4">
      <c r="A581" s="174"/>
      <c r="E581" s="8"/>
      <c r="G581" s="175" t="s">
        <v>491</v>
      </c>
      <c r="H581" s="200"/>
      <c r="I581" s="201"/>
      <c r="J581" s="201"/>
      <c r="K581" s="202"/>
      <c r="L581" s="202"/>
      <c r="M581" s="202"/>
      <c r="N581" s="202"/>
      <c r="O581" s="202"/>
      <c r="P581" s="202"/>
      <c r="R581" s="202"/>
      <c r="S581" s="190"/>
      <c r="T581" s="190"/>
      <c r="U581" s="190"/>
      <c r="V581" s="190"/>
      <c r="W581" s="190"/>
      <c r="X581" s="190"/>
      <c r="Y581" s="190"/>
      <c r="Z581" s="190"/>
      <c r="AA581" s="190"/>
      <c r="AB581" s="190"/>
      <c r="AC581" s="190"/>
      <c r="AD581" s="190"/>
      <c r="AE581" s="190"/>
      <c r="AF581" s="190"/>
      <c r="AG581" s="190"/>
      <c r="AH581" s="190"/>
      <c r="AI581" s="190"/>
      <c r="AJ581" s="190"/>
      <c r="AK581" s="190"/>
      <c r="AL581" s="190"/>
      <c r="AM581" s="190"/>
      <c r="AN581" s="190"/>
      <c r="AO581" s="190"/>
      <c r="AP581" s="190"/>
      <c r="AQ581" s="190"/>
      <c r="AR581" s="190"/>
      <c r="AS581" s="190"/>
      <c r="AT581" s="190"/>
      <c r="AU581" s="190"/>
      <c r="AV581" s="190"/>
      <c r="AW581" s="190"/>
      <c r="AX581" s="190"/>
      <c r="AY581" s="190"/>
      <c r="AZ581" s="190"/>
      <c r="BA581" s="190"/>
      <c r="BB581" s="190"/>
      <c r="BC581" s="190"/>
      <c r="BD581" s="190"/>
      <c r="BE581" s="190"/>
      <c r="BF581" s="190"/>
      <c r="BG581" s="190"/>
      <c r="BH581" s="190"/>
      <c r="BI581" s="190"/>
      <c r="BJ581" s="190"/>
      <c r="BK581" s="190"/>
      <c r="BL581" s="190"/>
      <c r="BM581" s="190"/>
      <c r="BN581" s="190"/>
      <c r="BO581" s="190"/>
      <c r="BP581" s="190"/>
      <c r="BQ581" s="190"/>
      <c r="BR581" s="190"/>
      <c r="BS581" s="190"/>
      <c r="BT581" s="190"/>
      <c r="BU581" s="190"/>
      <c r="BV581" s="190"/>
      <c r="BW581" s="190"/>
      <c r="BX581" s="190"/>
      <c r="BY581" s="190"/>
      <c r="BZ581" s="190"/>
      <c r="CA581" s="190"/>
      <c r="CB581" s="190"/>
      <c r="CC581" s="190"/>
      <c r="CD581" s="190"/>
      <c r="CE581" s="190"/>
      <c r="CF581" s="190"/>
      <c r="CG581" s="190"/>
      <c r="CH581" s="190"/>
      <c r="CI581" s="190"/>
      <c r="CJ581" s="190"/>
      <c r="CK581" s="190"/>
      <c r="CL581" s="190"/>
      <c r="CN581" s="201"/>
      <c r="CO581" s="190"/>
      <c r="CP581" s="190"/>
      <c r="CQ581" s="190"/>
      <c r="CR581" s="190"/>
      <c r="CS581" s="190"/>
      <c r="CT581" s="190"/>
      <c r="CU581" s="190"/>
      <c r="CV581" s="190"/>
      <c r="CW581" s="190"/>
      <c r="CX581" s="190"/>
      <c r="CY581" s="190"/>
      <c r="CZ581" s="190"/>
      <c r="DA581" s="190"/>
      <c r="DB581" s="190"/>
      <c r="DC581" s="190"/>
      <c r="DD581" s="190"/>
      <c r="DE581" s="190"/>
      <c r="DF581" s="190"/>
      <c r="DG581" s="190"/>
      <c r="DH581" s="190"/>
      <c r="DI581" s="190"/>
      <c r="DJ581" s="190"/>
      <c r="DK581" s="190"/>
      <c r="DL581" s="190"/>
    </row>
    <row r="582" spans="1:116" x14ac:dyDescent="0.4">
      <c r="A582" s="174"/>
      <c r="E582" s="8"/>
      <c r="G582" s="175" t="s">
        <v>505</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4">
      <c r="A583" s="174"/>
      <c r="E583" s="8"/>
      <c r="G583" s="175" t="s">
        <v>463</v>
      </c>
      <c r="H583" s="200"/>
      <c r="I583" s="201"/>
      <c r="J583" s="201"/>
      <c r="K583" s="202"/>
      <c r="L583" s="202"/>
      <c r="M583" s="202"/>
      <c r="N583" s="202"/>
      <c r="O583" s="202"/>
      <c r="P583" s="202"/>
      <c r="R583" s="202"/>
      <c r="S583" s="190" t="str">
        <f t="shared" ref="S583:CD583" si="792">S$22</f>
        <v>S$18</v>
      </c>
      <c r="T583" s="190" t="str">
        <f t="shared" si="792"/>
        <v>T$18</v>
      </c>
      <c r="U583" s="190" t="str">
        <f t="shared" si="792"/>
        <v>U$18</v>
      </c>
      <c r="V583" s="190" t="str">
        <f t="shared" si="792"/>
        <v>V$18</v>
      </c>
      <c r="W583" s="190" t="str">
        <f t="shared" si="792"/>
        <v>W$18</v>
      </c>
      <c r="X583" s="190" t="str">
        <f t="shared" si="792"/>
        <v>X$18</v>
      </c>
      <c r="Y583" s="190" t="str">
        <f t="shared" si="792"/>
        <v>Y$18</v>
      </c>
      <c r="Z583" s="190" t="str">
        <f t="shared" si="792"/>
        <v>Z$18</v>
      </c>
      <c r="AA583" s="190" t="str">
        <f t="shared" si="792"/>
        <v>AA$18</v>
      </c>
      <c r="AB583" s="190" t="str">
        <f t="shared" si="792"/>
        <v>AB$18</v>
      </c>
      <c r="AC583" s="190" t="str">
        <f t="shared" si="792"/>
        <v>AC$18</v>
      </c>
      <c r="AD583" s="190" t="str">
        <f t="shared" si="792"/>
        <v>AD$18</v>
      </c>
      <c r="AE583" s="190" t="str">
        <f t="shared" si="792"/>
        <v>AE$18</v>
      </c>
      <c r="AF583" s="190" t="str">
        <f t="shared" si="792"/>
        <v>AF$18</v>
      </c>
      <c r="AG583" s="190" t="str">
        <f t="shared" si="792"/>
        <v>AG$18</v>
      </c>
      <c r="AH583" s="190" t="str">
        <f t="shared" si="792"/>
        <v>AH$18</v>
      </c>
      <c r="AI583" s="190" t="str">
        <f t="shared" si="792"/>
        <v>AI$18</v>
      </c>
      <c r="AJ583" s="190" t="str">
        <f t="shared" si="792"/>
        <v>AJ$18</v>
      </c>
      <c r="AK583" s="190" t="str">
        <f t="shared" si="792"/>
        <v>AK$18</v>
      </c>
      <c r="AL583" s="190" t="str">
        <f t="shared" si="792"/>
        <v>AL$18</v>
      </c>
      <c r="AM583" s="190" t="str">
        <f t="shared" si="792"/>
        <v>AM$18</v>
      </c>
      <c r="AN583" s="190" t="str">
        <f t="shared" si="792"/>
        <v>AN$18</v>
      </c>
      <c r="AO583" s="190" t="str">
        <f t="shared" si="792"/>
        <v>AO$18</v>
      </c>
      <c r="AP583" s="190" t="str">
        <f t="shared" si="792"/>
        <v>AP$18</v>
      </c>
      <c r="AQ583" s="190" t="str">
        <f t="shared" si="792"/>
        <v>AQ$18</v>
      </c>
      <c r="AR583" s="190" t="str">
        <f t="shared" si="792"/>
        <v>AR$18</v>
      </c>
      <c r="AS583" s="190" t="str">
        <f t="shared" si="792"/>
        <v>AS$18</v>
      </c>
      <c r="AT583" s="190" t="str">
        <f t="shared" si="792"/>
        <v>AT$18</v>
      </c>
      <c r="AU583" s="190" t="str">
        <f t="shared" si="792"/>
        <v>AU$18</v>
      </c>
      <c r="AV583" s="190" t="str">
        <f t="shared" si="792"/>
        <v>AV$18</v>
      </c>
      <c r="AW583" s="190" t="str">
        <f t="shared" si="792"/>
        <v>AW$18</v>
      </c>
      <c r="AX583" s="190" t="str">
        <f t="shared" si="792"/>
        <v>AX$18</v>
      </c>
      <c r="AY583" s="190" t="str">
        <f t="shared" si="792"/>
        <v>AY$18</v>
      </c>
      <c r="AZ583" s="190" t="str">
        <f t="shared" si="792"/>
        <v>AZ$18</v>
      </c>
      <c r="BA583" s="190" t="str">
        <f t="shared" si="792"/>
        <v>BA$18</v>
      </c>
      <c r="BB583" s="190" t="str">
        <f t="shared" si="792"/>
        <v>BB$18</v>
      </c>
      <c r="BC583" s="190" t="str">
        <f t="shared" si="792"/>
        <v>BC$18</v>
      </c>
      <c r="BD583" s="190" t="str">
        <f t="shared" si="792"/>
        <v>BD$18</v>
      </c>
      <c r="BE583" s="190" t="str">
        <f t="shared" si="792"/>
        <v>BE$18</v>
      </c>
      <c r="BF583" s="190" t="str">
        <f t="shared" si="792"/>
        <v>BF$18</v>
      </c>
      <c r="BG583" s="190" t="str">
        <f t="shared" si="792"/>
        <v>BG$18</v>
      </c>
      <c r="BH583" s="190" t="str">
        <f t="shared" si="792"/>
        <v>BH$18</v>
      </c>
      <c r="BI583" s="190" t="str">
        <f t="shared" si="792"/>
        <v>BI$18</v>
      </c>
      <c r="BJ583" s="190" t="str">
        <f t="shared" si="792"/>
        <v>BJ$18</v>
      </c>
      <c r="BK583" s="190" t="str">
        <f t="shared" si="792"/>
        <v>BK$18</v>
      </c>
      <c r="BL583" s="190" t="str">
        <f t="shared" si="792"/>
        <v>BL$18</v>
      </c>
      <c r="BM583" s="190" t="str">
        <f t="shared" si="792"/>
        <v>BM$18</v>
      </c>
      <c r="BN583" s="190" t="str">
        <f t="shared" si="792"/>
        <v>BN$18</v>
      </c>
      <c r="BO583" s="190" t="str">
        <f t="shared" si="792"/>
        <v>BO$18</v>
      </c>
      <c r="BP583" s="190" t="str">
        <f t="shared" si="792"/>
        <v>BP$18</v>
      </c>
      <c r="BQ583" s="190" t="str">
        <f t="shared" si="792"/>
        <v>BQ$18</v>
      </c>
      <c r="BR583" s="190" t="str">
        <f t="shared" si="792"/>
        <v>BR$18</v>
      </c>
      <c r="BS583" s="190" t="str">
        <f t="shared" si="792"/>
        <v>BS$18</v>
      </c>
      <c r="BT583" s="190" t="str">
        <f t="shared" si="792"/>
        <v>BT$18</v>
      </c>
      <c r="BU583" s="190" t="str">
        <f t="shared" si="792"/>
        <v>BU$18</v>
      </c>
      <c r="BV583" s="190" t="str">
        <f t="shared" si="792"/>
        <v>BV$18</v>
      </c>
      <c r="BW583" s="190" t="str">
        <f t="shared" si="792"/>
        <v>BW$18</v>
      </c>
      <c r="BX583" s="190" t="str">
        <f t="shared" si="792"/>
        <v>BX$18</v>
      </c>
      <c r="BY583" s="190" t="str">
        <f t="shared" si="792"/>
        <v>BY$18</v>
      </c>
      <c r="BZ583" s="190" t="str">
        <f t="shared" si="792"/>
        <v>BZ$18</v>
      </c>
      <c r="CA583" s="190" t="str">
        <f t="shared" si="792"/>
        <v>CA$18</v>
      </c>
      <c r="CB583" s="190" t="str">
        <f t="shared" si="792"/>
        <v>CB$18</v>
      </c>
      <c r="CC583" s="190" t="str">
        <f t="shared" si="792"/>
        <v>CC$18</v>
      </c>
      <c r="CD583" s="190" t="str">
        <f t="shared" si="792"/>
        <v>CD$18</v>
      </c>
      <c r="CE583" s="190" t="str">
        <f t="shared" ref="CE583:CL583" si="793">CE$22</f>
        <v>CE$18</v>
      </c>
      <c r="CF583" s="190" t="str">
        <f t="shared" si="793"/>
        <v>CF$18</v>
      </c>
      <c r="CG583" s="190" t="str">
        <f t="shared" si="793"/>
        <v>CG$18</v>
      </c>
      <c r="CH583" s="190" t="str">
        <f t="shared" si="793"/>
        <v>CH$18</v>
      </c>
      <c r="CI583" s="190" t="str">
        <f t="shared" si="793"/>
        <v>CI$18</v>
      </c>
      <c r="CJ583" s="190" t="str">
        <f t="shared" si="793"/>
        <v>CJ$18</v>
      </c>
      <c r="CK583" s="190" t="str">
        <f t="shared" si="793"/>
        <v>CK$18</v>
      </c>
      <c r="CL583" s="190" t="str">
        <f t="shared" si="793"/>
        <v>CL$18</v>
      </c>
      <c r="CN583" s="201"/>
      <c r="CO583" s="190" t="str">
        <f t="shared" ref="CO583:DL583" si="794">CO$22</f>
        <v>CO$18</v>
      </c>
      <c r="CP583" s="190" t="str">
        <f t="shared" si="794"/>
        <v>CP$18</v>
      </c>
      <c r="CQ583" s="190" t="str">
        <f t="shared" si="794"/>
        <v>CQ$18</v>
      </c>
      <c r="CR583" s="190" t="str">
        <f t="shared" si="794"/>
        <v>CR$18</v>
      </c>
      <c r="CS583" s="190" t="str">
        <f t="shared" si="794"/>
        <v>CS$18</v>
      </c>
      <c r="CT583" s="190" t="str">
        <f t="shared" si="794"/>
        <v>CT$18</v>
      </c>
      <c r="CU583" s="190" t="str">
        <f t="shared" si="794"/>
        <v>CU$18</v>
      </c>
      <c r="CV583" s="190" t="str">
        <f t="shared" si="794"/>
        <v>CV$18</v>
      </c>
      <c r="CW583" s="190" t="str">
        <f t="shared" si="794"/>
        <v>CW$18</v>
      </c>
      <c r="CX583" s="190" t="str">
        <f t="shared" si="794"/>
        <v>CX$18</v>
      </c>
      <c r="CY583" s="190" t="str">
        <f t="shared" si="794"/>
        <v>CY$18</v>
      </c>
      <c r="CZ583" s="190" t="str">
        <f t="shared" si="794"/>
        <v>CZ$18</v>
      </c>
      <c r="DA583" s="190" t="str">
        <f t="shared" si="794"/>
        <v>DA$18</v>
      </c>
      <c r="DB583" s="190" t="str">
        <f t="shared" si="794"/>
        <v>DB$18</v>
      </c>
      <c r="DC583" s="190" t="str">
        <f t="shared" si="794"/>
        <v>DC$18</v>
      </c>
      <c r="DD583" s="190" t="str">
        <f t="shared" si="794"/>
        <v>DD$18</v>
      </c>
      <c r="DE583" s="190" t="str">
        <f t="shared" si="794"/>
        <v>DE$18</v>
      </c>
      <c r="DF583" s="190" t="str">
        <f t="shared" si="794"/>
        <v>DF$18</v>
      </c>
      <c r="DG583" s="190" t="str">
        <f t="shared" si="794"/>
        <v>DG$18</v>
      </c>
      <c r="DH583" s="190" t="str">
        <f t="shared" si="794"/>
        <v>DH$18</v>
      </c>
      <c r="DI583" s="190" t="str">
        <f t="shared" si="794"/>
        <v>DI$18</v>
      </c>
      <c r="DJ583" s="190" t="str">
        <f t="shared" si="794"/>
        <v>DJ$18</v>
      </c>
      <c r="DK583" s="190" t="str">
        <f t="shared" si="794"/>
        <v>DK$18</v>
      </c>
      <c r="DL583" s="190" t="str">
        <f t="shared" si="794"/>
        <v>DL$18</v>
      </c>
    </row>
    <row r="584" spans="1:116" x14ac:dyDescent="0.4">
      <c r="A584" s="174"/>
      <c r="E584" s="8"/>
      <c r="G584" s="175" t="s">
        <v>464</v>
      </c>
      <c r="H584" s="200"/>
      <c r="I584" s="201"/>
      <c r="J584" s="201"/>
      <c r="K584" s="202"/>
      <c r="L584" s="202"/>
      <c r="M584" s="202"/>
      <c r="N584" s="202"/>
      <c r="O584" s="202"/>
      <c r="P584" s="202"/>
      <c r="R584" s="202"/>
      <c r="S584" s="190" t="str">
        <f t="shared" ref="S584:CD584" si="795">S$23</f>
        <v>S$19</v>
      </c>
      <c r="T584" s="190" t="str">
        <f t="shared" si="795"/>
        <v>T$19</v>
      </c>
      <c r="U584" s="190" t="str">
        <f t="shared" si="795"/>
        <v>U$19</v>
      </c>
      <c r="V584" s="190" t="str">
        <f t="shared" si="795"/>
        <v>V$19</v>
      </c>
      <c r="W584" s="190" t="str">
        <f t="shared" si="795"/>
        <v>W$19</v>
      </c>
      <c r="X584" s="190" t="str">
        <f t="shared" si="795"/>
        <v>X$19</v>
      </c>
      <c r="Y584" s="190" t="str">
        <f t="shared" si="795"/>
        <v>Y$19</v>
      </c>
      <c r="Z584" s="190" t="str">
        <f t="shared" si="795"/>
        <v>Z$19</v>
      </c>
      <c r="AA584" s="190" t="str">
        <f t="shared" si="795"/>
        <v>AA$19</v>
      </c>
      <c r="AB584" s="190" t="str">
        <f t="shared" si="795"/>
        <v>AB$19</v>
      </c>
      <c r="AC584" s="190" t="str">
        <f t="shared" si="795"/>
        <v>AC$19</v>
      </c>
      <c r="AD584" s="190" t="str">
        <f t="shared" si="795"/>
        <v>AD$19</v>
      </c>
      <c r="AE584" s="190" t="str">
        <f t="shared" si="795"/>
        <v>AE$19</v>
      </c>
      <c r="AF584" s="190" t="str">
        <f t="shared" si="795"/>
        <v>AF$19</v>
      </c>
      <c r="AG584" s="190" t="str">
        <f t="shared" si="795"/>
        <v>AG$19</v>
      </c>
      <c r="AH584" s="190" t="str">
        <f t="shared" si="795"/>
        <v>AH$19</v>
      </c>
      <c r="AI584" s="190" t="str">
        <f t="shared" si="795"/>
        <v>AI$19</v>
      </c>
      <c r="AJ584" s="190" t="str">
        <f t="shared" si="795"/>
        <v>AJ$19</v>
      </c>
      <c r="AK584" s="190" t="str">
        <f t="shared" si="795"/>
        <v>AK$19</v>
      </c>
      <c r="AL584" s="190" t="str">
        <f t="shared" si="795"/>
        <v>AL$19</v>
      </c>
      <c r="AM584" s="190" t="str">
        <f t="shared" si="795"/>
        <v>AM$19</v>
      </c>
      <c r="AN584" s="190" t="str">
        <f t="shared" si="795"/>
        <v>AN$19</v>
      </c>
      <c r="AO584" s="190" t="str">
        <f t="shared" si="795"/>
        <v>AO$19</v>
      </c>
      <c r="AP584" s="190" t="str">
        <f t="shared" si="795"/>
        <v>AP$19</v>
      </c>
      <c r="AQ584" s="190" t="str">
        <f t="shared" si="795"/>
        <v>AQ$19</v>
      </c>
      <c r="AR584" s="190" t="str">
        <f t="shared" si="795"/>
        <v>AR$19</v>
      </c>
      <c r="AS584" s="190" t="str">
        <f t="shared" si="795"/>
        <v>AS$19</v>
      </c>
      <c r="AT584" s="190" t="str">
        <f t="shared" si="795"/>
        <v>AT$19</v>
      </c>
      <c r="AU584" s="190" t="str">
        <f t="shared" si="795"/>
        <v>AU$19</v>
      </c>
      <c r="AV584" s="190" t="str">
        <f t="shared" si="795"/>
        <v>AV$19</v>
      </c>
      <c r="AW584" s="190" t="str">
        <f t="shared" si="795"/>
        <v>AW$19</v>
      </c>
      <c r="AX584" s="190" t="str">
        <f t="shared" si="795"/>
        <v>AX$19</v>
      </c>
      <c r="AY584" s="190" t="str">
        <f t="shared" si="795"/>
        <v>AY$19</v>
      </c>
      <c r="AZ584" s="190" t="str">
        <f t="shared" si="795"/>
        <v>AZ$19</v>
      </c>
      <c r="BA584" s="190" t="str">
        <f t="shared" si="795"/>
        <v>BA$19</v>
      </c>
      <c r="BB584" s="190" t="str">
        <f t="shared" si="795"/>
        <v>BB$19</v>
      </c>
      <c r="BC584" s="190" t="str">
        <f t="shared" si="795"/>
        <v>BC$19</v>
      </c>
      <c r="BD584" s="190" t="str">
        <f t="shared" si="795"/>
        <v>BD$19</v>
      </c>
      <c r="BE584" s="190" t="str">
        <f t="shared" si="795"/>
        <v>BE$19</v>
      </c>
      <c r="BF584" s="190" t="str">
        <f t="shared" si="795"/>
        <v>BF$19</v>
      </c>
      <c r="BG584" s="190" t="str">
        <f t="shared" si="795"/>
        <v>BG$19</v>
      </c>
      <c r="BH584" s="190" t="str">
        <f t="shared" si="795"/>
        <v>BH$19</v>
      </c>
      <c r="BI584" s="190" t="str">
        <f t="shared" si="795"/>
        <v>BI$19</v>
      </c>
      <c r="BJ584" s="190" t="str">
        <f t="shared" si="795"/>
        <v>BJ$19</v>
      </c>
      <c r="BK584" s="190" t="str">
        <f t="shared" si="795"/>
        <v>BK$19</v>
      </c>
      <c r="BL584" s="190" t="str">
        <f t="shared" si="795"/>
        <v>BL$19</v>
      </c>
      <c r="BM584" s="190" t="str">
        <f t="shared" si="795"/>
        <v>BM$19</v>
      </c>
      <c r="BN584" s="190" t="str">
        <f t="shared" si="795"/>
        <v>BN$19</v>
      </c>
      <c r="BO584" s="190" t="str">
        <f t="shared" si="795"/>
        <v>BO$19</v>
      </c>
      <c r="BP584" s="190" t="str">
        <f t="shared" si="795"/>
        <v>BP$19</v>
      </c>
      <c r="BQ584" s="190" t="str">
        <f t="shared" si="795"/>
        <v>BQ$19</v>
      </c>
      <c r="BR584" s="190" t="str">
        <f t="shared" si="795"/>
        <v>BR$19</v>
      </c>
      <c r="BS584" s="190" t="str">
        <f t="shared" si="795"/>
        <v>BS$19</v>
      </c>
      <c r="BT584" s="190" t="str">
        <f t="shared" si="795"/>
        <v>BT$19</v>
      </c>
      <c r="BU584" s="190" t="str">
        <f t="shared" si="795"/>
        <v>BU$19</v>
      </c>
      <c r="BV584" s="190" t="str">
        <f t="shared" si="795"/>
        <v>BV$19</v>
      </c>
      <c r="BW584" s="190" t="str">
        <f t="shared" si="795"/>
        <v>BW$19</v>
      </c>
      <c r="BX584" s="190" t="str">
        <f t="shared" si="795"/>
        <v>BX$19</v>
      </c>
      <c r="BY584" s="190" t="str">
        <f t="shared" si="795"/>
        <v>BY$19</v>
      </c>
      <c r="BZ584" s="190" t="str">
        <f t="shared" si="795"/>
        <v>BZ$19</v>
      </c>
      <c r="CA584" s="190" t="str">
        <f t="shared" si="795"/>
        <v>CA$19</v>
      </c>
      <c r="CB584" s="190" t="str">
        <f t="shared" si="795"/>
        <v>CB$19</v>
      </c>
      <c r="CC584" s="190" t="str">
        <f t="shared" si="795"/>
        <v>CC$19</v>
      </c>
      <c r="CD584" s="190" t="str">
        <f t="shared" si="795"/>
        <v>CD$19</v>
      </c>
      <c r="CE584" s="190" t="str">
        <f t="shared" ref="CE584:CL584" si="796">CE$23</f>
        <v>CE$19</v>
      </c>
      <c r="CF584" s="190" t="str">
        <f t="shared" si="796"/>
        <v>CF$19</v>
      </c>
      <c r="CG584" s="190" t="str">
        <f t="shared" si="796"/>
        <v>CG$19</v>
      </c>
      <c r="CH584" s="190" t="str">
        <f t="shared" si="796"/>
        <v>CH$19</v>
      </c>
      <c r="CI584" s="190" t="str">
        <f t="shared" si="796"/>
        <v>CI$19</v>
      </c>
      <c r="CJ584" s="190" t="str">
        <f t="shared" si="796"/>
        <v>CJ$19</v>
      </c>
      <c r="CK584" s="190" t="str">
        <f t="shared" si="796"/>
        <v>CK$19</v>
      </c>
      <c r="CL584" s="190" t="str">
        <f t="shared" si="796"/>
        <v>CL$19</v>
      </c>
      <c r="CN584" s="201"/>
      <c r="CO584" s="190" t="str">
        <f t="shared" ref="CO584:DL584" si="797">CO$23</f>
        <v>CO$19</v>
      </c>
      <c r="CP584" s="190" t="str">
        <f t="shared" si="797"/>
        <v>CP$19</v>
      </c>
      <c r="CQ584" s="190" t="str">
        <f t="shared" si="797"/>
        <v>CQ$19</v>
      </c>
      <c r="CR584" s="190" t="str">
        <f t="shared" si="797"/>
        <v>CR$19</v>
      </c>
      <c r="CS584" s="190" t="str">
        <f t="shared" si="797"/>
        <v>CS$19</v>
      </c>
      <c r="CT584" s="190" t="str">
        <f t="shared" si="797"/>
        <v>CT$19</v>
      </c>
      <c r="CU584" s="190" t="str">
        <f t="shared" si="797"/>
        <v>CU$19</v>
      </c>
      <c r="CV584" s="190" t="str">
        <f t="shared" si="797"/>
        <v>CV$19</v>
      </c>
      <c r="CW584" s="190" t="str">
        <f t="shared" si="797"/>
        <v>CW$19</v>
      </c>
      <c r="CX584" s="190" t="str">
        <f t="shared" si="797"/>
        <v>CX$19</v>
      </c>
      <c r="CY584" s="190" t="str">
        <f t="shared" si="797"/>
        <v>CY$19</v>
      </c>
      <c r="CZ584" s="190" t="str">
        <f t="shared" si="797"/>
        <v>CZ$19</v>
      </c>
      <c r="DA584" s="190" t="str">
        <f t="shared" si="797"/>
        <v>DA$19</v>
      </c>
      <c r="DB584" s="190" t="str">
        <f t="shared" si="797"/>
        <v>DB$19</v>
      </c>
      <c r="DC584" s="190" t="str">
        <f t="shared" si="797"/>
        <v>DC$19</v>
      </c>
      <c r="DD584" s="190" t="str">
        <f t="shared" si="797"/>
        <v>DD$19</v>
      </c>
      <c r="DE584" s="190" t="str">
        <f t="shared" si="797"/>
        <v>DE$19</v>
      </c>
      <c r="DF584" s="190" t="str">
        <f t="shared" si="797"/>
        <v>DF$19</v>
      </c>
      <c r="DG584" s="190" t="str">
        <f t="shared" si="797"/>
        <v>DG$19</v>
      </c>
      <c r="DH584" s="190" t="str">
        <f t="shared" si="797"/>
        <v>DH$19</v>
      </c>
      <c r="DI584" s="190" t="str">
        <f t="shared" si="797"/>
        <v>DI$19</v>
      </c>
      <c r="DJ584" s="190" t="str">
        <f t="shared" si="797"/>
        <v>DJ$19</v>
      </c>
      <c r="DK584" s="190" t="str">
        <f t="shared" si="797"/>
        <v>DK$19</v>
      </c>
      <c r="DL584" s="190" t="str">
        <f t="shared" si="797"/>
        <v>DL$19</v>
      </c>
    </row>
    <row r="585" spans="1:116" x14ac:dyDescent="0.4">
      <c r="A585" s="48" t="s">
        <v>218</v>
      </c>
      <c r="B585" s="31" t="s">
        <v>81</v>
      </c>
      <c r="C585" s="31"/>
      <c r="D585" t="s">
        <v>786</v>
      </c>
      <c r="E585" s="8" t="str">
        <f t="shared" ref="E585:E598" si="798">ROW()&amp;" "&amp;D585</f>
        <v>585 HOURLY-PV</v>
      </c>
      <c r="F585" t="s">
        <v>413</v>
      </c>
      <c r="G585" s="70" t="s">
        <v>787</v>
      </c>
      <c r="H585" s="48"/>
      <c r="I585" s="304"/>
      <c r="J585" s="304"/>
      <c r="K585" s="48"/>
      <c r="L585" s="48"/>
      <c r="M585" s="48"/>
      <c r="N585" s="48"/>
      <c r="O585" s="48"/>
      <c r="P585" s="48"/>
      <c r="R585" s="70"/>
      <c r="S585" s="70"/>
      <c r="T585" s="70"/>
      <c r="U585" s="70"/>
      <c r="V585" s="70"/>
      <c r="W585" s="70"/>
      <c r="X585" s="70"/>
      <c r="Y585" s="70"/>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c r="CS585" s="70"/>
      <c r="CT585" s="70"/>
      <c r="CU585" s="70"/>
      <c r="CV585" s="70"/>
      <c r="CW585" s="70"/>
      <c r="CX585" s="70"/>
      <c r="CY585" s="70"/>
      <c r="CZ585" s="70"/>
      <c r="DA585" s="70"/>
      <c r="DB585" s="70"/>
      <c r="DC585" s="70"/>
      <c r="DD585" s="70"/>
      <c r="DE585" s="70"/>
      <c r="DF585" s="70"/>
      <c r="DG585" s="70"/>
      <c r="DH585" s="70"/>
      <c r="DI585" s="70"/>
      <c r="DJ585" s="70"/>
      <c r="DK585" s="70"/>
      <c r="DL585" s="70"/>
    </row>
    <row r="586" spans="1:116" x14ac:dyDescent="0.4">
      <c r="B586" t="s">
        <v>332</v>
      </c>
      <c r="C586" t="s">
        <v>80</v>
      </c>
      <c r="D586" t="s">
        <v>786</v>
      </c>
      <c r="E586" s="8" t="str">
        <f t="shared" si="798"/>
        <v>586 HOURLY-PV</v>
      </c>
      <c r="G586" s="145" t="str">
        <f>"# of "&amp;G599&amp;"s"</f>
        <v># of projects</v>
      </c>
      <c r="H586" s="12"/>
      <c r="I586" s="60"/>
      <c r="J586" s="60"/>
      <c r="K586" s="15">
        <f t="shared" ref="K586:P586" ca="1" si="799">SUMIF($3:$3,K$2,586:586)</f>
        <v>60000</v>
      </c>
      <c r="L586" s="15">
        <f t="shared" ca="1" si="799"/>
        <v>60000</v>
      </c>
      <c r="M586" s="15">
        <f t="shared" ca="1" si="799"/>
        <v>60000</v>
      </c>
      <c r="N586" s="15">
        <f t="shared" ca="1" si="799"/>
        <v>60000</v>
      </c>
      <c r="O586" s="15">
        <f t="shared" ca="1" si="799"/>
        <v>60000</v>
      </c>
      <c r="P586" s="15">
        <f t="shared" ca="1" si="799"/>
        <v>60000</v>
      </c>
      <c r="R586" s="15"/>
      <c r="S586" s="15" cm="1">
        <f t="array" aca="1" ref="S586" ca="1">INDIRECT(S580)</f>
        <v>5000</v>
      </c>
      <c r="T586" s="15" cm="1">
        <f t="array" aca="1" ref="T586" ca="1">INDIRECT(T580)</f>
        <v>5000</v>
      </c>
      <c r="U586" s="15" cm="1">
        <f t="array" aca="1" ref="U586" ca="1">INDIRECT(U580)</f>
        <v>5000</v>
      </c>
      <c r="V586" s="15" cm="1">
        <f t="array" aca="1" ref="V586" ca="1">INDIRECT(V580)</f>
        <v>5000</v>
      </c>
      <c r="W586" s="15" cm="1">
        <f t="array" aca="1" ref="W586" ca="1">INDIRECT(W580)</f>
        <v>5000</v>
      </c>
      <c r="X586" s="15" cm="1">
        <f t="array" aca="1" ref="X586" ca="1">INDIRECT(X580)</f>
        <v>5000</v>
      </c>
      <c r="Y586" s="15" cm="1">
        <f t="array" aca="1" ref="Y586" ca="1">INDIRECT(Y580)</f>
        <v>5000</v>
      </c>
      <c r="Z586" s="15" cm="1">
        <f t="array" aca="1" ref="Z586" ca="1">INDIRECT(Z580)</f>
        <v>5000</v>
      </c>
      <c r="AA586" s="15" cm="1">
        <f t="array" aca="1" ref="AA586" ca="1">INDIRECT(AA580)</f>
        <v>5000</v>
      </c>
      <c r="AB586" s="15" cm="1">
        <f t="array" aca="1" ref="AB586" ca="1">INDIRECT(AB580)</f>
        <v>5000</v>
      </c>
      <c r="AC586" s="15" cm="1">
        <f t="array" aca="1" ref="AC586" ca="1">INDIRECT(AC580)</f>
        <v>5000</v>
      </c>
      <c r="AD586" s="15" cm="1">
        <f t="array" aca="1" ref="AD586" ca="1">INDIRECT(AD580)</f>
        <v>5000</v>
      </c>
      <c r="AE586" s="15" cm="1">
        <f t="array" aca="1" ref="AE586" ca="1">INDIRECT(AE580)</f>
        <v>5000</v>
      </c>
      <c r="AF586" s="15" cm="1">
        <f t="array" aca="1" ref="AF586" ca="1">INDIRECT(AF580)</f>
        <v>5000</v>
      </c>
      <c r="AG586" s="15" cm="1">
        <f t="array" aca="1" ref="AG586" ca="1">INDIRECT(AG580)</f>
        <v>5000</v>
      </c>
      <c r="AH586" s="15" cm="1">
        <f t="array" aca="1" ref="AH586" ca="1">INDIRECT(AH580)</f>
        <v>5000</v>
      </c>
      <c r="AI586" s="15" cm="1">
        <f t="array" aca="1" ref="AI586" ca="1">INDIRECT(AI580)</f>
        <v>5000</v>
      </c>
      <c r="AJ586" s="15" cm="1">
        <f t="array" aca="1" ref="AJ586" ca="1">INDIRECT(AJ580)</f>
        <v>5000</v>
      </c>
      <c r="AK586" s="15" cm="1">
        <f t="array" aca="1" ref="AK586" ca="1">INDIRECT(AK580)</f>
        <v>5000</v>
      </c>
      <c r="AL586" s="15" cm="1">
        <f t="array" aca="1" ref="AL586" ca="1">INDIRECT(AL580)</f>
        <v>5000</v>
      </c>
      <c r="AM586" s="15" cm="1">
        <f t="array" aca="1" ref="AM586" ca="1">INDIRECT(AM580)</f>
        <v>5000</v>
      </c>
      <c r="AN586" s="15" cm="1">
        <f t="array" aca="1" ref="AN586" ca="1">INDIRECT(AN580)</f>
        <v>5000</v>
      </c>
      <c r="AO586" s="15" cm="1">
        <f t="array" aca="1" ref="AO586" ca="1">INDIRECT(AO580)</f>
        <v>5000</v>
      </c>
      <c r="AP586" s="15" cm="1">
        <f t="array" aca="1" ref="AP586" ca="1">INDIRECT(AP580)</f>
        <v>5000</v>
      </c>
      <c r="AQ586" s="15" cm="1">
        <f t="array" aca="1" ref="AQ586" ca="1">INDIRECT(AQ580)</f>
        <v>5000</v>
      </c>
      <c r="AR586" s="15" cm="1">
        <f t="array" aca="1" ref="AR586" ca="1">INDIRECT(AR580)</f>
        <v>5000</v>
      </c>
      <c r="AS586" s="15" cm="1">
        <f t="array" aca="1" ref="AS586" ca="1">INDIRECT(AS580)</f>
        <v>5000</v>
      </c>
      <c r="AT586" s="15" cm="1">
        <f t="array" aca="1" ref="AT586" ca="1">INDIRECT(AT580)</f>
        <v>5000</v>
      </c>
      <c r="AU586" s="15" cm="1">
        <f t="array" aca="1" ref="AU586" ca="1">INDIRECT(AU580)</f>
        <v>5000</v>
      </c>
      <c r="AV586" s="15" cm="1">
        <f t="array" aca="1" ref="AV586" ca="1">INDIRECT(AV580)</f>
        <v>5000</v>
      </c>
      <c r="AW586" s="15" cm="1">
        <f t="array" aca="1" ref="AW586" ca="1">INDIRECT(AW580)</f>
        <v>5000</v>
      </c>
      <c r="AX586" s="15" cm="1">
        <f t="array" aca="1" ref="AX586" ca="1">INDIRECT(AX580)</f>
        <v>5000</v>
      </c>
      <c r="AY586" s="15" cm="1">
        <f t="array" aca="1" ref="AY586" ca="1">INDIRECT(AY580)</f>
        <v>5000</v>
      </c>
      <c r="AZ586" s="15" cm="1">
        <f t="array" aca="1" ref="AZ586" ca="1">INDIRECT(AZ580)</f>
        <v>5000</v>
      </c>
      <c r="BA586" s="15" cm="1">
        <f t="array" aca="1" ref="BA586" ca="1">INDIRECT(BA580)</f>
        <v>5000</v>
      </c>
      <c r="BB586" s="15" cm="1">
        <f t="array" aca="1" ref="BB586" ca="1">INDIRECT(BB580)</f>
        <v>5000</v>
      </c>
      <c r="BC586" s="15" cm="1">
        <f t="array" aca="1" ref="BC586" ca="1">INDIRECT(BC580)</f>
        <v>5000</v>
      </c>
      <c r="BD586" s="15" cm="1">
        <f t="array" aca="1" ref="BD586" ca="1">INDIRECT(BD580)</f>
        <v>5000</v>
      </c>
      <c r="BE586" s="15" cm="1">
        <f t="array" aca="1" ref="BE586" ca="1">INDIRECT(BE580)</f>
        <v>5000</v>
      </c>
      <c r="BF586" s="15" cm="1">
        <f t="array" aca="1" ref="BF586" ca="1">INDIRECT(BF580)</f>
        <v>5000</v>
      </c>
      <c r="BG586" s="15" cm="1">
        <f t="array" aca="1" ref="BG586" ca="1">INDIRECT(BG580)</f>
        <v>5000</v>
      </c>
      <c r="BH586" s="15" cm="1">
        <f t="array" aca="1" ref="BH586" ca="1">INDIRECT(BH580)</f>
        <v>5000</v>
      </c>
      <c r="BI586" s="15" cm="1">
        <f t="array" aca="1" ref="BI586" ca="1">INDIRECT(BI580)</f>
        <v>5000</v>
      </c>
      <c r="BJ586" s="15" cm="1">
        <f t="array" aca="1" ref="BJ586" ca="1">INDIRECT(BJ580)</f>
        <v>5000</v>
      </c>
      <c r="BK586" s="15" cm="1">
        <f t="array" aca="1" ref="BK586" ca="1">INDIRECT(BK580)</f>
        <v>5000</v>
      </c>
      <c r="BL586" s="15" cm="1">
        <f t="array" aca="1" ref="BL586" ca="1">INDIRECT(BL580)</f>
        <v>5000</v>
      </c>
      <c r="BM586" s="15" cm="1">
        <f t="array" aca="1" ref="BM586" ca="1">INDIRECT(BM580)</f>
        <v>5000</v>
      </c>
      <c r="BN586" s="15" cm="1">
        <f t="array" aca="1" ref="BN586" ca="1">INDIRECT(BN580)</f>
        <v>5000</v>
      </c>
      <c r="BO586" s="15" cm="1">
        <f t="array" aca="1" ref="BO586" ca="1">INDIRECT(BO580)</f>
        <v>5000</v>
      </c>
      <c r="BP586" s="15" cm="1">
        <f t="array" aca="1" ref="BP586" ca="1">INDIRECT(BP580)</f>
        <v>5000</v>
      </c>
      <c r="BQ586" s="15" cm="1">
        <f t="array" aca="1" ref="BQ586" ca="1">INDIRECT(BQ580)</f>
        <v>5000</v>
      </c>
      <c r="BR586" s="15" cm="1">
        <f t="array" aca="1" ref="BR586" ca="1">INDIRECT(BR580)</f>
        <v>5000</v>
      </c>
      <c r="BS586" s="15" cm="1">
        <f t="array" aca="1" ref="BS586" ca="1">INDIRECT(BS580)</f>
        <v>5000</v>
      </c>
      <c r="BT586" s="15" cm="1">
        <f t="array" aca="1" ref="BT586" ca="1">INDIRECT(BT580)</f>
        <v>5000</v>
      </c>
      <c r="BU586" s="15" cm="1">
        <f t="array" aca="1" ref="BU586" ca="1">INDIRECT(BU580)</f>
        <v>5000</v>
      </c>
      <c r="BV586" s="15" cm="1">
        <f t="array" aca="1" ref="BV586" ca="1">INDIRECT(BV580)</f>
        <v>5000</v>
      </c>
      <c r="BW586" s="15" cm="1">
        <f t="array" aca="1" ref="BW586" ca="1">INDIRECT(BW580)</f>
        <v>5000</v>
      </c>
      <c r="BX586" s="15" cm="1">
        <f t="array" aca="1" ref="BX586" ca="1">INDIRECT(BX580)</f>
        <v>5000</v>
      </c>
      <c r="BY586" s="15" cm="1">
        <f t="array" aca="1" ref="BY586" ca="1">INDIRECT(BY580)</f>
        <v>5000</v>
      </c>
      <c r="BZ586" s="15" cm="1">
        <f t="array" aca="1" ref="BZ586" ca="1">INDIRECT(BZ580)</f>
        <v>5000</v>
      </c>
      <c r="CA586" s="15" cm="1">
        <f t="array" aca="1" ref="CA586" ca="1">INDIRECT(CA580)</f>
        <v>5000</v>
      </c>
      <c r="CB586" s="15" cm="1">
        <f t="array" aca="1" ref="CB586" ca="1">INDIRECT(CB580)</f>
        <v>5000</v>
      </c>
      <c r="CC586" s="15" cm="1">
        <f t="array" aca="1" ref="CC586" ca="1">INDIRECT(CC580)</f>
        <v>5000</v>
      </c>
      <c r="CD586" s="15" cm="1">
        <f t="array" aca="1" ref="CD586" ca="1">INDIRECT(CD580)</f>
        <v>5000</v>
      </c>
      <c r="CE586" s="15" cm="1">
        <f t="array" aca="1" ref="CE586" ca="1">INDIRECT(CE580)</f>
        <v>5000</v>
      </c>
      <c r="CF586" s="15" cm="1">
        <f t="array" aca="1" ref="CF586" ca="1">INDIRECT(CF580)</f>
        <v>5000</v>
      </c>
      <c r="CG586" s="15" cm="1">
        <f t="array" aca="1" ref="CG586" ca="1">INDIRECT(CG580)</f>
        <v>5000</v>
      </c>
      <c r="CH586" s="15" cm="1">
        <f t="array" aca="1" ref="CH586" ca="1">INDIRECT(CH580)</f>
        <v>5000</v>
      </c>
      <c r="CI586" s="15" cm="1">
        <f t="array" aca="1" ref="CI586" ca="1">INDIRECT(CI580)</f>
        <v>5000</v>
      </c>
      <c r="CJ586" s="15" cm="1">
        <f t="array" aca="1" ref="CJ586" ca="1">INDIRECT(CJ580)</f>
        <v>5000</v>
      </c>
      <c r="CK586" s="15" cm="1">
        <f t="array" aca="1" ref="CK586" ca="1">INDIRECT(CK580)</f>
        <v>5000</v>
      </c>
      <c r="CL586" s="15" cm="1">
        <f t="array" aca="1" ref="CL586" ca="1">INDIRECT(CL580)</f>
        <v>5000</v>
      </c>
      <c r="CM586" s="15" t="e" cm="1">
        <f t="array" aca="1" ref="CM586" ca="1">INDIRECT(CM580)</f>
        <v>#REF!</v>
      </c>
      <c r="CN586" s="15" t="e" cm="1">
        <f t="array" aca="1" ref="CN586" ca="1">INDIRECT(CN580)</f>
        <v>#REF!</v>
      </c>
      <c r="CO586" s="15" cm="1">
        <f t="array" aca="1" ref="CO586" ca="1">INDIRECT(CO580)</f>
        <v>5000</v>
      </c>
      <c r="CP586" s="15" cm="1">
        <f t="array" aca="1" ref="CP586" ca="1">INDIRECT(CP580)</f>
        <v>5000</v>
      </c>
      <c r="CQ586" s="15" cm="1">
        <f t="array" aca="1" ref="CQ586" ca="1">INDIRECT(CQ580)</f>
        <v>5000</v>
      </c>
      <c r="CR586" s="15" cm="1">
        <f t="array" aca="1" ref="CR586" ca="1">INDIRECT(CR580)</f>
        <v>5000</v>
      </c>
      <c r="CS586" s="15" cm="1">
        <f t="array" aca="1" ref="CS586" ca="1">INDIRECT(CS580)</f>
        <v>5000</v>
      </c>
      <c r="CT586" s="15" cm="1">
        <f t="array" aca="1" ref="CT586" ca="1">INDIRECT(CT580)</f>
        <v>5000</v>
      </c>
      <c r="CU586" s="15" cm="1">
        <f t="array" aca="1" ref="CU586" ca="1">INDIRECT(CU580)</f>
        <v>5000</v>
      </c>
      <c r="CV586" s="15" cm="1">
        <f t="array" aca="1" ref="CV586" ca="1">INDIRECT(CV580)</f>
        <v>5000</v>
      </c>
      <c r="CW586" s="15" cm="1">
        <f t="array" aca="1" ref="CW586" ca="1">INDIRECT(CW580)</f>
        <v>5000</v>
      </c>
      <c r="CX586" s="15" cm="1">
        <f t="array" aca="1" ref="CX586" ca="1">INDIRECT(CX580)</f>
        <v>5000</v>
      </c>
      <c r="CY586" s="15" cm="1">
        <f t="array" aca="1" ref="CY586" ca="1">INDIRECT(CY580)</f>
        <v>5000</v>
      </c>
      <c r="CZ586" s="15" cm="1">
        <f t="array" aca="1" ref="CZ586" ca="1">INDIRECT(CZ580)</f>
        <v>5000</v>
      </c>
      <c r="DA586" s="15" cm="1">
        <f t="array" aca="1" ref="DA586" ca="1">INDIRECT(DA580)</f>
        <v>5000</v>
      </c>
      <c r="DB586" s="15" cm="1">
        <f t="array" aca="1" ref="DB586" ca="1">INDIRECT(DB580)</f>
        <v>5000</v>
      </c>
      <c r="DC586" s="15" cm="1">
        <f t="array" aca="1" ref="DC586" ca="1">INDIRECT(DC580)</f>
        <v>5000</v>
      </c>
      <c r="DD586" s="15" cm="1">
        <f t="array" aca="1" ref="DD586" ca="1">INDIRECT(DD580)</f>
        <v>5000</v>
      </c>
      <c r="DE586" s="15" cm="1">
        <f t="array" aca="1" ref="DE586" ca="1">INDIRECT(DE580)</f>
        <v>5000</v>
      </c>
      <c r="DF586" s="15" cm="1">
        <f t="array" aca="1" ref="DF586" ca="1">INDIRECT(DF580)</f>
        <v>5000</v>
      </c>
      <c r="DG586" s="15" cm="1">
        <f t="array" aca="1" ref="DG586" ca="1">INDIRECT(DG580)</f>
        <v>5000</v>
      </c>
      <c r="DH586" s="15" cm="1">
        <f t="array" aca="1" ref="DH586" ca="1">INDIRECT(DH580)</f>
        <v>5000</v>
      </c>
      <c r="DI586" s="15" cm="1">
        <f t="array" aca="1" ref="DI586" ca="1">INDIRECT(DI580)</f>
        <v>5000</v>
      </c>
      <c r="DJ586" s="15" cm="1">
        <f t="array" aca="1" ref="DJ586" ca="1">INDIRECT(DJ580)</f>
        <v>5000</v>
      </c>
      <c r="DK586" s="15" cm="1">
        <f t="array" aca="1" ref="DK586" ca="1">INDIRECT(DK580)</f>
        <v>5000</v>
      </c>
      <c r="DL586" s="15" cm="1">
        <f t="array" aca="1" ref="DL586" ca="1">INDIRECT(DL580)</f>
        <v>5000</v>
      </c>
    </row>
    <row r="587" spans="1:116" x14ac:dyDescent="0.4">
      <c r="B587" t="str">
        <f>E587</f>
        <v>587 HOURLY-PV</v>
      </c>
      <c r="D587" t="s">
        <v>786</v>
      </c>
      <c r="E587" s="8" t="str">
        <f t="shared" si="798"/>
        <v>587 HOURLY-PV</v>
      </c>
      <c r="G587" s="145" t="str">
        <f>"Avg. # of billable hours/"&amp;G599</f>
        <v>Avg. # of billable hours/project</v>
      </c>
      <c r="H587" s="12"/>
      <c r="I587" s="60"/>
      <c r="J587" s="60"/>
      <c r="K587" s="256">
        <v>100</v>
      </c>
      <c r="L587" s="256">
        <v>100</v>
      </c>
      <c r="M587" s="256">
        <v>100</v>
      </c>
      <c r="N587" s="256">
        <v>100</v>
      </c>
      <c r="O587" s="256">
        <v>100</v>
      </c>
      <c r="P587" s="256">
        <v>100</v>
      </c>
      <c r="R587" s="19"/>
      <c r="S587" s="257" cm="1">
        <f t="array" ref="S587">INDEX($K:$P,ROW(),MATCH(S$3,$K$2:$P$2,0))</f>
        <v>100</v>
      </c>
      <c r="T587" s="257" cm="1">
        <f t="array" ref="T587">INDEX($K:$P,ROW(),MATCH(T$3,$K$2:$P$2,0))</f>
        <v>100</v>
      </c>
      <c r="U587" s="257" cm="1">
        <f t="array" ref="U587">INDEX($K:$P,ROW(),MATCH(U$3,$K$2:$P$2,0))</f>
        <v>100</v>
      </c>
      <c r="V587" s="257" cm="1">
        <f t="array" ref="V587">INDEX($K:$P,ROW(),MATCH(V$3,$K$2:$P$2,0))</f>
        <v>100</v>
      </c>
      <c r="W587" s="257" cm="1">
        <f t="array" ref="W587">INDEX($K:$P,ROW(),MATCH(W$3,$K$2:$P$2,0))</f>
        <v>100</v>
      </c>
      <c r="X587" s="257" cm="1">
        <f t="array" ref="X587">INDEX($K:$P,ROW(),MATCH(X$3,$K$2:$P$2,0))</f>
        <v>100</v>
      </c>
      <c r="Y587" s="257" cm="1">
        <f t="array" ref="Y587">INDEX($K:$P,ROW(),MATCH(Y$3,$K$2:$P$2,0))</f>
        <v>100</v>
      </c>
      <c r="Z587" s="257" cm="1">
        <f t="array" ref="Z587">INDEX($K:$P,ROW(),MATCH(Z$3,$K$2:$P$2,0))</f>
        <v>100</v>
      </c>
      <c r="AA587" s="257" cm="1">
        <f t="array" ref="AA587">INDEX($K:$P,ROW(),MATCH(AA$3,$K$2:$P$2,0))</f>
        <v>100</v>
      </c>
      <c r="AB587" s="257" cm="1">
        <f t="array" ref="AB587">INDEX($K:$P,ROW(),MATCH(AB$3,$K$2:$P$2,0))</f>
        <v>100</v>
      </c>
      <c r="AC587" s="257" cm="1">
        <f t="array" ref="AC587">INDEX($K:$P,ROW(),MATCH(AC$3,$K$2:$P$2,0))</f>
        <v>100</v>
      </c>
      <c r="AD587" s="257" cm="1">
        <f t="array" ref="AD587">INDEX($K:$P,ROW(),MATCH(AD$3,$K$2:$P$2,0))</f>
        <v>100</v>
      </c>
      <c r="AE587" s="257" cm="1">
        <f t="array" ref="AE587">INDEX($K:$P,ROW(),MATCH(AE$3,$K$2:$P$2,0))</f>
        <v>100</v>
      </c>
      <c r="AF587" s="257" cm="1">
        <f t="array" ref="AF587">INDEX($K:$P,ROW(),MATCH(AF$3,$K$2:$P$2,0))</f>
        <v>100</v>
      </c>
      <c r="AG587" s="257" cm="1">
        <f t="array" ref="AG587">INDEX($K:$P,ROW(),MATCH(AG$3,$K$2:$P$2,0))</f>
        <v>100</v>
      </c>
      <c r="AH587" s="257" cm="1">
        <f t="array" ref="AH587">INDEX($K:$P,ROW(),MATCH(AH$3,$K$2:$P$2,0))</f>
        <v>100</v>
      </c>
      <c r="AI587" s="257" cm="1">
        <f t="array" ref="AI587">INDEX($K:$P,ROW(),MATCH(AI$3,$K$2:$P$2,0))</f>
        <v>100</v>
      </c>
      <c r="AJ587" s="257" cm="1">
        <f t="array" ref="AJ587">INDEX($K:$P,ROW(),MATCH(AJ$3,$K$2:$P$2,0))</f>
        <v>100</v>
      </c>
      <c r="AK587" s="257" cm="1">
        <f t="array" ref="AK587">INDEX($K:$P,ROW(),MATCH(AK$3,$K$2:$P$2,0))</f>
        <v>100</v>
      </c>
      <c r="AL587" s="257" cm="1">
        <f t="array" ref="AL587">INDEX($K:$P,ROW(),MATCH(AL$3,$K$2:$P$2,0))</f>
        <v>100</v>
      </c>
      <c r="AM587" s="257" cm="1">
        <f t="array" ref="AM587">INDEX($K:$P,ROW(),MATCH(AM$3,$K$2:$P$2,0))</f>
        <v>100</v>
      </c>
      <c r="AN587" s="257" cm="1">
        <f t="array" ref="AN587">INDEX($K:$P,ROW(),MATCH(AN$3,$K$2:$P$2,0))</f>
        <v>100</v>
      </c>
      <c r="AO587" s="257" cm="1">
        <f t="array" ref="AO587">INDEX($K:$P,ROW(),MATCH(AO$3,$K$2:$P$2,0))</f>
        <v>100</v>
      </c>
      <c r="AP587" s="257" cm="1">
        <f t="array" ref="AP587">INDEX($K:$P,ROW(),MATCH(AP$3,$K$2:$P$2,0))</f>
        <v>100</v>
      </c>
      <c r="AQ587" s="257" cm="1">
        <f t="array" ref="AQ587">INDEX($K:$P,ROW(),MATCH(AQ$3,$K$2:$P$2,0))</f>
        <v>100</v>
      </c>
      <c r="AR587" s="257" cm="1">
        <f t="array" ref="AR587">INDEX($K:$P,ROW(),MATCH(AR$3,$K$2:$P$2,0))</f>
        <v>100</v>
      </c>
      <c r="AS587" s="257" cm="1">
        <f t="array" ref="AS587">INDEX($K:$P,ROW(),MATCH(AS$3,$K$2:$P$2,0))</f>
        <v>100</v>
      </c>
      <c r="AT587" s="257" cm="1">
        <f t="array" ref="AT587">INDEX($K:$P,ROW(),MATCH(AT$3,$K$2:$P$2,0))</f>
        <v>100</v>
      </c>
      <c r="AU587" s="257" cm="1">
        <f t="array" ref="AU587">INDEX($K:$P,ROW(),MATCH(AU$3,$K$2:$P$2,0))</f>
        <v>100</v>
      </c>
      <c r="AV587" s="257" cm="1">
        <f t="array" ref="AV587">INDEX($K:$P,ROW(),MATCH(AV$3,$K$2:$P$2,0))</f>
        <v>100</v>
      </c>
      <c r="AW587" s="257" cm="1">
        <f t="array" ref="AW587">INDEX($K:$P,ROW(),MATCH(AW$3,$K$2:$P$2,0))</f>
        <v>100</v>
      </c>
      <c r="AX587" s="257" cm="1">
        <f t="array" ref="AX587">INDEX($K:$P,ROW(),MATCH(AX$3,$K$2:$P$2,0))</f>
        <v>100</v>
      </c>
      <c r="AY587" s="257" cm="1">
        <f t="array" ref="AY587">INDEX($K:$P,ROW(),MATCH(AY$3,$K$2:$P$2,0))</f>
        <v>100</v>
      </c>
      <c r="AZ587" s="257" cm="1">
        <f t="array" ref="AZ587">INDEX($K:$P,ROW(),MATCH(AZ$3,$K$2:$P$2,0))</f>
        <v>100</v>
      </c>
      <c r="BA587" s="257" cm="1">
        <f t="array" ref="BA587">INDEX($K:$P,ROW(),MATCH(BA$3,$K$2:$P$2,0))</f>
        <v>100</v>
      </c>
      <c r="BB587" s="257" cm="1">
        <f t="array" ref="BB587">INDEX($K:$P,ROW(),MATCH(BB$3,$K$2:$P$2,0))</f>
        <v>100</v>
      </c>
      <c r="BC587" s="257" cm="1">
        <f t="array" ref="BC587">INDEX($K:$P,ROW(),MATCH(BC$3,$K$2:$P$2,0))</f>
        <v>100</v>
      </c>
      <c r="BD587" s="257" cm="1">
        <f t="array" ref="BD587">INDEX($K:$P,ROW(),MATCH(BD$3,$K$2:$P$2,0))</f>
        <v>100</v>
      </c>
      <c r="BE587" s="257" cm="1">
        <f t="array" ref="BE587">INDEX($K:$P,ROW(),MATCH(BE$3,$K$2:$P$2,0))</f>
        <v>100</v>
      </c>
      <c r="BF587" s="257" cm="1">
        <f t="array" ref="BF587">INDEX($K:$P,ROW(),MATCH(BF$3,$K$2:$P$2,0))</f>
        <v>100</v>
      </c>
      <c r="BG587" s="257" cm="1">
        <f t="array" ref="BG587">INDEX($K:$P,ROW(),MATCH(BG$3,$K$2:$P$2,0))</f>
        <v>100</v>
      </c>
      <c r="BH587" s="257" cm="1">
        <f t="array" ref="BH587">INDEX($K:$P,ROW(),MATCH(BH$3,$K$2:$P$2,0))</f>
        <v>100</v>
      </c>
      <c r="BI587" s="257" cm="1">
        <f t="array" ref="BI587">INDEX($K:$P,ROW(),MATCH(BI$3,$K$2:$P$2,0))</f>
        <v>100</v>
      </c>
      <c r="BJ587" s="257" cm="1">
        <f t="array" ref="BJ587">INDEX($K:$P,ROW(),MATCH(BJ$3,$K$2:$P$2,0))</f>
        <v>100</v>
      </c>
      <c r="BK587" s="257" cm="1">
        <f t="array" ref="BK587">INDEX($K:$P,ROW(),MATCH(BK$3,$K$2:$P$2,0))</f>
        <v>100</v>
      </c>
      <c r="BL587" s="257" cm="1">
        <f t="array" ref="BL587">INDEX($K:$P,ROW(),MATCH(BL$3,$K$2:$P$2,0))</f>
        <v>100</v>
      </c>
      <c r="BM587" s="257" cm="1">
        <f t="array" ref="BM587">INDEX($K:$P,ROW(),MATCH(BM$3,$K$2:$P$2,0))</f>
        <v>100</v>
      </c>
      <c r="BN587" s="257" cm="1">
        <f t="array" ref="BN587">INDEX($K:$P,ROW(),MATCH(BN$3,$K$2:$P$2,0))</f>
        <v>100</v>
      </c>
      <c r="BO587" s="257" cm="1">
        <f t="array" ref="BO587">INDEX($K:$P,ROW(),MATCH(BO$3,$K$2:$P$2,0))</f>
        <v>100</v>
      </c>
      <c r="BP587" s="257" cm="1">
        <f t="array" ref="BP587">INDEX($K:$P,ROW(),MATCH(BP$3,$K$2:$P$2,0))</f>
        <v>100</v>
      </c>
      <c r="BQ587" s="257" cm="1">
        <f t="array" ref="BQ587">INDEX($K:$P,ROW(),MATCH(BQ$3,$K$2:$P$2,0))</f>
        <v>100</v>
      </c>
      <c r="BR587" s="257" cm="1">
        <f t="array" ref="BR587">INDEX($K:$P,ROW(),MATCH(BR$3,$K$2:$P$2,0))</f>
        <v>100</v>
      </c>
      <c r="BS587" s="257" cm="1">
        <f t="array" ref="BS587">INDEX($K:$P,ROW(),MATCH(BS$3,$K$2:$P$2,0))</f>
        <v>100</v>
      </c>
      <c r="BT587" s="257" cm="1">
        <f t="array" ref="BT587">INDEX($K:$P,ROW(),MATCH(BT$3,$K$2:$P$2,0))</f>
        <v>100</v>
      </c>
      <c r="BU587" s="257" cm="1">
        <f t="array" ref="BU587">INDEX($K:$P,ROW(),MATCH(BU$3,$K$2:$P$2,0))</f>
        <v>100</v>
      </c>
      <c r="BV587" s="257" cm="1">
        <f t="array" ref="BV587">INDEX($K:$P,ROW(),MATCH(BV$3,$K$2:$P$2,0))</f>
        <v>100</v>
      </c>
      <c r="BW587" s="257" cm="1">
        <f t="array" ref="BW587">INDEX($K:$P,ROW(),MATCH(BW$3,$K$2:$P$2,0))</f>
        <v>100</v>
      </c>
      <c r="BX587" s="257" cm="1">
        <f t="array" ref="BX587">INDEX($K:$P,ROW(),MATCH(BX$3,$K$2:$P$2,0))</f>
        <v>100</v>
      </c>
      <c r="BY587" s="257" cm="1">
        <f t="array" ref="BY587">INDEX($K:$P,ROW(),MATCH(BY$3,$K$2:$P$2,0))</f>
        <v>100</v>
      </c>
      <c r="BZ587" s="257" cm="1">
        <f t="array" ref="BZ587">INDEX($K:$P,ROW(),MATCH(BZ$3,$K$2:$P$2,0))</f>
        <v>100</v>
      </c>
      <c r="CA587" s="257" cm="1">
        <f t="array" ref="CA587">INDEX($K:$P,ROW(),MATCH(CA$3,$K$2:$P$2,0))</f>
        <v>100</v>
      </c>
      <c r="CB587" s="257" cm="1">
        <f t="array" ref="CB587">INDEX($K:$P,ROW(),MATCH(CB$3,$K$2:$P$2,0))</f>
        <v>100</v>
      </c>
      <c r="CC587" s="257" cm="1">
        <f t="array" ref="CC587">INDEX($K:$P,ROW(),MATCH(CC$3,$K$2:$P$2,0))</f>
        <v>100</v>
      </c>
      <c r="CD587" s="257" cm="1">
        <f t="array" ref="CD587">INDEX($K:$P,ROW(),MATCH(CD$3,$K$2:$P$2,0))</f>
        <v>100</v>
      </c>
      <c r="CE587" s="257" cm="1">
        <f t="array" ref="CE587">INDEX($K:$P,ROW(),MATCH(CE$3,$K$2:$P$2,0))</f>
        <v>100</v>
      </c>
      <c r="CF587" s="257" cm="1">
        <f t="array" ref="CF587">INDEX($K:$P,ROW(),MATCH(CF$3,$K$2:$P$2,0))</f>
        <v>100</v>
      </c>
      <c r="CG587" s="257" cm="1">
        <f t="array" ref="CG587">INDEX($K:$P,ROW(),MATCH(CG$3,$K$2:$P$2,0))</f>
        <v>100</v>
      </c>
      <c r="CH587" s="257" cm="1">
        <f t="array" ref="CH587">INDEX($K:$P,ROW(),MATCH(CH$3,$K$2:$P$2,0))</f>
        <v>100</v>
      </c>
      <c r="CI587" s="257" cm="1">
        <f t="array" ref="CI587">INDEX($K:$P,ROW(),MATCH(CI$3,$K$2:$P$2,0))</f>
        <v>100</v>
      </c>
      <c r="CJ587" s="257" cm="1">
        <f t="array" ref="CJ587">INDEX($K:$P,ROW(),MATCH(CJ$3,$K$2:$P$2,0))</f>
        <v>100</v>
      </c>
      <c r="CK587" s="257" cm="1">
        <f t="array" ref="CK587">INDEX($K:$P,ROW(),MATCH(CK$3,$K$2:$P$2,0))</f>
        <v>100</v>
      </c>
      <c r="CL587" s="257" cm="1">
        <f t="array" ref="CL587">INDEX($K:$P,ROW(),MATCH(CL$3,$K$2:$P$2,0))</f>
        <v>100</v>
      </c>
      <c r="CM587" s="364"/>
      <c r="CN587" s="365"/>
      <c r="CO587" s="257" t="e" cm="1">
        <f t="array" ref="CO587">INDEX($K:$P,ROW(),MATCH(CO$3,$K$2:$P$2,0))</f>
        <v>#N/A</v>
      </c>
      <c r="CP587" s="257" t="e" cm="1">
        <f t="array" ref="CP587">INDEX($K:$P,ROW(),MATCH(CP$3,$K$2:$P$2,0))</f>
        <v>#N/A</v>
      </c>
      <c r="CQ587" s="257" t="e" cm="1">
        <f t="array" ref="CQ587">INDEX($K:$P,ROW(),MATCH(CQ$3,$K$2:$P$2,0))</f>
        <v>#N/A</v>
      </c>
      <c r="CR587" s="257" t="e" cm="1">
        <f t="array" ref="CR587">INDEX($K:$P,ROW(),MATCH(CR$3,$K$2:$P$2,0))</f>
        <v>#N/A</v>
      </c>
      <c r="CS587" s="257" t="e" cm="1">
        <f t="array" ref="CS587">INDEX($K:$P,ROW(),MATCH(CS$3,$K$2:$P$2,0))</f>
        <v>#N/A</v>
      </c>
      <c r="CT587" s="257" t="e" cm="1">
        <f t="array" ref="CT587">INDEX($K:$P,ROW(),MATCH(CT$3,$K$2:$P$2,0))</f>
        <v>#N/A</v>
      </c>
      <c r="CU587" s="257" t="e" cm="1">
        <f t="array" ref="CU587">INDEX($K:$P,ROW(),MATCH(CU$3,$K$2:$P$2,0))</f>
        <v>#N/A</v>
      </c>
      <c r="CV587" s="257" t="e" cm="1">
        <f t="array" ref="CV587">INDEX($K:$P,ROW(),MATCH(CV$3,$K$2:$P$2,0))</f>
        <v>#N/A</v>
      </c>
      <c r="CW587" s="257" t="e" cm="1">
        <f t="array" ref="CW587">INDEX($K:$P,ROW(),MATCH(CW$3,$K$2:$P$2,0))</f>
        <v>#N/A</v>
      </c>
      <c r="CX587" s="257" t="e" cm="1">
        <f t="array" ref="CX587">INDEX($K:$P,ROW(),MATCH(CX$3,$K$2:$P$2,0))</f>
        <v>#N/A</v>
      </c>
      <c r="CY587" s="257" t="e" cm="1">
        <f t="array" ref="CY587">INDEX($K:$P,ROW(),MATCH(CY$3,$K$2:$P$2,0))</f>
        <v>#N/A</v>
      </c>
      <c r="CZ587" s="257" t="e" cm="1">
        <f t="array" ref="CZ587">INDEX($K:$P,ROW(),MATCH(CZ$3,$K$2:$P$2,0))</f>
        <v>#N/A</v>
      </c>
      <c r="DA587" s="257" t="e" cm="1">
        <f t="array" ref="DA587">INDEX($K:$P,ROW(),MATCH(DA$3,$K$2:$P$2,0))</f>
        <v>#N/A</v>
      </c>
      <c r="DB587" s="257" t="e" cm="1">
        <f t="array" ref="DB587">INDEX($K:$P,ROW(),MATCH(DB$3,$K$2:$P$2,0))</f>
        <v>#N/A</v>
      </c>
      <c r="DC587" s="257" t="e" cm="1">
        <f t="array" ref="DC587">INDEX($K:$P,ROW(),MATCH(DC$3,$K$2:$P$2,0))</f>
        <v>#N/A</v>
      </c>
      <c r="DD587" s="257" t="e" cm="1">
        <f t="array" ref="DD587">INDEX($K:$P,ROW(),MATCH(DD$3,$K$2:$P$2,0))</f>
        <v>#N/A</v>
      </c>
      <c r="DE587" s="257" t="e" cm="1">
        <f t="array" ref="DE587">INDEX($K:$P,ROW(),MATCH(DE$3,$K$2:$P$2,0))</f>
        <v>#N/A</v>
      </c>
      <c r="DF587" s="257" t="e" cm="1">
        <f t="array" ref="DF587">INDEX($K:$P,ROW(),MATCH(DF$3,$K$2:$P$2,0))</f>
        <v>#N/A</v>
      </c>
      <c r="DG587" s="257" t="e" cm="1">
        <f t="array" ref="DG587">INDEX($K:$P,ROW(),MATCH(DG$3,$K$2:$P$2,0))</f>
        <v>#N/A</v>
      </c>
      <c r="DH587" s="257" t="e" cm="1">
        <f t="array" ref="DH587">INDEX($K:$P,ROW(),MATCH(DH$3,$K$2:$P$2,0))</f>
        <v>#N/A</v>
      </c>
      <c r="DI587" s="257" t="e" cm="1">
        <f t="array" ref="DI587">INDEX($K:$P,ROW(),MATCH(DI$3,$K$2:$P$2,0))</f>
        <v>#N/A</v>
      </c>
      <c r="DJ587" s="257" t="e" cm="1">
        <f t="array" ref="DJ587">INDEX($K:$P,ROW(),MATCH(DJ$3,$K$2:$P$2,0))</f>
        <v>#N/A</v>
      </c>
      <c r="DK587" s="257" t="e" cm="1">
        <f t="array" ref="DK587">INDEX($K:$P,ROW(),MATCH(DK$3,$K$2:$P$2,0))</f>
        <v>#N/A</v>
      </c>
      <c r="DL587" s="257" t="e" cm="1">
        <f t="array" ref="DL587">INDEX($K:$P,ROW(),MATCH(DL$3,$K$2:$P$2,0))</f>
        <v>#N/A</v>
      </c>
    </row>
    <row r="588" spans="1:116" x14ac:dyDescent="0.4">
      <c r="D588" t="s">
        <v>786</v>
      </c>
      <c r="E588" s="8" t="str">
        <f t="shared" ref="E588:E591" si="800">ROW()&amp;" "&amp;D588</f>
        <v>588 HOURLY-PV</v>
      </c>
      <c r="G588" s="127" t="s">
        <v>788</v>
      </c>
      <c r="H588" s="12"/>
      <c r="I588" s="60"/>
      <c r="J588" s="60"/>
      <c r="K588" s="38">
        <f t="shared" ref="K588:P588" ca="1" si="801">SUMIF($3:$3,K$2,588:588)</f>
        <v>6000000</v>
      </c>
      <c r="L588" s="38">
        <f t="shared" ca="1" si="801"/>
        <v>6000000</v>
      </c>
      <c r="M588" s="38">
        <f t="shared" ca="1" si="801"/>
        <v>6000000</v>
      </c>
      <c r="N588" s="38">
        <f t="shared" ca="1" si="801"/>
        <v>6000000</v>
      </c>
      <c r="O588" s="38">
        <f t="shared" ca="1" si="801"/>
        <v>6000000</v>
      </c>
      <c r="P588" s="38">
        <f t="shared" ca="1" si="801"/>
        <v>6000000</v>
      </c>
      <c r="R588" s="19"/>
      <c r="S588" s="38" cm="1">
        <f t="array" aca="1" ref="S588" ca="1">S587*INDIRECT(S580)</f>
        <v>500000</v>
      </c>
      <c r="T588" s="38" cm="1">
        <f t="array" aca="1" ref="T588" ca="1">T587*INDIRECT(T580)</f>
        <v>500000</v>
      </c>
      <c r="U588" s="38" cm="1">
        <f t="array" aca="1" ref="U588" ca="1">U587*INDIRECT(U580)</f>
        <v>500000</v>
      </c>
      <c r="V588" s="38" cm="1">
        <f t="array" aca="1" ref="V588" ca="1">V587*INDIRECT(V580)</f>
        <v>500000</v>
      </c>
      <c r="W588" s="38" cm="1">
        <f t="array" aca="1" ref="W588" ca="1">W587*INDIRECT(W580)</f>
        <v>500000</v>
      </c>
      <c r="X588" s="38" cm="1">
        <f t="array" aca="1" ref="X588" ca="1">X587*INDIRECT(X580)</f>
        <v>500000</v>
      </c>
      <c r="Y588" s="38" cm="1">
        <f t="array" aca="1" ref="Y588" ca="1">Y587*INDIRECT(Y580)</f>
        <v>500000</v>
      </c>
      <c r="Z588" s="38" cm="1">
        <f t="array" aca="1" ref="Z588" ca="1">Z587*INDIRECT(Z580)</f>
        <v>500000</v>
      </c>
      <c r="AA588" s="38" cm="1">
        <f t="array" aca="1" ref="AA588" ca="1">AA587*INDIRECT(AA580)</f>
        <v>500000</v>
      </c>
      <c r="AB588" s="38" cm="1">
        <f t="array" aca="1" ref="AB588" ca="1">AB587*INDIRECT(AB580)</f>
        <v>500000</v>
      </c>
      <c r="AC588" s="38" cm="1">
        <f t="array" aca="1" ref="AC588" ca="1">AC587*INDIRECT(AC580)</f>
        <v>500000</v>
      </c>
      <c r="AD588" s="38" cm="1">
        <f t="array" aca="1" ref="AD588" ca="1">AD587*INDIRECT(AD580)</f>
        <v>500000</v>
      </c>
      <c r="AE588" s="38" cm="1">
        <f t="array" aca="1" ref="AE588" ca="1">AE587*INDIRECT(AE580)</f>
        <v>500000</v>
      </c>
      <c r="AF588" s="38" cm="1">
        <f t="array" aca="1" ref="AF588" ca="1">AF587*INDIRECT(AF580)</f>
        <v>500000</v>
      </c>
      <c r="AG588" s="38" cm="1">
        <f t="array" aca="1" ref="AG588" ca="1">AG587*INDIRECT(AG580)</f>
        <v>500000</v>
      </c>
      <c r="AH588" s="38" cm="1">
        <f t="array" aca="1" ref="AH588" ca="1">AH587*INDIRECT(AH580)</f>
        <v>500000</v>
      </c>
      <c r="AI588" s="38" cm="1">
        <f t="array" aca="1" ref="AI588" ca="1">AI587*INDIRECT(AI580)</f>
        <v>500000</v>
      </c>
      <c r="AJ588" s="38" cm="1">
        <f t="array" aca="1" ref="AJ588" ca="1">AJ587*INDIRECT(AJ580)</f>
        <v>500000</v>
      </c>
      <c r="AK588" s="38" cm="1">
        <f t="array" aca="1" ref="AK588" ca="1">AK587*INDIRECT(AK580)</f>
        <v>500000</v>
      </c>
      <c r="AL588" s="38" cm="1">
        <f t="array" aca="1" ref="AL588" ca="1">AL587*INDIRECT(AL580)</f>
        <v>500000</v>
      </c>
      <c r="AM588" s="38" cm="1">
        <f t="array" aca="1" ref="AM588" ca="1">AM587*INDIRECT(AM580)</f>
        <v>500000</v>
      </c>
      <c r="AN588" s="38" cm="1">
        <f t="array" aca="1" ref="AN588" ca="1">AN587*INDIRECT(AN580)</f>
        <v>500000</v>
      </c>
      <c r="AO588" s="38" cm="1">
        <f t="array" aca="1" ref="AO588" ca="1">AO587*INDIRECT(AO580)</f>
        <v>500000</v>
      </c>
      <c r="AP588" s="38" cm="1">
        <f t="array" aca="1" ref="AP588" ca="1">AP587*INDIRECT(AP580)</f>
        <v>500000</v>
      </c>
      <c r="AQ588" s="38" cm="1">
        <f t="array" aca="1" ref="AQ588" ca="1">AQ587*INDIRECT(AQ580)</f>
        <v>500000</v>
      </c>
      <c r="AR588" s="38" cm="1">
        <f t="array" aca="1" ref="AR588" ca="1">AR587*INDIRECT(AR580)</f>
        <v>500000</v>
      </c>
      <c r="AS588" s="38" cm="1">
        <f t="array" aca="1" ref="AS588" ca="1">AS587*INDIRECT(AS580)</f>
        <v>500000</v>
      </c>
      <c r="AT588" s="38" cm="1">
        <f t="array" aca="1" ref="AT588" ca="1">AT587*INDIRECT(AT580)</f>
        <v>500000</v>
      </c>
      <c r="AU588" s="38" cm="1">
        <f t="array" aca="1" ref="AU588" ca="1">AU587*INDIRECT(AU580)</f>
        <v>500000</v>
      </c>
      <c r="AV588" s="38" cm="1">
        <f t="array" aca="1" ref="AV588" ca="1">AV587*INDIRECT(AV580)</f>
        <v>500000</v>
      </c>
      <c r="AW588" s="38" cm="1">
        <f t="array" aca="1" ref="AW588" ca="1">AW587*INDIRECT(AW580)</f>
        <v>500000</v>
      </c>
      <c r="AX588" s="38" cm="1">
        <f t="array" aca="1" ref="AX588" ca="1">AX587*INDIRECT(AX580)</f>
        <v>500000</v>
      </c>
      <c r="AY588" s="38" cm="1">
        <f t="array" aca="1" ref="AY588" ca="1">AY587*INDIRECT(AY580)</f>
        <v>500000</v>
      </c>
      <c r="AZ588" s="38" cm="1">
        <f t="array" aca="1" ref="AZ588" ca="1">AZ587*INDIRECT(AZ580)</f>
        <v>500000</v>
      </c>
      <c r="BA588" s="38" cm="1">
        <f t="array" aca="1" ref="BA588" ca="1">BA587*INDIRECT(BA580)</f>
        <v>500000</v>
      </c>
      <c r="BB588" s="38" cm="1">
        <f t="array" aca="1" ref="BB588" ca="1">BB587*INDIRECT(BB580)</f>
        <v>500000</v>
      </c>
      <c r="BC588" s="38" cm="1">
        <f t="array" aca="1" ref="BC588" ca="1">BC587*INDIRECT(BC580)</f>
        <v>500000</v>
      </c>
      <c r="BD588" s="38" cm="1">
        <f t="array" aca="1" ref="BD588" ca="1">BD587*INDIRECT(BD580)</f>
        <v>500000</v>
      </c>
      <c r="BE588" s="38" cm="1">
        <f t="array" aca="1" ref="BE588" ca="1">BE587*INDIRECT(BE580)</f>
        <v>500000</v>
      </c>
      <c r="BF588" s="38" cm="1">
        <f t="array" aca="1" ref="BF588" ca="1">BF587*INDIRECT(BF580)</f>
        <v>500000</v>
      </c>
      <c r="BG588" s="38" cm="1">
        <f t="array" aca="1" ref="BG588" ca="1">BG587*INDIRECT(BG580)</f>
        <v>500000</v>
      </c>
      <c r="BH588" s="38" cm="1">
        <f t="array" aca="1" ref="BH588" ca="1">BH587*INDIRECT(BH580)</f>
        <v>500000</v>
      </c>
      <c r="BI588" s="38" cm="1">
        <f t="array" aca="1" ref="BI588" ca="1">BI587*INDIRECT(BI580)</f>
        <v>500000</v>
      </c>
      <c r="BJ588" s="38" cm="1">
        <f t="array" aca="1" ref="BJ588" ca="1">BJ587*INDIRECT(BJ580)</f>
        <v>500000</v>
      </c>
      <c r="BK588" s="38" cm="1">
        <f t="array" aca="1" ref="BK588" ca="1">BK587*INDIRECT(BK580)</f>
        <v>500000</v>
      </c>
      <c r="BL588" s="38" cm="1">
        <f t="array" aca="1" ref="BL588" ca="1">BL587*INDIRECT(BL580)</f>
        <v>500000</v>
      </c>
      <c r="BM588" s="38" cm="1">
        <f t="array" aca="1" ref="BM588" ca="1">BM587*INDIRECT(BM580)</f>
        <v>500000</v>
      </c>
      <c r="BN588" s="38" cm="1">
        <f t="array" aca="1" ref="BN588" ca="1">BN587*INDIRECT(BN580)</f>
        <v>500000</v>
      </c>
      <c r="BO588" s="38" cm="1">
        <f t="array" aca="1" ref="BO588" ca="1">BO587*INDIRECT(BO580)</f>
        <v>500000</v>
      </c>
      <c r="BP588" s="38" cm="1">
        <f t="array" aca="1" ref="BP588" ca="1">BP587*INDIRECT(BP580)</f>
        <v>500000</v>
      </c>
      <c r="BQ588" s="38" cm="1">
        <f t="array" aca="1" ref="BQ588" ca="1">BQ587*INDIRECT(BQ580)</f>
        <v>500000</v>
      </c>
      <c r="BR588" s="38" cm="1">
        <f t="array" aca="1" ref="BR588" ca="1">BR587*INDIRECT(BR580)</f>
        <v>500000</v>
      </c>
      <c r="BS588" s="38" cm="1">
        <f t="array" aca="1" ref="BS588" ca="1">BS587*INDIRECT(BS580)</f>
        <v>500000</v>
      </c>
      <c r="BT588" s="38" cm="1">
        <f t="array" aca="1" ref="BT588" ca="1">BT587*INDIRECT(BT580)</f>
        <v>500000</v>
      </c>
      <c r="BU588" s="38" cm="1">
        <f t="array" aca="1" ref="BU588" ca="1">BU587*INDIRECT(BU580)</f>
        <v>500000</v>
      </c>
      <c r="BV588" s="38" cm="1">
        <f t="array" aca="1" ref="BV588" ca="1">BV587*INDIRECT(BV580)</f>
        <v>500000</v>
      </c>
      <c r="BW588" s="38" cm="1">
        <f t="array" aca="1" ref="BW588" ca="1">BW587*INDIRECT(BW580)</f>
        <v>500000</v>
      </c>
      <c r="BX588" s="38" cm="1">
        <f t="array" aca="1" ref="BX588" ca="1">BX587*INDIRECT(BX580)</f>
        <v>500000</v>
      </c>
      <c r="BY588" s="38" cm="1">
        <f t="array" aca="1" ref="BY588" ca="1">BY587*INDIRECT(BY580)</f>
        <v>500000</v>
      </c>
      <c r="BZ588" s="38" cm="1">
        <f t="array" aca="1" ref="BZ588" ca="1">BZ587*INDIRECT(BZ580)</f>
        <v>500000</v>
      </c>
      <c r="CA588" s="38" cm="1">
        <f t="array" aca="1" ref="CA588" ca="1">CA587*INDIRECT(CA580)</f>
        <v>500000</v>
      </c>
      <c r="CB588" s="38" cm="1">
        <f t="array" aca="1" ref="CB588" ca="1">CB587*INDIRECT(CB580)</f>
        <v>500000</v>
      </c>
      <c r="CC588" s="38" cm="1">
        <f t="array" aca="1" ref="CC588" ca="1">CC587*INDIRECT(CC580)</f>
        <v>500000</v>
      </c>
      <c r="CD588" s="38" cm="1">
        <f t="array" aca="1" ref="CD588" ca="1">CD587*INDIRECT(CD580)</f>
        <v>500000</v>
      </c>
      <c r="CE588" s="38" cm="1">
        <f t="array" aca="1" ref="CE588" ca="1">CE587*INDIRECT(CE580)</f>
        <v>500000</v>
      </c>
      <c r="CF588" s="38" cm="1">
        <f t="array" aca="1" ref="CF588" ca="1">CF587*INDIRECT(CF580)</f>
        <v>500000</v>
      </c>
      <c r="CG588" s="38" cm="1">
        <f t="array" aca="1" ref="CG588" ca="1">CG587*INDIRECT(CG580)</f>
        <v>500000</v>
      </c>
      <c r="CH588" s="38" cm="1">
        <f t="array" aca="1" ref="CH588" ca="1">CH587*INDIRECT(CH580)</f>
        <v>500000</v>
      </c>
      <c r="CI588" s="38" cm="1">
        <f t="array" aca="1" ref="CI588" ca="1">CI587*INDIRECT(CI580)</f>
        <v>500000</v>
      </c>
      <c r="CJ588" s="38" cm="1">
        <f t="array" aca="1" ref="CJ588" ca="1">CJ587*INDIRECT(CJ580)</f>
        <v>500000</v>
      </c>
      <c r="CK588" s="38" cm="1">
        <f t="array" aca="1" ref="CK588" ca="1">CK587*INDIRECT(CK580)</f>
        <v>500000</v>
      </c>
      <c r="CL588" s="38" cm="1">
        <f t="array" aca="1" ref="CL588" ca="1">CL587*INDIRECT(CL580)</f>
        <v>500000</v>
      </c>
      <c r="CM588" s="38" t="e" cm="1">
        <f t="array" aca="1" ref="CM588" ca="1">CM587*INDIRECT(CM580)</f>
        <v>#REF!</v>
      </c>
      <c r="CN588" s="38" t="e" cm="1">
        <f t="array" aca="1" ref="CN588" ca="1">CN587*INDIRECT(CN580)</f>
        <v>#REF!</v>
      </c>
      <c r="CO588" s="38" t="e" cm="1">
        <f t="array" aca="1" ref="CO588" ca="1">CO587*INDIRECT(CO580)</f>
        <v>#N/A</v>
      </c>
      <c r="CP588" s="38" t="e" cm="1">
        <f t="array" aca="1" ref="CP588" ca="1">CP587*INDIRECT(CP580)</f>
        <v>#N/A</v>
      </c>
      <c r="CQ588" s="38" t="e" cm="1">
        <f t="array" aca="1" ref="CQ588" ca="1">CQ587*INDIRECT(CQ580)</f>
        <v>#N/A</v>
      </c>
      <c r="CR588" s="38" t="e" cm="1">
        <f t="array" aca="1" ref="CR588" ca="1">CR587*INDIRECT(CR580)</f>
        <v>#N/A</v>
      </c>
      <c r="CS588" s="38" t="e" cm="1">
        <f t="array" aca="1" ref="CS588" ca="1">CS587*INDIRECT(CS580)</f>
        <v>#N/A</v>
      </c>
      <c r="CT588" s="38" t="e" cm="1">
        <f t="array" aca="1" ref="CT588" ca="1">CT587*INDIRECT(CT580)</f>
        <v>#N/A</v>
      </c>
      <c r="CU588" s="38" t="e" cm="1">
        <f t="array" aca="1" ref="CU588" ca="1">CU587*INDIRECT(CU580)</f>
        <v>#N/A</v>
      </c>
      <c r="CV588" s="38" t="e" cm="1">
        <f t="array" aca="1" ref="CV588" ca="1">CV587*INDIRECT(CV580)</f>
        <v>#N/A</v>
      </c>
      <c r="CW588" s="38" t="e" cm="1">
        <f t="array" aca="1" ref="CW588" ca="1">CW587*INDIRECT(CW580)</f>
        <v>#N/A</v>
      </c>
      <c r="CX588" s="38" t="e" cm="1">
        <f t="array" aca="1" ref="CX588" ca="1">CX587*INDIRECT(CX580)</f>
        <v>#N/A</v>
      </c>
      <c r="CY588" s="38" t="e" cm="1">
        <f t="array" aca="1" ref="CY588" ca="1">CY587*INDIRECT(CY580)</f>
        <v>#N/A</v>
      </c>
      <c r="CZ588" s="38" t="e" cm="1">
        <f t="array" aca="1" ref="CZ588" ca="1">CZ587*INDIRECT(CZ580)</f>
        <v>#N/A</v>
      </c>
      <c r="DA588" s="38" t="e" cm="1">
        <f t="array" aca="1" ref="DA588" ca="1">DA587*INDIRECT(DA580)</f>
        <v>#N/A</v>
      </c>
      <c r="DB588" s="38" t="e" cm="1">
        <f t="array" aca="1" ref="DB588" ca="1">DB587*INDIRECT(DB580)</f>
        <v>#N/A</v>
      </c>
      <c r="DC588" s="38" t="e" cm="1">
        <f t="array" aca="1" ref="DC588" ca="1">DC587*INDIRECT(DC580)</f>
        <v>#N/A</v>
      </c>
      <c r="DD588" s="38" t="e" cm="1">
        <f t="array" aca="1" ref="DD588" ca="1">DD587*INDIRECT(DD580)</f>
        <v>#N/A</v>
      </c>
      <c r="DE588" s="38" t="e" cm="1">
        <f t="array" aca="1" ref="DE588" ca="1">DE587*INDIRECT(DE580)</f>
        <v>#N/A</v>
      </c>
      <c r="DF588" s="38" t="e" cm="1">
        <f t="array" aca="1" ref="DF588" ca="1">DF587*INDIRECT(DF580)</f>
        <v>#N/A</v>
      </c>
      <c r="DG588" s="38" t="e" cm="1">
        <f t="array" aca="1" ref="DG588" ca="1">DG587*INDIRECT(DG580)</f>
        <v>#N/A</v>
      </c>
      <c r="DH588" s="38" t="e" cm="1">
        <f t="array" aca="1" ref="DH588" ca="1">DH587*INDIRECT(DH580)</f>
        <v>#N/A</v>
      </c>
      <c r="DI588" s="38" t="e" cm="1">
        <f t="array" aca="1" ref="DI588" ca="1">DI587*INDIRECT(DI580)</f>
        <v>#N/A</v>
      </c>
      <c r="DJ588" s="38" t="e" cm="1">
        <f t="array" aca="1" ref="DJ588" ca="1">DJ587*INDIRECT(DJ580)</f>
        <v>#N/A</v>
      </c>
      <c r="DK588" s="38" t="e" cm="1">
        <f t="array" aca="1" ref="DK588" ca="1">DK587*INDIRECT(DK580)</f>
        <v>#N/A</v>
      </c>
      <c r="DL588" s="38" t="e" cm="1">
        <f t="array" aca="1" ref="DL588" ca="1">DL587*INDIRECT(DL580)</f>
        <v>#N/A</v>
      </c>
    </row>
    <row r="589" spans="1:116" x14ac:dyDescent="0.4">
      <c r="D589" t="s">
        <v>786</v>
      </c>
      <c r="E589" s="8" t="str">
        <f t="shared" si="800"/>
        <v>589 HOURLY-PV</v>
      </c>
      <c r="G589" s="145"/>
      <c r="H589" s="12"/>
      <c r="I589" s="60"/>
      <c r="J589" s="60"/>
      <c r="K589" s="8"/>
      <c r="L589" s="8"/>
      <c r="M589" s="8"/>
      <c r="N589" s="8"/>
      <c r="O589" s="8"/>
      <c r="P589" s="8"/>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c r="CN589" s="60"/>
      <c r="CO589" s="19"/>
      <c r="CP589" s="19"/>
      <c r="CQ589" s="19"/>
      <c r="CR589" s="19"/>
      <c r="CS589" s="19"/>
      <c r="CT589" s="19"/>
      <c r="CU589" s="19"/>
      <c r="CV589" s="19"/>
      <c r="CW589" s="19"/>
      <c r="CX589" s="19"/>
      <c r="CY589" s="19"/>
      <c r="CZ589" s="19"/>
      <c r="DA589" s="19"/>
      <c r="DB589" s="19"/>
      <c r="DC589" s="19"/>
      <c r="DD589" s="19"/>
      <c r="DE589" s="19"/>
      <c r="DF589" s="19"/>
      <c r="DG589" s="19"/>
      <c r="DH589" s="19"/>
      <c r="DI589" s="19"/>
      <c r="DJ589" s="19"/>
      <c r="DK589" s="19"/>
      <c r="DL589" s="19"/>
    </row>
    <row r="590" spans="1:116" x14ac:dyDescent="0.4">
      <c r="D590" t="s">
        <v>786</v>
      </c>
      <c r="E590" s="8" t="str">
        <f t="shared" si="800"/>
        <v>590 HOURLY-PV</v>
      </c>
      <c r="G590" s="95" t="str">
        <f>"Revenue - "&amp;G598&amp;":"</f>
        <v>Revenue - (Primary label):</v>
      </c>
      <c r="H590" s="12"/>
      <c r="I590" s="60"/>
      <c r="J590" s="60"/>
      <c r="K590" s="8"/>
      <c r="L590" s="8"/>
      <c r="M590" s="8"/>
      <c r="N590" s="8"/>
      <c r="O590" s="8"/>
      <c r="P590" s="8"/>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c r="CN590" s="60"/>
      <c r="CO590" s="19"/>
      <c r="CP590" s="19"/>
      <c r="CQ590" s="19"/>
      <c r="CR590" s="19"/>
      <c r="CS590" s="19"/>
      <c r="CT590" s="19"/>
      <c r="CU590" s="19"/>
      <c r="CV590" s="19"/>
      <c r="CW590" s="19"/>
      <c r="CX590" s="19"/>
      <c r="CY590" s="19"/>
      <c r="CZ590" s="19"/>
      <c r="DA590" s="19"/>
      <c r="DB590" s="19"/>
      <c r="DC590" s="19"/>
      <c r="DD590" s="19"/>
      <c r="DE590" s="19"/>
      <c r="DF590" s="19"/>
      <c r="DG590" s="19"/>
      <c r="DH590" s="19"/>
      <c r="DI590" s="19"/>
      <c r="DJ590" s="19"/>
      <c r="DK590" s="19"/>
      <c r="DL590" s="19"/>
    </row>
    <row r="591" spans="1:116" x14ac:dyDescent="0.4">
      <c r="D591" t="s">
        <v>786</v>
      </c>
      <c r="E591" s="8" t="str">
        <f t="shared" si="800"/>
        <v>591 HOURLY-PV</v>
      </c>
      <c r="G591" s="145" t="s">
        <v>789</v>
      </c>
      <c r="H591" s="12"/>
      <c r="I591" s="60"/>
      <c r="J591" s="60"/>
      <c r="K591" s="139">
        <v>50</v>
      </c>
      <c r="L591" s="139">
        <v>50</v>
      </c>
      <c r="M591" s="139">
        <v>50</v>
      </c>
      <c r="N591" s="139">
        <v>50</v>
      </c>
      <c r="O591" s="139">
        <v>50</v>
      </c>
      <c r="P591" s="139">
        <v>50</v>
      </c>
      <c r="R591" s="19"/>
      <c r="S591" s="140" cm="1">
        <f t="array" ref="S591">INDEX($K:$P,ROW(),MATCH(S$3,$K$2:$P$2,0))</f>
        <v>50</v>
      </c>
      <c r="T591" s="140" cm="1">
        <f t="array" ref="T591">INDEX($K:$P,ROW(),MATCH(T$3,$K$2:$P$2,0))</f>
        <v>50</v>
      </c>
      <c r="U591" s="140" cm="1">
        <f t="array" ref="U591">INDEX($K:$P,ROW(),MATCH(U$3,$K$2:$P$2,0))</f>
        <v>50</v>
      </c>
      <c r="V591" s="140" cm="1">
        <f t="array" ref="V591">INDEX($K:$P,ROW(),MATCH(V$3,$K$2:$P$2,0))</f>
        <v>50</v>
      </c>
      <c r="W591" s="140" cm="1">
        <f t="array" ref="W591">INDEX($K:$P,ROW(),MATCH(W$3,$K$2:$P$2,0))</f>
        <v>50</v>
      </c>
      <c r="X591" s="140" cm="1">
        <f t="array" ref="X591">INDEX($K:$P,ROW(),MATCH(X$3,$K$2:$P$2,0))</f>
        <v>50</v>
      </c>
      <c r="Y591" s="140" cm="1">
        <f t="array" ref="Y591">INDEX($K:$P,ROW(),MATCH(Y$3,$K$2:$P$2,0))</f>
        <v>50</v>
      </c>
      <c r="Z591" s="140" cm="1">
        <f t="array" ref="Z591">INDEX($K:$P,ROW(),MATCH(Z$3,$K$2:$P$2,0))</f>
        <v>50</v>
      </c>
      <c r="AA591" s="140" cm="1">
        <f t="array" ref="AA591">INDEX($K:$P,ROW(),MATCH(AA$3,$K$2:$P$2,0))</f>
        <v>50</v>
      </c>
      <c r="AB591" s="140" cm="1">
        <f t="array" ref="AB591">INDEX($K:$P,ROW(),MATCH(AB$3,$K$2:$P$2,0))</f>
        <v>50</v>
      </c>
      <c r="AC591" s="140" cm="1">
        <f t="array" ref="AC591">INDEX($K:$P,ROW(),MATCH(AC$3,$K$2:$P$2,0))</f>
        <v>50</v>
      </c>
      <c r="AD591" s="140" cm="1">
        <f t="array" ref="AD591">INDEX($K:$P,ROW(),MATCH(AD$3,$K$2:$P$2,0))</f>
        <v>50</v>
      </c>
      <c r="AE591" s="140" cm="1">
        <f t="array" ref="AE591">INDEX($K:$P,ROW(),MATCH(AE$3,$K$2:$P$2,0))</f>
        <v>50</v>
      </c>
      <c r="AF591" s="140" cm="1">
        <f t="array" ref="AF591">INDEX($K:$P,ROW(),MATCH(AF$3,$K$2:$P$2,0))</f>
        <v>50</v>
      </c>
      <c r="AG591" s="140" cm="1">
        <f t="array" ref="AG591">INDEX($K:$P,ROW(),MATCH(AG$3,$K$2:$P$2,0))</f>
        <v>50</v>
      </c>
      <c r="AH591" s="140" cm="1">
        <f t="array" ref="AH591">INDEX($K:$P,ROW(),MATCH(AH$3,$K$2:$P$2,0))</f>
        <v>50</v>
      </c>
      <c r="AI591" s="140" cm="1">
        <f t="array" ref="AI591">INDEX($K:$P,ROW(),MATCH(AI$3,$K$2:$P$2,0))</f>
        <v>50</v>
      </c>
      <c r="AJ591" s="140" cm="1">
        <f t="array" ref="AJ591">INDEX($K:$P,ROW(),MATCH(AJ$3,$K$2:$P$2,0))</f>
        <v>50</v>
      </c>
      <c r="AK591" s="140" cm="1">
        <f t="array" ref="AK591">INDEX($K:$P,ROW(),MATCH(AK$3,$K$2:$P$2,0))</f>
        <v>50</v>
      </c>
      <c r="AL591" s="140" cm="1">
        <f t="array" ref="AL591">INDEX($K:$P,ROW(),MATCH(AL$3,$K$2:$P$2,0))</f>
        <v>50</v>
      </c>
      <c r="AM591" s="140" cm="1">
        <f t="array" ref="AM591">INDEX($K:$P,ROW(),MATCH(AM$3,$K$2:$P$2,0))</f>
        <v>50</v>
      </c>
      <c r="AN591" s="140" cm="1">
        <f t="array" ref="AN591">INDEX($K:$P,ROW(),MATCH(AN$3,$K$2:$P$2,0))</f>
        <v>50</v>
      </c>
      <c r="AO591" s="140" cm="1">
        <f t="array" ref="AO591">INDEX($K:$P,ROW(),MATCH(AO$3,$K$2:$P$2,0))</f>
        <v>50</v>
      </c>
      <c r="AP591" s="140" cm="1">
        <f t="array" ref="AP591">INDEX($K:$P,ROW(),MATCH(AP$3,$K$2:$P$2,0))</f>
        <v>50</v>
      </c>
      <c r="AQ591" s="140" cm="1">
        <f t="array" ref="AQ591">INDEX($K:$P,ROW(),MATCH(AQ$3,$K$2:$P$2,0))</f>
        <v>50</v>
      </c>
      <c r="AR591" s="140" cm="1">
        <f t="array" ref="AR591">INDEX($K:$P,ROW(),MATCH(AR$3,$K$2:$P$2,0))</f>
        <v>50</v>
      </c>
      <c r="AS591" s="140" cm="1">
        <f t="array" ref="AS591">INDEX($K:$P,ROW(),MATCH(AS$3,$K$2:$P$2,0))</f>
        <v>50</v>
      </c>
      <c r="AT591" s="140" cm="1">
        <f t="array" ref="AT591">INDEX($K:$P,ROW(),MATCH(AT$3,$K$2:$P$2,0))</f>
        <v>50</v>
      </c>
      <c r="AU591" s="140" cm="1">
        <f t="array" ref="AU591">INDEX($K:$P,ROW(),MATCH(AU$3,$K$2:$P$2,0))</f>
        <v>50</v>
      </c>
      <c r="AV591" s="140" cm="1">
        <f t="array" ref="AV591">INDEX($K:$P,ROW(),MATCH(AV$3,$K$2:$P$2,0))</f>
        <v>50</v>
      </c>
      <c r="AW591" s="140" cm="1">
        <f t="array" ref="AW591">INDEX($K:$P,ROW(),MATCH(AW$3,$K$2:$P$2,0))</f>
        <v>50</v>
      </c>
      <c r="AX591" s="140" cm="1">
        <f t="array" ref="AX591">INDEX($K:$P,ROW(),MATCH(AX$3,$K$2:$P$2,0))</f>
        <v>50</v>
      </c>
      <c r="AY591" s="140" cm="1">
        <f t="array" ref="AY591">INDEX($K:$P,ROW(),MATCH(AY$3,$K$2:$P$2,0))</f>
        <v>50</v>
      </c>
      <c r="AZ591" s="140" cm="1">
        <f t="array" ref="AZ591">INDEX($K:$P,ROW(),MATCH(AZ$3,$K$2:$P$2,0))</f>
        <v>50</v>
      </c>
      <c r="BA591" s="140" cm="1">
        <f t="array" ref="BA591">INDEX($K:$P,ROW(),MATCH(BA$3,$K$2:$P$2,0))</f>
        <v>50</v>
      </c>
      <c r="BB591" s="140" cm="1">
        <f t="array" ref="BB591">INDEX($K:$P,ROW(),MATCH(BB$3,$K$2:$P$2,0))</f>
        <v>50</v>
      </c>
      <c r="BC591" s="140" cm="1">
        <f t="array" ref="BC591">INDEX($K:$P,ROW(),MATCH(BC$3,$K$2:$P$2,0))</f>
        <v>50</v>
      </c>
      <c r="BD591" s="140" cm="1">
        <f t="array" ref="BD591">INDEX($K:$P,ROW(),MATCH(BD$3,$K$2:$P$2,0))</f>
        <v>50</v>
      </c>
      <c r="BE591" s="140" cm="1">
        <f t="array" ref="BE591">INDEX($K:$P,ROW(),MATCH(BE$3,$K$2:$P$2,0))</f>
        <v>50</v>
      </c>
      <c r="BF591" s="140" cm="1">
        <f t="array" ref="BF591">INDEX($K:$P,ROW(),MATCH(BF$3,$K$2:$P$2,0))</f>
        <v>50</v>
      </c>
      <c r="BG591" s="140" cm="1">
        <f t="array" ref="BG591">INDEX($K:$P,ROW(),MATCH(BG$3,$K$2:$P$2,0))</f>
        <v>50</v>
      </c>
      <c r="BH591" s="140" cm="1">
        <f t="array" ref="BH591">INDEX($K:$P,ROW(),MATCH(BH$3,$K$2:$P$2,0))</f>
        <v>50</v>
      </c>
      <c r="BI591" s="140" cm="1">
        <f t="array" ref="BI591">INDEX($K:$P,ROW(),MATCH(BI$3,$K$2:$P$2,0))</f>
        <v>50</v>
      </c>
      <c r="BJ591" s="140" cm="1">
        <f t="array" ref="BJ591">INDEX($K:$P,ROW(),MATCH(BJ$3,$K$2:$P$2,0))</f>
        <v>50</v>
      </c>
      <c r="BK591" s="140" cm="1">
        <f t="array" ref="BK591">INDEX($K:$P,ROW(),MATCH(BK$3,$K$2:$P$2,0))</f>
        <v>50</v>
      </c>
      <c r="BL591" s="140" cm="1">
        <f t="array" ref="BL591">INDEX($K:$P,ROW(),MATCH(BL$3,$K$2:$P$2,0))</f>
        <v>50</v>
      </c>
      <c r="BM591" s="140" cm="1">
        <f t="array" ref="BM591">INDEX($K:$P,ROW(),MATCH(BM$3,$K$2:$P$2,0))</f>
        <v>50</v>
      </c>
      <c r="BN591" s="140" cm="1">
        <f t="array" ref="BN591">INDEX($K:$P,ROW(),MATCH(BN$3,$K$2:$P$2,0))</f>
        <v>50</v>
      </c>
      <c r="BO591" s="140" cm="1">
        <f t="array" ref="BO591">INDEX($K:$P,ROW(),MATCH(BO$3,$K$2:$P$2,0))</f>
        <v>50</v>
      </c>
      <c r="BP591" s="140" cm="1">
        <f t="array" ref="BP591">INDEX($K:$P,ROW(),MATCH(BP$3,$K$2:$P$2,0))</f>
        <v>50</v>
      </c>
      <c r="BQ591" s="140" cm="1">
        <f t="array" ref="BQ591">INDEX($K:$P,ROW(),MATCH(BQ$3,$K$2:$P$2,0))</f>
        <v>50</v>
      </c>
      <c r="BR591" s="140" cm="1">
        <f t="array" ref="BR591">INDEX($K:$P,ROW(),MATCH(BR$3,$K$2:$P$2,0))</f>
        <v>50</v>
      </c>
      <c r="BS591" s="140" cm="1">
        <f t="array" ref="BS591">INDEX($K:$P,ROW(),MATCH(BS$3,$K$2:$P$2,0))</f>
        <v>50</v>
      </c>
      <c r="BT591" s="140" cm="1">
        <f t="array" ref="BT591">INDEX($K:$P,ROW(),MATCH(BT$3,$K$2:$P$2,0))</f>
        <v>50</v>
      </c>
      <c r="BU591" s="140" cm="1">
        <f t="array" ref="BU591">INDEX($K:$P,ROW(),MATCH(BU$3,$K$2:$P$2,0))</f>
        <v>50</v>
      </c>
      <c r="BV591" s="140" cm="1">
        <f t="array" ref="BV591">INDEX($K:$P,ROW(),MATCH(BV$3,$K$2:$P$2,0))</f>
        <v>50</v>
      </c>
      <c r="BW591" s="140" cm="1">
        <f t="array" ref="BW591">INDEX($K:$P,ROW(),MATCH(BW$3,$K$2:$P$2,0))</f>
        <v>50</v>
      </c>
      <c r="BX591" s="140" cm="1">
        <f t="array" ref="BX591">INDEX($K:$P,ROW(),MATCH(BX$3,$K$2:$P$2,0))</f>
        <v>50</v>
      </c>
      <c r="BY591" s="140" cm="1">
        <f t="array" ref="BY591">INDEX($K:$P,ROW(),MATCH(BY$3,$K$2:$P$2,0))</f>
        <v>50</v>
      </c>
      <c r="BZ591" s="140" cm="1">
        <f t="array" ref="BZ591">INDEX($K:$P,ROW(),MATCH(BZ$3,$K$2:$P$2,0))</f>
        <v>50</v>
      </c>
      <c r="CA591" s="140" cm="1">
        <f t="array" ref="CA591">INDEX($K:$P,ROW(),MATCH(CA$3,$K$2:$P$2,0))</f>
        <v>50</v>
      </c>
      <c r="CB591" s="140" cm="1">
        <f t="array" ref="CB591">INDEX($K:$P,ROW(),MATCH(CB$3,$K$2:$P$2,0))</f>
        <v>50</v>
      </c>
      <c r="CC591" s="140" cm="1">
        <f t="array" ref="CC591">INDEX($K:$P,ROW(),MATCH(CC$3,$K$2:$P$2,0))</f>
        <v>50</v>
      </c>
      <c r="CD591" s="140" cm="1">
        <f t="array" ref="CD591">INDEX($K:$P,ROW(),MATCH(CD$3,$K$2:$P$2,0))</f>
        <v>50</v>
      </c>
      <c r="CE591" s="140" cm="1">
        <f t="array" ref="CE591">INDEX($K:$P,ROW(),MATCH(CE$3,$K$2:$P$2,0))</f>
        <v>50</v>
      </c>
      <c r="CF591" s="140" cm="1">
        <f t="array" ref="CF591">INDEX($K:$P,ROW(),MATCH(CF$3,$K$2:$P$2,0))</f>
        <v>50</v>
      </c>
      <c r="CG591" s="140" cm="1">
        <f t="array" ref="CG591">INDEX($K:$P,ROW(),MATCH(CG$3,$K$2:$P$2,0))</f>
        <v>50</v>
      </c>
      <c r="CH591" s="140" cm="1">
        <f t="array" ref="CH591">INDEX($K:$P,ROW(),MATCH(CH$3,$K$2:$P$2,0))</f>
        <v>50</v>
      </c>
      <c r="CI591" s="140" cm="1">
        <f t="array" ref="CI591">INDEX($K:$P,ROW(),MATCH(CI$3,$K$2:$P$2,0))</f>
        <v>50</v>
      </c>
      <c r="CJ591" s="140" cm="1">
        <f t="array" ref="CJ591">INDEX($K:$P,ROW(),MATCH(CJ$3,$K$2:$P$2,0))</f>
        <v>50</v>
      </c>
      <c r="CK591" s="140" cm="1">
        <f t="array" ref="CK591">INDEX($K:$P,ROW(),MATCH(CK$3,$K$2:$P$2,0))</f>
        <v>50</v>
      </c>
      <c r="CL591" s="140" cm="1">
        <f t="array" ref="CL591">INDEX($K:$P,ROW(),MATCH(CL$3,$K$2:$P$2,0))</f>
        <v>50</v>
      </c>
      <c r="CM591" s="238"/>
      <c r="CN591" s="366"/>
      <c r="CO591" s="140" t="e" cm="1">
        <f t="array" ref="CO591">INDEX($K:$P,ROW(),MATCH(CO$3,$K$2:$P$2,0))</f>
        <v>#N/A</v>
      </c>
      <c r="CP591" s="140" t="e" cm="1">
        <f t="array" ref="CP591">INDEX($K:$P,ROW(),MATCH(CP$3,$K$2:$P$2,0))</f>
        <v>#N/A</v>
      </c>
      <c r="CQ591" s="140" t="e" cm="1">
        <f t="array" ref="CQ591">INDEX($K:$P,ROW(),MATCH(CQ$3,$K$2:$P$2,0))</f>
        <v>#N/A</v>
      </c>
      <c r="CR591" s="140" t="e" cm="1">
        <f t="array" ref="CR591">INDEX($K:$P,ROW(),MATCH(CR$3,$K$2:$P$2,0))</f>
        <v>#N/A</v>
      </c>
      <c r="CS591" s="140" t="e" cm="1">
        <f t="array" ref="CS591">INDEX($K:$P,ROW(),MATCH(CS$3,$K$2:$P$2,0))</f>
        <v>#N/A</v>
      </c>
      <c r="CT591" s="140" t="e" cm="1">
        <f t="array" ref="CT591">INDEX($K:$P,ROW(),MATCH(CT$3,$K$2:$P$2,0))</f>
        <v>#N/A</v>
      </c>
      <c r="CU591" s="140" t="e" cm="1">
        <f t="array" ref="CU591">INDEX($K:$P,ROW(),MATCH(CU$3,$K$2:$P$2,0))</f>
        <v>#N/A</v>
      </c>
      <c r="CV591" s="140" t="e" cm="1">
        <f t="array" ref="CV591">INDEX($K:$P,ROW(),MATCH(CV$3,$K$2:$P$2,0))</f>
        <v>#N/A</v>
      </c>
      <c r="CW591" s="140" t="e" cm="1">
        <f t="array" ref="CW591">INDEX($K:$P,ROW(),MATCH(CW$3,$K$2:$P$2,0))</f>
        <v>#N/A</v>
      </c>
      <c r="CX591" s="140" t="e" cm="1">
        <f t="array" ref="CX591">INDEX($K:$P,ROW(),MATCH(CX$3,$K$2:$P$2,0))</f>
        <v>#N/A</v>
      </c>
      <c r="CY591" s="140" t="e" cm="1">
        <f t="array" ref="CY591">INDEX($K:$P,ROW(),MATCH(CY$3,$K$2:$P$2,0))</f>
        <v>#N/A</v>
      </c>
      <c r="CZ591" s="140" t="e" cm="1">
        <f t="array" ref="CZ591">INDEX($K:$P,ROW(),MATCH(CZ$3,$K$2:$P$2,0))</f>
        <v>#N/A</v>
      </c>
      <c r="DA591" s="140" t="e" cm="1">
        <f t="array" ref="DA591">INDEX($K:$P,ROW(),MATCH(DA$3,$K$2:$P$2,0))</f>
        <v>#N/A</v>
      </c>
      <c r="DB591" s="140" t="e" cm="1">
        <f t="array" ref="DB591">INDEX($K:$P,ROW(),MATCH(DB$3,$K$2:$P$2,0))</f>
        <v>#N/A</v>
      </c>
      <c r="DC591" s="140" t="e" cm="1">
        <f t="array" ref="DC591">INDEX($K:$P,ROW(),MATCH(DC$3,$K$2:$P$2,0))</f>
        <v>#N/A</v>
      </c>
      <c r="DD591" s="140" t="e" cm="1">
        <f t="array" ref="DD591">INDEX($K:$P,ROW(),MATCH(DD$3,$K$2:$P$2,0))</f>
        <v>#N/A</v>
      </c>
      <c r="DE591" s="140" t="e" cm="1">
        <f t="array" ref="DE591">INDEX($K:$P,ROW(),MATCH(DE$3,$K$2:$P$2,0))</f>
        <v>#N/A</v>
      </c>
      <c r="DF591" s="140" t="e" cm="1">
        <f t="array" ref="DF591">INDEX($K:$P,ROW(),MATCH(DF$3,$K$2:$P$2,0))</f>
        <v>#N/A</v>
      </c>
      <c r="DG591" s="140" t="e" cm="1">
        <f t="array" ref="DG591">INDEX($K:$P,ROW(),MATCH(DG$3,$K$2:$P$2,0))</f>
        <v>#N/A</v>
      </c>
      <c r="DH591" s="140" t="e" cm="1">
        <f t="array" ref="DH591">INDEX($K:$P,ROW(),MATCH(DH$3,$K$2:$P$2,0))</f>
        <v>#N/A</v>
      </c>
      <c r="DI591" s="140" t="e" cm="1">
        <f t="array" ref="DI591">INDEX($K:$P,ROW(),MATCH(DI$3,$K$2:$P$2,0))</f>
        <v>#N/A</v>
      </c>
      <c r="DJ591" s="140" t="e" cm="1">
        <f t="array" ref="DJ591">INDEX($K:$P,ROW(),MATCH(DJ$3,$K$2:$P$2,0))</f>
        <v>#N/A</v>
      </c>
      <c r="DK591" s="140" t="e" cm="1">
        <f t="array" ref="DK591">INDEX($K:$P,ROW(),MATCH(DK$3,$K$2:$P$2,0))</f>
        <v>#N/A</v>
      </c>
      <c r="DL591" s="140" t="e" cm="1">
        <f t="array" ref="DL591">INDEX($K:$P,ROW(),MATCH(DL$3,$K$2:$P$2,0))</f>
        <v>#N/A</v>
      </c>
    </row>
    <row r="592" spans="1:116" x14ac:dyDescent="0.4">
      <c r="C592" t="s">
        <v>198</v>
      </c>
      <c r="D592" t="s">
        <v>786</v>
      </c>
      <c r="E592" s="8" t="str">
        <f t="shared" si="798"/>
        <v>592 HOURLY-PV</v>
      </c>
      <c r="G592" s="126" t="str">
        <f>"Revenue - "&amp;G598</f>
        <v>Revenue - (Primary label)</v>
      </c>
      <c r="H592" s="27"/>
      <c r="I592" s="78"/>
      <c r="J592" s="78"/>
      <c r="K592" s="33">
        <f t="shared" ref="K592:P592" ca="1" si="802">SUMIF($3:$3,K$2,592:592)</f>
        <v>300000000</v>
      </c>
      <c r="L592" s="33">
        <f t="shared" ca="1" si="802"/>
        <v>300000000</v>
      </c>
      <c r="M592" s="33">
        <f t="shared" ca="1" si="802"/>
        <v>300000000</v>
      </c>
      <c r="N592" s="33">
        <f t="shared" ca="1" si="802"/>
        <v>300000000</v>
      </c>
      <c r="O592" s="33">
        <f t="shared" ca="1" si="802"/>
        <v>300000000</v>
      </c>
      <c r="P592" s="33">
        <f t="shared" ca="1" si="802"/>
        <v>300000000</v>
      </c>
      <c r="R592" s="33"/>
      <c r="S592" s="33">
        <f ca="1">S588*S591</f>
        <v>25000000</v>
      </c>
      <c r="T592" s="33">
        <f t="shared" ref="T592:CE592" ca="1" si="803">T588*T591</f>
        <v>25000000</v>
      </c>
      <c r="U592" s="33">
        <f t="shared" ca="1" si="803"/>
        <v>25000000</v>
      </c>
      <c r="V592" s="33">
        <f t="shared" ca="1" si="803"/>
        <v>25000000</v>
      </c>
      <c r="W592" s="33">
        <f t="shared" ca="1" si="803"/>
        <v>25000000</v>
      </c>
      <c r="X592" s="33">
        <f t="shared" ca="1" si="803"/>
        <v>25000000</v>
      </c>
      <c r="Y592" s="33">
        <f t="shared" ca="1" si="803"/>
        <v>25000000</v>
      </c>
      <c r="Z592" s="33">
        <f t="shared" ca="1" si="803"/>
        <v>25000000</v>
      </c>
      <c r="AA592" s="33">
        <f t="shared" ca="1" si="803"/>
        <v>25000000</v>
      </c>
      <c r="AB592" s="33">
        <f t="shared" ca="1" si="803"/>
        <v>25000000</v>
      </c>
      <c r="AC592" s="33">
        <f t="shared" ca="1" si="803"/>
        <v>25000000</v>
      </c>
      <c r="AD592" s="33">
        <f t="shared" ca="1" si="803"/>
        <v>25000000</v>
      </c>
      <c r="AE592" s="33">
        <f t="shared" ca="1" si="803"/>
        <v>25000000</v>
      </c>
      <c r="AF592" s="33">
        <f t="shared" ca="1" si="803"/>
        <v>25000000</v>
      </c>
      <c r="AG592" s="33">
        <f t="shared" ca="1" si="803"/>
        <v>25000000</v>
      </c>
      <c r="AH592" s="33">
        <f t="shared" ca="1" si="803"/>
        <v>25000000</v>
      </c>
      <c r="AI592" s="33">
        <f t="shared" ca="1" si="803"/>
        <v>25000000</v>
      </c>
      <c r="AJ592" s="33">
        <f t="shared" ca="1" si="803"/>
        <v>25000000</v>
      </c>
      <c r="AK592" s="33">
        <f t="shared" ca="1" si="803"/>
        <v>25000000</v>
      </c>
      <c r="AL592" s="33">
        <f t="shared" ca="1" si="803"/>
        <v>25000000</v>
      </c>
      <c r="AM592" s="33">
        <f t="shared" ca="1" si="803"/>
        <v>25000000</v>
      </c>
      <c r="AN592" s="33">
        <f t="shared" ca="1" si="803"/>
        <v>25000000</v>
      </c>
      <c r="AO592" s="33">
        <f t="shared" ca="1" si="803"/>
        <v>25000000</v>
      </c>
      <c r="AP592" s="33">
        <f t="shared" ca="1" si="803"/>
        <v>25000000</v>
      </c>
      <c r="AQ592" s="33">
        <f t="shared" ca="1" si="803"/>
        <v>25000000</v>
      </c>
      <c r="AR592" s="33">
        <f t="shared" ca="1" si="803"/>
        <v>25000000</v>
      </c>
      <c r="AS592" s="33">
        <f t="shared" ca="1" si="803"/>
        <v>25000000</v>
      </c>
      <c r="AT592" s="33">
        <f t="shared" ca="1" si="803"/>
        <v>25000000</v>
      </c>
      <c r="AU592" s="33">
        <f t="shared" ca="1" si="803"/>
        <v>25000000</v>
      </c>
      <c r="AV592" s="33">
        <f t="shared" ca="1" si="803"/>
        <v>25000000</v>
      </c>
      <c r="AW592" s="33">
        <f t="shared" ca="1" si="803"/>
        <v>25000000</v>
      </c>
      <c r="AX592" s="33">
        <f t="shared" ca="1" si="803"/>
        <v>25000000</v>
      </c>
      <c r="AY592" s="33">
        <f t="shared" ca="1" si="803"/>
        <v>25000000</v>
      </c>
      <c r="AZ592" s="33">
        <f t="shared" ca="1" si="803"/>
        <v>25000000</v>
      </c>
      <c r="BA592" s="33">
        <f t="shared" ca="1" si="803"/>
        <v>25000000</v>
      </c>
      <c r="BB592" s="33">
        <f t="shared" ca="1" si="803"/>
        <v>25000000</v>
      </c>
      <c r="BC592" s="33">
        <f t="shared" ca="1" si="803"/>
        <v>25000000</v>
      </c>
      <c r="BD592" s="33">
        <f t="shared" ca="1" si="803"/>
        <v>25000000</v>
      </c>
      <c r="BE592" s="33">
        <f t="shared" ca="1" si="803"/>
        <v>25000000</v>
      </c>
      <c r="BF592" s="33">
        <f t="shared" ca="1" si="803"/>
        <v>25000000</v>
      </c>
      <c r="BG592" s="33">
        <f t="shared" ca="1" si="803"/>
        <v>25000000</v>
      </c>
      <c r="BH592" s="33">
        <f t="shared" ca="1" si="803"/>
        <v>25000000</v>
      </c>
      <c r="BI592" s="33">
        <f t="shared" ca="1" si="803"/>
        <v>25000000</v>
      </c>
      <c r="BJ592" s="33">
        <f t="shared" ca="1" si="803"/>
        <v>25000000</v>
      </c>
      <c r="BK592" s="33">
        <f t="shared" ca="1" si="803"/>
        <v>25000000</v>
      </c>
      <c r="BL592" s="33">
        <f t="shared" ca="1" si="803"/>
        <v>25000000</v>
      </c>
      <c r="BM592" s="33">
        <f t="shared" ca="1" si="803"/>
        <v>25000000</v>
      </c>
      <c r="BN592" s="33">
        <f t="shared" ca="1" si="803"/>
        <v>25000000</v>
      </c>
      <c r="BO592" s="33">
        <f t="shared" ca="1" si="803"/>
        <v>25000000</v>
      </c>
      <c r="BP592" s="33">
        <f t="shared" ca="1" si="803"/>
        <v>25000000</v>
      </c>
      <c r="BQ592" s="33">
        <f t="shared" ca="1" si="803"/>
        <v>25000000</v>
      </c>
      <c r="BR592" s="33">
        <f t="shared" ca="1" si="803"/>
        <v>25000000</v>
      </c>
      <c r="BS592" s="33">
        <f t="shared" ca="1" si="803"/>
        <v>25000000</v>
      </c>
      <c r="BT592" s="33">
        <f t="shared" ca="1" si="803"/>
        <v>25000000</v>
      </c>
      <c r="BU592" s="33">
        <f t="shared" ca="1" si="803"/>
        <v>25000000</v>
      </c>
      <c r="BV592" s="33">
        <f t="shared" ca="1" si="803"/>
        <v>25000000</v>
      </c>
      <c r="BW592" s="33">
        <f t="shared" ca="1" si="803"/>
        <v>25000000</v>
      </c>
      <c r="BX592" s="33">
        <f t="shared" ca="1" si="803"/>
        <v>25000000</v>
      </c>
      <c r="BY592" s="33">
        <f t="shared" ca="1" si="803"/>
        <v>25000000</v>
      </c>
      <c r="BZ592" s="33">
        <f t="shared" ca="1" si="803"/>
        <v>25000000</v>
      </c>
      <c r="CA592" s="33">
        <f t="shared" ca="1" si="803"/>
        <v>25000000</v>
      </c>
      <c r="CB592" s="33">
        <f t="shared" ca="1" si="803"/>
        <v>25000000</v>
      </c>
      <c r="CC592" s="33">
        <f t="shared" ca="1" si="803"/>
        <v>25000000</v>
      </c>
      <c r="CD592" s="33">
        <f t="shared" ca="1" si="803"/>
        <v>25000000</v>
      </c>
      <c r="CE592" s="33">
        <f t="shared" ca="1" si="803"/>
        <v>25000000</v>
      </c>
      <c r="CF592" s="33">
        <f t="shared" ref="CF592:DL592" ca="1" si="804">CF588*CF591</f>
        <v>25000000</v>
      </c>
      <c r="CG592" s="33">
        <f t="shared" ca="1" si="804"/>
        <v>25000000</v>
      </c>
      <c r="CH592" s="33">
        <f t="shared" ca="1" si="804"/>
        <v>25000000</v>
      </c>
      <c r="CI592" s="33">
        <f t="shared" ca="1" si="804"/>
        <v>25000000</v>
      </c>
      <c r="CJ592" s="33">
        <f t="shared" ca="1" si="804"/>
        <v>25000000</v>
      </c>
      <c r="CK592" s="33">
        <f t="shared" ca="1" si="804"/>
        <v>25000000</v>
      </c>
      <c r="CL592" s="33">
        <f t="shared" ca="1" si="804"/>
        <v>25000000</v>
      </c>
      <c r="CM592" s="33" t="e">
        <f t="shared" ca="1" si="804"/>
        <v>#REF!</v>
      </c>
      <c r="CN592" s="33" t="e">
        <f t="shared" ca="1" si="804"/>
        <v>#REF!</v>
      </c>
      <c r="CO592" s="33" t="e">
        <f t="shared" ca="1" si="804"/>
        <v>#N/A</v>
      </c>
      <c r="CP592" s="33" t="e">
        <f t="shared" ca="1" si="804"/>
        <v>#N/A</v>
      </c>
      <c r="CQ592" s="33" t="e">
        <f t="shared" ca="1" si="804"/>
        <v>#N/A</v>
      </c>
      <c r="CR592" s="33" t="e">
        <f t="shared" ca="1" si="804"/>
        <v>#N/A</v>
      </c>
      <c r="CS592" s="33" t="e">
        <f t="shared" ca="1" si="804"/>
        <v>#N/A</v>
      </c>
      <c r="CT592" s="33" t="e">
        <f t="shared" ca="1" si="804"/>
        <v>#N/A</v>
      </c>
      <c r="CU592" s="33" t="e">
        <f t="shared" ca="1" si="804"/>
        <v>#N/A</v>
      </c>
      <c r="CV592" s="33" t="e">
        <f t="shared" ca="1" si="804"/>
        <v>#N/A</v>
      </c>
      <c r="CW592" s="33" t="e">
        <f t="shared" ca="1" si="804"/>
        <v>#N/A</v>
      </c>
      <c r="CX592" s="33" t="e">
        <f t="shared" ca="1" si="804"/>
        <v>#N/A</v>
      </c>
      <c r="CY592" s="33" t="e">
        <f t="shared" ca="1" si="804"/>
        <v>#N/A</v>
      </c>
      <c r="CZ592" s="33" t="e">
        <f t="shared" ca="1" si="804"/>
        <v>#N/A</v>
      </c>
      <c r="DA592" s="33" t="e">
        <f t="shared" ca="1" si="804"/>
        <v>#N/A</v>
      </c>
      <c r="DB592" s="33" t="e">
        <f t="shared" ca="1" si="804"/>
        <v>#N/A</v>
      </c>
      <c r="DC592" s="33" t="e">
        <f t="shared" ca="1" si="804"/>
        <v>#N/A</v>
      </c>
      <c r="DD592" s="33" t="e">
        <f t="shared" ca="1" si="804"/>
        <v>#N/A</v>
      </c>
      <c r="DE592" s="33" t="e">
        <f t="shared" ca="1" si="804"/>
        <v>#N/A</v>
      </c>
      <c r="DF592" s="33" t="e">
        <f t="shared" ca="1" si="804"/>
        <v>#N/A</v>
      </c>
      <c r="DG592" s="33" t="e">
        <f t="shared" ca="1" si="804"/>
        <v>#N/A</v>
      </c>
      <c r="DH592" s="33" t="e">
        <f t="shared" ca="1" si="804"/>
        <v>#N/A</v>
      </c>
      <c r="DI592" s="33" t="e">
        <f t="shared" ca="1" si="804"/>
        <v>#N/A</v>
      </c>
      <c r="DJ592" s="33" t="e">
        <f t="shared" ca="1" si="804"/>
        <v>#N/A</v>
      </c>
      <c r="DK592" s="33" t="e">
        <f t="shared" ca="1" si="804"/>
        <v>#N/A</v>
      </c>
      <c r="DL592" s="33" t="e">
        <f t="shared" ca="1" si="804"/>
        <v>#N/A</v>
      </c>
    </row>
    <row r="593" spans="2:116" x14ac:dyDescent="0.4">
      <c r="D593" t="s">
        <v>786</v>
      </c>
      <c r="E593" s="8" t="str">
        <f t="shared" si="798"/>
        <v>593 HOURLY-PV</v>
      </c>
      <c r="G593" s="126"/>
      <c r="H593" s="27"/>
      <c r="I593" s="78"/>
      <c r="J593" s="78"/>
      <c r="K593" s="33"/>
      <c r="L593" s="33"/>
      <c r="M593" s="33"/>
      <c r="N593" s="33"/>
      <c r="O593" s="33"/>
      <c r="P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c r="BV593" s="33"/>
      <c r="BW593" s="33"/>
      <c r="BX593" s="33"/>
      <c r="BY593" s="33"/>
      <c r="BZ593" s="33"/>
      <c r="CA593" s="33"/>
      <c r="CB593" s="33"/>
      <c r="CC593" s="33"/>
      <c r="CD593" s="33"/>
      <c r="CE593" s="33"/>
      <c r="CF593" s="33"/>
      <c r="CG593" s="33"/>
      <c r="CH593" s="33"/>
      <c r="CI593" s="33"/>
      <c r="CJ593" s="33"/>
      <c r="CK593" s="33"/>
      <c r="CL593" s="33"/>
      <c r="CN593" s="78"/>
      <c r="CO593" s="33"/>
      <c r="CP593" s="33"/>
      <c r="CQ593" s="33"/>
      <c r="CR593" s="33"/>
      <c r="CS593" s="33"/>
      <c r="CT593" s="33"/>
      <c r="CU593" s="33"/>
      <c r="CV593" s="33"/>
      <c r="CW593" s="33"/>
      <c r="CX593" s="33"/>
      <c r="CY593" s="33"/>
      <c r="CZ593" s="33"/>
      <c r="DA593" s="33"/>
      <c r="DB593" s="33"/>
      <c r="DC593" s="33"/>
      <c r="DD593" s="33"/>
      <c r="DE593" s="33"/>
      <c r="DF593" s="33"/>
      <c r="DG593" s="33"/>
      <c r="DH593" s="33"/>
      <c r="DI593" s="33"/>
      <c r="DJ593" s="33"/>
      <c r="DK593" s="33"/>
      <c r="DL593" s="33"/>
    </row>
    <row r="594" spans="2:116" x14ac:dyDescent="0.4">
      <c r="D594" t="s">
        <v>786</v>
      </c>
      <c r="E594" s="8" t="str">
        <f t="shared" si="798"/>
        <v>594 HOURLY-PV</v>
      </c>
      <c r="G594" s="95" t="str">
        <f>"COGS - "&amp;G602&amp;":"</f>
        <v>COGS - (Secondary label):</v>
      </c>
      <c r="H594" s="12"/>
      <c r="I594" s="60"/>
      <c r="J594" s="60"/>
      <c r="K594" s="17"/>
      <c r="L594" s="17"/>
      <c r="M594" s="17"/>
      <c r="N594" s="17"/>
      <c r="O594" s="17"/>
      <c r="P594" s="17"/>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c r="CN594" s="60"/>
      <c r="CO594" s="19"/>
      <c r="CP594" s="19"/>
      <c r="CQ594" s="19"/>
      <c r="CR594" s="19"/>
      <c r="CS594" s="19"/>
      <c r="CT594" s="19"/>
      <c r="CU594" s="19"/>
      <c r="CV594" s="19"/>
      <c r="CW594" s="19"/>
      <c r="CX594" s="19"/>
      <c r="CY594" s="19"/>
      <c r="CZ594" s="19"/>
      <c r="DA594" s="19"/>
      <c r="DB594" s="19"/>
      <c r="DC594" s="19"/>
      <c r="DD594" s="19"/>
      <c r="DE594" s="19"/>
      <c r="DF594" s="19"/>
      <c r="DG594" s="19"/>
      <c r="DH594" s="19"/>
      <c r="DI594" s="19"/>
      <c r="DJ594" s="19"/>
      <c r="DK594" s="19"/>
      <c r="DL594" s="19"/>
    </row>
    <row r="595" spans="2:116" x14ac:dyDescent="0.4">
      <c r="D595" t="s">
        <v>786</v>
      </c>
      <c r="E595" s="8" t="str">
        <f t="shared" si="798"/>
        <v>595 HOURLY-PV</v>
      </c>
      <c r="G595" s="145" t="s">
        <v>789</v>
      </c>
      <c r="H595" s="12"/>
      <c r="I595" s="60"/>
      <c r="J595" s="60"/>
      <c r="K595" s="139">
        <v>25</v>
      </c>
      <c r="L595" s="139">
        <v>25</v>
      </c>
      <c r="M595" s="139">
        <v>25</v>
      </c>
      <c r="N595" s="139">
        <v>25</v>
      </c>
      <c r="O595" s="139">
        <v>25</v>
      </c>
      <c r="P595" s="139">
        <v>25</v>
      </c>
      <c r="R595" s="19"/>
      <c r="S595" s="140" cm="1">
        <f t="array" ref="S595">INDEX($K:$P,ROW(),MATCH(S$3,$K$2:$P$2,0))</f>
        <v>25</v>
      </c>
      <c r="T595" s="140" cm="1">
        <f t="array" ref="T595">INDEX($K:$P,ROW(),MATCH(T$3,$K$2:$P$2,0))</f>
        <v>25</v>
      </c>
      <c r="U595" s="140" cm="1">
        <f t="array" ref="U595">INDEX($K:$P,ROW(),MATCH(U$3,$K$2:$P$2,0))</f>
        <v>25</v>
      </c>
      <c r="V595" s="140" cm="1">
        <f t="array" ref="V595">INDEX($K:$P,ROW(),MATCH(V$3,$K$2:$P$2,0))</f>
        <v>25</v>
      </c>
      <c r="W595" s="140" cm="1">
        <f t="array" ref="W595">INDEX($K:$P,ROW(),MATCH(W$3,$K$2:$P$2,0))</f>
        <v>25</v>
      </c>
      <c r="X595" s="140" cm="1">
        <f t="array" ref="X595">INDEX($K:$P,ROW(),MATCH(X$3,$K$2:$P$2,0))</f>
        <v>25</v>
      </c>
      <c r="Y595" s="140" cm="1">
        <f t="array" ref="Y595">INDEX($K:$P,ROW(),MATCH(Y$3,$K$2:$P$2,0))</f>
        <v>25</v>
      </c>
      <c r="Z595" s="140" cm="1">
        <f t="array" ref="Z595">INDEX($K:$P,ROW(),MATCH(Z$3,$K$2:$P$2,0))</f>
        <v>25</v>
      </c>
      <c r="AA595" s="140" cm="1">
        <f t="array" ref="AA595">INDEX($K:$P,ROW(),MATCH(AA$3,$K$2:$P$2,0))</f>
        <v>25</v>
      </c>
      <c r="AB595" s="140" cm="1">
        <f t="array" ref="AB595">INDEX($K:$P,ROW(),MATCH(AB$3,$K$2:$P$2,0))</f>
        <v>25</v>
      </c>
      <c r="AC595" s="140" cm="1">
        <f t="array" ref="AC595">INDEX($K:$P,ROW(),MATCH(AC$3,$K$2:$P$2,0))</f>
        <v>25</v>
      </c>
      <c r="AD595" s="140" cm="1">
        <f t="array" ref="AD595">INDEX($K:$P,ROW(),MATCH(AD$3,$K$2:$P$2,0))</f>
        <v>25</v>
      </c>
      <c r="AE595" s="140" cm="1">
        <f t="array" ref="AE595">INDEX($K:$P,ROW(),MATCH(AE$3,$K$2:$P$2,0))</f>
        <v>25</v>
      </c>
      <c r="AF595" s="140" cm="1">
        <f t="array" ref="AF595">INDEX($K:$P,ROW(),MATCH(AF$3,$K$2:$P$2,0))</f>
        <v>25</v>
      </c>
      <c r="AG595" s="140" cm="1">
        <f t="array" ref="AG595">INDEX($K:$P,ROW(),MATCH(AG$3,$K$2:$P$2,0))</f>
        <v>25</v>
      </c>
      <c r="AH595" s="140" cm="1">
        <f t="array" ref="AH595">INDEX($K:$P,ROW(),MATCH(AH$3,$K$2:$P$2,0))</f>
        <v>25</v>
      </c>
      <c r="AI595" s="140" cm="1">
        <f t="array" ref="AI595">INDEX($K:$P,ROW(),MATCH(AI$3,$K$2:$P$2,0))</f>
        <v>25</v>
      </c>
      <c r="AJ595" s="140" cm="1">
        <f t="array" ref="AJ595">INDEX($K:$P,ROW(),MATCH(AJ$3,$K$2:$P$2,0))</f>
        <v>25</v>
      </c>
      <c r="AK595" s="140" cm="1">
        <f t="array" ref="AK595">INDEX($K:$P,ROW(),MATCH(AK$3,$K$2:$P$2,0))</f>
        <v>25</v>
      </c>
      <c r="AL595" s="140" cm="1">
        <f t="array" ref="AL595">INDEX($K:$P,ROW(),MATCH(AL$3,$K$2:$P$2,0))</f>
        <v>25</v>
      </c>
      <c r="AM595" s="140" cm="1">
        <f t="array" ref="AM595">INDEX($K:$P,ROW(),MATCH(AM$3,$K$2:$P$2,0))</f>
        <v>25</v>
      </c>
      <c r="AN595" s="140" cm="1">
        <f t="array" ref="AN595">INDEX($K:$P,ROW(),MATCH(AN$3,$K$2:$P$2,0))</f>
        <v>25</v>
      </c>
      <c r="AO595" s="140" cm="1">
        <f t="array" ref="AO595">INDEX($K:$P,ROW(),MATCH(AO$3,$K$2:$P$2,0))</f>
        <v>25</v>
      </c>
      <c r="AP595" s="140" cm="1">
        <f t="array" ref="AP595">INDEX($K:$P,ROW(),MATCH(AP$3,$K$2:$P$2,0))</f>
        <v>25</v>
      </c>
      <c r="AQ595" s="140" cm="1">
        <f t="array" ref="AQ595">INDEX($K:$P,ROW(),MATCH(AQ$3,$K$2:$P$2,0))</f>
        <v>25</v>
      </c>
      <c r="AR595" s="140" cm="1">
        <f t="array" ref="AR595">INDEX($K:$P,ROW(),MATCH(AR$3,$K$2:$P$2,0))</f>
        <v>25</v>
      </c>
      <c r="AS595" s="140" cm="1">
        <f t="array" ref="AS595">INDEX($K:$P,ROW(),MATCH(AS$3,$K$2:$P$2,0))</f>
        <v>25</v>
      </c>
      <c r="AT595" s="140" cm="1">
        <f t="array" ref="AT595">INDEX($K:$P,ROW(),MATCH(AT$3,$K$2:$P$2,0))</f>
        <v>25</v>
      </c>
      <c r="AU595" s="140" cm="1">
        <f t="array" ref="AU595">INDEX($K:$P,ROW(),MATCH(AU$3,$K$2:$P$2,0))</f>
        <v>25</v>
      </c>
      <c r="AV595" s="140" cm="1">
        <f t="array" ref="AV595">INDEX($K:$P,ROW(),MATCH(AV$3,$K$2:$P$2,0))</f>
        <v>25</v>
      </c>
      <c r="AW595" s="140" cm="1">
        <f t="array" ref="AW595">INDEX($K:$P,ROW(),MATCH(AW$3,$K$2:$P$2,0))</f>
        <v>25</v>
      </c>
      <c r="AX595" s="140" cm="1">
        <f t="array" ref="AX595">INDEX($K:$P,ROW(),MATCH(AX$3,$K$2:$P$2,0))</f>
        <v>25</v>
      </c>
      <c r="AY595" s="140" cm="1">
        <f t="array" ref="AY595">INDEX($K:$P,ROW(),MATCH(AY$3,$K$2:$P$2,0))</f>
        <v>25</v>
      </c>
      <c r="AZ595" s="140" cm="1">
        <f t="array" ref="AZ595">INDEX($K:$P,ROW(),MATCH(AZ$3,$K$2:$P$2,0))</f>
        <v>25</v>
      </c>
      <c r="BA595" s="140" cm="1">
        <f t="array" ref="BA595">INDEX($K:$P,ROW(),MATCH(BA$3,$K$2:$P$2,0))</f>
        <v>25</v>
      </c>
      <c r="BB595" s="140" cm="1">
        <f t="array" ref="BB595">INDEX($K:$P,ROW(),MATCH(BB$3,$K$2:$P$2,0))</f>
        <v>25</v>
      </c>
      <c r="BC595" s="140" cm="1">
        <f t="array" ref="BC595">INDEX($K:$P,ROW(),MATCH(BC$3,$K$2:$P$2,0))</f>
        <v>25</v>
      </c>
      <c r="BD595" s="140" cm="1">
        <f t="array" ref="BD595">INDEX($K:$P,ROW(),MATCH(BD$3,$K$2:$P$2,0))</f>
        <v>25</v>
      </c>
      <c r="BE595" s="140" cm="1">
        <f t="array" ref="BE595">INDEX($K:$P,ROW(),MATCH(BE$3,$K$2:$P$2,0))</f>
        <v>25</v>
      </c>
      <c r="BF595" s="140" cm="1">
        <f t="array" ref="BF595">INDEX($K:$P,ROW(),MATCH(BF$3,$K$2:$P$2,0))</f>
        <v>25</v>
      </c>
      <c r="BG595" s="140" cm="1">
        <f t="array" ref="BG595">INDEX($K:$P,ROW(),MATCH(BG$3,$K$2:$P$2,0))</f>
        <v>25</v>
      </c>
      <c r="BH595" s="140" cm="1">
        <f t="array" ref="BH595">INDEX($K:$P,ROW(),MATCH(BH$3,$K$2:$P$2,0))</f>
        <v>25</v>
      </c>
      <c r="BI595" s="140" cm="1">
        <f t="array" ref="BI595">INDEX($K:$P,ROW(),MATCH(BI$3,$K$2:$P$2,0))</f>
        <v>25</v>
      </c>
      <c r="BJ595" s="140" cm="1">
        <f t="array" ref="BJ595">INDEX($K:$P,ROW(),MATCH(BJ$3,$K$2:$P$2,0))</f>
        <v>25</v>
      </c>
      <c r="BK595" s="140" cm="1">
        <f t="array" ref="BK595">INDEX($K:$P,ROW(),MATCH(BK$3,$K$2:$P$2,0))</f>
        <v>25</v>
      </c>
      <c r="BL595" s="140" cm="1">
        <f t="array" ref="BL595">INDEX($K:$P,ROW(),MATCH(BL$3,$K$2:$P$2,0))</f>
        <v>25</v>
      </c>
      <c r="BM595" s="140" cm="1">
        <f t="array" ref="BM595">INDEX($K:$P,ROW(),MATCH(BM$3,$K$2:$P$2,0))</f>
        <v>25</v>
      </c>
      <c r="BN595" s="140" cm="1">
        <f t="array" ref="BN595">INDEX($K:$P,ROW(),MATCH(BN$3,$K$2:$P$2,0))</f>
        <v>25</v>
      </c>
      <c r="BO595" s="140" cm="1">
        <f t="array" ref="BO595">INDEX($K:$P,ROW(),MATCH(BO$3,$K$2:$P$2,0))</f>
        <v>25</v>
      </c>
      <c r="BP595" s="140" cm="1">
        <f t="array" ref="BP595">INDEX($K:$P,ROW(),MATCH(BP$3,$K$2:$P$2,0))</f>
        <v>25</v>
      </c>
      <c r="BQ595" s="140" cm="1">
        <f t="array" ref="BQ595">INDEX($K:$P,ROW(),MATCH(BQ$3,$K$2:$P$2,0))</f>
        <v>25</v>
      </c>
      <c r="BR595" s="140" cm="1">
        <f t="array" ref="BR595">INDEX($K:$P,ROW(),MATCH(BR$3,$K$2:$P$2,0))</f>
        <v>25</v>
      </c>
      <c r="BS595" s="140" cm="1">
        <f t="array" ref="BS595">INDEX($K:$P,ROW(),MATCH(BS$3,$K$2:$P$2,0))</f>
        <v>25</v>
      </c>
      <c r="BT595" s="140" cm="1">
        <f t="array" ref="BT595">INDEX($K:$P,ROW(),MATCH(BT$3,$K$2:$P$2,0))</f>
        <v>25</v>
      </c>
      <c r="BU595" s="140" cm="1">
        <f t="array" ref="BU595">INDEX($K:$P,ROW(),MATCH(BU$3,$K$2:$P$2,0))</f>
        <v>25</v>
      </c>
      <c r="BV595" s="140" cm="1">
        <f t="array" ref="BV595">INDEX($K:$P,ROW(),MATCH(BV$3,$K$2:$P$2,0))</f>
        <v>25</v>
      </c>
      <c r="BW595" s="140" cm="1">
        <f t="array" ref="BW595">INDEX($K:$P,ROW(),MATCH(BW$3,$K$2:$P$2,0))</f>
        <v>25</v>
      </c>
      <c r="BX595" s="140" cm="1">
        <f t="array" ref="BX595">INDEX($K:$P,ROW(),MATCH(BX$3,$K$2:$P$2,0))</f>
        <v>25</v>
      </c>
      <c r="BY595" s="140" cm="1">
        <f t="array" ref="BY595">INDEX($K:$P,ROW(),MATCH(BY$3,$K$2:$P$2,0))</f>
        <v>25</v>
      </c>
      <c r="BZ595" s="140" cm="1">
        <f t="array" ref="BZ595">INDEX($K:$P,ROW(),MATCH(BZ$3,$K$2:$P$2,0))</f>
        <v>25</v>
      </c>
      <c r="CA595" s="140" cm="1">
        <f t="array" ref="CA595">INDEX($K:$P,ROW(),MATCH(CA$3,$K$2:$P$2,0))</f>
        <v>25</v>
      </c>
      <c r="CB595" s="140" cm="1">
        <f t="array" ref="CB595">INDEX($K:$P,ROW(),MATCH(CB$3,$K$2:$P$2,0))</f>
        <v>25</v>
      </c>
      <c r="CC595" s="140" cm="1">
        <f t="array" ref="CC595">INDEX($K:$P,ROW(),MATCH(CC$3,$K$2:$P$2,0))</f>
        <v>25</v>
      </c>
      <c r="CD595" s="140" cm="1">
        <f t="array" ref="CD595">INDEX($K:$P,ROW(),MATCH(CD$3,$K$2:$P$2,0))</f>
        <v>25</v>
      </c>
      <c r="CE595" s="140" cm="1">
        <f t="array" ref="CE595">INDEX($K:$P,ROW(),MATCH(CE$3,$K$2:$P$2,0))</f>
        <v>25</v>
      </c>
      <c r="CF595" s="140" cm="1">
        <f t="array" ref="CF595">INDEX($K:$P,ROW(),MATCH(CF$3,$K$2:$P$2,0))</f>
        <v>25</v>
      </c>
      <c r="CG595" s="140" cm="1">
        <f t="array" ref="CG595">INDEX($K:$P,ROW(),MATCH(CG$3,$K$2:$P$2,0))</f>
        <v>25</v>
      </c>
      <c r="CH595" s="140" cm="1">
        <f t="array" ref="CH595">INDEX($K:$P,ROW(),MATCH(CH$3,$K$2:$P$2,0))</f>
        <v>25</v>
      </c>
      <c r="CI595" s="140" cm="1">
        <f t="array" ref="CI595">INDEX($K:$P,ROW(),MATCH(CI$3,$K$2:$P$2,0))</f>
        <v>25</v>
      </c>
      <c r="CJ595" s="140" cm="1">
        <f t="array" ref="CJ595">INDEX($K:$P,ROW(),MATCH(CJ$3,$K$2:$P$2,0))</f>
        <v>25</v>
      </c>
      <c r="CK595" s="140" cm="1">
        <f t="array" ref="CK595">INDEX($K:$P,ROW(),MATCH(CK$3,$K$2:$P$2,0))</f>
        <v>25</v>
      </c>
      <c r="CL595" s="140" cm="1">
        <f t="array" ref="CL595">INDEX($K:$P,ROW(),MATCH(CL$3,$K$2:$P$2,0))</f>
        <v>25</v>
      </c>
      <c r="CM595" s="238"/>
      <c r="CN595" s="366"/>
      <c r="CO595" s="140" t="e" cm="1">
        <f t="array" ref="CO595">INDEX($K:$P,ROW(),MATCH(CO$3,$K$2:$P$2,0))</f>
        <v>#N/A</v>
      </c>
      <c r="CP595" s="140" t="e" cm="1">
        <f t="array" ref="CP595">INDEX($K:$P,ROW(),MATCH(CP$3,$K$2:$P$2,0))</f>
        <v>#N/A</v>
      </c>
      <c r="CQ595" s="140" t="e" cm="1">
        <f t="array" ref="CQ595">INDEX($K:$P,ROW(),MATCH(CQ$3,$K$2:$P$2,0))</f>
        <v>#N/A</v>
      </c>
      <c r="CR595" s="140" t="e" cm="1">
        <f t="array" ref="CR595">INDEX($K:$P,ROW(),MATCH(CR$3,$K$2:$P$2,0))</f>
        <v>#N/A</v>
      </c>
      <c r="CS595" s="140" t="e" cm="1">
        <f t="array" ref="CS595">INDEX($K:$P,ROW(),MATCH(CS$3,$K$2:$P$2,0))</f>
        <v>#N/A</v>
      </c>
      <c r="CT595" s="140" t="e" cm="1">
        <f t="array" ref="CT595">INDEX($K:$P,ROW(),MATCH(CT$3,$K$2:$P$2,0))</f>
        <v>#N/A</v>
      </c>
      <c r="CU595" s="140" t="e" cm="1">
        <f t="array" ref="CU595">INDEX($K:$P,ROW(),MATCH(CU$3,$K$2:$P$2,0))</f>
        <v>#N/A</v>
      </c>
      <c r="CV595" s="140" t="e" cm="1">
        <f t="array" ref="CV595">INDEX($K:$P,ROW(),MATCH(CV$3,$K$2:$P$2,0))</f>
        <v>#N/A</v>
      </c>
      <c r="CW595" s="140" t="e" cm="1">
        <f t="array" ref="CW595">INDEX($K:$P,ROW(),MATCH(CW$3,$K$2:$P$2,0))</f>
        <v>#N/A</v>
      </c>
      <c r="CX595" s="140" t="e" cm="1">
        <f t="array" ref="CX595">INDEX($K:$P,ROW(),MATCH(CX$3,$K$2:$P$2,0))</f>
        <v>#N/A</v>
      </c>
      <c r="CY595" s="140" t="e" cm="1">
        <f t="array" ref="CY595">INDEX($K:$P,ROW(),MATCH(CY$3,$K$2:$P$2,0))</f>
        <v>#N/A</v>
      </c>
      <c r="CZ595" s="140" t="e" cm="1">
        <f t="array" ref="CZ595">INDEX($K:$P,ROW(),MATCH(CZ$3,$K$2:$P$2,0))</f>
        <v>#N/A</v>
      </c>
      <c r="DA595" s="140" t="e" cm="1">
        <f t="array" ref="DA595">INDEX($K:$P,ROW(),MATCH(DA$3,$K$2:$P$2,0))</f>
        <v>#N/A</v>
      </c>
      <c r="DB595" s="140" t="e" cm="1">
        <f t="array" ref="DB595">INDEX($K:$P,ROW(),MATCH(DB$3,$K$2:$P$2,0))</f>
        <v>#N/A</v>
      </c>
      <c r="DC595" s="140" t="e" cm="1">
        <f t="array" ref="DC595">INDEX($K:$P,ROW(),MATCH(DC$3,$K$2:$P$2,0))</f>
        <v>#N/A</v>
      </c>
      <c r="DD595" s="140" t="e" cm="1">
        <f t="array" ref="DD595">INDEX($K:$P,ROW(),MATCH(DD$3,$K$2:$P$2,0))</f>
        <v>#N/A</v>
      </c>
      <c r="DE595" s="140" t="e" cm="1">
        <f t="array" ref="DE595">INDEX($K:$P,ROW(),MATCH(DE$3,$K$2:$P$2,0))</f>
        <v>#N/A</v>
      </c>
      <c r="DF595" s="140" t="e" cm="1">
        <f t="array" ref="DF595">INDEX($K:$P,ROW(),MATCH(DF$3,$K$2:$P$2,0))</f>
        <v>#N/A</v>
      </c>
      <c r="DG595" s="140" t="e" cm="1">
        <f t="array" ref="DG595">INDEX($K:$P,ROW(),MATCH(DG$3,$K$2:$P$2,0))</f>
        <v>#N/A</v>
      </c>
      <c r="DH595" s="140" t="e" cm="1">
        <f t="array" ref="DH595">INDEX($K:$P,ROW(),MATCH(DH$3,$K$2:$P$2,0))</f>
        <v>#N/A</v>
      </c>
      <c r="DI595" s="140" t="e" cm="1">
        <f t="array" ref="DI595">INDEX($K:$P,ROW(),MATCH(DI$3,$K$2:$P$2,0))</f>
        <v>#N/A</v>
      </c>
      <c r="DJ595" s="140" t="e" cm="1">
        <f t="array" ref="DJ595">INDEX($K:$P,ROW(),MATCH(DJ$3,$K$2:$P$2,0))</f>
        <v>#N/A</v>
      </c>
      <c r="DK595" s="140" t="e" cm="1">
        <f t="array" ref="DK595">INDEX($K:$P,ROW(),MATCH(DK$3,$K$2:$P$2,0))</f>
        <v>#N/A</v>
      </c>
      <c r="DL595" s="140" t="e" cm="1">
        <f t="array" ref="DL595">INDEX($K:$P,ROW(),MATCH(DL$3,$K$2:$P$2,0))</f>
        <v>#N/A</v>
      </c>
    </row>
    <row r="596" spans="2:116" x14ac:dyDescent="0.4">
      <c r="C596" t="s">
        <v>203</v>
      </c>
      <c r="D596" t="s">
        <v>786</v>
      </c>
      <c r="E596" s="8" t="str">
        <f t="shared" ref="E596" si="805">ROW()&amp;" "&amp;D596</f>
        <v>596 HOURLY-PV</v>
      </c>
      <c r="G596" s="126" t="str">
        <f>"COGS - "&amp;G598</f>
        <v>COGS - (Primary label)</v>
      </c>
      <c r="H596" s="27"/>
      <c r="I596" s="78"/>
      <c r="J596" s="78"/>
      <c r="K596" s="33">
        <f t="shared" ref="K596:P596" ca="1" si="806">SUMIF($3:$3,K$2,596:596)</f>
        <v>-150000000</v>
      </c>
      <c r="L596" s="33">
        <f t="shared" ca="1" si="806"/>
        <v>-150000000</v>
      </c>
      <c r="M596" s="33">
        <f t="shared" ca="1" si="806"/>
        <v>-150000000</v>
      </c>
      <c r="N596" s="33">
        <f t="shared" ca="1" si="806"/>
        <v>-150000000</v>
      </c>
      <c r="O596" s="33">
        <f t="shared" ca="1" si="806"/>
        <v>-150000000</v>
      </c>
      <c r="P596" s="33">
        <f t="shared" ca="1" si="806"/>
        <v>-150000000</v>
      </c>
      <c r="R596" s="33"/>
      <c r="S596" s="33">
        <f ca="1">-S588*S595</f>
        <v>-12500000</v>
      </c>
      <c r="T596" s="33">
        <f t="shared" ref="T596:CE596" ca="1" si="807">-T588*T595</f>
        <v>-12500000</v>
      </c>
      <c r="U596" s="33">
        <f t="shared" ca="1" si="807"/>
        <v>-12500000</v>
      </c>
      <c r="V596" s="33">
        <f t="shared" ca="1" si="807"/>
        <v>-12500000</v>
      </c>
      <c r="W596" s="33">
        <f t="shared" ca="1" si="807"/>
        <v>-12500000</v>
      </c>
      <c r="X596" s="33">
        <f t="shared" ca="1" si="807"/>
        <v>-12500000</v>
      </c>
      <c r="Y596" s="33">
        <f t="shared" ca="1" si="807"/>
        <v>-12500000</v>
      </c>
      <c r="Z596" s="33">
        <f t="shared" ca="1" si="807"/>
        <v>-12500000</v>
      </c>
      <c r="AA596" s="33">
        <f t="shared" ca="1" si="807"/>
        <v>-12500000</v>
      </c>
      <c r="AB596" s="33">
        <f t="shared" ca="1" si="807"/>
        <v>-12500000</v>
      </c>
      <c r="AC596" s="33">
        <f t="shared" ca="1" si="807"/>
        <v>-12500000</v>
      </c>
      <c r="AD596" s="33">
        <f t="shared" ca="1" si="807"/>
        <v>-12500000</v>
      </c>
      <c r="AE596" s="33">
        <f t="shared" ca="1" si="807"/>
        <v>-12500000</v>
      </c>
      <c r="AF596" s="33">
        <f t="shared" ca="1" si="807"/>
        <v>-12500000</v>
      </c>
      <c r="AG596" s="33">
        <f t="shared" ca="1" si="807"/>
        <v>-12500000</v>
      </c>
      <c r="AH596" s="33">
        <f t="shared" ca="1" si="807"/>
        <v>-12500000</v>
      </c>
      <c r="AI596" s="33">
        <f t="shared" ca="1" si="807"/>
        <v>-12500000</v>
      </c>
      <c r="AJ596" s="33">
        <f t="shared" ca="1" si="807"/>
        <v>-12500000</v>
      </c>
      <c r="AK596" s="33">
        <f t="shared" ca="1" si="807"/>
        <v>-12500000</v>
      </c>
      <c r="AL596" s="33">
        <f t="shared" ca="1" si="807"/>
        <v>-12500000</v>
      </c>
      <c r="AM596" s="33">
        <f t="shared" ca="1" si="807"/>
        <v>-12500000</v>
      </c>
      <c r="AN596" s="33">
        <f t="shared" ca="1" si="807"/>
        <v>-12500000</v>
      </c>
      <c r="AO596" s="33">
        <f t="shared" ca="1" si="807"/>
        <v>-12500000</v>
      </c>
      <c r="AP596" s="33">
        <f t="shared" ca="1" si="807"/>
        <v>-12500000</v>
      </c>
      <c r="AQ596" s="33">
        <f t="shared" ca="1" si="807"/>
        <v>-12500000</v>
      </c>
      <c r="AR596" s="33">
        <f t="shared" ca="1" si="807"/>
        <v>-12500000</v>
      </c>
      <c r="AS596" s="33">
        <f t="shared" ca="1" si="807"/>
        <v>-12500000</v>
      </c>
      <c r="AT596" s="33">
        <f t="shared" ca="1" si="807"/>
        <v>-12500000</v>
      </c>
      <c r="AU596" s="33">
        <f t="shared" ca="1" si="807"/>
        <v>-12500000</v>
      </c>
      <c r="AV596" s="33">
        <f t="shared" ca="1" si="807"/>
        <v>-12500000</v>
      </c>
      <c r="AW596" s="33">
        <f t="shared" ca="1" si="807"/>
        <v>-12500000</v>
      </c>
      <c r="AX596" s="33">
        <f t="shared" ca="1" si="807"/>
        <v>-12500000</v>
      </c>
      <c r="AY596" s="33">
        <f t="shared" ca="1" si="807"/>
        <v>-12500000</v>
      </c>
      <c r="AZ596" s="33">
        <f t="shared" ca="1" si="807"/>
        <v>-12500000</v>
      </c>
      <c r="BA596" s="33">
        <f t="shared" ca="1" si="807"/>
        <v>-12500000</v>
      </c>
      <c r="BB596" s="33">
        <f t="shared" ca="1" si="807"/>
        <v>-12500000</v>
      </c>
      <c r="BC596" s="33">
        <f t="shared" ca="1" si="807"/>
        <v>-12500000</v>
      </c>
      <c r="BD596" s="33">
        <f t="shared" ca="1" si="807"/>
        <v>-12500000</v>
      </c>
      <c r="BE596" s="33">
        <f t="shared" ca="1" si="807"/>
        <v>-12500000</v>
      </c>
      <c r="BF596" s="33">
        <f t="shared" ca="1" si="807"/>
        <v>-12500000</v>
      </c>
      <c r="BG596" s="33">
        <f t="shared" ca="1" si="807"/>
        <v>-12500000</v>
      </c>
      <c r="BH596" s="33">
        <f t="shared" ca="1" si="807"/>
        <v>-12500000</v>
      </c>
      <c r="BI596" s="33">
        <f t="shared" ca="1" si="807"/>
        <v>-12500000</v>
      </c>
      <c r="BJ596" s="33">
        <f t="shared" ca="1" si="807"/>
        <v>-12500000</v>
      </c>
      <c r="BK596" s="33">
        <f t="shared" ca="1" si="807"/>
        <v>-12500000</v>
      </c>
      <c r="BL596" s="33">
        <f t="shared" ca="1" si="807"/>
        <v>-12500000</v>
      </c>
      <c r="BM596" s="33">
        <f t="shared" ca="1" si="807"/>
        <v>-12500000</v>
      </c>
      <c r="BN596" s="33">
        <f t="shared" ca="1" si="807"/>
        <v>-12500000</v>
      </c>
      <c r="BO596" s="33">
        <f t="shared" ca="1" si="807"/>
        <v>-12500000</v>
      </c>
      <c r="BP596" s="33">
        <f t="shared" ca="1" si="807"/>
        <v>-12500000</v>
      </c>
      <c r="BQ596" s="33">
        <f t="shared" ca="1" si="807"/>
        <v>-12500000</v>
      </c>
      <c r="BR596" s="33">
        <f t="shared" ca="1" si="807"/>
        <v>-12500000</v>
      </c>
      <c r="BS596" s="33">
        <f t="shared" ca="1" si="807"/>
        <v>-12500000</v>
      </c>
      <c r="BT596" s="33">
        <f t="shared" ca="1" si="807"/>
        <v>-12500000</v>
      </c>
      <c r="BU596" s="33">
        <f t="shared" ca="1" si="807"/>
        <v>-12500000</v>
      </c>
      <c r="BV596" s="33">
        <f t="shared" ca="1" si="807"/>
        <v>-12500000</v>
      </c>
      <c r="BW596" s="33">
        <f t="shared" ca="1" si="807"/>
        <v>-12500000</v>
      </c>
      <c r="BX596" s="33">
        <f t="shared" ca="1" si="807"/>
        <v>-12500000</v>
      </c>
      <c r="BY596" s="33">
        <f t="shared" ca="1" si="807"/>
        <v>-12500000</v>
      </c>
      <c r="BZ596" s="33">
        <f t="shared" ca="1" si="807"/>
        <v>-12500000</v>
      </c>
      <c r="CA596" s="33">
        <f t="shared" ca="1" si="807"/>
        <v>-12500000</v>
      </c>
      <c r="CB596" s="33">
        <f t="shared" ca="1" si="807"/>
        <v>-12500000</v>
      </c>
      <c r="CC596" s="33">
        <f t="shared" ca="1" si="807"/>
        <v>-12500000</v>
      </c>
      <c r="CD596" s="33">
        <f t="shared" ca="1" si="807"/>
        <v>-12500000</v>
      </c>
      <c r="CE596" s="33">
        <f t="shared" ca="1" si="807"/>
        <v>-12500000</v>
      </c>
      <c r="CF596" s="33">
        <f t="shared" ref="CF596:DL596" ca="1" si="808">-CF588*CF595</f>
        <v>-12500000</v>
      </c>
      <c r="CG596" s="33">
        <f t="shared" ca="1" si="808"/>
        <v>-12500000</v>
      </c>
      <c r="CH596" s="33">
        <f t="shared" ca="1" si="808"/>
        <v>-12500000</v>
      </c>
      <c r="CI596" s="33">
        <f t="shared" ca="1" si="808"/>
        <v>-12500000</v>
      </c>
      <c r="CJ596" s="33">
        <f t="shared" ca="1" si="808"/>
        <v>-12500000</v>
      </c>
      <c r="CK596" s="33">
        <f t="shared" ca="1" si="808"/>
        <v>-12500000</v>
      </c>
      <c r="CL596" s="33">
        <f t="shared" ca="1" si="808"/>
        <v>-12500000</v>
      </c>
      <c r="CM596" s="33" t="e">
        <f t="shared" ca="1" si="808"/>
        <v>#REF!</v>
      </c>
      <c r="CN596" s="33" t="e">
        <f t="shared" ca="1" si="808"/>
        <v>#REF!</v>
      </c>
      <c r="CO596" s="33" t="e">
        <f t="shared" ca="1" si="808"/>
        <v>#N/A</v>
      </c>
      <c r="CP596" s="33" t="e">
        <f t="shared" ca="1" si="808"/>
        <v>#N/A</v>
      </c>
      <c r="CQ596" s="33" t="e">
        <f t="shared" ca="1" si="808"/>
        <v>#N/A</v>
      </c>
      <c r="CR596" s="33" t="e">
        <f t="shared" ca="1" si="808"/>
        <v>#N/A</v>
      </c>
      <c r="CS596" s="33" t="e">
        <f t="shared" ca="1" si="808"/>
        <v>#N/A</v>
      </c>
      <c r="CT596" s="33" t="e">
        <f t="shared" ca="1" si="808"/>
        <v>#N/A</v>
      </c>
      <c r="CU596" s="33" t="e">
        <f t="shared" ca="1" si="808"/>
        <v>#N/A</v>
      </c>
      <c r="CV596" s="33" t="e">
        <f t="shared" ca="1" si="808"/>
        <v>#N/A</v>
      </c>
      <c r="CW596" s="33" t="e">
        <f t="shared" ca="1" si="808"/>
        <v>#N/A</v>
      </c>
      <c r="CX596" s="33" t="e">
        <f t="shared" ca="1" si="808"/>
        <v>#N/A</v>
      </c>
      <c r="CY596" s="33" t="e">
        <f t="shared" ca="1" si="808"/>
        <v>#N/A</v>
      </c>
      <c r="CZ596" s="33" t="e">
        <f t="shared" ca="1" si="808"/>
        <v>#N/A</v>
      </c>
      <c r="DA596" s="33" t="e">
        <f t="shared" ca="1" si="808"/>
        <v>#N/A</v>
      </c>
      <c r="DB596" s="33" t="e">
        <f t="shared" ca="1" si="808"/>
        <v>#N/A</v>
      </c>
      <c r="DC596" s="33" t="e">
        <f t="shared" ca="1" si="808"/>
        <v>#N/A</v>
      </c>
      <c r="DD596" s="33" t="e">
        <f t="shared" ca="1" si="808"/>
        <v>#N/A</v>
      </c>
      <c r="DE596" s="33" t="e">
        <f t="shared" ca="1" si="808"/>
        <v>#N/A</v>
      </c>
      <c r="DF596" s="33" t="e">
        <f t="shared" ca="1" si="808"/>
        <v>#N/A</v>
      </c>
      <c r="DG596" s="33" t="e">
        <f t="shared" ca="1" si="808"/>
        <v>#N/A</v>
      </c>
      <c r="DH596" s="33" t="e">
        <f t="shared" ca="1" si="808"/>
        <v>#N/A</v>
      </c>
      <c r="DI596" s="33" t="e">
        <f t="shared" ca="1" si="808"/>
        <v>#N/A</v>
      </c>
      <c r="DJ596" s="33" t="e">
        <f t="shared" ca="1" si="808"/>
        <v>#N/A</v>
      </c>
      <c r="DK596" s="33" t="e">
        <f t="shared" ca="1" si="808"/>
        <v>#N/A</v>
      </c>
      <c r="DL596" s="33" t="e">
        <f t="shared" ca="1" si="808"/>
        <v>#N/A</v>
      </c>
    </row>
    <row r="597" spans="2:116" x14ac:dyDescent="0.4">
      <c r="D597" t="s">
        <v>786</v>
      </c>
      <c r="E597" s="8" t="str">
        <f t="shared" ref="E597" si="809">ROW()&amp;" "&amp;D597</f>
        <v>597 HOURLY-PV</v>
      </c>
      <c r="G597" s="126"/>
      <c r="H597" s="27"/>
      <c r="I597" s="78"/>
      <c r="J597" s="78"/>
      <c r="K597" s="33"/>
      <c r="L597" s="33"/>
      <c r="M597" s="33"/>
      <c r="N597" s="33"/>
      <c r="O597" s="33"/>
      <c r="P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c r="BV597" s="33"/>
      <c r="BW597" s="33"/>
      <c r="BX597" s="33"/>
      <c r="BY597" s="33"/>
      <c r="BZ597" s="33"/>
      <c r="CA597" s="33"/>
      <c r="CB597" s="33"/>
      <c r="CC597" s="33"/>
      <c r="CD597" s="33"/>
      <c r="CE597" s="33"/>
      <c r="CF597" s="33"/>
      <c r="CG597" s="33"/>
      <c r="CH597" s="33"/>
      <c r="CI597" s="33"/>
      <c r="CJ597" s="33"/>
      <c r="CK597" s="33"/>
      <c r="CL597" s="33"/>
      <c r="CN597" s="78"/>
      <c r="CO597" s="33"/>
      <c r="CP597" s="33"/>
      <c r="CQ597" s="33"/>
      <c r="CR597" s="33"/>
      <c r="CS597" s="33"/>
      <c r="CT597" s="33"/>
      <c r="CU597" s="33"/>
      <c r="CV597" s="33"/>
      <c r="CW597" s="33"/>
      <c r="CX597" s="33"/>
      <c r="CY597" s="33"/>
      <c r="CZ597" s="33"/>
      <c r="DA597" s="33"/>
      <c r="DB597" s="33"/>
      <c r="DC597" s="33"/>
      <c r="DD597" s="33"/>
      <c r="DE597" s="33"/>
      <c r="DF597" s="33"/>
      <c r="DG597" s="33"/>
      <c r="DH597" s="33"/>
      <c r="DI597" s="33"/>
      <c r="DJ597" s="33"/>
      <c r="DK597" s="33"/>
      <c r="DL597" s="33"/>
    </row>
    <row r="598" spans="2:116" x14ac:dyDescent="0.4">
      <c r="B598" t="s">
        <v>332</v>
      </c>
      <c r="D598" t="s">
        <v>786</v>
      </c>
      <c r="E598" s="8" t="str">
        <f t="shared" si="798"/>
        <v>598 HOURLY-PV</v>
      </c>
      <c r="G598" s="8" t="str">
        <f>G577</f>
        <v>(Primary label)</v>
      </c>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2:116" x14ac:dyDescent="0.4">
      <c r="B599" t="s">
        <v>332</v>
      </c>
      <c r="D599" t="s">
        <v>786</v>
      </c>
      <c r="E599" s="8" t="str">
        <f>ROW()&amp;" "&amp;D599</f>
        <v>599 HOURLY-PV</v>
      </c>
      <c r="G599" s="241" t="str">
        <f>IFERROR(SUBSTITUTE(G585,":",""),"no unit")</f>
        <v>project</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4">
      <c r="B600" t="s">
        <v>332</v>
      </c>
      <c r="D600" t="s">
        <v>786</v>
      </c>
      <c r="E600" s="8" t="str">
        <f t="shared" ref="E600:E605" si="810">ROW()&amp;" "&amp;D600</f>
        <v>600 HOURLY-PV</v>
      </c>
      <c r="G600" s="8" t="s">
        <v>334</v>
      </c>
      <c r="H600" s="27"/>
      <c r="I600" s="78"/>
      <c r="J600" s="78"/>
      <c r="K600" s="33"/>
      <c r="L600" s="33"/>
      <c r="M600" s="33"/>
      <c r="N600" s="33"/>
      <c r="O600" s="33"/>
      <c r="P600" s="33"/>
      <c r="R600" s="33"/>
      <c r="S600" s="4" t="str">
        <f t="shared" ref="S600:CD600" si="811">ADDRESS(ROW(S592),COLUMN(S592),2)</f>
        <v>S$592</v>
      </c>
      <c r="T600" s="4" t="str">
        <f t="shared" si="811"/>
        <v>T$592</v>
      </c>
      <c r="U600" s="4" t="str">
        <f t="shared" si="811"/>
        <v>U$592</v>
      </c>
      <c r="V600" s="4" t="str">
        <f t="shared" si="811"/>
        <v>V$592</v>
      </c>
      <c r="W600" s="4" t="str">
        <f t="shared" si="811"/>
        <v>W$592</v>
      </c>
      <c r="X600" s="4" t="str">
        <f t="shared" si="811"/>
        <v>X$592</v>
      </c>
      <c r="Y600" s="4" t="str">
        <f t="shared" si="811"/>
        <v>Y$592</v>
      </c>
      <c r="Z600" s="4" t="str">
        <f t="shared" si="811"/>
        <v>Z$592</v>
      </c>
      <c r="AA600" s="4" t="str">
        <f t="shared" si="811"/>
        <v>AA$592</v>
      </c>
      <c r="AB600" s="4" t="str">
        <f t="shared" si="811"/>
        <v>AB$592</v>
      </c>
      <c r="AC600" s="4" t="str">
        <f t="shared" si="811"/>
        <v>AC$592</v>
      </c>
      <c r="AD600" s="4" t="str">
        <f t="shared" si="811"/>
        <v>AD$592</v>
      </c>
      <c r="AE600" s="4" t="str">
        <f t="shared" si="811"/>
        <v>AE$592</v>
      </c>
      <c r="AF600" s="4" t="str">
        <f t="shared" si="811"/>
        <v>AF$592</v>
      </c>
      <c r="AG600" s="4" t="str">
        <f t="shared" si="811"/>
        <v>AG$592</v>
      </c>
      <c r="AH600" s="4" t="str">
        <f t="shared" si="811"/>
        <v>AH$592</v>
      </c>
      <c r="AI600" s="4" t="str">
        <f t="shared" si="811"/>
        <v>AI$592</v>
      </c>
      <c r="AJ600" s="4" t="str">
        <f t="shared" si="811"/>
        <v>AJ$592</v>
      </c>
      <c r="AK600" s="4" t="str">
        <f t="shared" si="811"/>
        <v>AK$592</v>
      </c>
      <c r="AL600" s="4" t="str">
        <f t="shared" si="811"/>
        <v>AL$592</v>
      </c>
      <c r="AM600" s="4" t="str">
        <f t="shared" si="811"/>
        <v>AM$592</v>
      </c>
      <c r="AN600" s="4" t="str">
        <f t="shared" si="811"/>
        <v>AN$592</v>
      </c>
      <c r="AO600" s="4" t="str">
        <f t="shared" si="811"/>
        <v>AO$592</v>
      </c>
      <c r="AP600" s="4" t="str">
        <f t="shared" si="811"/>
        <v>AP$592</v>
      </c>
      <c r="AQ600" s="4" t="str">
        <f t="shared" si="811"/>
        <v>AQ$592</v>
      </c>
      <c r="AR600" s="4" t="str">
        <f t="shared" si="811"/>
        <v>AR$592</v>
      </c>
      <c r="AS600" s="4" t="str">
        <f t="shared" si="811"/>
        <v>AS$592</v>
      </c>
      <c r="AT600" s="4" t="str">
        <f t="shared" si="811"/>
        <v>AT$592</v>
      </c>
      <c r="AU600" s="4" t="str">
        <f t="shared" si="811"/>
        <v>AU$592</v>
      </c>
      <c r="AV600" s="4" t="str">
        <f t="shared" si="811"/>
        <v>AV$592</v>
      </c>
      <c r="AW600" s="4" t="str">
        <f t="shared" si="811"/>
        <v>AW$592</v>
      </c>
      <c r="AX600" s="4" t="str">
        <f t="shared" si="811"/>
        <v>AX$592</v>
      </c>
      <c r="AY600" s="4" t="str">
        <f t="shared" si="811"/>
        <v>AY$592</v>
      </c>
      <c r="AZ600" s="4" t="str">
        <f t="shared" si="811"/>
        <v>AZ$592</v>
      </c>
      <c r="BA600" s="4" t="str">
        <f t="shared" si="811"/>
        <v>BA$592</v>
      </c>
      <c r="BB600" s="4" t="str">
        <f t="shared" si="811"/>
        <v>BB$592</v>
      </c>
      <c r="BC600" s="4" t="str">
        <f t="shared" si="811"/>
        <v>BC$592</v>
      </c>
      <c r="BD600" s="4" t="str">
        <f t="shared" si="811"/>
        <v>BD$592</v>
      </c>
      <c r="BE600" s="4" t="str">
        <f t="shared" si="811"/>
        <v>BE$592</v>
      </c>
      <c r="BF600" s="4" t="str">
        <f t="shared" si="811"/>
        <v>BF$592</v>
      </c>
      <c r="BG600" s="4" t="str">
        <f t="shared" si="811"/>
        <v>BG$592</v>
      </c>
      <c r="BH600" s="4" t="str">
        <f t="shared" si="811"/>
        <v>BH$592</v>
      </c>
      <c r="BI600" s="4" t="str">
        <f t="shared" si="811"/>
        <v>BI$592</v>
      </c>
      <c r="BJ600" s="4" t="str">
        <f t="shared" si="811"/>
        <v>BJ$592</v>
      </c>
      <c r="BK600" s="4" t="str">
        <f t="shared" si="811"/>
        <v>BK$592</v>
      </c>
      <c r="BL600" s="4" t="str">
        <f t="shared" si="811"/>
        <v>BL$592</v>
      </c>
      <c r="BM600" s="4" t="str">
        <f t="shared" si="811"/>
        <v>BM$592</v>
      </c>
      <c r="BN600" s="4" t="str">
        <f t="shared" si="811"/>
        <v>BN$592</v>
      </c>
      <c r="BO600" s="4" t="str">
        <f t="shared" si="811"/>
        <v>BO$592</v>
      </c>
      <c r="BP600" s="4" t="str">
        <f t="shared" si="811"/>
        <v>BP$592</v>
      </c>
      <c r="BQ600" s="4" t="str">
        <f t="shared" si="811"/>
        <v>BQ$592</v>
      </c>
      <c r="BR600" s="4" t="str">
        <f t="shared" si="811"/>
        <v>BR$592</v>
      </c>
      <c r="BS600" s="4" t="str">
        <f t="shared" si="811"/>
        <v>BS$592</v>
      </c>
      <c r="BT600" s="4" t="str">
        <f t="shared" si="811"/>
        <v>BT$592</v>
      </c>
      <c r="BU600" s="4" t="str">
        <f t="shared" si="811"/>
        <v>BU$592</v>
      </c>
      <c r="BV600" s="4" t="str">
        <f t="shared" si="811"/>
        <v>BV$592</v>
      </c>
      <c r="BW600" s="4" t="str">
        <f t="shared" si="811"/>
        <v>BW$592</v>
      </c>
      <c r="BX600" s="4" t="str">
        <f t="shared" si="811"/>
        <v>BX$592</v>
      </c>
      <c r="BY600" s="4" t="str">
        <f t="shared" si="811"/>
        <v>BY$592</v>
      </c>
      <c r="BZ600" s="4" t="str">
        <f t="shared" si="811"/>
        <v>BZ$592</v>
      </c>
      <c r="CA600" s="4" t="str">
        <f t="shared" si="811"/>
        <v>CA$592</v>
      </c>
      <c r="CB600" s="4" t="str">
        <f t="shared" si="811"/>
        <v>CB$592</v>
      </c>
      <c r="CC600" s="4" t="str">
        <f t="shared" si="811"/>
        <v>CC$592</v>
      </c>
      <c r="CD600" s="4" t="str">
        <f t="shared" si="811"/>
        <v>CD$592</v>
      </c>
      <c r="CE600" s="4" t="str">
        <f t="shared" ref="CE600:CL600" si="812">ADDRESS(ROW(CE592),COLUMN(CE592),2)</f>
        <v>CE$592</v>
      </c>
      <c r="CF600" s="4" t="str">
        <f t="shared" si="812"/>
        <v>CF$592</v>
      </c>
      <c r="CG600" s="4" t="str">
        <f t="shared" si="812"/>
        <v>CG$592</v>
      </c>
      <c r="CH600" s="4" t="str">
        <f t="shared" si="812"/>
        <v>CH$592</v>
      </c>
      <c r="CI600" s="4" t="str">
        <f t="shared" si="812"/>
        <v>CI$592</v>
      </c>
      <c r="CJ600" s="4" t="str">
        <f t="shared" si="812"/>
        <v>CJ$592</v>
      </c>
      <c r="CK600" s="4" t="str">
        <f t="shared" si="812"/>
        <v>CK$592</v>
      </c>
      <c r="CL600" s="4" t="str">
        <f t="shared" si="812"/>
        <v>CL$592</v>
      </c>
      <c r="CN600" s="78"/>
      <c r="CO600" s="4" t="str">
        <f t="shared" ref="CO600:DL600" si="813">ADDRESS(ROW(CO592),COLUMN(CO592),2)</f>
        <v>CO$592</v>
      </c>
      <c r="CP600" s="4" t="str">
        <f t="shared" si="813"/>
        <v>CP$592</v>
      </c>
      <c r="CQ600" s="4" t="str">
        <f t="shared" si="813"/>
        <v>CQ$592</v>
      </c>
      <c r="CR600" s="4" t="str">
        <f t="shared" si="813"/>
        <v>CR$592</v>
      </c>
      <c r="CS600" s="4" t="str">
        <f t="shared" si="813"/>
        <v>CS$592</v>
      </c>
      <c r="CT600" s="4" t="str">
        <f t="shared" si="813"/>
        <v>CT$592</v>
      </c>
      <c r="CU600" s="4" t="str">
        <f t="shared" si="813"/>
        <v>CU$592</v>
      </c>
      <c r="CV600" s="4" t="str">
        <f t="shared" si="813"/>
        <v>CV$592</v>
      </c>
      <c r="CW600" s="4" t="str">
        <f t="shared" si="813"/>
        <v>CW$592</v>
      </c>
      <c r="CX600" s="4" t="str">
        <f t="shared" si="813"/>
        <v>CX$592</v>
      </c>
      <c r="CY600" s="4" t="str">
        <f t="shared" si="813"/>
        <v>CY$592</v>
      </c>
      <c r="CZ600" s="4" t="str">
        <f t="shared" si="813"/>
        <v>CZ$592</v>
      </c>
      <c r="DA600" s="4" t="str">
        <f t="shared" si="813"/>
        <v>DA$592</v>
      </c>
      <c r="DB600" s="4" t="str">
        <f t="shared" si="813"/>
        <v>DB$592</v>
      </c>
      <c r="DC600" s="4" t="str">
        <f t="shared" si="813"/>
        <v>DC$592</v>
      </c>
      <c r="DD600" s="4" t="str">
        <f t="shared" si="813"/>
        <v>DD$592</v>
      </c>
      <c r="DE600" s="4" t="str">
        <f t="shared" si="813"/>
        <v>DE$592</v>
      </c>
      <c r="DF600" s="4" t="str">
        <f t="shared" si="813"/>
        <v>DF$592</v>
      </c>
      <c r="DG600" s="4" t="str">
        <f t="shared" si="813"/>
        <v>DG$592</v>
      </c>
      <c r="DH600" s="4" t="str">
        <f t="shared" si="813"/>
        <v>DH$592</v>
      </c>
      <c r="DI600" s="4" t="str">
        <f t="shared" si="813"/>
        <v>DI$592</v>
      </c>
      <c r="DJ600" s="4" t="str">
        <f t="shared" si="813"/>
        <v>DJ$592</v>
      </c>
      <c r="DK600" s="4" t="str">
        <f t="shared" si="813"/>
        <v>DK$592</v>
      </c>
      <c r="DL600" s="4" t="str">
        <f t="shared" si="813"/>
        <v>DL$592</v>
      </c>
    </row>
    <row r="601" spans="2:116" x14ac:dyDescent="0.4">
      <c r="B601" t="s">
        <v>332</v>
      </c>
      <c r="D601" t="s">
        <v>786</v>
      </c>
      <c r="E601" s="8" t="str">
        <f t="shared" si="810"/>
        <v>601 HOURLY-PV</v>
      </c>
      <c r="G601" s="128" t="s">
        <v>333</v>
      </c>
      <c r="H601" s="56"/>
      <c r="I601" s="79"/>
      <c r="J601" s="79"/>
      <c r="K601" s="15"/>
      <c r="L601" s="15"/>
      <c r="M601" s="15"/>
      <c r="N601" s="15"/>
      <c r="O601" s="15"/>
      <c r="P601" s="15"/>
      <c r="R601" s="15"/>
      <c r="S601" s="179" t="str">
        <f t="shared" ref="S601:AX601" si="814">S580</f>
        <v>S$17</v>
      </c>
      <c r="T601" s="179" t="str">
        <f t="shared" si="814"/>
        <v>T$17</v>
      </c>
      <c r="U601" s="179" t="str">
        <f t="shared" si="814"/>
        <v>U$17</v>
      </c>
      <c r="V601" s="179" t="str">
        <f t="shared" si="814"/>
        <v>V$17</v>
      </c>
      <c r="W601" s="179" t="str">
        <f t="shared" si="814"/>
        <v>W$17</v>
      </c>
      <c r="X601" s="179" t="str">
        <f t="shared" si="814"/>
        <v>X$17</v>
      </c>
      <c r="Y601" s="179" t="str">
        <f t="shared" si="814"/>
        <v>Y$17</v>
      </c>
      <c r="Z601" s="179" t="str">
        <f t="shared" si="814"/>
        <v>Z$17</v>
      </c>
      <c r="AA601" s="179" t="str">
        <f t="shared" si="814"/>
        <v>AA$17</v>
      </c>
      <c r="AB601" s="179" t="str">
        <f t="shared" si="814"/>
        <v>AB$17</v>
      </c>
      <c r="AC601" s="179" t="str">
        <f t="shared" si="814"/>
        <v>AC$17</v>
      </c>
      <c r="AD601" s="179" t="str">
        <f t="shared" si="814"/>
        <v>AD$17</v>
      </c>
      <c r="AE601" s="179" t="str">
        <f t="shared" si="814"/>
        <v>AE$17</v>
      </c>
      <c r="AF601" s="179" t="str">
        <f t="shared" si="814"/>
        <v>AF$17</v>
      </c>
      <c r="AG601" s="179" t="str">
        <f t="shared" si="814"/>
        <v>AG$17</v>
      </c>
      <c r="AH601" s="179" t="str">
        <f t="shared" si="814"/>
        <v>AH$17</v>
      </c>
      <c r="AI601" s="179" t="str">
        <f t="shared" si="814"/>
        <v>AI$17</v>
      </c>
      <c r="AJ601" s="179" t="str">
        <f t="shared" si="814"/>
        <v>AJ$17</v>
      </c>
      <c r="AK601" s="179" t="str">
        <f t="shared" si="814"/>
        <v>AK$17</v>
      </c>
      <c r="AL601" s="179" t="str">
        <f t="shared" si="814"/>
        <v>AL$17</v>
      </c>
      <c r="AM601" s="179" t="str">
        <f t="shared" si="814"/>
        <v>AM$17</v>
      </c>
      <c r="AN601" s="179" t="str">
        <f t="shared" si="814"/>
        <v>AN$17</v>
      </c>
      <c r="AO601" s="179" t="str">
        <f t="shared" si="814"/>
        <v>AO$17</v>
      </c>
      <c r="AP601" s="179" t="str">
        <f t="shared" si="814"/>
        <v>AP$17</v>
      </c>
      <c r="AQ601" s="179" t="str">
        <f t="shared" si="814"/>
        <v>AQ$17</v>
      </c>
      <c r="AR601" s="179" t="str">
        <f t="shared" si="814"/>
        <v>AR$17</v>
      </c>
      <c r="AS601" s="179" t="str">
        <f t="shared" si="814"/>
        <v>AS$17</v>
      </c>
      <c r="AT601" s="179" t="str">
        <f t="shared" si="814"/>
        <v>AT$17</v>
      </c>
      <c r="AU601" s="179" t="str">
        <f t="shared" si="814"/>
        <v>AU$17</v>
      </c>
      <c r="AV601" s="179" t="str">
        <f t="shared" si="814"/>
        <v>AV$17</v>
      </c>
      <c r="AW601" s="179" t="str">
        <f t="shared" si="814"/>
        <v>AW$17</v>
      </c>
      <c r="AX601" s="179" t="str">
        <f t="shared" si="814"/>
        <v>AX$17</v>
      </c>
      <c r="AY601" s="179" t="str">
        <f t="shared" ref="AY601:CD601" si="815">AY580</f>
        <v>AY$17</v>
      </c>
      <c r="AZ601" s="179" t="str">
        <f t="shared" si="815"/>
        <v>AZ$17</v>
      </c>
      <c r="BA601" s="179" t="str">
        <f t="shared" si="815"/>
        <v>BA$17</v>
      </c>
      <c r="BB601" s="179" t="str">
        <f t="shared" si="815"/>
        <v>BB$17</v>
      </c>
      <c r="BC601" s="179" t="str">
        <f t="shared" si="815"/>
        <v>BC$17</v>
      </c>
      <c r="BD601" s="179" t="str">
        <f t="shared" si="815"/>
        <v>BD$17</v>
      </c>
      <c r="BE601" s="179" t="str">
        <f t="shared" si="815"/>
        <v>BE$17</v>
      </c>
      <c r="BF601" s="179" t="str">
        <f t="shared" si="815"/>
        <v>BF$17</v>
      </c>
      <c r="BG601" s="179" t="str">
        <f t="shared" si="815"/>
        <v>BG$17</v>
      </c>
      <c r="BH601" s="179" t="str">
        <f t="shared" si="815"/>
        <v>BH$17</v>
      </c>
      <c r="BI601" s="179" t="str">
        <f t="shared" si="815"/>
        <v>BI$17</v>
      </c>
      <c r="BJ601" s="179" t="str">
        <f t="shared" si="815"/>
        <v>BJ$17</v>
      </c>
      <c r="BK601" s="179" t="str">
        <f t="shared" si="815"/>
        <v>BK$17</v>
      </c>
      <c r="BL601" s="179" t="str">
        <f t="shared" si="815"/>
        <v>BL$17</v>
      </c>
      <c r="BM601" s="179" t="str">
        <f t="shared" si="815"/>
        <v>BM$17</v>
      </c>
      <c r="BN601" s="179" t="str">
        <f t="shared" si="815"/>
        <v>BN$17</v>
      </c>
      <c r="BO601" s="179" t="str">
        <f t="shared" si="815"/>
        <v>BO$17</v>
      </c>
      <c r="BP601" s="179" t="str">
        <f t="shared" si="815"/>
        <v>BP$17</v>
      </c>
      <c r="BQ601" s="179" t="str">
        <f t="shared" si="815"/>
        <v>BQ$17</v>
      </c>
      <c r="BR601" s="179" t="str">
        <f t="shared" si="815"/>
        <v>BR$17</v>
      </c>
      <c r="BS601" s="179" t="str">
        <f t="shared" si="815"/>
        <v>BS$17</v>
      </c>
      <c r="BT601" s="179" t="str">
        <f t="shared" si="815"/>
        <v>BT$17</v>
      </c>
      <c r="BU601" s="179" t="str">
        <f t="shared" si="815"/>
        <v>BU$17</v>
      </c>
      <c r="BV601" s="179" t="str">
        <f t="shared" si="815"/>
        <v>BV$17</v>
      </c>
      <c r="BW601" s="179" t="str">
        <f t="shared" si="815"/>
        <v>BW$17</v>
      </c>
      <c r="BX601" s="179" t="str">
        <f t="shared" si="815"/>
        <v>BX$17</v>
      </c>
      <c r="BY601" s="179" t="str">
        <f t="shared" si="815"/>
        <v>BY$17</v>
      </c>
      <c r="BZ601" s="179" t="str">
        <f t="shared" si="815"/>
        <v>BZ$17</v>
      </c>
      <c r="CA601" s="179" t="str">
        <f t="shared" si="815"/>
        <v>CA$17</v>
      </c>
      <c r="CB601" s="179" t="str">
        <f t="shared" si="815"/>
        <v>CB$17</v>
      </c>
      <c r="CC601" s="179" t="str">
        <f t="shared" si="815"/>
        <v>CC$17</v>
      </c>
      <c r="CD601" s="179" t="str">
        <f t="shared" si="815"/>
        <v>CD$17</v>
      </c>
      <c r="CE601" s="179" t="str">
        <f t="shared" ref="CE601:CL601" si="816">CE580</f>
        <v>CE$17</v>
      </c>
      <c r="CF601" s="179" t="str">
        <f t="shared" si="816"/>
        <v>CF$17</v>
      </c>
      <c r="CG601" s="179" t="str">
        <f t="shared" si="816"/>
        <v>CG$17</v>
      </c>
      <c r="CH601" s="179" t="str">
        <f t="shared" si="816"/>
        <v>CH$17</v>
      </c>
      <c r="CI601" s="179" t="str">
        <f t="shared" si="816"/>
        <v>CI$17</v>
      </c>
      <c r="CJ601" s="179" t="str">
        <f t="shared" si="816"/>
        <v>CJ$17</v>
      </c>
      <c r="CK601" s="179" t="str">
        <f t="shared" si="816"/>
        <v>CK$17</v>
      </c>
      <c r="CL601" s="179" t="str">
        <f t="shared" si="816"/>
        <v>CL$17</v>
      </c>
      <c r="CN601" s="79"/>
      <c r="CO601" s="179" t="str">
        <f t="shared" ref="CO601:DL601" si="817">CO580</f>
        <v>CO$17</v>
      </c>
      <c r="CP601" s="179" t="str">
        <f t="shared" si="817"/>
        <v>CP$17</v>
      </c>
      <c r="CQ601" s="179" t="str">
        <f t="shared" si="817"/>
        <v>CQ$17</v>
      </c>
      <c r="CR601" s="179" t="str">
        <f t="shared" si="817"/>
        <v>CR$17</v>
      </c>
      <c r="CS601" s="179" t="str">
        <f t="shared" si="817"/>
        <v>CS$17</v>
      </c>
      <c r="CT601" s="179" t="str">
        <f t="shared" si="817"/>
        <v>CT$17</v>
      </c>
      <c r="CU601" s="179" t="str">
        <f t="shared" si="817"/>
        <v>CU$17</v>
      </c>
      <c r="CV601" s="179" t="str">
        <f t="shared" si="817"/>
        <v>CV$17</v>
      </c>
      <c r="CW601" s="179" t="str">
        <f t="shared" si="817"/>
        <v>CW$17</v>
      </c>
      <c r="CX601" s="179" t="str">
        <f t="shared" si="817"/>
        <v>CX$17</v>
      </c>
      <c r="CY601" s="179" t="str">
        <f t="shared" si="817"/>
        <v>CY$17</v>
      </c>
      <c r="CZ601" s="179" t="str">
        <f t="shared" si="817"/>
        <v>CZ$17</v>
      </c>
      <c r="DA601" s="179" t="str">
        <f t="shared" si="817"/>
        <v>DA$17</v>
      </c>
      <c r="DB601" s="179" t="str">
        <f t="shared" si="817"/>
        <v>DB$17</v>
      </c>
      <c r="DC601" s="179" t="str">
        <f t="shared" si="817"/>
        <v>DC$17</v>
      </c>
      <c r="DD601" s="179" t="str">
        <f t="shared" si="817"/>
        <v>DD$17</v>
      </c>
      <c r="DE601" s="179" t="str">
        <f t="shared" si="817"/>
        <v>DE$17</v>
      </c>
      <c r="DF601" s="179" t="str">
        <f t="shared" si="817"/>
        <v>DF$17</v>
      </c>
      <c r="DG601" s="179" t="str">
        <f t="shared" si="817"/>
        <v>DG$17</v>
      </c>
      <c r="DH601" s="179" t="str">
        <f t="shared" si="817"/>
        <v>DH$17</v>
      </c>
      <c r="DI601" s="179" t="str">
        <f t="shared" si="817"/>
        <v>DI$17</v>
      </c>
      <c r="DJ601" s="179" t="str">
        <f t="shared" si="817"/>
        <v>DJ$17</v>
      </c>
      <c r="DK601" s="179" t="str">
        <f t="shared" si="817"/>
        <v>DK$17</v>
      </c>
      <c r="DL601" s="179" t="str">
        <f t="shared" si="817"/>
        <v>DL$17</v>
      </c>
    </row>
    <row r="602" spans="2:116" x14ac:dyDescent="0.4">
      <c r="B602" t="s">
        <v>332</v>
      </c>
      <c r="D602" t="s">
        <v>786</v>
      </c>
      <c r="E602" s="8" t="str">
        <f t="shared" si="810"/>
        <v>602 HOURLY-PV</v>
      </c>
      <c r="G602" s="8" t="str">
        <f>G581</f>
        <v>(Secondary label)</v>
      </c>
      <c r="H602" s="12"/>
      <c r="I602" s="60"/>
      <c r="J602" s="60"/>
      <c r="K602" s="15"/>
      <c r="L602" s="15"/>
      <c r="M602" s="15"/>
      <c r="N602" s="15"/>
      <c r="O602" s="15"/>
      <c r="P602" s="15"/>
      <c r="R602" s="15"/>
      <c r="S602" s="179">
        <f t="shared" ref="S602:AX602" si="818">S581</f>
        <v>0</v>
      </c>
      <c r="T602" s="179">
        <f t="shared" si="818"/>
        <v>0</v>
      </c>
      <c r="U602" s="179">
        <f t="shared" si="818"/>
        <v>0</v>
      </c>
      <c r="V602" s="179">
        <f t="shared" si="818"/>
        <v>0</v>
      </c>
      <c r="W602" s="179">
        <f t="shared" si="818"/>
        <v>0</v>
      </c>
      <c r="X602" s="179">
        <f t="shared" si="818"/>
        <v>0</v>
      </c>
      <c r="Y602" s="179">
        <f t="shared" si="818"/>
        <v>0</v>
      </c>
      <c r="Z602" s="179">
        <f t="shared" si="818"/>
        <v>0</v>
      </c>
      <c r="AA602" s="179">
        <f t="shared" si="818"/>
        <v>0</v>
      </c>
      <c r="AB602" s="179">
        <f t="shared" si="818"/>
        <v>0</v>
      </c>
      <c r="AC602" s="179">
        <f t="shared" si="818"/>
        <v>0</v>
      </c>
      <c r="AD602" s="179">
        <f t="shared" si="818"/>
        <v>0</v>
      </c>
      <c r="AE602" s="179">
        <f t="shared" si="818"/>
        <v>0</v>
      </c>
      <c r="AF602" s="179">
        <f t="shared" si="818"/>
        <v>0</v>
      </c>
      <c r="AG602" s="179">
        <f t="shared" si="818"/>
        <v>0</v>
      </c>
      <c r="AH602" s="179">
        <f t="shared" si="818"/>
        <v>0</v>
      </c>
      <c r="AI602" s="179">
        <f t="shared" si="818"/>
        <v>0</v>
      </c>
      <c r="AJ602" s="179">
        <f t="shared" si="818"/>
        <v>0</v>
      </c>
      <c r="AK602" s="179">
        <f t="shared" si="818"/>
        <v>0</v>
      </c>
      <c r="AL602" s="179">
        <f t="shared" si="818"/>
        <v>0</v>
      </c>
      <c r="AM602" s="179">
        <f t="shared" si="818"/>
        <v>0</v>
      </c>
      <c r="AN602" s="179">
        <f t="shared" si="818"/>
        <v>0</v>
      </c>
      <c r="AO602" s="179">
        <f t="shared" si="818"/>
        <v>0</v>
      </c>
      <c r="AP602" s="179">
        <f t="shared" si="818"/>
        <v>0</v>
      </c>
      <c r="AQ602" s="179">
        <f t="shared" si="818"/>
        <v>0</v>
      </c>
      <c r="AR602" s="179">
        <f t="shared" si="818"/>
        <v>0</v>
      </c>
      <c r="AS602" s="179">
        <f t="shared" si="818"/>
        <v>0</v>
      </c>
      <c r="AT602" s="179">
        <f t="shared" si="818"/>
        <v>0</v>
      </c>
      <c r="AU602" s="179">
        <f t="shared" si="818"/>
        <v>0</v>
      </c>
      <c r="AV602" s="179">
        <f t="shared" si="818"/>
        <v>0</v>
      </c>
      <c r="AW602" s="179">
        <f t="shared" si="818"/>
        <v>0</v>
      </c>
      <c r="AX602" s="179">
        <f t="shared" si="818"/>
        <v>0</v>
      </c>
      <c r="AY602" s="179">
        <f t="shared" ref="AY602:CD602" si="819">AY581</f>
        <v>0</v>
      </c>
      <c r="AZ602" s="179">
        <f t="shared" si="819"/>
        <v>0</v>
      </c>
      <c r="BA602" s="179">
        <f t="shared" si="819"/>
        <v>0</v>
      </c>
      <c r="BB602" s="179">
        <f t="shared" si="819"/>
        <v>0</v>
      </c>
      <c r="BC602" s="179">
        <f t="shared" si="819"/>
        <v>0</v>
      </c>
      <c r="BD602" s="179">
        <f t="shared" si="819"/>
        <v>0</v>
      </c>
      <c r="BE602" s="179">
        <f t="shared" si="819"/>
        <v>0</v>
      </c>
      <c r="BF602" s="179">
        <f t="shared" si="819"/>
        <v>0</v>
      </c>
      <c r="BG602" s="179">
        <f t="shared" si="819"/>
        <v>0</v>
      </c>
      <c r="BH602" s="179">
        <f t="shared" si="819"/>
        <v>0</v>
      </c>
      <c r="BI602" s="179">
        <f t="shared" si="819"/>
        <v>0</v>
      </c>
      <c r="BJ602" s="179">
        <f t="shared" si="819"/>
        <v>0</v>
      </c>
      <c r="BK602" s="179">
        <f t="shared" si="819"/>
        <v>0</v>
      </c>
      <c r="BL602" s="179">
        <f t="shared" si="819"/>
        <v>0</v>
      </c>
      <c r="BM602" s="179">
        <f t="shared" si="819"/>
        <v>0</v>
      </c>
      <c r="BN602" s="179">
        <f t="shared" si="819"/>
        <v>0</v>
      </c>
      <c r="BO602" s="179">
        <f t="shared" si="819"/>
        <v>0</v>
      </c>
      <c r="BP602" s="179">
        <f t="shared" si="819"/>
        <v>0</v>
      </c>
      <c r="BQ602" s="179">
        <f t="shared" si="819"/>
        <v>0</v>
      </c>
      <c r="BR602" s="179">
        <f t="shared" si="819"/>
        <v>0</v>
      </c>
      <c r="BS602" s="179">
        <f t="shared" si="819"/>
        <v>0</v>
      </c>
      <c r="BT602" s="179">
        <f t="shared" si="819"/>
        <v>0</v>
      </c>
      <c r="BU602" s="179">
        <f t="shared" si="819"/>
        <v>0</v>
      </c>
      <c r="BV602" s="179">
        <f t="shared" si="819"/>
        <v>0</v>
      </c>
      <c r="BW602" s="179">
        <f t="shared" si="819"/>
        <v>0</v>
      </c>
      <c r="BX602" s="179">
        <f t="shared" si="819"/>
        <v>0</v>
      </c>
      <c r="BY602" s="179">
        <f t="shared" si="819"/>
        <v>0</v>
      </c>
      <c r="BZ602" s="179">
        <f t="shared" si="819"/>
        <v>0</v>
      </c>
      <c r="CA602" s="179">
        <f t="shared" si="819"/>
        <v>0</v>
      </c>
      <c r="CB602" s="179">
        <f t="shared" si="819"/>
        <v>0</v>
      </c>
      <c r="CC602" s="179">
        <f t="shared" si="819"/>
        <v>0</v>
      </c>
      <c r="CD602" s="179">
        <f t="shared" si="819"/>
        <v>0</v>
      </c>
      <c r="CE602" s="179">
        <f t="shared" ref="CE602:CL602" si="820">CE581</f>
        <v>0</v>
      </c>
      <c r="CF602" s="179">
        <f t="shared" si="820"/>
        <v>0</v>
      </c>
      <c r="CG602" s="179">
        <f t="shared" si="820"/>
        <v>0</v>
      </c>
      <c r="CH602" s="179">
        <f t="shared" si="820"/>
        <v>0</v>
      </c>
      <c r="CI602" s="179">
        <f t="shared" si="820"/>
        <v>0</v>
      </c>
      <c r="CJ602" s="179">
        <f t="shared" si="820"/>
        <v>0</v>
      </c>
      <c r="CK602" s="179">
        <f t="shared" si="820"/>
        <v>0</v>
      </c>
      <c r="CL602" s="179">
        <f t="shared" si="820"/>
        <v>0</v>
      </c>
      <c r="CN602" s="60"/>
      <c r="CO602" s="179">
        <f t="shared" ref="CO602:DL602" si="821">CO581</f>
        <v>0</v>
      </c>
      <c r="CP602" s="179">
        <f t="shared" si="821"/>
        <v>0</v>
      </c>
      <c r="CQ602" s="179">
        <f t="shared" si="821"/>
        <v>0</v>
      </c>
      <c r="CR602" s="179">
        <f t="shared" si="821"/>
        <v>0</v>
      </c>
      <c r="CS602" s="179">
        <f t="shared" si="821"/>
        <v>0</v>
      </c>
      <c r="CT602" s="179">
        <f t="shared" si="821"/>
        <v>0</v>
      </c>
      <c r="CU602" s="179">
        <f t="shared" si="821"/>
        <v>0</v>
      </c>
      <c r="CV602" s="179">
        <f t="shared" si="821"/>
        <v>0</v>
      </c>
      <c r="CW602" s="179">
        <f t="shared" si="821"/>
        <v>0</v>
      </c>
      <c r="CX602" s="179">
        <f t="shared" si="821"/>
        <v>0</v>
      </c>
      <c r="CY602" s="179">
        <f t="shared" si="821"/>
        <v>0</v>
      </c>
      <c r="CZ602" s="179">
        <f t="shared" si="821"/>
        <v>0</v>
      </c>
      <c r="DA602" s="179">
        <f t="shared" si="821"/>
        <v>0</v>
      </c>
      <c r="DB602" s="179">
        <f t="shared" si="821"/>
        <v>0</v>
      </c>
      <c r="DC602" s="179">
        <f t="shared" si="821"/>
        <v>0</v>
      </c>
      <c r="DD602" s="179">
        <f t="shared" si="821"/>
        <v>0</v>
      </c>
      <c r="DE602" s="179">
        <f t="shared" si="821"/>
        <v>0</v>
      </c>
      <c r="DF602" s="179">
        <f t="shared" si="821"/>
        <v>0</v>
      </c>
      <c r="DG602" s="179">
        <f t="shared" si="821"/>
        <v>0</v>
      </c>
      <c r="DH602" s="179">
        <f t="shared" si="821"/>
        <v>0</v>
      </c>
      <c r="DI602" s="179">
        <f t="shared" si="821"/>
        <v>0</v>
      </c>
      <c r="DJ602" s="179">
        <f t="shared" si="821"/>
        <v>0</v>
      </c>
      <c r="DK602" s="179">
        <f t="shared" si="821"/>
        <v>0</v>
      </c>
      <c r="DL602" s="179">
        <f t="shared" si="821"/>
        <v>0</v>
      </c>
    </row>
    <row r="603" spans="2:116" x14ac:dyDescent="0.4">
      <c r="B603" t="s">
        <v>332</v>
      </c>
      <c r="D603" t="s">
        <v>786</v>
      </c>
      <c r="E603" s="8" t="str">
        <f t="shared" si="810"/>
        <v>603 HOURLY-PV</v>
      </c>
      <c r="G603" s="8" t="str">
        <f>G582</f>
        <v xml:space="preserve">secondary unit </v>
      </c>
      <c r="H603" s="12"/>
      <c r="I603" s="60"/>
      <c r="J603" s="60"/>
      <c r="K603" s="15"/>
      <c r="L603" s="15"/>
      <c r="M603" s="15"/>
      <c r="N603" s="15"/>
      <c r="O603" s="15"/>
      <c r="P603" s="15"/>
      <c r="R603" s="15"/>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N603" s="60"/>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row>
    <row r="604" spans="2:116" x14ac:dyDescent="0.4">
      <c r="B604" t="s">
        <v>332</v>
      </c>
      <c r="D604" t="s">
        <v>786</v>
      </c>
      <c r="E604" s="8" t="str">
        <f t="shared" si="810"/>
        <v>604 HOURLY-PV</v>
      </c>
      <c r="G604" s="8" t="str">
        <f>G583</f>
        <v>Secondary revenue driver</v>
      </c>
      <c r="H604" s="12"/>
      <c r="I604" s="60"/>
      <c r="J604" s="60"/>
      <c r="K604" s="15"/>
      <c r="L604" s="15"/>
      <c r="M604" s="15"/>
      <c r="N604" s="15"/>
      <c r="O604" s="15"/>
      <c r="P604" s="15"/>
      <c r="R604" s="15"/>
      <c r="S604" s="179" t="str">
        <f t="shared" ref="S604:AX604" si="822">S583</f>
        <v>S$18</v>
      </c>
      <c r="T604" s="179" t="str">
        <f t="shared" si="822"/>
        <v>T$18</v>
      </c>
      <c r="U604" s="179" t="str">
        <f t="shared" si="822"/>
        <v>U$18</v>
      </c>
      <c r="V604" s="179" t="str">
        <f t="shared" si="822"/>
        <v>V$18</v>
      </c>
      <c r="W604" s="179" t="str">
        <f t="shared" si="822"/>
        <v>W$18</v>
      </c>
      <c r="X604" s="179" t="str">
        <f t="shared" si="822"/>
        <v>X$18</v>
      </c>
      <c r="Y604" s="179" t="str">
        <f t="shared" si="822"/>
        <v>Y$18</v>
      </c>
      <c r="Z604" s="179" t="str">
        <f t="shared" si="822"/>
        <v>Z$18</v>
      </c>
      <c r="AA604" s="179" t="str">
        <f t="shared" si="822"/>
        <v>AA$18</v>
      </c>
      <c r="AB604" s="179" t="str">
        <f t="shared" si="822"/>
        <v>AB$18</v>
      </c>
      <c r="AC604" s="179" t="str">
        <f t="shared" si="822"/>
        <v>AC$18</v>
      </c>
      <c r="AD604" s="179" t="str">
        <f t="shared" si="822"/>
        <v>AD$18</v>
      </c>
      <c r="AE604" s="179" t="str">
        <f t="shared" si="822"/>
        <v>AE$18</v>
      </c>
      <c r="AF604" s="179" t="str">
        <f t="shared" si="822"/>
        <v>AF$18</v>
      </c>
      <c r="AG604" s="179" t="str">
        <f t="shared" si="822"/>
        <v>AG$18</v>
      </c>
      <c r="AH604" s="179" t="str">
        <f t="shared" si="822"/>
        <v>AH$18</v>
      </c>
      <c r="AI604" s="179" t="str">
        <f t="shared" si="822"/>
        <v>AI$18</v>
      </c>
      <c r="AJ604" s="179" t="str">
        <f t="shared" si="822"/>
        <v>AJ$18</v>
      </c>
      <c r="AK604" s="179" t="str">
        <f t="shared" si="822"/>
        <v>AK$18</v>
      </c>
      <c r="AL604" s="179" t="str">
        <f t="shared" si="822"/>
        <v>AL$18</v>
      </c>
      <c r="AM604" s="179" t="str">
        <f t="shared" si="822"/>
        <v>AM$18</v>
      </c>
      <c r="AN604" s="179" t="str">
        <f t="shared" si="822"/>
        <v>AN$18</v>
      </c>
      <c r="AO604" s="179" t="str">
        <f t="shared" si="822"/>
        <v>AO$18</v>
      </c>
      <c r="AP604" s="179" t="str">
        <f t="shared" si="822"/>
        <v>AP$18</v>
      </c>
      <c r="AQ604" s="179" t="str">
        <f t="shared" si="822"/>
        <v>AQ$18</v>
      </c>
      <c r="AR604" s="179" t="str">
        <f t="shared" si="822"/>
        <v>AR$18</v>
      </c>
      <c r="AS604" s="179" t="str">
        <f t="shared" si="822"/>
        <v>AS$18</v>
      </c>
      <c r="AT604" s="179" t="str">
        <f t="shared" si="822"/>
        <v>AT$18</v>
      </c>
      <c r="AU604" s="179" t="str">
        <f t="shared" si="822"/>
        <v>AU$18</v>
      </c>
      <c r="AV604" s="179" t="str">
        <f t="shared" si="822"/>
        <v>AV$18</v>
      </c>
      <c r="AW604" s="179" t="str">
        <f t="shared" si="822"/>
        <v>AW$18</v>
      </c>
      <c r="AX604" s="179" t="str">
        <f t="shared" si="822"/>
        <v>AX$18</v>
      </c>
      <c r="AY604" s="179" t="str">
        <f t="shared" ref="AY604:CD604" si="823">AY583</f>
        <v>AY$18</v>
      </c>
      <c r="AZ604" s="179" t="str">
        <f t="shared" si="823"/>
        <v>AZ$18</v>
      </c>
      <c r="BA604" s="179" t="str">
        <f t="shared" si="823"/>
        <v>BA$18</v>
      </c>
      <c r="BB604" s="179" t="str">
        <f t="shared" si="823"/>
        <v>BB$18</v>
      </c>
      <c r="BC604" s="179" t="str">
        <f t="shared" si="823"/>
        <v>BC$18</v>
      </c>
      <c r="BD604" s="179" t="str">
        <f t="shared" si="823"/>
        <v>BD$18</v>
      </c>
      <c r="BE604" s="179" t="str">
        <f t="shared" si="823"/>
        <v>BE$18</v>
      </c>
      <c r="BF604" s="179" t="str">
        <f t="shared" si="823"/>
        <v>BF$18</v>
      </c>
      <c r="BG604" s="179" t="str">
        <f t="shared" si="823"/>
        <v>BG$18</v>
      </c>
      <c r="BH604" s="179" t="str">
        <f t="shared" si="823"/>
        <v>BH$18</v>
      </c>
      <c r="BI604" s="179" t="str">
        <f t="shared" si="823"/>
        <v>BI$18</v>
      </c>
      <c r="BJ604" s="179" t="str">
        <f t="shared" si="823"/>
        <v>BJ$18</v>
      </c>
      <c r="BK604" s="179" t="str">
        <f t="shared" si="823"/>
        <v>BK$18</v>
      </c>
      <c r="BL604" s="179" t="str">
        <f t="shared" si="823"/>
        <v>BL$18</v>
      </c>
      <c r="BM604" s="179" t="str">
        <f t="shared" si="823"/>
        <v>BM$18</v>
      </c>
      <c r="BN604" s="179" t="str">
        <f t="shared" si="823"/>
        <v>BN$18</v>
      </c>
      <c r="BO604" s="179" t="str">
        <f t="shared" si="823"/>
        <v>BO$18</v>
      </c>
      <c r="BP604" s="179" t="str">
        <f t="shared" si="823"/>
        <v>BP$18</v>
      </c>
      <c r="BQ604" s="179" t="str">
        <f t="shared" si="823"/>
        <v>BQ$18</v>
      </c>
      <c r="BR604" s="179" t="str">
        <f t="shared" si="823"/>
        <v>BR$18</v>
      </c>
      <c r="BS604" s="179" t="str">
        <f t="shared" si="823"/>
        <v>BS$18</v>
      </c>
      <c r="BT604" s="179" t="str">
        <f t="shared" si="823"/>
        <v>BT$18</v>
      </c>
      <c r="BU604" s="179" t="str">
        <f t="shared" si="823"/>
        <v>BU$18</v>
      </c>
      <c r="BV604" s="179" t="str">
        <f t="shared" si="823"/>
        <v>BV$18</v>
      </c>
      <c r="BW604" s="179" t="str">
        <f t="shared" si="823"/>
        <v>BW$18</v>
      </c>
      <c r="BX604" s="179" t="str">
        <f t="shared" si="823"/>
        <v>BX$18</v>
      </c>
      <c r="BY604" s="179" t="str">
        <f t="shared" si="823"/>
        <v>BY$18</v>
      </c>
      <c r="BZ604" s="179" t="str">
        <f t="shared" si="823"/>
        <v>BZ$18</v>
      </c>
      <c r="CA604" s="179" t="str">
        <f t="shared" si="823"/>
        <v>CA$18</v>
      </c>
      <c r="CB604" s="179" t="str">
        <f t="shared" si="823"/>
        <v>CB$18</v>
      </c>
      <c r="CC604" s="179" t="str">
        <f t="shared" si="823"/>
        <v>CC$18</v>
      </c>
      <c r="CD604" s="179" t="str">
        <f t="shared" si="823"/>
        <v>CD$18</v>
      </c>
      <c r="CE604" s="179" t="str">
        <f t="shared" ref="CE604:CL604" si="824">CE583</f>
        <v>CE$18</v>
      </c>
      <c r="CF604" s="179" t="str">
        <f t="shared" si="824"/>
        <v>CF$18</v>
      </c>
      <c r="CG604" s="179" t="str">
        <f t="shared" si="824"/>
        <v>CG$18</v>
      </c>
      <c r="CH604" s="179" t="str">
        <f t="shared" si="824"/>
        <v>CH$18</v>
      </c>
      <c r="CI604" s="179" t="str">
        <f t="shared" si="824"/>
        <v>CI$18</v>
      </c>
      <c r="CJ604" s="179" t="str">
        <f t="shared" si="824"/>
        <v>CJ$18</v>
      </c>
      <c r="CK604" s="179" t="str">
        <f t="shared" si="824"/>
        <v>CK$18</v>
      </c>
      <c r="CL604" s="179" t="str">
        <f t="shared" si="824"/>
        <v>CL$18</v>
      </c>
      <c r="CN604" s="60"/>
      <c r="CO604" s="179" t="str">
        <f t="shared" ref="CO604:DL604" si="825">CO583</f>
        <v>CO$18</v>
      </c>
      <c r="CP604" s="179" t="str">
        <f t="shared" si="825"/>
        <v>CP$18</v>
      </c>
      <c r="CQ604" s="179" t="str">
        <f t="shared" si="825"/>
        <v>CQ$18</v>
      </c>
      <c r="CR604" s="179" t="str">
        <f t="shared" si="825"/>
        <v>CR$18</v>
      </c>
      <c r="CS604" s="179" t="str">
        <f t="shared" si="825"/>
        <v>CS$18</v>
      </c>
      <c r="CT604" s="179" t="str">
        <f t="shared" si="825"/>
        <v>CT$18</v>
      </c>
      <c r="CU604" s="179" t="str">
        <f t="shared" si="825"/>
        <v>CU$18</v>
      </c>
      <c r="CV604" s="179" t="str">
        <f t="shared" si="825"/>
        <v>CV$18</v>
      </c>
      <c r="CW604" s="179" t="str">
        <f t="shared" si="825"/>
        <v>CW$18</v>
      </c>
      <c r="CX604" s="179" t="str">
        <f t="shared" si="825"/>
        <v>CX$18</v>
      </c>
      <c r="CY604" s="179" t="str">
        <f t="shared" si="825"/>
        <v>CY$18</v>
      </c>
      <c r="CZ604" s="179" t="str">
        <f t="shared" si="825"/>
        <v>CZ$18</v>
      </c>
      <c r="DA604" s="179" t="str">
        <f t="shared" si="825"/>
        <v>DA$18</v>
      </c>
      <c r="DB604" s="179" t="str">
        <f t="shared" si="825"/>
        <v>DB$18</v>
      </c>
      <c r="DC604" s="179" t="str">
        <f t="shared" si="825"/>
        <v>DC$18</v>
      </c>
      <c r="DD604" s="179" t="str">
        <f t="shared" si="825"/>
        <v>DD$18</v>
      </c>
      <c r="DE604" s="179" t="str">
        <f t="shared" si="825"/>
        <v>DE$18</v>
      </c>
      <c r="DF604" s="179" t="str">
        <f t="shared" si="825"/>
        <v>DF$18</v>
      </c>
      <c r="DG604" s="179" t="str">
        <f t="shared" si="825"/>
        <v>DG$18</v>
      </c>
      <c r="DH604" s="179" t="str">
        <f t="shared" si="825"/>
        <v>DH$18</v>
      </c>
      <c r="DI604" s="179" t="str">
        <f t="shared" si="825"/>
        <v>DI$18</v>
      </c>
      <c r="DJ604" s="179" t="str">
        <f t="shared" si="825"/>
        <v>DJ$18</v>
      </c>
      <c r="DK604" s="179" t="str">
        <f t="shared" si="825"/>
        <v>DK$18</v>
      </c>
      <c r="DL604" s="179" t="str">
        <f t="shared" si="825"/>
        <v>DL$18</v>
      </c>
    </row>
    <row r="605" spans="2:116" x14ac:dyDescent="0.4">
      <c r="B605" t="s">
        <v>332</v>
      </c>
      <c r="D605" t="s">
        <v>786</v>
      </c>
      <c r="E605" s="8" t="str">
        <f t="shared" si="810"/>
        <v>605 HOURLY-PV</v>
      </c>
      <c r="G605" s="8" t="str">
        <f>G584</f>
        <v>Secondary volume driver</v>
      </c>
      <c r="H605" s="12"/>
      <c r="I605" s="60"/>
      <c r="J605" s="60"/>
      <c r="K605" s="15"/>
      <c r="L605" s="15"/>
      <c r="M605" s="15"/>
      <c r="N605" s="15"/>
      <c r="O605" s="15"/>
      <c r="P605" s="15"/>
      <c r="R605" s="15"/>
      <c r="S605" s="179" t="str">
        <f t="shared" ref="S605:AX605" si="826">S584</f>
        <v>S$19</v>
      </c>
      <c r="T605" s="179" t="str">
        <f t="shared" si="826"/>
        <v>T$19</v>
      </c>
      <c r="U605" s="179" t="str">
        <f t="shared" si="826"/>
        <v>U$19</v>
      </c>
      <c r="V605" s="179" t="str">
        <f t="shared" si="826"/>
        <v>V$19</v>
      </c>
      <c r="W605" s="179" t="str">
        <f t="shared" si="826"/>
        <v>W$19</v>
      </c>
      <c r="X605" s="179" t="str">
        <f t="shared" si="826"/>
        <v>X$19</v>
      </c>
      <c r="Y605" s="179" t="str">
        <f t="shared" si="826"/>
        <v>Y$19</v>
      </c>
      <c r="Z605" s="179" t="str">
        <f t="shared" si="826"/>
        <v>Z$19</v>
      </c>
      <c r="AA605" s="179" t="str">
        <f t="shared" si="826"/>
        <v>AA$19</v>
      </c>
      <c r="AB605" s="179" t="str">
        <f t="shared" si="826"/>
        <v>AB$19</v>
      </c>
      <c r="AC605" s="179" t="str">
        <f t="shared" si="826"/>
        <v>AC$19</v>
      </c>
      <c r="AD605" s="179" t="str">
        <f t="shared" si="826"/>
        <v>AD$19</v>
      </c>
      <c r="AE605" s="179" t="str">
        <f t="shared" si="826"/>
        <v>AE$19</v>
      </c>
      <c r="AF605" s="179" t="str">
        <f t="shared" si="826"/>
        <v>AF$19</v>
      </c>
      <c r="AG605" s="179" t="str">
        <f t="shared" si="826"/>
        <v>AG$19</v>
      </c>
      <c r="AH605" s="179" t="str">
        <f t="shared" si="826"/>
        <v>AH$19</v>
      </c>
      <c r="AI605" s="179" t="str">
        <f t="shared" si="826"/>
        <v>AI$19</v>
      </c>
      <c r="AJ605" s="179" t="str">
        <f t="shared" si="826"/>
        <v>AJ$19</v>
      </c>
      <c r="AK605" s="179" t="str">
        <f t="shared" si="826"/>
        <v>AK$19</v>
      </c>
      <c r="AL605" s="179" t="str">
        <f t="shared" si="826"/>
        <v>AL$19</v>
      </c>
      <c r="AM605" s="179" t="str">
        <f t="shared" si="826"/>
        <v>AM$19</v>
      </c>
      <c r="AN605" s="179" t="str">
        <f t="shared" si="826"/>
        <v>AN$19</v>
      </c>
      <c r="AO605" s="179" t="str">
        <f t="shared" si="826"/>
        <v>AO$19</v>
      </c>
      <c r="AP605" s="179" t="str">
        <f t="shared" si="826"/>
        <v>AP$19</v>
      </c>
      <c r="AQ605" s="179" t="str">
        <f t="shared" si="826"/>
        <v>AQ$19</v>
      </c>
      <c r="AR605" s="179" t="str">
        <f t="shared" si="826"/>
        <v>AR$19</v>
      </c>
      <c r="AS605" s="179" t="str">
        <f t="shared" si="826"/>
        <v>AS$19</v>
      </c>
      <c r="AT605" s="179" t="str">
        <f t="shared" si="826"/>
        <v>AT$19</v>
      </c>
      <c r="AU605" s="179" t="str">
        <f t="shared" si="826"/>
        <v>AU$19</v>
      </c>
      <c r="AV605" s="179" t="str">
        <f t="shared" si="826"/>
        <v>AV$19</v>
      </c>
      <c r="AW605" s="179" t="str">
        <f t="shared" si="826"/>
        <v>AW$19</v>
      </c>
      <c r="AX605" s="179" t="str">
        <f t="shared" si="826"/>
        <v>AX$19</v>
      </c>
      <c r="AY605" s="179" t="str">
        <f t="shared" ref="AY605:CD605" si="827">AY584</f>
        <v>AY$19</v>
      </c>
      <c r="AZ605" s="179" t="str">
        <f t="shared" si="827"/>
        <v>AZ$19</v>
      </c>
      <c r="BA605" s="179" t="str">
        <f t="shared" si="827"/>
        <v>BA$19</v>
      </c>
      <c r="BB605" s="179" t="str">
        <f t="shared" si="827"/>
        <v>BB$19</v>
      </c>
      <c r="BC605" s="179" t="str">
        <f t="shared" si="827"/>
        <v>BC$19</v>
      </c>
      <c r="BD605" s="179" t="str">
        <f t="shared" si="827"/>
        <v>BD$19</v>
      </c>
      <c r="BE605" s="179" t="str">
        <f t="shared" si="827"/>
        <v>BE$19</v>
      </c>
      <c r="BF605" s="179" t="str">
        <f t="shared" si="827"/>
        <v>BF$19</v>
      </c>
      <c r="BG605" s="179" t="str">
        <f t="shared" si="827"/>
        <v>BG$19</v>
      </c>
      <c r="BH605" s="179" t="str">
        <f t="shared" si="827"/>
        <v>BH$19</v>
      </c>
      <c r="BI605" s="179" t="str">
        <f t="shared" si="827"/>
        <v>BI$19</v>
      </c>
      <c r="BJ605" s="179" t="str">
        <f t="shared" si="827"/>
        <v>BJ$19</v>
      </c>
      <c r="BK605" s="179" t="str">
        <f t="shared" si="827"/>
        <v>BK$19</v>
      </c>
      <c r="BL605" s="179" t="str">
        <f t="shared" si="827"/>
        <v>BL$19</v>
      </c>
      <c r="BM605" s="179" t="str">
        <f t="shared" si="827"/>
        <v>BM$19</v>
      </c>
      <c r="BN605" s="179" t="str">
        <f t="shared" si="827"/>
        <v>BN$19</v>
      </c>
      <c r="BO605" s="179" t="str">
        <f t="shared" si="827"/>
        <v>BO$19</v>
      </c>
      <c r="BP605" s="179" t="str">
        <f t="shared" si="827"/>
        <v>BP$19</v>
      </c>
      <c r="BQ605" s="179" t="str">
        <f t="shared" si="827"/>
        <v>BQ$19</v>
      </c>
      <c r="BR605" s="179" t="str">
        <f t="shared" si="827"/>
        <v>BR$19</v>
      </c>
      <c r="BS605" s="179" t="str">
        <f t="shared" si="827"/>
        <v>BS$19</v>
      </c>
      <c r="BT605" s="179" t="str">
        <f t="shared" si="827"/>
        <v>BT$19</v>
      </c>
      <c r="BU605" s="179" t="str">
        <f t="shared" si="827"/>
        <v>BU$19</v>
      </c>
      <c r="BV605" s="179" t="str">
        <f t="shared" si="827"/>
        <v>BV$19</v>
      </c>
      <c r="BW605" s="179" t="str">
        <f t="shared" si="827"/>
        <v>BW$19</v>
      </c>
      <c r="BX605" s="179" t="str">
        <f t="shared" si="827"/>
        <v>BX$19</v>
      </c>
      <c r="BY605" s="179" t="str">
        <f t="shared" si="827"/>
        <v>BY$19</v>
      </c>
      <c r="BZ605" s="179" t="str">
        <f t="shared" si="827"/>
        <v>BZ$19</v>
      </c>
      <c r="CA605" s="179" t="str">
        <f t="shared" si="827"/>
        <v>CA$19</v>
      </c>
      <c r="CB605" s="179" t="str">
        <f t="shared" si="827"/>
        <v>CB$19</v>
      </c>
      <c r="CC605" s="179" t="str">
        <f t="shared" si="827"/>
        <v>CC$19</v>
      </c>
      <c r="CD605" s="179" t="str">
        <f t="shared" si="827"/>
        <v>CD$19</v>
      </c>
      <c r="CE605" s="179" t="str">
        <f t="shared" ref="CE605:CL605" si="828">CE584</f>
        <v>CE$19</v>
      </c>
      <c r="CF605" s="179" t="str">
        <f t="shared" si="828"/>
        <v>CF$19</v>
      </c>
      <c r="CG605" s="179" t="str">
        <f t="shared" si="828"/>
        <v>CG$19</v>
      </c>
      <c r="CH605" s="179" t="str">
        <f t="shared" si="828"/>
        <v>CH$19</v>
      </c>
      <c r="CI605" s="179" t="str">
        <f t="shared" si="828"/>
        <v>CI$19</v>
      </c>
      <c r="CJ605" s="179" t="str">
        <f t="shared" si="828"/>
        <v>CJ$19</v>
      </c>
      <c r="CK605" s="179" t="str">
        <f t="shared" si="828"/>
        <v>CK$19</v>
      </c>
      <c r="CL605" s="179" t="str">
        <f t="shared" si="828"/>
        <v>CL$19</v>
      </c>
      <c r="CN605" s="60"/>
      <c r="CO605" s="179" t="str">
        <f t="shared" ref="CO605:DL605" si="829">CO584</f>
        <v>CO$19</v>
      </c>
      <c r="CP605" s="179" t="str">
        <f t="shared" si="829"/>
        <v>CP$19</v>
      </c>
      <c r="CQ605" s="179" t="str">
        <f t="shared" si="829"/>
        <v>CQ$19</v>
      </c>
      <c r="CR605" s="179" t="str">
        <f t="shared" si="829"/>
        <v>CR$19</v>
      </c>
      <c r="CS605" s="179" t="str">
        <f t="shared" si="829"/>
        <v>CS$19</v>
      </c>
      <c r="CT605" s="179" t="str">
        <f t="shared" si="829"/>
        <v>CT$19</v>
      </c>
      <c r="CU605" s="179" t="str">
        <f t="shared" si="829"/>
        <v>CU$19</v>
      </c>
      <c r="CV605" s="179" t="str">
        <f t="shared" si="829"/>
        <v>CV$19</v>
      </c>
      <c r="CW605" s="179" t="str">
        <f t="shared" si="829"/>
        <v>CW$19</v>
      </c>
      <c r="CX605" s="179" t="str">
        <f t="shared" si="829"/>
        <v>CX$19</v>
      </c>
      <c r="CY605" s="179" t="str">
        <f t="shared" si="829"/>
        <v>CY$19</v>
      </c>
      <c r="CZ605" s="179" t="str">
        <f t="shared" si="829"/>
        <v>CZ$19</v>
      </c>
      <c r="DA605" s="179" t="str">
        <f t="shared" si="829"/>
        <v>DA$19</v>
      </c>
      <c r="DB605" s="179" t="str">
        <f t="shared" si="829"/>
        <v>DB$19</v>
      </c>
      <c r="DC605" s="179" t="str">
        <f t="shared" si="829"/>
        <v>DC$19</v>
      </c>
      <c r="DD605" s="179" t="str">
        <f t="shared" si="829"/>
        <v>DD$19</v>
      </c>
      <c r="DE605" s="179" t="str">
        <f t="shared" si="829"/>
        <v>DE$19</v>
      </c>
      <c r="DF605" s="179" t="str">
        <f t="shared" si="829"/>
        <v>DF$19</v>
      </c>
      <c r="DG605" s="179" t="str">
        <f t="shared" si="829"/>
        <v>DG$19</v>
      </c>
      <c r="DH605" s="179" t="str">
        <f t="shared" si="829"/>
        <v>DH$19</v>
      </c>
      <c r="DI605" s="179" t="str">
        <f t="shared" si="829"/>
        <v>DI$19</v>
      </c>
      <c r="DJ605" s="179" t="str">
        <f t="shared" si="829"/>
        <v>DJ$19</v>
      </c>
      <c r="DK605" s="179" t="str">
        <f t="shared" si="829"/>
        <v>DK$19</v>
      </c>
      <c r="DL605" s="179" t="str">
        <f t="shared" si="829"/>
        <v>DL$19</v>
      </c>
    </row>
    <row r="606" spans="2:116" x14ac:dyDescent="0.4">
      <c r="E606" s="8"/>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2:116" x14ac:dyDescent="0.4">
      <c r="E607" s="8"/>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2:116" x14ac:dyDescent="0.4">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4">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4">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4">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4">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4">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4">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4">
      <c r="A616" s="174"/>
      <c r="E616" s="8"/>
      <c r="G616" s="175" t="s">
        <v>490</v>
      </c>
      <c r="H616" s="174"/>
      <c r="I616" s="176"/>
      <c r="J616" s="176"/>
      <c r="K616" s="197"/>
      <c r="L616" s="197"/>
      <c r="M616" s="197"/>
      <c r="N616" s="197"/>
      <c r="O616" s="197"/>
      <c r="P616" s="197"/>
      <c r="R616" s="198"/>
      <c r="S616" s="174"/>
      <c r="T616" s="174"/>
      <c r="U616" s="174"/>
      <c r="V616" s="174"/>
      <c r="W616" s="174"/>
      <c r="X616" s="174"/>
      <c r="Y616" s="174"/>
      <c r="Z616" s="174"/>
      <c r="AA616" s="174"/>
      <c r="AB616" s="174"/>
      <c r="AC616" s="174"/>
      <c r="AD616" s="174"/>
      <c r="AE616" s="174"/>
      <c r="AF616" s="174"/>
      <c r="AG616" s="174"/>
      <c r="AH616" s="174"/>
      <c r="AI616" s="174"/>
      <c r="AJ616" s="174"/>
      <c r="AK616" s="174"/>
      <c r="AL616" s="174"/>
      <c r="AM616" s="174"/>
      <c r="AN616" s="174"/>
      <c r="AO616" s="174"/>
      <c r="AP616" s="174"/>
      <c r="AQ616" s="174"/>
      <c r="AR616" s="174"/>
      <c r="AS616" s="174"/>
      <c r="AT616" s="174"/>
      <c r="AU616" s="174"/>
      <c r="AV616" s="174"/>
      <c r="AW616" s="174"/>
      <c r="AX616" s="174"/>
      <c r="AY616" s="174"/>
      <c r="AZ616" s="174"/>
      <c r="BA616" s="174"/>
      <c r="BB616" s="174"/>
      <c r="BC616" s="174"/>
      <c r="BD616" s="174"/>
      <c r="BE616" s="174"/>
      <c r="BF616" s="174"/>
      <c r="BG616" s="174"/>
      <c r="BH616" s="174"/>
      <c r="BI616" s="174"/>
      <c r="BJ616" s="174"/>
      <c r="BK616" s="174"/>
      <c r="BL616" s="174"/>
      <c r="BM616" s="174"/>
      <c r="BN616" s="174"/>
      <c r="BO616" s="174"/>
      <c r="BP616" s="174"/>
      <c r="BQ616" s="174"/>
      <c r="BR616" s="174"/>
      <c r="BS616" s="174"/>
      <c r="BT616" s="174"/>
      <c r="BU616" s="174"/>
      <c r="BV616" s="174"/>
      <c r="BW616" s="174"/>
      <c r="BX616" s="174"/>
      <c r="BY616" s="174"/>
      <c r="BZ616" s="174"/>
      <c r="CA616" s="174"/>
      <c r="CB616" s="174"/>
      <c r="CC616" s="174"/>
      <c r="CD616" s="174"/>
      <c r="CE616" s="174"/>
      <c r="CF616" s="174"/>
      <c r="CG616" s="174"/>
      <c r="CH616" s="174"/>
      <c r="CI616" s="174"/>
      <c r="CJ616" s="174"/>
      <c r="CK616" s="174"/>
      <c r="CL616" s="174"/>
      <c r="CN616" s="176"/>
      <c r="CO616" s="174"/>
      <c r="CP616" s="174"/>
      <c r="CQ616" s="174"/>
      <c r="CR616" s="174"/>
      <c r="CS616" s="174"/>
      <c r="CT616" s="174"/>
      <c r="CU616" s="174"/>
      <c r="CV616" s="174"/>
      <c r="CW616" s="174"/>
      <c r="CX616" s="174"/>
      <c r="CY616" s="174"/>
      <c r="CZ616" s="174"/>
      <c r="DA616" s="174"/>
      <c r="DB616" s="174"/>
      <c r="DC616" s="174"/>
      <c r="DD616" s="174"/>
      <c r="DE616" s="174"/>
      <c r="DF616" s="174"/>
      <c r="DG616" s="174"/>
      <c r="DH616" s="174"/>
      <c r="DI616" s="174"/>
      <c r="DJ616" s="174"/>
      <c r="DK616" s="174"/>
      <c r="DL616" s="174"/>
    </row>
    <row r="617" spans="1:116" x14ac:dyDescent="0.4">
      <c r="A617" s="174"/>
      <c r="E617" s="8"/>
      <c r="G617" s="175" t="s">
        <v>492</v>
      </c>
      <c r="H617" s="174"/>
      <c r="I617" s="176"/>
      <c r="J617" s="176"/>
      <c r="K617" s="197"/>
      <c r="L617" s="197"/>
      <c r="M617" s="197"/>
      <c r="N617" s="197"/>
      <c r="O617" s="197"/>
      <c r="P617" s="197"/>
      <c r="R617" s="198"/>
      <c r="S617" s="174"/>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174"/>
      <c r="BA617" s="174"/>
      <c r="BB617" s="174"/>
      <c r="BC617" s="174"/>
      <c r="BD617" s="174"/>
      <c r="BE617" s="174"/>
      <c r="BF617" s="174"/>
      <c r="BG617" s="174"/>
      <c r="BH617" s="174"/>
      <c r="BI617" s="174"/>
      <c r="BJ617" s="174"/>
      <c r="BK617" s="174"/>
      <c r="BL617" s="174"/>
      <c r="BM617" s="174"/>
      <c r="BN617" s="174"/>
      <c r="BO617" s="174"/>
      <c r="BP617" s="174"/>
      <c r="BQ617" s="174"/>
      <c r="BR617" s="174"/>
      <c r="BS617" s="174"/>
      <c r="BT617" s="174"/>
      <c r="BU617" s="174"/>
      <c r="BV617" s="174"/>
      <c r="BW617" s="174"/>
      <c r="BX617" s="174"/>
      <c r="BY617" s="174"/>
      <c r="BZ617" s="174"/>
      <c r="CA617" s="174"/>
      <c r="CB617" s="174"/>
      <c r="CC617" s="174"/>
      <c r="CD617" s="174"/>
      <c r="CE617" s="174"/>
      <c r="CF617" s="174"/>
      <c r="CG617" s="174"/>
      <c r="CH617" s="174"/>
      <c r="CI617" s="174"/>
      <c r="CJ617" s="174"/>
      <c r="CK617" s="174"/>
      <c r="CL617" s="174"/>
      <c r="CN617" s="176"/>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174"/>
      <c r="DJ617" s="174"/>
      <c r="DK617" s="174"/>
      <c r="DL617" s="174"/>
    </row>
    <row r="618" spans="1:116" x14ac:dyDescent="0.4">
      <c r="A618" s="174"/>
      <c r="E618" s="8"/>
      <c r="G618" s="175" t="s">
        <v>461</v>
      </c>
      <c r="H618" s="174"/>
      <c r="I618" s="176"/>
      <c r="J618" s="176"/>
      <c r="K618" s="199"/>
      <c r="L618" s="199"/>
      <c r="M618" s="199"/>
      <c r="N618" s="199"/>
      <c r="O618" s="199"/>
      <c r="P618" s="199"/>
      <c r="R618" s="198"/>
      <c r="S618" s="199" t="str">
        <f t="shared" ref="S618:AX618" si="830">ADDRESS(ROW(S262),COLUMN(S262),2)</f>
        <v>S$262</v>
      </c>
      <c r="T618" s="199" t="str">
        <f t="shared" si="830"/>
        <v>T$262</v>
      </c>
      <c r="U618" s="199" t="str">
        <f t="shared" si="830"/>
        <v>U$262</v>
      </c>
      <c r="V618" s="199" t="str">
        <f t="shared" si="830"/>
        <v>V$262</v>
      </c>
      <c r="W618" s="199" t="str">
        <f t="shared" si="830"/>
        <v>W$262</v>
      </c>
      <c r="X618" s="199" t="str">
        <f t="shared" si="830"/>
        <v>X$262</v>
      </c>
      <c r="Y618" s="199" t="str">
        <f t="shared" si="830"/>
        <v>Y$262</v>
      </c>
      <c r="Z618" s="199" t="str">
        <f t="shared" si="830"/>
        <v>Z$262</v>
      </c>
      <c r="AA618" s="199" t="str">
        <f t="shared" si="830"/>
        <v>AA$262</v>
      </c>
      <c r="AB618" s="199" t="str">
        <f t="shared" si="830"/>
        <v>AB$262</v>
      </c>
      <c r="AC618" s="199" t="str">
        <f t="shared" si="830"/>
        <v>AC$262</v>
      </c>
      <c r="AD618" s="199" t="str">
        <f t="shared" si="830"/>
        <v>AD$262</v>
      </c>
      <c r="AE618" s="199" t="str">
        <f t="shared" si="830"/>
        <v>AE$262</v>
      </c>
      <c r="AF618" s="199" t="str">
        <f t="shared" si="830"/>
        <v>AF$262</v>
      </c>
      <c r="AG618" s="199" t="str">
        <f t="shared" si="830"/>
        <v>AG$262</v>
      </c>
      <c r="AH618" s="199" t="str">
        <f t="shared" si="830"/>
        <v>AH$262</v>
      </c>
      <c r="AI618" s="199" t="str">
        <f t="shared" si="830"/>
        <v>AI$262</v>
      </c>
      <c r="AJ618" s="199" t="str">
        <f t="shared" si="830"/>
        <v>AJ$262</v>
      </c>
      <c r="AK618" s="199" t="str">
        <f t="shared" si="830"/>
        <v>AK$262</v>
      </c>
      <c r="AL618" s="199" t="str">
        <f t="shared" si="830"/>
        <v>AL$262</v>
      </c>
      <c r="AM618" s="199" t="str">
        <f t="shared" si="830"/>
        <v>AM$262</v>
      </c>
      <c r="AN618" s="199" t="str">
        <f t="shared" si="830"/>
        <v>AN$262</v>
      </c>
      <c r="AO618" s="199" t="str">
        <f t="shared" si="830"/>
        <v>AO$262</v>
      </c>
      <c r="AP618" s="199" t="str">
        <f t="shared" si="830"/>
        <v>AP$262</v>
      </c>
      <c r="AQ618" s="199" t="str">
        <f t="shared" si="830"/>
        <v>AQ$262</v>
      </c>
      <c r="AR618" s="199" t="str">
        <f t="shared" si="830"/>
        <v>AR$262</v>
      </c>
      <c r="AS618" s="199" t="str">
        <f t="shared" si="830"/>
        <v>AS$262</v>
      </c>
      <c r="AT618" s="199" t="str">
        <f t="shared" si="830"/>
        <v>AT$262</v>
      </c>
      <c r="AU618" s="199" t="str">
        <f t="shared" si="830"/>
        <v>AU$262</v>
      </c>
      <c r="AV618" s="199" t="str">
        <f t="shared" si="830"/>
        <v>AV$262</v>
      </c>
      <c r="AW618" s="199" t="str">
        <f t="shared" si="830"/>
        <v>AW$262</v>
      </c>
      <c r="AX618" s="199" t="str">
        <f t="shared" si="830"/>
        <v>AX$262</v>
      </c>
      <c r="AY618" s="199" t="str">
        <f t="shared" ref="AY618:CD618" si="831">ADDRESS(ROW(AY262),COLUMN(AY262),2)</f>
        <v>AY$262</v>
      </c>
      <c r="AZ618" s="199" t="str">
        <f t="shared" si="831"/>
        <v>AZ$262</v>
      </c>
      <c r="BA618" s="199" t="str">
        <f t="shared" si="831"/>
        <v>BA$262</v>
      </c>
      <c r="BB618" s="199" t="str">
        <f t="shared" si="831"/>
        <v>BB$262</v>
      </c>
      <c r="BC618" s="199" t="str">
        <f t="shared" si="831"/>
        <v>BC$262</v>
      </c>
      <c r="BD618" s="199" t="str">
        <f t="shared" si="831"/>
        <v>BD$262</v>
      </c>
      <c r="BE618" s="199" t="str">
        <f t="shared" si="831"/>
        <v>BE$262</v>
      </c>
      <c r="BF618" s="199" t="str">
        <f t="shared" si="831"/>
        <v>BF$262</v>
      </c>
      <c r="BG618" s="199" t="str">
        <f t="shared" si="831"/>
        <v>BG$262</v>
      </c>
      <c r="BH618" s="199" t="str">
        <f t="shared" si="831"/>
        <v>BH$262</v>
      </c>
      <c r="BI618" s="199" t="str">
        <f t="shared" si="831"/>
        <v>BI$262</v>
      </c>
      <c r="BJ618" s="199" t="str">
        <f t="shared" si="831"/>
        <v>BJ$262</v>
      </c>
      <c r="BK618" s="199" t="str">
        <f t="shared" si="831"/>
        <v>BK$262</v>
      </c>
      <c r="BL618" s="199" t="str">
        <f t="shared" si="831"/>
        <v>BL$262</v>
      </c>
      <c r="BM618" s="199" t="str">
        <f t="shared" si="831"/>
        <v>BM$262</v>
      </c>
      <c r="BN618" s="199" t="str">
        <f t="shared" si="831"/>
        <v>BN$262</v>
      </c>
      <c r="BO618" s="199" t="str">
        <f t="shared" si="831"/>
        <v>BO$262</v>
      </c>
      <c r="BP618" s="199" t="str">
        <f t="shared" si="831"/>
        <v>BP$262</v>
      </c>
      <c r="BQ618" s="199" t="str">
        <f t="shared" si="831"/>
        <v>BQ$262</v>
      </c>
      <c r="BR618" s="199" t="str">
        <f t="shared" si="831"/>
        <v>BR$262</v>
      </c>
      <c r="BS618" s="199" t="str">
        <f t="shared" si="831"/>
        <v>BS$262</v>
      </c>
      <c r="BT618" s="199" t="str">
        <f t="shared" si="831"/>
        <v>BT$262</v>
      </c>
      <c r="BU618" s="199" t="str">
        <f t="shared" si="831"/>
        <v>BU$262</v>
      </c>
      <c r="BV618" s="199" t="str">
        <f t="shared" si="831"/>
        <v>BV$262</v>
      </c>
      <c r="BW618" s="199" t="str">
        <f t="shared" si="831"/>
        <v>BW$262</v>
      </c>
      <c r="BX618" s="199" t="str">
        <f t="shared" si="831"/>
        <v>BX$262</v>
      </c>
      <c r="BY618" s="199" t="str">
        <f t="shared" si="831"/>
        <v>BY$262</v>
      </c>
      <c r="BZ618" s="199" t="str">
        <f t="shared" si="831"/>
        <v>BZ$262</v>
      </c>
      <c r="CA618" s="199" t="str">
        <f t="shared" si="831"/>
        <v>CA$262</v>
      </c>
      <c r="CB618" s="199" t="str">
        <f t="shared" si="831"/>
        <v>CB$262</v>
      </c>
      <c r="CC618" s="199" t="str">
        <f t="shared" si="831"/>
        <v>CC$262</v>
      </c>
      <c r="CD618" s="199" t="str">
        <f t="shared" si="831"/>
        <v>CD$262</v>
      </c>
      <c r="CE618" s="199" t="str">
        <f t="shared" ref="CE618:DL618" si="832">ADDRESS(ROW(CE262),COLUMN(CE262),2)</f>
        <v>CE$262</v>
      </c>
      <c r="CF618" s="199" t="str">
        <f t="shared" si="832"/>
        <v>CF$262</v>
      </c>
      <c r="CG618" s="199" t="str">
        <f t="shared" si="832"/>
        <v>CG$262</v>
      </c>
      <c r="CH618" s="199" t="str">
        <f t="shared" si="832"/>
        <v>CH$262</v>
      </c>
      <c r="CI618" s="199" t="str">
        <f t="shared" si="832"/>
        <v>CI$262</v>
      </c>
      <c r="CJ618" s="199" t="str">
        <f t="shared" si="832"/>
        <v>CJ$262</v>
      </c>
      <c r="CK618" s="199" t="str">
        <f t="shared" si="832"/>
        <v>CK$262</v>
      </c>
      <c r="CL618" s="199" t="str">
        <f t="shared" si="832"/>
        <v>CL$262</v>
      </c>
      <c r="CM618" s="199" t="str">
        <f t="shared" si="832"/>
        <v>CM$262</v>
      </c>
      <c r="CN618" s="199" t="str">
        <f t="shared" si="832"/>
        <v>CN$262</v>
      </c>
      <c r="CO618" s="199" t="str">
        <f t="shared" si="832"/>
        <v>CO$262</v>
      </c>
      <c r="CP618" s="199" t="str">
        <f t="shared" si="832"/>
        <v>CP$262</v>
      </c>
      <c r="CQ618" s="199" t="str">
        <f t="shared" si="832"/>
        <v>CQ$262</v>
      </c>
      <c r="CR618" s="199" t="str">
        <f t="shared" si="832"/>
        <v>CR$262</v>
      </c>
      <c r="CS618" s="199" t="str">
        <f t="shared" si="832"/>
        <v>CS$262</v>
      </c>
      <c r="CT618" s="199" t="str">
        <f t="shared" si="832"/>
        <v>CT$262</v>
      </c>
      <c r="CU618" s="199" t="str">
        <f t="shared" si="832"/>
        <v>CU$262</v>
      </c>
      <c r="CV618" s="199" t="str">
        <f t="shared" si="832"/>
        <v>CV$262</v>
      </c>
      <c r="CW618" s="199" t="str">
        <f t="shared" si="832"/>
        <v>CW$262</v>
      </c>
      <c r="CX618" s="199" t="str">
        <f t="shared" si="832"/>
        <v>CX$262</v>
      </c>
      <c r="CY618" s="199" t="str">
        <f t="shared" si="832"/>
        <v>CY$262</v>
      </c>
      <c r="CZ618" s="199" t="str">
        <f t="shared" si="832"/>
        <v>CZ$262</v>
      </c>
      <c r="DA618" s="199" t="str">
        <f t="shared" si="832"/>
        <v>DA$262</v>
      </c>
      <c r="DB618" s="199" t="str">
        <f t="shared" si="832"/>
        <v>DB$262</v>
      </c>
      <c r="DC618" s="199" t="str">
        <f t="shared" si="832"/>
        <v>DC$262</v>
      </c>
      <c r="DD618" s="199" t="str">
        <f t="shared" si="832"/>
        <v>DD$262</v>
      </c>
      <c r="DE618" s="199" t="str">
        <f t="shared" si="832"/>
        <v>DE$262</v>
      </c>
      <c r="DF618" s="199" t="str">
        <f t="shared" si="832"/>
        <v>DF$262</v>
      </c>
      <c r="DG618" s="199" t="str">
        <f t="shared" si="832"/>
        <v>DG$262</v>
      </c>
      <c r="DH618" s="199" t="str">
        <f t="shared" si="832"/>
        <v>DH$262</v>
      </c>
      <c r="DI618" s="199" t="str">
        <f t="shared" si="832"/>
        <v>DI$262</v>
      </c>
      <c r="DJ618" s="199" t="str">
        <f t="shared" si="832"/>
        <v>DJ$262</v>
      </c>
      <c r="DK618" s="199" t="str">
        <f t="shared" si="832"/>
        <v>DK$262</v>
      </c>
      <c r="DL618" s="199" t="str">
        <f t="shared" si="832"/>
        <v>DL$262</v>
      </c>
    </row>
    <row r="619" spans="1:116" x14ac:dyDescent="0.4">
      <c r="A619" s="174"/>
      <c r="E619" s="8"/>
      <c r="G619" s="175" t="s">
        <v>462</v>
      </c>
      <c r="H619" s="200"/>
      <c r="I619" s="201"/>
      <c r="J619" s="201"/>
      <c r="K619" s="199"/>
      <c r="L619" s="199"/>
      <c r="M619" s="199"/>
      <c r="N619" s="199"/>
      <c r="O619" s="199"/>
      <c r="P619" s="199"/>
      <c r="R619" s="202"/>
      <c r="S619" s="369" t="str">
        <f t="shared" ref="S619:CE619" si="833">S618</f>
        <v>S$262</v>
      </c>
      <c r="T619" s="369" t="str">
        <f t="shared" si="833"/>
        <v>T$262</v>
      </c>
      <c r="U619" s="369" t="str">
        <f t="shared" si="833"/>
        <v>U$262</v>
      </c>
      <c r="V619" s="369" t="str">
        <f t="shared" si="833"/>
        <v>V$262</v>
      </c>
      <c r="W619" s="369" t="str">
        <f t="shared" si="833"/>
        <v>W$262</v>
      </c>
      <c r="X619" s="369" t="str">
        <f t="shared" si="833"/>
        <v>X$262</v>
      </c>
      <c r="Y619" s="369" t="str">
        <f t="shared" si="833"/>
        <v>Y$262</v>
      </c>
      <c r="Z619" s="369" t="str">
        <f t="shared" si="833"/>
        <v>Z$262</v>
      </c>
      <c r="AA619" s="369" t="str">
        <f t="shared" si="833"/>
        <v>AA$262</v>
      </c>
      <c r="AB619" s="369" t="str">
        <f t="shared" si="833"/>
        <v>AB$262</v>
      </c>
      <c r="AC619" s="369" t="str">
        <f t="shared" si="833"/>
        <v>AC$262</v>
      </c>
      <c r="AD619" s="369" t="str">
        <f t="shared" si="833"/>
        <v>AD$262</v>
      </c>
      <c r="AE619" s="369" t="str">
        <f t="shared" si="833"/>
        <v>AE$262</v>
      </c>
      <c r="AF619" s="369" t="str">
        <f t="shared" si="833"/>
        <v>AF$262</v>
      </c>
      <c r="AG619" s="369" t="str">
        <f t="shared" si="833"/>
        <v>AG$262</v>
      </c>
      <c r="AH619" s="369" t="str">
        <f t="shared" si="833"/>
        <v>AH$262</v>
      </c>
      <c r="AI619" s="369" t="str">
        <f t="shared" si="833"/>
        <v>AI$262</v>
      </c>
      <c r="AJ619" s="369" t="str">
        <f t="shared" si="833"/>
        <v>AJ$262</v>
      </c>
      <c r="AK619" s="369" t="str">
        <f t="shared" si="833"/>
        <v>AK$262</v>
      </c>
      <c r="AL619" s="369" t="str">
        <f t="shared" si="833"/>
        <v>AL$262</v>
      </c>
      <c r="AM619" s="369" t="str">
        <f t="shared" si="833"/>
        <v>AM$262</v>
      </c>
      <c r="AN619" s="369" t="str">
        <f t="shared" si="833"/>
        <v>AN$262</v>
      </c>
      <c r="AO619" s="369" t="str">
        <f t="shared" si="833"/>
        <v>AO$262</v>
      </c>
      <c r="AP619" s="369" t="str">
        <f t="shared" si="833"/>
        <v>AP$262</v>
      </c>
      <c r="AQ619" s="369" t="str">
        <f t="shared" si="833"/>
        <v>AQ$262</v>
      </c>
      <c r="AR619" s="369" t="str">
        <f t="shared" si="833"/>
        <v>AR$262</v>
      </c>
      <c r="AS619" s="369" t="str">
        <f t="shared" si="833"/>
        <v>AS$262</v>
      </c>
      <c r="AT619" s="369" t="str">
        <f t="shared" si="833"/>
        <v>AT$262</v>
      </c>
      <c r="AU619" s="369" t="str">
        <f t="shared" si="833"/>
        <v>AU$262</v>
      </c>
      <c r="AV619" s="369" t="str">
        <f t="shared" si="833"/>
        <v>AV$262</v>
      </c>
      <c r="AW619" s="369" t="str">
        <f t="shared" si="833"/>
        <v>AW$262</v>
      </c>
      <c r="AX619" s="369" t="str">
        <f t="shared" si="833"/>
        <v>AX$262</v>
      </c>
      <c r="AY619" s="369" t="str">
        <f t="shared" si="833"/>
        <v>AY$262</v>
      </c>
      <c r="AZ619" s="369" t="str">
        <f t="shared" si="833"/>
        <v>AZ$262</v>
      </c>
      <c r="BA619" s="369" t="str">
        <f t="shared" si="833"/>
        <v>BA$262</v>
      </c>
      <c r="BB619" s="369" t="str">
        <f t="shared" si="833"/>
        <v>BB$262</v>
      </c>
      <c r="BC619" s="369" t="str">
        <f t="shared" si="833"/>
        <v>BC$262</v>
      </c>
      <c r="BD619" s="369" t="str">
        <f t="shared" si="833"/>
        <v>BD$262</v>
      </c>
      <c r="BE619" s="369" t="str">
        <f t="shared" si="833"/>
        <v>BE$262</v>
      </c>
      <c r="BF619" s="369" t="str">
        <f t="shared" si="833"/>
        <v>BF$262</v>
      </c>
      <c r="BG619" s="369" t="str">
        <f t="shared" si="833"/>
        <v>BG$262</v>
      </c>
      <c r="BH619" s="369" t="str">
        <f t="shared" si="833"/>
        <v>BH$262</v>
      </c>
      <c r="BI619" s="369" t="str">
        <f t="shared" si="833"/>
        <v>BI$262</v>
      </c>
      <c r="BJ619" s="369" t="str">
        <f t="shared" si="833"/>
        <v>BJ$262</v>
      </c>
      <c r="BK619" s="369" t="str">
        <f t="shared" si="833"/>
        <v>BK$262</v>
      </c>
      <c r="BL619" s="369" t="str">
        <f t="shared" si="833"/>
        <v>BL$262</v>
      </c>
      <c r="BM619" s="369" t="str">
        <f t="shared" si="833"/>
        <v>BM$262</v>
      </c>
      <c r="BN619" s="369" t="str">
        <f t="shared" si="833"/>
        <v>BN$262</v>
      </c>
      <c r="BO619" s="369" t="str">
        <f t="shared" si="833"/>
        <v>BO$262</v>
      </c>
      <c r="BP619" s="369" t="str">
        <f t="shared" si="833"/>
        <v>BP$262</v>
      </c>
      <c r="BQ619" s="369" t="str">
        <f t="shared" si="833"/>
        <v>BQ$262</v>
      </c>
      <c r="BR619" s="369" t="str">
        <f t="shared" si="833"/>
        <v>BR$262</v>
      </c>
      <c r="BS619" s="369" t="str">
        <f t="shared" si="833"/>
        <v>BS$262</v>
      </c>
      <c r="BT619" s="369" t="str">
        <f t="shared" si="833"/>
        <v>BT$262</v>
      </c>
      <c r="BU619" s="369" t="str">
        <f t="shared" si="833"/>
        <v>BU$262</v>
      </c>
      <c r="BV619" s="369" t="str">
        <f t="shared" si="833"/>
        <v>BV$262</v>
      </c>
      <c r="BW619" s="369" t="str">
        <f t="shared" si="833"/>
        <v>BW$262</v>
      </c>
      <c r="BX619" s="369" t="str">
        <f t="shared" si="833"/>
        <v>BX$262</v>
      </c>
      <c r="BY619" s="369" t="str">
        <f t="shared" si="833"/>
        <v>BY$262</v>
      </c>
      <c r="BZ619" s="369" t="str">
        <f t="shared" si="833"/>
        <v>BZ$262</v>
      </c>
      <c r="CA619" s="369" t="str">
        <f t="shared" si="833"/>
        <v>CA$262</v>
      </c>
      <c r="CB619" s="369" t="str">
        <f t="shared" si="833"/>
        <v>CB$262</v>
      </c>
      <c r="CC619" s="369" t="str">
        <f t="shared" si="833"/>
        <v>CC$262</v>
      </c>
      <c r="CD619" s="369" t="str">
        <f t="shared" si="833"/>
        <v>CD$262</v>
      </c>
      <c r="CE619" s="369" t="str">
        <f t="shared" si="833"/>
        <v>CE$262</v>
      </c>
      <c r="CF619" s="369" t="str">
        <f t="shared" ref="CF619:DL619" si="834">CF618</f>
        <v>CF$262</v>
      </c>
      <c r="CG619" s="369" t="str">
        <f t="shared" si="834"/>
        <v>CG$262</v>
      </c>
      <c r="CH619" s="369" t="str">
        <f t="shared" si="834"/>
        <v>CH$262</v>
      </c>
      <c r="CI619" s="369" t="str">
        <f t="shared" si="834"/>
        <v>CI$262</v>
      </c>
      <c r="CJ619" s="369" t="str">
        <f t="shared" si="834"/>
        <v>CJ$262</v>
      </c>
      <c r="CK619" s="369" t="str">
        <f t="shared" si="834"/>
        <v>CK$262</v>
      </c>
      <c r="CL619" s="369" t="str">
        <f t="shared" si="834"/>
        <v>CL$262</v>
      </c>
      <c r="CM619" s="369" t="str">
        <f t="shared" si="834"/>
        <v>CM$262</v>
      </c>
      <c r="CN619" s="369" t="str">
        <f t="shared" si="834"/>
        <v>CN$262</v>
      </c>
      <c r="CO619" s="369" t="str">
        <f t="shared" si="834"/>
        <v>CO$262</v>
      </c>
      <c r="CP619" s="369" t="str">
        <f t="shared" si="834"/>
        <v>CP$262</v>
      </c>
      <c r="CQ619" s="369" t="str">
        <f t="shared" si="834"/>
        <v>CQ$262</v>
      </c>
      <c r="CR619" s="369" t="str">
        <f t="shared" si="834"/>
        <v>CR$262</v>
      </c>
      <c r="CS619" s="369" t="str">
        <f t="shared" si="834"/>
        <v>CS$262</v>
      </c>
      <c r="CT619" s="369" t="str">
        <f t="shared" si="834"/>
        <v>CT$262</v>
      </c>
      <c r="CU619" s="369" t="str">
        <f t="shared" si="834"/>
        <v>CU$262</v>
      </c>
      <c r="CV619" s="369" t="str">
        <f t="shared" si="834"/>
        <v>CV$262</v>
      </c>
      <c r="CW619" s="369" t="str">
        <f t="shared" si="834"/>
        <v>CW$262</v>
      </c>
      <c r="CX619" s="369" t="str">
        <f t="shared" si="834"/>
        <v>CX$262</v>
      </c>
      <c r="CY619" s="369" t="str">
        <f t="shared" si="834"/>
        <v>CY$262</v>
      </c>
      <c r="CZ619" s="369" t="str">
        <f t="shared" si="834"/>
        <v>CZ$262</v>
      </c>
      <c r="DA619" s="369" t="str">
        <f t="shared" si="834"/>
        <v>DA$262</v>
      </c>
      <c r="DB619" s="369" t="str">
        <f t="shared" si="834"/>
        <v>DB$262</v>
      </c>
      <c r="DC619" s="369" t="str">
        <f t="shared" si="834"/>
        <v>DC$262</v>
      </c>
      <c r="DD619" s="369" t="str">
        <f t="shared" si="834"/>
        <v>DD$262</v>
      </c>
      <c r="DE619" s="369" t="str">
        <f t="shared" si="834"/>
        <v>DE$262</v>
      </c>
      <c r="DF619" s="369" t="str">
        <f t="shared" si="834"/>
        <v>DF$262</v>
      </c>
      <c r="DG619" s="369" t="str">
        <f t="shared" si="834"/>
        <v>DG$262</v>
      </c>
      <c r="DH619" s="369" t="str">
        <f t="shared" si="834"/>
        <v>DH$262</v>
      </c>
      <c r="DI619" s="369" t="str">
        <f t="shared" si="834"/>
        <v>DI$262</v>
      </c>
      <c r="DJ619" s="369" t="str">
        <f t="shared" si="834"/>
        <v>DJ$262</v>
      </c>
      <c r="DK619" s="369" t="str">
        <f t="shared" si="834"/>
        <v>DK$262</v>
      </c>
      <c r="DL619" s="369" t="str">
        <f t="shared" si="834"/>
        <v>DL$262</v>
      </c>
    </row>
    <row r="620" spans="1:116" x14ac:dyDescent="0.4">
      <c r="A620" s="174"/>
      <c r="E620" s="8"/>
      <c r="G620" s="175" t="s">
        <v>491</v>
      </c>
      <c r="H620" s="200"/>
      <c r="I620" s="201"/>
      <c r="J620" s="201"/>
      <c r="K620" s="202"/>
      <c r="L620" s="202"/>
      <c r="M620" s="202"/>
      <c r="N620" s="202"/>
      <c r="O620" s="202"/>
      <c r="P620" s="202"/>
      <c r="R620" s="202"/>
      <c r="S620" s="199"/>
      <c r="T620" s="199"/>
      <c r="U620" s="199"/>
      <c r="V620" s="199"/>
      <c r="W620" s="199"/>
      <c r="X620" s="199"/>
      <c r="Y620" s="199"/>
      <c r="Z620" s="199"/>
      <c r="AA620" s="199"/>
      <c r="AB620" s="199"/>
      <c r="AC620" s="199"/>
      <c r="AD620" s="199"/>
      <c r="AE620" s="199"/>
      <c r="AF620" s="199"/>
      <c r="AG620" s="199"/>
      <c r="AH620" s="199"/>
      <c r="AI620" s="199"/>
      <c r="AJ620" s="199"/>
      <c r="AK620" s="199"/>
      <c r="AL620" s="199"/>
      <c r="AM620" s="199"/>
      <c r="AN620" s="199"/>
      <c r="AO620" s="199"/>
      <c r="AP620" s="199"/>
      <c r="AQ620" s="199"/>
      <c r="AR620" s="199"/>
      <c r="AS620" s="199"/>
      <c r="AT620" s="199"/>
      <c r="AU620" s="199"/>
      <c r="AV620" s="199"/>
      <c r="AW620" s="199"/>
      <c r="AX620" s="199"/>
      <c r="AY620" s="199"/>
      <c r="AZ620" s="199"/>
      <c r="BA620" s="199"/>
      <c r="BB620" s="199"/>
      <c r="BC620" s="199"/>
      <c r="BD620" s="199"/>
      <c r="BE620" s="199"/>
      <c r="BF620" s="199"/>
      <c r="BG620" s="199"/>
      <c r="BH620" s="199"/>
      <c r="BI620" s="199"/>
      <c r="BJ620" s="199"/>
      <c r="BK620" s="199"/>
      <c r="BL620" s="199"/>
      <c r="BM620" s="199"/>
      <c r="BN620" s="199"/>
      <c r="BO620" s="199"/>
      <c r="BP620" s="199"/>
      <c r="BQ620" s="199"/>
      <c r="BR620" s="199"/>
      <c r="BS620" s="199"/>
      <c r="BT620" s="199"/>
      <c r="BU620" s="199"/>
      <c r="BV620" s="199"/>
      <c r="BW620" s="199"/>
      <c r="BX620" s="199"/>
      <c r="BY620" s="199"/>
      <c r="BZ620" s="199"/>
      <c r="CA620" s="199"/>
      <c r="CB620" s="199"/>
      <c r="CC620" s="199"/>
      <c r="CD620" s="199"/>
      <c r="CE620" s="199"/>
      <c r="CF620" s="199"/>
      <c r="CG620" s="199"/>
      <c r="CH620" s="199"/>
      <c r="CI620" s="199"/>
      <c r="CJ620" s="199"/>
      <c r="CK620" s="199"/>
      <c r="CL620" s="199"/>
      <c r="CN620" s="201"/>
      <c r="CO620" s="199"/>
      <c r="CP620" s="199"/>
      <c r="CQ620" s="199"/>
      <c r="CR620" s="199"/>
      <c r="CS620" s="199"/>
      <c r="CT620" s="199"/>
      <c r="CU620" s="199"/>
      <c r="CV620" s="199"/>
      <c r="CW620" s="199"/>
      <c r="CX620" s="199"/>
      <c r="CY620" s="199"/>
      <c r="CZ620" s="199"/>
      <c r="DA620" s="199"/>
      <c r="DB620" s="199"/>
      <c r="DC620" s="199"/>
      <c r="DD620" s="199"/>
      <c r="DE620" s="199"/>
      <c r="DF620" s="199"/>
      <c r="DG620" s="199"/>
      <c r="DH620" s="199"/>
      <c r="DI620" s="199"/>
      <c r="DJ620" s="199"/>
      <c r="DK620" s="199"/>
      <c r="DL620" s="199"/>
    </row>
    <row r="621" spans="1:116" x14ac:dyDescent="0.4">
      <c r="A621" s="174"/>
      <c r="E621" s="8"/>
      <c r="G621" s="175" t="s">
        <v>505</v>
      </c>
      <c r="H621" s="200"/>
      <c r="I621" s="201"/>
      <c r="J621" s="201"/>
      <c r="K621" s="202"/>
      <c r="L621" s="202"/>
      <c r="M621" s="202"/>
      <c r="N621" s="202"/>
      <c r="O621" s="202"/>
      <c r="P621" s="202"/>
      <c r="R621" s="202"/>
      <c r="S621" s="190"/>
      <c r="T621" s="190"/>
      <c r="U621" s="190"/>
      <c r="V621" s="190"/>
      <c r="W621" s="190"/>
      <c r="X621" s="190"/>
      <c r="Y621" s="190"/>
      <c r="Z621" s="190"/>
      <c r="AA621" s="190"/>
      <c r="AB621" s="190"/>
      <c r="AC621" s="190"/>
      <c r="AD621" s="190"/>
      <c r="AE621" s="190"/>
      <c r="AF621" s="190"/>
      <c r="AG621" s="190"/>
      <c r="AH621" s="190"/>
      <c r="AI621" s="190"/>
      <c r="AJ621" s="190"/>
      <c r="AK621" s="190"/>
      <c r="AL621" s="190"/>
      <c r="AM621" s="190"/>
      <c r="AN621" s="190"/>
      <c r="AO621" s="190"/>
      <c r="AP621" s="190"/>
      <c r="AQ621" s="190"/>
      <c r="AR621" s="190"/>
      <c r="AS621" s="190"/>
      <c r="AT621" s="190"/>
      <c r="AU621" s="190"/>
      <c r="AV621" s="190"/>
      <c r="AW621" s="190"/>
      <c r="AX621" s="190"/>
      <c r="AY621" s="190"/>
      <c r="AZ621" s="190"/>
      <c r="BA621" s="190"/>
      <c r="BB621" s="190"/>
      <c r="BC621" s="190"/>
      <c r="BD621" s="190"/>
      <c r="BE621" s="190"/>
      <c r="BF621" s="190"/>
      <c r="BG621" s="190"/>
      <c r="BH621" s="190"/>
      <c r="BI621" s="190"/>
      <c r="BJ621" s="190"/>
      <c r="BK621" s="190"/>
      <c r="BL621" s="190"/>
      <c r="BM621" s="190"/>
      <c r="BN621" s="190"/>
      <c r="BO621" s="190"/>
      <c r="BP621" s="190"/>
      <c r="BQ621" s="190"/>
      <c r="BR621" s="190"/>
      <c r="BS621" s="190"/>
      <c r="BT621" s="190"/>
      <c r="BU621" s="190"/>
      <c r="BV621" s="190"/>
      <c r="BW621" s="190"/>
      <c r="BX621" s="190"/>
      <c r="BY621" s="190"/>
      <c r="BZ621" s="190"/>
      <c r="CA621" s="190"/>
      <c r="CB621" s="190"/>
      <c r="CC621" s="190"/>
      <c r="CD621" s="190"/>
      <c r="CE621" s="190"/>
      <c r="CF621" s="190"/>
      <c r="CG621" s="190"/>
      <c r="CH621" s="190"/>
      <c r="CI621" s="190"/>
      <c r="CJ621" s="190"/>
      <c r="CK621" s="190"/>
      <c r="CL621" s="190"/>
      <c r="CN621" s="201"/>
      <c r="CO621" s="190"/>
      <c r="CP621" s="190"/>
      <c r="CQ621" s="190"/>
      <c r="CR621" s="190"/>
      <c r="CS621" s="190"/>
      <c r="CT621" s="190"/>
      <c r="CU621" s="190"/>
      <c r="CV621" s="190"/>
      <c r="CW621" s="190"/>
      <c r="CX621" s="190"/>
      <c r="CY621" s="190"/>
      <c r="CZ621" s="190"/>
      <c r="DA621" s="190"/>
      <c r="DB621" s="190"/>
      <c r="DC621" s="190"/>
      <c r="DD621" s="190"/>
      <c r="DE621" s="190"/>
      <c r="DF621" s="190"/>
      <c r="DG621" s="190"/>
      <c r="DH621" s="190"/>
      <c r="DI621" s="190"/>
      <c r="DJ621" s="190"/>
      <c r="DK621" s="190"/>
      <c r="DL621" s="190"/>
    </row>
    <row r="622" spans="1:116" x14ac:dyDescent="0.4">
      <c r="A622" s="174"/>
      <c r="E622" s="8"/>
      <c r="G622" s="175" t="s">
        <v>463</v>
      </c>
      <c r="H622" s="200"/>
      <c r="I622" s="201"/>
      <c r="J622" s="201"/>
      <c r="K622" s="202"/>
      <c r="L622" s="202"/>
      <c r="M622" s="202"/>
      <c r="N622" s="202"/>
      <c r="O622" s="202"/>
      <c r="P622" s="202"/>
      <c r="R622" s="202"/>
      <c r="S622" s="190" t="str">
        <f t="shared" ref="S622:CD622" si="835">S$22</f>
        <v>S$18</v>
      </c>
      <c r="T622" s="190" t="str">
        <f t="shared" si="835"/>
        <v>T$18</v>
      </c>
      <c r="U622" s="190" t="str">
        <f t="shared" si="835"/>
        <v>U$18</v>
      </c>
      <c r="V622" s="190" t="str">
        <f t="shared" si="835"/>
        <v>V$18</v>
      </c>
      <c r="W622" s="190" t="str">
        <f t="shared" si="835"/>
        <v>W$18</v>
      </c>
      <c r="X622" s="190" t="str">
        <f t="shared" si="835"/>
        <v>X$18</v>
      </c>
      <c r="Y622" s="190" t="str">
        <f t="shared" si="835"/>
        <v>Y$18</v>
      </c>
      <c r="Z622" s="190" t="str">
        <f t="shared" si="835"/>
        <v>Z$18</v>
      </c>
      <c r="AA622" s="190" t="str">
        <f t="shared" si="835"/>
        <v>AA$18</v>
      </c>
      <c r="AB622" s="190" t="str">
        <f t="shared" si="835"/>
        <v>AB$18</v>
      </c>
      <c r="AC622" s="190" t="str">
        <f t="shared" si="835"/>
        <v>AC$18</v>
      </c>
      <c r="AD622" s="190" t="str">
        <f t="shared" si="835"/>
        <v>AD$18</v>
      </c>
      <c r="AE622" s="190" t="str">
        <f t="shared" si="835"/>
        <v>AE$18</v>
      </c>
      <c r="AF622" s="190" t="str">
        <f t="shared" si="835"/>
        <v>AF$18</v>
      </c>
      <c r="AG622" s="190" t="str">
        <f t="shared" si="835"/>
        <v>AG$18</v>
      </c>
      <c r="AH622" s="190" t="str">
        <f t="shared" si="835"/>
        <v>AH$18</v>
      </c>
      <c r="AI622" s="190" t="str">
        <f t="shared" si="835"/>
        <v>AI$18</v>
      </c>
      <c r="AJ622" s="190" t="str">
        <f t="shared" si="835"/>
        <v>AJ$18</v>
      </c>
      <c r="AK622" s="190" t="str">
        <f t="shared" si="835"/>
        <v>AK$18</v>
      </c>
      <c r="AL622" s="190" t="str">
        <f t="shared" si="835"/>
        <v>AL$18</v>
      </c>
      <c r="AM622" s="190" t="str">
        <f t="shared" si="835"/>
        <v>AM$18</v>
      </c>
      <c r="AN622" s="190" t="str">
        <f t="shared" si="835"/>
        <v>AN$18</v>
      </c>
      <c r="AO622" s="190" t="str">
        <f t="shared" si="835"/>
        <v>AO$18</v>
      </c>
      <c r="AP622" s="190" t="str">
        <f t="shared" si="835"/>
        <v>AP$18</v>
      </c>
      <c r="AQ622" s="190" t="str">
        <f t="shared" si="835"/>
        <v>AQ$18</v>
      </c>
      <c r="AR622" s="190" t="str">
        <f t="shared" si="835"/>
        <v>AR$18</v>
      </c>
      <c r="AS622" s="190" t="str">
        <f t="shared" si="835"/>
        <v>AS$18</v>
      </c>
      <c r="AT622" s="190" t="str">
        <f t="shared" si="835"/>
        <v>AT$18</v>
      </c>
      <c r="AU622" s="190" t="str">
        <f t="shared" si="835"/>
        <v>AU$18</v>
      </c>
      <c r="AV622" s="190" t="str">
        <f t="shared" si="835"/>
        <v>AV$18</v>
      </c>
      <c r="AW622" s="190" t="str">
        <f t="shared" si="835"/>
        <v>AW$18</v>
      </c>
      <c r="AX622" s="190" t="str">
        <f t="shared" si="835"/>
        <v>AX$18</v>
      </c>
      <c r="AY622" s="190" t="str">
        <f t="shared" si="835"/>
        <v>AY$18</v>
      </c>
      <c r="AZ622" s="190" t="str">
        <f t="shared" si="835"/>
        <v>AZ$18</v>
      </c>
      <c r="BA622" s="190" t="str">
        <f t="shared" si="835"/>
        <v>BA$18</v>
      </c>
      <c r="BB622" s="190" t="str">
        <f t="shared" si="835"/>
        <v>BB$18</v>
      </c>
      <c r="BC622" s="190" t="str">
        <f t="shared" si="835"/>
        <v>BC$18</v>
      </c>
      <c r="BD622" s="190" t="str">
        <f t="shared" si="835"/>
        <v>BD$18</v>
      </c>
      <c r="BE622" s="190" t="str">
        <f t="shared" si="835"/>
        <v>BE$18</v>
      </c>
      <c r="BF622" s="190" t="str">
        <f t="shared" si="835"/>
        <v>BF$18</v>
      </c>
      <c r="BG622" s="190" t="str">
        <f t="shared" si="835"/>
        <v>BG$18</v>
      </c>
      <c r="BH622" s="190" t="str">
        <f t="shared" si="835"/>
        <v>BH$18</v>
      </c>
      <c r="BI622" s="190" t="str">
        <f t="shared" si="835"/>
        <v>BI$18</v>
      </c>
      <c r="BJ622" s="190" t="str">
        <f t="shared" si="835"/>
        <v>BJ$18</v>
      </c>
      <c r="BK622" s="190" t="str">
        <f t="shared" si="835"/>
        <v>BK$18</v>
      </c>
      <c r="BL622" s="190" t="str">
        <f t="shared" si="835"/>
        <v>BL$18</v>
      </c>
      <c r="BM622" s="190" t="str">
        <f t="shared" si="835"/>
        <v>BM$18</v>
      </c>
      <c r="BN622" s="190" t="str">
        <f t="shared" si="835"/>
        <v>BN$18</v>
      </c>
      <c r="BO622" s="190" t="str">
        <f t="shared" si="835"/>
        <v>BO$18</v>
      </c>
      <c r="BP622" s="190" t="str">
        <f t="shared" si="835"/>
        <v>BP$18</v>
      </c>
      <c r="BQ622" s="190" t="str">
        <f t="shared" si="835"/>
        <v>BQ$18</v>
      </c>
      <c r="BR622" s="190" t="str">
        <f t="shared" si="835"/>
        <v>BR$18</v>
      </c>
      <c r="BS622" s="190" t="str">
        <f t="shared" si="835"/>
        <v>BS$18</v>
      </c>
      <c r="BT622" s="190" t="str">
        <f t="shared" si="835"/>
        <v>BT$18</v>
      </c>
      <c r="BU622" s="190" t="str">
        <f t="shared" si="835"/>
        <v>BU$18</v>
      </c>
      <c r="BV622" s="190" t="str">
        <f t="shared" si="835"/>
        <v>BV$18</v>
      </c>
      <c r="BW622" s="190" t="str">
        <f t="shared" si="835"/>
        <v>BW$18</v>
      </c>
      <c r="BX622" s="190" t="str">
        <f t="shared" si="835"/>
        <v>BX$18</v>
      </c>
      <c r="BY622" s="190" t="str">
        <f t="shared" si="835"/>
        <v>BY$18</v>
      </c>
      <c r="BZ622" s="190" t="str">
        <f t="shared" si="835"/>
        <v>BZ$18</v>
      </c>
      <c r="CA622" s="190" t="str">
        <f t="shared" si="835"/>
        <v>CA$18</v>
      </c>
      <c r="CB622" s="190" t="str">
        <f t="shared" si="835"/>
        <v>CB$18</v>
      </c>
      <c r="CC622" s="190" t="str">
        <f t="shared" si="835"/>
        <v>CC$18</v>
      </c>
      <c r="CD622" s="190" t="str">
        <f t="shared" si="835"/>
        <v>CD$18</v>
      </c>
      <c r="CE622" s="190" t="str">
        <f t="shared" ref="CE622:CL622" si="836">CE$22</f>
        <v>CE$18</v>
      </c>
      <c r="CF622" s="190" t="str">
        <f t="shared" si="836"/>
        <v>CF$18</v>
      </c>
      <c r="CG622" s="190" t="str">
        <f t="shared" si="836"/>
        <v>CG$18</v>
      </c>
      <c r="CH622" s="190" t="str">
        <f t="shared" si="836"/>
        <v>CH$18</v>
      </c>
      <c r="CI622" s="190" t="str">
        <f t="shared" si="836"/>
        <v>CI$18</v>
      </c>
      <c r="CJ622" s="190" t="str">
        <f t="shared" si="836"/>
        <v>CJ$18</v>
      </c>
      <c r="CK622" s="190" t="str">
        <f t="shared" si="836"/>
        <v>CK$18</v>
      </c>
      <c r="CL622" s="190" t="str">
        <f t="shared" si="836"/>
        <v>CL$18</v>
      </c>
      <c r="CN622" s="201"/>
      <c r="CO622" s="190" t="str">
        <f t="shared" ref="CO622:DL622" si="837">CO$22</f>
        <v>CO$18</v>
      </c>
      <c r="CP622" s="190" t="str">
        <f t="shared" si="837"/>
        <v>CP$18</v>
      </c>
      <c r="CQ622" s="190" t="str">
        <f t="shared" si="837"/>
        <v>CQ$18</v>
      </c>
      <c r="CR622" s="190" t="str">
        <f t="shared" si="837"/>
        <v>CR$18</v>
      </c>
      <c r="CS622" s="190" t="str">
        <f t="shared" si="837"/>
        <v>CS$18</v>
      </c>
      <c r="CT622" s="190" t="str">
        <f t="shared" si="837"/>
        <v>CT$18</v>
      </c>
      <c r="CU622" s="190" t="str">
        <f t="shared" si="837"/>
        <v>CU$18</v>
      </c>
      <c r="CV622" s="190" t="str">
        <f t="shared" si="837"/>
        <v>CV$18</v>
      </c>
      <c r="CW622" s="190" t="str">
        <f t="shared" si="837"/>
        <v>CW$18</v>
      </c>
      <c r="CX622" s="190" t="str">
        <f t="shared" si="837"/>
        <v>CX$18</v>
      </c>
      <c r="CY622" s="190" t="str">
        <f t="shared" si="837"/>
        <v>CY$18</v>
      </c>
      <c r="CZ622" s="190" t="str">
        <f t="shared" si="837"/>
        <v>CZ$18</v>
      </c>
      <c r="DA622" s="190" t="str">
        <f t="shared" si="837"/>
        <v>DA$18</v>
      </c>
      <c r="DB622" s="190" t="str">
        <f t="shared" si="837"/>
        <v>DB$18</v>
      </c>
      <c r="DC622" s="190" t="str">
        <f t="shared" si="837"/>
        <v>DC$18</v>
      </c>
      <c r="DD622" s="190" t="str">
        <f t="shared" si="837"/>
        <v>DD$18</v>
      </c>
      <c r="DE622" s="190" t="str">
        <f t="shared" si="837"/>
        <v>DE$18</v>
      </c>
      <c r="DF622" s="190" t="str">
        <f t="shared" si="837"/>
        <v>DF$18</v>
      </c>
      <c r="DG622" s="190" t="str">
        <f t="shared" si="837"/>
        <v>DG$18</v>
      </c>
      <c r="DH622" s="190" t="str">
        <f t="shared" si="837"/>
        <v>DH$18</v>
      </c>
      <c r="DI622" s="190" t="str">
        <f t="shared" si="837"/>
        <v>DI$18</v>
      </c>
      <c r="DJ622" s="190" t="str">
        <f t="shared" si="837"/>
        <v>DJ$18</v>
      </c>
      <c r="DK622" s="190" t="str">
        <f t="shared" si="837"/>
        <v>DK$18</v>
      </c>
      <c r="DL622" s="190" t="str">
        <f t="shared" si="837"/>
        <v>DL$18</v>
      </c>
    </row>
    <row r="623" spans="1:116" x14ac:dyDescent="0.4">
      <c r="A623" s="174"/>
      <c r="E623" s="8"/>
      <c r="G623" s="175" t="s">
        <v>464</v>
      </c>
      <c r="H623" s="200"/>
      <c r="I623" s="201"/>
      <c r="J623" s="201"/>
      <c r="K623" s="202"/>
      <c r="L623" s="202"/>
      <c r="M623" s="202"/>
      <c r="N623" s="202"/>
      <c r="O623" s="202"/>
      <c r="P623" s="202"/>
      <c r="R623" s="202"/>
      <c r="S623" s="190" t="str">
        <f t="shared" ref="S623:CD623" si="838">S$23</f>
        <v>S$19</v>
      </c>
      <c r="T623" s="190" t="str">
        <f t="shared" si="838"/>
        <v>T$19</v>
      </c>
      <c r="U623" s="190" t="str">
        <f t="shared" si="838"/>
        <v>U$19</v>
      </c>
      <c r="V623" s="190" t="str">
        <f t="shared" si="838"/>
        <v>V$19</v>
      </c>
      <c r="W623" s="190" t="str">
        <f t="shared" si="838"/>
        <v>W$19</v>
      </c>
      <c r="X623" s="190" t="str">
        <f t="shared" si="838"/>
        <v>X$19</v>
      </c>
      <c r="Y623" s="190" t="str">
        <f t="shared" si="838"/>
        <v>Y$19</v>
      </c>
      <c r="Z623" s="190" t="str">
        <f t="shared" si="838"/>
        <v>Z$19</v>
      </c>
      <c r="AA623" s="190" t="str">
        <f t="shared" si="838"/>
        <v>AA$19</v>
      </c>
      <c r="AB623" s="190" t="str">
        <f t="shared" si="838"/>
        <v>AB$19</v>
      </c>
      <c r="AC623" s="190" t="str">
        <f t="shared" si="838"/>
        <v>AC$19</v>
      </c>
      <c r="AD623" s="190" t="str">
        <f t="shared" si="838"/>
        <v>AD$19</v>
      </c>
      <c r="AE623" s="190" t="str">
        <f t="shared" si="838"/>
        <v>AE$19</v>
      </c>
      <c r="AF623" s="190" t="str">
        <f t="shared" si="838"/>
        <v>AF$19</v>
      </c>
      <c r="AG623" s="190" t="str">
        <f t="shared" si="838"/>
        <v>AG$19</v>
      </c>
      <c r="AH623" s="190" t="str">
        <f t="shared" si="838"/>
        <v>AH$19</v>
      </c>
      <c r="AI623" s="190" t="str">
        <f t="shared" si="838"/>
        <v>AI$19</v>
      </c>
      <c r="AJ623" s="190" t="str">
        <f t="shared" si="838"/>
        <v>AJ$19</v>
      </c>
      <c r="AK623" s="190" t="str">
        <f t="shared" si="838"/>
        <v>AK$19</v>
      </c>
      <c r="AL623" s="190" t="str">
        <f t="shared" si="838"/>
        <v>AL$19</v>
      </c>
      <c r="AM623" s="190" t="str">
        <f t="shared" si="838"/>
        <v>AM$19</v>
      </c>
      <c r="AN623" s="190" t="str">
        <f t="shared" si="838"/>
        <v>AN$19</v>
      </c>
      <c r="AO623" s="190" t="str">
        <f t="shared" si="838"/>
        <v>AO$19</v>
      </c>
      <c r="AP623" s="190" t="str">
        <f t="shared" si="838"/>
        <v>AP$19</v>
      </c>
      <c r="AQ623" s="190" t="str">
        <f t="shared" si="838"/>
        <v>AQ$19</v>
      </c>
      <c r="AR623" s="190" t="str">
        <f t="shared" si="838"/>
        <v>AR$19</v>
      </c>
      <c r="AS623" s="190" t="str">
        <f t="shared" si="838"/>
        <v>AS$19</v>
      </c>
      <c r="AT623" s="190" t="str">
        <f t="shared" si="838"/>
        <v>AT$19</v>
      </c>
      <c r="AU623" s="190" t="str">
        <f t="shared" si="838"/>
        <v>AU$19</v>
      </c>
      <c r="AV623" s="190" t="str">
        <f t="shared" si="838"/>
        <v>AV$19</v>
      </c>
      <c r="AW623" s="190" t="str">
        <f t="shared" si="838"/>
        <v>AW$19</v>
      </c>
      <c r="AX623" s="190" t="str">
        <f t="shared" si="838"/>
        <v>AX$19</v>
      </c>
      <c r="AY623" s="190" t="str">
        <f t="shared" si="838"/>
        <v>AY$19</v>
      </c>
      <c r="AZ623" s="190" t="str">
        <f t="shared" si="838"/>
        <v>AZ$19</v>
      </c>
      <c r="BA623" s="190" t="str">
        <f t="shared" si="838"/>
        <v>BA$19</v>
      </c>
      <c r="BB623" s="190" t="str">
        <f t="shared" si="838"/>
        <v>BB$19</v>
      </c>
      <c r="BC623" s="190" t="str">
        <f t="shared" si="838"/>
        <v>BC$19</v>
      </c>
      <c r="BD623" s="190" t="str">
        <f t="shared" si="838"/>
        <v>BD$19</v>
      </c>
      <c r="BE623" s="190" t="str">
        <f t="shared" si="838"/>
        <v>BE$19</v>
      </c>
      <c r="BF623" s="190" t="str">
        <f t="shared" si="838"/>
        <v>BF$19</v>
      </c>
      <c r="BG623" s="190" t="str">
        <f t="shared" si="838"/>
        <v>BG$19</v>
      </c>
      <c r="BH623" s="190" t="str">
        <f t="shared" si="838"/>
        <v>BH$19</v>
      </c>
      <c r="BI623" s="190" t="str">
        <f t="shared" si="838"/>
        <v>BI$19</v>
      </c>
      <c r="BJ623" s="190" t="str">
        <f t="shared" si="838"/>
        <v>BJ$19</v>
      </c>
      <c r="BK623" s="190" t="str">
        <f t="shared" si="838"/>
        <v>BK$19</v>
      </c>
      <c r="BL623" s="190" t="str">
        <f t="shared" si="838"/>
        <v>BL$19</v>
      </c>
      <c r="BM623" s="190" t="str">
        <f t="shared" si="838"/>
        <v>BM$19</v>
      </c>
      <c r="BN623" s="190" t="str">
        <f t="shared" si="838"/>
        <v>BN$19</v>
      </c>
      <c r="BO623" s="190" t="str">
        <f t="shared" si="838"/>
        <v>BO$19</v>
      </c>
      <c r="BP623" s="190" t="str">
        <f t="shared" si="838"/>
        <v>BP$19</v>
      </c>
      <c r="BQ623" s="190" t="str">
        <f t="shared" si="838"/>
        <v>BQ$19</v>
      </c>
      <c r="BR623" s="190" t="str">
        <f t="shared" si="838"/>
        <v>BR$19</v>
      </c>
      <c r="BS623" s="190" t="str">
        <f t="shared" si="838"/>
        <v>BS$19</v>
      </c>
      <c r="BT623" s="190" t="str">
        <f t="shared" si="838"/>
        <v>BT$19</v>
      </c>
      <c r="BU623" s="190" t="str">
        <f t="shared" si="838"/>
        <v>BU$19</v>
      </c>
      <c r="BV623" s="190" t="str">
        <f t="shared" si="838"/>
        <v>BV$19</v>
      </c>
      <c r="BW623" s="190" t="str">
        <f t="shared" si="838"/>
        <v>BW$19</v>
      </c>
      <c r="BX623" s="190" t="str">
        <f t="shared" si="838"/>
        <v>BX$19</v>
      </c>
      <c r="BY623" s="190" t="str">
        <f t="shared" si="838"/>
        <v>BY$19</v>
      </c>
      <c r="BZ623" s="190" t="str">
        <f t="shared" si="838"/>
        <v>BZ$19</v>
      </c>
      <c r="CA623" s="190" t="str">
        <f t="shared" si="838"/>
        <v>CA$19</v>
      </c>
      <c r="CB623" s="190" t="str">
        <f t="shared" si="838"/>
        <v>CB$19</v>
      </c>
      <c r="CC623" s="190" t="str">
        <f t="shared" si="838"/>
        <v>CC$19</v>
      </c>
      <c r="CD623" s="190" t="str">
        <f t="shared" si="838"/>
        <v>CD$19</v>
      </c>
      <c r="CE623" s="190" t="str">
        <f t="shared" ref="CE623:CL623" si="839">CE$23</f>
        <v>CE$19</v>
      </c>
      <c r="CF623" s="190" t="str">
        <f t="shared" si="839"/>
        <v>CF$19</v>
      </c>
      <c r="CG623" s="190" t="str">
        <f t="shared" si="839"/>
        <v>CG$19</v>
      </c>
      <c r="CH623" s="190" t="str">
        <f t="shared" si="839"/>
        <v>CH$19</v>
      </c>
      <c r="CI623" s="190" t="str">
        <f t="shared" si="839"/>
        <v>CI$19</v>
      </c>
      <c r="CJ623" s="190" t="str">
        <f t="shared" si="839"/>
        <v>CJ$19</v>
      </c>
      <c r="CK623" s="190" t="str">
        <f t="shared" si="839"/>
        <v>CK$19</v>
      </c>
      <c r="CL623" s="190" t="str">
        <f t="shared" si="839"/>
        <v>CL$19</v>
      </c>
      <c r="CN623" s="201"/>
      <c r="CO623" s="190" t="str">
        <f t="shared" ref="CO623:DL623" si="840">CO$23</f>
        <v>CO$19</v>
      </c>
      <c r="CP623" s="190" t="str">
        <f t="shared" si="840"/>
        <v>CP$19</v>
      </c>
      <c r="CQ623" s="190" t="str">
        <f t="shared" si="840"/>
        <v>CQ$19</v>
      </c>
      <c r="CR623" s="190" t="str">
        <f t="shared" si="840"/>
        <v>CR$19</v>
      </c>
      <c r="CS623" s="190" t="str">
        <f t="shared" si="840"/>
        <v>CS$19</v>
      </c>
      <c r="CT623" s="190" t="str">
        <f t="shared" si="840"/>
        <v>CT$19</v>
      </c>
      <c r="CU623" s="190" t="str">
        <f t="shared" si="840"/>
        <v>CU$19</v>
      </c>
      <c r="CV623" s="190" t="str">
        <f t="shared" si="840"/>
        <v>CV$19</v>
      </c>
      <c r="CW623" s="190" t="str">
        <f t="shared" si="840"/>
        <v>CW$19</v>
      </c>
      <c r="CX623" s="190" t="str">
        <f t="shared" si="840"/>
        <v>CX$19</v>
      </c>
      <c r="CY623" s="190" t="str">
        <f t="shared" si="840"/>
        <v>CY$19</v>
      </c>
      <c r="CZ623" s="190" t="str">
        <f t="shared" si="840"/>
        <v>CZ$19</v>
      </c>
      <c r="DA623" s="190" t="str">
        <f t="shared" si="840"/>
        <v>DA$19</v>
      </c>
      <c r="DB623" s="190" t="str">
        <f t="shared" si="840"/>
        <v>DB$19</v>
      </c>
      <c r="DC623" s="190" t="str">
        <f t="shared" si="840"/>
        <v>DC$19</v>
      </c>
      <c r="DD623" s="190" t="str">
        <f t="shared" si="840"/>
        <v>DD$19</v>
      </c>
      <c r="DE623" s="190" t="str">
        <f t="shared" si="840"/>
        <v>DE$19</v>
      </c>
      <c r="DF623" s="190" t="str">
        <f t="shared" si="840"/>
        <v>DF$19</v>
      </c>
      <c r="DG623" s="190" t="str">
        <f t="shared" si="840"/>
        <v>DG$19</v>
      </c>
      <c r="DH623" s="190" t="str">
        <f t="shared" si="840"/>
        <v>DH$19</v>
      </c>
      <c r="DI623" s="190" t="str">
        <f t="shared" si="840"/>
        <v>DI$19</v>
      </c>
      <c r="DJ623" s="190" t="str">
        <f t="shared" si="840"/>
        <v>DJ$19</v>
      </c>
      <c r="DK623" s="190" t="str">
        <f t="shared" si="840"/>
        <v>DK$19</v>
      </c>
      <c r="DL623" s="190" t="str">
        <f t="shared" si="840"/>
        <v>DL$19</v>
      </c>
    </row>
    <row r="624" spans="1:116" x14ac:dyDescent="0.4">
      <c r="A624" s="31" t="s">
        <v>218</v>
      </c>
      <c r="B624" s="31" t="s">
        <v>81</v>
      </c>
      <c r="C624" s="31"/>
      <c r="D624" t="s">
        <v>798</v>
      </c>
      <c r="E624" s="8" t="str">
        <f t="shared" ref="E624:E631" si="841">ROW()&amp;" "&amp;D624</f>
        <v>624 ORIGINATIONS-PP</v>
      </c>
      <c r="F624" t="s">
        <v>797</v>
      </c>
      <c r="G624" s="66" t="s">
        <v>779</v>
      </c>
      <c r="H624" s="22"/>
      <c r="I624" s="306"/>
      <c r="J624" s="306"/>
      <c r="K624" s="22"/>
      <c r="L624" s="22"/>
      <c r="M624" s="22"/>
      <c r="N624" s="22"/>
      <c r="O624" s="22"/>
      <c r="P624" s="22"/>
      <c r="R624" s="66"/>
      <c r="S624" s="66"/>
      <c r="T624" s="66"/>
      <c r="U624" s="66"/>
      <c r="V624" s="66"/>
      <c r="W624" s="66"/>
      <c r="X624" s="66"/>
      <c r="Y624" s="66"/>
      <c r="Z624" s="66"/>
      <c r="AA624" s="66"/>
      <c r="AB624" s="66"/>
      <c r="AC624" s="66"/>
      <c r="AD624" s="66"/>
      <c r="AE624" s="66"/>
      <c r="AF624" s="66"/>
      <c r="AG624" s="66"/>
      <c r="AH624" s="66"/>
      <c r="AI624" s="66"/>
      <c r="AJ624" s="66"/>
      <c r="AK624" s="66"/>
      <c r="AL624" s="66"/>
      <c r="AM624" s="66"/>
      <c r="AN624" s="66"/>
      <c r="AO624" s="66"/>
      <c r="AP624" s="66"/>
      <c r="AQ624" s="66"/>
      <c r="AR624" s="66"/>
      <c r="AS624" s="66"/>
      <c r="AT624" s="66"/>
      <c r="AU624" s="66"/>
      <c r="AV624" s="66"/>
      <c r="AW624" s="66"/>
      <c r="AX624" s="66"/>
      <c r="AY624" s="66"/>
      <c r="AZ624" s="66"/>
      <c r="BA624" s="66"/>
      <c r="BB624" s="66"/>
      <c r="BC624" s="66"/>
      <c r="BD624" s="66"/>
      <c r="BE624" s="66"/>
      <c r="BF624" s="66"/>
      <c r="BG624" s="66"/>
      <c r="BH624" s="66"/>
      <c r="BI624" s="66"/>
      <c r="BJ624" s="66"/>
      <c r="BK624" s="66"/>
      <c r="BL624" s="66"/>
      <c r="BM624" s="66"/>
      <c r="BN624" s="66"/>
      <c r="BO624" s="66"/>
      <c r="BP624" s="66"/>
      <c r="BQ624" s="66"/>
      <c r="BR624" s="66"/>
      <c r="BS624" s="66"/>
      <c r="BT624" s="66"/>
      <c r="BU624" s="66"/>
      <c r="BV624" s="66"/>
      <c r="BW624" s="66"/>
      <c r="BX624" s="66"/>
      <c r="BY624" s="66"/>
      <c r="BZ624" s="66"/>
      <c r="CA624" s="66"/>
      <c r="CB624" s="66"/>
      <c r="CC624" s="66"/>
      <c r="CD624" s="66"/>
      <c r="CE624" s="66"/>
      <c r="CF624" s="66"/>
      <c r="CG624" s="66"/>
      <c r="CH624" s="66"/>
      <c r="CI624" s="66"/>
      <c r="CJ624" s="66"/>
      <c r="CK624" s="66"/>
      <c r="CL624" s="66"/>
      <c r="CM624" s="66"/>
      <c r="CN624" s="66"/>
      <c r="CO624" s="66"/>
      <c r="CP624" s="66"/>
      <c r="CQ624" s="66"/>
      <c r="CR624" s="66"/>
      <c r="CS624" s="66"/>
      <c r="CT624" s="66"/>
      <c r="CU624" s="66"/>
      <c r="CV624" s="66"/>
      <c r="CW624" s="66"/>
      <c r="CX624" s="66"/>
      <c r="CY624" s="66"/>
      <c r="CZ624" s="66"/>
      <c r="DA624" s="66"/>
      <c r="DB624" s="66"/>
      <c r="DC624" s="66"/>
      <c r="DD624" s="66"/>
      <c r="DE624" s="66"/>
      <c r="DF624" s="66"/>
      <c r="DG624" s="66"/>
      <c r="DH624" s="66"/>
      <c r="DI624" s="66"/>
      <c r="DJ624" s="66"/>
      <c r="DK624" s="66"/>
      <c r="DL624" s="66"/>
    </row>
    <row r="625" spans="1:116" x14ac:dyDescent="0.4">
      <c r="B625" t="s">
        <v>332</v>
      </c>
      <c r="D625" t="s">
        <v>798</v>
      </c>
      <c r="E625" s="8" t="str">
        <f t="shared" si="841"/>
        <v>625 ORIGINATIONS-PP</v>
      </c>
      <c r="G625" s="95" t="str">
        <f>"% CAGR - "&amp;G632</f>
        <v>% CAGR - (Primary label)</v>
      </c>
      <c r="H625" s="31"/>
      <c r="I625" s="73"/>
      <c r="J625" s="73"/>
      <c r="K625" s="58"/>
      <c r="L625" s="58"/>
      <c r="M625" s="58"/>
      <c r="N625" s="58"/>
      <c r="O625" s="58"/>
      <c r="P625" s="58"/>
      <c r="R625" s="33"/>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row>
    <row r="626" spans="1:116" x14ac:dyDescent="0.4">
      <c r="D626" t="s">
        <v>798</v>
      </c>
      <c r="E626" s="8" t="str">
        <f t="shared" si="841"/>
        <v>626 ORIGINATIONS-PP</v>
      </c>
      <c r="G626" s="125"/>
      <c r="H626" s="31"/>
      <c r="I626" s="73"/>
      <c r="J626" s="73"/>
      <c r="K626" s="58"/>
      <c r="L626" s="58"/>
      <c r="M626" s="58"/>
      <c r="N626" s="58"/>
      <c r="O626" s="58"/>
      <c r="P626" s="58"/>
      <c r="R626" s="33"/>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row>
    <row r="627" spans="1:116" x14ac:dyDescent="0.4">
      <c r="D627" t="s">
        <v>798</v>
      </c>
      <c r="E627" s="8" t="str">
        <f t="shared" si="841"/>
        <v>627 ORIGINATIONS-PP</v>
      </c>
      <c r="G627" s="95" t="s">
        <v>343</v>
      </c>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A628" s="27"/>
      <c r="B628" s="27"/>
      <c r="C628" s="27"/>
      <c r="D628" t="s">
        <v>798</v>
      </c>
      <c r="E628" s="9" t="str">
        <f t="shared" ref="E628" si="842">ROW()&amp;" "&amp;D628</f>
        <v>628 ORIGINATIONS-PP</v>
      </c>
      <c r="F628" s="27"/>
      <c r="G628" s="145" t="str">
        <f>"# of "&amp;G633&amp;"s originated"</f>
        <v># of units originated</v>
      </c>
      <c r="H628" s="31"/>
      <c r="I628" s="73"/>
      <c r="J628" s="73"/>
      <c r="K628" s="15">
        <v>100</v>
      </c>
      <c r="L628" s="15">
        <f ca="1">SUMIF($3:$3,L$2,628:628)</f>
        <v>102.99999999999999</v>
      </c>
      <c r="M628" s="15">
        <f ca="1">SUMIF($3:$3,M$2,628:628)</f>
        <v>106.09000000000002</v>
      </c>
      <c r="N628" s="15">
        <f ca="1">SUMIF($3:$3,N$2,628:628)</f>
        <v>109.27270000000003</v>
      </c>
      <c r="O628" s="15">
        <f ca="1">SUMIF($3:$3,O$2,628:628)</f>
        <v>112.55088099999996</v>
      </c>
      <c r="P628" s="15">
        <f ca="1">SUMIF($3:$3,P$2,628:628)</f>
        <v>115.92740742999996</v>
      </c>
      <c r="R628" s="33"/>
      <c r="S628" s="15" cm="1">
        <f t="array" aca="1" ref="S628" ca="1">INDEX($K:$P,ROW(),MATCH($S$3,$K$2:$P$2,0))*(1+INDIRECT(S619))^(YEAR(S$1)-YEAR($S$1))/S$5</f>
        <v>8.3333333333333339</v>
      </c>
      <c r="T628" s="15" cm="1">
        <f t="array" aca="1" ref="T628" ca="1">INDEX($K:$P,ROW(),MATCH($S$3,$K$2:$P$2,0))*(1+INDIRECT(T619))^(YEAR(T$1)-YEAR($S$1))/T$5</f>
        <v>8.3333333333333339</v>
      </c>
      <c r="U628" s="15" cm="1">
        <f t="array" aca="1" ref="U628" ca="1">INDEX($K:$P,ROW(),MATCH($S$3,$K$2:$P$2,0))*(1+INDIRECT(U619))^(YEAR(U$1)-YEAR($S$1))/U$5</f>
        <v>8.3333333333333339</v>
      </c>
      <c r="V628" s="15" cm="1">
        <f t="array" aca="1" ref="V628" ca="1">INDEX($K:$P,ROW(),MATCH($S$3,$K$2:$P$2,0))*(1+INDIRECT(V619))^(YEAR(V$1)-YEAR($S$1))/V$5</f>
        <v>8.3333333333333339</v>
      </c>
      <c r="W628" s="15" cm="1">
        <f t="array" aca="1" ref="W628" ca="1">INDEX($K:$P,ROW(),MATCH($S$3,$K$2:$P$2,0))*(1+INDIRECT(W619))^(YEAR(W$1)-YEAR($S$1))/W$5</f>
        <v>8.3333333333333339</v>
      </c>
      <c r="X628" s="15" cm="1">
        <f t="array" aca="1" ref="X628" ca="1">INDEX($K:$P,ROW(),MATCH($S$3,$K$2:$P$2,0))*(1+INDIRECT(X619))^(YEAR(X$1)-YEAR($S$1))/X$5</f>
        <v>8.3333333333333339</v>
      </c>
      <c r="Y628" s="15" cm="1">
        <f t="array" aca="1" ref="Y628" ca="1">INDEX($K:$P,ROW(),MATCH($S$3,$K$2:$P$2,0))*(1+INDIRECT(Y619))^(YEAR(Y$1)-YEAR($S$1))/Y$5</f>
        <v>8.3333333333333339</v>
      </c>
      <c r="Z628" s="15" cm="1">
        <f t="array" aca="1" ref="Z628" ca="1">INDEX($K:$P,ROW(),MATCH($S$3,$K$2:$P$2,0))*(1+INDIRECT(Z619))^(YEAR(Z$1)-YEAR($S$1))/Z$5</f>
        <v>8.3333333333333339</v>
      </c>
      <c r="AA628" s="15" cm="1">
        <f t="array" aca="1" ref="AA628" ca="1">INDEX($K:$P,ROW(),MATCH($S$3,$K$2:$P$2,0))*(1+INDIRECT(AA619))^(YEAR(AA$1)-YEAR($S$1))/AA$5</f>
        <v>8.3333333333333339</v>
      </c>
      <c r="AB628" s="15" cm="1">
        <f t="array" aca="1" ref="AB628" ca="1">INDEX($K:$P,ROW(),MATCH($S$3,$K$2:$P$2,0))*(1+INDIRECT(AB619))^(YEAR(AB$1)-YEAR($S$1))/AB$5</f>
        <v>8.3333333333333339</v>
      </c>
      <c r="AC628" s="15" cm="1">
        <f t="array" aca="1" ref="AC628" ca="1">INDEX($K:$P,ROW(),MATCH($S$3,$K$2:$P$2,0))*(1+INDIRECT(AC619))^(YEAR(AC$1)-YEAR($S$1))/AC$5</f>
        <v>8.3333333333333339</v>
      </c>
      <c r="AD628" s="15" cm="1">
        <f t="array" aca="1" ref="AD628" ca="1">INDEX($K:$P,ROW(),MATCH($S$3,$K$2:$P$2,0))*(1+INDIRECT(AD619))^(YEAR(AD$1)-YEAR($S$1))/AD$5</f>
        <v>8.3333333333333339</v>
      </c>
      <c r="AE628" s="15" cm="1">
        <f t="array" aca="1" ref="AE628" ca="1">INDEX($K:$P,ROW(),MATCH($S$3,$K$2:$P$2,0))*(1+INDIRECT(AE619))^(YEAR(AE$1)-YEAR($S$1))/AE$5</f>
        <v>8.5833333333333339</v>
      </c>
      <c r="AF628" s="15" cm="1">
        <f t="array" aca="1" ref="AF628" ca="1">INDEX($K:$P,ROW(),MATCH($S$3,$K$2:$P$2,0))*(1+INDIRECT(AF619))^(YEAR(AF$1)-YEAR($S$1))/AF$5</f>
        <v>8.5833333333333339</v>
      </c>
      <c r="AG628" s="15" cm="1">
        <f t="array" aca="1" ref="AG628" ca="1">INDEX($K:$P,ROW(),MATCH($S$3,$K$2:$P$2,0))*(1+INDIRECT(AG619))^(YEAR(AG$1)-YEAR($S$1))/AG$5</f>
        <v>8.5833333333333339</v>
      </c>
      <c r="AH628" s="15" cm="1">
        <f t="array" aca="1" ref="AH628" ca="1">INDEX($K:$P,ROW(),MATCH($S$3,$K$2:$P$2,0))*(1+INDIRECT(AH619))^(YEAR(AH$1)-YEAR($S$1))/AH$5</f>
        <v>8.5833333333333339</v>
      </c>
      <c r="AI628" s="15" cm="1">
        <f t="array" aca="1" ref="AI628" ca="1">INDEX($K:$P,ROW(),MATCH($S$3,$K$2:$P$2,0))*(1+INDIRECT(AI619))^(YEAR(AI$1)-YEAR($S$1))/AI$5</f>
        <v>8.5833333333333339</v>
      </c>
      <c r="AJ628" s="15" cm="1">
        <f t="array" aca="1" ref="AJ628" ca="1">INDEX($K:$P,ROW(),MATCH($S$3,$K$2:$P$2,0))*(1+INDIRECT(AJ619))^(YEAR(AJ$1)-YEAR($S$1))/AJ$5</f>
        <v>8.5833333333333339</v>
      </c>
      <c r="AK628" s="15" cm="1">
        <f t="array" aca="1" ref="AK628" ca="1">INDEX($K:$P,ROW(),MATCH($S$3,$K$2:$P$2,0))*(1+INDIRECT(AK619))^(YEAR(AK$1)-YEAR($S$1))/AK$5</f>
        <v>8.5833333333333339</v>
      </c>
      <c r="AL628" s="15" cm="1">
        <f t="array" aca="1" ref="AL628" ca="1">INDEX($K:$P,ROW(),MATCH($S$3,$K$2:$P$2,0))*(1+INDIRECT(AL619))^(YEAR(AL$1)-YEAR($S$1))/AL$5</f>
        <v>8.5833333333333339</v>
      </c>
      <c r="AM628" s="15" cm="1">
        <f t="array" aca="1" ref="AM628" ca="1">INDEX($K:$P,ROW(),MATCH($S$3,$K$2:$P$2,0))*(1+INDIRECT(AM619))^(YEAR(AM$1)-YEAR($S$1))/AM$5</f>
        <v>8.5833333333333339</v>
      </c>
      <c r="AN628" s="15" cm="1">
        <f t="array" aca="1" ref="AN628" ca="1">INDEX($K:$P,ROW(),MATCH($S$3,$K$2:$P$2,0))*(1+INDIRECT(AN619))^(YEAR(AN$1)-YEAR($S$1))/AN$5</f>
        <v>8.5833333333333339</v>
      </c>
      <c r="AO628" s="15" cm="1">
        <f t="array" aca="1" ref="AO628" ca="1">INDEX($K:$P,ROW(),MATCH($S$3,$K$2:$P$2,0))*(1+INDIRECT(AO619))^(YEAR(AO$1)-YEAR($S$1))/AO$5</f>
        <v>8.5833333333333339</v>
      </c>
      <c r="AP628" s="15" cm="1">
        <f t="array" aca="1" ref="AP628" ca="1">INDEX($K:$P,ROW(),MATCH($S$3,$K$2:$P$2,0))*(1+INDIRECT(AP619))^(YEAR(AP$1)-YEAR($S$1))/AP$5</f>
        <v>8.5833333333333339</v>
      </c>
      <c r="AQ628" s="15" cm="1">
        <f t="array" aca="1" ref="AQ628" ca="1">INDEX($K:$P,ROW(),MATCH($S$3,$K$2:$P$2,0))*(1+INDIRECT(AQ619))^(YEAR(AQ$1)-YEAR($S$1))/AQ$5</f>
        <v>8.8408333333333324</v>
      </c>
      <c r="AR628" s="15" cm="1">
        <f t="array" aca="1" ref="AR628" ca="1">INDEX($K:$P,ROW(),MATCH($S$3,$K$2:$P$2,0))*(1+INDIRECT(AR619))^(YEAR(AR$1)-YEAR($S$1))/AR$5</f>
        <v>8.8408333333333324</v>
      </c>
      <c r="AS628" s="15" cm="1">
        <f t="array" aca="1" ref="AS628" ca="1">INDEX($K:$P,ROW(),MATCH($S$3,$K$2:$P$2,0))*(1+INDIRECT(AS619))^(YEAR(AS$1)-YEAR($S$1))/AS$5</f>
        <v>8.8408333333333324</v>
      </c>
      <c r="AT628" s="15" cm="1">
        <f t="array" aca="1" ref="AT628" ca="1">INDEX($K:$P,ROW(),MATCH($S$3,$K$2:$P$2,0))*(1+INDIRECT(AT619))^(YEAR(AT$1)-YEAR($S$1))/AT$5</f>
        <v>8.8408333333333324</v>
      </c>
      <c r="AU628" s="15" cm="1">
        <f t="array" aca="1" ref="AU628" ca="1">INDEX($K:$P,ROW(),MATCH($S$3,$K$2:$P$2,0))*(1+INDIRECT(AU619))^(YEAR(AU$1)-YEAR($S$1))/AU$5</f>
        <v>8.8408333333333324</v>
      </c>
      <c r="AV628" s="15" cm="1">
        <f t="array" aca="1" ref="AV628" ca="1">INDEX($K:$P,ROW(),MATCH($S$3,$K$2:$P$2,0))*(1+INDIRECT(AV619))^(YEAR(AV$1)-YEAR($S$1))/AV$5</f>
        <v>8.8408333333333324</v>
      </c>
      <c r="AW628" s="15" cm="1">
        <f t="array" aca="1" ref="AW628" ca="1">INDEX($K:$P,ROW(),MATCH($S$3,$K$2:$P$2,0))*(1+INDIRECT(AW619))^(YEAR(AW$1)-YEAR($S$1))/AW$5</f>
        <v>8.8408333333333324</v>
      </c>
      <c r="AX628" s="15" cm="1">
        <f t="array" aca="1" ref="AX628" ca="1">INDEX($K:$P,ROW(),MATCH($S$3,$K$2:$P$2,0))*(1+INDIRECT(AX619))^(YEAR(AX$1)-YEAR($S$1))/AX$5</f>
        <v>8.8408333333333324</v>
      </c>
      <c r="AY628" s="15" cm="1">
        <f t="array" aca="1" ref="AY628" ca="1">INDEX($K:$P,ROW(),MATCH($S$3,$K$2:$P$2,0))*(1+INDIRECT(AY619))^(YEAR(AY$1)-YEAR($S$1))/AY$5</f>
        <v>8.8408333333333324</v>
      </c>
      <c r="AZ628" s="15" cm="1">
        <f t="array" aca="1" ref="AZ628" ca="1">INDEX($K:$P,ROW(),MATCH($S$3,$K$2:$P$2,0))*(1+INDIRECT(AZ619))^(YEAR(AZ$1)-YEAR($S$1))/AZ$5</f>
        <v>8.8408333333333324</v>
      </c>
      <c r="BA628" s="15" cm="1">
        <f t="array" aca="1" ref="BA628" ca="1">INDEX($K:$P,ROW(),MATCH($S$3,$K$2:$P$2,0))*(1+INDIRECT(BA619))^(YEAR(BA$1)-YEAR($S$1))/BA$5</f>
        <v>8.8408333333333324</v>
      </c>
      <c r="BB628" s="15" cm="1">
        <f t="array" aca="1" ref="BB628" ca="1">INDEX($K:$P,ROW(),MATCH($S$3,$K$2:$P$2,0))*(1+INDIRECT(BB619))^(YEAR(BB$1)-YEAR($S$1))/BB$5</f>
        <v>8.8408333333333324</v>
      </c>
      <c r="BC628" s="15" cm="1">
        <f t="array" aca="1" ref="BC628" ca="1">INDEX($K:$P,ROW(),MATCH($S$3,$K$2:$P$2,0))*(1+INDIRECT(BC619))^(YEAR(BC$1)-YEAR($S$1))/BC$5</f>
        <v>9.1060583333333334</v>
      </c>
      <c r="BD628" s="15" cm="1">
        <f t="array" aca="1" ref="BD628" ca="1">INDEX($K:$P,ROW(),MATCH($S$3,$K$2:$P$2,0))*(1+INDIRECT(BD619))^(YEAR(BD$1)-YEAR($S$1))/BD$5</f>
        <v>9.1060583333333334</v>
      </c>
      <c r="BE628" s="15" cm="1">
        <f t="array" aca="1" ref="BE628" ca="1">INDEX($K:$P,ROW(),MATCH($S$3,$K$2:$P$2,0))*(1+INDIRECT(BE619))^(YEAR(BE$1)-YEAR($S$1))/BE$5</f>
        <v>9.1060583333333334</v>
      </c>
      <c r="BF628" s="15" cm="1">
        <f t="array" aca="1" ref="BF628" ca="1">INDEX($K:$P,ROW(),MATCH($S$3,$K$2:$P$2,0))*(1+INDIRECT(BF619))^(YEAR(BF$1)-YEAR($S$1))/BF$5</f>
        <v>9.1060583333333334</v>
      </c>
      <c r="BG628" s="15" cm="1">
        <f t="array" aca="1" ref="BG628" ca="1">INDEX($K:$P,ROW(),MATCH($S$3,$K$2:$P$2,0))*(1+INDIRECT(BG619))^(YEAR(BG$1)-YEAR($S$1))/BG$5</f>
        <v>9.1060583333333334</v>
      </c>
      <c r="BH628" s="15" cm="1">
        <f t="array" aca="1" ref="BH628" ca="1">INDEX($K:$P,ROW(),MATCH($S$3,$K$2:$P$2,0))*(1+INDIRECT(BH619))^(YEAR(BH$1)-YEAR($S$1))/BH$5</f>
        <v>9.1060583333333334</v>
      </c>
      <c r="BI628" s="15" cm="1">
        <f t="array" aca="1" ref="BI628" ca="1">INDEX($K:$P,ROW(),MATCH($S$3,$K$2:$P$2,0))*(1+INDIRECT(BI619))^(YEAR(BI$1)-YEAR($S$1))/BI$5</f>
        <v>9.1060583333333334</v>
      </c>
      <c r="BJ628" s="15" cm="1">
        <f t="array" aca="1" ref="BJ628" ca="1">INDEX($K:$P,ROW(),MATCH($S$3,$K$2:$P$2,0))*(1+INDIRECT(BJ619))^(YEAR(BJ$1)-YEAR($S$1))/BJ$5</f>
        <v>9.1060583333333334</v>
      </c>
      <c r="BK628" s="15" cm="1">
        <f t="array" aca="1" ref="BK628" ca="1">INDEX($K:$P,ROW(),MATCH($S$3,$K$2:$P$2,0))*(1+INDIRECT(BK619))^(YEAR(BK$1)-YEAR($S$1))/BK$5</f>
        <v>9.1060583333333334</v>
      </c>
      <c r="BL628" s="15" cm="1">
        <f t="array" aca="1" ref="BL628" ca="1">INDEX($K:$P,ROW(),MATCH($S$3,$K$2:$P$2,0))*(1+INDIRECT(BL619))^(YEAR(BL$1)-YEAR($S$1))/BL$5</f>
        <v>9.1060583333333334</v>
      </c>
      <c r="BM628" s="15" cm="1">
        <f t="array" aca="1" ref="BM628" ca="1">INDEX($K:$P,ROW(),MATCH($S$3,$K$2:$P$2,0))*(1+INDIRECT(BM619))^(YEAR(BM$1)-YEAR($S$1))/BM$5</f>
        <v>9.1060583333333334</v>
      </c>
      <c r="BN628" s="15" cm="1">
        <f t="array" aca="1" ref="BN628" ca="1">INDEX($K:$P,ROW(),MATCH($S$3,$K$2:$P$2,0))*(1+INDIRECT(BN619))^(YEAR(BN$1)-YEAR($S$1))/BN$5</f>
        <v>9.1060583333333334</v>
      </c>
      <c r="BO628" s="15" cm="1">
        <f t="array" aca="1" ref="BO628" ca="1">INDEX($K:$P,ROW(),MATCH($S$3,$K$2:$P$2,0))*(1+INDIRECT(BO619))^(YEAR(BO$1)-YEAR($S$1))/BO$5</f>
        <v>9.3792400833333325</v>
      </c>
      <c r="BP628" s="15" cm="1">
        <f t="array" aca="1" ref="BP628" ca="1">INDEX($K:$P,ROW(),MATCH($S$3,$K$2:$P$2,0))*(1+INDIRECT(BP619))^(YEAR(BP$1)-YEAR($S$1))/BP$5</f>
        <v>9.3792400833333325</v>
      </c>
      <c r="BQ628" s="15" cm="1">
        <f t="array" aca="1" ref="BQ628" ca="1">INDEX($K:$P,ROW(),MATCH($S$3,$K$2:$P$2,0))*(1+INDIRECT(BQ619))^(YEAR(BQ$1)-YEAR($S$1))/BQ$5</f>
        <v>9.3792400833333325</v>
      </c>
      <c r="BR628" s="15" cm="1">
        <f t="array" aca="1" ref="BR628" ca="1">INDEX($K:$P,ROW(),MATCH($S$3,$K$2:$P$2,0))*(1+INDIRECT(BR619))^(YEAR(BR$1)-YEAR($S$1))/BR$5</f>
        <v>9.3792400833333325</v>
      </c>
      <c r="BS628" s="15" cm="1">
        <f t="array" aca="1" ref="BS628" ca="1">INDEX($K:$P,ROW(),MATCH($S$3,$K$2:$P$2,0))*(1+INDIRECT(BS619))^(YEAR(BS$1)-YEAR($S$1))/BS$5</f>
        <v>9.3792400833333325</v>
      </c>
      <c r="BT628" s="15" cm="1">
        <f t="array" aca="1" ref="BT628" ca="1">INDEX($K:$P,ROW(),MATCH($S$3,$K$2:$P$2,0))*(1+INDIRECT(BT619))^(YEAR(BT$1)-YEAR($S$1))/BT$5</f>
        <v>9.3792400833333325</v>
      </c>
      <c r="BU628" s="15" cm="1">
        <f t="array" aca="1" ref="BU628" ca="1">INDEX($K:$P,ROW(),MATCH($S$3,$K$2:$P$2,0))*(1+INDIRECT(BU619))^(YEAR(BU$1)-YEAR($S$1))/BU$5</f>
        <v>9.3792400833333325</v>
      </c>
      <c r="BV628" s="15" cm="1">
        <f t="array" aca="1" ref="BV628" ca="1">INDEX($K:$P,ROW(),MATCH($S$3,$K$2:$P$2,0))*(1+INDIRECT(BV619))^(YEAR(BV$1)-YEAR($S$1))/BV$5</f>
        <v>9.3792400833333325</v>
      </c>
      <c r="BW628" s="15" cm="1">
        <f t="array" aca="1" ref="BW628" ca="1">INDEX($K:$P,ROW(),MATCH($S$3,$K$2:$P$2,0))*(1+INDIRECT(BW619))^(YEAR(BW$1)-YEAR($S$1))/BW$5</f>
        <v>9.3792400833333325</v>
      </c>
      <c r="BX628" s="15" cm="1">
        <f t="array" aca="1" ref="BX628" ca="1">INDEX($K:$P,ROW(),MATCH($S$3,$K$2:$P$2,0))*(1+INDIRECT(BX619))^(YEAR(BX$1)-YEAR($S$1))/BX$5</f>
        <v>9.3792400833333325</v>
      </c>
      <c r="BY628" s="15" cm="1">
        <f t="array" aca="1" ref="BY628" ca="1">INDEX($K:$P,ROW(),MATCH($S$3,$K$2:$P$2,0))*(1+INDIRECT(BY619))^(YEAR(BY$1)-YEAR($S$1))/BY$5</f>
        <v>9.3792400833333325</v>
      </c>
      <c r="BZ628" s="15" cm="1">
        <f t="array" aca="1" ref="BZ628" ca="1">INDEX($K:$P,ROW(),MATCH($S$3,$K$2:$P$2,0))*(1+INDIRECT(BZ619))^(YEAR(BZ$1)-YEAR($S$1))/BZ$5</f>
        <v>9.3792400833333325</v>
      </c>
      <c r="CA628" s="15" cm="1">
        <f t="array" aca="1" ref="CA628" ca="1">INDEX($K:$P,ROW(),MATCH($S$3,$K$2:$P$2,0))*(1+INDIRECT(CA619))^(YEAR(CA$1)-YEAR($S$1))/CA$5</f>
        <v>9.6606172858333323</v>
      </c>
      <c r="CB628" s="15" cm="1">
        <f t="array" aca="1" ref="CB628" ca="1">INDEX($K:$P,ROW(),MATCH($S$3,$K$2:$P$2,0))*(1+INDIRECT(CB619))^(YEAR(CB$1)-YEAR($S$1))/CB$5</f>
        <v>9.6606172858333323</v>
      </c>
      <c r="CC628" s="15" cm="1">
        <f t="array" aca="1" ref="CC628" ca="1">INDEX($K:$P,ROW(),MATCH($S$3,$K$2:$P$2,0))*(1+INDIRECT(CC619))^(YEAR(CC$1)-YEAR($S$1))/CC$5</f>
        <v>9.6606172858333323</v>
      </c>
      <c r="CD628" s="15" cm="1">
        <f t="array" aca="1" ref="CD628" ca="1">INDEX($K:$P,ROW(),MATCH($S$3,$K$2:$P$2,0))*(1+INDIRECT(CD619))^(YEAR(CD$1)-YEAR($S$1))/CD$5</f>
        <v>9.6606172858333323</v>
      </c>
      <c r="CE628" s="15" cm="1">
        <f t="array" aca="1" ref="CE628" ca="1">INDEX($K:$P,ROW(),MATCH($S$3,$K$2:$P$2,0))*(1+INDIRECT(CE619))^(YEAR(CE$1)-YEAR($S$1))/CE$5</f>
        <v>9.6606172858333323</v>
      </c>
      <c r="CF628" s="15" cm="1">
        <f t="array" aca="1" ref="CF628" ca="1">INDEX($K:$P,ROW(),MATCH($S$3,$K$2:$P$2,0))*(1+INDIRECT(CF619))^(YEAR(CF$1)-YEAR($S$1))/CF$5</f>
        <v>9.6606172858333323</v>
      </c>
      <c r="CG628" s="15" cm="1">
        <f t="array" aca="1" ref="CG628" ca="1">INDEX($K:$P,ROW(),MATCH($S$3,$K$2:$P$2,0))*(1+INDIRECT(CG619))^(YEAR(CG$1)-YEAR($S$1))/CG$5</f>
        <v>9.6606172858333323</v>
      </c>
      <c r="CH628" s="15" cm="1">
        <f t="array" aca="1" ref="CH628" ca="1">INDEX($K:$P,ROW(),MATCH($S$3,$K$2:$P$2,0))*(1+INDIRECT(CH619))^(YEAR(CH$1)-YEAR($S$1))/CH$5</f>
        <v>9.6606172858333323</v>
      </c>
      <c r="CI628" s="15" cm="1">
        <f t="array" aca="1" ref="CI628" ca="1">INDEX($K:$P,ROW(),MATCH($S$3,$K$2:$P$2,0))*(1+INDIRECT(CI619))^(YEAR(CI$1)-YEAR($S$1))/CI$5</f>
        <v>9.6606172858333323</v>
      </c>
      <c r="CJ628" s="15" cm="1">
        <f t="array" aca="1" ref="CJ628" ca="1">INDEX($K:$P,ROW(),MATCH($S$3,$K$2:$P$2,0))*(1+INDIRECT(CJ619))^(YEAR(CJ$1)-YEAR($S$1))/CJ$5</f>
        <v>9.6606172858333323</v>
      </c>
      <c r="CK628" s="15" cm="1">
        <f t="array" aca="1" ref="CK628" ca="1">INDEX($K:$P,ROW(),MATCH($S$3,$K$2:$P$2,0))*(1+INDIRECT(CK619))^(YEAR(CK$1)-YEAR($S$1))/CK$5</f>
        <v>9.6606172858333323</v>
      </c>
      <c r="CL628" s="15" cm="1">
        <f t="array" aca="1" ref="CL628" ca="1">INDEX($K:$P,ROW(),MATCH($S$3,$K$2:$P$2,0))*(1+INDIRECT(CL619))^(YEAR(CL$1)-YEAR($S$1))/CL$5</f>
        <v>9.6606172858333323</v>
      </c>
      <c r="CM628" s="15" t="e" cm="1">
        <f t="array" aca="1" ref="CM628" ca="1">INDEX($K:$P,ROW(),MATCH($S$3,$K$2:$P$2,0))*(1+INDIRECT(CM619))^(YEAR(CM$1)-YEAR($S$1))/CM$5</f>
        <v>#N/A</v>
      </c>
      <c r="CN628" s="15" t="e" cm="1">
        <f t="array" aca="1" ref="CN628" ca="1">INDEX($K:$P,ROW(),MATCH($S$3,$K$2:$P$2,0))*(1+INDIRECT(CN619))^(YEAR(CN$1)-YEAR($S$1))/CN$5</f>
        <v>#N/A</v>
      </c>
      <c r="CO628" s="15" t="e" cm="1">
        <f t="array" aca="1" ref="CO628" ca="1">INDEX($K:$P,ROW(),MATCH($S$3,$K$2:$P$2,0))*(1+INDIRECT(CO619))^(YEAR(CO$1)-YEAR($S$1))/CO$5</f>
        <v>#N/A</v>
      </c>
      <c r="CP628" s="15" t="e" cm="1">
        <f t="array" aca="1" ref="CP628" ca="1">INDEX($K:$P,ROW(),MATCH($S$3,$K$2:$P$2,0))*(1+INDIRECT(CP619))^(YEAR(CP$1)-YEAR($S$1))/CP$5</f>
        <v>#N/A</v>
      </c>
      <c r="CQ628" s="15" t="e" cm="1">
        <f t="array" aca="1" ref="CQ628" ca="1">INDEX($K:$P,ROW(),MATCH($S$3,$K$2:$P$2,0))*(1+INDIRECT(CQ619))^(YEAR(CQ$1)-YEAR($S$1))/CQ$5</f>
        <v>#N/A</v>
      </c>
      <c r="CR628" s="15" t="e" cm="1">
        <f t="array" aca="1" ref="CR628" ca="1">INDEX($K:$P,ROW(),MATCH($S$3,$K$2:$P$2,0))*(1+INDIRECT(CR619))^(YEAR(CR$1)-YEAR($S$1))/CR$5</f>
        <v>#N/A</v>
      </c>
      <c r="CS628" s="15" t="e" cm="1">
        <f t="array" aca="1" ref="CS628" ca="1">INDEX($K:$P,ROW(),MATCH($S$3,$K$2:$P$2,0))*(1+INDIRECT(CS619))^(YEAR(CS$1)-YEAR($S$1))/CS$5</f>
        <v>#N/A</v>
      </c>
      <c r="CT628" s="15" t="e" cm="1">
        <f t="array" aca="1" ref="CT628" ca="1">INDEX($K:$P,ROW(),MATCH($S$3,$K$2:$P$2,0))*(1+INDIRECT(CT619))^(YEAR(CT$1)-YEAR($S$1))/CT$5</f>
        <v>#N/A</v>
      </c>
      <c r="CU628" s="15" t="e" cm="1">
        <f t="array" aca="1" ref="CU628" ca="1">INDEX($K:$P,ROW(),MATCH($S$3,$K$2:$P$2,0))*(1+INDIRECT(CU619))^(YEAR(CU$1)-YEAR($S$1))/CU$5</f>
        <v>#N/A</v>
      </c>
      <c r="CV628" s="15" t="e" cm="1">
        <f t="array" aca="1" ref="CV628" ca="1">INDEX($K:$P,ROW(),MATCH($S$3,$K$2:$P$2,0))*(1+INDIRECT(CV619))^(YEAR(CV$1)-YEAR($S$1))/CV$5</f>
        <v>#N/A</v>
      </c>
      <c r="CW628" s="15" t="e" cm="1">
        <f t="array" aca="1" ref="CW628" ca="1">INDEX($K:$P,ROW(),MATCH($S$3,$K$2:$P$2,0))*(1+INDIRECT(CW619))^(YEAR(CW$1)-YEAR($S$1))/CW$5</f>
        <v>#N/A</v>
      </c>
      <c r="CX628" s="15" t="e" cm="1">
        <f t="array" aca="1" ref="CX628" ca="1">INDEX($K:$P,ROW(),MATCH($S$3,$K$2:$P$2,0))*(1+INDIRECT(CX619))^(YEAR(CX$1)-YEAR($S$1))/CX$5</f>
        <v>#N/A</v>
      </c>
      <c r="CY628" s="15" t="e" cm="1">
        <f t="array" aca="1" ref="CY628" ca="1">INDEX($K:$P,ROW(),MATCH($S$3,$K$2:$P$2,0))*(1+INDIRECT(CY619))^(YEAR(CY$1)-YEAR($S$1))/CY$5</f>
        <v>#N/A</v>
      </c>
      <c r="CZ628" s="15" t="e" cm="1">
        <f t="array" aca="1" ref="CZ628" ca="1">INDEX($K:$P,ROW(),MATCH($S$3,$K$2:$P$2,0))*(1+INDIRECT(CZ619))^(YEAR(CZ$1)-YEAR($S$1))/CZ$5</f>
        <v>#N/A</v>
      </c>
      <c r="DA628" s="15" t="e" cm="1">
        <f t="array" aca="1" ref="DA628" ca="1">INDEX($K:$P,ROW(),MATCH($S$3,$K$2:$P$2,0))*(1+INDIRECT(DA619))^(YEAR(DA$1)-YEAR($S$1))/DA$5</f>
        <v>#N/A</v>
      </c>
      <c r="DB628" s="15" t="e" cm="1">
        <f t="array" aca="1" ref="DB628" ca="1">INDEX($K:$P,ROW(),MATCH($S$3,$K$2:$P$2,0))*(1+INDIRECT(DB619))^(YEAR(DB$1)-YEAR($S$1))/DB$5</f>
        <v>#N/A</v>
      </c>
      <c r="DC628" s="15" t="e" cm="1">
        <f t="array" aca="1" ref="DC628" ca="1">INDEX($K:$P,ROW(),MATCH($S$3,$K$2:$P$2,0))*(1+INDIRECT(DC619))^(YEAR(DC$1)-YEAR($S$1))/DC$5</f>
        <v>#N/A</v>
      </c>
      <c r="DD628" s="15" t="e" cm="1">
        <f t="array" aca="1" ref="DD628" ca="1">INDEX($K:$P,ROW(),MATCH($S$3,$K$2:$P$2,0))*(1+INDIRECT(DD619))^(YEAR(DD$1)-YEAR($S$1))/DD$5</f>
        <v>#N/A</v>
      </c>
      <c r="DE628" s="15" t="e" cm="1">
        <f t="array" aca="1" ref="DE628" ca="1">INDEX($K:$P,ROW(),MATCH($S$3,$K$2:$P$2,0))*(1+INDIRECT(DE619))^(YEAR(DE$1)-YEAR($S$1))/DE$5</f>
        <v>#N/A</v>
      </c>
      <c r="DF628" s="15" t="e" cm="1">
        <f t="array" aca="1" ref="DF628" ca="1">INDEX($K:$P,ROW(),MATCH($S$3,$K$2:$P$2,0))*(1+INDIRECT(DF619))^(YEAR(DF$1)-YEAR($S$1))/DF$5</f>
        <v>#N/A</v>
      </c>
      <c r="DG628" s="15" t="e" cm="1">
        <f t="array" aca="1" ref="DG628" ca="1">INDEX($K:$P,ROW(),MATCH($S$3,$K$2:$P$2,0))*(1+INDIRECT(DG619))^(YEAR(DG$1)-YEAR($S$1))/DG$5</f>
        <v>#N/A</v>
      </c>
      <c r="DH628" s="15" t="e" cm="1">
        <f t="array" aca="1" ref="DH628" ca="1">INDEX($K:$P,ROW(),MATCH($S$3,$K$2:$P$2,0))*(1+INDIRECT(DH619))^(YEAR(DH$1)-YEAR($S$1))/DH$5</f>
        <v>#N/A</v>
      </c>
      <c r="DI628" s="15" t="e" cm="1">
        <f t="array" aca="1" ref="DI628" ca="1">INDEX($K:$P,ROW(),MATCH($S$3,$K$2:$P$2,0))*(1+INDIRECT(DI619))^(YEAR(DI$1)-YEAR($S$1))/DI$5</f>
        <v>#N/A</v>
      </c>
      <c r="DJ628" s="15" t="e" cm="1">
        <f t="array" aca="1" ref="DJ628" ca="1">INDEX($K:$P,ROW(),MATCH($S$3,$K$2:$P$2,0))*(1+INDIRECT(DJ619))^(YEAR(DJ$1)-YEAR($S$1))/DJ$5</f>
        <v>#N/A</v>
      </c>
      <c r="DK628" s="15" t="e" cm="1">
        <f t="array" aca="1" ref="DK628" ca="1">INDEX($K:$P,ROW(),MATCH($S$3,$K$2:$P$2,0))*(1+INDIRECT(DK619))^(YEAR(DK$1)-YEAR($S$1))/DK$5</f>
        <v>#N/A</v>
      </c>
      <c r="DL628" s="15" t="e" cm="1">
        <f t="array" aca="1" ref="DL628" ca="1">INDEX($K:$P,ROW(),MATCH($S$3,$K$2:$P$2,0))*(1+INDIRECT(DL619))^(YEAR(DL$1)-YEAR($S$1))/DL$5</f>
        <v>#N/A</v>
      </c>
    </row>
    <row r="629" spans="1:116" x14ac:dyDescent="0.4">
      <c r="D629" t="s">
        <v>798</v>
      </c>
      <c r="E629" s="8" t="str">
        <f t="shared" si="841"/>
        <v>629 ORIGINATIONS-PP</v>
      </c>
      <c r="G629" s="145" t="str">
        <f>"Price/"&amp;G633</f>
        <v>Price/unit</v>
      </c>
      <c r="H629" s="31"/>
      <c r="I629" s="73"/>
      <c r="J629" s="73"/>
      <c r="K629" s="139">
        <v>20</v>
      </c>
      <c r="L629" s="139">
        <v>20</v>
      </c>
      <c r="M629" s="139">
        <v>20</v>
      </c>
      <c r="N629" s="139">
        <v>20</v>
      </c>
      <c r="O629" s="139">
        <v>20</v>
      </c>
      <c r="P629" s="139">
        <v>20</v>
      </c>
      <c r="R629" s="33"/>
      <c r="S629" s="140" cm="1">
        <f t="array" ref="S629">INDEX($K:$P,ROW(),MATCH(S$3,$K$2:$P$2,0))</f>
        <v>20</v>
      </c>
      <c r="T629" s="140" cm="1">
        <f t="array" ref="T629">INDEX($K:$P,ROW(),MATCH(T$3,$K$2:$P$2,0))</f>
        <v>20</v>
      </c>
      <c r="U629" s="140" cm="1">
        <f t="array" ref="U629">INDEX($K:$P,ROW(),MATCH(U$3,$K$2:$P$2,0))</f>
        <v>20</v>
      </c>
      <c r="V629" s="140" cm="1">
        <f t="array" ref="V629">INDEX($K:$P,ROW(),MATCH(V$3,$K$2:$P$2,0))</f>
        <v>20</v>
      </c>
      <c r="W629" s="140" cm="1">
        <f t="array" ref="W629">INDEX($K:$P,ROW(),MATCH(W$3,$K$2:$P$2,0))</f>
        <v>20</v>
      </c>
      <c r="X629" s="140" cm="1">
        <f t="array" ref="X629">INDEX($K:$P,ROW(),MATCH(X$3,$K$2:$P$2,0))</f>
        <v>20</v>
      </c>
      <c r="Y629" s="140" cm="1">
        <f t="array" ref="Y629">INDEX($K:$P,ROW(),MATCH(Y$3,$K$2:$P$2,0))</f>
        <v>20</v>
      </c>
      <c r="Z629" s="140" cm="1">
        <f t="array" ref="Z629">INDEX($K:$P,ROW(),MATCH(Z$3,$K$2:$P$2,0))</f>
        <v>20</v>
      </c>
      <c r="AA629" s="140" cm="1">
        <f t="array" ref="AA629">INDEX($K:$P,ROW(),MATCH(AA$3,$K$2:$P$2,0))</f>
        <v>20</v>
      </c>
      <c r="AB629" s="140" cm="1">
        <f t="array" ref="AB629">INDEX($K:$P,ROW(),MATCH(AB$3,$K$2:$P$2,0))</f>
        <v>20</v>
      </c>
      <c r="AC629" s="140" cm="1">
        <f t="array" ref="AC629">INDEX($K:$P,ROW(),MATCH(AC$3,$K$2:$P$2,0))</f>
        <v>20</v>
      </c>
      <c r="AD629" s="140" cm="1">
        <f t="array" ref="AD629">INDEX($K:$P,ROW(),MATCH(AD$3,$K$2:$P$2,0))</f>
        <v>20</v>
      </c>
      <c r="AE629" s="140" cm="1">
        <f t="array" ref="AE629">INDEX($K:$P,ROW(),MATCH(AE$3,$K$2:$P$2,0))</f>
        <v>20</v>
      </c>
      <c r="AF629" s="140" cm="1">
        <f t="array" ref="AF629">INDEX($K:$P,ROW(),MATCH(AF$3,$K$2:$P$2,0))</f>
        <v>20</v>
      </c>
      <c r="AG629" s="140" cm="1">
        <f t="array" ref="AG629">INDEX($K:$P,ROW(),MATCH(AG$3,$K$2:$P$2,0))</f>
        <v>20</v>
      </c>
      <c r="AH629" s="140" cm="1">
        <f t="array" ref="AH629">INDEX($K:$P,ROW(),MATCH(AH$3,$K$2:$P$2,0))</f>
        <v>20</v>
      </c>
      <c r="AI629" s="140" cm="1">
        <f t="array" ref="AI629">INDEX($K:$P,ROW(),MATCH(AI$3,$K$2:$P$2,0))</f>
        <v>20</v>
      </c>
      <c r="AJ629" s="140" cm="1">
        <f t="array" ref="AJ629">INDEX($K:$P,ROW(),MATCH(AJ$3,$K$2:$P$2,0))</f>
        <v>20</v>
      </c>
      <c r="AK629" s="140" cm="1">
        <f t="array" ref="AK629">INDEX($K:$P,ROW(),MATCH(AK$3,$K$2:$P$2,0))</f>
        <v>20</v>
      </c>
      <c r="AL629" s="140" cm="1">
        <f t="array" ref="AL629">INDEX($K:$P,ROW(),MATCH(AL$3,$K$2:$P$2,0))</f>
        <v>20</v>
      </c>
      <c r="AM629" s="140" cm="1">
        <f t="array" ref="AM629">INDEX($K:$P,ROW(),MATCH(AM$3,$K$2:$P$2,0))</f>
        <v>20</v>
      </c>
      <c r="AN629" s="140" cm="1">
        <f t="array" ref="AN629">INDEX($K:$P,ROW(),MATCH(AN$3,$K$2:$P$2,0))</f>
        <v>20</v>
      </c>
      <c r="AO629" s="140" cm="1">
        <f t="array" ref="AO629">INDEX($K:$P,ROW(),MATCH(AO$3,$K$2:$P$2,0))</f>
        <v>20</v>
      </c>
      <c r="AP629" s="140" cm="1">
        <f t="array" ref="AP629">INDEX($K:$P,ROW(),MATCH(AP$3,$K$2:$P$2,0))</f>
        <v>20</v>
      </c>
      <c r="AQ629" s="140" cm="1">
        <f t="array" ref="AQ629">INDEX($K:$P,ROW(),MATCH(AQ$3,$K$2:$P$2,0))</f>
        <v>20</v>
      </c>
      <c r="AR629" s="140" cm="1">
        <f t="array" ref="AR629">INDEX($K:$P,ROW(),MATCH(AR$3,$K$2:$P$2,0))</f>
        <v>20</v>
      </c>
      <c r="AS629" s="140" cm="1">
        <f t="array" ref="AS629">INDEX($K:$P,ROW(),MATCH(AS$3,$K$2:$P$2,0))</f>
        <v>20</v>
      </c>
      <c r="AT629" s="140" cm="1">
        <f t="array" ref="AT629">INDEX($K:$P,ROW(),MATCH(AT$3,$K$2:$P$2,0))</f>
        <v>20</v>
      </c>
      <c r="AU629" s="140" cm="1">
        <f t="array" ref="AU629">INDEX($K:$P,ROW(),MATCH(AU$3,$K$2:$P$2,0))</f>
        <v>20</v>
      </c>
      <c r="AV629" s="140" cm="1">
        <f t="array" ref="AV629">INDEX($K:$P,ROW(),MATCH(AV$3,$K$2:$P$2,0))</f>
        <v>20</v>
      </c>
      <c r="AW629" s="140" cm="1">
        <f t="array" ref="AW629">INDEX($K:$P,ROW(),MATCH(AW$3,$K$2:$P$2,0))</f>
        <v>20</v>
      </c>
      <c r="AX629" s="140" cm="1">
        <f t="array" ref="AX629">INDEX($K:$P,ROW(),MATCH(AX$3,$K$2:$P$2,0))</f>
        <v>20</v>
      </c>
      <c r="AY629" s="140" cm="1">
        <f t="array" ref="AY629">INDEX($K:$P,ROW(),MATCH(AY$3,$K$2:$P$2,0))</f>
        <v>20</v>
      </c>
      <c r="AZ629" s="140" cm="1">
        <f t="array" ref="AZ629">INDEX($K:$P,ROW(),MATCH(AZ$3,$K$2:$P$2,0))</f>
        <v>20</v>
      </c>
      <c r="BA629" s="140" cm="1">
        <f t="array" ref="BA629">INDEX($K:$P,ROW(),MATCH(BA$3,$K$2:$P$2,0))</f>
        <v>20</v>
      </c>
      <c r="BB629" s="140" cm="1">
        <f t="array" ref="BB629">INDEX($K:$P,ROW(),MATCH(BB$3,$K$2:$P$2,0))</f>
        <v>20</v>
      </c>
      <c r="BC629" s="140" cm="1">
        <f t="array" ref="BC629">INDEX($K:$P,ROW(),MATCH(BC$3,$K$2:$P$2,0))</f>
        <v>20</v>
      </c>
      <c r="BD629" s="140" cm="1">
        <f t="array" ref="BD629">INDEX($K:$P,ROW(),MATCH(BD$3,$K$2:$P$2,0))</f>
        <v>20</v>
      </c>
      <c r="BE629" s="140" cm="1">
        <f t="array" ref="BE629">INDEX($K:$P,ROW(),MATCH(BE$3,$K$2:$P$2,0))</f>
        <v>20</v>
      </c>
      <c r="BF629" s="140" cm="1">
        <f t="array" ref="BF629">INDEX($K:$P,ROW(),MATCH(BF$3,$K$2:$P$2,0))</f>
        <v>20</v>
      </c>
      <c r="BG629" s="140" cm="1">
        <f t="array" ref="BG629">INDEX($K:$P,ROW(),MATCH(BG$3,$K$2:$P$2,0))</f>
        <v>20</v>
      </c>
      <c r="BH629" s="140" cm="1">
        <f t="array" ref="BH629">INDEX($K:$P,ROW(),MATCH(BH$3,$K$2:$P$2,0))</f>
        <v>20</v>
      </c>
      <c r="BI629" s="140" cm="1">
        <f t="array" ref="BI629">INDEX($K:$P,ROW(),MATCH(BI$3,$K$2:$P$2,0))</f>
        <v>20</v>
      </c>
      <c r="BJ629" s="140" cm="1">
        <f t="array" ref="BJ629">INDEX($K:$P,ROW(),MATCH(BJ$3,$K$2:$P$2,0))</f>
        <v>20</v>
      </c>
      <c r="BK629" s="140" cm="1">
        <f t="array" ref="BK629">INDEX($K:$P,ROW(),MATCH(BK$3,$K$2:$P$2,0))</f>
        <v>20</v>
      </c>
      <c r="BL629" s="140" cm="1">
        <f t="array" ref="BL629">INDEX($K:$P,ROW(),MATCH(BL$3,$K$2:$P$2,0))</f>
        <v>20</v>
      </c>
      <c r="BM629" s="140" cm="1">
        <f t="array" ref="BM629">INDEX($K:$P,ROW(),MATCH(BM$3,$K$2:$P$2,0))</f>
        <v>20</v>
      </c>
      <c r="BN629" s="140" cm="1">
        <f t="array" ref="BN629">INDEX($K:$P,ROW(),MATCH(BN$3,$K$2:$P$2,0))</f>
        <v>20</v>
      </c>
      <c r="BO629" s="140" cm="1">
        <f t="array" ref="BO629">INDEX($K:$P,ROW(),MATCH(BO$3,$K$2:$P$2,0))</f>
        <v>20</v>
      </c>
      <c r="BP629" s="140" cm="1">
        <f t="array" ref="BP629">INDEX($K:$P,ROW(),MATCH(BP$3,$K$2:$P$2,0))</f>
        <v>20</v>
      </c>
      <c r="BQ629" s="140" cm="1">
        <f t="array" ref="BQ629">INDEX($K:$P,ROW(),MATCH(BQ$3,$K$2:$P$2,0))</f>
        <v>20</v>
      </c>
      <c r="BR629" s="140" cm="1">
        <f t="array" ref="BR629">INDEX($K:$P,ROW(),MATCH(BR$3,$K$2:$P$2,0))</f>
        <v>20</v>
      </c>
      <c r="BS629" s="140" cm="1">
        <f t="array" ref="BS629">INDEX($K:$P,ROW(),MATCH(BS$3,$K$2:$P$2,0))</f>
        <v>20</v>
      </c>
      <c r="BT629" s="140" cm="1">
        <f t="array" ref="BT629">INDEX($K:$P,ROW(),MATCH(BT$3,$K$2:$P$2,0))</f>
        <v>20</v>
      </c>
      <c r="BU629" s="140" cm="1">
        <f t="array" ref="BU629">INDEX($K:$P,ROW(),MATCH(BU$3,$K$2:$P$2,0))</f>
        <v>20</v>
      </c>
      <c r="BV629" s="140" cm="1">
        <f t="array" ref="BV629">INDEX($K:$P,ROW(),MATCH(BV$3,$K$2:$P$2,0))</f>
        <v>20</v>
      </c>
      <c r="BW629" s="140" cm="1">
        <f t="array" ref="BW629">INDEX($K:$P,ROW(),MATCH(BW$3,$K$2:$P$2,0))</f>
        <v>20</v>
      </c>
      <c r="BX629" s="140" cm="1">
        <f t="array" ref="BX629">INDEX($K:$P,ROW(),MATCH(BX$3,$K$2:$P$2,0))</f>
        <v>20</v>
      </c>
      <c r="BY629" s="140" cm="1">
        <f t="array" ref="BY629">INDEX($K:$P,ROW(),MATCH(BY$3,$K$2:$P$2,0))</f>
        <v>20</v>
      </c>
      <c r="BZ629" s="140" cm="1">
        <f t="array" ref="BZ629">INDEX($K:$P,ROW(),MATCH(BZ$3,$K$2:$P$2,0))</f>
        <v>20</v>
      </c>
      <c r="CA629" s="140" cm="1">
        <f t="array" ref="CA629">INDEX($K:$P,ROW(),MATCH(CA$3,$K$2:$P$2,0))</f>
        <v>20</v>
      </c>
      <c r="CB629" s="140" cm="1">
        <f t="array" ref="CB629">INDEX($K:$P,ROW(),MATCH(CB$3,$K$2:$P$2,0))</f>
        <v>20</v>
      </c>
      <c r="CC629" s="140" cm="1">
        <f t="array" ref="CC629">INDEX($K:$P,ROW(),MATCH(CC$3,$K$2:$P$2,0))</f>
        <v>20</v>
      </c>
      <c r="CD629" s="140" cm="1">
        <f t="array" ref="CD629">INDEX($K:$P,ROW(),MATCH(CD$3,$K$2:$P$2,0))</f>
        <v>20</v>
      </c>
      <c r="CE629" s="140" cm="1">
        <f t="array" ref="CE629">INDEX($K:$P,ROW(),MATCH(CE$3,$K$2:$P$2,0))</f>
        <v>20</v>
      </c>
      <c r="CF629" s="140" cm="1">
        <f t="array" ref="CF629">INDEX($K:$P,ROW(),MATCH(CF$3,$K$2:$P$2,0))</f>
        <v>20</v>
      </c>
      <c r="CG629" s="140" cm="1">
        <f t="array" ref="CG629">INDEX($K:$P,ROW(),MATCH(CG$3,$K$2:$P$2,0))</f>
        <v>20</v>
      </c>
      <c r="CH629" s="140" cm="1">
        <f t="array" ref="CH629">INDEX($K:$P,ROW(),MATCH(CH$3,$K$2:$P$2,0))</f>
        <v>20</v>
      </c>
      <c r="CI629" s="140" cm="1">
        <f t="array" ref="CI629">INDEX($K:$P,ROW(),MATCH(CI$3,$K$2:$P$2,0))</f>
        <v>20</v>
      </c>
      <c r="CJ629" s="140" cm="1">
        <f t="array" ref="CJ629">INDEX($K:$P,ROW(),MATCH(CJ$3,$K$2:$P$2,0))</f>
        <v>20</v>
      </c>
      <c r="CK629" s="140" cm="1">
        <f t="array" ref="CK629">INDEX($K:$P,ROW(),MATCH(CK$3,$K$2:$P$2,0))</f>
        <v>20</v>
      </c>
      <c r="CL629" s="140" cm="1">
        <f t="array" ref="CL629">INDEX($K:$P,ROW(),MATCH(CL$3,$K$2:$P$2,0))</f>
        <v>20</v>
      </c>
      <c r="CM629" s="225"/>
      <c r="CN629" s="368"/>
      <c r="CO629" s="140" t="e" cm="1">
        <f t="array" ref="CO629">INDEX($K:$P,ROW(),MATCH(CO$3,$K$2:$P$2,0))</f>
        <v>#N/A</v>
      </c>
      <c r="CP629" s="140" t="e" cm="1">
        <f t="array" ref="CP629">INDEX($K:$P,ROW(),MATCH(CP$3,$K$2:$P$2,0))</f>
        <v>#N/A</v>
      </c>
      <c r="CQ629" s="140" t="e" cm="1">
        <f t="array" ref="CQ629">INDEX($K:$P,ROW(),MATCH(CQ$3,$K$2:$P$2,0))</f>
        <v>#N/A</v>
      </c>
      <c r="CR629" s="140" t="e" cm="1">
        <f t="array" ref="CR629">INDEX($K:$P,ROW(),MATCH(CR$3,$K$2:$P$2,0))</f>
        <v>#N/A</v>
      </c>
      <c r="CS629" s="140" t="e" cm="1">
        <f t="array" ref="CS629">INDEX($K:$P,ROW(),MATCH(CS$3,$K$2:$P$2,0))</f>
        <v>#N/A</v>
      </c>
      <c r="CT629" s="140" t="e" cm="1">
        <f t="array" ref="CT629">INDEX($K:$P,ROW(),MATCH(CT$3,$K$2:$P$2,0))</f>
        <v>#N/A</v>
      </c>
      <c r="CU629" s="140" t="e" cm="1">
        <f t="array" ref="CU629">INDEX($K:$P,ROW(),MATCH(CU$3,$K$2:$P$2,0))</f>
        <v>#N/A</v>
      </c>
      <c r="CV629" s="140" t="e" cm="1">
        <f t="array" ref="CV629">INDEX($K:$P,ROW(),MATCH(CV$3,$K$2:$P$2,0))</f>
        <v>#N/A</v>
      </c>
      <c r="CW629" s="140" t="e" cm="1">
        <f t="array" ref="CW629">INDEX($K:$P,ROW(),MATCH(CW$3,$K$2:$P$2,0))</f>
        <v>#N/A</v>
      </c>
      <c r="CX629" s="140" t="e" cm="1">
        <f t="array" ref="CX629">INDEX($K:$P,ROW(),MATCH(CX$3,$K$2:$P$2,0))</f>
        <v>#N/A</v>
      </c>
      <c r="CY629" s="140" t="e" cm="1">
        <f t="array" ref="CY629">INDEX($K:$P,ROW(),MATCH(CY$3,$K$2:$P$2,0))</f>
        <v>#N/A</v>
      </c>
      <c r="CZ629" s="140" t="e" cm="1">
        <f t="array" ref="CZ629">INDEX($K:$P,ROW(),MATCH(CZ$3,$K$2:$P$2,0))</f>
        <v>#N/A</v>
      </c>
      <c r="DA629" s="140" t="e" cm="1">
        <f t="array" ref="DA629">INDEX($K:$P,ROW(),MATCH(DA$3,$K$2:$P$2,0))</f>
        <v>#N/A</v>
      </c>
      <c r="DB629" s="140" t="e" cm="1">
        <f t="array" ref="DB629">INDEX($K:$P,ROW(),MATCH(DB$3,$K$2:$P$2,0))</f>
        <v>#N/A</v>
      </c>
      <c r="DC629" s="140" t="e" cm="1">
        <f t="array" ref="DC629">INDEX($K:$P,ROW(),MATCH(DC$3,$K$2:$P$2,0))</f>
        <v>#N/A</v>
      </c>
      <c r="DD629" s="140" t="e" cm="1">
        <f t="array" ref="DD629">INDEX($K:$P,ROW(),MATCH(DD$3,$K$2:$P$2,0))</f>
        <v>#N/A</v>
      </c>
      <c r="DE629" s="140" t="e" cm="1">
        <f t="array" ref="DE629">INDEX($K:$P,ROW(),MATCH(DE$3,$K$2:$P$2,0))</f>
        <v>#N/A</v>
      </c>
      <c r="DF629" s="140" t="e" cm="1">
        <f t="array" ref="DF629">INDEX($K:$P,ROW(),MATCH(DF$3,$K$2:$P$2,0))</f>
        <v>#N/A</v>
      </c>
      <c r="DG629" s="140" t="e" cm="1">
        <f t="array" ref="DG629">INDEX($K:$P,ROW(),MATCH(DG$3,$K$2:$P$2,0))</f>
        <v>#N/A</v>
      </c>
      <c r="DH629" s="140" t="e" cm="1">
        <f t="array" ref="DH629">INDEX($K:$P,ROW(),MATCH(DH$3,$K$2:$P$2,0))</f>
        <v>#N/A</v>
      </c>
      <c r="DI629" s="140" t="e" cm="1">
        <f t="array" ref="DI629">INDEX($K:$P,ROW(),MATCH(DI$3,$K$2:$P$2,0))</f>
        <v>#N/A</v>
      </c>
      <c r="DJ629" s="140" t="e" cm="1">
        <f t="array" ref="DJ629">INDEX($K:$P,ROW(),MATCH(DJ$3,$K$2:$P$2,0))</f>
        <v>#N/A</v>
      </c>
      <c r="DK629" s="140" t="e" cm="1">
        <f t="array" ref="DK629">INDEX($K:$P,ROW(),MATCH(DK$3,$K$2:$P$2,0))</f>
        <v>#N/A</v>
      </c>
      <c r="DL629" s="140" t="e" cm="1">
        <f t="array" ref="DL629">INDEX($K:$P,ROW(),MATCH(DL$3,$K$2:$P$2,0))</f>
        <v>#N/A</v>
      </c>
    </row>
    <row r="630" spans="1:116" x14ac:dyDescent="0.4">
      <c r="A630" s="27"/>
      <c r="B630" s="27"/>
      <c r="D630" t="s">
        <v>798</v>
      </c>
      <c r="E630" s="9" t="str">
        <f t="shared" si="841"/>
        <v>630 ORIGINATIONS-PP</v>
      </c>
      <c r="F630" s="27"/>
      <c r="G630" s="125" t="str">
        <f>"New originations - "&amp;G632</f>
        <v>New originations - (Primary label)</v>
      </c>
      <c r="H630" s="31"/>
      <c r="I630" s="73"/>
      <c r="J630" s="73"/>
      <c r="K630" s="33">
        <f t="shared" ref="K630:P630" ca="1" si="843">SUMIF($3:$3,K$2,630:630)</f>
        <v>2000.0000000000007</v>
      </c>
      <c r="L630" s="33">
        <f t="shared" ca="1" si="843"/>
        <v>2060.0000000000005</v>
      </c>
      <c r="M630" s="33">
        <f t="shared" ca="1" si="843"/>
        <v>2121.7999999999997</v>
      </c>
      <c r="N630" s="33">
        <f t="shared" ca="1" si="843"/>
        <v>2185.4540000000006</v>
      </c>
      <c r="O630" s="33">
        <f t="shared" ca="1" si="843"/>
        <v>2251.0176199999996</v>
      </c>
      <c r="P630" s="33">
        <f t="shared" ca="1" si="843"/>
        <v>2318.5481486000003</v>
      </c>
      <c r="R630" s="33"/>
      <c r="S630" s="33">
        <f ca="1">S628*S629</f>
        <v>166.66666666666669</v>
      </c>
      <c r="T630" s="33">
        <f t="shared" ref="T630:CE630" ca="1" si="844">T628*T629</f>
        <v>166.66666666666669</v>
      </c>
      <c r="U630" s="33">
        <f t="shared" ca="1" si="844"/>
        <v>166.66666666666669</v>
      </c>
      <c r="V630" s="33">
        <f t="shared" ca="1" si="844"/>
        <v>166.66666666666669</v>
      </c>
      <c r="W630" s="33">
        <f t="shared" ca="1" si="844"/>
        <v>166.66666666666669</v>
      </c>
      <c r="X630" s="33">
        <f t="shared" ca="1" si="844"/>
        <v>166.66666666666669</v>
      </c>
      <c r="Y630" s="33">
        <f t="shared" ca="1" si="844"/>
        <v>166.66666666666669</v>
      </c>
      <c r="Z630" s="33">
        <f t="shared" ca="1" si="844"/>
        <v>166.66666666666669</v>
      </c>
      <c r="AA630" s="33">
        <f t="shared" ca="1" si="844"/>
        <v>166.66666666666669</v>
      </c>
      <c r="AB630" s="33">
        <f t="shared" ca="1" si="844"/>
        <v>166.66666666666669</v>
      </c>
      <c r="AC630" s="33">
        <f t="shared" ca="1" si="844"/>
        <v>166.66666666666669</v>
      </c>
      <c r="AD630" s="33">
        <f t="shared" ca="1" si="844"/>
        <v>166.66666666666669</v>
      </c>
      <c r="AE630" s="33">
        <f t="shared" ca="1" si="844"/>
        <v>171.66666666666669</v>
      </c>
      <c r="AF630" s="33">
        <f t="shared" ca="1" si="844"/>
        <v>171.66666666666669</v>
      </c>
      <c r="AG630" s="33">
        <f t="shared" ca="1" si="844"/>
        <v>171.66666666666669</v>
      </c>
      <c r="AH630" s="33">
        <f t="shared" ca="1" si="844"/>
        <v>171.66666666666669</v>
      </c>
      <c r="AI630" s="33">
        <f t="shared" ca="1" si="844"/>
        <v>171.66666666666669</v>
      </c>
      <c r="AJ630" s="33">
        <f t="shared" ca="1" si="844"/>
        <v>171.66666666666669</v>
      </c>
      <c r="AK630" s="33">
        <f t="shared" ca="1" si="844"/>
        <v>171.66666666666669</v>
      </c>
      <c r="AL630" s="33">
        <f t="shared" ca="1" si="844"/>
        <v>171.66666666666669</v>
      </c>
      <c r="AM630" s="33">
        <f t="shared" ca="1" si="844"/>
        <v>171.66666666666669</v>
      </c>
      <c r="AN630" s="33">
        <f t="shared" ca="1" si="844"/>
        <v>171.66666666666669</v>
      </c>
      <c r="AO630" s="33">
        <f t="shared" ca="1" si="844"/>
        <v>171.66666666666669</v>
      </c>
      <c r="AP630" s="33">
        <f t="shared" ca="1" si="844"/>
        <v>171.66666666666669</v>
      </c>
      <c r="AQ630" s="33">
        <f t="shared" ca="1" si="844"/>
        <v>176.81666666666666</v>
      </c>
      <c r="AR630" s="33">
        <f t="shared" ca="1" si="844"/>
        <v>176.81666666666666</v>
      </c>
      <c r="AS630" s="33">
        <f t="shared" ca="1" si="844"/>
        <v>176.81666666666666</v>
      </c>
      <c r="AT630" s="33">
        <f t="shared" ca="1" si="844"/>
        <v>176.81666666666666</v>
      </c>
      <c r="AU630" s="33">
        <f t="shared" ca="1" si="844"/>
        <v>176.81666666666666</v>
      </c>
      <c r="AV630" s="33">
        <f t="shared" ca="1" si="844"/>
        <v>176.81666666666666</v>
      </c>
      <c r="AW630" s="33">
        <f t="shared" ca="1" si="844"/>
        <v>176.81666666666666</v>
      </c>
      <c r="AX630" s="33">
        <f t="shared" ca="1" si="844"/>
        <v>176.81666666666666</v>
      </c>
      <c r="AY630" s="33">
        <f t="shared" ca="1" si="844"/>
        <v>176.81666666666666</v>
      </c>
      <c r="AZ630" s="33">
        <f t="shared" ca="1" si="844"/>
        <v>176.81666666666666</v>
      </c>
      <c r="BA630" s="33">
        <f t="shared" ca="1" si="844"/>
        <v>176.81666666666666</v>
      </c>
      <c r="BB630" s="33">
        <f t="shared" ca="1" si="844"/>
        <v>176.81666666666666</v>
      </c>
      <c r="BC630" s="33">
        <f t="shared" ca="1" si="844"/>
        <v>182.12116666666668</v>
      </c>
      <c r="BD630" s="33">
        <f t="shared" ca="1" si="844"/>
        <v>182.12116666666668</v>
      </c>
      <c r="BE630" s="33">
        <f t="shared" ca="1" si="844"/>
        <v>182.12116666666668</v>
      </c>
      <c r="BF630" s="33">
        <f t="shared" ca="1" si="844"/>
        <v>182.12116666666668</v>
      </c>
      <c r="BG630" s="33">
        <f t="shared" ca="1" si="844"/>
        <v>182.12116666666668</v>
      </c>
      <c r="BH630" s="33">
        <f t="shared" ca="1" si="844"/>
        <v>182.12116666666668</v>
      </c>
      <c r="BI630" s="33">
        <f t="shared" ca="1" si="844"/>
        <v>182.12116666666668</v>
      </c>
      <c r="BJ630" s="33">
        <f t="shared" ca="1" si="844"/>
        <v>182.12116666666668</v>
      </c>
      <c r="BK630" s="33">
        <f t="shared" ca="1" si="844"/>
        <v>182.12116666666668</v>
      </c>
      <c r="BL630" s="33">
        <f t="shared" ca="1" si="844"/>
        <v>182.12116666666668</v>
      </c>
      <c r="BM630" s="33">
        <f t="shared" ca="1" si="844"/>
        <v>182.12116666666668</v>
      </c>
      <c r="BN630" s="33">
        <f t="shared" ca="1" si="844"/>
        <v>182.12116666666668</v>
      </c>
      <c r="BO630" s="33">
        <f t="shared" ca="1" si="844"/>
        <v>187.58480166666664</v>
      </c>
      <c r="BP630" s="33">
        <f t="shared" ca="1" si="844"/>
        <v>187.58480166666664</v>
      </c>
      <c r="BQ630" s="33">
        <f t="shared" ca="1" si="844"/>
        <v>187.58480166666664</v>
      </c>
      <c r="BR630" s="33">
        <f t="shared" ca="1" si="844"/>
        <v>187.58480166666664</v>
      </c>
      <c r="BS630" s="33">
        <f t="shared" ca="1" si="844"/>
        <v>187.58480166666664</v>
      </c>
      <c r="BT630" s="33">
        <f t="shared" ca="1" si="844"/>
        <v>187.58480166666664</v>
      </c>
      <c r="BU630" s="33">
        <f t="shared" ca="1" si="844"/>
        <v>187.58480166666664</v>
      </c>
      <c r="BV630" s="33">
        <f t="shared" ca="1" si="844"/>
        <v>187.58480166666664</v>
      </c>
      <c r="BW630" s="33">
        <f t="shared" ca="1" si="844"/>
        <v>187.58480166666664</v>
      </c>
      <c r="BX630" s="33">
        <f t="shared" ca="1" si="844"/>
        <v>187.58480166666664</v>
      </c>
      <c r="BY630" s="33">
        <f t="shared" ca="1" si="844"/>
        <v>187.58480166666664</v>
      </c>
      <c r="BZ630" s="33">
        <f t="shared" ca="1" si="844"/>
        <v>187.58480166666664</v>
      </c>
      <c r="CA630" s="33">
        <f t="shared" ca="1" si="844"/>
        <v>193.21234571666665</v>
      </c>
      <c r="CB630" s="33">
        <f t="shared" ca="1" si="844"/>
        <v>193.21234571666665</v>
      </c>
      <c r="CC630" s="33">
        <f t="shared" ca="1" si="844"/>
        <v>193.21234571666665</v>
      </c>
      <c r="CD630" s="33">
        <f t="shared" ca="1" si="844"/>
        <v>193.21234571666665</v>
      </c>
      <c r="CE630" s="33">
        <f t="shared" ca="1" si="844"/>
        <v>193.21234571666665</v>
      </c>
      <c r="CF630" s="33">
        <f t="shared" ref="CF630:DL630" ca="1" si="845">CF628*CF629</f>
        <v>193.21234571666665</v>
      </c>
      <c r="CG630" s="33">
        <f t="shared" ca="1" si="845"/>
        <v>193.21234571666665</v>
      </c>
      <c r="CH630" s="33">
        <f t="shared" ca="1" si="845"/>
        <v>193.21234571666665</v>
      </c>
      <c r="CI630" s="33">
        <f t="shared" ca="1" si="845"/>
        <v>193.21234571666665</v>
      </c>
      <c r="CJ630" s="33">
        <f t="shared" ca="1" si="845"/>
        <v>193.21234571666665</v>
      </c>
      <c r="CK630" s="33">
        <f t="shared" ca="1" si="845"/>
        <v>193.21234571666665</v>
      </c>
      <c r="CL630" s="33">
        <f t="shared" ca="1" si="845"/>
        <v>193.21234571666665</v>
      </c>
      <c r="CM630" s="33" t="e">
        <f t="shared" ca="1" si="845"/>
        <v>#N/A</v>
      </c>
      <c r="CN630" s="33" t="e">
        <f t="shared" ca="1" si="845"/>
        <v>#N/A</v>
      </c>
      <c r="CO630" s="33" t="e">
        <f t="shared" ca="1" si="845"/>
        <v>#N/A</v>
      </c>
      <c r="CP630" s="33" t="e">
        <f t="shared" ca="1" si="845"/>
        <v>#N/A</v>
      </c>
      <c r="CQ630" s="33" t="e">
        <f t="shared" ca="1" si="845"/>
        <v>#N/A</v>
      </c>
      <c r="CR630" s="33" t="e">
        <f t="shared" ca="1" si="845"/>
        <v>#N/A</v>
      </c>
      <c r="CS630" s="33" t="e">
        <f t="shared" ca="1" si="845"/>
        <v>#N/A</v>
      </c>
      <c r="CT630" s="33" t="e">
        <f t="shared" ca="1" si="845"/>
        <v>#N/A</v>
      </c>
      <c r="CU630" s="33" t="e">
        <f t="shared" ca="1" si="845"/>
        <v>#N/A</v>
      </c>
      <c r="CV630" s="33" t="e">
        <f t="shared" ca="1" si="845"/>
        <v>#N/A</v>
      </c>
      <c r="CW630" s="33" t="e">
        <f t="shared" ca="1" si="845"/>
        <v>#N/A</v>
      </c>
      <c r="CX630" s="33" t="e">
        <f t="shared" ca="1" si="845"/>
        <v>#N/A</v>
      </c>
      <c r="CY630" s="33" t="e">
        <f t="shared" ca="1" si="845"/>
        <v>#N/A</v>
      </c>
      <c r="CZ630" s="33" t="e">
        <f t="shared" ca="1" si="845"/>
        <v>#N/A</v>
      </c>
      <c r="DA630" s="33" t="e">
        <f t="shared" ca="1" si="845"/>
        <v>#N/A</v>
      </c>
      <c r="DB630" s="33" t="e">
        <f t="shared" ca="1" si="845"/>
        <v>#N/A</v>
      </c>
      <c r="DC630" s="33" t="e">
        <f t="shared" ca="1" si="845"/>
        <v>#N/A</v>
      </c>
      <c r="DD630" s="33" t="e">
        <f t="shared" ca="1" si="845"/>
        <v>#N/A</v>
      </c>
      <c r="DE630" s="33" t="e">
        <f t="shared" ca="1" si="845"/>
        <v>#N/A</v>
      </c>
      <c r="DF630" s="33" t="e">
        <f t="shared" ca="1" si="845"/>
        <v>#N/A</v>
      </c>
      <c r="DG630" s="33" t="e">
        <f t="shared" ca="1" si="845"/>
        <v>#N/A</v>
      </c>
      <c r="DH630" s="33" t="e">
        <f t="shared" ca="1" si="845"/>
        <v>#N/A</v>
      </c>
      <c r="DI630" s="33" t="e">
        <f t="shared" ca="1" si="845"/>
        <v>#N/A</v>
      </c>
      <c r="DJ630" s="33" t="e">
        <f t="shared" ca="1" si="845"/>
        <v>#N/A</v>
      </c>
      <c r="DK630" s="33" t="e">
        <f t="shared" ca="1" si="845"/>
        <v>#N/A</v>
      </c>
      <c r="DL630" s="33" t="e">
        <f t="shared" ca="1" si="845"/>
        <v>#N/A</v>
      </c>
    </row>
    <row r="631" spans="1:116" x14ac:dyDescent="0.4">
      <c r="A631" s="27"/>
      <c r="B631" s="27"/>
      <c r="C631" s="27"/>
      <c r="D631" t="s">
        <v>798</v>
      </c>
      <c r="E631" s="9" t="str">
        <f t="shared" si="841"/>
        <v>631 ORIGINATIONS-PP</v>
      </c>
      <c r="F631" s="27"/>
      <c r="G631" s="127"/>
      <c r="H631" s="31"/>
      <c r="I631" s="73"/>
      <c r="J631" s="73"/>
      <c r="K631" s="38"/>
      <c r="L631" s="38"/>
      <c r="M631" s="38"/>
      <c r="N631" s="38"/>
      <c r="O631" s="38"/>
      <c r="P631" s="38"/>
      <c r="R631" s="33"/>
      <c r="S631" s="38"/>
      <c r="T631" s="38"/>
      <c r="U631" s="38"/>
      <c r="V631" s="38"/>
      <c r="W631" s="38"/>
      <c r="X631" s="38"/>
      <c r="Y631" s="38"/>
      <c r="Z631" s="38"/>
      <c r="AA631" s="38"/>
      <c r="AB631" s="38"/>
      <c r="AC631" s="38"/>
      <c r="AD631" s="38"/>
      <c r="AE631" s="38"/>
      <c r="AF631" s="38"/>
      <c r="AG631" s="38"/>
      <c r="AH631" s="38"/>
      <c r="AI631" s="38"/>
      <c r="AJ631" s="38"/>
      <c r="AK631" s="38"/>
      <c r="AL631" s="38"/>
      <c r="AM631" s="38"/>
      <c r="AN631" s="38"/>
      <c r="AO631" s="38"/>
      <c r="AP631" s="38"/>
      <c r="AQ631" s="38"/>
      <c r="AR631" s="38"/>
      <c r="AS631" s="38"/>
      <c r="AT631" s="38"/>
      <c r="AU631" s="38"/>
      <c r="AV631" s="38"/>
      <c r="AW631" s="38"/>
      <c r="AX631" s="38"/>
      <c r="AY631" s="38"/>
      <c r="AZ631" s="38"/>
      <c r="BA631" s="38"/>
      <c r="BB631" s="38"/>
      <c r="BC631" s="38"/>
      <c r="BD631" s="38"/>
      <c r="BE631" s="38"/>
      <c r="BF631" s="38"/>
      <c r="BG631" s="38"/>
      <c r="BH631" s="38"/>
      <c r="BI631" s="38"/>
      <c r="BJ631" s="38"/>
      <c r="BK631" s="38"/>
      <c r="BL631" s="38"/>
      <c r="BM631" s="38"/>
      <c r="BN631" s="38"/>
      <c r="BO631" s="38"/>
      <c r="BP631" s="38"/>
      <c r="BQ631" s="38"/>
      <c r="BR631" s="38"/>
      <c r="BS631" s="38"/>
      <c r="BT631" s="38"/>
      <c r="BU631" s="38"/>
      <c r="BV631" s="38"/>
      <c r="BW631" s="38"/>
      <c r="BX631" s="38"/>
      <c r="BY631" s="38"/>
      <c r="BZ631" s="38"/>
      <c r="CA631" s="38"/>
      <c r="CB631" s="38"/>
      <c r="CC631" s="38"/>
      <c r="CD631" s="38"/>
      <c r="CE631" s="38"/>
      <c r="CF631" s="38"/>
      <c r="CG631" s="38"/>
      <c r="CH631" s="38"/>
      <c r="CI631" s="38"/>
      <c r="CJ631" s="38"/>
      <c r="CK631" s="38"/>
      <c r="CL631" s="38"/>
      <c r="CM631" s="38"/>
      <c r="CN631" s="38"/>
      <c r="CO631" s="38"/>
      <c r="CP631" s="38"/>
      <c r="CQ631" s="38"/>
      <c r="CR631" s="38"/>
      <c r="CS631" s="38"/>
      <c r="CT631" s="38"/>
      <c r="CU631" s="38"/>
      <c r="CV631" s="38"/>
      <c r="CW631" s="38"/>
      <c r="CX631" s="38"/>
      <c r="CY631" s="38"/>
      <c r="CZ631" s="38"/>
      <c r="DA631" s="38"/>
      <c r="DB631" s="38"/>
      <c r="DC631" s="38"/>
      <c r="DD631" s="38"/>
      <c r="DE631" s="38"/>
      <c r="DF631" s="38"/>
      <c r="DG631" s="38"/>
      <c r="DH631" s="38"/>
      <c r="DI631" s="38"/>
      <c r="DJ631" s="38"/>
      <c r="DK631" s="38"/>
      <c r="DL631" s="38"/>
    </row>
    <row r="632" spans="1:116" x14ac:dyDescent="0.4">
      <c r="B632" t="s">
        <v>332</v>
      </c>
      <c r="D632" t="s">
        <v>798</v>
      </c>
      <c r="E632" s="8" t="str">
        <f>ROW()&amp;" "&amp;D632</f>
        <v>632 ORIGINATIONS-PP</v>
      </c>
      <c r="G632" s="136" t="str">
        <f>G616</f>
        <v>(Primary label)</v>
      </c>
      <c r="H632" s="31"/>
      <c r="I632" s="73"/>
      <c r="J632" s="73"/>
      <c r="K632" s="58"/>
      <c r="L632" s="58"/>
      <c r="M632" s="58"/>
      <c r="N632" s="58"/>
      <c r="O632" s="58"/>
      <c r="P632" s="58"/>
      <c r="R632" s="33"/>
      <c r="CM632" s="8"/>
      <c r="CN632" s="8"/>
      <c r="CO632" s="8"/>
      <c r="CP632" s="8"/>
      <c r="CQ632" s="8"/>
      <c r="CR632" s="8"/>
      <c r="CS632" s="8"/>
      <c r="CT632" s="8"/>
      <c r="CU632" s="8"/>
      <c r="CV632" s="8"/>
      <c r="CW632" s="8"/>
      <c r="CX632" s="8"/>
      <c r="CY632" s="8"/>
      <c r="CZ632" s="8"/>
      <c r="DA632" s="8"/>
      <c r="DB632" s="8"/>
      <c r="DC632" s="8"/>
      <c r="DD632" s="8"/>
      <c r="DE632" s="8"/>
      <c r="DF632" s="8"/>
      <c r="DG632" s="8"/>
      <c r="DH632" s="8"/>
      <c r="DI632" s="8"/>
      <c r="DJ632" s="8"/>
      <c r="DK632" s="8"/>
      <c r="DL632" s="8"/>
    </row>
    <row r="633" spans="1:116" x14ac:dyDescent="0.4">
      <c r="B633" t="s">
        <v>332</v>
      </c>
      <c r="D633" t="s">
        <v>798</v>
      </c>
      <c r="E633" s="8" t="str">
        <f>ROW()&amp;" "&amp;D633</f>
        <v>633 ORIGINATIONS-PP</v>
      </c>
      <c r="G633" s="241" t="str">
        <f>IFERROR(SUBSTITUTE(G624,":",""),"no unit")</f>
        <v>unit</v>
      </c>
      <c r="H633" s="31"/>
      <c r="I633" s="73"/>
      <c r="J633" s="73"/>
      <c r="K633" s="58"/>
      <c r="L633" s="58"/>
      <c r="M633" s="58"/>
      <c r="N633" s="58"/>
      <c r="O633" s="58"/>
      <c r="P633" s="58"/>
      <c r="R633" s="33"/>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4">
      <c r="B634" t="s">
        <v>332</v>
      </c>
      <c r="D634" t="s">
        <v>798</v>
      </c>
      <c r="E634" s="8" t="str">
        <f>ROW()&amp;" "&amp;D634</f>
        <v>634 ORIGINATIONS-PP</v>
      </c>
      <c r="G634" s="136" t="str">
        <f>G618</f>
        <v>Primary revenue driver</v>
      </c>
      <c r="H634" s="31"/>
      <c r="I634" s="73"/>
      <c r="J634" s="73"/>
      <c r="K634" s="58"/>
      <c r="L634" s="58"/>
      <c r="M634" s="58"/>
      <c r="N634" s="58"/>
      <c r="O634" s="58"/>
      <c r="P634" s="58"/>
      <c r="R634" s="33"/>
      <c r="S634" s="179" t="str">
        <f t="shared" ref="S634:AX634" si="846">ADDRESS(ROW(S630),COLUMN(S630),2)</f>
        <v>S$630</v>
      </c>
      <c r="T634" s="179" t="str">
        <f t="shared" si="846"/>
        <v>T$630</v>
      </c>
      <c r="U634" s="179" t="str">
        <f t="shared" si="846"/>
        <v>U$630</v>
      </c>
      <c r="V634" s="179" t="str">
        <f t="shared" si="846"/>
        <v>V$630</v>
      </c>
      <c r="W634" s="179" t="str">
        <f t="shared" si="846"/>
        <v>W$630</v>
      </c>
      <c r="X634" s="179" t="str">
        <f t="shared" si="846"/>
        <v>X$630</v>
      </c>
      <c r="Y634" s="179" t="str">
        <f t="shared" si="846"/>
        <v>Y$630</v>
      </c>
      <c r="Z634" s="179" t="str">
        <f t="shared" si="846"/>
        <v>Z$630</v>
      </c>
      <c r="AA634" s="179" t="str">
        <f t="shared" si="846"/>
        <v>AA$630</v>
      </c>
      <c r="AB634" s="179" t="str">
        <f t="shared" si="846"/>
        <v>AB$630</v>
      </c>
      <c r="AC634" s="179" t="str">
        <f t="shared" si="846"/>
        <v>AC$630</v>
      </c>
      <c r="AD634" s="179" t="str">
        <f t="shared" si="846"/>
        <v>AD$630</v>
      </c>
      <c r="AE634" s="179" t="str">
        <f t="shared" si="846"/>
        <v>AE$630</v>
      </c>
      <c r="AF634" s="179" t="str">
        <f t="shared" si="846"/>
        <v>AF$630</v>
      </c>
      <c r="AG634" s="179" t="str">
        <f t="shared" si="846"/>
        <v>AG$630</v>
      </c>
      <c r="AH634" s="179" t="str">
        <f t="shared" si="846"/>
        <v>AH$630</v>
      </c>
      <c r="AI634" s="179" t="str">
        <f t="shared" si="846"/>
        <v>AI$630</v>
      </c>
      <c r="AJ634" s="179" t="str">
        <f t="shared" si="846"/>
        <v>AJ$630</v>
      </c>
      <c r="AK634" s="179" t="str">
        <f t="shared" si="846"/>
        <v>AK$630</v>
      </c>
      <c r="AL634" s="179" t="str">
        <f t="shared" si="846"/>
        <v>AL$630</v>
      </c>
      <c r="AM634" s="179" t="str">
        <f t="shared" si="846"/>
        <v>AM$630</v>
      </c>
      <c r="AN634" s="179" t="str">
        <f t="shared" si="846"/>
        <v>AN$630</v>
      </c>
      <c r="AO634" s="179" t="str">
        <f t="shared" si="846"/>
        <v>AO$630</v>
      </c>
      <c r="AP634" s="179" t="str">
        <f t="shared" si="846"/>
        <v>AP$630</v>
      </c>
      <c r="AQ634" s="179" t="str">
        <f t="shared" si="846"/>
        <v>AQ$630</v>
      </c>
      <c r="AR634" s="179" t="str">
        <f t="shared" si="846"/>
        <v>AR$630</v>
      </c>
      <c r="AS634" s="179" t="str">
        <f t="shared" si="846"/>
        <v>AS$630</v>
      </c>
      <c r="AT634" s="179" t="str">
        <f t="shared" si="846"/>
        <v>AT$630</v>
      </c>
      <c r="AU634" s="179" t="str">
        <f t="shared" si="846"/>
        <v>AU$630</v>
      </c>
      <c r="AV634" s="179" t="str">
        <f t="shared" si="846"/>
        <v>AV$630</v>
      </c>
      <c r="AW634" s="179" t="str">
        <f t="shared" si="846"/>
        <v>AW$630</v>
      </c>
      <c r="AX634" s="179" t="str">
        <f t="shared" si="846"/>
        <v>AX$630</v>
      </c>
      <c r="AY634" s="179" t="str">
        <f t="shared" ref="AY634:CD634" si="847">ADDRESS(ROW(AY630),COLUMN(AY630),2)</f>
        <v>AY$630</v>
      </c>
      <c r="AZ634" s="179" t="str">
        <f t="shared" si="847"/>
        <v>AZ$630</v>
      </c>
      <c r="BA634" s="179" t="str">
        <f t="shared" si="847"/>
        <v>BA$630</v>
      </c>
      <c r="BB634" s="179" t="str">
        <f t="shared" si="847"/>
        <v>BB$630</v>
      </c>
      <c r="BC634" s="179" t="str">
        <f t="shared" si="847"/>
        <v>BC$630</v>
      </c>
      <c r="BD634" s="179" t="str">
        <f t="shared" si="847"/>
        <v>BD$630</v>
      </c>
      <c r="BE634" s="179" t="str">
        <f t="shared" si="847"/>
        <v>BE$630</v>
      </c>
      <c r="BF634" s="179" t="str">
        <f t="shared" si="847"/>
        <v>BF$630</v>
      </c>
      <c r="BG634" s="179" t="str">
        <f t="shared" si="847"/>
        <v>BG$630</v>
      </c>
      <c r="BH634" s="179" t="str">
        <f t="shared" si="847"/>
        <v>BH$630</v>
      </c>
      <c r="BI634" s="179" t="str">
        <f t="shared" si="847"/>
        <v>BI$630</v>
      </c>
      <c r="BJ634" s="179" t="str">
        <f t="shared" si="847"/>
        <v>BJ$630</v>
      </c>
      <c r="BK634" s="179" t="str">
        <f t="shared" si="847"/>
        <v>BK$630</v>
      </c>
      <c r="BL634" s="179" t="str">
        <f t="shared" si="847"/>
        <v>BL$630</v>
      </c>
      <c r="BM634" s="179" t="str">
        <f t="shared" si="847"/>
        <v>BM$630</v>
      </c>
      <c r="BN634" s="179" t="str">
        <f t="shared" si="847"/>
        <v>BN$630</v>
      </c>
      <c r="BO634" s="179" t="str">
        <f t="shared" si="847"/>
        <v>BO$630</v>
      </c>
      <c r="BP634" s="179" t="str">
        <f t="shared" si="847"/>
        <v>BP$630</v>
      </c>
      <c r="BQ634" s="179" t="str">
        <f t="shared" si="847"/>
        <v>BQ$630</v>
      </c>
      <c r="BR634" s="179" t="str">
        <f t="shared" si="847"/>
        <v>BR$630</v>
      </c>
      <c r="BS634" s="179" t="str">
        <f t="shared" si="847"/>
        <v>BS$630</v>
      </c>
      <c r="BT634" s="179" t="str">
        <f t="shared" si="847"/>
        <v>BT$630</v>
      </c>
      <c r="BU634" s="179" t="str">
        <f t="shared" si="847"/>
        <v>BU$630</v>
      </c>
      <c r="BV634" s="179" t="str">
        <f t="shared" si="847"/>
        <v>BV$630</v>
      </c>
      <c r="BW634" s="179" t="str">
        <f t="shared" si="847"/>
        <v>BW$630</v>
      </c>
      <c r="BX634" s="179" t="str">
        <f t="shared" si="847"/>
        <v>BX$630</v>
      </c>
      <c r="BY634" s="179" t="str">
        <f t="shared" si="847"/>
        <v>BY$630</v>
      </c>
      <c r="BZ634" s="179" t="str">
        <f t="shared" si="847"/>
        <v>BZ$630</v>
      </c>
      <c r="CA634" s="179" t="str">
        <f t="shared" si="847"/>
        <v>CA$630</v>
      </c>
      <c r="CB634" s="179" t="str">
        <f t="shared" si="847"/>
        <v>CB$630</v>
      </c>
      <c r="CC634" s="179" t="str">
        <f t="shared" si="847"/>
        <v>CC$630</v>
      </c>
      <c r="CD634" s="179" t="str">
        <f t="shared" si="847"/>
        <v>CD$630</v>
      </c>
      <c r="CE634" s="179" t="str">
        <f t="shared" ref="CE634:DL634" si="848">ADDRESS(ROW(CE630),COLUMN(CE630),2)</f>
        <v>CE$630</v>
      </c>
      <c r="CF634" s="179" t="str">
        <f t="shared" si="848"/>
        <v>CF$630</v>
      </c>
      <c r="CG634" s="179" t="str">
        <f t="shared" si="848"/>
        <v>CG$630</v>
      </c>
      <c r="CH634" s="179" t="str">
        <f t="shared" si="848"/>
        <v>CH$630</v>
      </c>
      <c r="CI634" s="179" t="str">
        <f t="shared" si="848"/>
        <v>CI$630</v>
      </c>
      <c r="CJ634" s="179" t="str">
        <f t="shared" si="848"/>
        <v>CJ$630</v>
      </c>
      <c r="CK634" s="179" t="str">
        <f t="shared" si="848"/>
        <v>CK$630</v>
      </c>
      <c r="CL634" s="179" t="str">
        <f t="shared" si="848"/>
        <v>CL$630</v>
      </c>
      <c r="CM634" s="179" t="str">
        <f t="shared" si="848"/>
        <v>CM$630</v>
      </c>
      <c r="CN634" s="179" t="str">
        <f t="shared" si="848"/>
        <v>CN$630</v>
      </c>
      <c r="CO634" s="179" t="str">
        <f t="shared" si="848"/>
        <v>CO$630</v>
      </c>
      <c r="CP634" s="179" t="str">
        <f t="shared" si="848"/>
        <v>CP$630</v>
      </c>
      <c r="CQ634" s="179" t="str">
        <f t="shared" si="848"/>
        <v>CQ$630</v>
      </c>
      <c r="CR634" s="179" t="str">
        <f t="shared" si="848"/>
        <v>CR$630</v>
      </c>
      <c r="CS634" s="179" t="str">
        <f t="shared" si="848"/>
        <v>CS$630</v>
      </c>
      <c r="CT634" s="179" t="str">
        <f t="shared" si="848"/>
        <v>CT$630</v>
      </c>
      <c r="CU634" s="179" t="str">
        <f t="shared" si="848"/>
        <v>CU$630</v>
      </c>
      <c r="CV634" s="179" t="str">
        <f t="shared" si="848"/>
        <v>CV$630</v>
      </c>
      <c r="CW634" s="179" t="str">
        <f t="shared" si="848"/>
        <v>CW$630</v>
      </c>
      <c r="CX634" s="179" t="str">
        <f t="shared" si="848"/>
        <v>CX$630</v>
      </c>
      <c r="CY634" s="179" t="str">
        <f t="shared" si="848"/>
        <v>CY$630</v>
      </c>
      <c r="CZ634" s="179" t="str">
        <f t="shared" si="848"/>
        <v>CZ$630</v>
      </c>
      <c r="DA634" s="179" t="str">
        <f t="shared" si="848"/>
        <v>DA$630</v>
      </c>
      <c r="DB634" s="179" t="str">
        <f t="shared" si="848"/>
        <v>DB$630</v>
      </c>
      <c r="DC634" s="179" t="str">
        <f t="shared" si="848"/>
        <v>DC$630</v>
      </c>
      <c r="DD634" s="179" t="str">
        <f t="shared" si="848"/>
        <v>DD$630</v>
      </c>
      <c r="DE634" s="179" t="str">
        <f t="shared" si="848"/>
        <v>DE$630</v>
      </c>
      <c r="DF634" s="179" t="str">
        <f t="shared" si="848"/>
        <v>DF$630</v>
      </c>
      <c r="DG634" s="179" t="str">
        <f t="shared" si="848"/>
        <v>DG$630</v>
      </c>
      <c r="DH634" s="179" t="str">
        <f t="shared" si="848"/>
        <v>DH$630</v>
      </c>
      <c r="DI634" s="179" t="str">
        <f t="shared" si="848"/>
        <v>DI$630</v>
      </c>
      <c r="DJ634" s="179" t="str">
        <f t="shared" si="848"/>
        <v>DJ$630</v>
      </c>
      <c r="DK634" s="179" t="str">
        <f t="shared" si="848"/>
        <v>DK$630</v>
      </c>
      <c r="DL634" s="179" t="str">
        <f t="shared" si="848"/>
        <v>DL$630</v>
      </c>
    </row>
    <row r="635" spans="1:116" x14ac:dyDescent="0.4">
      <c r="A635" s="3"/>
      <c r="B635" t="s">
        <v>332</v>
      </c>
      <c r="D635" t="s">
        <v>798</v>
      </c>
      <c r="E635" s="8" t="str">
        <f>ROW()&amp;" "&amp;D635</f>
        <v>635 ORIGINATIONS-PP</v>
      </c>
      <c r="G635" s="136" t="str">
        <f t="shared" ref="G635:G639" si="849">G619</f>
        <v>Primary volume driver</v>
      </c>
      <c r="H635" s="208"/>
      <c r="I635" s="209"/>
      <c r="J635" s="209"/>
      <c r="K635" s="217"/>
      <c r="L635" s="217"/>
      <c r="M635" s="217"/>
      <c r="N635" s="217"/>
      <c r="O635" s="217"/>
      <c r="P635" s="217"/>
      <c r="R635" s="218"/>
      <c r="S635" s="212" t="str">
        <f>S619</f>
        <v>S$262</v>
      </c>
      <c r="T635" s="212" t="str">
        <f t="shared" ref="T635:CE635" si="850">T619</f>
        <v>T$262</v>
      </c>
      <c r="U635" s="212" t="str">
        <f t="shared" si="850"/>
        <v>U$262</v>
      </c>
      <c r="V635" s="212" t="str">
        <f t="shared" si="850"/>
        <v>V$262</v>
      </c>
      <c r="W635" s="212" t="str">
        <f t="shared" si="850"/>
        <v>W$262</v>
      </c>
      <c r="X635" s="212" t="str">
        <f t="shared" si="850"/>
        <v>X$262</v>
      </c>
      <c r="Y635" s="212" t="str">
        <f t="shared" si="850"/>
        <v>Y$262</v>
      </c>
      <c r="Z635" s="212" t="str">
        <f t="shared" si="850"/>
        <v>Z$262</v>
      </c>
      <c r="AA635" s="212" t="str">
        <f t="shared" si="850"/>
        <v>AA$262</v>
      </c>
      <c r="AB635" s="212" t="str">
        <f t="shared" si="850"/>
        <v>AB$262</v>
      </c>
      <c r="AC635" s="212" t="str">
        <f t="shared" si="850"/>
        <v>AC$262</v>
      </c>
      <c r="AD635" s="212" t="str">
        <f t="shared" si="850"/>
        <v>AD$262</v>
      </c>
      <c r="AE635" s="212" t="str">
        <f t="shared" si="850"/>
        <v>AE$262</v>
      </c>
      <c r="AF635" s="212" t="str">
        <f t="shared" si="850"/>
        <v>AF$262</v>
      </c>
      <c r="AG635" s="212" t="str">
        <f t="shared" si="850"/>
        <v>AG$262</v>
      </c>
      <c r="AH635" s="212" t="str">
        <f t="shared" si="850"/>
        <v>AH$262</v>
      </c>
      <c r="AI635" s="212" t="str">
        <f t="shared" si="850"/>
        <v>AI$262</v>
      </c>
      <c r="AJ635" s="212" t="str">
        <f t="shared" si="850"/>
        <v>AJ$262</v>
      </c>
      <c r="AK635" s="212" t="str">
        <f t="shared" si="850"/>
        <v>AK$262</v>
      </c>
      <c r="AL635" s="212" t="str">
        <f t="shared" si="850"/>
        <v>AL$262</v>
      </c>
      <c r="AM635" s="212" t="str">
        <f t="shared" si="850"/>
        <v>AM$262</v>
      </c>
      <c r="AN635" s="212" t="str">
        <f t="shared" si="850"/>
        <v>AN$262</v>
      </c>
      <c r="AO635" s="212" t="str">
        <f t="shared" si="850"/>
        <v>AO$262</v>
      </c>
      <c r="AP635" s="212" t="str">
        <f t="shared" si="850"/>
        <v>AP$262</v>
      </c>
      <c r="AQ635" s="212" t="str">
        <f t="shared" si="850"/>
        <v>AQ$262</v>
      </c>
      <c r="AR635" s="212" t="str">
        <f t="shared" si="850"/>
        <v>AR$262</v>
      </c>
      <c r="AS635" s="212" t="str">
        <f t="shared" si="850"/>
        <v>AS$262</v>
      </c>
      <c r="AT635" s="212" t="str">
        <f t="shared" si="850"/>
        <v>AT$262</v>
      </c>
      <c r="AU635" s="212" t="str">
        <f t="shared" si="850"/>
        <v>AU$262</v>
      </c>
      <c r="AV635" s="212" t="str">
        <f t="shared" si="850"/>
        <v>AV$262</v>
      </c>
      <c r="AW635" s="212" t="str">
        <f t="shared" si="850"/>
        <v>AW$262</v>
      </c>
      <c r="AX635" s="212" t="str">
        <f t="shared" si="850"/>
        <v>AX$262</v>
      </c>
      <c r="AY635" s="212" t="str">
        <f t="shared" si="850"/>
        <v>AY$262</v>
      </c>
      <c r="AZ635" s="212" t="str">
        <f t="shared" si="850"/>
        <v>AZ$262</v>
      </c>
      <c r="BA635" s="212" t="str">
        <f t="shared" si="850"/>
        <v>BA$262</v>
      </c>
      <c r="BB635" s="212" t="str">
        <f t="shared" si="850"/>
        <v>BB$262</v>
      </c>
      <c r="BC635" s="212" t="str">
        <f t="shared" si="850"/>
        <v>BC$262</v>
      </c>
      <c r="BD635" s="212" t="str">
        <f t="shared" si="850"/>
        <v>BD$262</v>
      </c>
      <c r="BE635" s="212" t="str">
        <f t="shared" si="850"/>
        <v>BE$262</v>
      </c>
      <c r="BF635" s="212" t="str">
        <f t="shared" si="850"/>
        <v>BF$262</v>
      </c>
      <c r="BG635" s="212" t="str">
        <f t="shared" si="850"/>
        <v>BG$262</v>
      </c>
      <c r="BH635" s="212" t="str">
        <f t="shared" si="850"/>
        <v>BH$262</v>
      </c>
      <c r="BI635" s="212" t="str">
        <f t="shared" si="850"/>
        <v>BI$262</v>
      </c>
      <c r="BJ635" s="212" t="str">
        <f t="shared" si="850"/>
        <v>BJ$262</v>
      </c>
      <c r="BK635" s="212" t="str">
        <f t="shared" si="850"/>
        <v>BK$262</v>
      </c>
      <c r="BL635" s="212" t="str">
        <f t="shared" si="850"/>
        <v>BL$262</v>
      </c>
      <c r="BM635" s="212" t="str">
        <f t="shared" si="850"/>
        <v>BM$262</v>
      </c>
      <c r="BN635" s="212" t="str">
        <f t="shared" si="850"/>
        <v>BN$262</v>
      </c>
      <c r="BO635" s="212" t="str">
        <f t="shared" si="850"/>
        <v>BO$262</v>
      </c>
      <c r="BP635" s="212" t="str">
        <f t="shared" si="850"/>
        <v>BP$262</v>
      </c>
      <c r="BQ635" s="212" t="str">
        <f t="shared" si="850"/>
        <v>BQ$262</v>
      </c>
      <c r="BR635" s="212" t="str">
        <f t="shared" si="850"/>
        <v>BR$262</v>
      </c>
      <c r="BS635" s="212" t="str">
        <f t="shared" si="850"/>
        <v>BS$262</v>
      </c>
      <c r="BT635" s="212" t="str">
        <f t="shared" si="850"/>
        <v>BT$262</v>
      </c>
      <c r="BU635" s="212" t="str">
        <f t="shared" si="850"/>
        <v>BU$262</v>
      </c>
      <c r="BV635" s="212" t="str">
        <f t="shared" si="850"/>
        <v>BV$262</v>
      </c>
      <c r="BW635" s="212" t="str">
        <f t="shared" si="850"/>
        <v>BW$262</v>
      </c>
      <c r="BX635" s="212" t="str">
        <f t="shared" si="850"/>
        <v>BX$262</v>
      </c>
      <c r="BY635" s="212" t="str">
        <f t="shared" si="850"/>
        <v>BY$262</v>
      </c>
      <c r="BZ635" s="212" t="str">
        <f t="shared" si="850"/>
        <v>BZ$262</v>
      </c>
      <c r="CA635" s="212" t="str">
        <f t="shared" si="850"/>
        <v>CA$262</v>
      </c>
      <c r="CB635" s="212" t="str">
        <f t="shared" si="850"/>
        <v>CB$262</v>
      </c>
      <c r="CC635" s="212" t="str">
        <f t="shared" si="850"/>
        <v>CC$262</v>
      </c>
      <c r="CD635" s="212" t="str">
        <f t="shared" si="850"/>
        <v>CD$262</v>
      </c>
      <c r="CE635" s="212" t="str">
        <f t="shared" si="850"/>
        <v>CE$262</v>
      </c>
      <c r="CF635" s="212" t="str">
        <f t="shared" ref="CF635:DL635" si="851">CF619</f>
        <v>CF$262</v>
      </c>
      <c r="CG635" s="212" t="str">
        <f t="shared" si="851"/>
        <v>CG$262</v>
      </c>
      <c r="CH635" s="212" t="str">
        <f t="shared" si="851"/>
        <v>CH$262</v>
      </c>
      <c r="CI635" s="212" t="str">
        <f t="shared" si="851"/>
        <v>CI$262</v>
      </c>
      <c r="CJ635" s="212" t="str">
        <f t="shared" si="851"/>
        <v>CJ$262</v>
      </c>
      <c r="CK635" s="212" t="str">
        <f t="shared" si="851"/>
        <v>CK$262</v>
      </c>
      <c r="CL635" s="212" t="str">
        <f t="shared" si="851"/>
        <v>CL$262</v>
      </c>
      <c r="CM635" s="212" t="str">
        <f t="shared" si="851"/>
        <v>CM$262</v>
      </c>
      <c r="CN635" s="212" t="str">
        <f t="shared" si="851"/>
        <v>CN$262</v>
      </c>
      <c r="CO635" s="212" t="str">
        <f t="shared" si="851"/>
        <v>CO$262</v>
      </c>
      <c r="CP635" s="212" t="str">
        <f t="shared" si="851"/>
        <v>CP$262</v>
      </c>
      <c r="CQ635" s="212" t="str">
        <f t="shared" si="851"/>
        <v>CQ$262</v>
      </c>
      <c r="CR635" s="212" t="str">
        <f t="shared" si="851"/>
        <v>CR$262</v>
      </c>
      <c r="CS635" s="212" t="str">
        <f t="shared" si="851"/>
        <v>CS$262</v>
      </c>
      <c r="CT635" s="212" t="str">
        <f t="shared" si="851"/>
        <v>CT$262</v>
      </c>
      <c r="CU635" s="212" t="str">
        <f t="shared" si="851"/>
        <v>CU$262</v>
      </c>
      <c r="CV635" s="212" t="str">
        <f t="shared" si="851"/>
        <v>CV$262</v>
      </c>
      <c r="CW635" s="212" t="str">
        <f t="shared" si="851"/>
        <v>CW$262</v>
      </c>
      <c r="CX635" s="212" t="str">
        <f t="shared" si="851"/>
        <v>CX$262</v>
      </c>
      <c r="CY635" s="212" t="str">
        <f t="shared" si="851"/>
        <v>CY$262</v>
      </c>
      <c r="CZ635" s="212" t="str">
        <f t="shared" si="851"/>
        <v>CZ$262</v>
      </c>
      <c r="DA635" s="212" t="str">
        <f t="shared" si="851"/>
        <v>DA$262</v>
      </c>
      <c r="DB635" s="212" t="str">
        <f t="shared" si="851"/>
        <v>DB$262</v>
      </c>
      <c r="DC635" s="212" t="str">
        <f t="shared" si="851"/>
        <v>DC$262</v>
      </c>
      <c r="DD635" s="212" t="str">
        <f t="shared" si="851"/>
        <v>DD$262</v>
      </c>
      <c r="DE635" s="212" t="str">
        <f t="shared" si="851"/>
        <v>DE$262</v>
      </c>
      <c r="DF635" s="212" t="str">
        <f t="shared" si="851"/>
        <v>DF$262</v>
      </c>
      <c r="DG635" s="212" t="str">
        <f t="shared" si="851"/>
        <v>DG$262</v>
      </c>
      <c r="DH635" s="212" t="str">
        <f t="shared" si="851"/>
        <v>DH$262</v>
      </c>
      <c r="DI635" s="212" t="str">
        <f t="shared" si="851"/>
        <v>DI$262</v>
      </c>
      <c r="DJ635" s="212" t="str">
        <f t="shared" si="851"/>
        <v>DJ$262</v>
      </c>
      <c r="DK635" s="212" t="str">
        <f t="shared" si="851"/>
        <v>DK$262</v>
      </c>
      <c r="DL635" s="212" t="str">
        <f t="shared" si="851"/>
        <v>DL$262</v>
      </c>
    </row>
    <row r="636" spans="1:116" x14ac:dyDescent="0.4">
      <c r="B636" t="s">
        <v>332</v>
      </c>
      <c r="D636" t="s">
        <v>798</v>
      </c>
      <c r="E636" s="8" t="str">
        <f t="shared" ref="E636:E638" si="852">ROW()&amp;" "&amp;D636</f>
        <v>636 ORIGINATIONS-PP</v>
      </c>
      <c r="G636" s="136" t="str">
        <f t="shared" si="849"/>
        <v>(Secondary label)</v>
      </c>
      <c r="H636" s="12"/>
      <c r="I636" s="60"/>
      <c r="J636" s="60"/>
      <c r="K636" s="15"/>
      <c r="L636" s="15"/>
      <c r="M636" s="15"/>
      <c r="N636" s="15"/>
      <c r="O636" s="15"/>
      <c r="P636" s="15"/>
      <c r="R636" s="15"/>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N636" s="60"/>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row>
    <row r="637" spans="1:116" x14ac:dyDescent="0.4">
      <c r="B637" t="s">
        <v>332</v>
      </c>
      <c r="D637" t="s">
        <v>798</v>
      </c>
      <c r="E637" s="8" t="str">
        <f t="shared" si="852"/>
        <v>637 ORIGINATIONS-PP</v>
      </c>
      <c r="G637" s="136" t="str">
        <f t="shared" si="849"/>
        <v xml:space="preserve">secondary unit </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4">
      <c r="B638" t="s">
        <v>332</v>
      </c>
      <c r="D638" t="s">
        <v>798</v>
      </c>
      <c r="E638" s="8" t="str">
        <f t="shared" si="852"/>
        <v>638 ORIGINATIONS-PP</v>
      </c>
      <c r="G638" s="136" t="str">
        <f t="shared" si="849"/>
        <v>Secondary revenue driver</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798</v>
      </c>
      <c r="E639" s="8" t="str">
        <f t="shared" ref="E639" si="853">ROW()&amp;" "&amp;D639</f>
        <v>639 ORIGINATIONS-PP</v>
      </c>
      <c r="G639" s="136" t="str">
        <f t="shared" si="849"/>
        <v>Secondary volume driver</v>
      </c>
    </row>
    <row r="641" spans="1:116" x14ac:dyDescent="0.4">
      <c r="A641" s="174"/>
      <c r="E641" s="8"/>
      <c r="G641" s="175" t="s">
        <v>490</v>
      </c>
      <c r="H641" s="174"/>
      <c r="I641" s="176"/>
      <c r="J641" s="176"/>
      <c r="K641" s="197"/>
      <c r="L641" s="197"/>
      <c r="M641" s="197"/>
      <c r="N641" s="197"/>
      <c r="O641" s="197"/>
      <c r="P641" s="197"/>
      <c r="R641" s="198"/>
      <c r="S641" s="174"/>
      <c r="T641" s="174"/>
      <c r="U641" s="174"/>
      <c r="V641" s="174"/>
      <c r="W641" s="174"/>
      <c r="X641" s="174"/>
      <c r="Y641" s="174"/>
      <c r="Z641" s="174"/>
      <c r="AA641" s="174"/>
      <c r="AB641" s="174"/>
      <c r="AC641" s="174"/>
      <c r="AD641" s="174"/>
      <c r="AE641" s="174"/>
      <c r="AF641" s="174"/>
      <c r="AG641" s="174"/>
      <c r="AH641" s="174"/>
      <c r="AI641" s="174"/>
      <c r="AJ641" s="174"/>
      <c r="AK641" s="174"/>
      <c r="AL641" s="174"/>
      <c r="AM641" s="174"/>
      <c r="AN641" s="174"/>
      <c r="AO641" s="174"/>
      <c r="AP641" s="174"/>
      <c r="AQ641" s="174"/>
      <c r="AR641" s="174"/>
      <c r="AS641" s="174"/>
      <c r="AT641" s="174"/>
      <c r="AU641" s="174"/>
      <c r="AV641" s="174"/>
      <c r="AW641" s="174"/>
      <c r="AX641" s="174"/>
      <c r="AY641" s="174"/>
      <c r="AZ641" s="174"/>
      <c r="BA641" s="174"/>
      <c r="BB641" s="174"/>
      <c r="BC641" s="174"/>
      <c r="BD641" s="174"/>
      <c r="BE641" s="174"/>
      <c r="BF641" s="174"/>
      <c r="BG641" s="174"/>
      <c r="BH641" s="174"/>
      <c r="BI641" s="174"/>
      <c r="BJ641" s="174"/>
      <c r="BK641" s="174"/>
      <c r="BL641" s="174"/>
      <c r="BM641" s="174"/>
      <c r="BN641" s="174"/>
      <c r="BO641" s="174"/>
      <c r="BP641" s="174"/>
      <c r="BQ641" s="174"/>
      <c r="BR641" s="174"/>
      <c r="BS641" s="174"/>
      <c r="BT641" s="174"/>
      <c r="BU641" s="174"/>
      <c r="BV641" s="174"/>
      <c r="BW641" s="174"/>
      <c r="BX641" s="174"/>
      <c r="BY641" s="174"/>
      <c r="BZ641" s="174"/>
      <c r="CA641" s="174"/>
      <c r="CB641" s="174"/>
      <c r="CC641" s="174"/>
      <c r="CD641" s="174"/>
      <c r="CE641" s="174"/>
      <c r="CF641" s="174"/>
      <c r="CG641" s="174"/>
      <c r="CH641" s="174"/>
      <c r="CI641" s="174"/>
      <c r="CJ641" s="174"/>
      <c r="CK641" s="174"/>
      <c r="CL641" s="174"/>
      <c r="CN641" s="176"/>
      <c r="CO641" s="174"/>
      <c r="CP641" s="174"/>
      <c r="CQ641" s="174"/>
      <c r="CR641" s="174"/>
      <c r="CS641" s="174"/>
      <c r="CT641" s="174"/>
      <c r="CU641" s="174"/>
      <c r="CV641" s="174"/>
      <c r="CW641" s="174"/>
      <c r="CX641" s="174"/>
      <c r="CY641" s="174"/>
      <c r="CZ641" s="174"/>
      <c r="DA641" s="174"/>
      <c r="DB641" s="174"/>
      <c r="DC641" s="174"/>
      <c r="DD641" s="174"/>
      <c r="DE641" s="174"/>
      <c r="DF641" s="174"/>
      <c r="DG641" s="174"/>
      <c r="DH641" s="174"/>
      <c r="DI641" s="174"/>
      <c r="DJ641" s="174"/>
      <c r="DK641" s="174"/>
      <c r="DL641" s="174"/>
    </row>
    <row r="642" spans="1:116" x14ac:dyDescent="0.4">
      <c r="A642" s="174"/>
      <c r="E642" s="8"/>
      <c r="G642" s="175" t="s">
        <v>492</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4">
      <c r="A643" s="174"/>
      <c r="E643" s="8"/>
      <c r="G643" s="175" t="s">
        <v>461</v>
      </c>
      <c r="H643" s="174"/>
      <c r="I643" s="176"/>
      <c r="J643" s="176"/>
      <c r="K643" s="199"/>
      <c r="L643" s="199"/>
      <c r="M643" s="199"/>
      <c r="N643" s="199"/>
      <c r="O643" s="199"/>
      <c r="P643" s="199"/>
      <c r="R643" s="198"/>
      <c r="S643" s="199" t="str">
        <f t="shared" ref="S643:CD643" si="854">ADDRESS(ROW(S287),COLUMN(S287),2)</f>
        <v>S$287</v>
      </c>
      <c r="T643" s="199" t="str">
        <f t="shared" si="854"/>
        <v>T$287</v>
      </c>
      <c r="U643" s="199" t="str">
        <f t="shared" si="854"/>
        <v>U$287</v>
      </c>
      <c r="V643" s="199" t="str">
        <f t="shared" si="854"/>
        <v>V$287</v>
      </c>
      <c r="W643" s="199" t="str">
        <f t="shared" si="854"/>
        <v>W$287</v>
      </c>
      <c r="X643" s="199" t="str">
        <f t="shared" si="854"/>
        <v>X$287</v>
      </c>
      <c r="Y643" s="199" t="str">
        <f t="shared" si="854"/>
        <v>Y$287</v>
      </c>
      <c r="Z643" s="199" t="str">
        <f t="shared" si="854"/>
        <v>Z$287</v>
      </c>
      <c r="AA643" s="199" t="str">
        <f t="shared" si="854"/>
        <v>AA$287</v>
      </c>
      <c r="AB643" s="199" t="str">
        <f t="shared" si="854"/>
        <v>AB$287</v>
      </c>
      <c r="AC643" s="199" t="str">
        <f t="shared" si="854"/>
        <v>AC$287</v>
      </c>
      <c r="AD643" s="199" t="str">
        <f t="shared" si="854"/>
        <v>AD$287</v>
      </c>
      <c r="AE643" s="199" t="str">
        <f t="shared" si="854"/>
        <v>AE$287</v>
      </c>
      <c r="AF643" s="199" t="str">
        <f t="shared" si="854"/>
        <v>AF$287</v>
      </c>
      <c r="AG643" s="199" t="str">
        <f t="shared" si="854"/>
        <v>AG$287</v>
      </c>
      <c r="AH643" s="199" t="str">
        <f t="shared" si="854"/>
        <v>AH$287</v>
      </c>
      <c r="AI643" s="199" t="str">
        <f t="shared" si="854"/>
        <v>AI$287</v>
      </c>
      <c r="AJ643" s="199" t="str">
        <f t="shared" si="854"/>
        <v>AJ$287</v>
      </c>
      <c r="AK643" s="199" t="str">
        <f t="shared" si="854"/>
        <v>AK$287</v>
      </c>
      <c r="AL643" s="199" t="str">
        <f t="shared" si="854"/>
        <v>AL$287</v>
      </c>
      <c r="AM643" s="199" t="str">
        <f t="shared" si="854"/>
        <v>AM$287</v>
      </c>
      <c r="AN643" s="199" t="str">
        <f t="shared" si="854"/>
        <v>AN$287</v>
      </c>
      <c r="AO643" s="199" t="str">
        <f t="shared" si="854"/>
        <v>AO$287</v>
      </c>
      <c r="AP643" s="199" t="str">
        <f t="shared" si="854"/>
        <v>AP$287</v>
      </c>
      <c r="AQ643" s="199" t="str">
        <f t="shared" si="854"/>
        <v>AQ$287</v>
      </c>
      <c r="AR643" s="199" t="str">
        <f t="shared" si="854"/>
        <v>AR$287</v>
      </c>
      <c r="AS643" s="199" t="str">
        <f t="shared" si="854"/>
        <v>AS$287</v>
      </c>
      <c r="AT643" s="199" t="str">
        <f t="shared" si="854"/>
        <v>AT$287</v>
      </c>
      <c r="AU643" s="199" t="str">
        <f t="shared" si="854"/>
        <v>AU$287</v>
      </c>
      <c r="AV643" s="199" t="str">
        <f t="shared" si="854"/>
        <v>AV$287</v>
      </c>
      <c r="AW643" s="199" t="str">
        <f t="shared" si="854"/>
        <v>AW$287</v>
      </c>
      <c r="AX643" s="199" t="str">
        <f t="shared" si="854"/>
        <v>AX$287</v>
      </c>
      <c r="AY643" s="199" t="str">
        <f t="shared" si="854"/>
        <v>AY$287</v>
      </c>
      <c r="AZ643" s="199" t="str">
        <f t="shared" si="854"/>
        <v>AZ$287</v>
      </c>
      <c r="BA643" s="199" t="str">
        <f t="shared" si="854"/>
        <v>BA$287</v>
      </c>
      <c r="BB643" s="199" t="str">
        <f t="shared" si="854"/>
        <v>BB$287</v>
      </c>
      <c r="BC643" s="199" t="str">
        <f t="shared" si="854"/>
        <v>BC$287</v>
      </c>
      <c r="BD643" s="199" t="str">
        <f t="shared" si="854"/>
        <v>BD$287</v>
      </c>
      <c r="BE643" s="199" t="str">
        <f t="shared" si="854"/>
        <v>BE$287</v>
      </c>
      <c r="BF643" s="199" t="str">
        <f t="shared" si="854"/>
        <v>BF$287</v>
      </c>
      <c r="BG643" s="199" t="str">
        <f t="shared" si="854"/>
        <v>BG$287</v>
      </c>
      <c r="BH643" s="199" t="str">
        <f t="shared" si="854"/>
        <v>BH$287</v>
      </c>
      <c r="BI643" s="199" t="str">
        <f t="shared" si="854"/>
        <v>BI$287</v>
      </c>
      <c r="BJ643" s="199" t="str">
        <f t="shared" si="854"/>
        <v>BJ$287</v>
      </c>
      <c r="BK643" s="199" t="str">
        <f t="shared" si="854"/>
        <v>BK$287</v>
      </c>
      <c r="BL643" s="199" t="str">
        <f t="shared" si="854"/>
        <v>BL$287</v>
      </c>
      <c r="BM643" s="199" t="str">
        <f t="shared" si="854"/>
        <v>BM$287</v>
      </c>
      <c r="BN643" s="199" t="str">
        <f t="shared" si="854"/>
        <v>BN$287</v>
      </c>
      <c r="BO643" s="199" t="str">
        <f t="shared" si="854"/>
        <v>BO$287</v>
      </c>
      <c r="BP643" s="199" t="str">
        <f t="shared" si="854"/>
        <v>BP$287</v>
      </c>
      <c r="BQ643" s="199" t="str">
        <f t="shared" si="854"/>
        <v>BQ$287</v>
      </c>
      <c r="BR643" s="199" t="str">
        <f t="shared" si="854"/>
        <v>BR$287</v>
      </c>
      <c r="BS643" s="199" t="str">
        <f t="shared" si="854"/>
        <v>BS$287</v>
      </c>
      <c r="BT643" s="199" t="str">
        <f t="shared" si="854"/>
        <v>BT$287</v>
      </c>
      <c r="BU643" s="199" t="str">
        <f t="shared" si="854"/>
        <v>BU$287</v>
      </c>
      <c r="BV643" s="199" t="str">
        <f t="shared" si="854"/>
        <v>BV$287</v>
      </c>
      <c r="BW643" s="199" t="str">
        <f t="shared" si="854"/>
        <v>BW$287</v>
      </c>
      <c r="BX643" s="199" t="str">
        <f t="shared" si="854"/>
        <v>BX$287</v>
      </c>
      <c r="BY643" s="199" t="str">
        <f t="shared" si="854"/>
        <v>BY$287</v>
      </c>
      <c r="BZ643" s="199" t="str">
        <f t="shared" si="854"/>
        <v>BZ$287</v>
      </c>
      <c r="CA643" s="199" t="str">
        <f t="shared" si="854"/>
        <v>CA$287</v>
      </c>
      <c r="CB643" s="199" t="str">
        <f t="shared" si="854"/>
        <v>CB$287</v>
      </c>
      <c r="CC643" s="199" t="str">
        <f t="shared" si="854"/>
        <v>CC$287</v>
      </c>
      <c r="CD643" s="199" t="str">
        <f t="shared" si="854"/>
        <v>CD$287</v>
      </c>
      <c r="CE643" s="199" t="str">
        <f t="shared" ref="CE643:DL643" si="855">ADDRESS(ROW(CE287),COLUMN(CE287),2)</f>
        <v>CE$287</v>
      </c>
      <c r="CF643" s="199" t="str">
        <f t="shared" si="855"/>
        <v>CF$287</v>
      </c>
      <c r="CG643" s="199" t="str">
        <f t="shared" si="855"/>
        <v>CG$287</v>
      </c>
      <c r="CH643" s="199" t="str">
        <f t="shared" si="855"/>
        <v>CH$287</v>
      </c>
      <c r="CI643" s="199" t="str">
        <f t="shared" si="855"/>
        <v>CI$287</v>
      </c>
      <c r="CJ643" s="199" t="str">
        <f t="shared" si="855"/>
        <v>CJ$287</v>
      </c>
      <c r="CK643" s="199" t="str">
        <f t="shared" si="855"/>
        <v>CK$287</v>
      </c>
      <c r="CL643" s="199" t="str">
        <f t="shared" si="855"/>
        <v>CL$287</v>
      </c>
      <c r="CM643" s="199" t="str">
        <f t="shared" si="855"/>
        <v>CM$287</v>
      </c>
      <c r="CN643" s="199" t="str">
        <f t="shared" si="855"/>
        <v>CN$287</v>
      </c>
      <c r="CO643" s="199" t="str">
        <f t="shared" si="855"/>
        <v>CO$287</v>
      </c>
      <c r="CP643" s="199" t="str">
        <f t="shared" si="855"/>
        <v>CP$287</v>
      </c>
      <c r="CQ643" s="199" t="str">
        <f t="shared" si="855"/>
        <v>CQ$287</v>
      </c>
      <c r="CR643" s="199" t="str">
        <f t="shared" si="855"/>
        <v>CR$287</v>
      </c>
      <c r="CS643" s="199" t="str">
        <f t="shared" si="855"/>
        <v>CS$287</v>
      </c>
      <c r="CT643" s="199" t="str">
        <f t="shared" si="855"/>
        <v>CT$287</v>
      </c>
      <c r="CU643" s="199" t="str">
        <f t="shared" si="855"/>
        <v>CU$287</v>
      </c>
      <c r="CV643" s="199" t="str">
        <f t="shared" si="855"/>
        <v>CV$287</v>
      </c>
      <c r="CW643" s="199" t="str">
        <f t="shared" si="855"/>
        <v>CW$287</v>
      </c>
      <c r="CX643" s="199" t="str">
        <f t="shared" si="855"/>
        <v>CX$287</v>
      </c>
      <c r="CY643" s="199" t="str">
        <f t="shared" si="855"/>
        <v>CY$287</v>
      </c>
      <c r="CZ643" s="199" t="str">
        <f t="shared" si="855"/>
        <v>CZ$287</v>
      </c>
      <c r="DA643" s="199" t="str">
        <f t="shared" si="855"/>
        <v>DA$287</v>
      </c>
      <c r="DB643" s="199" t="str">
        <f t="shared" si="855"/>
        <v>DB$287</v>
      </c>
      <c r="DC643" s="199" t="str">
        <f t="shared" si="855"/>
        <v>DC$287</v>
      </c>
      <c r="DD643" s="199" t="str">
        <f t="shared" si="855"/>
        <v>DD$287</v>
      </c>
      <c r="DE643" s="199" t="str">
        <f t="shared" si="855"/>
        <v>DE$287</v>
      </c>
      <c r="DF643" s="199" t="str">
        <f t="shared" si="855"/>
        <v>DF$287</v>
      </c>
      <c r="DG643" s="199" t="str">
        <f t="shared" si="855"/>
        <v>DG$287</v>
      </c>
      <c r="DH643" s="199" t="str">
        <f t="shared" si="855"/>
        <v>DH$287</v>
      </c>
      <c r="DI643" s="199" t="str">
        <f t="shared" si="855"/>
        <v>DI$287</v>
      </c>
      <c r="DJ643" s="199" t="str">
        <f t="shared" si="855"/>
        <v>DJ$287</v>
      </c>
      <c r="DK643" s="199" t="str">
        <f t="shared" si="855"/>
        <v>DK$287</v>
      </c>
      <c r="DL643" s="199" t="str">
        <f t="shared" si="855"/>
        <v>DL$287</v>
      </c>
    </row>
    <row r="644" spans="1:116" x14ac:dyDescent="0.4">
      <c r="A644" s="174"/>
      <c r="E644" s="8"/>
      <c r="G644" s="175" t="s">
        <v>462</v>
      </c>
      <c r="H644" s="200"/>
      <c r="I644" s="201"/>
      <c r="J644" s="201"/>
      <c r="K644" s="199"/>
      <c r="L644" s="199"/>
      <c r="M644" s="199"/>
      <c r="N644" s="199"/>
      <c r="O644" s="199"/>
      <c r="P644" s="199"/>
      <c r="R644" s="202"/>
      <c r="S644" s="369" t="str">
        <f>S580</f>
        <v>S$17</v>
      </c>
      <c r="T644" s="369" t="str">
        <f t="shared" ref="T644:CE644" si="856">T580</f>
        <v>T$17</v>
      </c>
      <c r="U644" s="369" t="str">
        <f t="shared" si="856"/>
        <v>U$17</v>
      </c>
      <c r="V644" s="369" t="str">
        <f t="shared" si="856"/>
        <v>V$17</v>
      </c>
      <c r="W644" s="369" t="str">
        <f t="shared" si="856"/>
        <v>W$17</v>
      </c>
      <c r="X644" s="369" t="str">
        <f t="shared" si="856"/>
        <v>X$17</v>
      </c>
      <c r="Y644" s="369" t="str">
        <f t="shared" si="856"/>
        <v>Y$17</v>
      </c>
      <c r="Z644" s="369" t="str">
        <f t="shared" si="856"/>
        <v>Z$17</v>
      </c>
      <c r="AA644" s="369" t="str">
        <f t="shared" si="856"/>
        <v>AA$17</v>
      </c>
      <c r="AB644" s="369" t="str">
        <f t="shared" si="856"/>
        <v>AB$17</v>
      </c>
      <c r="AC644" s="369" t="str">
        <f t="shared" si="856"/>
        <v>AC$17</v>
      </c>
      <c r="AD644" s="369" t="str">
        <f t="shared" si="856"/>
        <v>AD$17</v>
      </c>
      <c r="AE644" s="369" t="str">
        <f t="shared" si="856"/>
        <v>AE$17</v>
      </c>
      <c r="AF644" s="369" t="str">
        <f t="shared" si="856"/>
        <v>AF$17</v>
      </c>
      <c r="AG644" s="369" t="str">
        <f t="shared" si="856"/>
        <v>AG$17</v>
      </c>
      <c r="AH644" s="369" t="str">
        <f t="shared" si="856"/>
        <v>AH$17</v>
      </c>
      <c r="AI644" s="369" t="str">
        <f t="shared" si="856"/>
        <v>AI$17</v>
      </c>
      <c r="AJ644" s="369" t="str">
        <f t="shared" si="856"/>
        <v>AJ$17</v>
      </c>
      <c r="AK644" s="369" t="str">
        <f t="shared" si="856"/>
        <v>AK$17</v>
      </c>
      <c r="AL644" s="369" t="str">
        <f t="shared" si="856"/>
        <v>AL$17</v>
      </c>
      <c r="AM644" s="369" t="str">
        <f t="shared" si="856"/>
        <v>AM$17</v>
      </c>
      <c r="AN644" s="369" t="str">
        <f t="shared" si="856"/>
        <v>AN$17</v>
      </c>
      <c r="AO644" s="369" t="str">
        <f t="shared" si="856"/>
        <v>AO$17</v>
      </c>
      <c r="AP644" s="369" t="str">
        <f t="shared" si="856"/>
        <v>AP$17</v>
      </c>
      <c r="AQ644" s="369" t="str">
        <f t="shared" si="856"/>
        <v>AQ$17</v>
      </c>
      <c r="AR644" s="369" t="str">
        <f t="shared" si="856"/>
        <v>AR$17</v>
      </c>
      <c r="AS644" s="369" t="str">
        <f t="shared" si="856"/>
        <v>AS$17</v>
      </c>
      <c r="AT644" s="369" t="str">
        <f t="shared" si="856"/>
        <v>AT$17</v>
      </c>
      <c r="AU644" s="369" t="str">
        <f t="shared" si="856"/>
        <v>AU$17</v>
      </c>
      <c r="AV644" s="369" t="str">
        <f t="shared" si="856"/>
        <v>AV$17</v>
      </c>
      <c r="AW644" s="369" t="str">
        <f t="shared" si="856"/>
        <v>AW$17</v>
      </c>
      <c r="AX644" s="369" t="str">
        <f t="shared" si="856"/>
        <v>AX$17</v>
      </c>
      <c r="AY644" s="369" t="str">
        <f t="shared" si="856"/>
        <v>AY$17</v>
      </c>
      <c r="AZ644" s="369" t="str">
        <f t="shared" si="856"/>
        <v>AZ$17</v>
      </c>
      <c r="BA644" s="369" t="str">
        <f t="shared" si="856"/>
        <v>BA$17</v>
      </c>
      <c r="BB644" s="369" t="str">
        <f t="shared" si="856"/>
        <v>BB$17</v>
      </c>
      <c r="BC644" s="369" t="str">
        <f t="shared" si="856"/>
        <v>BC$17</v>
      </c>
      <c r="BD644" s="369" t="str">
        <f t="shared" si="856"/>
        <v>BD$17</v>
      </c>
      <c r="BE644" s="369" t="str">
        <f t="shared" si="856"/>
        <v>BE$17</v>
      </c>
      <c r="BF644" s="369" t="str">
        <f t="shared" si="856"/>
        <v>BF$17</v>
      </c>
      <c r="BG644" s="369" t="str">
        <f t="shared" si="856"/>
        <v>BG$17</v>
      </c>
      <c r="BH644" s="369" t="str">
        <f t="shared" si="856"/>
        <v>BH$17</v>
      </c>
      <c r="BI644" s="369" t="str">
        <f t="shared" si="856"/>
        <v>BI$17</v>
      </c>
      <c r="BJ644" s="369" t="str">
        <f t="shared" si="856"/>
        <v>BJ$17</v>
      </c>
      <c r="BK644" s="369" t="str">
        <f t="shared" si="856"/>
        <v>BK$17</v>
      </c>
      <c r="BL644" s="369" t="str">
        <f t="shared" si="856"/>
        <v>BL$17</v>
      </c>
      <c r="BM644" s="369" t="str">
        <f t="shared" si="856"/>
        <v>BM$17</v>
      </c>
      <c r="BN644" s="369" t="str">
        <f t="shared" si="856"/>
        <v>BN$17</v>
      </c>
      <c r="BO644" s="369" t="str">
        <f t="shared" si="856"/>
        <v>BO$17</v>
      </c>
      <c r="BP644" s="369" t="str">
        <f t="shared" si="856"/>
        <v>BP$17</v>
      </c>
      <c r="BQ644" s="369" t="str">
        <f t="shared" si="856"/>
        <v>BQ$17</v>
      </c>
      <c r="BR644" s="369" t="str">
        <f t="shared" si="856"/>
        <v>BR$17</v>
      </c>
      <c r="BS644" s="369" t="str">
        <f t="shared" si="856"/>
        <v>BS$17</v>
      </c>
      <c r="BT644" s="369" t="str">
        <f t="shared" si="856"/>
        <v>BT$17</v>
      </c>
      <c r="BU644" s="369" t="str">
        <f t="shared" si="856"/>
        <v>BU$17</v>
      </c>
      <c r="BV644" s="369" t="str">
        <f t="shared" si="856"/>
        <v>BV$17</v>
      </c>
      <c r="BW644" s="369" t="str">
        <f t="shared" si="856"/>
        <v>BW$17</v>
      </c>
      <c r="BX644" s="369" t="str">
        <f t="shared" si="856"/>
        <v>BX$17</v>
      </c>
      <c r="BY644" s="369" t="str">
        <f t="shared" si="856"/>
        <v>BY$17</v>
      </c>
      <c r="BZ644" s="369" t="str">
        <f t="shared" si="856"/>
        <v>BZ$17</v>
      </c>
      <c r="CA644" s="369" t="str">
        <f t="shared" si="856"/>
        <v>CA$17</v>
      </c>
      <c r="CB644" s="369" t="str">
        <f t="shared" si="856"/>
        <v>CB$17</v>
      </c>
      <c r="CC644" s="369" t="str">
        <f t="shared" si="856"/>
        <v>CC$17</v>
      </c>
      <c r="CD644" s="369" t="str">
        <f t="shared" si="856"/>
        <v>CD$17</v>
      </c>
      <c r="CE644" s="369" t="str">
        <f t="shared" si="856"/>
        <v>CE$17</v>
      </c>
      <c r="CF644" s="369" t="str">
        <f t="shared" ref="CF644:DL644" si="857">CF580</f>
        <v>CF$17</v>
      </c>
      <c r="CG644" s="369" t="str">
        <f t="shared" si="857"/>
        <v>CG$17</v>
      </c>
      <c r="CH644" s="369" t="str">
        <f t="shared" si="857"/>
        <v>CH$17</v>
      </c>
      <c r="CI644" s="369" t="str">
        <f t="shared" si="857"/>
        <v>CI$17</v>
      </c>
      <c r="CJ644" s="369" t="str">
        <f t="shared" si="857"/>
        <v>CJ$17</v>
      </c>
      <c r="CK644" s="369" t="str">
        <f t="shared" si="857"/>
        <v>CK$17</v>
      </c>
      <c r="CL644" s="369" t="str">
        <f t="shared" si="857"/>
        <v>CL$17</v>
      </c>
      <c r="CM644" s="369">
        <f t="shared" si="857"/>
        <v>0</v>
      </c>
      <c r="CN644" s="369">
        <f t="shared" si="857"/>
        <v>0</v>
      </c>
      <c r="CO644" s="369" t="str">
        <f t="shared" si="857"/>
        <v>CO$17</v>
      </c>
      <c r="CP644" s="369" t="str">
        <f t="shared" si="857"/>
        <v>CP$17</v>
      </c>
      <c r="CQ644" s="369" t="str">
        <f t="shared" si="857"/>
        <v>CQ$17</v>
      </c>
      <c r="CR644" s="369" t="str">
        <f t="shared" si="857"/>
        <v>CR$17</v>
      </c>
      <c r="CS644" s="369" t="str">
        <f t="shared" si="857"/>
        <v>CS$17</v>
      </c>
      <c r="CT644" s="369" t="str">
        <f t="shared" si="857"/>
        <v>CT$17</v>
      </c>
      <c r="CU644" s="369" t="str">
        <f t="shared" si="857"/>
        <v>CU$17</v>
      </c>
      <c r="CV644" s="369" t="str">
        <f t="shared" si="857"/>
        <v>CV$17</v>
      </c>
      <c r="CW644" s="369" t="str">
        <f t="shared" si="857"/>
        <v>CW$17</v>
      </c>
      <c r="CX644" s="369" t="str">
        <f t="shared" si="857"/>
        <v>CX$17</v>
      </c>
      <c r="CY644" s="369" t="str">
        <f t="shared" si="857"/>
        <v>CY$17</v>
      </c>
      <c r="CZ644" s="369" t="str">
        <f t="shared" si="857"/>
        <v>CZ$17</v>
      </c>
      <c r="DA644" s="369" t="str">
        <f t="shared" si="857"/>
        <v>DA$17</v>
      </c>
      <c r="DB644" s="369" t="str">
        <f t="shared" si="857"/>
        <v>DB$17</v>
      </c>
      <c r="DC644" s="369" t="str">
        <f t="shared" si="857"/>
        <v>DC$17</v>
      </c>
      <c r="DD644" s="369" t="str">
        <f t="shared" si="857"/>
        <v>DD$17</v>
      </c>
      <c r="DE644" s="369" t="str">
        <f t="shared" si="857"/>
        <v>DE$17</v>
      </c>
      <c r="DF644" s="369" t="str">
        <f t="shared" si="857"/>
        <v>DF$17</v>
      </c>
      <c r="DG644" s="369" t="str">
        <f t="shared" si="857"/>
        <v>DG$17</v>
      </c>
      <c r="DH644" s="369" t="str">
        <f t="shared" si="857"/>
        <v>DH$17</v>
      </c>
      <c r="DI644" s="369" t="str">
        <f t="shared" si="857"/>
        <v>DI$17</v>
      </c>
      <c r="DJ644" s="369" t="str">
        <f t="shared" si="857"/>
        <v>DJ$17</v>
      </c>
      <c r="DK644" s="369" t="str">
        <f t="shared" si="857"/>
        <v>DK$17</v>
      </c>
      <c r="DL644" s="369" t="str">
        <f t="shared" si="857"/>
        <v>DL$17</v>
      </c>
    </row>
    <row r="645" spans="1:116" x14ac:dyDescent="0.4">
      <c r="A645" s="174"/>
      <c r="E645" s="8"/>
      <c r="G645" s="175" t="s">
        <v>491</v>
      </c>
      <c r="H645" s="200"/>
      <c r="I645" s="201"/>
      <c r="J645" s="201"/>
      <c r="K645" s="202"/>
      <c r="L645" s="202"/>
      <c r="M645" s="202"/>
      <c r="N645" s="202"/>
      <c r="O645" s="202"/>
      <c r="P645" s="202"/>
      <c r="R645" s="202"/>
      <c r="S645" s="199"/>
      <c r="T645" s="199"/>
      <c r="U645" s="199"/>
      <c r="V645" s="199"/>
      <c r="W645" s="199"/>
      <c r="X645" s="199"/>
      <c r="Y645" s="199"/>
      <c r="Z645" s="199"/>
      <c r="AA645" s="199"/>
      <c r="AB645" s="199"/>
      <c r="AC645" s="199"/>
      <c r="AD645" s="199"/>
      <c r="AE645" s="199"/>
      <c r="AF645" s="199"/>
      <c r="AG645" s="199"/>
      <c r="AH645" s="199"/>
      <c r="AI645" s="199"/>
      <c r="AJ645" s="199"/>
      <c r="AK645" s="199"/>
      <c r="AL645" s="199"/>
      <c r="AM645" s="199"/>
      <c r="AN645" s="199"/>
      <c r="AO645" s="199"/>
      <c r="AP645" s="199"/>
      <c r="AQ645" s="199"/>
      <c r="AR645" s="199"/>
      <c r="AS645" s="199"/>
      <c r="AT645" s="199"/>
      <c r="AU645" s="199"/>
      <c r="AV645" s="199"/>
      <c r="AW645" s="199"/>
      <c r="AX645" s="199"/>
      <c r="AY645" s="199"/>
      <c r="AZ645" s="199"/>
      <c r="BA645" s="199"/>
      <c r="BB645" s="199"/>
      <c r="BC645" s="199"/>
      <c r="BD645" s="199"/>
      <c r="BE645" s="199"/>
      <c r="BF645" s="199"/>
      <c r="BG645" s="199"/>
      <c r="BH645" s="199"/>
      <c r="BI645" s="199"/>
      <c r="BJ645" s="199"/>
      <c r="BK645" s="199"/>
      <c r="BL645" s="199"/>
      <c r="BM645" s="199"/>
      <c r="BN645" s="199"/>
      <c r="BO645" s="199"/>
      <c r="BP645" s="199"/>
      <c r="BQ645" s="199"/>
      <c r="BR645" s="199"/>
      <c r="BS645" s="199"/>
      <c r="BT645" s="199"/>
      <c r="BU645" s="199"/>
      <c r="BV645" s="199"/>
      <c r="BW645" s="199"/>
      <c r="BX645" s="199"/>
      <c r="BY645" s="199"/>
      <c r="BZ645" s="199"/>
      <c r="CA645" s="199"/>
      <c r="CB645" s="199"/>
      <c r="CC645" s="199"/>
      <c r="CD645" s="199"/>
      <c r="CE645" s="199"/>
      <c r="CF645" s="199"/>
      <c r="CG645" s="199"/>
      <c r="CH645" s="199"/>
      <c r="CI645" s="199"/>
      <c r="CJ645" s="199"/>
      <c r="CK645" s="199"/>
      <c r="CL645" s="199"/>
      <c r="CN645" s="201"/>
      <c r="CO645" s="199"/>
      <c r="CP645" s="199"/>
      <c r="CQ645" s="199"/>
      <c r="CR645" s="199"/>
      <c r="CS645" s="199"/>
      <c r="CT645" s="199"/>
      <c r="CU645" s="199"/>
      <c r="CV645" s="199"/>
      <c r="CW645" s="199"/>
      <c r="CX645" s="199"/>
      <c r="CY645" s="199"/>
      <c r="CZ645" s="199"/>
      <c r="DA645" s="199"/>
      <c r="DB645" s="199"/>
      <c r="DC645" s="199"/>
      <c r="DD645" s="199"/>
      <c r="DE645" s="199"/>
      <c r="DF645" s="199"/>
      <c r="DG645" s="199"/>
      <c r="DH645" s="199"/>
      <c r="DI645" s="199"/>
      <c r="DJ645" s="199"/>
      <c r="DK645" s="199"/>
      <c r="DL645" s="199"/>
    </row>
    <row r="646" spans="1:116" x14ac:dyDescent="0.4">
      <c r="A646" s="174"/>
      <c r="E646" s="8"/>
      <c r="G646" s="175" t="s">
        <v>505</v>
      </c>
      <c r="H646" s="200"/>
      <c r="I646" s="201"/>
      <c r="J646" s="201"/>
      <c r="K646" s="202"/>
      <c r="L646" s="202"/>
      <c r="M646" s="202"/>
      <c r="N646" s="202"/>
      <c r="O646" s="202"/>
      <c r="P646" s="202"/>
      <c r="R646" s="202"/>
      <c r="S646" s="190"/>
      <c r="T646" s="190"/>
      <c r="U646" s="190"/>
      <c r="V646" s="190"/>
      <c r="W646" s="190"/>
      <c r="X646" s="190"/>
      <c r="Y646" s="190"/>
      <c r="Z646" s="190"/>
      <c r="AA646" s="190"/>
      <c r="AB646" s="190"/>
      <c r="AC646" s="190"/>
      <c r="AD646" s="190"/>
      <c r="AE646" s="190"/>
      <c r="AF646" s="190"/>
      <c r="AG646" s="190"/>
      <c r="AH646" s="190"/>
      <c r="AI646" s="190"/>
      <c r="AJ646" s="190"/>
      <c r="AK646" s="190"/>
      <c r="AL646" s="190"/>
      <c r="AM646" s="190"/>
      <c r="AN646" s="190"/>
      <c r="AO646" s="190"/>
      <c r="AP646" s="190"/>
      <c r="AQ646" s="190"/>
      <c r="AR646" s="190"/>
      <c r="AS646" s="190"/>
      <c r="AT646" s="190"/>
      <c r="AU646" s="190"/>
      <c r="AV646" s="190"/>
      <c r="AW646" s="190"/>
      <c r="AX646" s="190"/>
      <c r="AY646" s="190"/>
      <c r="AZ646" s="190"/>
      <c r="BA646" s="190"/>
      <c r="BB646" s="190"/>
      <c r="BC646" s="190"/>
      <c r="BD646" s="190"/>
      <c r="BE646" s="190"/>
      <c r="BF646" s="190"/>
      <c r="BG646" s="190"/>
      <c r="BH646" s="190"/>
      <c r="BI646" s="190"/>
      <c r="BJ646" s="190"/>
      <c r="BK646" s="190"/>
      <c r="BL646" s="190"/>
      <c r="BM646" s="190"/>
      <c r="BN646" s="190"/>
      <c r="BO646" s="190"/>
      <c r="BP646" s="190"/>
      <c r="BQ646" s="190"/>
      <c r="BR646" s="190"/>
      <c r="BS646" s="190"/>
      <c r="BT646" s="190"/>
      <c r="BU646" s="190"/>
      <c r="BV646" s="190"/>
      <c r="BW646" s="190"/>
      <c r="BX646" s="190"/>
      <c r="BY646" s="190"/>
      <c r="BZ646" s="190"/>
      <c r="CA646" s="190"/>
      <c r="CB646" s="190"/>
      <c r="CC646" s="190"/>
      <c r="CD646" s="190"/>
      <c r="CE646" s="190"/>
      <c r="CF646" s="190"/>
      <c r="CG646" s="190"/>
      <c r="CH646" s="190"/>
      <c r="CI646" s="190"/>
      <c r="CJ646" s="190"/>
      <c r="CK646" s="190"/>
      <c r="CL646" s="190"/>
      <c r="CN646" s="201"/>
      <c r="CO646" s="190"/>
      <c r="CP646" s="190"/>
      <c r="CQ646" s="190"/>
      <c r="CR646" s="190"/>
      <c r="CS646" s="190"/>
      <c r="CT646" s="190"/>
      <c r="CU646" s="190"/>
      <c r="CV646" s="190"/>
      <c r="CW646" s="190"/>
      <c r="CX646" s="190"/>
      <c r="CY646" s="190"/>
      <c r="CZ646" s="190"/>
      <c r="DA646" s="190"/>
      <c r="DB646" s="190"/>
      <c r="DC646" s="190"/>
      <c r="DD646" s="190"/>
      <c r="DE646" s="190"/>
      <c r="DF646" s="190"/>
      <c r="DG646" s="190"/>
      <c r="DH646" s="190"/>
      <c r="DI646" s="190"/>
      <c r="DJ646" s="190"/>
      <c r="DK646" s="190"/>
      <c r="DL646" s="190"/>
    </row>
    <row r="647" spans="1:116" x14ac:dyDescent="0.4">
      <c r="A647" s="174"/>
      <c r="E647" s="8"/>
      <c r="G647" s="175" t="s">
        <v>463</v>
      </c>
      <c r="H647" s="200"/>
      <c r="I647" s="201"/>
      <c r="J647" s="201"/>
      <c r="K647" s="202"/>
      <c r="L647" s="202"/>
      <c r="M647" s="202"/>
      <c r="N647" s="202"/>
      <c r="O647" s="202"/>
      <c r="P647" s="202"/>
      <c r="R647" s="202"/>
      <c r="S647" s="190" t="str">
        <f t="shared" ref="S647:CD647" si="858">S$22</f>
        <v>S$18</v>
      </c>
      <c r="T647" s="190" t="str">
        <f t="shared" si="858"/>
        <v>T$18</v>
      </c>
      <c r="U647" s="190" t="str">
        <f t="shared" si="858"/>
        <v>U$18</v>
      </c>
      <c r="V647" s="190" t="str">
        <f t="shared" si="858"/>
        <v>V$18</v>
      </c>
      <c r="W647" s="190" t="str">
        <f t="shared" si="858"/>
        <v>W$18</v>
      </c>
      <c r="X647" s="190" t="str">
        <f t="shared" si="858"/>
        <v>X$18</v>
      </c>
      <c r="Y647" s="190" t="str">
        <f t="shared" si="858"/>
        <v>Y$18</v>
      </c>
      <c r="Z647" s="190" t="str">
        <f t="shared" si="858"/>
        <v>Z$18</v>
      </c>
      <c r="AA647" s="190" t="str">
        <f t="shared" si="858"/>
        <v>AA$18</v>
      </c>
      <c r="AB647" s="190" t="str">
        <f t="shared" si="858"/>
        <v>AB$18</v>
      </c>
      <c r="AC647" s="190" t="str">
        <f t="shared" si="858"/>
        <v>AC$18</v>
      </c>
      <c r="AD647" s="190" t="str">
        <f t="shared" si="858"/>
        <v>AD$18</v>
      </c>
      <c r="AE647" s="190" t="str">
        <f t="shared" si="858"/>
        <v>AE$18</v>
      </c>
      <c r="AF647" s="190" t="str">
        <f t="shared" si="858"/>
        <v>AF$18</v>
      </c>
      <c r="AG647" s="190" t="str">
        <f t="shared" si="858"/>
        <v>AG$18</v>
      </c>
      <c r="AH647" s="190" t="str">
        <f t="shared" si="858"/>
        <v>AH$18</v>
      </c>
      <c r="AI647" s="190" t="str">
        <f t="shared" si="858"/>
        <v>AI$18</v>
      </c>
      <c r="AJ647" s="190" t="str">
        <f t="shared" si="858"/>
        <v>AJ$18</v>
      </c>
      <c r="AK647" s="190" t="str">
        <f t="shared" si="858"/>
        <v>AK$18</v>
      </c>
      <c r="AL647" s="190" t="str">
        <f t="shared" si="858"/>
        <v>AL$18</v>
      </c>
      <c r="AM647" s="190" t="str">
        <f t="shared" si="858"/>
        <v>AM$18</v>
      </c>
      <c r="AN647" s="190" t="str">
        <f t="shared" si="858"/>
        <v>AN$18</v>
      </c>
      <c r="AO647" s="190" t="str">
        <f t="shared" si="858"/>
        <v>AO$18</v>
      </c>
      <c r="AP647" s="190" t="str">
        <f t="shared" si="858"/>
        <v>AP$18</v>
      </c>
      <c r="AQ647" s="190" t="str">
        <f t="shared" si="858"/>
        <v>AQ$18</v>
      </c>
      <c r="AR647" s="190" t="str">
        <f t="shared" si="858"/>
        <v>AR$18</v>
      </c>
      <c r="AS647" s="190" t="str">
        <f t="shared" si="858"/>
        <v>AS$18</v>
      </c>
      <c r="AT647" s="190" t="str">
        <f t="shared" si="858"/>
        <v>AT$18</v>
      </c>
      <c r="AU647" s="190" t="str">
        <f t="shared" si="858"/>
        <v>AU$18</v>
      </c>
      <c r="AV647" s="190" t="str">
        <f t="shared" si="858"/>
        <v>AV$18</v>
      </c>
      <c r="AW647" s="190" t="str">
        <f t="shared" si="858"/>
        <v>AW$18</v>
      </c>
      <c r="AX647" s="190" t="str">
        <f t="shared" si="858"/>
        <v>AX$18</v>
      </c>
      <c r="AY647" s="190" t="str">
        <f t="shared" si="858"/>
        <v>AY$18</v>
      </c>
      <c r="AZ647" s="190" t="str">
        <f t="shared" si="858"/>
        <v>AZ$18</v>
      </c>
      <c r="BA647" s="190" t="str">
        <f t="shared" si="858"/>
        <v>BA$18</v>
      </c>
      <c r="BB647" s="190" t="str">
        <f t="shared" si="858"/>
        <v>BB$18</v>
      </c>
      <c r="BC647" s="190" t="str">
        <f t="shared" si="858"/>
        <v>BC$18</v>
      </c>
      <c r="BD647" s="190" t="str">
        <f t="shared" si="858"/>
        <v>BD$18</v>
      </c>
      <c r="BE647" s="190" t="str">
        <f t="shared" si="858"/>
        <v>BE$18</v>
      </c>
      <c r="BF647" s="190" t="str">
        <f t="shared" si="858"/>
        <v>BF$18</v>
      </c>
      <c r="BG647" s="190" t="str">
        <f t="shared" si="858"/>
        <v>BG$18</v>
      </c>
      <c r="BH647" s="190" t="str">
        <f t="shared" si="858"/>
        <v>BH$18</v>
      </c>
      <c r="BI647" s="190" t="str">
        <f t="shared" si="858"/>
        <v>BI$18</v>
      </c>
      <c r="BJ647" s="190" t="str">
        <f t="shared" si="858"/>
        <v>BJ$18</v>
      </c>
      <c r="BK647" s="190" t="str">
        <f t="shared" si="858"/>
        <v>BK$18</v>
      </c>
      <c r="BL647" s="190" t="str">
        <f t="shared" si="858"/>
        <v>BL$18</v>
      </c>
      <c r="BM647" s="190" t="str">
        <f t="shared" si="858"/>
        <v>BM$18</v>
      </c>
      <c r="BN647" s="190" t="str">
        <f t="shared" si="858"/>
        <v>BN$18</v>
      </c>
      <c r="BO647" s="190" t="str">
        <f t="shared" si="858"/>
        <v>BO$18</v>
      </c>
      <c r="BP647" s="190" t="str">
        <f t="shared" si="858"/>
        <v>BP$18</v>
      </c>
      <c r="BQ647" s="190" t="str">
        <f t="shared" si="858"/>
        <v>BQ$18</v>
      </c>
      <c r="BR647" s="190" t="str">
        <f t="shared" si="858"/>
        <v>BR$18</v>
      </c>
      <c r="BS647" s="190" t="str">
        <f t="shared" si="858"/>
        <v>BS$18</v>
      </c>
      <c r="BT647" s="190" t="str">
        <f t="shared" si="858"/>
        <v>BT$18</v>
      </c>
      <c r="BU647" s="190" t="str">
        <f t="shared" si="858"/>
        <v>BU$18</v>
      </c>
      <c r="BV647" s="190" t="str">
        <f t="shared" si="858"/>
        <v>BV$18</v>
      </c>
      <c r="BW647" s="190" t="str">
        <f t="shared" si="858"/>
        <v>BW$18</v>
      </c>
      <c r="BX647" s="190" t="str">
        <f t="shared" si="858"/>
        <v>BX$18</v>
      </c>
      <c r="BY647" s="190" t="str">
        <f t="shared" si="858"/>
        <v>BY$18</v>
      </c>
      <c r="BZ647" s="190" t="str">
        <f t="shared" si="858"/>
        <v>BZ$18</v>
      </c>
      <c r="CA647" s="190" t="str">
        <f t="shared" si="858"/>
        <v>CA$18</v>
      </c>
      <c r="CB647" s="190" t="str">
        <f t="shared" si="858"/>
        <v>CB$18</v>
      </c>
      <c r="CC647" s="190" t="str">
        <f t="shared" si="858"/>
        <v>CC$18</v>
      </c>
      <c r="CD647" s="190" t="str">
        <f t="shared" si="858"/>
        <v>CD$18</v>
      </c>
      <c r="CE647" s="190" t="str">
        <f t="shared" ref="CE647:CL647" si="859">CE$22</f>
        <v>CE$18</v>
      </c>
      <c r="CF647" s="190" t="str">
        <f t="shared" si="859"/>
        <v>CF$18</v>
      </c>
      <c r="CG647" s="190" t="str">
        <f t="shared" si="859"/>
        <v>CG$18</v>
      </c>
      <c r="CH647" s="190" t="str">
        <f t="shared" si="859"/>
        <v>CH$18</v>
      </c>
      <c r="CI647" s="190" t="str">
        <f t="shared" si="859"/>
        <v>CI$18</v>
      </c>
      <c r="CJ647" s="190" t="str">
        <f t="shared" si="859"/>
        <v>CJ$18</v>
      </c>
      <c r="CK647" s="190" t="str">
        <f t="shared" si="859"/>
        <v>CK$18</v>
      </c>
      <c r="CL647" s="190" t="str">
        <f t="shared" si="859"/>
        <v>CL$18</v>
      </c>
      <c r="CN647" s="201"/>
      <c r="CO647" s="190" t="str">
        <f t="shared" ref="CO647:DL647" si="860">CO$22</f>
        <v>CO$18</v>
      </c>
      <c r="CP647" s="190" t="str">
        <f t="shared" si="860"/>
        <v>CP$18</v>
      </c>
      <c r="CQ647" s="190" t="str">
        <f t="shared" si="860"/>
        <v>CQ$18</v>
      </c>
      <c r="CR647" s="190" t="str">
        <f t="shared" si="860"/>
        <v>CR$18</v>
      </c>
      <c r="CS647" s="190" t="str">
        <f t="shared" si="860"/>
        <v>CS$18</v>
      </c>
      <c r="CT647" s="190" t="str">
        <f t="shared" si="860"/>
        <v>CT$18</v>
      </c>
      <c r="CU647" s="190" t="str">
        <f t="shared" si="860"/>
        <v>CU$18</v>
      </c>
      <c r="CV647" s="190" t="str">
        <f t="shared" si="860"/>
        <v>CV$18</v>
      </c>
      <c r="CW647" s="190" t="str">
        <f t="shared" si="860"/>
        <v>CW$18</v>
      </c>
      <c r="CX647" s="190" t="str">
        <f t="shared" si="860"/>
        <v>CX$18</v>
      </c>
      <c r="CY647" s="190" t="str">
        <f t="shared" si="860"/>
        <v>CY$18</v>
      </c>
      <c r="CZ647" s="190" t="str">
        <f t="shared" si="860"/>
        <v>CZ$18</v>
      </c>
      <c r="DA647" s="190" t="str">
        <f t="shared" si="860"/>
        <v>DA$18</v>
      </c>
      <c r="DB647" s="190" t="str">
        <f t="shared" si="860"/>
        <v>DB$18</v>
      </c>
      <c r="DC647" s="190" t="str">
        <f t="shared" si="860"/>
        <v>DC$18</v>
      </c>
      <c r="DD647" s="190" t="str">
        <f t="shared" si="860"/>
        <v>DD$18</v>
      </c>
      <c r="DE647" s="190" t="str">
        <f t="shared" si="860"/>
        <v>DE$18</v>
      </c>
      <c r="DF647" s="190" t="str">
        <f t="shared" si="860"/>
        <v>DF$18</v>
      </c>
      <c r="DG647" s="190" t="str">
        <f t="shared" si="860"/>
        <v>DG$18</v>
      </c>
      <c r="DH647" s="190" t="str">
        <f t="shared" si="860"/>
        <v>DH$18</v>
      </c>
      <c r="DI647" s="190" t="str">
        <f t="shared" si="860"/>
        <v>DI$18</v>
      </c>
      <c r="DJ647" s="190" t="str">
        <f t="shared" si="860"/>
        <v>DJ$18</v>
      </c>
      <c r="DK647" s="190" t="str">
        <f t="shared" si="860"/>
        <v>DK$18</v>
      </c>
      <c r="DL647" s="190" t="str">
        <f t="shared" si="860"/>
        <v>DL$18</v>
      </c>
    </row>
    <row r="648" spans="1:116" x14ac:dyDescent="0.4">
      <c r="A648" s="174"/>
      <c r="E648" s="8"/>
      <c r="G648" s="175" t="s">
        <v>464</v>
      </c>
      <c r="H648" s="200"/>
      <c r="I648" s="201"/>
      <c r="J648" s="201"/>
      <c r="K648" s="202"/>
      <c r="L648" s="202"/>
      <c r="M648" s="202"/>
      <c r="N648" s="202"/>
      <c r="O648" s="202"/>
      <c r="P648" s="202"/>
      <c r="R648" s="202"/>
      <c r="S648" s="190" t="str">
        <f t="shared" ref="S648:CD648" si="861">S$23</f>
        <v>S$19</v>
      </c>
      <c r="T648" s="190" t="str">
        <f t="shared" si="861"/>
        <v>T$19</v>
      </c>
      <c r="U648" s="190" t="str">
        <f t="shared" si="861"/>
        <v>U$19</v>
      </c>
      <c r="V648" s="190" t="str">
        <f t="shared" si="861"/>
        <v>V$19</v>
      </c>
      <c r="W648" s="190" t="str">
        <f t="shared" si="861"/>
        <v>W$19</v>
      </c>
      <c r="X648" s="190" t="str">
        <f t="shared" si="861"/>
        <v>X$19</v>
      </c>
      <c r="Y648" s="190" t="str">
        <f t="shared" si="861"/>
        <v>Y$19</v>
      </c>
      <c r="Z648" s="190" t="str">
        <f t="shared" si="861"/>
        <v>Z$19</v>
      </c>
      <c r="AA648" s="190" t="str">
        <f t="shared" si="861"/>
        <v>AA$19</v>
      </c>
      <c r="AB648" s="190" t="str">
        <f t="shared" si="861"/>
        <v>AB$19</v>
      </c>
      <c r="AC648" s="190" t="str">
        <f t="shared" si="861"/>
        <v>AC$19</v>
      </c>
      <c r="AD648" s="190" t="str">
        <f t="shared" si="861"/>
        <v>AD$19</v>
      </c>
      <c r="AE648" s="190" t="str">
        <f t="shared" si="861"/>
        <v>AE$19</v>
      </c>
      <c r="AF648" s="190" t="str">
        <f t="shared" si="861"/>
        <v>AF$19</v>
      </c>
      <c r="AG648" s="190" t="str">
        <f t="shared" si="861"/>
        <v>AG$19</v>
      </c>
      <c r="AH648" s="190" t="str">
        <f t="shared" si="861"/>
        <v>AH$19</v>
      </c>
      <c r="AI648" s="190" t="str">
        <f t="shared" si="861"/>
        <v>AI$19</v>
      </c>
      <c r="AJ648" s="190" t="str">
        <f t="shared" si="861"/>
        <v>AJ$19</v>
      </c>
      <c r="AK648" s="190" t="str">
        <f t="shared" si="861"/>
        <v>AK$19</v>
      </c>
      <c r="AL648" s="190" t="str">
        <f t="shared" si="861"/>
        <v>AL$19</v>
      </c>
      <c r="AM648" s="190" t="str">
        <f t="shared" si="861"/>
        <v>AM$19</v>
      </c>
      <c r="AN648" s="190" t="str">
        <f t="shared" si="861"/>
        <v>AN$19</v>
      </c>
      <c r="AO648" s="190" t="str">
        <f t="shared" si="861"/>
        <v>AO$19</v>
      </c>
      <c r="AP648" s="190" t="str">
        <f t="shared" si="861"/>
        <v>AP$19</v>
      </c>
      <c r="AQ648" s="190" t="str">
        <f t="shared" si="861"/>
        <v>AQ$19</v>
      </c>
      <c r="AR648" s="190" t="str">
        <f t="shared" si="861"/>
        <v>AR$19</v>
      </c>
      <c r="AS648" s="190" t="str">
        <f t="shared" si="861"/>
        <v>AS$19</v>
      </c>
      <c r="AT648" s="190" t="str">
        <f t="shared" si="861"/>
        <v>AT$19</v>
      </c>
      <c r="AU648" s="190" t="str">
        <f t="shared" si="861"/>
        <v>AU$19</v>
      </c>
      <c r="AV648" s="190" t="str">
        <f t="shared" si="861"/>
        <v>AV$19</v>
      </c>
      <c r="AW648" s="190" t="str">
        <f t="shared" si="861"/>
        <v>AW$19</v>
      </c>
      <c r="AX648" s="190" t="str">
        <f t="shared" si="861"/>
        <v>AX$19</v>
      </c>
      <c r="AY648" s="190" t="str">
        <f t="shared" si="861"/>
        <v>AY$19</v>
      </c>
      <c r="AZ648" s="190" t="str">
        <f t="shared" si="861"/>
        <v>AZ$19</v>
      </c>
      <c r="BA648" s="190" t="str">
        <f t="shared" si="861"/>
        <v>BA$19</v>
      </c>
      <c r="BB648" s="190" t="str">
        <f t="shared" si="861"/>
        <v>BB$19</v>
      </c>
      <c r="BC648" s="190" t="str">
        <f t="shared" si="861"/>
        <v>BC$19</v>
      </c>
      <c r="BD648" s="190" t="str">
        <f t="shared" si="861"/>
        <v>BD$19</v>
      </c>
      <c r="BE648" s="190" t="str">
        <f t="shared" si="861"/>
        <v>BE$19</v>
      </c>
      <c r="BF648" s="190" t="str">
        <f t="shared" si="861"/>
        <v>BF$19</v>
      </c>
      <c r="BG648" s="190" t="str">
        <f t="shared" si="861"/>
        <v>BG$19</v>
      </c>
      <c r="BH648" s="190" t="str">
        <f t="shared" si="861"/>
        <v>BH$19</v>
      </c>
      <c r="BI648" s="190" t="str">
        <f t="shared" si="861"/>
        <v>BI$19</v>
      </c>
      <c r="BJ648" s="190" t="str">
        <f t="shared" si="861"/>
        <v>BJ$19</v>
      </c>
      <c r="BK648" s="190" t="str">
        <f t="shared" si="861"/>
        <v>BK$19</v>
      </c>
      <c r="BL648" s="190" t="str">
        <f t="shared" si="861"/>
        <v>BL$19</v>
      </c>
      <c r="BM648" s="190" t="str">
        <f t="shared" si="861"/>
        <v>BM$19</v>
      </c>
      <c r="BN648" s="190" t="str">
        <f t="shared" si="861"/>
        <v>BN$19</v>
      </c>
      <c r="BO648" s="190" t="str">
        <f t="shared" si="861"/>
        <v>BO$19</v>
      </c>
      <c r="BP648" s="190" t="str">
        <f t="shared" si="861"/>
        <v>BP$19</v>
      </c>
      <c r="BQ648" s="190" t="str">
        <f t="shared" si="861"/>
        <v>BQ$19</v>
      </c>
      <c r="BR648" s="190" t="str">
        <f t="shared" si="861"/>
        <v>BR$19</v>
      </c>
      <c r="BS648" s="190" t="str">
        <f t="shared" si="861"/>
        <v>BS$19</v>
      </c>
      <c r="BT648" s="190" t="str">
        <f t="shared" si="861"/>
        <v>BT$19</v>
      </c>
      <c r="BU648" s="190" t="str">
        <f t="shared" si="861"/>
        <v>BU$19</v>
      </c>
      <c r="BV648" s="190" t="str">
        <f t="shared" si="861"/>
        <v>BV$19</v>
      </c>
      <c r="BW648" s="190" t="str">
        <f t="shared" si="861"/>
        <v>BW$19</v>
      </c>
      <c r="BX648" s="190" t="str">
        <f t="shared" si="861"/>
        <v>BX$19</v>
      </c>
      <c r="BY648" s="190" t="str">
        <f t="shared" si="861"/>
        <v>BY$19</v>
      </c>
      <c r="BZ648" s="190" t="str">
        <f t="shared" si="861"/>
        <v>BZ$19</v>
      </c>
      <c r="CA648" s="190" t="str">
        <f t="shared" si="861"/>
        <v>CA$19</v>
      </c>
      <c r="CB648" s="190" t="str">
        <f t="shared" si="861"/>
        <v>CB$19</v>
      </c>
      <c r="CC648" s="190" t="str">
        <f t="shared" si="861"/>
        <v>CC$19</v>
      </c>
      <c r="CD648" s="190" t="str">
        <f t="shared" si="861"/>
        <v>CD$19</v>
      </c>
      <c r="CE648" s="190" t="str">
        <f t="shared" ref="CE648:CL648" si="862">CE$23</f>
        <v>CE$19</v>
      </c>
      <c r="CF648" s="190" t="str">
        <f t="shared" si="862"/>
        <v>CF$19</v>
      </c>
      <c r="CG648" s="190" t="str">
        <f t="shared" si="862"/>
        <v>CG$19</v>
      </c>
      <c r="CH648" s="190" t="str">
        <f t="shared" si="862"/>
        <v>CH$19</v>
      </c>
      <c r="CI648" s="190" t="str">
        <f t="shared" si="862"/>
        <v>CI$19</v>
      </c>
      <c r="CJ648" s="190" t="str">
        <f t="shared" si="862"/>
        <v>CJ$19</v>
      </c>
      <c r="CK648" s="190" t="str">
        <f t="shared" si="862"/>
        <v>CK$19</v>
      </c>
      <c r="CL648" s="190" t="str">
        <f t="shared" si="862"/>
        <v>CL$19</v>
      </c>
      <c r="CN648" s="201"/>
      <c r="CO648" s="190" t="str">
        <f t="shared" ref="CO648:DL648" si="863">CO$23</f>
        <v>CO$19</v>
      </c>
      <c r="CP648" s="190" t="str">
        <f t="shared" si="863"/>
        <v>CP$19</v>
      </c>
      <c r="CQ648" s="190" t="str">
        <f t="shared" si="863"/>
        <v>CQ$19</v>
      </c>
      <c r="CR648" s="190" t="str">
        <f t="shared" si="863"/>
        <v>CR$19</v>
      </c>
      <c r="CS648" s="190" t="str">
        <f t="shared" si="863"/>
        <v>CS$19</v>
      </c>
      <c r="CT648" s="190" t="str">
        <f t="shared" si="863"/>
        <v>CT$19</v>
      </c>
      <c r="CU648" s="190" t="str">
        <f t="shared" si="863"/>
        <v>CU$19</v>
      </c>
      <c r="CV648" s="190" t="str">
        <f t="shared" si="863"/>
        <v>CV$19</v>
      </c>
      <c r="CW648" s="190" t="str">
        <f t="shared" si="863"/>
        <v>CW$19</v>
      </c>
      <c r="CX648" s="190" t="str">
        <f t="shared" si="863"/>
        <v>CX$19</v>
      </c>
      <c r="CY648" s="190" t="str">
        <f t="shared" si="863"/>
        <v>CY$19</v>
      </c>
      <c r="CZ648" s="190" t="str">
        <f t="shared" si="863"/>
        <v>CZ$19</v>
      </c>
      <c r="DA648" s="190" t="str">
        <f t="shared" si="863"/>
        <v>DA$19</v>
      </c>
      <c r="DB648" s="190" t="str">
        <f t="shared" si="863"/>
        <v>DB$19</v>
      </c>
      <c r="DC648" s="190" t="str">
        <f t="shared" si="863"/>
        <v>DC$19</v>
      </c>
      <c r="DD648" s="190" t="str">
        <f t="shared" si="863"/>
        <v>DD$19</v>
      </c>
      <c r="DE648" s="190" t="str">
        <f t="shared" si="863"/>
        <v>DE$19</v>
      </c>
      <c r="DF648" s="190" t="str">
        <f t="shared" si="863"/>
        <v>DF$19</v>
      </c>
      <c r="DG648" s="190" t="str">
        <f t="shared" si="863"/>
        <v>DG$19</v>
      </c>
      <c r="DH648" s="190" t="str">
        <f t="shared" si="863"/>
        <v>DH$19</v>
      </c>
      <c r="DI648" s="190" t="str">
        <f t="shared" si="863"/>
        <v>DI$19</v>
      </c>
      <c r="DJ648" s="190" t="str">
        <f t="shared" si="863"/>
        <v>DJ$19</v>
      </c>
      <c r="DK648" s="190" t="str">
        <f t="shared" si="863"/>
        <v>DK$19</v>
      </c>
      <c r="DL648" s="190" t="str">
        <f t="shared" si="863"/>
        <v>DL$19</v>
      </c>
    </row>
    <row r="649" spans="1:116" x14ac:dyDescent="0.4">
      <c r="A649" s="31" t="s">
        <v>218</v>
      </c>
      <c r="B649" s="31" t="s">
        <v>81</v>
      </c>
      <c r="C649" s="31"/>
      <c r="D649" t="s">
        <v>812</v>
      </c>
      <c r="E649" s="8" t="str">
        <f t="shared" ref="E649:E651" si="864">ROW()&amp;" "&amp;D649</f>
        <v>649 LISTSALES-PV</v>
      </c>
      <c r="F649" t="s">
        <v>797</v>
      </c>
      <c r="G649" s="66" t="s">
        <v>779</v>
      </c>
      <c r="H649" s="22"/>
      <c r="I649" s="306"/>
      <c r="J649" s="306"/>
      <c r="K649" s="22"/>
      <c r="L649" s="22"/>
      <c r="M649" s="22"/>
      <c r="N649" s="22"/>
      <c r="O649" s="22"/>
      <c r="P649" s="22"/>
      <c r="R649" s="66"/>
      <c r="S649" s="66"/>
      <c r="T649" s="66"/>
      <c r="U649" s="66"/>
      <c r="V649" s="66"/>
      <c r="W649" s="66"/>
      <c r="X649" s="66"/>
      <c r="Y649" s="66"/>
      <c r="Z649" s="66"/>
      <c r="AA649" s="66"/>
      <c r="AB649" s="66"/>
      <c r="AC649" s="66"/>
      <c r="AD649" s="66"/>
      <c r="AE649" s="66"/>
      <c r="AF649" s="66"/>
      <c r="AG649" s="66"/>
      <c r="AH649" s="66"/>
      <c r="AI649" s="66"/>
      <c r="AJ649" s="66"/>
      <c r="AK649" s="66"/>
      <c r="AL649" s="66"/>
      <c r="AM649" s="66"/>
      <c r="AN649" s="66"/>
      <c r="AO649" s="66"/>
      <c r="AP649" s="66"/>
      <c r="AQ649" s="66"/>
      <c r="AR649" s="66"/>
      <c r="AS649" s="66"/>
      <c r="AT649" s="66"/>
      <c r="AU649" s="66"/>
      <c r="AV649" s="66"/>
      <c r="AW649" s="66"/>
      <c r="AX649" s="66"/>
      <c r="AY649" s="66"/>
      <c r="AZ649" s="66"/>
      <c r="BA649" s="66"/>
      <c r="BB649" s="66"/>
      <c r="BC649" s="66"/>
      <c r="BD649" s="66"/>
      <c r="BE649" s="66"/>
      <c r="BF649" s="66"/>
      <c r="BG649" s="66"/>
      <c r="BH649" s="66"/>
      <c r="BI649" s="66"/>
      <c r="BJ649" s="66"/>
      <c r="BK649" s="66"/>
      <c r="BL649" s="66"/>
      <c r="BM649" s="66"/>
      <c r="BN649" s="66"/>
      <c r="BO649" s="66"/>
      <c r="BP649" s="66"/>
      <c r="BQ649" s="66"/>
      <c r="BR649" s="66"/>
      <c r="BS649" s="66"/>
      <c r="BT649" s="66"/>
      <c r="BU649" s="66"/>
      <c r="BV649" s="66"/>
      <c r="BW649" s="66"/>
      <c r="BX649" s="66"/>
      <c r="BY649" s="66"/>
      <c r="BZ649" s="66"/>
      <c r="CA649" s="66"/>
      <c r="CB649" s="66"/>
      <c r="CC649" s="66"/>
      <c r="CD649" s="66"/>
      <c r="CE649" s="66"/>
      <c r="CF649" s="66"/>
      <c r="CG649" s="66"/>
      <c r="CH649" s="66"/>
      <c r="CI649" s="66"/>
      <c r="CJ649" s="66"/>
      <c r="CK649" s="66"/>
      <c r="CL649" s="66"/>
      <c r="CM649" s="66"/>
      <c r="CN649" s="66"/>
      <c r="CO649" s="66"/>
      <c r="CP649" s="66"/>
      <c r="CQ649" s="66"/>
      <c r="CR649" s="66"/>
      <c r="CS649" s="66"/>
      <c r="CT649" s="66"/>
      <c r="CU649" s="66"/>
      <c r="CV649" s="66"/>
      <c r="CW649" s="66"/>
      <c r="CX649" s="66"/>
      <c r="CY649" s="66"/>
      <c r="CZ649" s="66"/>
      <c r="DA649" s="66"/>
      <c r="DB649" s="66"/>
      <c r="DC649" s="66"/>
      <c r="DD649" s="66"/>
      <c r="DE649" s="66"/>
      <c r="DF649" s="66"/>
      <c r="DG649" s="66"/>
      <c r="DH649" s="66"/>
      <c r="DI649" s="66"/>
      <c r="DJ649" s="66"/>
      <c r="DK649" s="66"/>
      <c r="DL649" s="66"/>
    </row>
    <row r="650" spans="1:116" x14ac:dyDescent="0.4">
      <c r="B650" t="s">
        <v>332</v>
      </c>
      <c r="D650" t="s">
        <v>812</v>
      </c>
      <c r="E650" s="8" t="str">
        <f t="shared" si="864"/>
        <v>650 LISTSALES-PV</v>
      </c>
      <c r="G650" s="95" t="s">
        <v>813</v>
      </c>
      <c r="H650" s="31"/>
      <c r="I650" s="73"/>
      <c r="J650" s="73"/>
      <c r="K650" s="58"/>
      <c r="L650" s="58"/>
      <c r="M650" s="58"/>
      <c r="N650" s="58"/>
      <c r="O650" s="58"/>
      <c r="P650" s="58"/>
      <c r="R650" s="33"/>
      <c r="CM650" s="8"/>
      <c r="CN650" s="8"/>
      <c r="CO650" s="8"/>
      <c r="CP650" s="8"/>
      <c r="CQ650" s="8"/>
      <c r="CR650" s="8"/>
      <c r="CS650" s="8"/>
      <c r="CT650" s="8"/>
      <c r="CU650" s="8"/>
      <c r="CV650" s="8"/>
      <c r="CW650" s="8"/>
      <c r="CX650" s="8"/>
      <c r="CY650" s="8"/>
      <c r="CZ650" s="8"/>
      <c r="DA650" s="8"/>
      <c r="DB650" s="8"/>
      <c r="DC650" s="8"/>
      <c r="DD650" s="8"/>
      <c r="DE650" s="8"/>
      <c r="DF650" s="8"/>
      <c r="DG650" s="8"/>
      <c r="DH650" s="8"/>
      <c r="DI650" s="8"/>
      <c r="DJ650" s="8"/>
      <c r="DK650" s="8"/>
      <c r="DL650" s="8"/>
    </row>
    <row r="651" spans="1:116" x14ac:dyDescent="0.4">
      <c r="D651" t="s">
        <v>812</v>
      </c>
      <c r="E651" s="8" t="str">
        <f t="shared" si="864"/>
        <v>651 LISTSALES-PV</v>
      </c>
      <c r="G651" s="125"/>
      <c r="H651" s="31"/>
      <c r="I651" s="73"/>
      <c r="J651" s="73"/>
      <c r="K651" s="58"/>
      <c r="L651" s="58"/>
      <c r="M651" s="58"/>
      <c r="N651" s="58"/>
      <c r="O651" s="58"/>
      <c r="P651" s="58"/>
      <c r="R651" s="33"/>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row>
    <row r="652" spans="1:116" x14ac:dyDescent="0.4">
      <c r="D652" t="s">
        <v>812</v>
      </c>
      <c r="E652" s="8" t="str">
        <f t="shared" ref="E652:E706" si="865">ROW()&amp;" "&amp;D652</f>
        <v>652 LISTSALES-PV</v>
      </c>
      <c r="G652" s="95" t="s">
        <v>814</v>
      </c>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4">
      <c r="D653" t="s">
        <v>812</v>
      </c>
      <c r="E653" s="8" t="str">
        <f t="shared" si="865"/>
        <v>653 LISTSALES-PV</v>
      </c>
      <c r="G653" s="145" t="s">
        <v>519</v>
      </c>
      <c r="H653" s="31"/>
      <c r="I653" s="73"/>
      <c r="J653" s="380"/>
      <c r="K653" s="380">
        <v>0.2</v>
      </c>
      <c r="L653" s="380">
        <v>0.2</v>
      </c>
      <c r="M653" s="380">
        <v>0.2</v>
      </c>
      <c r="N653" s="380">
        <v>0.2</v>
      </c>
      <c r="O653" s="380">
        <v>0.2</v>
      </c>
      <c r="P653" s="380">
        <v>0.2</v>
      </c>
      <c r="R653" s="33"/>
      <c r="S653" s="20" cm="1">
        <f t="array" ref="S653">INDEX($K:$P,ROW(),MATCH(S$3,$K$2:$P$2,0))</f>
        <v>0.2</v>
      </c>
      <c r="T653" s="20" cm="1">
        <f t="array" ref="T653">INDEX($K:$P,ROW(),MATCH(T$3,$K$2:$P$2,0))</f>
        <v>0.2</v>
      </c>
      <c r="U653" s="20" cm="1">
        <f t="array" ref="U653">INDEX($K:$P,ROW(),MATCH(U$3,$K$2:$P$2,0))</f>
        <v>0.2</v>
      </c>
      <c r="V653" s="20" cm="1">
        <f t="array" ref="V653">INDEX($K:$P,ROW(),MATCH(V$3,$K$2:$P$2,0))</f>
        <v>0.2</v>
      </c>
      <c r="W653" s="20" cm="1">
        <f t="array" ref="W653">INDEX($K:$P,ROW(),MATCH(W$3,$K$2:$P$2,0))</f>
        <v>0.2</v>
      </c>
      <c r="X653" s="20" cm="1">
        <f t="array" ref="X653">INDEX($K:$P,ROW(),MATCH(X$3,$K$2:$P$2,0))</f>
        <v>0.2</v>
      </c>
      <c r="Y653" s="20" cm="1">
        <f t="array" ref="Y653">INDEX($K:$P,ROW(),MATCH(Y$3,$K$2:$P$2,0))</f>
        <v>0.2</v>
      </c>
      <c r="Z653" s="20" cm="1">
        <f t="array" ref="Z653">INDEX($K:$P,ROW(),MATCH(Z$3,$K$2:$P$2,0))</f>
        <v>0.2</v>
      </c>
      <c r="AA653" s="20" cm="1">
        <f t="array" ref="AA653">INDEX($K:$P,ROW(),MATCH(AA$3,$K$2:$P$2,0))</f>
        <v>0.2</v>
      </c>
      <c r="AB653" s="20" cm="1">
        <f t="array" ref="AB653">INDEX($K:$P,ROW(),MATCH(AB$3,$K$2:$P$2,0))</f>
        <v>0.2</v>
      </c>
      <c r="AC653" s="20" cm="1">
        <f t="array" ref="AC653">INDEX($K:$P,ROW(),MATCH(AC$3,$K$2:$P$2,0))</f>
        <v>0.2</v>
      </c>
      <c r="AD653" s="20" cm="1">
        <f t="array" ref="AD653">INDEX($K:$P,ROW(),MATCH(AD$3,$K$2:$P$2,0))</f>
        <v>0.2</v>
      </c>
      <c r="AE653" s="20" cm="1">
        <f t="array" ref="AE653">INDEX($K:$P,ROW(),MATCH(AE$3,$K$2:$P$2,0))</f>
        <v>0.2</v>
      </c>
      <c r="AF653" s="20" cm="1">
        <f t="array" ref="AF653">INDEX($K:$P,ROW(),MATCH(AF$3,$K$2:$P$2,0))</f>
        <v>0.2</v>
      </c>
      <c r="AG653" s="20" cm="1">
        <f t="array" ref="AG653">INDEX($K:$P,ROW(),MATCH(AG$3,$K$2:$P$2,0))</f>
        <v>0.2</v>
      </c>
      <c r="AH653" s="20" cm="1">
        <f t="array" ref="AH653">INDEX($K:$P,ROW(),MATCH(AH$3,$K$2:$P$2,0))</f>
        <v>0.2</v>
      </c>
      <c r="AI653" s="20" cm="1">
        <f t="array" ref="AI653">INDEX($K:$P,ROW(),MATCH(AI$3,$K$2:$P$2,0))</f>
        <v>0.2</v>
      </c>
      <c r="AJ653" s="20" cm="1">
        <f t="array" ref="AJ653">INDEX($K:$P,ROW(),MATCH(AJ$3,$K$2:$P$2,0))</f>
        <v>0.2</v>
      </c>
      <c r="AK653" s="20" cm="1">
        <f t="array" ref="AK653">INDEX($K:$P,ROW(),MATCH(AK$3,$K$2:$P$2,0))</f>
        <v>0.2</v>
      </c>
      <c r="AL653" s="20" cm="1">
        <f t="array" ref="AL653">INDEX($K:$P,ROW(),MATCH(AL$3,$K$2:$P$2,0))</f>
        <v>0.2</v>
      </c>
      <c r="AM653" s="20" cm="1">
        <f t="array" ref="AM653">INDEX($K:$P,ROW(),MATCH(AM$3,$K$2:$P$2,0))</f>
        <v>0.2</v>
      </c>
      <c r="AN653" s="20" cm="1">
        <f t="array" ref="AN653">INDEX($K:$P,ROW(),MATCH(AN$3,$K$2:$P$2,0))</f>
        <v>0.2</v>
      </c>
      <c r="AO653" s="20" cm="1">
        <f t="array" ref="AO653">INDEX($K:$P,ROW(),MATCH(AO$3,$K$2:$P$2,0))</f>
        <v>0.2</v>
      </c>
      <c r="AP653" s="20" cm="1">
        <f t="array" ref="AP653">INDEX($K:$P,ROW(),MATCH(AP$3,$K$2:$P$2,0))</f>
        <v>0.2</v>
      </c>
      <c r="AQ653" s="20" cm="1">
        <f t="array" ref="AQ653">INDEX($K:$P,ROW(),MATCH(AQ$3,$K$2:$P$2,0))</f>
        <v>0.2</v>
      </c>
      <c r="AR653" s="20" cm="1">
        <f t="array" ref="AR653">INDEX($K:$P,ROW(),MATCH(AR$3,$K$2:$P$2,0))</f>
        <v>0.2</v>
      </c>
      <c r="AS653" s="20" cm="1">
        <f t="array" ref="AS653">INDEX($K:$P,ROW(),MATCH(AS$3,$K$2:$P$2,0))</f>
        <v>0.2</v>
      </c>
      <c r="AT653" s="20" cm="1">
        <f t="array" ref="AT653">INDEX($K:$P,ROW(),MATCH(AT$3,$K$2:$P$2,0))</f>
        <v>0.2</v>
      </c>
      <c r="AU653" s="20" cm="1">
        <f t="array" ref="AU653">INDEX($K:$P,ROW(),MATCH(AU$3,$K$2:$P$2,0))</f>
        <v>0.2</v>
      </c>
      <c r="AV653" s="20" cm="1">
        <f t="array" ref="AV653">INDEX($K:$P,ROW(),MATCH(AV$3,$K$2:$P$2,0))</f>
        <v>0.2</v>
      </c>
      <c r="AW653" s="20" cm="1">
        <f t="array" ref="AW653">INDEX($K:$P,ROW(),MATCH(AW$3,$K$2:$P$2,0))</f>
        <v>0.2</v>
      </c>
      <c r="AX653" s="20" cm="1">
        <f t="array" ref="AX653">INDEX($K:$P,ROW(),MATCH(AX$3,$K$2:$P$2,0))</f>
        <v>0.2</v>
      </c>
      <c r="AY653" s="20" cm="1">
        <f t="array" ref="AY653">INDEX($K:$P,ROW(),MATCH(AY$3,$K$2:$P$2,0))</f>
        <v>0.2</v>
      </c>
      <c r="AZ653" s="20" cm="1">
        <f t="array" ref="AZ653">INDEX($K:$P,ROW(),MATCH(AZ$3,$K$2:$P$2,0))</f>
        <v>0.2</v>
      </c>
      <c r="BA653" s="20" cm="1">
        <f t="array" ref="BA653">INDEX($K:$P,ROW(),MATCH(BA$3,$K$2:$P$2,0))</f>
        <v>0.2</v>
      </c>
      <c r="BB653" s="20" cm="1">
        <f t="array" ref="BB653">INDEX($K:$P,ROW(),MATCH(BB$3,$K$2:$P$2,0))</f>
        <v>0.2</v>
      </c>
      <c r="BC653" s="20" cm="1">
        <f t="array" ref="BC653">INDEX($K:$P,ROW(),MATCH(BC$3,$K$2:$P$2,0))</f>
        <v>0.2</v>
      </c>
      <c r="BD653" s="20" cm="1">
        <f t="array" ref="BD653">INDEX($K:$P,ROW(),MATCH(BD$3,$K$2:$P$2,0))</f>
        <v>0.2</v>
      </c>
      <c r="BE653" s="20" cm="1">
        <f t="array" ref="BE653">INDEX($K:$P,ROW(),MATCH(BE$3,$K$2:$P$2,0))</f>
        <v>0.2</v>
      </c>
      <c r="BF653" s="20" cm="1">
        <f t="array" ref="BF653">INDEX($K:$P,ROW(),MATCH(BF$3,$K$2:$P$2,0))</f>
        <v>0.2</v>
      </c>
      <c r="BG653" s="20" cm="1">
        <f t="array" ref="BG653">INDEX($K:$P,ROW(),MATCH(BG$3,$K$2:$P$2,0))</f>
        <v>0.2</v>
      </c>
      <c r="BH653" s="20" cm="1">
        <f t="array" ref="BH653">INDEX($K:$P,ROW(),MATCH(BH$3,$K$2:$P$2,0))</f>
        <v>0.2</v>
      </c>
      <c r="BI653" s="20" cm="1">
        <f t="array" ref="BI653">INDEX($K:$P,ROW(),MATCH(BI$3,$K$2:$P$2,0))</f>
        <v>0.2</v>
      </c>
      <c r="BJ653" s="20" cm="1">
        <f t="array" ref="BJ653">INDEX($K:$P,ROW(),MATCH(BJ$3,$K$2:$P$2,0))</f>
        <v>0.2</v>
      </c>
      <c r="BK653" s="20" cm="1">
        <f t="array" ref="BK653">INDEX($K:$P,ROW(),MATCH(BK$3,$K$2:$P$2,0))</f>
        <v>0.2</v>
      </c>
      <c r="BL653" s="20" cm="1">
        <f t="array" ref="BL653">INDEX($K:$P,ROW(),MATCH(BL$3,$K$2:$P$2,0))</f>
        <v>0.2</v>
      </c>
      <c r="BM653" s="20" cm="1">
        <f t="array" ref="BM653">INDEX($K:$P,ROW(),MATCH(BM$3,$K$2:$P$2,0))</f>
        <v>0.2</v>
      </c>
      <c r="BN653" s="20" cm="1">
        <f t="array" ref="BN653">INDEX($K:$P,ROW(),MATCH(BN$3,$K$2:$P$2,0))</f>
        <v>0.2</v>
      </c>
      <c r="BO653" s="20" cm="1">
        <f t="array" ref="BO653">INDEX($K:$P,ROW(),MATCH(BO$3,$K$2:$P$2,0))</f>
        <v>0.2</v>
      </c>
      <c r="BP653" s="20" cm="1">
        <f t="array" ref="BP653">INDEX($K:$P,ROW(),MATCH(BP$3,$K$2:$P$2,0))</f>
        <v>0.2</v>
      </c>
      <c r="BQ653" s="20" cm="1">
        <f t="array" ref="BQ653">INDEX($K:$P,ROW(),MATCH(BQ$3,$K$2:$P$2,0))</f>
        <v>0.2</v>
      </c>
      <c r="BR653" s="20" cm="1">
        <f t="array" ref="BR653">INDEX($K:$P,ROW(),MATCH(BR$3,$K$2:$P$2,0))</f>
        <v>0.2</v>
      </c>
      <c r="BS653" s="20" cm="1">
        <f t="array" ref="BS653">INDEX($K:$P,ROW(),MATCH(BS$3,$K$2:$P$2,0))</f>
        <v>0.2</v>
      </c>
      <c r="BT653" s="20" cm="1">
        <f t="array" ref="BT653">INDEX($K:$P,ROW(),MATCH(BT$3,$K$2:$P$2,0))</f>
        <v>0.2</v>
      </c>
      <c r="BU653" s="20" cm="1">
        <f t="array" ref="BU653">INDEX($K:$P,ROW(),MATCH(BU$3,$K$2:$P$2,0))</f>
        <v>0.2</v>
      </c>
      <c r="BV653" s="20" cm="1">
        <f t="array" ref="BV653">INDEX($K:$P,ROW(),MATCH(BV$3,$K$2:$P$2,0))</f>
        <v>0.2</v>
      </c>
      <c r="BW653" s="20" cm="1">
        <f t="array" ref="BW653">INDEX($K:$P,ROW(),MATCH(BW$3,$K$2:$P$2,0))</f>
        <v>0.2</v>
      </c>
      <c r="BX653" s="20" cm="1">
        <f t="array" ref="BX653">INDEX($K:$P,ROW(),MATCH(BX$3,$K$2:$P$2,0))</f>
        <v>0.2</v>
      </c>
      <c r="BY653" s="20" cm="1">
        <f t="array" ref="BY653">INDEX($K:$P,ROW(),MATCH(BY$3,$K$2:$P$2,0))</f>
        <v>0.2</v>
      </c>
      <c r="BZ653" s="20" cm="1">
        <f t="array" ref="BZ653">INDEX($K:$P,ROW(),MATCH(BZ$3,$K$2:$P$2,0))</f>
        <v>0.2</v>
      </c>
      <c r="CA653" s="20" cm="1">
        <f t="array" ref="CA653">INDEX($K:$P,ROW(),MATCH(CA$3,$K$2:$P$2,0))</f>
        <v>0.2</v>
      </c>
      <c r="CB653" s="20" cm="1">
        <f t="array" ref="CB653">INDEX($K:$P,ROW(),MATCH(CB$3,$K$2:$P$2,0))</f>
        <v>0.2</v>
      </c>
      <c r="CC653" s="20" cm="1">
        <f t="array" ref="CC653">INDEX($K:$P,ROW(),MATCH(CC$3,$K$2:$P$2,0))</f>
        <v>0.2</v>
      </c>
      <c r="CD653" s="20" cm="1">
        <f t="array" ref="CD653">INDEX($K:$P,ROW(),MATCH(CD$3,$K$2:$P$2,0))</f>
        <v>0.2</v>
      </c>
      <c r="CE653" s="20" cm="1">
        <f t="array" ref="CE653">INDEX($K:$P,ROW(),MATCH(CE$3,$K$2:$P$2,0))</f>
        <v>0.2</v>
      </c>
      <c r="CF653" s="20" cm="1">
        <f t="array" ref="CF653">INDEX($K:$P,ROW(),MATCH(CF$3,$K$2:$P$2,0))</f>
        <v>0.2</v>
      </c>
      <c r="CG653" s="20" cm="1">
        <f t="array" ref="CG653">INDEX($K:$P,ROW(),MATCH(CG$3,$K$2:$P$2,0))</f>
        <v>0.2</v>
      </c>
      <c r="CH653" s="20" cm="1">
        <f t="array" ref="CH653">INDEX($K:$P,ROW(),MATCH(CH$3,$K$2:$P$2,0))</f>
        <v>0.2</v>
      </c>
      <c r="CI653" s="20" cm="1">
        <f t="array" ref="CI653">INDEX($K:$P,ROW(),MATCH(CI$3,$K$2:$P$2,0))</f>
        <v>0.2</v>
      </c>
      <c r="CJ653" s="20" cm="1">
        <f t="array" ref="CJ653">INDEX($K:$P,ROW(),MATCH(CJ$3,$K$2:$P$2,0))</f>
        <v>0.2</v>
      </c>
      <c r="CK653" s="20" cm="1">
        <f t="array" ref="CK653">INDEX($K:$P,ROW(),MATCH(CK$3,$K$2:$P$2,0))</f>
        <v>0.2</v>
      </c>
      <c r="CL653" s="20" cm="1">
        <f t="array" ref="CL653">INDEX($K:$P,ROW(),MATCH(CL$3,$K$2:$P$2,0))</f>
        <v>0.2</v>
      </c>
      <c r="CM653" s="20" t="e" cm="1">
        <f t="array" ref="CM653">INDEX($K:$P,ROW(),MATCH(CM$3,$K$2:$P$2,0))</f>
        <v>#N/A</v>
      </c>
      <c r="CN653" s="20" t="e" cm="1">
        <f t="array" ref="CN653">INDEX($K:$P,ROW(),MATCH(CN$3,$K$2:$P$2,0))</f>
        <v>#N/A</v>
      </c>
      <c r="CO653" s="20" t="e" cm="1">
        <f t="array" ref="CO653">INDEX($K:$P,ROW(),MATCH(CO$3,$K$2:$P$2,0))</f>
        <v>#N/A</v>
      </c>
      <c r="CP653" s="20" t="e" cm="1">
        <f t="array" ref="CP653">INDEX($K:$P,ROW(),MATCH(CP$3,$K$2:$P$2,0))</f>
        <v>#N/A</v>
      </c>
      <c r="CQ653" s="20" t="e" cm="1">
        <f t="array" ref="CQ653">INDEX($K:$P,ROW(),MATCH(CQ$3,$K$2:$P$2,0))</f>
        <v>#N/A</v>
      </c>
      <c r="CR653" s="20" t="e" cm="1">
        <f t="array" ref="CR653">INDEX($K:$P,ROW(),MATCH(CR$3,$K$2:$P$2,0))</f>
        <v>#N/A</v>
      </c>
      <c r="CS653" s="20" t="e" cm="1">
        <f t="array" ref="CS653">INDEX($K:$P,ROW(),MATCH(CS$3,$K$2:$P$2,0))</f>
        <v>#N/A</v>
      </c>
      <c r="CT653" s="20" t="e" cm="1">
        <f t="array" ref="CT653">INDEX($K:$P,ROW(),MATCH(CT$3,$K$2:$P$2,0))</f>
        <v>#N/A</v>
      </c>
      <c r="CU653" s="20" t="e" cm="1">
        <f t="array" ref="CU653">INDEX($K:$P,ROW(),MATCH(CU$3,$K$2:$P$2,0))</f>
        <v>#N/A</v>
      </c>
      <c r="CV653" s="20" t="e" cm="1">
        <f t="array" ref="CV653">INDEX($K:$P,ROW(),MATCH(CV$3,$K$2:$P$2,0))</f>
        <v>#N/A</v>
      </c>
      <c r="CW653" s="20" t="e" cm="1">
        <f t="array" ref="CW653">INDEX($K:$P,ROW(),MATCH(CW$3,$K$2:$P$2,0))</f>
        <v>#N/A</v>
      </c>
      <c r="CX653" s="20" t="e" cm="1">
        <f t="array" ref="CX653">INDEX($K:$P,ROW(),MATCH(CX$3,$K$2:$P$2,0))</f>
        <v>#N/A</v>
      </c>
      <c r="CY653" s="20" t="e" cm="1">
        <f t="array" ref="CY653">INDEX($K:$P,ROW(),MATCH(CY$3,$K$2:$P$2,0))</f>
        <v>#N/A</v>
      </c>
      <c r="CZ653" s="20" t="e" cm="1">
        <f t="array" ref="CZ653">INDEX($K:$P,ROW(),MATCH(CZ$3,$K$2:$P$2,0))</f>
        <v>#N/A</v>
      </c>
      <c r="DA653" s="20" t="e" cm="1">
        <f t="array" ref="DA653">INDEX($K:$P,ROW(),MATCH(DA$3,$K$2:$P$2,0))</f>
        <v>#N/A</v>
      </c>
      <c r="DB653" s="20" t="e" cm="1">
        <f t="array" ref="DB653">INDEX($K:$P,ROW(),MATCH(DB$3,$K$2:$P$2,0))</f>
        <v>#N/A</v>
      </c>
      <c r="DC653" s="20" t="e" cm="1">
        <f t="array" ref="DC653">INDEX($K:$P,ROW(),MATCH(DC$3,$K$2:$P$2,0))</f>
        <v>#N/A</v>
      </c>
      <c r="DD653" s="20" t="e" cm="1">
        <f t="array" ref="DD653">INDEX($K:$P,ROW(),MATCH(DD$3,$K$2:$P$2,0))</f>
        <v>#N/A</v>
      </c>
      <c r="DE653" s="20" t="e" cm="1">
        <f t="array" ref="DE653">INDEX($K:$P,ROW(),MATCH(DE$3,$K$2:$P$2,0))</f>
        <v>#N/A</v>
      </c>
      <c r="DF653" s="20" t="e" cm="1">
        <f t="array" ref="DF653">INDEX($K:$P,ROW(),MATCH(DF$3,$K$2:$P$2,0))</f>
        <v>#N/A</v>
      </c>
      <c r="DG653" s="20" t="e" cm="1">
        <f t="array" ref="DG653">INDEX($K:$P,ROW(),MATCH(DG$3,$K$2:$P$2,0))</f>
        <v>#N/A</v>
      </c>
      <c r="DH653" s="20" t="e" cm="1">
        <f t="array" ref="DH653">INDEX($K:$P,ROW(),MATCH(DH$3,$K$2:$P$2,0))</f>
        <v>#N/A</v>
      </c>
      <c r="DI653" s="20" t="e" cm="1">
        <f t="array" ref="DI653">INDEX($K:$P,ROW(),MATCH(DI$3,$K$2:$P$2,0))</f>
        <v>#N/A</v>
      </c>
      <c r="DJ653" s="20" t="e" cm="1">
        <f t="array" ref="DJ653">INDEX($K:$P,ROW(),MATCH(DJ$3,$K$2:$P$2,0))</f>
        <v>#N/A</v>
      </c>
      <c r="DK653" s="20" t="e" cm="1">
        <f t="array" ref="DK653">INDEX($K:$P,ROW(),MATCH(DK$3,$K$2:$P$2,0))</f>
        <v>#N/A</v>
      </c>
      <c r="DL653" s="20" t="e" cm="1">
        <f t="array" ref="DL653">INDEX($K:$P,ROW(),MATCH(DL$3,$K$2:$P$2,0))</f>
        <v>#N/A</v>
      </c>
    </row>
    <row r="654" spans="1:116" x14ac:dyDescent="0.4">
      <c r="D654" t="s">
        <v>812</v>
      </c>
      <c r="E654" s="8" t="str">
        <f t="shared" si="865"/>
        <v>654 LISTSALES-PV</v>
      </c>
      <c r="G654" s="145" t="s">
        <v>520</v>
      </c>
      <c r="H654" s="31"/>
      <c r="I654" s="73"/>
      <c r="J654" s="380"/>
      <c r="K654" s="380">
        <v>0.2</v>
      </c>
      <c r="L654" s="380">
        <v>0.2</v>
      </c>
      <c r="M654" s="380">
        <v>0.2</v>
      </c>
      <c r="N654" s="380">
        <v>0.2</v>
      </c>
      <c r="O654" s="380">
        <v>0.2</v>
      </c>
      <c r="P654" s="380">
        <v>0.2</v>
      </c>
      <c r="R654" s="33"/>
      <c r="S654" s="20" cm="1">
        <f t="array" ref="S654">INDEX($K:$P,ROW(),MATCH(S$3,$K$2:$P$2,0))</f>
        <v>0.2</v>
      </c>
      <c r="T654" s="20" cm="1">
        <f t="array" ref="T654">INDEX($K:$P,ROW(),MATCH(T$3,$K$2:$P$2,0))</f>
        <v>0.2</v>
      </c>
      <c r="U654" s="20" cm="1">
        <f t="array" ref="U654">INDEX($K:$P,ROW(),MATCH(U$3,$K$2:$P$2,0))</f>
        <v>0.2</v>
      </c>
      <c r="V654" s="20" cm="1">
        <f t="array" ref="V654">INDEX($K:$P,ROW(),MATCH(V$3,$K$2:$P$2,0))</f>
        <v>0.2</v>
      </c>
      <c r="W654" s="20" cm="1">
        <f t="array" ref="W654">INDEX($K:$P,ROW(),MATCH(W$3,$K$2:$P$2,0))</f>
        <v>0.2</v>
      </c>
      <c r="X654" s="20" cm="1">
        <f t="array" ref="X654">INDEX($K:$P,ROW(),MATCH(X$3,$K$2:$P$2,0))</f>
        <v>0.2</v>
      </c>
      <c r="Y654" s="20" cm="1">
        <f t="array" ref="Y654">INDEX($K:$P,ROW(),MATCH(Y$3,$K$2:$P$2,0))</f>
        <v>0.2</v>
      </c>
      <c r="Z654" s="20" cm="1">
        <f t="array" ref="Z654">INDEX($K:$P,ROW(),MATCH(Z$3,$K$2:$P$2,0))</f>
        <v>0.2</v>
      </c>
      <c r="AA654" s="20" cm="1">
        <f t="array" ref="AA654">INDEX($K:$P,ROW(),MATCH(AA$3,$K$2:$P$2,0))</f>
        <v>0.2</v>
      </c>
      <c r="AB654" s="20" cm="1">
        <f t="array" ref="AB654">INDEX($K:$P,ROW(),MATCH(AB$3,$K$2:$P$2,0))</f>
        <v>0.2</v>
      </c>
      <c r="AC654" s="20" cm="1">
        <f t="array" ref="AC654">INDEX($K:$P,ROW(),MATCH(AC$3,$K$2:$P$2,0))</f>
        <v>0.2</v>
      </c>
      <c r="AD654" s="20" cm="1">
        <f t="array" ref="AD654">INDEX($K:$P,ROW(),MATCH(AD$3,$K$2:$P$2,0))</f>
        <v>0.2</v>
      </c>
      <c r="AE654" s="20" cm="1">
        <f t="array" ref="AE654">INDEX($K:$P,ROW(),MATCH(AE$3,$K$2:$P$2,0))</f>
        <v>0.2</v>
      </c>
      <c r="AF654" s="20" cm="1">
        <f t="array" ref="AF654">INDEX($K:$P,ROW(),MATCH(AF$3,$K$2:$P$2,0))</f>
        <v>0.2</v>
      </c>
      <c r="AG654" s="20" cm="1">
        <f t="array" ref="AG654">INDEX($K:$P,ROW(),MATCH(AG$3,$K$2:$P$2,0))</f>
        <v>0.2</v>
      </c>
      <c r="AH654" s="20" cm="1">
        <f t="array" ref="AH654">INDEX($K:$P,ROW(),MATCH(AH$3,$K$2:$P$2,0))</f>
        <v>0.2</v>
      </c>
      <c r="AI654" s="20" cm="1">
        <f t="array" ref="AI654">INDEX($K:$P,ROW(),MATCH(AI$3,$K$2:$P$2,0))</f>
        <v>0.2</v>
      </c>
      <c r="AJ654" s="20" cm="1">
        <f t="array" ref="AJ654">INDEX($K:$P,ROW(),MATCH(AJ$3,$K$2:$P$2,0))</f>
        <v>0.2</v>
      </c>
      <c r="AK654" s="20" cm="1">
        <f t="array" ref="AK654">INDEX($K:$P,ROW(),MATCH(AK$3,$K$2:$P$2,0))</f>
        <v>0.2</v>
      </c>
      <c r="AL654" s="20" cm="1">
        <f t="array" ref="AL654">INDEX($K:$P,ROW(),MATCH(AL$3,$K$2:$P$2,0))</f>
        <v>0.2</v>
      </c>
      <c r="AM654" s="20" cm="1">
        <f t="array" ref="AM654">INDEX($K:$P,ROW(),MATCH(AM$3,$K$2:$P$2,0))</f>
        <v>0.2</v>
      </c>
      <c r="AN654" s="20" cm="1">
        <f t="array" ref="AN654">INDEX($K:$P,ROW(),MATCH(AN$3,$K$2:$P$2,0))</f>
        <v>0.2</v>
      </c>
      <c r="AO654" s="20" cm="1">
        <f t="array" ref="AO654">INDEX($K:$P,ROW(),MATCH(AO$3,$K$2:$P$2,0))</f>
        <v>0.2</v>
      </c>
      <c r="AP654" s="20" cm="1">
        <f t="array" ref="AP654">INDEX($K:$P,ROW(),MATCH(AP$3,$K$2:$P$2,0))</f>
        <v>0.2</v>
      </c>
      <c r="AQ654" s="20" cm="1">
        <f t="array" ref="AQ654">INDEX($K:$P,ROW(),MATCH(AQ$3,$K$2:$P$2,0))</f>
        <v>0.2</v>
      </c>
      <c r="AR654" s="20" cm="1">
        <f t="array" ref="AR654">INDEX($K:$P,ROW(),MATCH(AR$3,$K$2:$P$2,0))</f>
        <v>0.2</v>
      </c>
      <c r="AS654" s="20" cm="1">
        <f t="array" ref="AS654">INDEX($K:$P,ROW(),MATCH(AS$3,$K$2:$P$2,0))</f>
        <v>0.2</v>
      </c>
      <c r="AT654" s="20" cm="1">
        <f t="array" ref="AT654">INDEX($K:$P,ROW(),MATCH(AT$3,$K$2:$P$2,0))</f>
        <v>0.2</v>
      </c>
      <c r="AU654" s="20" cm="1">
        <f t="array" ref="AU654">INDEX($K:$P,ROW(),MATCH(AU$3,$K$2:$P$2,0))</f>
        <v>0.2</v>
      </c>
      <c r="AV654" s="20" cm="1">
        <f t="array" ref="AV654">INDEX($K:$P,ROW(),MATCH(AV$3,$K$2:$P$2,0))</f>
        <v>0.2</v>
      </c>
      <c r="AW654" s="20" cm="1">
        <f t="array" ref="AW654">INDEX($K:$P,ROW(),MATCH(AW$3,$K$2:$P$2,0))</f>
        <v>0.2</v>
      </c>
      <c r="AX654" s="20" cm="1">
        <f t="array" ref="AX654">INDEX($K:$P,ROW(),MATCH(AX$3,$K$2:$P$2,0))</f>
        <v>0.2</v>
      </c>
      <c r="AY654" s="20" cm="1">
        <f t="array" ref="AY654">INDEX($K:$P,ROW(),MATCH(AY$3,$K$2:$P$2,0))</f>
        <v>0.2</v>
      </c>
      <c r="AZ654" s="20" cm="1">
        <f t="array" ref="AZ654">INDEX($K:$P,ROW(),MATCH(AZ$3,$K$2:$P$2,0))</f>
        <v>0.2</v>
      </c>
      <c r="BA654" s="20" cm="1">
        <f t="array" ref="BA654">INDEX($K:$P,ROW(),MATCH(BA$3,$K$2:$P$2,0))</f>
        <v>0.2</v>
      </c>
      <c r="BB654" s="20" cm="1">
        <f t="array" ref="BB654">INDEX($K:$P,ROW(),MATCH(BB$3,$K$2:$P$2,0))</f>
        <v>0.2</v>
      </c>
      <c r="BC654" s="20" cm="1">
        <f t="array" ref="BC654">INDEX($K:$P,ROW(),MATCH(BC$3,$K$2:$P$2,0))</f>
        <v>0.2</v>
      </c>
      <c r="BD654" s="20" cm="1">
        <f t="array" ref="BD654">INDEX($K:$P,ROW(),MATCH(BD$3,$K$2:$P$2,0))</f>
        <v>0.2</v>
      </c>
      <c r="BE654" s="20" cm="1">
        <f t="array" ref="BE654">INDEX($K:$P,ROW(),MATCH(BE$3,$K$2:$P$2,0))</f>
        <v>0.2</v>
      </c>
      <c r="BF654" s="20" cm="1">
        <f t="array" ref="BF654">INDEX($K:$P,ROW(),MATCH(BF$3,$K$2:$P$2,0))</f>
        <v>0.2</v>
      </c>
      <c r="BG654" s="20" cm="1">
        <f t="array" ref="BG654">INDEX($K:$P,ROW(),MATCH(BG$3,$K$2:$P$2,0))</f>
        <v>0.2</v>
      </c>
      <c r="BH654" s="20" cm="1">
        <f t="array" ref="BH654">INDEX($K:$P,ROW(),MATCH(BH$3,$K$2:$P$2,0))</f>
        <v>0.2</v>
      </c>
      <c r="BI654" s="20" cm="1">
        <f t="array" ref="BI654">INDEX($K:$P,ROW(),MATCH(BI$3,$K$2:$P$2,0))</f>
        <v>0.2</v>
      </c>
      <c r="BJ654" s="20" cm="1">
        <f t="array" ref="BJ654">INDEX($K:$P,ROW(),MATCH(BJ$3,$K$2:$P$2,0))</f>
        <v>0.2</v>
      </c>
      <c r="BK654" s="20" cm="1">
        <f t="array" ref="BK654">INDEX($K:$P,ROW(),MATCH(BK$3,$K$2:$P$2,0))</f>
        <v>0.2</v>
      </c>
      <c r="BL654" s="20" cm="1">
        <f t="array" ref="BL654">INDEX($K:$P,ROW(),MATCH(BL$3,$K$2:$P$2,0))</f>
        <v>0.2</v>
      </c>
      <c r="BM654" s="20" cm="1">
        <f t="array" ref="BM654">INDEX($K:$P,ROW(),MATCH(BM$3,$K$2:$P$2,0))</f>
        <v>0.2</v>
      </c>
      <c r="BN654" s="20" cm="1">
        <f t="array" ref="BN654">INDEX($K:$P,ROW(),MATCH(BN$3,$K$2:$P$2,0))</f>
        <v>0.2</v>
      </c>
      <c r="BO654" s="20" cm="1">
        <f t="array" ref="BO654">INDEX($K:$P,ROW(),MATCH(BO$3,$K$2:$P$2,0))</f>
        <v>0.2</v>
      </c>
      <c r="BP654" s="20" cm="1">
        <f t="array" ref="BP654">INDEX($K:$P,ROW(),MATCH(BP$3,$K$2:$P$2,0))</f>
        <v>0.2</v>
      </c>
      <c r="BQ654" s="20" cm="1">
        <f t="array" ref="BQ654">INDEX($K:$P,ROW(),MATCH(BQ$3,$K$2:$P$2,0))</f>
        <v>0.2</v>
      </c>
      <c r="BR654" s="20" cm="1">
        <f t="array" ref="BR654">INDEX($K:$P,ROW(),MATCH(BR$3,$K$2:$P$2,0))</f>
        <v>0.2</v>
      </c>
      <c r="BS654" s="20" cm="1">
        <f t="array" ref="BS654">INDEX($K:$P,ROW(),MATCH(BS$3,$K$2:$P$2,0))</f>
        <v>0.2</v>
      </c>
      <c r="BT654" s="20" cm="1">
        <f t="array" ref="BT654">INDEX($K:$P,ROW(),MATCH(BT$3,$K$2:$P$2,0))</f>
        <v>0.2</v>
      </c>
      <c r="BU654" s="20" cm="1">
        <f t="array" ref="BU654">INDEX($K:$P,ROW(),MATCH(BU$3,$K$2:$P$2,0))</f>
        <v>0.2</v>
      </c>
      <c r="BV654" s="20" cm="1">
        <f t="array" ref="BV654">INDEX($K:$P,ROW(),MATCH(BV$3,$K$2:$P$2,0))</f>
        <v>0.2</v>
      </c>
      <c r="BW654" s="20" cm="1">
        <f t="array" ref="BW654">INDEX($K:$P,ROW(),MATCH(BW$3,$K$2:$P$2,0))</f>
        <v>0.2</v>
      </c>
      <c r="BX654" s="20" cm="1">
        <f t="array" ref="BX654">INDEX($K:$P,ROW(),MATCH(BX$3,$K$2:$P$2,0))</f>
        <v>0.2</v>
      </c>
      <c r="BY654" s="20" cm="1">
        <f t="array" ref="BY654">INDEX($K:$P,ROW(),MATCH(BY$3,$K$2:$P$2,0))</f>
        <v>0.2</v>
      </c>
      <c r="BZ654" s="20" cm="1">
        <f t="array" ref="BZ654">INDEX($K:$P,ROW(),MATCH(BZ$3,$K$2:$P$2,0))</f>
        <v>0.2</v>
      </c>
      <c r="CA654" s="20" cm="1">
        <f t="array" ref="CA654">INDEX($K:$P,ROW(),MATCH(CA$3,$K$2:$P$2,0))</f>
        <v>0.2</v>
      </c>
      <c r="CB654" s="20" cm="1">
        <f t="array" ref="CB654">INDEX($K:$P,ROW(),MATCH(CB$3,$K$2:$P$2,0))</f>
        <v>0.2</v>
      </c>
      <c r="CC654" s="20" cm="1">
        <f t="array" ref="CC654">INDEX($K:$P,ROW(),MATCH(CC$3,$K$2:$P$2,0))</f>
        <v>0.2</v>
      </c>
      <c r="CD654" s="20" cm="1">
        <f t="array" ref="CD654">INDEX($K:$P,ROW(),MATCH(CD$3,$K$2:$P$2,0))</f>
        <v>0.2</v>
      </c>
      <c r="CE654" s="20" cm="1">
        <f t="array" ref="CE654">INDEX($K:$P,ROW(),MATCH(CE$3,$K$2:$P$2,0))</f>
        <v>0.2</v>
      </c>
      <c r="CF654" s="20" cm="1">
        <f t="array" ref="CF654">INDEX($K:$P,ROW(),MATCH(CF$3,$K$2:$P$2,0))</f>
        <v>0.2</v>
      </c>
      <c r="CG654" s="20" cm="1">
        <f t="array" ref="CG654">INDEX($K:$P,ROW(),MATCH(CG$3,$K$2:$P$2,0))</f>
        <v>0.2</v>
      </c>
      <c r="CH654" s="20" cm="1">
        <f t="array" ref="CH654">INDEX($K:$P,ROW(),MATCH(CH$3,$K$2:$P$2,0))</f>
        <v>0.2</v>
      </c>
      <c r="CI654" s="20" cm="1">
        <f t="array" ref="CI654">INDEX($K:$P,ROW(),MATCH(CI$3,$K$2:$P$2,0))</f>
        <v>0.2</v>
      </c>
      <c r="CJ654" s="20" cm="1">
        <f t="array" ref="CJ654">INDEX($K:$P,ROW(),MATCH(CJ$3,$K$2:$P$2,0))</f>
        <v>0.2</v>
      </c>
      <c r="CK654" s="20" cm="1">
        <f t="array" ref="CK654">INDEX($K:$P,ROW(),MATCH(CK$3,$K$2:$P$2,0))</f>
        <v>0.2</v>
      </c>
      <c r="CL654" s="20" cm="1">
        <f t="array" ref="CL654">INDEX($K:$P,ROW(),MATCH(CL$3,$K$2:$P$2,0))</f>
        <v>0.2</v>
      </c>
      <c r="CM654" s="20" t="e" cm="1">
        <f t="array" ref="CM654">INDEX($K:$P,ROW(),MATCH(CM$3,$K$2:$P$2,0))</f>
        <v>#N/A</v>
      </c>
      <c r="CN654" s="20" t="e" cm="1">
        <f t="array" ref="CN654">INDEX($K:$P,ROW(),MATCH(CN$3,$K$2:$P$2,0))</f>
        <v>#N/A</v>
      </c>
      <c r="CO654" s="20" t="e" cm="1">
        <f t="array" ref="CO654">INDEX($K:$P,ROW(),MATCH(CO$3,$K$2:$P$2,0))</f>
        <v>#N/A</v>
      </c>
      <c r="CP654" s="20" t="e" cm="1">
        <f t="array" ref="CP654">INDEX($K:$P,ROW(),MATCH(CP$3,$K$2:$P$2,0))</f>
        <v>#N/A</v>
      </c>
      <c r="CQ654" s="20" t="e" cm="1">
        <f t="array" ref="CQ654">INDEX($K:$P,ROW(),MATCH(CQ$3,$K$2:$P$2,0))</f>
        <v>#N/A</v>
      </c>
      <c r="CR654" s="20" t="e" cm="1">
        <f t="array" ref="CR654">INDEX($K:$P,ROW(),MATCH(CR$3,$K$2:$P$2,0))</f>
        <v>#N/A</v>
      </c>
      <c r="CS654" s="20" t="e" cm="1">
        <f t="array" ref="CS654">INDEX($K:$P,ROW(),MATCH(CS$3,$K$2:$P$2,0))</f>
        <v>#N/A</v>
      </c>
      <c r="CT654" s="20" t="e" cm="1">
        <f t="array" ref="CT654">INDEX($K:$P,ROW(),MATCH(CT$3,$K$2:$P$2,0))</f>
        <v>#N/A</v>
      </c>
      <c r="CU654" s="20" t="e" cm="1">
        <f t="array" ref="CU654">INDEX($K:$P,ROW(),MATCH(CU$3,$K$2:$P$2,0))</f>
        <v>#N/A</v>
      </c>
      <c r="CV654" s="20" t="e" cm="1">
        <f t="array" ref="CV654">INDEX($K:$P,ROW(),MATCH(CV$3,$K$2:$P$2,0))</f>
        <v>#N/A</v>
      </c>
      <c r="CW654" s="20" t="e" cm="1">
        <f t="array" ref="CW654">INDEX($K:$P,ROW(),MATCH(CW$3,$K$2:$P$2,0))</f>
        <v>#N/A</v>
      </c>
      <c r="CX654" s="20" t="e" cm="1">
        <f t="array" ref="CX654">INDEX($K:$P,ROW(),MATCH(CX$3,$K$2:$P$2,0))</f>
        <v>#N/A</v>
      </c>
      <c r="CY654" s="20" t="e" cm="1">
        <f t="array" ref="CY654">INDEX($K:$P,ROW(),MATCH(CY$3,$K$2:$P$2,0))</f>
        <v>#N/A</v>
      </c>
      <c r="CZ654" s="20" t="e" cm="1">
        <f t="array" ref="CZ654">INDEX($K:$P,ROW(),MATCH(CZ$3,$K$2:$P$2,0))</f>
        <v>#N/A</v>
      </c>
      <c r="DA654" s="20" t="e" cm="1">
        <f t="array" ref="DA654">INDEX($K:$P,ROW(),MATCH(DA$3,$K$2:$P$2,0))</f>
        <v>#N/A</v>
      </c>
      <c r="DB654" s="20" t="e" cm="1">
        <f t="array" ref="DB654">INDEX($K:$P,ROW(),MATCH(DB$3,$K$2:$P$2,0))</f>
        <v>#N/A</v>
      </c>
      <c r="DC654" s="20" t="e" cm="1">
        <f t="array" ref="DC654">INDEX($K:$P,ROW(),MATCH(DC$3,$K$2:$P$2,0))</f>
        <v>#N/A</v>
      </c>
      <c r="DD654" s="20" t="e" cm="1">
        <f t="array" ref="DD654">INDEX($K:$P,ROW(),MATCH(DD$3,$K$2:$P$2,0))</f>
        <v>#N/A</v>
      </c>
      <c r="DE654" s="20" t="e" cm="1">
        <f t="array" ref="DE654">INDEX($K:$P,ROW(),MATCH(DE$3,$K$2:$P$2,0))</f>
        <v>#N/A</v>
      </c>
      <c r="DF654" s="20" t="e" cm="1">
        <f t="array" ref="DF654">INDEX($K:$P,ROW(),MATCH(DF$3,$K$2:$P$2,0))</f>
        <v>#N/A</v>
      </c>
      <c r="DG654" s="20" t="e" cm="1">
        <f t="array" ref="DG654">INDEX($K:$P,ROW(),MATCH(DG$3,$K$2:$P$2,0))</f>
        <v>#N/A</v>
      </c>
      <c r="DH654" s="20" t="e" cm="1">
        <f t="array" ref="DH654">INDEX($K:$P,ROW(),MATCH(DH$3,$K$2:$P$2,0))</f>
        <v>#N/A</v>
      </c>
      <c r="DI654" s="20" t="e" cm="1">
        <f t="array" ref="DI654">INDEX($K:$P,ROW(),MATCH(DI$3,$K$2:$P$2,0))</f>
        <v>#N/A</v>
      </c>
      <c r="DJ654" s="20" t="e" cm="1">
        <f t="array" ref="DJ654">INDEX($K:$P,ROW(),MATCH(DJ$3,$K$2:$P$2,0))</f>
        <v>#N/A</v>
      </c>
      <c r="DK654" s="20" t="e" cm="1">
        <f t="array" ref="DK654">INDEX($K:$P,ROW(),MATCH(DK$3,$K$2:$P$2,0))</f>
        <v>#N/A</v>
      </c>
      <c r="DL654" s="20" t="e" cm="1">
        <f t="array" ref="DL654">INDEX($K:$P,ROW(),MATCH(DL$3,$K$2:$P$2,0))</f>
        <v>#N/A</v>
      </c>
    </row>
    <row r="655" spans="1:116" x14ac:dyDescent="0.4">
      <c r="D655" t="s">
        <v>812</v>
      </c>
      <c r="E655" s="8" t="str">
        <f t="shared" si="865"/>
        <v>655 LISTSALES-PV</v>
      </c>
      <c r="G655" s="145" t="s">
        <v>808</v>
      </c>
      <c r="H655" s="31"/>
      <c r="I655" s="73"/>
      <c r="J655" s="380"/>
      <c r="K655" s="380">
        <v>0.1</v>
      </c>
      <c r="L655" s="380">
        <v>0.1</v>
      </c>
      <c r="M655" s="380">
        <v>0.1</v>
      </c>
      <c r="N655" s="380">
        <v>0.1</v>
      </c>
      <c r="O655" s="380">
        <v>0.1</v>
      </c>
      <c r="P655" s="380">
        <v>0.1</v>
      </c>
      <c r="R655" s="33"/>
      <c r="S655" s="20" cm="1">
        <f t="array" ref="S655">INDEX($K:$P,ROW(),MATCH(S$3,$K$2:$P$2,0))</f>
        <v>0.1</v>
      </c>
      <c r="T655" s="20" cm="1">
        <f t="array" ref="T655">INDEX($K:$P,ROW(),MATCH(T$3,$K$2:$P$2,0))</f>
        <v>0.1</v>
      </c>
      <c r="U655" s="20" cm="1">
        <f t="array" ref="U655">INDEX($K:$P,ROW(),MATCH(U$3,$K$2:$P$2,0))</f>
        <v>0.1</v>
      </c>
      <c r="V655" s="20" cm="1">
        <f t="array" ref="V655">INDEX($K:$P,ROW(),MATCH(V$3,$K$2:$P$2,0))</f>
        <v>0.1</v>
      </c>
      <c r="W655" s="20" cm="1">
        <f t="array" ref="W655">INDEX($K:$P,ROW(),MATCH(W$3,$K$2:$P$2,0))</f>
        <v>0.1</v>
      </c>
      <c r="X655" s="20" cm="1">
        <f t="array" ref="X655">INDEX($K:$P,ROW(),MATCH(X$3,$K$2:$P$2,0))</f>
        <v>0.1</v>
      </c>
      <c r="Y655" s="20" cm="1">
        <f t="array" ref="Y655">INDEX($K:$P,ROW(),MATCH(Y$3,$K$2:$P$2,0))</f>
        <v>0.1</v>
      </c>
      <c r="Z655" s="20" cm="1">
        <f t="array" ref="Z655">INDEX($K:$P,ROW(),MATCH(Z$3,$K$2:$P$2,0))</f>
        <v>0.1</v>
      </c>
      <c r="AA655" s="20" cm="1">
        <f t="array" ref="AA655">INDEX($K:$P,ROW(),MATCH(AA$3,$K$2:$P$2,0))</f>
        <v>0.1</v>
      </c>
      <c r="AB655" s="20" cm="1">
        <f t="array" ref="AB655">INDEX($K:$P,ROW(),MATCH(AB$3,$K$2:$P$2,0))</f>
        <v>0.1</v>
      </c>
      <c r="AC655" s="20" cm="1">
        <f t="array" ref="AC655">INDEX($K:$P,ROW(),MATCH(AC$3,$K$2:$P$2,0))</f>
        <v>0.1</v>
      </c>
      <c r="AD655" s="20" cm="1">
        <f t="array" ref="AD655">INDEX($K:$P,ROW(),MATCH(AD$3,$K$2:$P$2,0))</f>
        <v>0.1</v>
      </c>
      <c r="AE655" s="20" cm="1">
        <f t="array" ref="AE655">INDEX($K:$P,ROW(),MATCH(AE$3,$K$2:$P$2,0))</f>
        <v>0.1</v>
      </c>
      <c r="AF655" s="20" cm="1">
        <f t="array" ref="AF655">INDEX($K:$P,ROW(),MATCH(AF$3,$K$2:$P$2,0))</f>
        <v>0.1</v>
      </c>
      <c r="AG655" s="20" cm="1">
        <f t="array" ref="AG655">INDEX($K:$P,ROW(),MATCH(AG$3,$K$2:$P$2,0))</f>
        <v>0.1</v>
      </c>
      <c r="AH655" s="20" cm="1">
        <f t="array" ref="AH655">INDEX($K:$P,ROW(),MATCH(AH$3,$K$2:$P$2,0))</f>
        <v>0.1</v>
      </c>
      <c r="AI655" s="20" cm="1">
        <f t="array" ref="AI655">INDEX($K:$P,ROW(),MATCH(AI$3,$K$2:$P$2,0))</f>
        <v>0.1</v>
      </c>
      <c r="AJ655" s="20" cm="1">
        <f t="array" ref="AJ655">INDEX($K:$P,ROW(),MATCH(AJ$3,$K$2:$P$2,0))</f>
        <v>0.1</v>
      </c>
      <c r="AK655" s="20" cm="1">
        <f t="array" ref="AK655">INDEX($K:$P,ROW(),MATCH(AK$3,$K$2:$P$2,0))</f>
        <v>0.1</v>
      </c>
      <c r="AL655" s="20" cm="1">
        <f t="array" ref="AL655">INDEX($K:$P,ROW(),MATCH(AL$3,$K$2:$P$2,0))</f>
        <v>0.1</v>
      </c>
      <c r="AM655" s="20" cm="1">
        <f t="array" ref="AM655">INDEX($K:$P,ROW(),MATCH(AM$3,$K$2:$P$2,0))</f>
        <v>0.1</v>
      </c>
      <c r="AN655" s="20" cm="1">
        <f t="array" ref="AN655">INDEX($K:$P,ROW(),MATCH(AN$3,$K$2:$P$2,0))</f>
        <v>0.1</v>
      </c>
      <c r="AO655" s="20" cm="1">
        <f t="array" ref="AO655">INDEX($K:$P,ROW(),MATCH(AO$3,$K$2:$P$2,0))</f>
        <v>0.1</v>
      </c>
      <c r="AP655" s="20" cm="1">
        <f t="array" ref="AP655">INDEX($K:$P,ROW(),MATCH(AP$3,$K$2:$P$2,0))</f>
        <v>0.1</v>
      </c>
      <c r="AQ655" s="20" cm="1">
        <f t="array" ref="AQ655">INDEX($K:$P,ROW(),MATCH(AQ$3,$K$2:$P$2,0))</f>
        <v>0.1</v>
      </c>
      <c r="AR655" s="20" cm="1">
        <f t="array" ref="AR655">INDEX($K:$P,ROW(),MATCH(AR$3,$K$2:$P$2,0))</f>
        <v>0.1</v>
      </c>
      <c r="AS655" s="20" cm="1">
        <f t="array" ref="AS655">INDEX($K:$P,ROW(),MATCH(AS$3,$K$2:$P$2,0))</f>
        <v>0.1</v>
      </c>
      <c r="AT655" s="20" cm="1">
        <f t="array" ref="AT655">INDEX($K:$P,ROW(),MATCH(AT$3,$K$2:$P$2,0))</f>
        <v>0.1</v>
      </c>
      <c r="AU655" s="20" cm="1">
        <f t="array" ref="AU655">INDEX($K:$P,ROW(),MATCH(AU$3,$K$2:$P$2,0))</f>
        <v>0.1</v>
      </c>
      <c r="AV655" s="20" cm="1">
        <f t="array" ref="AV655">INDEX($K:$P,ROW(),MATCH(AV$3,$K$2:$P$2,0))</f>
        <v>0.1</v>
      </c>
      <c r="AW655" s="20" cm="1">
        <f t="array" ref="AW655">INDEX($K:$P,ROW(),MATCH(AW$3,$K$2:$P$2,0))</f>
        <v>0.1</v>
      </c>
      <c r="AX655" s="20" cm="1">
        <f t="array" ref="AX655">INDEX($K:$P,ROW(),MATCH(AX$3,$K$2:$P$2,0))</f>
        <v>0.1</v>
      </c>
      <c r="AY655" s="20" cm="1">
        <f t="array" ref="AY655">INDEX($K:$P,ROW(),MATCH(AY$3,$K$2:$P$2,0))</f>
        <v>0.1</v>
      </c>
      <c r="AZ655" s="20" cm="1">
        <f t="array" ref="AZ655">INDEX($K:$P,ROW(),MATCH(AZ$3,$K$2:$P$2,0))</f>
        <v>0.1</v>
      </c>
      <c r="BA655" s="20" cm="1">
        <f t="array" ref="BA655">INDEX($K:$P,ROW(),MATCH(BA$3,$K$2:$P$2,0))</f>
        <v>0.1</v>
      </c>
      <c r="BB655" s="20" cm="1">
        <f t="array" ref="BB655">INDEX($K:$P,ROW(),MATCH(BB$3,$K$2:$P$2,0))</f>
        <v>0.1</v>
      </c>
      <c r="BC655" s="20" cm="1">
        <f t="array" ref="BC655">INDEX($K:$P,ROW(),MATCH(BC$3,$K$2:$P$2,0))</f>
        <v>0.1</v>
      </c>
      <c r="BD655" s="20" cm="1">
        <f t="array" ref="BD655">INDEX($K:$P,ROW(),MATCH(BD$3,$K$2:$P$2,0))</f>
        <v>0.1</v>
      </c>
      <c r="BE655" s="20" cm="1">
        <f t="array" ref="BE655">INDEX($K:$P,ROW(),MATCH(BE$3,$K$2:$P$2,0))</f>
        <v>0.1</v>
      </c>
      <c r="BF655" s="20" cm="1">
        <f t="array" ref="BF655">INDEX($K:$P,ROW(),MATCH(BF$3,$K$2:$P$2,0))</f>
        <v>0.1</v>
      </c>
      <c r="BG655" s="20" cm="1">
        <f t="array" ref="BG655">INDEX($K:$P,ROW(),MATCH(BG$3,$K$2:$P$2,0))</f>
        <v>0.1</v>
      </c>
      <c r="BH655" s="20" cm="1">
        <f t="array" ref="BH655">INDEX($K:$P,ROW(),MATCH(BH$3,$K$2:$P$2,0))</f>
        <v>0.1</v>
      </c>
      <c r="BI655" s="20" cm="1">
        <f t="array" ref="BI655">INDEX($K:$P,ROW(),MATCH(BI$3,$K$2:$P$2,0))</f>
        <v>0.1</v>
      </c>
      <c r="BJ655" s="20" cm="1">
        <f t="array" ref="BJ655">INDEX($K:$P,ROW(),MATCH(BJ$3,$K$2:$P$2,0))</f>
        <v>0.1</v>
      </c>
      <c r="BK655" s="20" cm="1">
        <f t="array" ref="BK655">INDEX($K:$P,ROW(),MATCH(BK$3,$K$2:$P$2,0))</f>
        <v>0.1</v>
      </c>
      <c r="BL655" s="20" cm="1">
        <f t="array" ref="BL655">INDEX($K:$P,ROW(),MATCH(BL$3,$K$2:$P$2,0))</f>
        <v>0.1</v>
      </c>
      <c r="BM655" s="20" cm="1">
        <f t="array" ref="BM655">INDEX($K:$P,ROW(),MATCH(BM$3,$K$2:$P$2,0))</f>
        <v>0.1</v>
      </c>
      <c r="BN655" s="20" cm="1">
        <f t="array" ref="BN655">INDEX($K:$P,ROW(),MATCH(BN$3,$K$2:$P$2,0))</f>
        <v>0.1</v>
      </c>
      <c r="BO655" s="20" cm="1">
        <f t="array" ref="BO655">INDEX($K:$P,ROW(),MATCH(BO$3,$K$2:$P$2,0))</f>
        <v>0.1</v>
      </c>
      <c r="BP655" s="20" cm="1">
        <f t="array" ref="BP655">INDEX($K:$P,ROW(),MATCH(BP$3,$K$2:$P$2,0))</f>
        <v>0.1</v>
      </c>
      <c r="BQ655" s="20" cm="1">
        <f t="array" ref="BQ655">INDEX($K:$P,ROW(),MATCH(BQ$3,$K$2:$P$2,0))</f>
        <v>0.1</v>
      </c>
      <c r="BR655" s="20" cm="1">
        <f t="array" ref="BR655">INDEX($K:$P,ROW(),MATCH(BR$3,$K$2:$P$2,0))</f>
        <v>0.1</v>
      </c>
      <c r="BS655" s="20" cm="1">
        <f t="array" ref="BS655">INDEX($K:$P,ROW(),MATCH(BS$3,$K$2:$P$2,0))</f>
        <v>0.1</v>
      </c>
      <c r="BT655" s="20" cm="1">
        <f t="array" ref="BT655">INDEX($K:$P,ROW(),MATCH(BT$3,$K$2:$P$2,0))</f>
        <v>0.1</v>
      </c>
      <c r="BU655" s="20" cm="1">
        <f t="array" ref="BU655">INDEX($K:$P,ROW(),MATCH(BU$3,$K$2:$P$2,0))</f>
        <v>0.1</v>
      </c>
      <c r="BV655" s="20" cm="1">
        <f t="array" ref="BV655">INDEX($K:$P,ROW(),MATCH(BV$3,$K$2:$P$2,0))</f>
        <v>0.1</v>
      </c>
      <c r="BW655" s="20" cm="1">
        <f t="array" ref="BW655">INDEX($K:$P,ROW(),MATCH(BW$3,$K$2:$P$2,0))</f>
        <v>0.1</v>
      </c>
      <c r="BX655" s="20" cm="1">
        <f t="array" ref="BX655">INDEX($K:$P,ROW(),MATCH(BX$3,$K$2:$P$2,0))</f>
        <v>0.1</v>
      </c>
      <c r="BY655" s="20" cm="1">
        <f t="array" ref="BY655">INDEX($K:$P,ROW(),MATCH(BY$3,$K$2:$P$2,0))</f>
        <v>0.1</v>
      </c>
      <c r="BZ655" s="20" cm="1">
        <f t="array" ref="BZ655">INDEX($K:$P,ROW(),MATCH(BZ$3,$K$2:$P$2,0))</f>
        <v>0.1</v>
      </c>
      <c r="CA655" s="20" cm="1">
        <f t="array" ref="CA655">INDEX($K:$P,ROW(),MATCH(CA$3,$K$2:$P$2,0))</f>
        <v>0.1</v>
      </c>
      <c r="CB655" s="20" cm="1">
        <f t="array" ref="CB655">INDEX($K:$P,ROW(),MATCH(CB$3,$K$2:$P$2,0))</f>
        <v>0.1</v>
      </c>
      <c r="CC655" s="20" cm="1">
        <f t="array" ref="CC655">INDEX($K:$P,ROW(),MATCH(CC$3,$K$2:$P$2,0))</f>
        <v>0.1</v>
      </c>
      <c r="CD655" s="20" cm="1">
        <f t="array" ref="CD655">INDEX($K:$P,ROW(),MATCH(CD$3,$K$2:$P$2,0))</f>
        <v>0.1</v>
      </c>
      <c r="CE655" s="20" cm="1">
        <f t="array" ref="CE655">INDEX($K:$P,ROW(),MATCH(CE$3,$K$2:$P$2,0))</f>
        <v>0.1</v>
      </c>
      <c r="CF655" s="20" cm="1">
        <f t="array" ref="CF655">INDEX($K:$P,ROW(),MATCH(CF$3,$K$2:$P$2,0))</f>
        <v>0.1</v>
      </c>
      <c r="CG655" s="20" cm="1">
        <f t="array" ref="CG655">INDEX($K:$P,ROW(),MATCH(CG$3,$K$2:$P$2,0))</f>
        <v>0.1</v>
      </c>
      <c r="CH655" s="20" cm="1">
        <f t="array" ref="CH655">INDEX($K:$P,ROW(),MATCH(CH$3,$K$2:$P$2,0))</f>
        <v>0.1</v>
      </c>
      <c r="CI655" s="20" cm="1">
        <f t="array" ref="CI655">INDEX($K:$P,ROW(),MATCH(CI$3,$K$2:$P$2,0))</f>
        <v>0.1</v>
      </c>
      <c r="CJ655" s="20" cm="1">
        <f t="array" ref="CJ655">INDEX($K:$P,ROW(),MATCH(CJ$3,$K$2:$P$2,0))</f>
        <v>0.1</v>
      </c>
      <c r="CK655" s="20" cm="1">
        <f t="array" ref="CK655">INDEX($K:$P,ROW(),MATCH(CK$3,$K$2:$P$2,0))</f>
        <v>0.1</v>
      </c>
      <c r="CL655" s="20" cm="1">
        <f t="array" ref="CL655">INDEX($K:$P,ROW(),MATCH(CL$3,$K$2:$P$2,0))</f>
        <v>0.1</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4">
      <c r="D656" t="s">
        <v>812</v>
      </c>
      <c r="E656" s="8" t="str">
        <f t="shared" si="865"/>
        <v>656 LISTSALES-PV</v>
      </c>
      <c r="G656" s="145" t="s">
        <v>809</v>
      </c>
      <c r="H656" s="31"/>
      <c r="I656" s="73"/>
      <c r="J656" s="380"/>
      <c r="K656" s="380">
        <v>0.3</v>
      </c>
      <c r="L656" s="380">
        <v>0.3</v>
      </c>
      <c r="M656" s="380">
        <v>0.3</v>
      </c>
      <c r="N656" s="380">
        <v>0.3</v>
      </c>
      <c r="O656" s="380">
        <v>0.3</v>
      </c>
      <c r="P656" s="380">
        <v>0.3</v>
      </c>
      <c r="R656" s="33"/>
      <c r="S656" s="20" cm="1">
        <f t="array" ref="S656">INDEX($K:$P,ROW(),MATCH(S$3,$K$2:$P$2,0))</f>
        <v>0.3</v>
      </c>
      <c r="T656" s="20" cm="1">
        <f t="array" ref="T656">INDEX($K:$P,ROW(),MATCH(T$3,$K$2:$P$2,0))</f>
        <v>0.3</v>
      </c>
      <c r="U656" s="20" cm="1">
        <f t="array" ref="U656">INDEX($K:$P,ROW(),MATCH(U$3,$K$2:$P$2,0))</f>
        <v>0.3</v>
      </c>
      <c r="V656" s="20" cm="1">
        <f t="array" ref="V656">INDEX($K:$P,ROW(),MATCH(V$3,$K$2:$P$2,0))</f>
        <v>0.3</v>
      </c>
      <c r="W656" s="20" cm="1">
        <f t="array" ref="W656">INDEX($K:$P,ROW(),MATCH(W$3,$K$2:$P$2,0))</f>
        <v>0.3</v>
      </c>
      <c r="X656" s="20" cm="1">
        <f t="array" ref="X656">INDEX($K:$P,ROW(),MATCH(X$3,$K$2:$P$2,0))</f>
        <v>0.3</v>
      </c>
      <c r="Y656" s="20" cm="1">
        <f t="array" ref="Y656">INDEX($K:$P,ROW(),MATCH(Y$3,$K$2:$P$2,0))</f>
        <v>0.3</v>
      </c>
      <c r="Z656" s="20" cm="1">
        <f t="array" ref="Z656">INDEX($K:$P,ROW(),MATCH(Z$3,$K$2:$P$2,0))</f>
        <v>0.3</v>
      </c>
      <c r="AA656" s="20" cm="1">
        <f t="array" ref="AA656">INDEX($K:$P,ROW(),MATCH(AA$3,$K$2:$P$2,0))</f>
        <v>0.3</v>
      </c>
      <c r="AB656" s="20" cm="1">
        <f t="array" ref="AB656">INDEX($K:$P,ROW(),MATCH(AB$3,$K$2:$P$2,0))</f>
        <v>0.3</v>
      </c>
      <c r="AC656" s="20" cm="1">
        <f t="array" ref="AC656">INDEX($K:$P,ROW(),MATCH(AC$3,$K$2:$P$2,0))</f>
        <v>0.3</v>
      </c>
      <c r="AD656" s="20" cm="1">
        <f t="array" ref="AD656">INDEX($K:$P,ROW(),MATCH(AD$3,$K$2:$P$2,0))</f>
        <v>0.3</v>
      </c>
      <c r="AE656" s="20" cm="1">
        <f t="array" ref="AE656">INDEX($K:$P,ROW(),MATCH(AE$3,$K$2:$P$2,0))</f>
        <v>0.3</v>
      </c>
      <c r="AF656" s="20" cm="1">
        <f t="array" ref="AF656">INDEX($K:$P,ROW(),MATCH(AF$3,$K$2:$P$2,0))</f>
        <v>0.3</v>
      </c>
      <c r="AG656" s="20" cm="1">
        <f t="array" ref="AG656">INDEX($K:$P,ROW(),MATCH(AG$3,$K$2:$P$2,0))</f>
        <v>0.3</v>
      </c>
      <c r="AH656" s="20" cm="1">
        <f t="array" ref="AH656">INDEX($K:$P,ROW(),MATCH(AH$3,$K$2:$P$2,0))</f>
        <v>0.3</v>
      </c>
      <c r="AI656" s="20" cm="1">
        <f t="array" ref="AI656">INDEX($K:$P,ROW(),MATCH(AI$3,$K$2:$P$2,0))</f>
        <v>0.3</v>
      </c>
      <c r="AJ656" s="20" cm="1">
        <f t="array" ref="AJ656">INDEX($K:$P,ROW(),MATCH(AJ$3,$K$2:$P$2,0))</f>
        <v>0.3</v>
      </c>
      <c r="AK656" s="20" cm="1">
        <f t="array" ref="AK656">INDEX($K:$P,ROW(),MATCH(AK$3,$K$2:$P$2,0))</f>
        <v>0.3</v>
      </c>
      <c r="AL656" s="20" cm="1">
        <f t="array" ref="AL656">INDEX($K:$P,ROW(),MATCH(AL$3,$K$2:$P$2,0))</f>
        <v>0.3</v>
      </c>
      <c r="AM656" s="20" cm="1">
        <f t="array" ref="AM656">INDEX($K:$P,ROW(),MATCH(AM$3,$K$2:$P$2,0))</f>
        <v>0.3</v>
      </c>
      <c r="AN656" s="20" cm="1">
        <f t="array" ref="AN656">INDEX($K:$P,ROW(),MATCH(AN$3,$K$2:$P$2,0))</f>
        <v>0.3</v>
      </c>
      <c r="AO656" s="20" cm="1">
        <f t="array" ref="AO656">INDEX($K:$P,ROW(),MATCH(AO$3,$K$2:$P$2,0))</f>
        <v>0.3</v>
      </c>
      <c r="AP656" s="20" cm="1">
        <f t="array" ref="AP656">INDEX($K:$P,ROW(),MATCH(AP$3,$K$2:$P$2,0))</f>
        <v>0.3</v>
      </c>
      <c r="AQ656" s="20" cm="1">
        <f t="array" ref="AQ656">INDEX($K:$P,ROW(),MATCH(AQ$3,$K$2:$P$2,0))</f>
        <v>0.3</v>
      </c>
      <c r="AR656" s="20" cm="1">
        <f t="array" ref="AR656">INDEX($K:$P,ROW(),MATCH(AR$3,$K$2:$P$2,0))</f>
        <v>0.3</v>
      </c>
      <c r="AS656" s="20" cm="1">
        <f t="array" ref="AS656">INDEX($K:$P,ROW(),MATCH(AS$3,$K$2:$P$2,0))</f>
        <v>0.3</v>
      </c>
      <c r="AT656" s="20" cm="1">
        <f t="array" ref="AT656">INDEX($K:$P,ROW(),MATCH(AT$3,$K$2:$P$2,0))</f>
        <v>0.3</v>
      </c>
      <c r="AU656" s="20" cm="1">
        <f t="array" ref="AU656">INDEX($K:$P,ROW(),MATCH(AU$3,$K$2:$P$2,0))</f>
        <v>0.3</v>
      </c>
      <c r="AV656" s="20" cm="1">
        <f t="array" ref="AV656">INDEX($K:$P,ROW(),MATCH(AV$3,$K$2:$P$2,0))</f>
        <v>0.3</v>
      </c>
      <c r="AW656" s="20" cm="1">
        <f t="array" ref="AW656">INDEX($K:$P,ROW(),MATCH(AW$3,$K$2:$P$2,0))</f>
        <v>0.3</v>
      </c>
      <c r="AX656" s="20" cm="1">
        <f t="array" ref="AX656">INDEX($K:$P,ROW(),MATCH(AX$3,$K$2:$P$2,0))</f>
        <v>0.3</v>
      </c>
      <c r="AY656" s="20" cm="1">
        <f t="array" ref="AY656">INDEX($K:$P,ROW(),MATCH(AY$3,$K$2:$P$2,0))</f>
        <v>0.3</v>
      </c>
      <c r="AZ656" s="20" cm="1">
        <f t="array" ref="AZ656">INDEX($K:$P,ROW(),MATCH(AZ$3,$K$2:$P$2,0))</f>
        <v>0.3</v>
      </c>
      <c r="BA656" s="20" cm="1">
        <f t="array" ref="BA656">INDEX($K:$P,ROW(),MATCH(BA$3,$K$2:$P$2,0))</f>
        <v>0.3</v>
      </c>
      <c r="BB656" s="20" cm="1">
        <f t="array" ref="BB656">INDEX($K:$P,ROW(),MATCH(BB$3,$K$2:$P$2,0))</f>
        <v>0.3</v>
      </c>
      <c r="BC656" s="20" cm="1">
        <f t="array" ref="BC656">INDEX($K:$P,ROW(),MATCH(BC$3,$K$2:$P$2,0))</f>
        <v>0.3</v>
      </c>
      <c r="BD656" s="20" cm="1">
        <f t="array" ref="BD656">INDEX($K:$P,ROW(),MATCH(BD$3,$K$2:$P$2,0))</f>
        <v>0.3</v>
      </c>
      <c r="BE656" s="20" cm="1">
        <f t="array" ref="BE656">INDEX($K:$P,ROW(),MATCH(BE$3,$K$2:$P$2,0))</f>
        <v>0.3</v>
      </c>
      <c r="BF656" s="20" cm="1">
        <f t="array" ref="BF656">INDEX($K:$P,ROW(),MATCH(BF$3,$K$2:$P$2,0))</f>
        <v>0.3</v>
      </c>
      <c r="BG656" s="20" cm="1">
        <f t="array" ref="BG656">INDEX($K:$P,ROW(),MATCH(BG$3,$K$2:$P$2,0))</f>
        <v>0.3</v>
      </c>
      <c r="BH656" s="20" cm="1">
        <f t="array" ref="BH656">INDEX($K:$P,ROW(),MATCH(BH$3,$K$2:$P$2,0))</f>
        <v>0.3</v>
      </c>
      <c r="BI656" s="20" cm="1">
        <f t="array" ref="BI656">INDEX($K:$P,ROW(),MATCH(BI$3,$K$2:$P$2,0))</f>
        <v>0.3</v>
      </c>
      <c r="BJ656" s="20" cm="1">
        <f t="array" ref="BJ656">INDEX($K:$P,ROW(),MATCH(BJ$3,$K$2:$P$2,0))</f>
        <v>0.3</v>
      </c>
      <c r="BK656" s="20" cm="1">
        <f t="array" ref="BK656">INDEX($K:$P,ROW(),MATCH(BK$3,$K$2:$P$2,0))</f>
        <v>0.3</v>
      </c>
      <c r="BL656" s="20" cm="1">
        <f t="array" ref="BL656">INDEX($K:$P,ROW(),MATCH(BL$3,$K$2:$P$2,0))</f>
        <v>0.3</v>
      </c>
      <c r="BM656" s="20" cm="1">
        <f t="array" ref="BM656">INDEX($K:$P,ROW(),MATCH(BM$3,$K$2:$P$2,0))</f>
        <v>0.3</v>
      </c>
      <c r="BN656" s="20" cm="1">
        <f t="array" ref="BN656">INDEX($K:$P,ROW(),MATCH(BN$3,$K$2:$P$2,0))</f>
        <v>0.3</v>
      </c>
      <c r="BO656" s="20" cm="1">
        <f t="array" ref="BO656">INDEX($K:$P,ROW(),MATCH(BO$3,$K$2:$P$2,0))</f>
        <v>0.3</v>
      </c>
      <c r="BP656" s="20" cm="1">
        <f t="array" ref="BP656">INDEX($K:$P,ROW(),MATCH(BP$3,$K$2:$P$2,0))</f>
        <v>0.3</v>
      </c>
      <c r="BQ656" s="20" cm="1">
        <f t="array" ref="BQ656">INDEX($K:$P,ROW(),MATCH(BQ$3,$K$2:$P$2,0))</f>
        <v>0.3</v>
      </c>
      <c r="BR656" s="20" cm="1">
        <f t="array" ref="BR656">INDEX($K:$P,ROW(),MATCH(BR$3,$K$2:$P$2,0))</f>
        <v>0.3</v>
      </c>
      <c r="BS656" s="20" cm="1">
        <f t="array" ref="BS656">INDEX($K:$P,ROW(),MATCH(BS$3,$K$2:$P$2,0))</f>
        <v>0.3</v>
      </c>
      <c r="BT656" s="20" cm="1">
        <f t="array" ref="BT656">INDEX($K:$P,ROW(),MATCH(BT$3,$K$2:$P$2,0))</f>
        <v>0.3</v>
      </c>
      <c r="BU656" s="20" cm="1">
        <f t="array" ref="BU656">INDEX($K:$P,ROW(),MATCH(BU$3,$K$2:$P$2,0))</f>
        <v>0.3</v>
      </c>
      <c r="BV656" s="20" cm="1">
        <f t="array" ref="BV656">INDEX($K:$P,ROW(),MATCH(BV$3,$K$2:$P$2,0))</f>
        <v>0.3</v>
      </c>
      <c r="BW656" s="20" cm="1">
        <f t="array" ref="BW656">INDEX($K:$P,ROW(),MATCH(BW$3,$K$2:$P$2,0))</f>
        <v>0.3</v>
      </c>
      <c r="BX656" s="20" cm="1">
        <f t="array" ref="BX656">INDEX($K:$P,ROW(),MATCH(BX$3,$K$2:$P$2,0))</f>
        <v>0.3</v>
      </c>
      <c r="BY656" s="20" cm="1">
        <f t="array" ref="BY656">INDEX($K:$P,ROW(),MATCH(BY$3,$K$2:$P$2,0))</f>
        <v>0.3</v>
      </c>
      <c r="BZ656" s="20" cm="1">
        <f t="array" ref="BZ656">INDEX($K:$P,ROW(),MATCH(BZ$3,$K$2:$P$2,0))</f>
        <v>0.3</v>
      </c>
      <c r="CA656" s="20" cm="1">
        <f t="array" ref="CA656">INDEX($K:$P,ROW(),MATCH(CA$3,$K$2:$P$2,0))</f>
        <v>0.3</v>
      </c>
      <c r="CB656" s="20" cm="1">
        <f t="array" ref="CB656">INDEX($K:$P,ROW(),MATCH(CB$3,$K$2:$P$2,0))</f>
        <v>0.3</v>
      </c>
      <c r="CC656" s="20" cm="1">
        <f t="array" ref="CC656">INDEX($K:$P,ROW(),MATCH(CC$3,$K$2:$P$2,0))</f>
        <v>0.3</v>
      </c>
      <c r="CD656" s="20" cm="1">
        <f t="array" ref="CD656">INDEX($K:$P,ROW(),MATCH(CD$3,$K$2:$P$2,0))</f>
        <v>0.3</v>
      </c>
      <c r="CE656" s="20" cm="1">
        <f t="array" ref="CE656">INDEX($K:$P,ROW(),MATCH(CE$3,$K$2:$P$2,0))</f>
        <v>0.3</v>
      </c>
      <c r="CF656" s="20" cm="1">
        <f t="array" ref="CF656">INDEX($K:$P,ROW(),MATCH(CF$3,$K$2:$P$2,0))</f>
        <v>0.3</v>
      </c>
      <c r="CG656" s="20" cm="1">
        <f t="array" ref="CG656">INDEX($K:$P,ROW(),MATCH(CG$3,$K$2:$P$2,0))</f>
        <v>0.3</v>
      </c>
      <c r="CH656" s="20" cm="1">
        <f t="array" ref="CH656">INDEX($K:$P,ROW(),MATCH(CH$3,$K$2:$P$2,0))</f>
        <v>0.3</v>
      </c>
      <c r="CI656" s="20" cm="1">
        <f t="array" ref="CI656">INDEX($K:$P,ROW(),MATCH(CI$3,$K$2:$P$2,0))</f>
        <v>0.3</v>
      </c>
      <c r="CJ656" s="20" cm="1">
        <f t="array" ref="CJ656">INDEX($K:$P,ROW(),MATCH(CJ$3,$K$2:$P$2,0))</f>
        <v>0.3</v>
      </c>
      <c r="CK656" s="20" cm="1">
        <f t="array" ref="CK656">INDEX($K:$P,ROW(),MATCH(CK$3,$K$2:$P$2,0))</f>
        <v>0.3</v>
      </c>
      <c r="CL656" s="20" cm="1">
        <f t="array" ref="CL656">INDEX($K:$P,ROW(),MATCH(CL$3,$K$2:$P$2,0))</f>
        <v>0.3</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4">
      <c r="D657" t="s">
        <v>812</v>
      </c>
      <c r="E657" s="8" t="str">
        <f t="shared" si="865"/>
        <v>657 LISTSALES-PV</v>
      </c>
      <c r="G657" s="145" t="s">
        <v>810</v>
      </c>
      <c r="H657" s="31"/>
      <c r="I657" s="73"/>
      <c r="J657" s="380"/>
      <c r="K657" s="380">
        <v>0.2</v>
      </c>
      <c r="L657" s="380">
        <v>0.2</v>
      </c>
      <c r="M657" s="380">
        <v>0.2</v>
      </c>
      <c r="N657" s="380">
        <v>0.2</v>
      </c>
      <c r="O657" s="380">
        <v>0.2</v>
      </c>
      <c r="P657" s="380">
        <v>0.2</v>
      </c>
      <c r="R657" s="33"/>
      <c r="S657" s="20" cm="1">
        <f t="array" ref="S657">INDEX($K:$P,ROW(),MATCH(S$3,$K$2:$P$2,0))</f>
        <v>0.2</v>
      </c>
      <c r="T657" s="20" cm="1">
        <f t="array" ref="T657">INDEX($K:$P,ROW(),MATCH(T$3,$K$2:$P$2,0))</f>
        <v>0.2</v>
      </c>
      <c r="U657" s="20" cm="1">
        <f t="array" ref="U657">INDEX($K:$P,ROW(),MATCH(U$3,$K$2:$P$2,0))</f>
        <v>0.2</v>
      </c>
      <c r="V657" s="20" cm="1">
        <f t="array" ref="V657">INDEX($K:$P,ROW(),MATCH(V$3,$K$2:$P$2,0))</f>
        <v>0.2</v>
      </c>
      <c r="W657" s="20" cm="1">
        <f t="array" ref="W657">INDEX($K:$P,ROW(),MATCH(W$3,$K$2:$P$2,0))</f>
        <v>0.2</v>
      </c>
      <c r="X657" s="20" cm="1">
        <f t="array" ref="X657">INDEX($K:$P,ROW(),MATCH(X$3,$K$2:$P$2,0))</f>
        <v>0.2</v>
      </c>
      <c r="Y657" s="20" cm="1">
        <f t="array" ref="Y657">INDEX($K:$P,ROW(),MATCH(Y$3,$K$2:$P$2,0))</f>
        <v>0.2</v>
      </c>
      <c r="Z657" s="20" cm="1">
        <f t="array" ref="Z657">INDEX($K:$P,ROW(),MATCH(Z$3,$K$2:$P$2,0))</f>
        <v>0.2</v>
      </c>
      <c r="AA657" s="20" cm="1">
        <f t="array" ref="AA657">INDEX($K:$P,ROW(),MATCH(AA$3,$K$2:$P$2,0))</f>
        <v>0.2</v>
      </c>
      <c r="AB657" s="20" cm="1">
        <f t="array" ref="AB657">INDEX($K:$P,ROW(),MATCH(AB$3,$K$2:$P$2,0))</f>
        <v>0.2</v>
      </c>
      <c r="AC657" s="20" cm="1">
        <f t="array" ref="AC657">INDEX($K:$P,ROW(),MATCH(AC$3,$K$2:$P$2,0))</f>
        <v>0.2</v>
      </c>
      <c r="AD657" s="20" cm="1">
        <f t="array" ref="AD657">INDEX($K:$P,ROW(),MATCH(AD$3,$K$2:$P$2,0))</f>
        <v>0.2</v>
      </c>
      <c r="AE657" s="20" cm="1">
        <f t="array" ref="AE657">INDEX($K:$P,ROW(),MATCH(AE$3,$K$2:$P$2,0))</f>
        <v>0.2</v>
      </c>
      <c r="AF657" s="20" cm="1">
        <f t="array" ref="AF657">INDEX($K:$P,ROW(),MATCH(AF$3,$K$2:$P$2,0))</f>
        <v>0.2</v>
      </c>
      <c r="AG657" s="20" cm="1">
        <f t="array" ref="AG657">INDEX($K:$P,ROW(),MATCH(AG$3,$K$2:$P$2,0))</f>
        <v>0.2</v>
      </c>
      <c r="AH657" s="20" cm="1">
        <f t="array" ref="AH657">INDEX($K:$P,ROW(),MATCH(AH$3,$K$2:$P$2,0))</f>
        <v>0.2</v>
      </c>
      <c r="AI657" s="20" cm="1">
        <f t="array" ref="AI657">INDEX($K:$P,ROW(),MATCH(AI$3,$K$2:$P$2,0))</f>
        <v>0.2</v>
      </c>
      <c r="AJ657" s="20" cm="1">
        <f t="array" ref="AJ657">INDEX($K:$P,ROW(),MATCH(AJ$3,$K$2:$P$2,0))</f>
        <v>0.2</v>
      </c>
      <c r="AK657" s="20" cm="1">
        <f t="array" ref="AK657">INDEX($K:$P,ROW(),MATCH(AK$3,$K$2:$P$2,0))</f>
        <v>0.2</v>
      </c>
      <c r="AL657" s="20" cm="1">
        <f t="array" ref="AL657">INDEX($K:$P,ROW(),MATCH(AL$3,$K$2:$P$2,0))</f>
        <v>0.2</v>
      </c>
      <c r="AM657" s="20" cm="1">
        <f t="array" ref="AM657">INDEX($K:$P,ROW(),MATCH(AM$3,$K$2:$P$2,0))</f>
        <v>0.2</v>
      </c>
      <c r="AN657" s="20" cm="1">
        <f t="array" ref="AN657">INDEX($K:$P,ROW(),MATCH(AN$3,$K$2:$P$2,0))</f>
        <v>0.2</v>
      </c>
      <c r="AO657" s="20" cm="1">
        <f t="array" ref="AO657">INDEX($K:$P,ROW(),MATCH(AO$3,$K$2:$P$2,0))</f>
        <v>0.2</v>
      </c>
      <c r="AP657" s="20" cm="1">
        <f t="array" ref="AP657">INDEX($K:$P,ROW(),MATCH(AP$3,$K$2:$P$2,0))</f>
        <v>0.2</v>
      </c>
      <c r="AQ657" s="20" cm="1">
        <f t="array" ref="AQ657">INDEX($K:$P,ROW(),MATCH(AQ$3,$K$2:$P$2,0))</f>
        <v>0.2</v>
      </c>
      <c r="AR657" s="20" cm="1">
        <f t="array" ref="AR657">INDEX($K:$P,ROW(),MATCH(AR$3,$K$2:$P$2,0))</f>
        <v>0.2</v>
      </c>
      <c r="AS657" s="20" cm="1">
        <f t="array" ref="AS657">INDEX($K:$P,ROW(),MATCH(AS$3,$K$2:$P$2,0))</f>
        <v>0.2</v>
      </c>
      <c r="AT657" s="20" cm="1">
        <f t="array" ref="AT657">INDEX($K:$P,ROW(),MATCH(AT$3,$K$2:$P$2,0))</f>
        <v>0.2</v>
      </c>
      <c r="AU657" s="20" cm="1">
        <f t="array" ref="AU657">INDEX($K:$P,ROW(),MATCH(AU$3,$K$2:$P$2,0))</f>
        <v>0.2</v>
      </c>
      <c r="AV657" s="20" cm="1">
        <f t="array" ref="AV657">INDEX($K:$P,ROW(),MATCH(AV$3,$K$2:$P$2,0))</f>
        <v>0.2</v>
      </c>
      <c r="AW657" s="20" cm="1">
        <f t="array" ref="AW657">INDEX($K:$P,ROW(),MATCH(AW$3,$K$2:$P$2,0))</f>
        <v>0.2</v>
      </c>
      <c r="AX657" s="20" cm="1">
        <f t="array" ref="AX657">INDEX($K:$P,ROW(),MATCH(AX$3,$K$2:$P$2,0))</f>
        <v>0.2</v>
      </c>
      <c r="AY657" s="20" cm="1">
        <f t="array" ref="AY657">INDEX($K:$P,ROW(),MATCH(AY$3,$K$2:$P$2,0))</f>
        <v>0.2</v>
      </c>
      <c r="AZ657" s="20" cm="1">
        <f t="array" ref="AZ657">INDEX($K:$P,ROW(),MATCH(AZ$3,$K$2:$P$2,0))</f>
        <v>0.2</v>
      </c>
      <c r="BA657" s="20" cm="1">
        <f t="array" ref="BA657">INDEX($K:$P,ROW(),MATCH(BA$3,$K$2:$P$2,0))</f>
        <v>0.2</v>
      </c>
      <c r="BB657" s="20" cm="1">
        <f t="array" ref="BB657">INDEX($K:$P,ROW(),MATCH(BB$3,$K$2:$P$2,0))</f>
        <v>0.2</v>
      </c>
      <c r="BC657" s="20" cm="1">
        <f t="array" ref="BC657">INDEX($K:$P,ROW(),MATCH(BC$3,$K$2:$P$2,0))</f>
        <v>0.2</v>
      </c>
      <c r="BD657" s="20" cm="1">
        <f t="array" ref="BD657">INDEX($K:$P,ROW(),MATCH(BD$3,$K$2:$P$2,0))</f>
        <v>0.2</v>
      </c>
      <c r="BE657" s="20" cm="1">
        <f t="array" ref="BE657">INDEX($K:$P,ROW(),MATCH(BE$3,$K$2:$P$2,0))</f>
        <v>0.2</v>
      </c>
      <c r="BF657" s="20" cm="1">
        <f t="array" ref="BF657">INDEX($K:$P,ROW(),MATCH(BF$3,$K$2:$P$2,0))</f>
        <v>0.2</v>
      </c>
      <c r="BG657" s="20" cm="1">
        <f t="array" ref="BG657">INDEX($K:$P,ROW(),MATCH(BG$3,$K$2:$P$2,0))</f>
        <v>0.2</v>
      </c>
      <c r="BH657" s="20" cm="1">
        <f t="array" ref="BH657">INDEX($K:$P,ROW(),MATCH(BH$3,$K$2:$P$2,0))</f>
        <v>0.2</v>
      </c>
      <c r="BI657" s="20" cm="1">
        <f t="array" ref="BI657">INDEX($K:$P,ROW(),MATCH(BI$3,$K$2:$P$2,0))</f>
        <v>0.2</v>
      </c>
      <c r="BJ657" s="20" cm="1">
        <f t="array" ref="BJ657">INDEX($K:$P,ROW(),MATCH(BJ$3,$K$2:$P$2,0))</f>
        <v>0.2</v>
      </c>
      <c r="BK657" s="20" cm="1">
        <f t="array" ref="BK657">INDEX($K:$P,ROW(),MATCH(BK$3,$K$2:$P$2,0))</f>
        <v>0.2</v>
      </c>
      <c r="BL657" s="20" cm="1">
        <f t="array" ref="BL657">INDEX($K:$P,ROW(),MATCH(BL$3,$K$2:$P$2,0))</f>
        <v>0.2</v>
      </c>
      <c r="BM657" s="20" cm="1">
        <f t="array" ref="BM657">INDEX($K:$P,ROW(),MATCH(BM$3,$K$2:$P$2,0))</f>
        <v>0.2</v>
      </c>
      <c r="BN657" s="20" cm="1">
        <f t="array" ref="BN657">INDEX($K:$P,ROW(),MATCH(BN$3,$K$2:$P$2,0))</f>
        <v>0.2</v>
      </c>
      <c r="BO657" s="20" cm="1">
        <f t="array" ref="BO657">INDEX($K:$P,ROW(),MATCH(BO$3,$K$2:$P$2,0))</f>
        <v>0.2</v>
      </c>
      <c r="BP657" s="20" cm="1">
        <f t="array" ref="BP657">INDEX($K:$P,ROW(),MATCH(BP$3,$K$2:$P$2,0))</f>
        <v>0.2</v>
      </c>
      <c r="BQ657" s="20" cm="1">
        <f t="array" ref="BQ657">INDEX($K:$P,ROW(),MATCH(BQ$3,$K$2:$P$2,0))</f>
        <v>0.2</v>
      </c>
      <c r="BR657" s="20" cm="1">
        <f t="array" ref="BR657">INDEX($K:$P,ROW(),MATCH(BR$3,$K$2:$P$2,0))</f>
        <v>0.2</v>
      </c>
      <c r="BS657" s="20" cm="1">
        <f t="array" ref="BS657">INDEX($K:$P,ROW(),MATCH(BS$3,$K$2:$P$2,0))</f>
        <v>0.2</v>
      </c>
      <c r="BT657" s="20" cm="1">
        <f t="array" ref="BT657">INDEX($K:$P,ROW(),MATCH(BT$3,$K$2:$P$2,0))</f>
        <v>0.2</v>
      </c>
      <c r="BU657" s="20" cm="1">
        <f t="array" ref="BU657">INDEX($K:$P,ROW(),MATCH(BU$3,$K$2:$P$2,0))</f>
        <v>0.2</v>
      </c>
      <c r="BV657" s="20" cm="1">
        <f t="array" ref="BV657">INDEX($K:$P,ROW(),MATCH(BV$3,$K$2:$P$2,0))</f>
        <v>0.2</v>
      </c>
      <c r="BW657" s="20" cm="1">
        <f t="array" ref="BW657">INDEX($K:$P,ROW(),MATCH(BW$3,$K$2:$P$2,0))</f>
        <v>0.2</v>
      </c>
      <c r="BX657" s="20" cm="1">
        <f t="array" ref="BX657">INDEX($K:$P,ROW(),MATCH(BX$3,$K$2:$P$2,0))</f>
        <v>0.2</v>
      </c>
      <c r="BY657" s="20" cm="1">
        <f t="array" ref="BY657">INDEX($K:$P,ROW(),MATCH(BY$3,$K$2:$P$2,0))</f>
        <v>0.2</v>
      </c>
      <c r="BZ657" s="20" cm="1">
        <f t="array" ref="BZ657">INDEX($K:$P,ROW(),MATCH(BZ$3,$K$2:$P$2,0))</f>
        <v>0.2</v>
      </c>
      <c r="CA657" s="20" cm="1">
        <f t="array" ref="CA657">INDEX($K:$P,ROW(),MATCH(CA$3,$K$2:$P$2,0))</f>
        <v>0.2</v>
      </c>
      <c r="CB657" s="20" cm="1">
        <f t="array" ref="CB657">INDEX($K:$P,ROW(),MATCH(CB$3,$K$2:$P$2,0))</f>
        <v>0.2</v>
      </c>
      <c r="CC657" s="20" cm="1">
        <f t="array" ref="CC657">INDEX($K:$P,ROW(),MATCH(CC$3,$K$2:$P$2,0))</f>
        <v>0.2</v>
      </c>
      <c r="CD657" s="20" cm="1">
        <f t="array" ref="CD657">INDEX($K:$P,ROW(),MATCH(CD$3,$K$2:$P$2,0))</f>
        <v>0.2</v>
      </c>
      <c r="CE657" s="20" cm="1">
        <f t="array" ref="CE657">INDEX($K:$P,ROW(),MATCH(CE$3,$K$2:$P$2,0))</f>
        <v>0.2</v>
      </c>
      <c r="CF657" s="20" cm="1">
        <f t="array" ref="CF657">INDEX($K:$P,ROW(),MATCH(CF$3,$K$2:$P$2,0))</f>
        <v>0.2</v>
      </c>
      <c r="CG657" s="20" cm="1">
        <f t="array" ref="CG657">INDEX($K:$P,ROW(),MATCH(CG$3,$K$2:$P$2,0))</f>
        <v>0.2</v>
      </c>
      <c r="CH657" s="20" cm="1">
        <f t="array" ref="CH657">INDEX($K:$P,ROW(),MATCH(CH$3,$K$2:$P$2,0))</f>
        <v>0.2</v>
      </c>
      <c r="CI657" s="20" cm="1">
        <f t="array" ref="CI657">INDEX($K:$P,ROW(),MATCH(CI$3,$K$2:$P$2,0))</f>
        <v>0.2</v>
      </c>
      <c r="CJ657" s="20" cm="1">
        <f t="array" ref="CJ657">INDEX($K:$P,ROW(),MATCH(CJ$3,$K$2:$P$2,0))</f>
        <v>0.2</v>
      </c>
      <c r="CK657" s="20" cm="1">
        <f t="array" ref="CK657">INDEX($K:$P,ROW(),MATCH(CK$3,$K$2:$P$2,0))</f>
        <v>0.2</v>
      </c>
      <c r="CL657" s="20" cm="1">
        <f t="array" ref="CL657">INDEX($K:$P,ROW(),MATCH(CL$3,$K$2:$P$2,0))</f>
        <v>0.2</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4">
      <c r="D658" t="s">
        <v>812</v>
      </c>
      <c r="E658" s="8" t="str">
        <f t="shared" si="865"/>
        <v>658 LISTSALES-PV</v>
      </c>
      <c r="G658" s="127" t="str">
        <f>"# of "&amp;G702&amp;"s sold"</f>
        <v># of units sold</v>
      </c>
      <c r="H658" s="31"/>
      <c r="I658" s="73"/>
      <c r="J658" s="73"/>
      <c r="K658" s="58"/>
      <c r="L658" s="58"/>
      <c r="M658" s="58"/>
      <c r="N658" s="58"/>
      <c r="O658" s="58"/>
      <c r="P658" s="58"/>
      <c r="R658" s="33"/>
      <c r="CM658" s="8"/>
      <c r="CN658" s="8"/>
      <c r="CO658" s="8"/>
      <c r="CP658" s="8"/>
      <c r="CQ658" s="8"/>
      <c r="CR658" s="8"/>
      <c r="CS658" s="8"/>
      <c r="CT658" s="8"/>
      <c r="CU658" s="8"/>
      <c r="CV658" s="8"/>
      <c r="CW658" s="8"/>
      <c r="CX658" s="8"/>
      <c r="CY658" s="8"/>
      <c r="CZ658" s="8"/>
      <c r="DA658" s="8"/>
      <c r="DB658" s="8"/>
      <c r="DC658" s="8"/>
      <c r="DD658" s="8"/>
      <c r="DE658" s="8"/>
      <c r="DF658" s="8"/>
      <c r="DG658" s="8"/>
      <c r="DH658" s="8"/>
      <c r="DI658" s="8"/>
      <c r="DJ658" s="8"/>
      <c r="DK658" s="8"/>
      <c r="DL658" s="8"/>
    </row>
    <row r="659" spans="4:116" x14ac:dyDescent="0.4">
      <c r="D659" t="s">
        <v>812</v>
      </c>
      <c r="E659" s="8" t="str">
        <f t="shared" si="865"/>
        <v>659 LISTSALES-PV</v>
      </c>
      <c r="G659" s="125"/>
      <c r="H659" s="31"/>
      <c r="I659" s="73"/>
      <c r="J659" s="73"/>
      <c r="K659" s="58"/>
      <c r="L659" s="58"/>
      <c r="M659" s="58"/>
      <c r="N659" s="58"/>
      <c r="O659" s="58"/>
      <c r="P659" s="58"/>
      <c r="R659" s="33"/>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row>
    <row r="660" spans="4:116" x14ac:dyDescent="0.4">
      <c r="D660" t="s">
        <v>812</v>
      </c>
      <c r="E660" s="8" t="str">
        <f t="shared" si="865"/>
        <v>660 LISTSALES-PV</v>
      </c>
      <c r="G660" s="95" t="s">
        <v>343</v>
      </c>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4">
      <c r="D661" t="s">
        <v>812</v>
      </c>
      <c r="E661" s="8" t="str">
        <f t="shared" si="865"/>
        <v>661 LISTSALES-PV</v>
      </c>
      <c r="G661" s="145" t="s">
        <v>519</v>
      </c>
      <c r="H661" s="31"/>
      <c r="I661" s="73"/>
      <c r="J661" s="73"/>
      <c r="K661" s="17">
        <f t="shared" ref="K661:P665" ca="1" si="866">SUMIF($3:$3,K$2,661:661)</f>
        <v>12000</v>
      </c>
      <c r="L661" s="17">
        <f t="shared" ca="1" si="866"/>
        <v>12000</v>
      </c>
      <c r="M661" s="17">
        <f t="shared" ca="1" si="866"/>
        <v>12000</v>
      </c>
      <c r="N661" s="17">
        <f t="shared" ca="1" si="866"/>
        <v>12000</v>
      </c>
      <c r="O661" s="17">
        <f t="shared" ca="1" si="866"/>
        <v>12000</v>
      </c>
      <c r="P661" s="17">
        <f t="shared" ca="1" si="866"/>
        <v>12000</v>
      </c>
      <c r="R661" s="33"/>
      <c r="S661" s="15">
        <f ca="1">S653*S666</f>
        <v>1000</v>
      </c>
      <c r="T661" s="15">
        <f t="shared" ref="T661:CE661" ca="1" si="867">T653*T666</f>
        <v>1000</v>
      </c>
      <c r="U661" s="15">
        <f t="shared" ca="1" si="867"/>
        <v>1000</v>
      </c>
      <c r="V661" s="15">
        <f t="shared" ca="1" si="867"/>
        <v>1000</v>
      </c>
      <c r="W661" s="15">
        <f t="shared" ca="1" si="867"/>
        <v>1000</v>
      </c>
      <c r="X661" s="15">
        <f t="shared" ca="1" si="867"/>
        <v>1000</v>
      </c>
      <c r="Y661" s="15">
        <f t="shared" ca="1" si="867"/>
        <v>1000</v>
      </c>
      <c r="Z661" s="15">
        <f t="shared" ca="1" si="867"/>
        <v>1000</v>
      </c>
      <c r="AA661" s="15">
        <f t="shared" ca="1" si="867"/>
        <v>1000</v>
      </c>
      <c r="AB661" s="15">
        <f t="shared" ca="1" si="867"/>
        <v>1000</v>
      </c>
      <c r="AC661" s="15">
        <f t="shared" ca="1" si="867"/>
        <v>1000</v>
      </c>
      <c r="AD661" s="15">
        <f t="shared" ca="1" si="867"/>
        <v>1000</v>
      </c>
      <c r="AE661" s="15">
        <f t="shared" ca="1" si="867"/>
        <v>1000</v>
      </c>
      <c r="AF661" s="15">
        <f t="shared" ca="1" si="867"/>
        <v>1000</v>
      </c>
      <c r="AG661" s="15">
        <f t="shared" ca="1" si="867"/>
        <v>1000</v>
      </c>
      <c r="AH661" s="15">
        <f t="shared" ca="1" si="867"/>
        <v>1000</v>
      </c>
      <c r="AI661" s="15">
        <f t="shared" ca="1" si="867"/>
        <v>1000</v>
      </c>
      <c r="AJ661" s="15">
        <f t="shared" ca="1" si="867"/>
        <v>1000</v>
      </c>
      <c r="AK661" s="15">
        <f t="shared" ca="1" si="867"/>
        <v>1000</v>
      </c>
      <c r="AL661" s="15">
        <f t="shared" ca="1" si="867"/>
        <v>1000</v>
      </c>
      <c r="AM661" s="15">
        <f t="shared" ca="1" si="867"/>
        <v>1000</v>
      </c>
      <c r="AN661" s="15">
        <f t="shared" ca="1" si="867"/>
        <v>1000</v>
      </c>
      <c r="AO661" s="15">
        <f t="shared" ca="1" si="867"/>
        <v>1000</v>
      </c>
      <c r="AP661" s="15">
        <f t="shared" ca="1" si="867"/>
        <v>1000</v>
      </c>
      <c r="AQ661" s="15">
        <f t="shared" ca="1" si="867"/>
        <v>1000</v>
      </c>
      <c r="AR661" s="15">
        <f t="shared" ca="1" si="867"/>
        <v>1000</v>
      </c>
      <c r="AS661" s="15">
        <f t="shared" ca="1" si="867"/>
        <v>1000</v>
      </c>
      <c r="AT661" s="15">
        <f t="shared" ca="1" si="867"/>
        <v>1000</v>
      </c>
      <c r="AU661" s="15">
        <f t="shared" ca="1" si="867"/>
        <v>1000</v>
      </c>
      <c r="AV661" s="15">
        <f t="shared" ca="1" si="867"/>
        <v>1000</v>
      </c>
      <c r="AW661" s="15">
        <f t="shared" ca="1" si="867"/>
        <v>1000</v>
      </c>
      <c r="AX661" s="15">
        <f t="shared" ca="1" si="867"/>
        <v>1000</v>
      </c>
      <c r="AY661" s="15">
        <f t="shared" ca="1" si="867"/>
        <v>1000</v>
      </c>
      <c r="AZ661" s="15">
        <f t="shared" ca="1" si="867"/>
        <v>1000</v>
      </c>
      <c r="BA661" s="15">
        <f t="shared" ca="1" si="867"/>
        <v>1000</v>
      </c>
      <c r="BB661" s="15">
        <f t="shared" ca="1" si="867"/>
        <v>1000</v>
      </c>
      <c r="BC661" s="15">
        <f t="shared" ca="1" si="867"/>
        <v>1000</v>
      </c>
      <c r="BD661" s="15">
        <f t="shared" ca="1" si="867"/>
        <v>1000</v>
      </c>
      <c r="BE661" s="15">
        <f t="shared" ca="1" si="867"/>
        <v>1000</v>
      </c>
      <c r="BF661" s="15">
        <f t="shared" ca="1" si="867"/>
        <v>1000</v>
      </c>
      <c r="BG661" s="15">
        <f t="shared" ca="1" si="867"/>
        <v>1000</v>
      </c>
      <c r="BH661" s="15">
        <f t="shared" ca="1" si="867"/>
        <v>1000</v>
      </c>
      <c r="BI661" s="15">
        <f t="shared" ca="1" si="867"/>
        <v>1000</v>
      </c>
      <c r="BJ661" s="15">
        <f t="shared" ca="1" si="867"/>
        <v>1000</v>
      </c>
      <c r="BK661" s="15">
        <f t="shared" ca="1" si="867"/>
        <v>1000</v>
      </c>
      <c r="BL661" s="15">
        <f t="shared" ca="1" si="867"/>
        <v>1000</v>
      </c>
      <c r="BM661" s="15">
        <f t="shared" ca="1" si="867"/>
        <v>1000</v>
      </c>
      <c r="BN661" s="15">
        <f t="shared" ca="1" si="867"/>
        <v>1000</v>
      </c>
      <c r="BO661" s="15">
        <f t="shared" ca="1" si="867"/>
        <v>1000</v>
      </c>
      <c r="BP661" s="15">
        <f t="shared" ca="1" si="867"/>
        <v>1000</v>
      </c>
      <c r="BQ661" s="15">
        <f t="shared" ca="1" si="867"/>
        <v>1000</v>
      </c>
      <c r="BR661" s="15">
        <f t="shared" ca="1" si="867"/>
        <v>1000</v>
      </c>
      <c r="BS661" s="15">
        <f t="shared" ca="1" si="867"/>
        <v>1000</v>
      </c>
      <c r="BT661" s="15">
        <f t="shared" ca="1" si="867"/>
        <v>1000</v>
      </c>
      <c r="BU661" s="15">
        <f t="shared" ca="1" si="867"/>
        <v>1000</v>
      </c>
      <c r="BV661" s="15">
        <f t="shared" ca="1" si="867"/>
        <v>1000</v>
      </c>
      <c r="BW661" s="15">
        <f t="shared" ca="1" si="867"/>
        <v>1000</v>
      </c>
      <c r="BX661" s="15">
        <f t="shared" ca="1" si="867"/>
        <v>1000</v>
      </c>
      <c r="BY661" s="15">
        <f t="shared" ca="1" si="867"/>
        <v>1000</v>
      </c>
      <c r="BZ661" s="15">
        <f t="shared" ca="1" si="867"/>
        <v>1000</v>
      </c>
      <c r="CA661" s="15">
        <f t="shared" ca="1" si="867"/>
        <v>1000</v>
      </c>
      <c r="CB661" s="15">
        <f t="shared" ca="1" si="867"/>
        <v>1000</v>
      </c>
      <c r="CC661" s="15">
        <f t="shared" ca="1" si="867"/>
        <v>1000</v>
      </c>
      <c r="CD661" s="15">
        <f t="shared" ca="1" si="867"/>
        <v>1000</v>
      </c>
      <c r="CE661" s="15">
        <f t="shared" ca="1" si="867"/>
        <v>1000</v>
      </c>
      <c r="CF661" s="15">
        <f t="shared" ref="CF661:DL661" ca="1" si="868">CF653*CF666</f>
        <v>1000</v>
      </c>
      <c r="CG661" s="15">
        <f t="shared" ca="1" si="868"/>
        <v>1000</v>
      </c>
      <c r="CH661" s="15">
        <f t="shared" ca="1" si="868"/>
        <v>1000</v>
      </c>
      <c r="CI661" s="15">
        <f t="shared" ca="1" si="868"/>
        <v>1000</v>
      </c>
      <c r="CJ661" s="15">
        <f t="shared" ca="1" si="868"/>
        <v>1000</v>
      </c>
      <c r="CK661" s="15">
        <f t="shared" ca="1" si="868"/>
        <v>1000</v>
      </c>
      <c r="CL661" s="15">
        <f t="shared" ca="1" si="868"/>
        <v>1000</v>
      </c>
      <c r="CM661" s="15" t="e">
        <f t="shared" ca="1" si="868"/>
        <v>#N/A</v>
      </c>
      <c r="CN661" s="15" t="e">
        <f t="shared" ca="1" si="868"/>
        <v>#N/A</v>
      </c>
      <c r="CO661" s="15" t="e">
        <f t="shared" ca="1" si="868"/>
        <v>#N/A</v>
      </c>
      <c r="CP661" s="15" t="e">
        <f t="shared" ca="1" si="868"/>
        <v>#N/A</v>
      </c>
      <c r="CQ661" s="15" t="e">
        <f t="shared" ca="1" si="868"/>
        <v>#N/A</v>
      </c>
      <c r="CR661" s="15" t="e">
        <f t="shared" ca="1" si="868"/>
        <v>#N/A</v>
      </c>
      <c r="CS661" s="15" t="e">
        <f t="shared" ca="1" si="868"/>
        <v>#N/A</v>
      </c>
      <c r="CT661" s="15" t="e">
        <f t="shared" ca="1" si="868"/>
        <v>#N/A</v>
      </c>
      <c r="CU661" s="15" t="e">
        <f t="shared" ca="1" si="868"/>
        <v>#N/A</v>
      </c>
      <c r="CV661" s="15" t="e">
        <f t="shared" ca="1" si="868"/>
        <v>#N/A</v>
      </c>
      <c r="CW661" s="15" t="e">
        <f t="shared" ca="1" si="868"/>
        <v>#N/A</v>
      </c>
      <c r="CX661" s="15" t="e">
        <f t="shared" ca="1" si="868"/>
        <v>#N/A</v>
      </c>
      <c r="CY661" s="15" t="e">
        <f t="shared" ca="1" si="868"/>
        <v>#N/A</v>
      </c>
      <c r="CZ661" s="15" t="e">
        <f t="shared" ca="1" si="868"/>
        <v>#N/A</v>
      </c>
      <c r="DA661" s="15" t="e">
        <f t="shared" ca="1" si="868"/>
        <v>#N/A</v>
      </c>
      <c r="DB661" s="15" t="e">
        <f t="shared" ca="1" si="868"/>
        <v>#N/A</v>
      </c>
      <c r="DC661" s="15" t="e">
        <f t="shared" ca="1" si="868"/>
        <v>#N/A</v>
      </c>
      <c r="DD661" s="15" t="e">
        <f t="shared" ca="1" si="868"/>
        <v>#N/A</v>
      </c>
      <c r="DE661" s="15" t="e">
        <f t="shared" ca="1" si="868"/>
        <v>#N/A</v>
      </c>
      <c r="DF661" s="15" t="e">
        <f t="shared" ca="1" si="868"/>
        <v>#N/A</v>
      </c>
      <c r="DG661" s="15" t="e">
        <f t="shared" ca="1" si="868"/>
        <v>#N/A</v>
      </c>
      <c r="DH661" s="15" t="e">
        <f t="shared" ca="1" si="868"/>
        <v>#N/A</v>
      </c>
      <c r="DI661" s="15" t="e">
        <f t="shared" ca="1" si="868"/>
        <v>#N/A</v>
      </c>
      <c r="DJ661" s="15" t="e">
        <f t="shared" ca="1" si="868"/>
        <v>#N/A</v>
      </c>
      <c r="DK661" s="15" t="e">
        <f t="shared" ca="1" si="868"/>
        <v>#N/A</v>
      </c>
      <c r="DL661" s="15" t="e">
        <f t="shared" ca="1" si="868"/>
        <v>#N/A</v>
      </c>
    </row>
    <row r="662" spans="4:116" x14ac:dyDescent="0.4">
      <c r="D662" t="s">
        <v>812</v>
      </c>
      <c r="E662" s="8" t="str">
        <f t="shared" si="865"/>
        <v>662 LISTSALES-PV</v>
      </c>
      <c r="G662" s="145" t="s">
        <v>520</v>
      </c>
      <c r="H662" s="31"/>
      <c r="I662" s="73"/>
      <c r="J662" s="73"/>
      <c r="K662" s="17">
        <f t="shared" ca="1" si="866"/>
        <v>12000</v>
      </c>
      <c r="L662" s="17">
        <f t="shared" ca="1" si="866"/>
        <v>12000</v>
      </c>
      <c r="M662" s="17">
        <f t="shared" ca="1" si="866"/>
        <v>12000</v>
      </c>
      <c r="N662" s="17">
        <f t="shared" ca="1" si="866"/>
        <v>12000</v>
      </c>
      <c r="O662" s="17">
        <f t="shared" ca="1" si="866"/>
        <v>12000</v>
      </c>
      <c r="P662" s="17">
        <f t="shared" ca="1" si="866"/>
        <v>12000</v>
      </c>
      <c r="R662" s="33"/>
      <c r="S662" s="15">
        <f ca="1">S654*S666</f>
        <v>1000</v>
      </c>
      <c r="T662" s="15">
        <f t="shared" ref="T662:CE662" ca="1" si="869">T654*T666</f>
        <v>1000</v>
      </c>
      <c r="U662" s="15">
        <f t="shared" ca="1" si="869"/>
        <v>1000</v>
      </c>
      <c r="V662" s="15">
        <f t="shared" ca="1" si="869"/>
        <v>1000</v>
      </c>
      <c r="W662" s="15">
        <f t="shared" ca="1" si="869"/>
        <v>1000</v>
      </c>
      <c r="X662" s="15">
        <f t="shared" ca="1" si="869"/>
        <v>1000</v>
      </c>
      <c r="Y662" s="15">
        <f t="shared" ca="1" si="869"/>
        <v>1000</v>
      </c>
      <c r="Z662" s="15">
        <f t="shared" ca="1" si="869"/>
        <v>1000</v>
      </c>
      <c r="AA662" s="15">
        <f t="shared" ca="1" si="869"/>
        <v>1000</v>
      </c>
      <c r="AB662" s="15">
        <f t="shared" ca="1" si="869"/>
        <v>1000</v>
      </c>
      <c r="AC662" s="15">
        <f t="shared" ca="1" si="869"/>
        <v>1000</v>
      </c>
      <c r="AD662" s="15">
        <f t="shared" ca="1" si="869"/>
        <v>1000</v>
      </c>
      <c r="AE662" s="15">
        <f t="shared" ca="1" si="869"/>
        <v>1000</v>
      </c>
      <c r="AF662" s="15">
        <f t="shared" ca="1" si="869"/>
        <v>1000</v>
      </c>
      <c r="AG662" s="15">
        <f t="shared" ca="1" si="869"/>
        <v>1000</v>
      </c>
      <c r="AH662" s="15">
        <f t="shared" ca="1" si="869"/>
        <v>1000</v>
      </c>
      <c r="AI662" s="15">
        <f t="shared" ca="1" si="869"/>
        <v>1000</v>
      </c>
      <c r="AJ662" s="15">
        <f t="shared" ca="1" si="869"/>
        <v>1000</v>
      </c>
      <c r="AK662" s="15">
        <f t="shared" ca="1" si="869"/>
        <v>1000</v>
      </c>
      <c r="AL662" s="15">
        <f t="shared" ca="1" si="869"/>
        <v>1000</v>
      </c>
      <c r="AM662" s="15">
        <f t="shared" ca="1" si="869"/>
        <v>1000</v>
      </c>
      <c r="AN662" s="15">
        <f t="shared" ca="1" si="869"/>
        <v>1000</v>
      </c>
      <c r="AO662" s="15">
        <f t="shared" ca="1" si="869"/>
        <v>1000</v>
      </c>
      <c r="AP662" s="15">
        <f t="shared" ca="1" si="869"/>
        <v>1000</v>
      </c>
      <c r="AQ662" s="15">
        <f t="shared" ca="1" si="869"/>
        <v>1000</v>
      </c>
      <c r="AR662" s="15">
        <f t="shared" ca="1" si="869"/>
        <v>1000</v>
      </c>
      <c r="AS662" s="15">
        <f t="shared" ca="1" si="869"/>
        <v>1000</v>
      </c>
      <c r="AT662" s="15">
        <f t="shared" ca="1" si="869"/>
        <v>1000</v>
      </c>
      <c r="AU662" s="15">
        <f t="shared" ca="1" si="869"/>
        <v>1000</v>
      </c>
      <c r="AV662" s="15">
        <f t="shared" ca="1" si="869"/>
        <v>1000</v>
      </c>
      <c r="AW662" s="15">
        <f t="shared" ca="1" si="869"/>
        <v>1000</v>
      </c>
      <c r="AX662" s="15">
        <f t="shared" ca="1" si="869"/>
        <v>1000</v>
      </c>
      <c r="AY662" s="15">
        <f t="shared" ca="1" si="869"/>
        <v>1000</v>
      </c>
      <c r="AZ662" s="15">
        <f t="shared" ca="1" si="869"/>
        <v>1000</v>
      </c>
      <c r="BA662" s="15">
        <f t="shared" ca="1" si="869"/>
        <v>1000</v>
      </c>
      <c r="BB662" s="15">
        <f t="shared" ca="1" si="869"/>
        <v>1000</v>
      </c>
      <c r="BC662" s="15">
        <f t="shared" ca="1" si="869"/>
        <v>1000</v>
      </c>
      <c r="BD662" s="15">
        <f t="shared" ca="1" si="869"/>
        <v>1000</v>
      </c>
      <c r="BE662" s="15">
        <f t="shared" ca="1" si="869"/>
        <v>1000</v>
      </c>
      <c r="BF662" s="15">
        <f t="shared" ca="1" si="869"/>
        <v>1000</v>
      </c>
      <c r="BG662" s="15">
        <f t="shared" ca="1" si="869"/>
        <v>1000</v>
      </c>
      <c r="BH662" s="15">
        <f t="shared" ca="1" si="869"/>
        <v>1000</v>
      </c>
      <c r="BI662" s="15">
        <f t="shared" ca="1" si="869"/>
        <v>1000</v>
      </c>
      <c r="BJ662" s="15">
        <f t="shared" ca="1" si="869"/>
        <v>1000</v>
      </c>
      <c r="BK662" s="15">
        <f t="shared" ca="1" si="869"/>
        <v>1000</v>
      </c>
      <c r="BL662" s="15">
        <f t="shared" ca="1" si="869"/>
        <v>1000</v>
      </c>
      <c r="BM662" s="15">
        <f t="shared" ca="1" si="869"/>
        <v>1000</v>
      </c>
      <c r="BN662" s="15">
        <f t="shared" ca="1" si="869"/>
        <v>1000</v>
      </c>
      <c r="BO662" s="15">
        <f t="shared" ca="1" si="869"/>
        <v>1000</v>
      </c>
      <c r="BP662" s="15">
        <f t="shared" ca="1" si="869"/>
        <v>1000</v>
      </c>
      <c r="BQ662" s="15">
        <f t="shared" ca="1" si="869"/>
        <v>1000</v>
      </c>
      <c r="BR662" s="15">
        <f t="shared" ca="1" si="869"/>
        <v>1000</v>
      </c>
      <c r="BS662" s="15">
        <f t="shared" ca="1" si="869"/>
        <v>1000</v>
      </c>
      <c r="BT662" s="15">
        <f t="shared" ca="1" si="869"/>
        <v>1000</v>
      </c>
      <c r="BU662" s="15">
        <f t="shared" ca="1" si="869"/>
        <v>1000</v>
      </c>
      <c r="BV662" s="15">
        <f t="shared" ca="1" si="869"/>
        <v>1000</v>
      </c>
      <c r="BW662" s="15">
        <f t="shared" ca="1" si="869"/>
        <v>1000</v>
      </c>
      <c r="BX662" s="15">
        <f t="shared" ca="1" si="869"/>
        <v>1000</v>
      </c>
      <c r="BY662" s="15">
        <f t="shared" ca="1" si="869"/>
        <v>1000</v>
      </c>
      <c r="BZ662" s="15">
        <f t="shared" ca="1" si="869"/>
        <v>1000</v>
      </c>
      <c r="CA662" s="15">
        <f t="shared" ca="1" si="869"/>
        <v>1000</v>
      </c>
      <c r="CB662" s="15">
        <f t="shared" ca="1" si="869"/>
        <v>1000</v>
      </c>
      <c r="CC662" s="15">
        <f t="shared" ca="1" si="869"/>
        <v>1000</v>
      </c>
      <c r="CD662" s="15">
        <f t="shared" ca="1" si="869"/>
        <v>1000</v>
      </c>
      <c r="CE662" s="15">
        <f t="shared" ca="1" si="869"/>
        <v>1000</v>
      </c>
      <c r="CF662" s="15">
        <f t="shared" ref="CF662:DL662" ca="1" si="870">CF654*CF666</f>
        <v>1000</v>
      </c>
      <c r="CG662" s="15">
        <f t="shared" ca="1" si="870"/>
        <v>1000</v>
      </c>
      <c r="CH662" s="15">
        <f t="shared" ca="1" si="870"/>
        <v>1000</v>
      </c>
      <c r="CI662" s="15">
        <f t="shared" ca="1" si="870"/>
        <v>1000</v>
      </c>
      <c r="CJ662" s="15">
        <f t="shared" ca="1" si="870"/>
        <v>1000</v>
      </c>
      <c r="CK662" s="15">
        <f t="shared" ca="1" si="870"/>
        <v>1000</v>
      </c>
      <c r="CL662" s="15">
        <f t="shared" ca="1" si="870"/>
        <v>1000</v>
      </c>
      <c r="CM662" s="15" t="e">
        <f t="shared" ca="1" si="870"/>
        <v>#N/A</v>
      </c>
      <c r="CN662" s="15" t="e">
        <f t="shared" ca="1" si="870"/>
        <v>#N/A</v>
      </c>
      <c r="CO662" s="15" t="e">
        <f t="shared" ca="1" si="870"/>
        <v>#N/A</v>
      </c>
      <c r="CP662" s="15" t="e">
        <f t="shared" ca="1" si="870"/>
        <v>#N/A</v>
      </c>
      <c r="CQ662" s="15" t="e">
        <f t="shared" ca="1" si="870"/>
        <v>#N/A</v>
      </c>
      <c r="CR662" s="15" t="e">
        <f t="shared" ca="1" si="870"/>
        <v>#N/A</v>
      </c>
      <c r="CS662" s="15" t="e">
        <f t="shared" ca="1" si="870"/>
        <v>#N/A</v>
      </c>
      <c r="CT662" s="15" t="e">
        <f t="shared" ca="1" si="870"/>
        <v>#N/A</v>
      </c>
      <c r="CU662" s="15" t="e">
        <f t="shared" ca="1" si="870"/>
        <v>#N/A</v>
      </c>
      <c r="CV662" s="15" t="e">
        <f t="shared" ca="1" si="870"/>
        <v>#N/A</v>
      </c>
      <c r="CW662" s="15" t="e">
        <f t="shared" ca="1" si="870"/>
        <v>#N/A</v>
      </c>
      <c r="CX662" s="15" t="e">
        <f t="shared" ca="1" si="870"/>
        <v>#N/A</v>
      </c>
      <c r="CY662" s="15" t="e">
        <f t="shared" ca="1" si="870"/>
        <v>#N/A</v>
      </c>
      <c r="CZ662" s="15" t="e">
        <f t="shared" ca="1" si="870"/>
        <v>#N/A</v>
      </c>
      <c r="DA662" s="15" t="e">
        <f t="shared" ca="1" si="870"/>
        <v>#N/A</v>
      </c>
      <c r="DB662" s="15" t="e">
        <f t="shared" ca="1" si="870"/>
        <v>#N/A</v>
      </c>
      <c r="DC662" s="15" t="e">
        <f t="shared" ca="1" si="870"/>
        <v>#N/A</v>
      </c>
      <c r="DD662" s="15" t="e">
        <f t="shared" ca="1" si="870"/>
        <v>#N/A</v>
      </c>
      <c r="DE662" s="15" t="e">
        <f t="shared" ca="1" si="870"/>
        <v>#N/A</v>
      </c>
      <c r="DF662" s="15" t="e">
        <f t="shared" ca="1" si="870"/>
        <v>#N/A</v>
      </c>
      <c r="DG662" s="15" t="e">
        <f t="shared" ca="1" si="870"/>
        <v>#N/A</v>
      </c>
      <c r="DH662" s="15" t="e">
        <f t="shared" ca="1" si="870"/>
        <v>#N/A</v>
      </c>
      <c r="DI662" s="15" t="e">
        <f t="shared" ca="1" si="870"/>
        <v>#N/A</v>
      </c>
      <c r="DJ662" s="15" t="e">
        <f t="shared" ca="1" si="870"/>
        <v>#N/A</v>
      </c>
      <c r="DK662" s="15" t="e">
        <f t="shared" ca="1" si="870"/>
        <v>#N/A</v>
      </c>
      <c r="DL662" s="15" t="e">
        <f t="shared" ca="1" si="870"/>
        <v>#N/A</v>
      </c>
    </row>
    <row r="663" spans="4:116" x14ac:dyDescent="0.4">
      <c r="D663" t="s">
        <v>812</v>
      </c>
      <c r="E663" s="8" t="str">
        <f t="shared" si="865"/>
        <v>663 LISTSALES-PV</v>
      </c>
      <c r="G663" s="145" t="s">
        <v>808</v>
      </c>
      <c r="H663" s="31"/>
      <c r="I663" s="73"/>
      <c r="J663" s="73"/>
      <c r="K663" s="17">
        <f t="shared" ca="1" si="866"/>
        <v>6000</v>
      </c>
      <c r="L663" s="17">
        <f t="shared" ca="1" si="866"/>
        <v>6000</v>
      </c>
      <c r="M663" s="17">
        <f t="shared" ca="1" si="866"/>
        <v>6000</v>
      </c>
      <c r="N663" s="17">
        <f t="shared" ca="1" si="866"/>
        <v>6000</v>
      </c>
      <c r="O663" s="17">
        <f t="shared" ca="1" si="866"/>
        <v>6000</v>
      </c>
      <c r="P663" s="17">
        <f t="shared" ca="1" si="866"/>
        <v>6000</v>
      </c>
      <c r="R663" s="33"/>
      <c r="S663" s="15">
        <f ca="1">S655*S666</f>
        <v>500</v>
      </c>
      <c r="T663" s="15">
        <f t="shared" ref="T663:CE663" ca="1" si="871">T655*T666</f>
        <v>500</v>
      </c>
      <c r="U663" s="15">
        <f t="shared" ca="1" si="871"/>
        <v>500</v>
      </c>
      <c r="V663" s="15">
        <f t="shared" ca="1" si="871"/>
        <v>500</v>
      </c>
      <c r="W663" s="15">
        <f t="shared" ca="1" si="871"/>
        <v>500</v>
      </c>
      <c r="X663" s="15">
        <f t="shared" ca="1" si="871"/>
        <v>500</v>
      </c>
      <c r="Y663" s="15">
        <f t="shared" ca="1" si="871"/>
        <v>500</v>
      </c>
      <c r="Z663" s="15">
        <f t="shared" ca="1" si="871"/>
        <v>500</v>
      </c>
      <c r="AA663" s="15">
        <f t="shared" ca="1" si="871"/>
        <v>500</v>
      </c>
      <c r="AB663" s="15">
        <f t="shared" ca="1" si="871"/>
        <v>500</v>
      </c>
      <c r="AC663" s="15">
        <f t="shared" ca="1" si="871"/>
        <v>500</v>
      </c>
      <c r="AD663" s="15">
        <f t="shared" ca="1" si="871"/>
        <v>500</v>
      </c>
      <c r="AE663" s="15">
        <f t="shared" ca="1" si="871"/>
        <v>500</v>
      </c>
      <c r="AF663" s="15">
        <f t="shared" ca="1" si="871"/>
        <v>500</v>
      </c>
      <c r="AG663" s="15">
        <f t="shared" ca="1" si="871"/>
        <v>500</v>
      </c>
      <c r="AH663" s="15">
        <f t="shared" ca="1" si="871"/>
        <v>500</v>
      </c>
      <c r="AI663" s="15">
        <f t="shared" ca="1" si="871"/>
        <v>500</v>
      </c>
      <c r="AJ663" s="15">
        <f t="shared" ca="1" si="871"/>
        <v>500</v>
      </c>
      <c r="AK663" s="15">
        <f t="shared" ca="1" si="871"/>
        <v>500</v>
      </c>
      <c r="AL663" s="15">
        <f t="shared" ca="1" si="871"/>
        <v>500</v>
      </c>
      <c r="AM663" s="15">
        <f t="shared" ca="1" si="871"/>
        <v>500</v>
      </c>
      <c r="AN663" s="15">
        <f t="shared" ca="1" si="871"/>
        <v>500</v>
      </c>
      <c r="AO663" s="15">
        <f t="shared" ca="1" si="871"/>
        <v>500</v>
      </c>
      <c r="AP663" s="15">
        <f t="shared" ca="1" si="871"/>
        <v>500</v>
      </c>
      <c r="AQ663" s="15">
        <f t="shared" ca="1" si="871"/>
        <v>500</v>
      </c>
      <c r="AR663" s="15">
        <f t="shared" ca="1" si="871"/>
        <v>500</v>
      </c>
      <c r="AS663" s="15">
        <f t="shared" ca="1" si="871"/>
        <v>500</v>
      </c>
      <c r="AT663" s="15">
        <f t="shared" ca="1" si="871"/>
        <v>500</v>
      </c>
      <c r="AU663" s="15">
        <f t="shared" ca="1" si="871"/>
        <v>500</v>
      </c>
      <c r="AV663" s="15">
        <f t="shared" ca="1" si="871"/>
        <v>500</v>
      </c>
      <c r="AW663" s="15">
        <f t="shared" ca="1" si="871"/>
        <v>500</v>
      </c>
      <c r="AX663" s="15">
        <f t="shared" ca="1" si="871"/>
        <v>500</v>
      </c>
      <c r="AY663" s="15">
        <f t="shared" ca="1" si="871"/>
        <v>500</v>
      </c>
      <c r="AZ663" s="15">
        <f t="shared" ca="1" si="871"/>
        <v>500</v>
      </c>
      <c r="BA663" s="15">
        <f t="shared" ca="1" si="871"/>
        <v>500</v>
      </c>
      <c r="BB663" s="15">
        <f t="shared" ca="1" si="871"/>
        <v>500</v>
      </c>
      <c r="BC663" s="15">
        <f t="shared" ca="1" si="871"/>
        <v>500</v>
      </c>
      <c r="BD663" s="15">
        <f t="shared" ca="1" si="871"/>
        <v>500</v>
      </c>
      <c r="BE663" s="15">
        <f t="shared" ca="1" si="871"/>
        <v>500</v>
      </c>
      <c r="BF663" s="15">
        <f t="shared" ca="1" si="871"/>
        <v>500</v>
      </c>
      <c r="BG663" s="15">
        <f t="shared" ca="1" si="871"/>
        <v>500</v>
      </c>
      <c r="BH663" s="15">
        <f t="shared" ca="1" si="871"/>
        <v>500</v>
      </c>
      <c r="BI663" s="15">
        <f t="shared" ca="1" si="871"/>
        <v>500</v>
      </c>
      <c r="BJ663" s="15">
        <f t="shared" ca="1" si="871"/>
        <v>500</v>
      </c>
      <c r="BK663" s="15">
        <f t="shared" ca="1" si="871"/>
        <v>500</v>
      </c>
      <c r="BL663" s="15">
        <f t="shared" ca="1" si="871"/>
        <v>500</v>
      </c>
      <c r="BM663" s="15">
        <f t="shared" ca="1" si="871"/>
        <v>500</v>
      </c>
      <c r="BN663" s="15">
        <f t="shared" ca="1" si="871"/>
        <v>500</v>
      </c>
      <c r="BO663" s="15">
        <f t="shared" ca="1" si="871"/>
        <v>500</v>
      </c>
      <c r="BP663" s="15">
        <f t="shared" ca="1" si="871"/>
        <v>500</v>
      </c>
      <c r="BQ663" s="15">
        <f t="shared" ca="1" si="871"/>
        <v>500</v>
      </c>
      <c r="BR663" s="15">
        <f t="shared" ca="1" si="871"/>
        <v>500</v>
      </c>
      <c r="BS663" s="15">
        <f t="shared" ca="1" si="871"/>
        <v>500</v>
      </c>
      <c r="BT663" s="15">
        <f t="shared" ca="1" si="871"/>
        <v>500</v>
      </c>
      <c r="BU663" s="15">
        <f t="shared" ca="1" si="871"/>
        <v>500</v>
      </c>
      <c r="BV663" s="15">
        <f t="shared" ca="1" si="871"/>
        <v>500</v>
      </c>
      <c r="BW663" s="15">
        <f t="shared" ca="1" si="871"/>
        <v>500</v>
      </c>
      <c r="BX663" s="15">
        <f t="shared" ca="1" si="871"/>
        <v>500</v>
      </c>
      <c r="BY663" s="15">
        <f t="shared" ca="1" si="871"/>
        <v>500</v>
      </c>
      <c r="BZ663" s="15">
        <f t="shared" ca="1" si="871"/>
        <v>500</v>
      </c>
      <c r="CA663" s="15">
        <f t="shared" ca="1" si="871"/>
        <v>500</v>
      </c>
      <c r="CB663" s="15">
        <f t="shared" ca="1" si="871"/>
        <v>500</v>
      </c>
      <c r="CC663" s="15">
        <f t="shared" ca="1" si="871"/>
        <v>500</v>
      </c>
      <c r="CD663" s="15">
        <f t="shared" ca="1" si="871"/>
        <v>500</v>
      </c>
      <c r="CE663" s="15">
        <f t="shared" ca="1" si="871"/>
        <v>500</v>
      </c>
      <c r="CF663" s="15">
        <f t="shared" ref="CF663:DL663" ca="1" si="872">CF655*CF666</f>
        <v>500</v>
      </c>
      <c r="CG663" s="15">
        <f t="shared" ca="1" si="872"/>
        <v>500</v>
      </c>
      <c r="CH663" s="15">
        <f t="shared" ca="1" si="872"/>
        <v>500</v>
      </c>
      <c r="CI663" s="15">
        <f t="shared" ca="1" si="872"/>
        <v>500</v>
      </c>
      <c r="CJ663" s="15">
        <f t="shared" ca="1" si="872"/>
        <v>500</v>
      </c>
      <c r="CK663" s="15">
        <f t="shared" ca="1" si="872"/>
        <v>500</v>
      </c>
      <c r="CL663" s="15">
        <f t="shared" ca="1" si="872"/>
        <v>500</v>
      </c>
      <c r="CM663" s="15" t="e">
        <f t="shared" ca="1" si="872"/>
        <v>#N/A</v>
      </c>
      <c r="CN663" s="15" t="e">
        <f t="shared" ca="1" si="872"/>
        <v>#N/A</v>
      </c>
      <c r="CO663" s="15" t="e">
        <f t="shared" ca="1" si="872"/>
        <v>#N/A</v>
      </c>
      <c r="CP663" s="15" t="e">
        <f t="shared" ca="1" si="872"/>
        <v>#N/A</v>
      </c>
      <c r="CQ663" s="15" t="e">
        <f t="shared" ca="1" si="872"/>
        <v>#N/A</v>
      </c>
      <c r="CR663" s="15" t="e">
        <f t="shared" ca="1" si="872"/>
        <v>#N/A</v>
      </c>
      <c r="CS663" s="15" t="e">
        <f t="shared" ca="1" si="872"/>
        <v>#N/A</v>
      </c>
      <c r="CT663" s="15" t="e">
        <f t="shared" ca="1" si="872"/>
        <v>#N/A</v>
      </c>
      <c r="CU663" s="15" t="e">
        <f t="shared" ca="1" si="872"/>
        <v>#N/A</v>
      </c>
      <c r="CV663" s="15" t="e">
        <f t="shared" ca="1" si="872"/>
        <v>#N/A</v>
      </c>
      <c r="CW663" s="15" t="e">
        <f t="shared" ca="1" si="872"/>
        <v>#N/A</v>
      </c>
      <c r="CX663" s="15" t="e">
        <f t="shared" ca="1" si="872"/>
        <v>#N/A</v>
      </c>
      <c r="CY663" s="15" t="e">
        <f t="shared" ca="1" si="872"/>
        <v>#N/A</v>
      </c>
      <c r="CZ663" s="15" t="e">
        <f t="shared" ca="1" si="872"/>
        <v>#N/A</v>
      </c>
      <c r="DA663" s="15" t="e">
        <f t="shared" ca="1" si="872"/>
        <v>#N/A</v>
      </c>
      <c r="DB663" s="15" t="e">
        <f t="shared" ca="1" si="872"/>
        <v>#N/A</v>
      </c>
      <c r="DC663" s="15" t="e">
        <f t="shared" ca="1" si="872"/>
        <v>#N/A</v>
      </c>
      <c r="DD663" s="15" t="e">
        <f t="shared" ca="1" si="872"/>
        <v>#N/A</v>
      </c>
      <c r="DE663" s="15" t="e">
        <f t="shared" ca="1" si="872"/>
        <v>#N/A</v>
      </c>
      <c r="DF663" s="15" t="e">
        <f t="shared" ca="1" si="872"/>
        <v>#N/A</v>
      </c>
      <c r="DG663" s="15" t="e">
        <f t="shared" ca="1" si="872"/>
        <v>#N/A</v>
      </c>
      <c r="DH663" s="15" t="e">
        <f t="shared" ca="1" si="872"/>
        <v>#N/A</v>
      </c>
      <c r="DI663" s="15" t="e">
        <f t="shared" ca="1" si="872"/>
        <v>#N/A</v>
      </c>
      <c r="DJ663" s="15" t="e">
        <f t="shared" ca="1" si="872"/>
        <v>#N/A</v>
      </c>
      <c r="DK663" s="15" t="e">
        <f t="shared" ca="1" si="872"/>
        <v>#N/A</v>
      </c>
      <c r="DL663" s="15" t="e">
        <f t="shared" ca="1" si="872"/>
        <v>#N/A</v>
      </c>
    </row>
    <row r="664" spans="4:116" x14ac:dyDescent="0.4">
      <c r="D664" t="s">
        <v>812</v>
      </c>
      <c r="E664" s="8" t="str">
        <f t="shared" si="865"/>
        <v>664 LISTSALES-PV</v>
      </c>
      <c r="G664" s="145" t="s">
        <v>809</v>
      </c>
      <c r="H664" s="31"/>
      <c r="I664" s="73"/>
      <c r="J664" s="73"/>
      <c r="K664" s="17">
        <f t="shared" ca="1" si="866"/>
        <v>18000</v>
      </c>
      <c r="L664" s="17">
        <f t="shared" ca="1" si="866"/>
        <v>18000</v>
      </c>
      <c r="M664" s="17">
        <f t="shared" ca="1" si="866"/>
        <v>18000</v>
      </c>
      <c r="N664" s="17">
        <f t="shared" ca="1" si="866"/>
        <v>18000</v>
      </c>
      <c r="O664" s="17">
        <f t="shared" ca="1" si="866"/>
        <v>18000</v>
      </c>
      <c r="P664" s="17">
        <f t="shared" ca="1" si="866"/>
        <v>18000</v>
      </c>
      <c r="R664" s="33"/>
      <c r="S664" s="15">
        <f ca="1">S656*S666</f>
        <v>1500</v>
      </c>
      <c r="T664" s="15">
        <f t="shared" ref="T664:CE664" ca="1" si="873">T656*T666</f>
        <v>1500</v>
      </c>
      <c r="U664" s="15">
        <f t="shared" ca="1" si="873"/>
        <v>1500</v>
      </c>
      <c r="V664" s="15">
        <f t="shared" ca="1" si="873"/>
        <v>1500</v>
      </c>
      <c r="W664" s="15">
        <f t="shared" ca="1" si="873"/>
        <v>1500</v>
      </c>
      <c r="X664" s="15">
        <f t="shared" ca="1" si="873"/>
        <v>1500</v>
      </c>
      <c r="Y664" s="15">
        <f t="shared" ca="1" si="873"/>
        <v>1500</v>
      </c>
      <c r="Z664" s="15">
        <f t="shared" ca="1" si="873"/>
        <v>1500</v>
      </c>
      <c r="AA664" s="15">
        <f t="shared" ca="1" si="873"/>
        <v>1500</v>
      </c>
      <c r="AB664" s="15">
        <f t="shared" ca="1" si="873"/>
        <v>1500</v>
      </c>
      <c r="AC664" s="15">
        <f t="shared" ca="1" si="873"/>
        <v>1500</v>
      </c>
      <c r="AD664" s="15">
        <f t="shared" ca="1" si="873"/>
        <v>1500</v>
      </c>
      <c r="AE664" s="15">
        <f t="shared" ca="1" si="873"/>
        <v>1500</v>
      </c>
      <c r="AF664" s="15">
        <f t="shared" ca="1" si="873"/>
        <v>1500</v>
      </c>
      <c r="AG664" s="15">
        <f t="shared" ca="1" si="873"/>
        <v>1500</v>
      </c>
      <c r="AH664" s="15">
        <f t="shared" ca="1" si="873"/>
        <v>1500</v>
      </c>
      <c r="AI664" s="15">
        <f t="shared" ca="1" si="873"/>
        <v>1500</v>
      </c>
      <c r="AJ664" s="15">
        <f t="shared" ca="1" si="873"/>
        <v>1500</v>
      </c>
      <c r="AK664" s="15">
        <f t="shared" ca="1" si="873"/>
        <v>1500</v>
      </c>
      <c r="AL664" s="15">
        <f t="shared" ca="1" si="873"/>
        <v>1500</v>
      </c>
      <c r="AM664" s="15">
        <f t="shared" ca="1" si="873"/>
        <v>1500</v>
      </c>
      <c r="AN664" s="15">
        <f t="shared" ca="1" si="873"/>
        <v>1500</v>
      </c>
      <c r="AO664" s="15">
        <f t="shared" ca="1" si="873"/>
        <v>1500</v>
      </c>
      <c r="AP664" s="15">
        <f t="shared" ca="1" si="873"/>
        <v>1500</v>
      </c>
      <c r="AQ664" s="15">
        <f t="shared" ca="1" si="873"/>
        <v>1500</v>
      </c>
      <c r="AR664" s="15">
        <f t="shared" ca="1" si="873"/>
        <v>1500</v>
      </c>
      <c r="AS664" s="15">
        <f t="shared" ca="1" si="873"/>
        <v>1500</v>
      </c>
      <c r="AT664" s="15">
        <f t="shared" ca="1" si="873"/>
        <v>1500</v>
      </c>
      <c r="AU664" s="15">
        <f t="shared" ca="1" si="873"/>
        <v>1500</v>
      </c>
      <c r="AV664" s="15">
        <f t="shared" ca="1" si="873"/>
        <v>1500</v>
      </c>
      <c r="AW664" s="15">
        <f t="shared" ca="1" si="873"/>
        <v>1500</v>
      </c>
      <c r="AX664" s="15">
        <f t="shared" ca="1" si="873"/>
        <v>1500</v>
      </c>
      <c r="AY664" s="15">
        <f t="shared" ca="1" si="873"/>
        <v>1500</v>
      </c>
      <c r="AZ664" s="15">
        <f t="shared" ca="1" si="873"/>
        <v>1500</v>
      </c>
      <c r="BA664" s="15">
        <f t="shared" ca="1" si="873"/>
        <v>1500</v>
      </c>
      <c r="BB664" s="15">
        <f t="shared" ca="1" si="873"/>
        <v>1500</v>
      </c>
      <c r="BC664" s="15">
        <f t="shared" ca="1" si="873"/>
        <v>1500</v>
      </c>
      <c r="BD664" s="15">
        <f t="shared" ca="1" si="873"/>
        <v>1500</v>
      </c>
      <c r="BE664" s="15">
        <f t="shared" ca="1" si="873"/>
        <v>1500</v>
      </c>
      <c r="BF664" s="15">
        <f t="shared" ca="1" si="873"/>
        <v>1500</v>
      </c>
      <c r="BG664" s="15">
        <f t="shared" ca="1" si="873"/>
        <v>1500</v>
      </c>
      <c r="BH664" s="15">
        <f t="shared" ca="1" si="873"/>
        <v>1500</v>
      </c>
      <c r="BI664" s="15">
        <f t="shared" ca="1" si="873"/>
        <v>1500</v>
      </c>
      <c r="BJ664" s="15">
        <f t="shared" ca="1" si="873"/>
        <v>1500</v>
      </c>
      <c r="BK664" s="15">
        <f t="shared" ca="1" si="873"/>
        <v>1500</v>
      </c>
      <c r="BL664" s="15">
        <f t="shared" ca="1" si="873"/>
        <v>1500</v>
      </c>
      <c r="BM664" s="15">
        <f t="shared" ca="1" si="873"/>
        <v>1500</v>
      </c>
      <c r="BN664" s="15">
        <f t="shared" ca="1" si="873"/>
        <v>1500</v>
      </c>
      <c r="BO664" s="15">
        <f t="shared" ca="1" si="873"/>
        <v>1500</v>
      </c>
      <c r="BP664" s="15">
        <f t="shared" ca="1" si="873"/>
        <v>1500</v>
      </c>
      <c r="BQ664" s="15">
        <f t="shared" ca="1" si="873"/>
        <v>1500</v>
      </c>
      <c r="BR664" s="15">
        <f t="shared" ca="1" si="873"/>
        <v>1500</v>
      </c>
      <c r="BS664" s="15">
        <f t="shared" ca="1" si="873"/>
        <v>1500</v>
      </c>
      <c r="BT664" s="15">
        <f t="shared" ca="1" si="873"/>
        <v>1500</v>
      </c>
      <c r="BU664" s="15">
        <f t="shared" ca="1" si="873"/>
        <v>1500</v>
      </c>
      <c r="BV664" s="15">
        <f t="shared" ca="1" si="873"/>
        <v>1500</v>
      </c>
      <c r="BW664" s="15">
        <f t="shared" ca="1" si="873"/>
        <v>1500</v>
      </c>
      <c r="BX664" s="15">
        <f t="shared" ca="1" si="873"/>
        <v>1500</v>
      </c>
      <c r="BY664" s="15">
        <f t="shared" ca="1" si="873"/>
        <v>1500</v>
      </c>
      <c r="BZ664" s="15">
        <f t="shared" ca="1" si="873"/>
        <v>1500</v>
      </c>
      <c r="CA664" s="15">
        <f t="shared" ca="1" si="873"/>
        <v>1500</v>
      </c>
      <c r="CB664" s="15">
        <f t="shared" ca="1" si="873"/>
        <v>1500</v>
      </c>
      <c r="CC664" s="15">
        <f t="shared" ca="1" si="873"/>
        <v>1500</v>
      </c>
      <c r="CD664" s="15">
        <f t="shared" ca="1" si="873"/>
        <v>1500</v>
      </c>
      <c r="CE664" s="15">
        <f t="shared" ca="1" si="873"/>
        <v>1500</v>
      </c>
      <c r="CF664" s="15">
        <f t="shared" ref="CF664:DL664" ca="1" si="874">CF656*CF666</f>
        <v>1500</v>
      </c>
      <c r="CG664" s="15">
        <f t="shared" ca="1" si="874"/>
        <v>1500</v>
      </c>
      <c r="CH664" s="15">
        <f t="shared" ca="1" si="874"/>
        <v>1500</v>
      </c>
      <c r="CI664" s="15">
        <f t="shared" ca="1" si="874"/>
        <v>1500</v>
      </c>
      <c r="CJ664" s="15">
        <f t="shared" ca="1" si="874"/>
        <v>1500</v>
      </c>
      <c r="CK664" s="15">
        <f t="shared" ca="1" si="874"/>
        <v>1500</v>
      </c>
      <c r="CL664" s="15">
        <f t="shared" ca="1" si="874"/>
        <v>1500</v>
      </c>
      <c r="CM664" s="15" t="e">
        <f t="shared" ca="1" si="874"/>
        <v>#N/A</v>
      </c>
      <c r="CN664" s="15" t="e">
        <f t="shared" ca="1" si="874"/>
        <v>#N/A</v>
      </c>
      <c r="CO664" s="15" t="e">
        <f t="shared" ca="1" si="874"/>
        <v>#N/A</v>
      </c>
      <c r="CP664" s="15" t="e">
        <f t="shared" ca="1" si="874"/>
        <v>#N/A</v>
      </c>
      <c r="CQ664" s="15" t="e">
        <f t="shared" ca="1" si="874"/>
        <v>#N/A</v>
      </c>
      <c r="CR664" s="15" t="e">
        <f t="shared" ca="1" si="874"/>
        <v>#N/A</v>
      </c>
      <c r="CS664" s="15" t="e">
        <f t="shared" ca="1" si="874"/>
        <v>#N/A</v>
      </c>
      <c r="CT664" s="15" t="e">
        <f t="shared" ca="1" si="874"/>
        <v>#N/A</v>
      </c>
      <c r="CU664" s="15" t="e">
        <f t="shared" ca="1" si="874"/>
        <v>#N/A</v>
      </c>
      <c r="CV664" s="15" t="e">
        <f t="shared" ca="1" si="874"/>
        <v>#N/A</v>
      </c>
      <c r="CW664" s="15" t="e">
        <f t="shared" ca="1" si="874"/>
        <v>#N/A</v>
      </c>
      <c r="CX664" s="15" t="e">
        <f t="shared" ca="1" si="874"/>
        <v>#N/A</v>
      </c>
      <c r="CY664" s="15" t="e">
        <f t="shared" ca="1" si="874"/>
        <v>#N/A</v>
      </c>
      <c r="CZ664" s="15" t="e">
        <f t="shared" ca="1" si="874"/>
        <v>#N/A</v>
      </c>
      <c r="DA664" s="15" t="e">
        <f t="shared" ca="1" si="874"/>
        <v>#N/A</v>
      </c>
      <c r="DB664" s="15" t="e">
        <f t="shared" ca="1" si="874"/>
        <v>#N/A</v>
      </c>
      <c r="DC664" s="15" t="e">
        <f t="shared" ca="1" si="874"/>
        <v>#N/A</v>
      </c>
      <c r="DD664" s="15" t="e">
        <f t="shared" ca="1" si="874"/>
        <v>#N/A</v>
      </c>
      <c r="DE664" s="15" t="e">
        <f t="shared" ca="1" si="874"/>
        <v>#N/A</v>
      </c>
      <c r="DF664" s="15" t="e">
        <f t="shared" ca="1" si="874"/>
        <v>#N/A</v>
      </c>
      <c r="DG664" s="15" t="e">
        <f t="shared" ca="1" si="874"/>
        <v>#N/A</v>
      </c>
      <c r="DH664" s="15" t="e">
        <f t="shared" ca="1" si="874"/>
        <v>#N/A</v>
      </c>
      <c r="DI664" s="15" t="e">
        <f t="shared" ca="1" si="874"/>
        <v>#N/A</v>
      </c>
      <c r="DJ664" s="15" t="e">
        <f t="shared" ca="1" si="874"/>
        <v>#N/A</v>
      </c>
      <c r="DK664" s="15" t="e">
        <f t="shared" ca="1" si="874"/>
        <v>#N/A</v>
      </c>
      <c r="DL664" s="15" t="e">
        <f t="shared" ca="1" si="874"/>
        <v>#N/A</v>
      </c>
    </row>
    <row r="665" spans="4:116" x14ac:dyDescent="0.4">
      <c r="D665" t="s">
        <v>812</v>
      </c>
      <c r="E665" s="8" t="str">
        <f t="shared" si="865"/>
        <v>665 LISTSALES-PV</v>
      </c>
      <c r="G665" s="145" t="s">
        <v>810</v>
      </c>
      <c r="H665" s="31"/>
      <c r="I665" s="73"/>
      <c r="J665" s="73"/>
      <c r="K665" s="256">
        <f t="shared" ca="1" si="866"/>
        <v>12000</v>
      </c>
      <c r="L665" s="256">
        <f t="shared" ca="1" si="866"/>
        <v>12000</v>
      </c>
      <c r="M665" s="256">
        <f t="shared" ca="1" si="866"/>
        <v>12000</v>
      </c>
      <c r="N665" s="256">
        <f t="shared" ca="1" si="866"/>
        <v>12000</v>
      </c>
      <c r="O665" s="256">
        <f t="shared" ca="1" si="866"/>
        <v>12000</v>
      </c>
      <c r="P665" s="256">
        <f t="shared" ca="1" si="866"/>
        <v>12000</v>
      </c>
      <c r="R665" s="33"/>
      <c r="S665" s="15">
        <f ca="1">S657*S666</f>
        <v>1000</v>
      </c>
      <c r="T665" s="15">
        <f t="shared" ref="T665:CE665" ca="1" si="875">T657*T666</f>
        <v>1000</v>
      </c>
      <c r="U665" s="15">
        <f t="shared" ca="1" si="875"/>
        <v>1000</v>
      </c>
      <c r="V665" s="15">
        <f t="shared" ca="1" si="875"/>
        <v>1000</v>
      </c>
      <c r="W665" s="15">
        <f t="shared" ca="1" si="875"/>
        <v>1000</v>
      </c>
      <c r="X665" s="15">
        <f t="shared" ca="1" si="875"/>
        <v>1000</v>
      </c>
      <c r="Y665" s="15">
        <f t="shared" ca="1" si="875"/>
        <v>1000</v>
      </c>
      <c r="Z665" s="15">
        <f t="shared" ca="1" si="875"/>
        <v>1000</v>
      </c>
      <c r="AA665" s="15">
        <f t="shared" ca="1" si="875"/>
        <v>1000</v>
      </c>
      <c r="AB665" s="15">
        <f t="shared" ca="1" si="875"/>
        <v>1000</v>
      </c>
      <c r="AC665" s="15">
        <f t="shared" ca="1" si="875"/>
        <v>1000</v>
      </c>
      <c r="AD665" s="15">
        <f t="shared" ca="1" si="875"/>
        <v>1000</v>
      </c>
      <c r="AE665" s="15">
        <f t="shared" ca="1" si="875"/>
        <v>1000</v>
      </c>
      <c r="AF665" s="15">
        <f t="shared" ca="1" si="875"/>
        <v>1000</v>
      </c>
      <c r="AG665" s="15">
        <f t="shared" ca="1" si="875"/>
        <v>1000</v>
      </c>
      <c r="AH665" s="15">
        <f t="shared" ca="1" si="875"/>
        <v>1000</v>
      </c>
      <c r="AI665" s="15">
        <f t="shared" ca="1" si="875"/>
        <v>1000</v>
      </c>
      <c r="AJ665" s="15">
        <f t="shared" ca="1" si="875"/>
        <v>1000</v>
      </c>
      <c r="AK665" s="15">
        <f t="shared" ca="1" si="875"/>
        <v>1000</v>
      </c>
      <c r="AL665" s="15">
        <f t="shared" ca="1" si="875"/>
        <v>1000</v>
      </c>
      <c r="AM665" s="15">
        <f t="shared" ca="1" si="875"/>
        <v>1000</v>
      </c>
      <c r="AN665" s="15">
        <f t="shared" ca="1" si="875"/>
        <v>1000</v>
      </c>
      <c r="AO665" s="15">
        <f t="shared" ca="1" si="875"/>
        <v>1000</v>
      </c>
      <c r="AP665" s="15">
        <f t="shared" ca="1" si="875"/>
        <v>1000</v>
      </c>
      <c r="AQ665" s="15">
        <f t="shared" ca="1" si="875"/>
        <v>1000</v>
      </c>
      <c r="AR665" s="15">
        <f t="shared" ca="1" si="875"/>
        <v>1000</v>
      </c>
      <c r="AS665" s="15">
        <f t="shared" ca="1" si="875"/>
        <v>1000</v>
      </c>
      <c r="AT665" s="15">
        <f t="shared" ca="1" si="875"/>
        <v>1000</v>
      </c>
      <c r="AU665" s="15">
        <f t="shared" ca="1" si="875"/>
        <v>1000</v>
      </c>
      <c r="AV665" s="15">
        <f t="shared" ca="1" si="875"/>
        <v>1000</v>
      </c>
      <c r="AW665" s="15">
        <f t="shared" ca="1" si="875"/>
        <v>1000</v>
      </c>
      <c r="AX665" s="15">
        <f t="shared" ca="1" si="875"/>
        <v>1000</v>
      </c>
      <c r="AY665" s="15">
        <f t="shared" ca="1" si="875"/>
        <v>1000</v>
      </c>
      <c r="AZ665" s="15">
        <f t="shared" ca="1" si="875"/>
        <v>1000</v>
      </c>
      <c r="BA665" s="15">
        <f t="shared" ca="1" si="875"/>
        <v>1000</v>
      </c>
      <c r="BB665" s="15">
        <f t="shared" ca="1" si="875"/>
        <v>1000</v>
      </c>
      <c r="BC665" s="15">
        <f t="shared" ca="1" si="875"/>
        <v>1000</v>
      </c>
      <c r="BD665" s="15">
        <f t="shared" ca="1" si="875"/>
        <v>1000</v>
      </c>
      <c r="BE665" s="15">
        <f t="shared" ca="1" si="875"/>
        <v>1000</v>
      </c>
      <c r="BF665" s="15">
        <f t="shared" ca="1" si="875"/>
        <v>1000</v>
      </c>
      <c r="BG665" s="15">
        <f t="shared" ca="1" si="875"/>
        <v>1000</v>
      </c>
      <c r="BH665" s="15">
        <f t="shared" ca="1" si="875"/>
        <v>1000</v>
      </c>
      <c r="BI665" s="15">
        <f t="shared" ca="1" si="875"/>
        <v>1000</v>
      </c>
      <c r="BJ665" s="15">
        <f t="shared" ca="1" si="875"/>
        <v>1000</v>
      </c>
      <c r="BK665" s="15">
        <f t="shared" ca="1" si="875"/>
        <v>1000</v>
      </c>
      <c r="BL665" s="15">
        <f t="shared" ca="1" si="875"/>
        <v>1000</v>
      </c>
      <c r="BM665" s="15">
        <f t="shared" ca="1" si="875"/>
        <v>1000</v>
      </c>
      <c r="BN665" s="15">
        <f t="shared" ca="1" si="875"/>
        <v>1000</v>
      </c>
      <c r="BO665" s="15">
        <f t="shared" ca="1" si="875"/>
        <v>1000</v>
      </c>
      <c r="BP665" s="15">
        <f t="shared" ca="1" si="875"/>
        <v>1000</v>
      </c>
      <c r="BQ665" s="15">
        <f t="shared" ca="1" si="875"/>
        <v>1000</v>
      </c>
      <c r="BR665" s="15">
        <f t="shared" ca="1" si="875"/>
        <v>1000</v>
      </c>
      <c r="BS665" s="15">
        <f t="shared" ca="1" si="875"/>
        <v>1000</v>
      </c>
      <c r="BT665" s="15">
        <f t="shared" ca="1" si="875"/>
        <v>1000</v>
      </c>
      <c r="BU665" s="15">
        <f t="shared" ca="1" si="875"/>
        <v>1000</v>
      </c>
      <c r="BV665" s="15">
        <f t="shared" ca="1" si="875"/>
        <v>1000</v>
      </c>
      <c r="BW665" s="15">
        <f t="shared" ca="1" si="875"/>
        <v>1000</v>
      </c>
      <c r="BX665" s="15">
        <f t="shared" ca="1" si="875"/>
        <v>1000</v>
      </c>
      <c r="BY665" s="15">
        <f t="shared" ca="1" si="875"/>
        <v>1000</v>
      </c>
      <c r="BZ665" s="15">
        <f t="shared" ca="1" si="875"/>
        <v>1000</v>
      </c>
      <c r="CA665" s="15">
        <f t="shared" ca="1" si="875"/>
        <v>1000</v>
      </c>
      <c r="CB665" s="15">
        <f t="shared" ca="1" si="875"/>
        <v>1000</v>
      </c>
      <c r="CC665" s="15">
        <f t="shared" ca="1" si="875"/>
        <v>1000</v>
      </c>
      <c r="CD665" s="15">
        <f t="shared" ca="1" si="875"/>
        <v>1000</v>
      </c>
      <c r="CE665" s="15">
        <f t="shared" ca="1" si="875"/>
        <v>1000</v>
      </c>
      <c r="CF665" s="15">
        <f t="shared" ref="CF665:DL665" ca="1" si="876">CF657*CF666</f>
        <v>1000</v>
      </c>
      <c r="CG665" s="15">
        <f t="shared" ca="1" si="876"/>
        <v>1000</v>
      </c>
      <c r="CH665" s="15">
        <f t="shared" ca="1" si="876"/>
        <v>1000</v>
      </c>
      <c r="CI665" s="15">
        <f t="shared" ca="1" si="876"/>
        <v>1000</v>
      </c>
      <c r="CJ665" s="15">
        <f t="shared" ca="1" si="876"/>
        <v>1000</v>
      </c>
      <c r="CK665" s="15">
        <f t="shared" ca="1" si="876"/>
        <v>1000</v>
      </c>
      <c r="CL665" s="15">
        <f t="shared" ca="1" si="876"/>
        <v>1000</v>
      </c>
      <c r="CM665" s="15" t="e">
        <f t="shared" ca="1" si="876"/>
        <v>#N/A</v>
      </c>
      <c r="CN665" s="15" t="e">
        <f t="shared" ca="1" si="876"/>
        <v>#N/A</v>
      </c>
      <c r="CO665" s="15" t="e">
        <f t="shared" ca="1" si="876"/>
        <v>#N/A</v>
      </c>
      <c r="CP665" s="15" t="e">
        <f t="shared" ca="1" si="876"/>
        <v>#N/A</v>
      </c>
      <c r="CQ665" s="15" t="e">
        <f t="shared" ca="1" si="876"/>
        <v>#N/A</v>
      </c>
      <c r="CR665" s="15" t="e">
        <f t="shared" ca="1" si="876"/>
        <v>#N/A</v>
      </c>
      <c r="CS665" s="15" t="e">
        <f t="shared" ca="1" si="876"/>
        <v>#N/A</v>
      </c>
      <c r="CT665" s="15" t="e">
        <f t="shared" ca="1" si="876"/>
        <v>#N/A</v>
      </c>
      <c r="CU665" s="15" t="e">
        <f t="shared" ca="1" si="876"/>
        <v>#N/A</v>
      </c>
      <c r="CV665" s="15" t="e">
        <f t="shared" ca="1" si="876"/>
        <v>#N/A</v>
      </c>
      <c r="CW665" s="15" t="e">
        <f t="shared" ca="1" si="876"/>
        <v>#N/A</v>
      </c>
      <c r="CX665" s="15" t="e">
        <f t="shared" ca="1" si="876"/>
        <v>#N/A</v>
      </c>
      <c r="CY665" s="15" t="e">
        <f t="shared" ca="1" si="876"/>
        <v>#N/A</v>
      </c>
      <c r="CZ665" s="15" t="e">
        <f t="shared" ca="1" si="876"/>
        <v>#N/A</v>
      </c>
      <c r="DA665" s="15" t="e">
        <f t="shared" ca="1" si="876"/>
        <v>#N/A</v>
      </c>
      <c r="DB665" s="15" t="e">
        <f t="shared" ca="1" si="876"/>
        <v>#N/A</v>
      </c>
      <c r="DC665" s="15" t="e">
        <f t="shared" ca="1" si="876"/>
        <v>#N/A</v>
      </c>
      <c r="DD665" s="15" t="e">
        <f t="shared" ca="1" si="876"/>
        <v>#N/A</v>
      </c>
      <c r="DE665" s="15" t="e">
        <f t="shared" ca="1" si="876"/>
        <v>#N/A</v>
      </c>
      <c r="DF665" s="15" t="e">
        <f t="shared" ca="1" si="876"/>
        <v>#N/A</v>
      </c>
      <c r="DG665" s="15" t="e">
        <f t="shared" ca="1" si="876"/>
        <v>#N/A</v>
      </c>
      <c r="DH665" s="15" t="e">
        <f t="shared" ca="1" si="876"/>
        <v>#N/A</v>
      </c>
      <c r="DI665" s="15" t="e">
        <f t="shared" ca="1" si="876"/>
        <v>#N/A</v>
      </c>
      <c r="DJ665" s="15" t="e">
        <f t="shared" ca="1" si="876"/>
        <v>#N/A</v>
      </c>
      <c r="DK665" s="15" t="e">
        <f t="shared" ca="1" si="876"/>
        <v>#N/A</v>
      </c>
      <c r="DL665" s="15" t="e">
        <f t="shared" ca="1" si="876"/>
        <v>#N/A</v>
      </c>
    </row>
    <row r="666" spans="4:116" s="27" customFormat="1" x14ac:dyDescent="0.4">
      <c r="D666" t="s">
        <v>812</v>
      </c>
      <c r="E666" s="8" t="str">
        <f t="shared" si="865"/>
        <v>666 LISTSALES-PV</v>
      </c>
      <c r="G666" s="127" t="str">
        <f>"# of "&amp;G702&amp;"s sold"</f>
        <v># of units sold</v>
      </c>
      <c r="H666" s="31"/>
      <c r="I666" s="73"/>
      <c r="J666" s="73"/>
      <c r="K666" s="38">
        <f t="shared" ref="K666:P666" ca="1" si="877">SUMIF($3:$3,K$2,666:666)</f>
        <v>60000</v>
      </c>
      <c r="L666" s="38">
        <f t="shared" ca="1" si="877"/>
        <v>60000</v>
      </c>
      <c r="M666" s="38">
        <f t="shared" ca="1" si="877"/>
        <v>60000</v>
      </c>
      <c r="N666" s="38">
        <f t="shared" ca="1" si="877"/>
        <v>60000</v>
      </c>
      <c r="O666" s="38">
        <f t="shared" ca="1" si="877"/>
        <v>60000</v>
      </c>
      <c r="P666" s="38">
        <f t="shared" ca="1" si="877"/>
        <v>60000</v>
      </c>
      <c r="R666" s="118"/>
      <c r="S666" s="117" cm="1">
        <f t="array" aca="1" ref="S666" ca="1">INDIRECT(S644)</f>
        <v>5000</v>
      </c>
      <c r="T666" s="117" cm="1">
        <f t="array" aca="1" ref="T666" ca="1">INDIRECT(T644)</f>
        <v>5000</v>
      </c>
      <c r="U666" s="117" cm="1">
        <f t="array" aca="1" ref="U666" ca="1">INDIRECT(U644)</f>
        <v>5000</v>
      </c>
      <c r="V666" s="117" cm="1">
        <f t="array" aca="1" ref="V666" ca="1">INDIRECT(V644)</f>
        <v>5000</v>
      </c>
      <c r="W666" s="117" cm="1">
        <f t="array" aca="1" ref="W666" ca="1">INDIRECT(W644)</f>
        <v>5000</v>
      </c>
      <c r="X666" s="117" cm="1">
        <f t="array" aca="1" ref="X666" ca="1">INDIRECT(X644)</f>
        <v>5000</v>
      </c>
      <c r="Y666" s="117" cm="1">
        <f t="array" aca="1" ref="Y666" ca="1">INDIRECT(Y644)</f>
        <v>5000</v>
      </c>
      <c r="Z666" s="117" cm="1">
        <f t="array" aca="1" ref="Z666" ca="1">INDIRECT(Z644)</f>
        <v>5000</v>
      </c>
      <c r="AA666" s="117" cm="1">
        <f t="array" aca="1" ref="AA666" ca="1">INDIRECT(AA644)</f>
        <v>5000</v>
      </c>
      <c r="AB666" s="117" cm="1">
        <f t="array" aca="1" ref="AB666" ca="1">INDIRECT(AB644)</f>
        <v>5000</v>
      </c>
      <c r="AC666" s="117" cm="1">
        <f t="array" aca="1" ref="AC666" ca="1">INDIRECT(AC644)</f>
        <v>5000</v>
      </c>
      <c r="AD666" s="117" cm="1">
        <f t="array" aca="1" ref="AD666" ca="1">INDIRECT(AD644)</f>
        <v>5000</v>
      </c>
      <c r="AE666" s="117" cm="1">
        <f t="array" aca="1" ref="AE666" ca="1">INDIRECT(AE644)</f>
        <v>5000</v>
      </c>
      <c r="AF666" s="117" cm="1">
        <f t="array" aca="1" ref="AF666" ca="1">INDIRECT(AF644)</f>
        <v>5000</v>
      </c>
      <c r="AG666" s="117" cm="1">
        <f t="array" aca="1" ref="AG666" ca="1">INDIRECT(AG644)</f>
        <v>5000</v>
      </c>
      <c r="AH666" s="117" cm="1">
        <f t="array" aca="1" ref="AH666" ca="1">INDIRECT(AH644)</f>
        <v>5000</v>
      </c>
      <c r="AI666" s="117" cm="1">
        <f t="array" aca="1" ref="AI666" ca="1">INDIRECT(AI644)</f>
        <v>5000</v>
      </c>
      <c r="AJ666" s="117" cm="1">
        <f t="array" aca="1" ref="AJ666" ca="1">INDIRECT(AJ644)</f>
        <v>5000</v>
      </c>
      <c r="AK666" s="117" cm="1">
        <f t="array" aca="1" ref="AK666" ca="1">INDIRECT(AK644)</f>
        <v>5000</v>
      </c>
      <c r="AL666" s="117" cm="1">
        <f t="array" aca="1" ref="AL666" ca="1">INDIRECT(AL644)</f>
        <v>5000</v>
      </c>
      <c r="AM666" s="117" cm="1">
        <f t="array" aca="1" ref="AM666" ca="1">INDIRECT(AM644)</f>
        <v>5000</v>
      </c>
      <c r="AN666" s="117" cm="1">
        <f t="array" aca="1" ref="AN666" ca="1">INDIRECT(AN644)</f>
        <v>5000</v>
      </c>
      <c r="AO666" s="117" cm="1">
        <f t="array" aca="1" ref="AO666" ca="1">INDIRECT(AO644)</f>
        <v>5000</v>
      </c>
      <c r="AP666" s="117" cm="1">
        <f t="array" aca="1" ref="AP666" ca="1">INDIRECT(AP644)</f>
        <v>5000</v>
      </c>
      <c r="AQ666" s="117" cm="1">
        <f t="array" aca="1" ref="AQ666" ca="1">INDIRECT(AQ644)</f>
        <v>5000</v>
      </c>
      <c r="AR666" s="117" cm="1">
        <f t="array" aca="1" ref="AR666" ca="1">INDIRECT(AR644)</f>
        <v>5000</v>
      </c>
      <c r="AS666" s="117" cm="1">
        <f t="array" aca="1" ref="AS666" ca="1">INDIRECT(AS644)</f>
        <v>5000</v>
      </c>
      <c r="AT666" s="117" cm="1">
        <f t="array" aca="1" ref="AT666" ca="1">INDIRECT(AT644)</f>
        <v>5000</v>
      </c>
      <c r="AU666" s="117" cm="1">
        <f t="array" aca="1" ref="AU666" ca="1">INDIRECT(AU644)</f>
        <v>5000</v>
      </c>
      <c r="AV666" s="117" cm="1">
        <f t="array" aca="1" ref="AV666" ca="1">INDIRECT(AV644)</f>
        <v>5000</v>
      </c>
      <c r="AW666" s="117" cm="1">
        <f t="array" aca="1" ref="AW666" ca="1">INDIRECT(AW644)</f>
        <v>5000</v>
      </c>
      <c r="AX666" s="117" cm="1">
        <f t="array" aca="1" ref="AX666" ca="1">INDIRECT(AX644)</f>
        <v>5000</v>
      </c>
      <c r="AY666" s="117" cm="1">
        <f t="array" aca="1" ref="AY666" ca="1">INDIRECT(AY644)</f>
        <v>5000</v>
      </c>
      <c r="AZ666" s="117" cm="1">
        <f t="array" aca="1" ref="AZ666" ca="1">INDIRECT(AZ644)</f>
        <v>5000</v>
      </c>
      <c r="BA666" s="117" cm="1">
        <f t="array" aca="1" ref="BA666" ca="1">INDIRECT(BA644)</f>
        <v>5000</v>
      </c>
      <c r="BB666" s="117" cm="1">
        <f t="array" aca="1" ref="BB666" ca="1">INDIRECT(BB644)</f>
        <v>5000</v>
      </c>
      <c r="BC666" s="117" cm="1">
        <f t="array" aca="1" ref="BC666" ca="1">INDIRECT(BC644)</f>
        <v>5000</v>
      </c>
      <c r="BD666" s="117" cm="1">
        <f t="array" aca="1" ref="BD666" ca="1">INDIRECT(BD644)</f>
        <v>5000</v>
      </c>
      <c r="BE666" s="117" cm="1">
        <f t="array" aca="1" ref="BE666" ca="1">INDIRECT(BE644)</f>
        <v>5000</v>
      </c>
      <c r="BF666" s="117" cm="1">
        <f t="array" aca="1" ref="BF666" ca="1">INDIRECT(BF644)</f>
        <v>5000</v>
      </c>
      <c r="BG666" s="117" cm="1">
        <f t="array" aca="1" ref="BG666" ca="1">INDIRECT(BG644)</f>
        <v>5000</v>
      </c>
      <c r="BH666" s="117" cm="1">
        <f t="array" aca="1" ref="BH666" ca="1">INDIRECT(BH644)</f>
        <v>5000</v>
      </c>
      <c r="BI666" s="117" cm="1">
        <f t="array" aca="1" ref="BI666" ca="1">INDIRECT(BI644)</f>
        <v>5000</v>
      </c>
      <c r="BJ666" s="117" cm="1">
        <f t="array" aca="1" ref="BJ666" ca="1">INDIRECT(BJ644)</f>
        <v>5000</v>
      </c>
      <c r="BK666" s="117" cm="1">
        <f t="array" aca="1" ref="BK666" ca="1">INDIRECT(BK644)</f>
        <v>5000</v>
      </c>
      <c r="BL666" s="117" cm="1">
        <f t="array" aca="1" ref="BL666" ca="1">INDIRECT(BL644)</f>
        <v>5000</v>
      </c>
      <c r="BM666" s="117" cm="1">
        <f t="array" aca="1" ref="BM666" ca="1">INDIRECT(BM644)</f>
        <v>5000</v>
      </c>
      <c r="BN666" s="117" cm="1">
        <f t="array" aca="1" ref="BN666" ca="1">INDIRECT(BN644)</f>
        <v>5000</v>
      </c>
      <c r="BO666" s="117" cm="1">
        <f t="array" aca="1" ref="BO666" ca="1">INDIRECT(BO644)</f>
        <v>5000</v>
      </c>
      <c r="BP666" s="117" cm="1">
        <f t="array" aca="1" ref="BP666" ca="1">INDIRECT(BP644)</f>
        <v>5000</v>
      </c>
      <c r="BQ666" s="117" cm="1">
        <f t="array" aca="1" ref="BQ666" ca="1">INDIRECT(BQ644)</f>
        <v>5000</v>
      </c>
      <c r="BR666" s="117" cm="1">
        <f t="array" aca="1" ref="BR666" ca="1">INDIRECT(BR644)</f>
        <v>5000</v>
      </c>
      <c r="BS666" s="117" cm="1">
        <f t="array" aca="1" ref="BS666" ca="1">INDIRECT(BS644)</f>
        <v>5000</v>
      </c>
      <c r="BT666" s="117" cm="1">
        <f t="array" aca="1" ref="BT666" ca="1">INDIRECT(BT644)</f>
        <v>5000</v>
      </c>
      <c r="BU666" s="117" cm="1">
        <f t="array" aca="1" ref="BU666" ca="1">INDIRECT(BU644)</f>
        <v>5000</v>
      </c>
      <c r="BV666" s="117" cm="1">
        <f t="array" aca="1" ref="BV666" ca="1">INDIRECT(BV644)</f>
        <v>5000</v>
      </c>
      <c r="BW666" s="117" cm="1">
        <f t="array" aca="1" ref="BW666" ca="1">INDIRECT(BW644)</f>
        <v>5000</v>
      </c>
      <c r="BX666" s="117" cm="1">
        <f t="array" aca="1" ref="BX666" ca="1">INDIRECT(BX644)</f>
        <v>5000</v>
      </c>
      <c r="BY666" s="117" cm="1">
        <f t="array" aca="1" ref="BY666" ca="1">INDIRECT(BY644)</f>
        <v>5000</v>
      </c>
      <c r="BZ666" s="117" cm="1">
        <f t="array" aca="1" ref="BZ666" ca="1">INDIRECT(BZ644)</f>
        <v>5000</v>
      </c>
      <c r="CA666" s="117" cm="1">
        <f t="array" aca="1" ref="CA666" ca="1">INDIRECT(CA644)</f>
        <v>5000</v>
      </c>
      <c r="CB666" s="117" cm="1">
        <f t="array" aca="1" ref="CB666" ca="1">INDIRECT(CB644)</f>
        <v>5000</v>
      </c>
      <c r="CC666" s="117" cm="1">
        <f t="array" aca="1" ref="CC666" ca="1">INDIRECT(CC644)</f>
        <v>5000</v>
      </c>
      <c r="CD666" s="117" cm="1">
        <f t="array" aca="1" ref="CD666" ca="1">INDIRECT(CD644)</f>
        <v>5000</v>
      </c>
      <c r="CE666" s="117" cm="1">
        <f t="array" aca="1" ref="CE666" ca="1">INDIRECT(CE644)</f>
        <v>5000</v>
      </c>
      <c r="CF666" s="117" cm="1">
        <f t="array" aca="1" ref="CF666" ca="1">INDIRECT(CF644)</f>
        <v>5000</v>
      </c>
      <c r="CG666" s="117" cm="1">
        <f t="array" aca="1" ref="CG666" ca="1">INDIRECT(CG644)</f>
        <v>5000</v>
      </c>
      <c r="CH666" s="117" cm="1">
        <f t="array" aca="1" ref="CH666" ca="1">INDIRECT(CH644)</f>
        <v>5000</v>
      </c>
      <c r="CI666" s="117" cm="1">
        <f t="array" aca="1" ref="CI666" ca="1">INDIRECT(CI644)</f>
        <v>5000</v>
      </c>
      <c r="CJ666" s="117" cm="1">
        <f t="array" aca="1" ref="CJ666" ca="1">INDIRECT(CJ644)</f>
        <v>5000</v>
      </c>
      <c r="CK666" s="117" cm="1">
        <f t="array" aca="1" ref="CK666" ca="1">INDIRECT(CK644)</f>
        <v>5000</v>
      </c>
      <c r="CL666" s="117" cm="1">
        <f t="array" aca="1" ref="CL666" ca="1">INDIRECT(CL644)</f>
        <v>5000</v>
      </c>
      <c r="CM666" s="117" t="e" cm="1">
        <f t="array" aca="1" ref="CM666" ca="1">INDIRECT(CM644)</f>
        <v>#REF!</v>
      </c>
      <c r="CN666" s="117" t="e" cm="1">
        <f t="array" aca="1" ref="CN666" ca="1">INDIRECT(CN644)</f>
        <v>#REF!</v>
      </c>
      <c r="CO666" s="117" cm="1">
        <f t="array" aca="1" ref="CO666" ca="1">INDIRECT(CO644)</f>
        <v>5000</v>
      </c>
      <c r="CP666" s="117" cm="1">
        <f t="array" aca="1" ref="CP666" ca="1">INDIRECT(CP644)</f>
        <v>5000</v>
      </c>
      <c r="CQ666" s="117" cm="1">
        <f t="array" aca="1" ref="CQ666" ca="1">INDIRECT(CQ644)</f>
        <v>5000</v>
      </c>
      <c r="CR666" s="117" cm="1">
        <f t="array" aca="1" ref="CR666" ca="1">INDIRECT(CR644)</f>
        <v>5000</v>
      </c>
      <c r="CS666" s="117" cm="1">
        <f t="array" aca="1" ref="CS666" ca="1">INDIRECT(CS644)</f>
        <v>5000</v>
      </c>
      <c r="CT666" s="117" cm="1">
        <f t="array" aca="1" ref="CT666" ca="1">INDIRECT(CT644)</f>
        <v>5000</v>
      </c>
      <c r="CU666" s="117" cm="1">
        <f t="array" aca="1" ref="CU666" ca="1">INDIRECT(CU644)</f>
        <v>5000</v>
      </c>
      <c r="CV666" s="117" cm="1">
        <f t="array" aca="1" ref="CV666" ca="1">INDIRECT(CV644)</f>
        <v>5000</v>
      </c>
      <c r="CW666" s="117" cm="1">
        <f t="array" aca="1" ref="CW666" ca="1">INDIRECT(CW644)</f>
        <v>5000</v>
      </c>
      <c r="CX666" s="117" cm="1">
        <f t="array" aca="1" ref="CX666" ca="1">INDIRECT(CX644)</f>
        <v>5000</v>
      </c>
      <c r="CY666" s="117" cm="1">
        <f t="array" aca="1" ref="CY666" ca="1">INDIRECT(CY644)</f>
        <v>5000</v>
      </c>
      <c r="CZ666" s="117" cm="1">
        <f t="array" aca="1" ref="CZ666" ca="1">INDIRECT(CZ644)</f>
        <v>5000</v>
      </c>
      <c r="DA666" s="117" cm="1">
        <f t="array" aca="1" ref="DA666" ca="1">INDIRECT(DA644)</f>
        <v>5000</v>
      </c>
      <c r="DB666" s="117" cm="1">
        <f t="array" aca="1" ref="DB666" ca="1">INDIRECT(DB644)</f>
        <v>5000</v>
      </c>
      <c r="DC666" s="117" cm="1">
        <f t="array" aca="1" ref="DC666" ca="1">INDIRECT(DC644)</f>
        <v>5000</v>
      </c>
      <c r="DD666" s="117" cm="1">
        <f t="array" aca="1" ref="DD666" ca="1">INDIRECT(DD644)</f>
        <v>5000</v>
      </c>
      <c r="DE666" s="117" cm="1">
        <f t="array" aca="1" ref="DE666" ca="1">INDIRECT(DE644)</f>
        <v>5000</v>
      </c>
      <c r="DF666" s="117" cm="1">
        <f t="array" aca="1" ref="DF666" ca="1">INDIRECT(DF644)</f>
        <v>5000</v>
      </c>
      <c r="DG666" s="117" cm="1">
        <f t="array" aca="1" ref="DG666" ca="1">INDIRECT(DG644)</f>
        <v>5000</v>
      </c>
      <c r="DH666" s="117" cm="1">
        <f t="array" aca="1" ref="DH666" ca="1">INDIRECT(DH644)</f>
        <v>5000</v>
      </c>
      <c r="DI666" s="117" cm="1">
        <f t="array" aca="1" ref="DI666" ca="1">INDIRECT(DI644)</f>
        <v>5000</v>
      </c>
      <c r="DJ666" s="117" cm="1">
        <f t="array" aca="1" ref="DJ666" ca="1">INDIRECT(DJ644)</f>
        <v>5000</v>
      </c>
      <c r="DK666" s="117" cm="1">
        <f t="array" aca="1" ref="DK666" ca="1">INDIRECT(DK644)</f>
        <v>5000</v>
      </c>
      <c r="DL666" s="117" cm="1">
        <f t="array" aca="1" ref="DL666" ca="1">INDIRECT(DL644)</f>
        <v>5000</v>
      </c>
    </row>
    <row r="667" spans="4:116" x14ac:dyDescent="0.4">
      <c r="D667" t="s">
        <v>812</v>
      </c>
      <c r="E667" s="8" t="str">
        <f t="shared" si="865"/>
        <v>667 LISTSALES-PV</v>
      </c>
      <c r="G667" s="145"/>
      <c r="H667" s="31"/>
      <c r="I667" s="73"/>
      <c r="J667" s="73"/>
      <c r="K667" s="18"/>
      <c r="L667" s="18"/>
      <c r="M667" s="18"/>
      <c r="N667" s="18"/>
      <c r="O667" s="18"/>
      <c r="P667" s="18"/>
      <c r="R667" s="33"/>
      <c r="S667" s="19"/>
      <c r="T667" s="19"/>
      <c r="U667" s="19"/>
      <c r="V667" s="19"/>
      <c r="W667" s="19"/>
      <c r="X667" s="19"/>
      <c r="Y667" s="19"/>
      <c r="Z667" s="19"/>
      <c r="AA667" s="19"/>
      <c r="AB667" s="19"/>
      <c r="AC667" s="19"/>
      <c r="AD667" s="19"/>
      <c r="AE667" s="19"/>
      <c r="AF667" s="19"/>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c r="CK667" s="19"/>
      <c r="CL667" s="19"/>
      <c r="CN667" s="73"/>
      <c r="CO667" s="19"/>
      <c r="CP667" s="19"/>
      <c r="CQ667" s="19"/>
      <c r="CR667" s="19"/>
      <c r="CS667" s="19"/>
      <c r="CT667" s="19"/>
      <c r="CU667" s="19"/>
      <c r="CV667" s="19"/>
      <c r="CW667" s="19"/>
      <c r="CX667" s="19"/>
      <c r="CY667" s="19"/>
      <c r="CZ667" s="19"/>
      <c r="DA667" s="19"/>
      <c r="DB667" s="19"/>
      <c r="DC667" s="19"/>
      <c r="DD667" s="19"/>
      <c r="DE667" s="19"/>
      <c r="DF667" s="19"/>
      <c r="DG667" s="19"/>
      <c r="DH667" s="19"/>
      <c r="DI667" s="19"/>
      <c r="DJ667" s="19"/>
      <c r="DK667" s="19"/>
      <c r="DL667" s="19"/>
    </row>
    <row r="668" spans="4:116" x14ac:dyDescent="0.4">
      <c r="D668" t="s">
        <v>812</v>
      </c>
      <c r="E668" s="8" t="str">
        <f t="shared" si="865"/>
        <v>668 LISTSALES-PV</v>
      </c>
      <c r="G668" s="95" t="str">
        <f>"$ price/"&amp;G702</f>
        <v>$ price/unit</v>
      </c>
      <c r="H668" s="31"/>
      <c r="I668" s="73"/>
      <c r="J668" s="73"/>
      <c r="K668" s="18"/>
      <c r="L668" s="18"/>
      <c r="M668" s="18"/>
      <c r="N668" s="18"/>
      <c r="O668" s="18"/>
      <c r="P668" s="18"/>
      <c r="R668" s="33"/>
      <c r="S668" s="19"/>
      <c r="T668" s="19"/>
      <c r="U668" s="19"/>
      <c r="V668" s="19"/>
      <c r="W668" s="19"/>
      <c r="X668" s="19"/>
      <c r="Y668" s="19"/>
      <c r="Z668" s="19"/>
      <c r="AA668" s="19"/>
      <c r="AB668" s="19"/>
      <c r="AC668" s="19"/>
      <c r="AD668" s="19"/>
      <c r="AE668" s="19"/>
      <c r="AF668" s="19"/>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c r="CK668" s="19"/>
      <c r="CL668" s="19"/>
      <c r="CN668" s="73"/>
      <c r="CO668" s="19"/>
      <c r="CP668" s="19"/>
      <c r="CQ668" s="19"/>
      <c r="CR668" s="19"/>
      <c r="CS668" s="19"/>
      <c r="CT668" s="19"/>
      <c r="CU668" s="19"/>
      <c r="CV668" s="19"/>
      <c r="CW668" s="19"/>
      <c r="CX668" s="19"/>
      <c r="CY668" s="19"/>
      <c r="CZ668" s="19"/>
      <c r="DA668" s="19"/>
      <c r="DB668" s="19"/>
      <c r="DC668" s="19"/>
      <c r="DD668" s="19"/>
      <c r="DE668" s="19"/>
      <c r="DF668" s="19"/>
      <c r="DG668" s="19"/>
      <c r="DH668" s="19"/>
      <c r="DI668" s="19"/>
      <c r="DJ668" s="19"/>
      <c r="DK668" s="19"/>
      <c r="DL668" s="19"/>
    </row>
    <row r="669" spans="4:116" x14ac:dyDescent="0.4">
      <c r="D669" t="s">
        <v>812</v>
      </c>
      <c r="E669" s="8" t="str">
        <f t="shared" si="865"/>
        <v>669 LISTSALES-PV</v>
      </c>
      <c r="G669" s="145" t="s">
        <v>519</v>
      </c>
      <c r="H669" s="31"/>
      <c r="I669" s="73"/>
      <c r="J669" s="73"/>
      <c r="K669" s="18">
        <v>10</v>
      </c>
      <c r="L669" s="18">
        <v>10</v>
      </c>
      <c r="M669" s="18">
        <v>10</v>
      </c>
      <c r="N669" s="18">
        <v>10</v>
      </c>
      <c r="O669" s="18">
        <v>10</v>
      </c>
      <c r="P669" s="18">
        <v>10</v>
      </c>
      <c r="R669" s="33"/>
      <c r="S669" s="19" cm="1">
        <f t="array" ref="S669">INDEX($K:$P,ROW(),MATCH(S$3,$K$2:$P$2,0))</f>
        <v>10</v>
      </c>
      <c r="T669" s="19" cm="1">
        <f t="array" ref="T669">INDEX($K:$P,ROW(),MATCH(T$3,$K$2:$P$2,0))</f>
        <v>10</v>
      </c>
      <c r="U669" s="19" cm="1">
        <f t="array" ref="U669">INDEX($K:$P,ROW(),MATCH(U$3,$K$2:$P$2,0))</f>
        <v>10</v>
      </c>
      <c r="V669" s="19" cm="1">
        <f t="array" ref="V669">INDEX($K:$P,ROW(),MATCH(V$3,$K$2:$P$2,0))</f>
        <v>10</v>
      </c>
      <c r="W669" s="19" cm="1">
        <f t="array" ref="W669">INDEX($K:$P,ROW(),MATCH(W$3,$K$2:$P$2,0))</f>
        <v>10</v>
      </c>
      <c r="X669" s="19" cm="1">
        <f t="array" ref="X669">INDEX($K:$P,ROW(),MATCH(X$3,$K$2:$P$2,0))</f>
        <v>10</v>
      </c>
      <c r="Y669" s="19" cm="1">
        <f t="array" ref="Y669">INDEX($K:$P,ROW(),MATCH(Y$3,$K$2:$P$2,0))</f>
        <v>10</v>
      </c>
      <c r="Z669" s="19" cm="1">
        <f t="array" ref="Z669">INDEX($K:$P,ROW(),MATCH(Z$3,$K$2:$P$2,0))</f>
        <v>10</v>
      </c>
      <c r="AA669" s="19" cm="1">
        <f t="array" ref="AA669">INDEX($K:$P,ROW(),MATCH(AA$3,$K$2:$P$2,0))</f>
        <v>10</v>
      </c>
      <c r="AB669" s="19" cm="1">
        <f t="array" ref="AB669">INDEX($K:$P,ROW(),MATCH(AB$3,$K$2:$P$2,0))</f>
        <v>10</v>
      </c>
      <c r="AC669" s="19" cm="1">
        <f t="array" ref="AC669">INDEX($K:$P,ROW(),MATCH(AC$3,$K$2:$P$2,0))</f>
        <v>10</v>
      </c>
      <c r="AD669" s="19" cm="1">
        <f t="array" ref="AD669">INDEX($K:$P,ROW(),MATCH(AD$3,$K$2:$P$2,0))</f>
        <v>10</v>
      </c>
      <c r="AE669" s="19" cm="1">
        <f t="array" ref="AE669">INDEX($K:$P,ROW(),MATCH(AE$3,$K$2:$P$2,0))</f>
        <v>10</v>
      </c>
      <c r="AF669" s="19" cm="1">
        <f t="array" ref="AF669">INDEX($K:$P,ROW(),MATCH(AF$3,$K$2:$P$2,0))</f>
        <v>10</v>
      </c>
      <c r="AG669" s="19" cm="1">
        <f t="array" ref="AG669">INDEX($K:$P,ROW(),MATCH(AG$3,$K$2:$P$2,0))</f>
        <v>10</v>
      </c>
      <c r="AH669" s="19" cm="1">
        <f t="array" ref="AH669">INDEX($K:$P,ROW(),MATCH(AH$3,$K$2:$P$2,0))</f>
        <v>10</v>
      </c>
      <c r="AI669" s="19" cm="1">
        <f t="array" ref="AI669">INDEX($K:$P,ROW(),MATCH(AI$3,$K$2:$P$2,0))</f>
        <v>10</v>
      </c>
      <c r="AJ669" s="19" cm="1">
        <f t="array" ref="AJ669">INDEX($K:$P,ROW(),MATCH(AJ$3,$K$2:$P$2,0))</f>
        <v>10</v>
      </c>
      <c r="AK669" s="19" cm="1">
        <f t="array" ref="AK669">INDEX($K:$P,ROW(),MATCH(AK$3,$K$2:$P$2,0))</f>
        <v>10</v>
      </c>
      <c r="AL669" s="19" cm="1">
        <f t="array" ref="AL669">INDEX($K:$P,ROW(),MATCH(AL$3,$K$2:$P$2,0))</f>
        <v>10</v>
      </c>
      <c r="AM669" s="19" cm="1">
        <f t="array" ref="AM669">INDEX($K:$P,ROW(),MATCH(AM$3,$K$2:$P$2,0))</f>
        <v>10</v>
      </c>
      <c r="AN669" s="19" cm="1">
        <f t="array" ref="AN669">INDEX($K:$P,ROW(),MATCH(AN$3,$K$2:$P$2,0))</f>
        <v>10</v>
      </c>
      <c r="AO669" s="19" cm="1">
        <f t="array" ref="AO669">INDEX($K:$P,ROW(),MATCH(AO$3,$K$2:$P$2,0))</f>
        <v>10</v>
      </c>
      <c r="AP669" s="19" cm="1">
        <f t="array" ref="AP669">INDEX($K:$P,ROW(),MATCH(AP$3,$K$2:$P$2,0))</f>
        <v>10</v>
      </c>
      <c r="AQ669" s="19" cm="1">
        <f t="array" ref="AQ669">INDEX($K:$P,ROW(),MATCH(AQ$3,$K$2:$P$2,0))</f>
        <v>10</v>
      </c>
      <c r="AR669" s="19" cm="1">
        <f t="array" ref="AR669">INDEX($K:$P,ROW(),MATCH(AR$3,$K$2:$P$2,0))</f>
        <v>10</v>
      </c>
      <c r="AS669" s="19" cm="1">
        <f t="array" ref="AS669">INDEX($K:$P,ROW(),MATCH(AS$3,$K$2:$P$2,0))</f>
        <v>10</v>
      </c>
      <c r="AT669" s="19" cm="1">
        <f t="array" ref="AT669">INDEX($K:$P,ROW(),MATCH(AT$3,$K$2:$P$2,0))</f>
        <v>10</v>
      </c>
      <c r="AU669" s="19" cm="1">
        <f t="array" ref="AU669">INDEX($K:$P,ROW(),MATCH(AU$3,$K$2:$P$2,0))</f>
        <v>10</v>
      </c>
      <c r="AV669" s="19" cm="1">
        <f t="array" ref="AV669">INDEX($K:$P,ROW(),MATCH(AV$3,$K$2:$P$2,0))</f>
        <v>10</v>
      </c>
      <c r="AW669" s="19" cm="1">
        <f t="array" ref="AW669">INDEX($K:$P,ROW(),MATCH(AW$3,$K$2:$P$2,0))</f>
        <v>10</v>
      </c>
      <c r="AX669" s="19" cm="1">
        <f t="array" ref="AX669">INDEX($K:$P,ROW(),MATCH(AX$3,$K$2:$P$2,0))</f>
        <v>10</v>
      </c>
      <c r="AY669" s="19" cm="1">
        <f t="array" ref="AY669">INDEX($K:$P,ROW(),MATCH(AY$3,$K$2:$P$2,0))</f>
        <v>10</v>
      </c>
      <c r="AZ669" s="19" cm="1">
        <f t="array" ref="AZ669">INDEX($K:$P,ROW(),MATCH(AZ$3,$K$2:$P$2,0))</f>
        <v>10</v>
      </c>
      <c r="BA669" s="19" cm="1">
        <f t="array" ref="BA669">INDEX($K:$P,ROW(),MATCH(BA$3,$K$2:$P$2,0))</f>
        <v>10</v>
      </c>
      <c r="BB669" s="19" cm="1">
        <f t="array" ref="BB669">INDEX($K:$P,ROW(),MATCH(BB$3,$K$2:$P$2,0))</f>
        <v>10</v>
      </c>
      <c r="BC669" s="19" cm="1">
        <f t="array" ref="BC669">INDEX($K:$P,ROW(),MATCH(BC$3,$K$2:$P$2,0))</f>
        <v>10</v>
      </c>
      <c r="BD669" s="19" cm="1">
        <f t="array" ref="BD669">INDEX($K:$P,ROW(),MATCH(BD$3,$K$2:$P$2,0))</f>
        <v>10</v>
      </c>
      <c r="BE669" s="19" cm="1">
        <f t="array" ref="BE669">INDEX($K:$P,ROW(),MATCH(BE$3,$K$2:$P$2,0))</f>
        <v>10</v>
      </c>
      <c r="BF669" s="19" cm="1">
        <f t="array" ref="BF669">INDEX($K:$P,ROW(),MATCH(BF$3,$K$2:$P$2,0))</f>
        <v>10</v>
      </c>
      <c r="BG669" s="19" cm="1">
        <f t="array" ref="BG669">INDEX($K:$P,ROW(),MATCH(BG$3,$K$2:$P$2,0))</f>
        <v>10</v>
      </c>
      <c r="BH669" s="19" cm="1">
        <f t="array" ref="BH669">INDEX($K:$P,ROW(),MATCH(BH$3,$K$2:$P$2,0))</f>
        <v>10</v>
      </c>
      <c r="BI669" s="19" cm="1">
        <f t="array" ref="BI669">INDEX($K:$P,ROW(),MATCH(BI$3,$K$2:$P$2,0))</f>
        <v>10</v>
      </c>
      <c r="BJ669" s="19" cm="1">
        <f t="array" ref="BJ669">INDEX($K:$P,ROW(),MATCH(BJ$3,$K$2:$P$2,0))</f>
        <v>10</v>
      </c>
      <c r="BK669" s="19" cm="1">
        <f t="array" ref="BK669">INDEX($K:$P,ROW(),MATCH(BK$3,$K$2:$P$2,0))</f>
        <v>10</v>
      </c>
      <c r="BL669" s="19" cm="1">
        <f t="array" ref="BL669">INDEX($K:$P,ROW(),MATCH(BL$3,$K$2:$P$2,0))</f>
        <v>10</v>
      </c>
      <c r="BM669" s="19" cm="1">
        <f t="array" ref="BM669">INDEX($K:$P,ROW(),MATCH(BM$3,$K$2:$P$2,0))</f>
        <v>10</v>
      </c>
      <c r="BN669" s="19" cm="1">
        <f t="array" ref="BN669">INDEX($K:$P,ROW(),MATCH(BN$3,$K$2:$P$2,0))</f>
        <v>10</v>
      </c>
      <c r="BO669" s="19" cm="1">
        <f t="array" ref="BO669">INDEX($K:$P,ROW(),MATCH(BO$3,$K$2:$P$2,0))</f>
        <v>10</v>
      </c>
      <c r="BP669" s="19" cm="1">
        <f t="array" ref="BP669">INDEX($K:$P,ROW(),MATCH(BP$3,$K$2:$P$2,0))</f>
        <v>10</v>
      </c>
      <c r="BQ669" s="19" cm="1">
        <f t="array" ref="BQ669">INDEX($K:$P,ROW(),MATCH(BQ$3,$K$2:$P$2,0))</f>
        <v>10</v>
      </c>
      <c r="BR669" s="19" cm="1">
        <f t="array" ref="BR669">INDEX($K:$P,ROW(),MATCH(BR$3,$K$2:$P$2,0))</f>
        <v>10</v>
      </c>
      <c r="BS669" s="19" cm="1">
        <f t="array" ref="BS669">INDEX($K:$P,ROW(),MATCH(BS$3,$K$2:$P$2,0))</f>
        <v>10</v>
      </c>
      <c r="BT669" s="19" cm="1">
        <f t="array" ref="BT669">INDEX($K:$P,ROW(),MATCH(BT$3,$K$2:$P$2,0))</f>
        <v>10</v>
      </c>
      <c r="BU669" s="19" cm="1">
        <f t="array" ref="BU669">INDEX($K:$P,ROW(),MATCH(BU$3,$K$2:$P$2,0))</f>
        <v>10</v>
      </c>
      <c r="BV669" s="19" cm="1">
        <f t="array" ref="BV669">INDEX($K:$P,ROW(),MATCH(BV$3,$K$2:$P$2,0))</f>
        <v>10</v>
      </c>
      <c r="BW669" s="19" cm="1">
        <f t="array" ref="BW669">INDEX($K:$P,ROW(),MATCH(BW$3,$K$2:$P$2,0))</f>
        <v>10</v>
      </c>
      <c r="BX669" s="19" cm="1">
        <f t="array" ref="BX669">INDEX($K:$P,ROW(),MATCH(BX$3,$K$2:$P$2,0))</f>
        <v>10</v>
      </c>
      <c r="BY669" s="19" cm="1">
        <f t="array" ref="BY669">INDEX($K:$P,ROW(),MATCH(BY$3,$K$2:$P$2,0))</f>
        <v>10</v>
      </c>
      <c r="BZ669" s="19" cm="1">
        <f t="array" ref="BZ669">INDEX($K:$P,ROW(),MATCH(BZ$3,$K$2:$P$2,0))</f>
        <v>10</v>
      </c>
      <c r="CA669" s="19" cm="1">
        <f t="array" ref="CA669">INDEX($K:$P,ROW(),MATCH(CA$3,$K$2:$P$2,0))</f>
        <v>10</v>
      </c>
      <c r="CB669" s="19" cm="1">
        <f t="array" ref="CB669">INDEX($K:$P,ROW(),MATCH(CB$3,$K$2:$P$2,0))</f>
        <v>10</v>
      </c>
      <c r="CC669" s="19" cm="1">
        <f t="array" ref="CC669">INDEX($K:$P,ROW(),MATCH(CC$3,$K$2:$P$2,0))</f>
        <v>10</v>
      </c>
      <c r="CD669" s="19" cm="1">
        <f t="array" ref="CD669">INDEX($K:$P,ROW(),MATCH(CD$3,$K$2:$P$2,0))</f>
        <v>10</v>
      </c>
      <c r="CE669" s="19" cm="1">
        <f t="array" ref="CE669">INDEX($K:$P,ROW(),MATCH(CE$3,$K$2:$P$2,0))</f>
        <v>10</v>
      </c>
      <c r="CF669" s="19" cm="1">
        <f t="array" ref="CF669">INDEX($K:$P,ROW(),MATCH(CF$3,$K$2:$P$2,0))</f>
        <v>10</v>
      </c>
      <c r="CG669" s="19" cm="1">
        <f t="array" ref="CG669">INDEX($K:$P,ROW(),MATCH(CG$3,$K$2:$P$2,0))</f>
        <v>10</v>
      </c>
      <c r="CH669" s="19" cm="1">
        <f t="array" ref="CH669">INDEX($K:$P,ROW(),MATCH(CH$3,$K$2:$P$2,0))</f>
        <v>10</v>
      </c>
      <c r="CI669" s="19" cm="1">
        <f t="array" ref="CI669">INDEX($K:$P,ROW(),MATCH(CI$3,$K$2:$P$2,0))</f>
        <v>10</v>
      </c>
      <c r="CJ669" s="19" cm="1">
        <f t="array" ref="CJ669">INDEX($K:$P,ROW(),MATCH(CJ$3,$K$2:$P$2,0))</f>
        <v>10</v>
      </c>
      <c r="CK669" s="19" cm="1">
        <f t="array" ref="CK669">INDEX($K:$P,ROW(),MATCH(CK$3,$K$2:$P$2,0))</f>
        <v>10</v>
      </c>
      <c r="CL669" s="19" cm="1">
        <f t="array" ref="CL669">INDEX($K:$P,ROW(),MATCH(CL$3,$K$2:$P$2,0))</f>
        <v>10</v>
      </c>
      <c r="CM669" s="19" t="e" cm="1">
        <f t="array" ref="CM669">INDEX($K:$P,ROW(),MATCH(CM$3,$K$2:$P$2,0))</f>
        <v>#N/A</v>
      </c>
      <c r="CN669" s="19" t="e" cm="1">
        <f t="array" ref="CN669">INDEX($K:$P,ROW(),MATCH(CN$3,$K$2:$P$2,0))</f>
        <v>#N/A</v>
      </c>
      <c r="CO669" s="19" t="e" cm="1">
        <f t="array" ref="CO669">INDEX($K:$P,ROW(),MATCH(CO$3,$K$2:$P$2,0))</f>
        <v>#N/A</v>
      </c>
      <c r="CP669" s="19" t="e" cm="1">
        <f t="array" ref="CP669">INDEX($K:$P,ROW(),MATCH(CP$3,$K$2:$P$2,0))</f>
        <v>#N/A</v>
      </c>
      <c r="CQ669" s="19" t="e" cm="1">
        <f t="array" ref="CQ669">INDEX($K:$P,ROW(),MATCH(CQ$3,$K$2:$P$2,0))</f>
        <v>#N/A</v>
      </c>
      <c r="CR669" s="19" t="e" cm="1">
        <f t="array" ref="CR669">INDEX($K:$P,ROW(),MATCH(CR$3,$K$2:$P$2,0))</f>
        <v>#N/A</v>
      </c>
      <c r="CS669" s="19" t="e" cm="1">
        <f t="array" ref="CS669">INDEX($K:$P,ROW(),MATCH(CS$3,$K$2:$P$2,0))</f>
        <v>#N/A</v>
      </c>
      <c r="CT669" s="19" t="e" cm="1">
        <f t="array" ref="CT669">INDEX($K:$P,ROW(),MATCH(CT$3,$K$2:$P$2,0))</f>
        <v>#N/A</v>
      </c>
      <c r="CU669" s="19" t="e" cm="1">
        <f t="array" ref="CU669">INDEX($K:$P,ROW(),MATCH(CU$3,$K$2:$P$2,0))</f>
        <v>#N/A</v>
      </c>
      <c r="CV669" s="19" t="e" cm="1">
        <f t="array" ref="CV669">INDEX($K:$P,ROW(),MATCH(CV$3,$K$2:$P$2,0))</f>
        <v>#N/A</v>
      </c>
      <c r="CW669" s="19" t="e" cm="1">
        <f t="array" ref="CW669">INDEX($K:$P,ROW(),MATCH(CW$3,$K$2:$P$2,0))</f>
        <v>#N/A</v>
      </c>
      <c r="CX669" s="19" t="e" cm="1">
        <f t="array" ref="CX669">INDEX($K:$P,ROW(),MATCH(CX$3,$K$2:$P$2,0))</f>
        <v>#N/A</v>
      </c>
      <c r="CY669" s="19" t="e" cm="1">
        <f t="array" ref="CY669">INDEX($K:$P,ROW(),MATCH(CY$3,$K$2:$P$2,0))</f>
        <v>#N/A</v>
      </c>
      <c r="CZ669" s="19" t="e" cm="1">
        <f t="array" ref="CZ669">INDEX($K:$P,ROW(),MATCH(CZ$3,$K$2:$P$2,0))</f>
        <v>#N/A</v>
      </c>
      <c r="DA669" s="19" t="e" cm="1">
        <f t="array" ref="DA669">INDEX($K:$P,ROW(),MATCH(DA$3,$K$2:$P$2,0))</f>
        <v>#N/A</v>
      </c>
      <c r="DB669" s="19" t="e" cm="1">
        <f t="array" ref="DB669">INDEX($K:$P,ROW(),MATCH(DB$3,$K$2:$P$2,0))</f>
        <v>#N/A</v>
      </c>
      <c r="DC669" s="19" t="e" cm="1">
        <f t="array" ref="DC669">INDEX($K:$P,ROW(),MATCH(DC$3,$K$2:$P$2,0))</f>
        <v>#N/A</v>
      </c>
      <c r="DD669" s="19" t="e" cm="1">
        <f t="array" ref="DD669">INDEX($K:$P,ROW(),MATCH(DD$3,$K$2:$P$2,0))</f>
        <v>#N/A</v>
      </c>
      <c r="DE669" s="19" t="e" cm="1">
        <f t="array" ref="DE669">INDEX($K:$P,ROW(),MATCH(DE$3,$K$2:$P$2,0))</f>
        <v>#N/A</v>
      </c>
      <c r="DF669" s="19" t="e" cm="1">
        <f t="array" ref="DF669">INDEX($K:$P,ROW(),MATCH(DF$3,$K$2:$P$2,0))</f>
        <v>#N/A</v>
      </c>
      <c r="DG669" s="19" t="e" cm="1">
        <f t="array" ref="DG669">INDEX($K:$P,ROW(),MATCH(DG$3,$K$2:$P$2,0))</f>
        <v>#N/A</v>
      </c>
      <c r="DH669" s="19" t="e" cm="1">
        <f t="array" ref="DH669">INDEX($K:$P,ROW(),MATCH(DH$3,$K$2:$P$2,0))</f>
        <v>#N/A</v>
      </c>
      <c r="DI669" s="19" t="e" cm="1">
        <f t="array" ref="DI669">INDEX($K:$P,ROW(),MATCH(DI$3,$K$2:$P$2,0))</f>
        <v>#N/A</v>
      </c>
      <c r="DJ669" s="19" t="e" cm="1">
        <f t="array" ref="DJ669">INDEX($K:$P,ROW(),MATCH(DJ$3,$K$2:$P$2,0))</f>
        <v>#N/A</v>
      </c>
      <c r="DK669" s="19" t="e" cm="1">
        <f t="array" ref="DK669">INDEX($K:$P,ROW(),MATCH(DK$3,$K$2:$P$2,0))</f>
        <v>#N/A</v>
      </c>
      <c r="DL669" s="19" t="e" cm="1">
        <f t="array" ref="DL669">INDEX($K:$P,ROW(),MATCH(DL$3,$K$2:$P$2,0))</f>
        <v>#N/A</v>
      </c>
    </row>
    <row r="670" spans="4:116" x14ac:dyDescent="0.4">
      <c r="D670" t="s">
        <v>812</v>
      </c>
      <c r="E670" s="8" t="str">
        <f t="shared" si="865"/>
        <v>670 LISTSALES-PV</v>
      </c>
      <c r="G670" s="145" t="s">
        <v>520</v>
      </c>
      <c r="H670" s="31"/>
      <c r="I670" s="73"/>
      <c r="J670" s="73"/>
      <c r="K670" s="18">
        <v>10</v>
      </c>
      <c r="L670" s="18">
        <v>10</v>
      </c>
      <c r="M670" s="18">
        <v>10</v>
      </c>
      <c r="N670" s="18">
        <v>10</v>
      </c>
      <c r="O670" s="18">
        <v>10</v>
      </c>
      <c r="P670" s="18">
        <v>10</v>
      </c>
      <c r="R670" s="33"/>
      <c r="S670" s="19" cm="1">
        <f t="array" ref="S670">INDEX($K:$P,ROW(),MATCH(S$3,$K$2:$P$2,0))</f>
        <v>10</v>
      </c>
      <c r="T670" s="19" cm="1">
        <f t="array" ref="T670">INDEX($K:$P,ROW(),MATCH(T$3,$K$2:$P$2,0))</f>
        <v>10</v>
      </c>
      <c r="U670" s="19" cm="1">
        <f t="array" ref="U670">INDEX($K:$P,ROW(),MATCH(U$3,$K$2:$P$2,0))</f>
        <v>10</v>
      </c>
      <c r="V670" s="19" cm="1">
        <f t="array" ref="V670">INDEX($K:$P,ROW(),MATCH(V$3,$K$2:$P$2,0))</f>
        <v>10</v>
      </c>
      <c r="W670" s="19" cm="1">
        <f t="array" ref="W670">INDEX($K:$P,ROW(),MATCH(W$3,$K$2:$P$2,0))</f>
        <v>10</v>
      </c>
      <c r="X670" s="19" cm="1">
        <f t="array" ref="X670">INDEX($K:$P,ROW(),MATCH(X$3,$K$2:$P$2,0))</f>
        <v>10</v>
      </c>
      <c r="Y670" s="19" cm="1">
        <f t="array" ref="Y670">INDEX($K:$P,ROW(),MATCH(Y$3,$K$2:$P$2,0))</f>
        <v>10</v>
      </c>
      <c r="Z670" s="19" cm="1">
        <f t="array" ref="Z670">INDEX($K:$P,ROW(),MATCH(Z$3,$K$2:$P$2,0))</f>
        <v>10</v>
      </c>
      <c r="AA670" s="19" cm="1">
        <f t="array" ref="AA670">INDEX($K:$P,ROW(),MATCH(AA$3,$K$2:$P$2,0))</f>
        <v>10</v>
      </c>
      <c r="AB670" s="19" cm="1">
        <f t="array" ref="AB670">INDEX($K:$P,ROW(),MATCH(AB$3,$K$2:$P$2,0))</f>
        <v>10</v>
      </c>
      <c r="AC670" s="19" cm="1">
        <f t="array" ref="AC670">INDEX($K:$P,ROW(),MATCH(AC$3,$K$2:$P$2,0))</f>
        <v>10</v>
      </c>
      <c r="AD670" s="19" cm="1">
        <f t="array" ref="AD670">INDEX($K:$P,ROW(),MATCH(AD$3,$K$2:$P$2,0))</f>
        <v>10</v>
      </c>
      <c r="AE670" s="19" cm="1">
        <f t="array" ref="AE670">INDEX($K:$P,ROW(),MATCH(AE$3,$K$2:$P$2,0))</f>
        <v>10</v>
      </c>
      <c r="AF670" s="19" cm="1">
        <f t="array" ref="AF670">INDEX($K:$P,ROW(),MATCH(AF$3,$K$2:$P$2,0))</f>
        <v>10</v>
      </c>
      <c r="AG670" s="19" cm="1">
        <f t="array" ref="AG670">INDEX($K:$P,ROW(),MATCH(AG$3,$K$2:$P$2,0))</f>
        <v>10</v>
      </c>
      <c r="AH670" s="19" cm="1">
        <f t="array" ref="AH670">INDEX($K:$P,ROW(),MATCH(AH$3,$K$2:$P$2,0))</f>
        <v>10</v>
      </c>
      <c r="AI670" s="19" cm="1">
        <f t="array" ref="AI670">INDEX($K:$P,ROW(),MATCH(AI$3,$K$2:$P$2,0))</f>
        <v>10</v>
      </c>
      <c r="AJ670" s="19" cm="1">
        <f t="array" ref="AJ670">INDEX($K:$P,ROW(),MATCH(AJ$3,$K$2:$P$2,0))</f>
        <v>10</v>
      </c>
      <c r="AK670" s="19" cm="1">
        <f t="array" ref="AK670">INDEX($K:$P,ROW(),MATCH(AK$3,$K$2:$P$2,0))</f>
        <v>10</v>
      </c>
      <c r="AL670" s="19" cm="1">
        <f t="array" ref="AL670">INDEX($K:$P,ROW(),MATCH(AL$3,$K$2:$P$2,0))</f>
        <v>10</v>
      </c>
      <c r="AM670" s="19" cm="1">
        <f t="array" ref="AM670">INDEX($K:$P,ROW(),MATCH(AM$3,$K$2:$P$2,0))</f>
        <v>10</v>
      </c>
      <c r="AN670" s="19" cm="1">
        <f t="array" ref="AN670">INDEX($K:$P,ROW(),MATCH(AN$3,$K$2:$P$2,0))</f>
        <v>10</v>
      </c>
      <c r="AO670" s="19" cm="1">
        <f t="array" ref="AO670">INDEX($K:$P,ROW(),MATCH(AO$3,$K$2:$P$2,0))</f>
        <v>10</v>
      </c>
      <c r="AP670" s="19" cm="1">
        <f t="array" ref="AP670">INDEX($K:$P,ROW(),MATCH(AP$3,$K$2:$P$2,0))</f>
        <v>10</v>
      </c>
      <c r="AQ670" s="19" cm="1">
        <f t="array" ref="AQ670">INDEX($K:$P,ROW(),MATCH(AQ$3,$K$2:$P$2,0))</f>
        <v>10</v>
      </c>
      <c r="AR670" s="19" cm="1">
        <f t="array" ref="AR670">INDEX($K:$P,ROW(),MATCH(AR$3,$K$2:$P$2,0))</f>
        <v>10</v>
      </c>
      <c r="AS670" s="19" cm="1">
        <f t="array" ref="AS670">INDEX($K:$P,ROW(),MATCH(AS$3,$K$2:$P$2,0))</f>
        <v>10</v>
      </c>
      <c r="AT670" s="19" cm="1">
        <f t="array" ref="AT670">INDEX($K:$P,ROW(),MATCH(AT$3,$K$2:$P$2,0))</f>
        <v>10</v>
      </c>
      <c r="AU670" s="19" cm="1">
        <f t="array" ref="AU670">INDEX($K:$P,ROW(),MATCH(AU$3,$K$2:$P$2,0))</f>
        <v>10</v>
      </c>
      <c r="AV670" s="19" cm="1">
        <f t="array" ref="AV670">INDEX($K:$P,ROW(),MATCH(AV$3,$K$2:$P$2,0))</f>
        <v>10</v>
      </c>
      <c r="AW670" s="19" cm="1">
        <f t="array" ref="AW670">INDEX($K:$P,ROW(),MATCH(AW$3,$K$2:$P$2,0))</f>
        <v>10</v>
      </c>
      <c r="AX670" s="19" cm="1">
        <f t="array" ref="AX670">INDEX($K:$P,ROW(),MATCH(AX$3,$K$2:$P$2,0))</f>
        <v>10</v>
      </c>
      <c r="AY670" s="19" cm="1">
        <f t="array" ref="AY670">INDEX($K:$P,ROW(),MATCH(AY$3,$K$2:$P$2,0))</f>
        <v>10</v>
      </c>
      <c r="AZ670" s="19" cm="1">
        <f t="array" ref="AZ670">INDEX($K:$P,ROW(),MATCH(AZ$3,$K$2:$P$2,0))</f>
        <v>10</v>
      </c>
      <c r="BA670" s="19" cm="1">
        <f t="array" ref="BA670">INDEX($K:$P,ROW(),MATCH(BA$3,$K$2:$P$2,0))</f>
        <v>10</v>
      </c>
      <c r="BB670" s="19" cm="1">
        <f t="array" ref="BB670">INDEX($K:$P,ROW(),MATCH(BB$3,$K$2:$P$2,0))</f>
        <v>10</v>
      </c>
      <c r="BC670" s="19" cm="1">
        <f t="array" ref="BC670">INDEX($K:$P,ROW(),MATCH(BC$3,$K$2:$P$2,0))</f>
        <v>10</v>
      </c>
      <c r="BD670" s="19" cm="1">
        <f t="array" ref="BD670">INDEX($K:$P,ROW(),MATCH(BD$3,$K$2:$P$2,0))</f>
        <v>10</v>
      </c>
      <c r="BE670" s="19" cm="1">
        <f t="array" ref="BE670">INDEX($K:$P,ROW(),MATCH(BE$3,$K$2:$P$2,0))</f>
        <v>10</v>
      </c>
      <c r="BF670" s="19" cm="1">
        <f t="array" ref="BF670">INDEX($K:$P,ROW(),MATCH(BF$3,$K$2:$P$2,0))</f>
        <v>10</v>
      </c>
      <c r="BG670" s="19" cm="1">
        <f t="array" ref="BG670">INDEX($K:$P,ROW(),MATCH(BG$3,$K$2:$P$2,0))</f>
        <v>10</v>
      </c>
      <c r="BH670" s="19" cm="1">
        <f t="array" ref="BH670">INDEX($K:$P,ROW(),MATCH(BH$3,$K$2:$P$2,0))</f>
        <v>10</v>
      </c>
      <c r="BI670" s="19" cm="1">
        <f t="array" ref="BI670">INDEX($K:$P,ROW(),MATCH(BI$3,$K$2:$P$2,0))</f>
        <v>10</v>
      </c>
      <c r="BJ670" s="19" cm="1">
        <f t="array" ref="BJ670">INDEX($K:$P,ROW(),MATCH(BJ$3,$K$2:$P$2,0))</f>
        <v>10</v>
      </c>
      <c r="BK670" s="19" cm="1">
        <f t="array" ref="BK670">INDEX($K:$P,ROW(),MATCH(BK$3,$K$2:$P$2,0))</f>
        <v>10</v>
      </c>
      <c r="BL670" s="19" cm="1">
        <f t="array" ref="BL670">INDEX($K:$P,ROW(),MATCH(BL$3,$K$2:$P$2,0))</f>
        <v>10</v>
      </c>
      <c r="BM670" s="19" cm="1">
        <f t="array" ref="BM670">INDEX($K:$P,ROW(),MATCH(BM$3,$K$2:$P$2,0))</f>
        <v>10</v>
      </c>
      <c r="BN670" s="19" cm="1">
        <f t="array" ref="BN670">INDEX($K:$P,ROW(),MATCH(BN$3,$K$2:$P$2,0))</f>
        <v>10</v>
      </c>
      <c r="BO670" s="19" cm="1">
        <f t="array" ref="BO670">INDEX($K:$P,ROW(),MATCH(BO$3,$K$2:$P$2,0))</f>
        <v>10</v>
      </c>
      <c r="BP670" s="19" cm="1">
        <f t="array" ref="BP670">INDEX($K:$P,ROW(),MATCH(BP$3,$K$2:$P$2,0))</f>
        <v>10</v>
      </c>
      <c r="BQ670" s="19" cm="1">
        <f t="array" ref="BQ670">INDEX($K:$P,ROW(),MATCH(BQ$3,$K$2:$P$2,0))</f>
        <v>10</v>
      </c>
      <c r="BR670" s="19" cm="1">
        <f t="array" ref="BR670">INDEX($K:$P,ROW(),MATCH(BR$3,$K$2:$P$2,0))</f>
        <v>10</v>
      </c>
      <c r="BS670" s="19" cm="1">
        <f t="array" ref="BS670">INDEX($K:$P,ROW(),MATCH(BS$3,$K$2:$P$2,0))</f>
        <v>10</v>
      </c>
      <c r="BT670" s="19" cm="1">
        <f t="array" ref="BT670">INDEX($K:$P,ROW(),MATCH(BT$3,$K$2:$P$2,0))</f>
        <v>10</v>
      </c>
      <c r="BU670" s="19" cm="1">
        <f t="array" ref="BU670">INDEX($K:$P,ROW(),MATCH(BU$3,$K$2:$P$2,0))</f>
        <v>10</v>
      </c>
      <c r="BV670" s="19" cm="1">
        <f t="array" ref="BV670">INDEX($K:$P,ROW(),MATCH(BV$3,$K$2:$P$2,0))</f>
        <v>10</v>
      </c>
      <c r="BW670" s="19" cm="1">
        <f t="array" ref="BW670">INDEX($K:$P,ROW(),MATCH(BW$3,$K$2:$P$2,0))</f>
        <v>10</v>
      </c>
      <c r="BX670" s="19" cm="1">
        <f t="array" ref="BX670">INDEX($K:$P,ROW(),MATCH(BX$3,$K$2:$P$2,0))</f>
        <v>10</v>
      </c>
      <c r="BY670" s="19" cm="1">
        <f t="array" ref="BY670">INDEX($K:$P,ROW(),MATCH(BY$3,$K$2:$P$2,0))</f>
        <v>10</v>
      </c>
      <c r="BZ670" s="19" cm="1">
        <f t="array" ref="BZ670">INDEX($K:$P,ROW(),MATCH(BZ$3,$K$2:$P$2,0))</f>
        <v>10</v>
      </c>
      <c r="CA670" s="19" cm="1">
        <f t="array" ref="CA670">INDEX($K:$P,ROW(),MATCH(CA$3,$K$2:$P$2,0))</f>
        <v>10</v>
      </c>
      <c r="CB670" s="19" cm="1">
        <f t="array" ref="CB670">INDEX($K:$P,ROW(),MATCH(CB$3,$K$2:$P$2,0))</f>
        <v>10</v>
      </c>
      <c r="CC670" s="19" cm="1">
        <f t="array" ref="CC670">INDEX($K:$P,ROW(),MATCH(CC$3,$K$2:$P$2,0))</f>
        <v>10</v>
      </c>
      <c r="CD670" s="19" cm="1">
        <f t="array" ref="CD670">INDEX($K:$P,ROW(),MATCH(CD$3,$K$2:$P$2,0))</f>
        <v>10</v>
      </c>
      <c r="CE670" s="19" cm="1">
        <f t="array" ref="CE670">INDEX($K:$P,ROW(),MATCH(CE$3,$K$2:$P$2,0))</f>
        <v>10</v>
      </c>
      <c r="CF670" s="19" cm="1">
        <f t="array" ref="CF670">INDEX($K:$P,ROW(),MATCH(CF$3,$K$2:$P$2,0))</f>
        <v>10</v>
      </c>
      <c r="CG670" s="19" cm="1">
        <f t="array" ref="CG670">INDEX($K:$P,ROW(),MATCH(CG$3,$K$2:$P$2,0))</f>
        <v>10</v>
      </c>
      <c r="CH670" s="19" cm="1">
        <f t="array" ref="CH670">INDEX($K:$P,ROW(),MATCH(CH$3,$K$2:$P$2,0))</f>
        <v>10</v>
      </c>
      <c r="CI670" s="19" cm="1">
        <f t="array" ref="CI670">INDEX($K:$P,ROW(),MATCH(CI$3,$K$2:$P$2,0))</f>
        <v>10</v>
      </c>
      <c r="CJ670" s="19" cm="1">
        <f t="array" ref="CJ670">INDEX($K:$P,ROW(),MATCH(CJ$3,$K$2:$P$2,0))</f>
        <v>10</v>
      </c>
      <c r="CK670" s="19" cm="1">
        <f t="array" ref="CK670">INDEX($K:$P,ROW(),MATCH(CK$3,$K$2:$P$2,0))</f>
        <v>10</v>
      </c>
      <c r="CL670" s="19" cm="1">
        <f t="array" ref="CL670">INDEX($K:$P,ROW(),MATCH(CL$3,$K$2:$P$2,0))</f>
        <v>10</v>
      </c>
      <c r="CM670" s="19" t="e" cm="1">
        <f t="array" ref="CM670">INDEX($K:$P,ROW(),MATCH(CM$3,$K$2:$P$2,0))</f>
        <v>#N/A</v>
      </c>
      <c r="CN670" s="19" t="e" cm="1">
        <f t="array" ref="CN670">INDEX($K:$P,ROW(),MATCH(CN$3,$K$2:$P$2,0))</f>
        <v>#N/A</v>
      </c>
      <c r="CO670" s="19" t="e" cm="1">
        <f t="array" ref="CO670">INDEX($K:$P,ROW(),MATCH(CO$3,$K$2:$P$2,0))</f>
        <v>#N/A</v>
      </c>
      <c r="CP670" s="19" t="e" cm="1">
        <f t="array" ref="CP670">INDEX($K:$P,ROW(),MATCH(CP$3,$K$2:$P$2,0))</f>
        <v>#N/A</v>
      </c>
      <c r="CQ670" s="19" t="e" cm="1">
        <f t="array" ref="CQ670">INDEX($K:$P,ROW(),MATCH(CQ$3,$K$2:$P$2,0))</f>
        <v>#N/A</v>
      </c>
      <c r="CR670" s="19" t="e" cm="1">
        <f t="array" ref="CR670">INDEX($K:$P,ROW(),MATCH(CR$3,$K$2:$P$2,0))</f>
        <v>#N/A</v>
      </c>
      <c r="CS670" s="19" t="e" cm="1">
        <f t="array" ref="CS670">INDEX($K:$P,ROW(),MATCH(CS$3,$K$2:$P$2,0))</f>
        <v>#N/A</v>
      </c>
      <c r="CT670" s="19" t="e" cm="1">
        <f t="array" ref="CT670">INDEX($K:$P,ROW(),MATCH(CT$3,$K$2:$P$2,0))</f>
        <v>#N/A</v>
      </c>
      <c r="CU670" s="19" t="e" cm="1">
        <f t="array" ref="CU670">INDEX($K:$P,ROW(),MATCH(CU$3,$K$2:$P$2,0))</f>
        <v>#N/A</v>
      </c>
      <c r="CV670" s="19" t="e" cm="1">
        <f t="array" ref="CV670">INDEX($K:$P,ROW(),MATCH(CV$3,$K$2:$P$2,0))</f>
        <v>#N/A</v>
      </c>
      <c r="CW670" s="19" t="e" cm="1">
        <f t="array" ref="CW670">INDEX($K:$P,ROW(),MATCH(CW$3,$K$2:$P$2,0))</f>
        <v>#N/A</v>
      </c>
      <c r="CX670" s="19" t="e" cm="1">
        <f t="array" ref="CX670">INDEX($K:$P,ROW(),MATCH(CX$3,$K$2:$P$2,0))</f>
        <v>#N/A</v>
      </c>
      <c r="CY670" s="19" t="e" cm="1">
        <f t="array" ref="CY670">INDEX($K:$P,ROW(),MATCH(CY$3,$K$2:$P$2,0))</f>
        <v>#N/A</v>
      </c>
      <c r="CZ670" s="19" t="e" cm="1">
        <f t="array" ref="CZ670">INDEX($K:$P,ROW(),MATCH(CZ$3,$K$2:$P$2,0))</f>
        <v>#N/A</v>
      </c>
      <c r="DA670" s="19" t="e" cm="1">
        <f t="array" ref="DA670">INDEX($K:$P,ROW(),MATCH(DA$3,$K$2:$P$2,0))</f>
        <v>#N/A</v>
      </c>
      <c r="DB670" s="19" t="e" cm="1">
        <f t="array" ref="DB670">INDEX($K:$P,ROW(),MATCH(DB$3,$K$2:$P$2,0))</f>
        <v>#N/A</v>
      </c>
      <c r="DC670" s="19" t="e" cm="1">
        <f t="array" ref="DC670">INDEX($K:$P,ROW(),MATCH(DC$3,$K$2:$P$2,0))</f>
        <v>#N/A</v>
      </c>
      <c r="DD670" s="19" t="e" cm="1">
        <f t="array" ref="DD670">INDEX($K:$P,ROW(),MATCH(DD$3,$K$2:$P$2,0))</f>
        <v>#N/A</v>
      </c>
      <c r="DE670" s="19" t="e" cm="1">
        <f t="array" ref="DE670">INDEX($K:$P,ROW(),MATCH(DE$3,$K$2:$P$2,0))</f>
        <v>#N/A</v>
      </c>
      <c r="DF670" s="19" t="e" cm="1">
        <f t="array" ref="DF670">INDEX($K:$P,ROW(),MATCH(DF$3,$K$2:$P$2,0))</f>
        <v>#N/A</v>
      </c>
      <c r="DG670" s="19" t="e" cm="1">
        <f t="array" ref="DG670">INDEX($K:$P,ROW(),MATCH(DG$3,$K$2:$P$2,0))</f>
        <v>#N/A</v>
      </c>
      <c r="DH670" s="19" t="e" cm="1">
        <f t="array" ref="DH670">INDEX($K:$P,ROW(),MATCH(DH$3,$K$2:$P$2,0))</f>
        <v>#N/A</v>
      </c>
      <c r="DI670" s="19" t="e" cm="1">
        <f t="array" ref="DI670">INDEX($K:$P,ROW(),MATCH(DI$3,$K$2:$P$2,0))</f>
        <v>#N/A</v>
      </c>
      <c r="DJ670" s="19" t="e" cm="1">
        <f t="array" ref="DJ670">INDEX($K:$P,ROW(),MATCH(DJ$3,$K$2:$P$2,0))</f>
        <v>#N/A</v>
      </c>
      <c r="DK670" s="19" t="e" cm="1">
        <f t="array" ref="DK670">INDEX($K:$P,ROW(),MATCH(DK$3,$K$2:$P$2,0))</f>
        <v>#N/A</v>
      </c>
      <c r="DL670" s="19" t="e" cm="1">
        <f t="array" ref="DL670">INDEX($K:$P,ROW(),MATCH(DL$3,$K$2:$P$2,0))</f>
        <v>#N/A</v>
      </c>
    </row>
    <row r="671" spans="4:116" x14ac:dyDescent="0.4">
      <c r="D671" t="s">
        <v>812</v>
      </c>
      <c r="E671" s="8" t="str">
        <f t="shared" si="865"/>
        <v>671 LISTSALES-PV</v>
      </c>
      <c r="G671" s="145" t="s">
        <v>808</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4">
      <c r="D672" t="s">
        <v>812</v>
      </c>
      <c r="E672" s="8" t="str">
        <f t="shared" si="865"/>
        <v>672 LISTSALES-PV</v>
      </c>
      <c r="G672" s="145" t="s">
        <v>809</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4">
      <c r="D673" t="s">
        <v>812</v>
      </c>
      <c r="E673" s="8" t="str">
        <f t="shared" si="865"/>
        <v>673 LISTSALES-PV</v>
      </c>
      <c r="G673" s="145" t="s">
        <v>810</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4">
      <c r="D674" t="s">
        <v>812</v>
      </c>
      <c r="E674" s="8" t="str">
        <f t="shared" si="865"/>
        <v>674 LISTSALES-PV</v>
      </c>
      <c r="G674" s="127"/>
      <c r="H674" s="31"/>
      <c r="I674" s="73"/>
      <c r="J674" s="73"/>
      <c r="K674" s="18"/>
      <c r="L674" s="18"/>
      <c r="M674" s="18"/>
      <c r="N674" s="18"/>
      <c r="O674" s="18"/>
      <c r="P674" s="18"/>
      <c r="R674" s="33"/>
      <c r="S674" s="19"/>
      <c r="T674" s="19"/>
      <c r="U674" s="19"/>
      <c r="V674" s="19"/>
      <c r="W674" s="19"/>
      <c r="X674" s="19"/>
      <c r="Y674" s="19"/>
      <c r="Z674" s="19"/>
      <c r="AA674" s="19"/>
      <c r="AB674" s="19"/>
      <c r="AC674" s="19"/>
      <c r="AD674" s="19"/>
      <c r="AE674" s="19"/>
      <c r="AF674" s="19"/>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c r="CK674" s="19"/>
      <c r="CL674" s="19"/>
      <c r="CM674" s="19"/>
      <c r="CN674" s="19"/>
      <c r="CO674" s="19"/>
      <c r="CP674" s="19"/>
      <c r="CQ674" s="19"/>
      <c r="CR674" s="19"/>
      <c r="CS674" s="19"/>
      <c r="CT674" s="19"/>
      <c r="CU674" s="19"/>
      <c r="CV674" s="19"/>
      <c r="CW674" s="19"/>
      <c r="CX674" s="19"/>
      <c r="CY674" s="19"/>
      <c r="CZ674" s="19"/>
      <c r="DA674" s="19"/>
      <c r="DB674" s="19"/>
      <c r="DC674" s="19"/>
      <c r="DD674" s="19"/>
      <c r="DE674" s="19"/>
      <c r="DF674" s="19"/>
      <c r="DG674" s="19"/>
      <c r="DH674" s="19"/>
      <c r="DI674" s="19"/>
      <c r="DJ674" s="19"/>
      <c r="DK674" s="19"/>
      <c r="DL674" s="19"/>
    </row>
    <row r="675" spans="1:116" x14ac:dyDescent="0.4">
      <c r="D675" t="s">
        <v>812</v>
      </c>
      <c r="E675" s="8" t="str">
        <f t="shared" si="865"/>
        <v>675 LISTSALES-PV</v>
      </c>
      <c r="G675" s="127" t="s">
        <v>811</v>
      </c>
      <c r="H675" s="31"/>
      <c r="I675" s="73"/>
      <c r="J675" s="73"/>
      <c r="K675" s="18"/>
      <c r="L675" s="18"/>
      <c r="M675" s="18"/>
      <c r="N675" s="18"/>
      <c r="O675" s="18"/>
      <c r="P675" s="18"/>
      <c r="R675" s="33"/>
      <c r="S675" s="19"/>
      <c r="T675" s="19"/>
      <c r="U675" s="19"/>
      <c r="V675" s="19"/>
      <c r="W675" s="19"/>
      <c r="X675" s="19"/>
      <c r="Y675" s="19"/>
      <c r="Z675" s="19"/>
      <c r="AA675" s="19"/>
      <c r="AB675" s="19"/>
      <c r="AC675" s="19"/>
      <c r="AD675" s="19"/>
      <c r="AE675" s="19"/>
      <c r="AF675" s="19"/>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c r="CK675" s="19"/>
      <c r="CL675" s="19"/>
      <c r="CM675" s="19"/>
      <c r="CN675" s="19"/>
      <c r="CO675" s="19"/>
      <c r="CP675" s="19"/>
      <c r="CQ675" s="19"/>
      <c r="CR675" s="19"/>
      <c r="CS675" s="19"/>
      <c r="CT675" s="19"/>
      <c r="CU675" s="19"/>
      <c r="CV675" s="19"/>
      <c r="CW675" s="19"/>
      <c r="CX675" s="19"/>
      <c r="CY675" s="19"/>
      <c r="CZ675" s="19"/>
      <c r="DA675" s="19"/>
      <c r="DB675" s="19"/>
      <c r="DC675" s="19"/>
      <c r="DD675" s="19"/>
      <c r="DE675" s="19"/>
      <c r="DF675" s="19"/>
      <c r="DG675" s="19"/>
      <c r="DH675" s="19"/>
      <c r="DI675" s="19"/>
      <c r="DJ675" s="19"/>
      <c r="DK675" s="19"/>
      <c r="DL675" s="19"/>
    </row>
    <row r="676" spans="1:116" x14ac:dyDescent="0.4">
      <c r="D676" t="s">
        <v>812</v>
      </c>
      <c r="E676" s="8" t="str">
        <f t="shared" si="865"/>
        <v>676 LISTSALES-PV</v>
      </c>
      <c r="G676" s="158" t="s">
        <v>519</v>
      </c>
      <c r="H676" s="31"/>
      <c r="I676" s="73"/>
      <c r="J676" s="73"/>
      <c r="K676" s="23">
        <f t="shared" ref="K676:P681" ca="1" si="878">SUMIF($3:$3,K$2,676:676)</f>
        <v>120000</v>
      </c>
      <c r="L676" s="23">
        <f t="shared" ca="1" si="878"/>
        <v>120000</v>
      </c>
      <c r="M676" s="23">
        <f t="shared" ca="1" si="878"/>
        <v>120000</v>
      </c>
      <c r="N676" s="23">
        <f t="shared" ca="1" si="878"/>
        <v>120000</v>
      </c>
      <c r="O676" s="23">
        <f t="shared" ca="1" si="878"/>
        <v>120000</v>
      </c>
      <c r="P676" s="23">
        <f t="shared" ca="1" si="878"/>
        <v>120000</v>
      </c>
      <c r="R676" s="33"/>
      <c r="S676" s="24">
        <f ca="1">+S661*S669</f>
        <v>10000</v>
      </c>
      <c r="T676" s="24">
        <f t="shared" ref="T676:CE677" ca="1" si="879">+T661*T669</f>
        <v>10000</v>
      </c>
      <c r="U676" s="24">
        <f t="shared" ca="1" si="879"/>
        <v>10000</v>
      </c>
      <c r="V676" s="24">
        <f t="shared" ca="1" si="879"/>
        <v>10000</v>
      </c>
      <c r="W676" s="24">
        <f t="shared" ca="1" si="879"/>
        <v>10000</v>
      </c>
      <c r="X676" s="24">
        <f t="shared" ca="1" si="879"/>
        <v>10000</v>
      </c>
      <c r="Y676" s="24">
        <f t="shared" ca="1" si="879"/>
        <v>10000</v>
      </c>
      <c r="Z676" s="24">
        <f t="shared" ca="1" si="879"/>
        <v>10000</v>
      </c>
      <c r="AA676" s="24">
        <f t="shared" ca="1" si="879"/>
        <v>10000</v>
      </c>
      <c r="AB676" s="24">
        <f t="shared" ca="1" si="879"/>
        <v>10000</v>
      </c>
      <c r="AC676" s="24">
        <f t="shared" ca="1" si="879"/>
        <v>10000</v>
      </c>
      <c r="AD676" s="24">
        <f t="shared" ca="1" si="879"/>
        <v>10000</v>
      </c>
      <c r="AE676" s="24">
        <f t="shared" ca="1" si="879"/>
        <v>10000</v>
      </c>
      <c r="AF676" s="24">
        <f t="shared" ca="1" si="879"/>
        <v>10000</v>
      </c>
      <c r="AG676" s="24">
        <f t="shared" ca="1" si="879"/>
        <v>10000</v>
      </c>
      <c r="AH676" s="24">
        <f t="shared" ca="1" si="879"/>
        <v>10000</v>
      </c>
      <c r="AI676" s="24">
        <f t="shared" ca="1" si="879"/>
        <v>10000</v>
      </c>
      <c r="AJ676" s="24">
        <f t="shared" ca="1" si="879"/>
        <v>10000</v>
      </c>
      <c r="AK676" s="24">
        <f t="shared" ca="1" si="879"/>
        <v>10000</v>
      </c>
      <c r="AL676" s="24">
        <f t="shared" ca="1" si="879"/>
        <v>10000</v>
      </c>
      <c r="AM676" s="24">
        <f t="shared" ca="1" si="879"/>
        <v>10000</v>
      </c>
      <c r="AN676" s="24">
        <f t="shared" ca="1" si="879"/>
        <v>10000</v>
      </c>
      <c r="AO676" s="24">
        <f t="shared" ca="1" si="879"/>
        <v>10000</v>
      </c>
      <c r="AP676" s="24">
        <f t="shared" ca="1" si="879"/>
        <v>10000</v>
      </c>
      <c r="AQ676" s="24">
        <f t="shared" ca="1" si="879"/>
        <v>10000</v>
      </c>
      <c r="AR676" s="24">
        <f t="shared" ca="1" si="879"/>
        <v>10000</v>
      </c>
      <c r="AS676" s="24">
        <f t="shared" ca="1" si="879"/>
        <v>10000</v>
      </c>
      <c r="AT676" s="24">
        <f t="shared" ca="1" si="879"/>
        <v>10000</v>
      </c>
      <c r="AU676" s="24">
        <f t="shared" ca="1" si="879"/>
        <v>10000</v>
      </c>
      <c r="AV676" s="24">
        <f t="shared" ca="1" si="879"/>
        <v>10000</v>
      </c>
      <c r="AW676" s="24">
        <f t="shared" ca="1" si="879"/>
        <v>10000</v>
      </c>
      <c r="AX676" s="24">
        <f t="shared" ca="1" si="879"/>
        <v>10000</v>
      </c>
      <c r="AY676" s="24">
        <f t="shared" ca="1" si="879"/>
        <v>10000</v>
      </c>
      <c r="AZ676" s="24">
        <f t="shared" ca="1" si="879"/>
        <v>10000</v>
      </c>
      <c r="BA676" s="24">
        <f t="shared" ca="1" si="879"/>
        <v>10000</v>
      </c>
      <c r="BB676" s="24">
        <f t="shared" ca="1" si="879"/>
        <v>10000</v>
      </c>
      <c r="BC676" s="24">
        <f t="shared" ca="1" si="879"/>
        <v>10000</v>
      </c>
      <c r="BD676" s="24">
        <f t="shared" ca="1" si="879"/>
        <v>10000</v>
      </c>
      <c r="BE676" s="24">
        <f t="shared" ca="1" si="879"/>
        <v>10000</v>
      </c>
      <c r="BF676" s="24">
        <f t="shared" ca="1" si="879"/>
        <v>10000</v>
      </c>
      <c r="BG676" s="24">
        <f t="shared" ca="1" si="879"/>
        <v>10000</v>
      </c>
      <c r="BH676" s="24">
        <f t="shared" ca="1" si="879"/>
        <v>10000</v>
      </c>
      <c r="BI676" s="24">
        <f t="shared" ca="1" si="879"/>
        <v>10000</v>
      </c>
      <c r="BJ676" s="24">
        <f t="shared" ca="1" si="879"/>
        <v>10000</v>
      </c>
      <c r="BK676" s="24">
        <f t="shared" ca="1" si="879"/>
        <v>10000</v>
      </c>
      <c r="BL676" s="24">
        <f t="shared" ca="1" si="879"/>
        <v>10000</v>
      </c>
      <c r="BM676" s="24">
        <f t="shared" ca="1" si="879"/>
        <v>10000</v>
      </c>
      <c r="BN676" s="24">
        <f t="shared" ca="1" si="879"/>
        <v>10000</v>
      </c>
      <c r="BO676" s="24">
        <f t="shared" ca="1" si="879"/>
        <v>10000</v>
      </c>
      <c r="BP676" s="24">
        <f t="shared" ca="1" si="879"/>
        <v>10000</v>
      </c>
      <c r="BQ676" s="24">
        <f t="shared" ca="1" si="879"/>
        <v>10000</v>
      </c>
      <c r="BR676" s="24">
        <f t="shared" ca="1" si="879"/>
        <v>10000</v>
      </c>
      <c r="BS676" s="24">
        <f t="shared" ca="1" si="879"/>
        <v>10000</v>
      </c>
      <c r="BT676" s="24">
        <f t="shared" ca="1" si="879"/>
        <v>10000</v>
      </c>
      <c r="BU676" s="24">
        <f t="shared" ca="1" si="879"/>
        <v>10000</v>
      </c>
      <c r="BV676" s="24">
        <f t="shared" ca="1" si="879"/>
        <v>10000</v>
      </c>
      <c r="BW676" s="24">
        <f t="shared" ca="1" si="879"/>
        <v>10000</v>
      </c>
      <c r="BX676" s="24">
        <f t="shared" ca="1" si="879"/>
        <v>10000</v>
      </c>
      <c r="BY676" s="24">
        <f t="shared" ca="1" si="879"/>
        <v>10000</v>
      </c>
      <c r="BZ676" s="24">
        <f t="shared" ca="1" si="879"/>
        <v>10000</v>
      </c>
      <c r="CA676" s="24">
        <f t="shared" ca="1" si="879"/>
        <v>10000</v>
      </c>
      <c r="CB676" s="24">
        <f t="shared" ca="1" si="879"/>
        <v>10000</v>
      </c>
      <c r="CC676" s="24">
        <f t="shared" ca="1" si="879"/>
        <v>10000</v>
      </c>
      <c r="CD676" s="24">
        <f t="shared" ca="1" si="879"/>
        <v>10000</v>
      </c>
      <c r="CE676" s="24">
        <f t="shared" ca="1" si="879"/>
        <v>10000</v>
      </c>
      <c r="CF676" s="24">
        <f t="shared" ref="CF676:DL680" ca="1" si="880">+CF661*CF669</f>
        <v>10000</v>
      </c>
      <c r="CG676" s="24">
        <f t="shared" ca="1" si="880"/>
        <v>10000</v>
      </c>
      <c r="CH676" s="24">
        <f t="shared" ca="1" si="880"/>
        <v>10000</v>
      </c>
      <c r="CI676" s="24">
        <f t="shared" ca="1" si="880"/>
        <v>10000</v>
      </c>
      <c r="CJ676" s="24">
        <f t="shared" ca="1" si="880"/>
        <v>10000</v>
      </c>
      <c r="CK676" s="24">
        <f t="shared" ca="1" si="880"/>
        <v>10000</v>
      </c>
      <c r="CL676" s="24">
        <f t="shared" ca="1" si="880"/>
        <v>10000</v>
      </c>
      <c r="CM676" s="24" t="e">
        <f t="shared" ca="1" si="880"/>
        <v>#N/A</v>
      </c>
      <c r="CN676" s="24" t="e">
        <f t="shared" ca="1" si="880"/>
        <v>#N/A</v>
      </c>
      <c r="CO676" s="24" t="e">
        <f t="shared" ca="1" si="880"/>
        <v>#N/A</v>
      </c>
      <c r="CP676" s="24" t="e">
        <f t="shared" ca="1" si="880"/>
        <v>#N/A</v>
      </c>
      <c r="CQ676" s="24" t="e">
        <f t="shared" ca="1" si="880"/>
        <v>#N/A</v>
      </c>
      <c r="CR676" s="24" t="e">
        <f t="shared" ca="1" si="880"/>
        <v>#N/A</v>
      </c>
      <c r="CS676" s="24" t="e">
        <f t="shared" ca="1" si="880"/>
        <v>#N/A</v>
      </c>
      <c r="CT676" s="24" t="e">
        <f t="shared" ca="1" si="880"/>
        <v>#N/A</v>
      </c>
      <c r="CU676" s="24" t="e">
        <f t="shared" ca="1" si="880"/>
        <v>#N/A</v>
      </c>
      <c r="CV676" s="24" t="e">
        <f t="shared" ca="1" si="880"/>
        <v>#N/A</v>
      </c>
      <c r="CW676" s="24" t="e">
        <f t="shared" ca="1" si="880"/>
        <v>#N/A</v>
      </c>
      <c r="CX676" s="24" t="e">
        <f t="shared" ca="1" si="880"/>
        <v>#N/A</v>
      </c>
      <c r="CY676" s="24" t="e">
        <f t="shared" ca="1" si="880"/>
        <v>#N/A</v>
      </c>
      <c r="CZ676" s="24" t="e">
        <f t="shared" ca="1" si="880"/>
        <v>#N/A</v>
      </c>
      <c r="DA676" s="24" t="e">
        <f t="shared" ca="1" si="880"/>
        <v>#N/A</v>
      </c>
      <c r="DB676" s="24" t="e">
        <f t="shared" ca="1" si="880"/>
        <v>#N/A</v>
      </c>
      <c r="DC676" s="24" t="e">
        <f t="shared" ca="1" si="880"/>
        <v>#N/A</v>
      </c>
      <c r="DD676" s="24" t="e">
        <f t="shared" ca="1" si="880"/>
        <v>#N/A</v>
      </c>
      <c r="DE676" s="24" t="e">
        <f t="shared" ca="1" si="880"/>
        <v>#N/A</v>
      </c>
      <c r="DF676" s="24" t="e">
        <f t="shared" ca="1" si="880"/>
        <v>#N/A</v>
      </c>
      <c r="DG676" s="24" t="e">
        <f t="shared" ca="1" si="880"/>
        <v>#N/A</v>
      </c>
      <c r="DH676" s="24" t="e">
        <f t="shared" ca="1" si="880"/>
        <v>#N/A</v>
      </c>
      <c r="DI676" s="24" t="e">
        <f t="shared" ca="1" si="880"/>
        <v>#N/A</v>
      </c>
      <c r="DJ676" s="24" t="e">
        <f t="shared" ca="1" si="880"/>
        <v>#N/A</v>
      </c>
      <c r="DK676" s="24" t="e">
        <f t="shared" ca="1" si="880"/>
        <v>#N/A</v>
      </c>
      <c r="DL676" s="24" t="e">
        <f t="shared" ca="1" si="880"/>
        <v>#N/A</v>
      </c>
    </row>
    <row r="677" spans="1:116" x14ac:dyDescent="0.4">
      <c r="D677" t="s">
        <v>812</v>
      </c>
      <c r="E677" s="8" t="str">
        <f t="shared" si="865"/>
        <v>677 LISTSALES-PV</v>
      </c>
      <c r="G677" s="158" t="s">
        <v>520</v>
      </c>
      <c r="H677" s="31"/>
      <c r="I677" s="73"/>
      <c r="J677" s="73"/>
      <c r="K677" s="23">
        <f t="shared" ca="1" si="878"/>
        <v>120000</v>
      </c>
      <c r="L677" s="23">
        <f t="shared" ca="1" si="878"/>
        <v>120000</v>
      </c>
      <c r="M677" s="23">
        <f t="shared" ca="1" si="878"/>
        <v>120000</v>
      </c>
      <c r="N677" s="23">
        <f t="shared" ca="1" si="878"/>
        <v>120000</v>
      </c>
      <c r="O677" s="23">
        <f t="shared" ca="1" si="878"/>
        <v>120000</v>
      </c>
      <c r="P677" s="23">
        <f t="shared" ca="1" si="878"/>
        <v>120000</v>
      </c>
      <c r="R677" s="33"/>
      <c r="S677" s="24">
        <f t="shared" ref="S677:AH680" ca="1" si="881">+S662*S670</f>
        <v>10000</v>
      </c>
      <c r="T677" s="24">
        <f t="shared" ca="1" si="881"/>
        <v>10000</v>
      </c>
      <c r="U677" s="24">
        <f t="shared" ca="1" si="881"/>
        <v>10000</v>
      </c>
      <c r="V677" s="24">
        <f t="shared" ca="1" si="881"/>
        <v>10000</v>
      </c>
      <c r="W677" s="24">
        <f t="shared" ca="1" si="881"/>
        <v>10000</v>
      </c>
      <c r="X677" s="24">
        <f t="shared" ca="1" si="881"/>
        <v>10000</v>
      </c>
      <c r="Y677" s="24">
        <f t="shared" ca="1" si="881"/>
        <v>10000</v>
      </c>
      <c r="Z677" s="24">
        <f t="shared" ca="1" si="881"/>
        <v>10000</v>
      </c>
      <c r="AA677" s="24">
        <f t="shared" ca="1" si="881"/>
        <v>10000</v>
      </c>
      <c r="AB677" s="24">
        <f t="shared" ca="1" si="881"/>
        <v>10000</v>
      </c>
      <c r="AC677" s="24">
        <f t="shared" ca="1" si="881"/>
        <v>10000</v>
      </c>
      <c r="AD677" s="24">
        <f t="shared" ca="1" si="881"/>
        <v>10000</v>
      </c>
      <c r="AE677" s="24">
        <f t="shared" ca="1" si="881"/>
        <v>10000</v>
      </c>
      <c r="AF677" s="24">
        <f t="shared" ca="1" si="881"/>
        <v>10000</v>
      </c>
      <c r="AG677" s="24">
        <f t="shared" ca="1" si="881"/>
        <v>10000</v>
      </c>
      <c r="AH677" s="24">
        <f t="shared" ca="1" si="881"/>
        <v>10000</v>
      </c>
      <c r="AI677" s="24">
        <f t="shared" ca="1" si="879"/>
        <v>10000</v>
      </c>
      <c r="AJ677" s="24">
        <f t="shared" ca="1" si="879"/>
        <v>10000</v>
      </c>
      <c r="AK677" s="24">
        <f t="shared" ca="1" si="879"/>
        <v>10000</v>
      </c>
      <c r="AL677" s="24">
        <f t="shared" ca="1" si="879"/>
        <v>10000</v>
      </c>
      <c r="AM677" s="24">
        <f t="shared" ca="1" si="879"/>
        <v>10000</v>
      </c>
      <c r="AN677" s="24">
        <f t="shared" ca="1" si="879"/>
        <v>10000</v>
      </c>
      <c r="AO677" s="24">
        <f t="shared" ca="1" si="879"/>
        <v>10000</v>
      </c>
      <c r="AP677" s="24">
        <f t="shared" ca="1" si="879"/>
        <v>10000</v>
      </c>
      <c r="AQ677" s="24">
        <f t="shared" ca="1" si="879"/>
        <v>10000</v>
      </c>
      <c r="AR677" s="24">
        <f t="shared" ca="1" si="879"/>
        <v>10000</v>
      </c>
      <c r="AS677" s="24">
        <f t="shared" ca="1" si="879"/>
        <v>10000</v>
      </c>
      <c r="AT677" s="24">
        <f t="shared" ca="1" si="879"/>
        <v>10000</v>
      </c>
      <c r="AU677" s="24">
        <f t="shared" ca="1" si="879"/>
        <v>10000</v>
      </c>
      <c r="AV677" s="24">
        <f t="shared" ca="1" si="879"/>
        <v>10000</v>
      </c>
      <c r="AW677" s="24">
        <f t="shared" ca="1" si="879"/>
        <v>10000</v>
      </c>
      <c r="AX677" s="24">
        <f t="shared" ca="1" si="879"/>
        <v>10000</v>
      </c>
      <c r="AY677" s="24">
        <f t="shared" ca="1" si="879"/>
        <v>10000</v>
      </c>
      <c r="AZ677" s="24">
        <f t="shared" ca="1" si="879"/>
        <v>10000</v>
      </c>
      <c r="BA677" s="24">
        <f t="shared" ca="1" si="879"/>
        <v>10000</v>
      </c>
      <c r="BB677" s="24">
        <f t="shared" ca="1" si="879"/>
        <v>10000</v>
      </c>
      <c r="BC677" s="24">
        <f t="shared" ca="1" si="879"/>
        <v>10000</v>
      </c>
      <c r="BD677" s="24">
        <f t="shared" ca="1" si="879"/>
        <v>10000</v>
      </c>
      <c r="BE677" s="24">
        <f t="shared" ca="1" si="879"/>
        <v>10000</v>
      </c>
      <c r="BF677" s="24">
        <f t="shared" ca="1" si="879"/>
        <v>10000</v>
      </c>
      <c r="BG677" s="24">
        <f t="shared" ca="1" si="879"/>
        <v>10000</v>
      </c>
      <c r="BH677" s="24">
        <f t="shared" ca="1" si="879"/>
        <v>10000</v>
      </c>
      <c r="BI677" s="24">
        <f t="shared" ca="1" si="879"/>
        <v>10000</v>
      </c>
      <c r="BJ677" s="24">
        <f t="shared" ca="1" si="879"/>
        <v>10000</v>
      </c>
      <c r="BK677" s="24">
        <f t="shared" ca="1" si="879"/>
        <v>10000</v>
      </c>
      <c r="BL677" s="24">
        <f t="shared" ca="1" si="879"/>
        <v>10000</v>
      </c>
      <c r="BM677" s="24">
        <f t="shared" ca="1" si="879"/>
        <v>10000</v>
      </c>
      <c r="BN677" s="24">
        <f t="shared" ca="1" si="879"/>
        <v>10000</v>
      </c>
      <c r="BO677" s="24">
        <f t="shared" ca="1" si="879"/>
        <v>10000</v>
      </c>
      <c r="BP677" s="24">
        <f t="shared" ca="1" si="879"/>
        <v>10000</v>
      </c>
      <c r="BQ677" s="24">
        <f t="shared" ca="1" si="879"/>
        <v>10000</v>
      </c>
      <c r="BR677" s="24">
        <f t="shared" ca="1" si="879"/>
        <v>10000</v>
      </c>
      <c r="BS677" s="24">
        <f t="shared" ca="1" si="879"/>
        <v>10000</v>
      </c>
      <c r="BT677" s="24">
        <f t="shared" ca="1" si="879"/>
        <v>10000</v>
      </c>
      <c r="BU677" s="24">
        <f t="shared" ca="1" si="879"/>
        <v>10000</v>
      </c>
      <c r="BV677" s="24">
        <f t="shared" ca="1" si="879"/>
        <v>10000</v>
      </c>
      <c r="BW677" s="24">
        <f t="shared" ca="1" si="879"/>
        <v>10000</v>
      </c>
      <c r="BX677" s="24">
        <f t="shared" ca="1" si="879"/>
        <v>10000</v>
      </c>
      <c r="BY677" s="24">
        <f t="shared" ca="1" si="879"/>
        <v>10000</v>
      </c>
      <c r="BZ677" s="24">
        <f t="shared" ca="1" si="879"/>
        <v>10000</v>
      </c>
      <c r="CA677" s="24">
        <f t="shared" ca="1" si="879"/>
        <v>10000</v>
      </c>
      <c r="CB677" s="24">
        <f t="shared" ca="1" si="879"/>
        <v>10000</v>
      </c>
      <c r="CC677" s="24">
        <f t="shared" ca="1" si="879"/>
        <v>10000</v>
      </c>
      <c r="CD677" s="24">
        <f t="shared" ca="1" si="879"/>
        <v>10000</v>
      </c>
      <c r="CE677" s="24">
        <f t="shared" ca="1" si="879"/>
        <v>10000</v>
      </c>
      <c r="CF677" s="24">
        <f t="shared" ca="1" si="880"/>
        <v>10000</v>
      </c>
      <c r="CG677" s="24">
        <f t="shared" ca="1" si="880"/>
        <v>10000</v>
      </c>
      <c r="CH677" s="24">
        <f t="shared" ca="1" si="880"/>
        <v>10000</v>
      </c>
      <c r="CI677" s="24">
        <f t="shared" ca="1" si="880"/>
        <v>10000</v>
      </c>
      <c r="CJ677" s="24">
        <f t="shared" ca="1" si="880"/>
        <v>10000</v>
      </c>
      <c r="CK677" s="24">
        <f t="shared" ca="1" si="880"/>
        <v>10000</v>
      </c>
      <c r="CL677" s="24">
        <f t="shared" ca="1" si="880"/>
        <v>10000</v>
      </c>
      <c r="CM677" s="24" t="e">
        <f t="shared" ca="1" si="880"/>
        <v>#N/A</v>
      </c>
      <c r="CN677" s="24" t="e">
        <f t="shared" ca="1" si="880"/>
        <v>#N/A</v>
      </c>
      <c r="CO677" s="24" t="e">
        <f t="shared" ca="1" si="880"/>
        <v>#N/A</v>
      </c>
      <c r="CP677" s="24" t="e">
        <f t="shared" ca="1" si="880"/>
        <v>#N/A</v>
      </c>
      <c r="CQ677" s="24" t="e">
        <f t="shared" ca="1" si="880"/>
        <v>#N/A</v>
      </c>
      <c r="CR677" s="24" t="e">
        <f t="shared" ca="1" si="880"/>
        <v>#N/A</v>
      </c>
      <c r="CS677" s="24" t="e">
        <f t="shared" ca="1" si="880"/>
        <v>#N/A</v>
      </c>
      <c r="CT677" s="24" t="e">
        <f t="shared" ca="1" si="880"/>
        <v>#N/A</v>
      </c>
      <c r="CU677" s="24" t="e">
        <f t="shared" ca="1" si="880"/>
        <v>#N/A</v>
      </c>
      <c r="CV677" s="24" t="e">
        <f t="shared" ca="1" si="880"/>
        <v>#N/A</v>
      </c>
      <c r="CW677" s="24" t="e">
        <f t="shared" ca="1" si="880"/>
        <v>#N/A</v>
      </c>
      <c r="CX677" s="24" t="e">
        <f t="shared" ca="1" si="880"/>
        <v>#N/A</v>
      </c>
      <c r="CY677" s="24" t="e">
        <f t="shared" ca="1" si="880"/>
        <v>#N/A</v>
      </c>
      <c r="CZ677" s="24" t="e">
        <f t="shared" ca="1" si="880"/>
        <v>#N/A</v>
      </c>
      <c r="DA677" s="24" t="e">
        <f t="shared" ca="1" si="880"/>
        <v>#N/A</v>
      </c>
      <c r="DB677" s="24" t="e">
        <f t="shared" ca="1" si="880"/>
        <v>#N/A</v>
      </c>
      <c r="DC677" s="24" t="e">
        <f t="shared" ca="1" si="880"/>
        <v>#N/A</v>
      </c>
      <c r="DD677" s="24" t="e">
        <f t="shared" ca="1" si="880"/>
        <v>#N/A</v>
      </c>
      <c r="DE677" s="24" t="e">
        <f t="shared" ca="1" si="880"/>
        <v>#N/A</v>
      </c>
      <c r="DF677" s="24" t="e">
        <f t="shared" ca="1" si="880"/>
        <v>#N/A</v>
      </c>
      <c r="DG677" s="24" t="e">
        <f t="shared" ca="1" si="880"/>
        <v>#N/A</v>
      </c>
      <c r="DH677" s="24" t="e">
        <f t="shared" ca="1" si="880"/>
        <v>#N/A</v>
      </c>
      <c r="DI677" s="24" t="e">
        <f t="shared" ca="1" si="880"/>
        <v>#N/A</v>
      </c>
      <c r="DJ677" s="24" t="e">
        <f t="shared" ca="1" si="880"/>
        <v>#N/A</v>
      </c>
      <c r="DK677" s="24" t="e">
        <f t="shared" ca="1" si="880"/>
        <v>#N/A</v>
      </c>
      <c r="DL677" s="24" t="e">
        <f t="shared" ca="1" si="880"/>
        <v>#N/A</v>
      </c>
    </row>
    <row r="678" spans="1:116" x14ac:dyDescent="0.4">
      <c r="D678" t="s">
        <v>812</v>
      </c>
      <c r="E678" s="8" t="str">
        <f t="shared" si="865"/>
        <v>678 LISTSALES-PV</v>
      </c>
      <c r="G678" s="158" t="s">
        <v>808</v>
      </c>
      <c r="H678" s="31"/>
      <c r="I678" s="73"/>
      <c r="J678" s="73"/>
      <c r="K678" s="23">
        <f t="shared" ca="1" si="878"/>
        <v>60000</v>
      </c>
      <c r="L678" s="23">
        <f t="shared" ca="1" si="878"/>
        <v>60000</v>
      </c>
      <c r="M678" s="23">
        <f t="shared" ca="1" si="878"/>
        <v>60000</v>
      </c>
      <c r="N678" s="23">
        <f t="shared" ca="1" si="878"/>
        <v>60000</v>
      </c>
      <c r="O678" s="23">
        <f t="shared" ca="1" si="878"/>
        <v>60000</v>
      </c>
      <c r="P678" s="23">
        <f t="shared" ca="1" si="878"/>
        <v>60000</v>
      </c>
      <c r="R678" s="33"/>
      <c r="S678" s="24">
        <f t="shared" ca="1" si="881"/>
        <v>5000</v>
      </c>
      <c r="T678" s="24">
        <f t="shared" ref="T678:CE680" ca="1" si="882">+T663*T671</f>
        <v>5000</v>
      </c>
      <c r="U678" s="24">
        <f t="shared" ca="1" si="882"/>
        <v>5000</v>
      </c>
      <c r="V678" s="24">
        <f t="shared" ca="1" si="882"/>
        <v>5000</v>
      </c>
      <c r="W678" s="24">
        <f t="shared" ca="1" si="882"/>
        <v>5000</v>
      </c>
      <c r="X678" s="24">
        <f t="shared" ca="1" si="882"/>
        <v>5000</v>
      </c>
      <c r="Y678" s="24">
        <f t="shared" ca="1" si="882"/>
        <v>5000</v>
      </c>
      <c r="Z678" s="24">
        <f t="shared" ca="1" si="882"/>
        <v>5000</v>
      </c>
      <c r="AA678" s="24">
        <f t="shared" ca="1" si="882"/>
        <v>5000</v>
      </c>
      <c r="AB678" s="24">
        <f t="shared" ca="1" si="882"/>
        <v>5000</v>
      </c>
      <c r="AC678" s="24">
        <f t="shared" ca="1" si="882"/>
        <v>5000</v>
      </c>
      <c r="AD678" s="24">
        <f t="shared" ca="1" si="882"/>
        <v>5000</v>
      </c>
      <c r="AE678" s="24">
        <f t="shared" ca="1" si="882"/>
        <v>5000</v>
      </c>
      <c r="AF678" s="24">
        <f t="shared" ca="1" si="882"/>
        <v>5000</v>
      </c>
      <c r="AG678" s="24">
        <f t="shared" ca="1" si="882"/>
        <v>5000</v>
      </c>
      <c r="AH678" s="24">
        <f t="shared" ca="1" si="882"/>
        <v>5000</v>
      </c>
      <c r="AI678" s="24">
        <f t="shared" ca="1" si="882"/>
        <v>5000</v>
      </c>
      <c r="AJ678" s="24">
        <f t="shared" ca="1" si="882"/>
        <v>5000</v>
      </c>
      <c r="AK678" s="24">
        <f t="shared" ca="1" si="882"/>
        <v>5000</v>
      </c>
      <c r="AL678" s="24">
        <f t="shared" ca="1" si="882"/>
        <v>5000</v>
      </c>
      <c r="AM678" s="24">
        <f t="shared" ca="1" si="882"/>
        <v>5000</v>
      </c>
      <c r="AN678" s="24">
        <f t="shared" ca="1" si="882"/>
        <v>5000</v>
      </c>
      <c r="AO678" s="24">
        <f t="shared" ca="1" si="882"/>
        <v>5000</v>
      </c>
      <c r="AP678" s="24">
        <f t="shared" ca="1" si="882"/>
        <v>5000</v>
      </c>
      <c r="AQ678" s="24">
        <f t="shared" ca="1" si="882"/>
        <v>5000</v>
      </c>
      <c r="AR678" s="24">
        <f t="shared" ca="1" si="882"/>
        <v>5000</v>
      </c>
      <c r="AS678" s="24">
        <f t="shared" ca="1" si="882"/>
        <v>5000</v>
      </c>
      <c r="AT678" s="24">
        <f t="shared" ca="1" si="882"/>
        <v>5000</v>
      </c>
      <c r="AU678" s="24">
        <f t="shared" ca="1" si="882"/>
        <v>5000</v>
      </c>
      <c r="AV678" s="24">
        <f t="shared" ca="1" si="882"/>
        <v>5000</v>
      </c>
      <c r="AW678" s="24">
        <f t="shared" ca="1" si="882"/>
        <v>5000</v>
      </c>
      <c r="AX678" s="24">
        <f t="shared" ca="1" si="882"/>
        <v>5000</v>
      </c>
      <c r="AY678" s="24">
        <f t="shared" ca="1" si="882"/>
        <v>5000</v>
      </c>
      <c r="AZ678" s="24">
        <f t="shared" ca="1" si="882"/>
        <v>5000</v>
      </c>
      <c r="BA678" s="24">
        <f t="shared" ca="1" si="882"/>
        <v>5000</v>
      </c>
      <c r="BB678" s="24">
        <f t="shared" ca="1" si="882"/>
        <v>5000</v>
      </c>
      <c r="BC678" s="24">
        <f t="shared" ca="1" si="882"/>
        <v>5000</v>
      </c>
      <c r="BD678" s="24">
        <f t="shared" ca="1" si="882"/>
        <v>5000</v>
      </c>
      <c r="BE678" s="24">
        <f t="shared" ca="1" si="882"/>
        <v>5000</v>
      </c>
      <c r="BF678" s="24">
        <f t="shared" ca="1" si="882"/>
        <v>5000</v>
      </c>
      <c r="BG678" s="24">
        <f t="shared" ca="1" si="882"/>
        <v>5000</v>
      </c>
      <c r="BH678" s="24">
        <f t="shared" ca="1" si="882"/>
        <v>5000</v>
      </c>
      <c r="BI678" s="24">
        <f t="shared" ca="1" si="882"/>
        <v>5000</v>
      </c>
      <c r="BJ678" s="24">
        <f t="shared" ca="1" si="882"/>
        <v>5000</v>
      </c>
      <c r="BK678" s="24">
        <f t="shared" ca="1" si="882"/>
        <v>5000</v>
      </c>
      <c r="BL678" s="24">
        <f t="shared" ca="1" si="882"/>
        <v>5000</v>
      </c>
      <c r="BM678" s="24">
        <f t="shared" ca="1" si="882"/>
        <v>5000</v>
      </c>
      <c r="BN678" s="24">
        <f t="shared" ca="1" si="882"/>
        <v>5000</v>
      </c>
      <c r="BO678" s="24">
        <f t="shared" ca="1" si="882"/>
        <v>5000</v>
      </c>
      <c r="BP678" s="24">
        <f t="shared" ca="1" si="882"/>
        <v>5000</v>
      </c>
      <c r="BQ678" s="24">
        <f t="shared" ca="1" si="882"/>
        <v>5000</v>
      </c>
      <c r="BR678" s="24">
        <f t="shared" ca="1" si="882"/>
        <v>5000</v>
      </c>
      <c r="BS678" s="24">
        <f t="shared" ca="1" si="882"/>
        <v>5000</v>
      </c>
      <c r="BT678" s="24">
        <f t="shared" ca="1" si="882"/>
        <v>5000</v>
      </c>
      <c r="BU678" s="24">
        <f t="shared" ca="1" si="882"/>
        <v>5000</v>
      </c>
      <c r="BV678" s="24">
        <f t="shared" ca="1" si="882"/>
        <v>5000</v>
      </c>
      <c r="BW678" s="24">
        <f t="shared" ca="1" si="882"/>
        <v>5000</v>
      </c>
      <c r="BX678" s="24">
        <f t="shared" ca="1" si="882"/>
        <v>5000</v>
      </c>
      <c r="BY678" s="24">
        <f t="shared" ca="1" si="882"/>
        <v>5000</v>
      </c>
      <c r="BZ678" s="24">
        <f t="shared" ca="1" si="882"/>
        <v>5000</v>
      </c>
      <c r="CA678" s="24">
        <f t="shared" ca="1" si="882"/>
        <v>5000</v>
      </c>
      <c r="CB678" s="24">
        <f t="shared" ca="1" si="882"/>
        <v>5000</v>
      </c>
      <c r="CC678" s="24">
        <f t="shared" ca="1" si="882"/>
        <v>5000</v>
      </c>
      <c r="CD678" s="24">
        <f t="shared" ca="1" si="882"/>
        <v>5000</v>
      </c>
      <c r="CE678" s="24">
        <f t="shared" ca="1" si="882"/>
        <v>5000</v>
      </c>
      <c r="CF678" s="24">
        <f t="shared" ca="1" si="880"/>
        <v>5000</v>
      </c>
      <c r="CG678" s="24">
        <f t="shared" ca="1" si="880"/>
        <v>5000</v>
      </c>
      <c r="CH678" s="24">
        <f t="shared" ca="1" si="880"/>
        <v>5000</v>
      </c>
      <c r="CI678" s="24">
        <f t="shared" ca="1" si="880"/>
        <v>5000</v>
      </c>
      <c r="CJ678" s="24">
        <f t="shared" ca="1" si="880"/>
        <v>5000</v>
      </c>
      <c r="CK678" s="24">
        <f t="shared" ca="1" si="880"/>
        <v>5000</v>
      </c>
      <c r="CL678" s="24">
        <f t="shared" ca="1" si="880"/>
        <v>5000</v>
      </c>
      <c r="CM678" s="24" t="e">
        <f t="shared" ca="1" si="880"/>
        <v>#N/A</v>
      </c>
      <c r="CN678" s="24" t="e">
        <f t="shared" ca="1" si="880"/>
        <v>#N/A</v>
      </c>
      <c r="CO678" s="24" t="e">
        <f t="shared" ca="1" si="880"/>
        <v>#N/A</v>
      </c>
      <c r="CP678" s="24" t="e">
        <f t="shared" ca="1" si="880"/>
        <v>#N/A</v>
      </c>
      <c r="CQ678" s="24" t="e">
        <f t="shared" ca="1" si="880"/>
        <v>#N/A</v>
      </c>
      <c r="CR678" s="24" t="e">
        <f t="shared" ca="1" si="880"/>
        <v>#N/A</v>
      </c>
      <c r="CS678" s="24" t="e">
        <f t="shared" ca="1" si="880"/>
        <v>#N/A</v>
      </c>
      <c r="CT678" s="24" t="e">
        <f t="shared" ca="1" si="880"/>
        <v>#N/A</v>
      </c>
      <c r="CU678" s="24" t="e">
        <f t="shared" ca="1" si="880"/>
        <v>#N/A</v>
      </c>
      <c r="CV678" s="24" t="e">
        <f t="shared" ca="1" si="880"/>
        <v>#N/A</v>
      </c>
      <c r="CW678" s="24" t="e">
        <f t="shared" ca="1" si="880"/>
        <v>#N/A</v>
      </c>
      <c r="CX678" s="24" t="e">
        <f t="shared" ca="1" si="880"/>
        <v>#N/A</v>
      </c>
      <c r="CY678" s="24" t="e">
        <f t="shared" ca="1" si="880"/>
        <v>#N/A</v>
      </c>
      <c r="CZ678" s="24" t="e">
        <f t="shared" ca="1" si="880"/>
        <v>#N/A</v>
      </c>
      <c r="DA678" s="24" t="e">
        <f t="shared" ca="1" si="880"/>
        <v>#N/A</v>
      </c>
      <c r="DB678" s="24" t="e">
        <f t="shared" ca="1" si="880"/>
        <v>#N/A</v>
      </c>
      <c r="DC678" s="24" t="e">
        <f t="shared" ca="1" si="880"/>
        <v>#N/A</v>
      </c>
      <c r="DD678" s="24" t="e">
        <f t="shared" ca="1" si="880"/>
        <v>#N/A</v>
      </c>
      <c r="DE678" s="24" t="e">
        <f t="shared" ca="1" si="880"/>
        <v>#N/A</v>
      </c>
      <c r="DF678" s="24" t="e">
        <f t="shared" ca="1" si="880"/>
        <v>#N/A</v>
      </c>
      <c r="DG678" s="24" t="e">
        <f t="shared" ca="1" si="880"/>
        <v>#N/A</v>
      </c>
      <c r="DH678" s="24" t="e">
        <f t="shared" ca="1" si="880"/>
        <v>#N/A</v>
      </c>
      <c r="DI678" s="24" t="e">
        <f t="shared" ca="1" si="880"/>
        <v>#N/A</v>
      </c>
      <c r="DJ678" s="24" t="e">
        <f t="shared" ca="1" si="880"/>
        <v>#N/A</v>
      </c>
      <c r="DK678" s="24" t="e">
        <f t="shared" ca="1" si="880"/>
        <v>#N/A</v>
      </c>
      <c r="DL678" s="24" t="e">
        <f t="shared" ca="1" si="880"/>
        <v>#N/A</v>
      </c>
    </row>
    <row r="679" spans="1:116" x14ac:dyDescent="0.4">
      <c r="D679" t="s">
        <v>812</v>
      </c>
      <c r="E679" s="8" t="str">
        <f t="shared" si="865"/>
        <v>679 LISTSALES-PV</v>
      </c>
      <c r="G679" s="158" t="s">
        <v>809</v>
      </c>
      <c r="H679" s="31"/>
      <c r="I679" s="73"/>
      <c r="J679" s="73"/>
      <c r="K679" s="23">
        <f t="shared" ca="1" si="878"/>
        <v>180000</v>
      </c>
      <c r="L679" s="23">
        <f t="shared" ca="1" si="878"/>
        <v>180000</v>
      </c>
      <c r="M679" s="23">
        <f t="shared" ca="1" si="878"/>
        <v>180000</v>
      </c>
      <c r="N679" s="23">
        <f t="shared" ca="1" si="878"/>
        <v>180000</v>
      </c>
      <c r="O679" s="23">
        <f t="shared" ca="1" si="878"/>
        <v>180000</v>
      </c>
      <c r="P679" s="23">
        <f t="shared" ca="1" si="878"/>
        <v>180000</v>
      </c>
      <c r="R679" s="33"/>
      <c r="S679" s="24">
        <f t="shared" ca="1" si="881"/>
        <v>15000</v>
      </c>
      <c r="T679" s="24">
        <f t="shared" ca="1" si="882"/>
        <v>15000</v>
      </c>
      <c r="U679" s="24">
        <f t="shared" ca="1" si="882"/>
        <v>15000</v>
      </c>
      <c r="V679" s="24">
        <f t="shared" ca="1" si="882"/>
        <v>15000</v>
      </c>
      <c r="W679" s="24">
        <f t="shared" ca="1" si="882"/>
        <v>15000</v>
      </c>
      <c r="X679" s="24">
        <f t="shared" ca="1" si="882"/>
        <v>15000</v>
      </c>
      <c r="Y679" s="24">
        <f t="shared" ca="1" si="882"/>
        <v>15000</v>
      </c>
      <c r="Z679" s="24">
        <f t="shared" ca="1" si="882"/>
        <v>15000</v>
      </c>
      <c r="AA679" s="24">
        <f t="shared" ca="1" si="882"/>
        <v>15000</v>
      </c>
      <c r="AB679" s="24">
        <f t="shared" ca="1" si="882"/>
        <v>15000</v>
      </c>
      <c r="AC679" s="24">
        <f t="shared" ca="1" si="882"/>
        <v>15000</v>
      </c>
      <c r="AD679" s="24">
        <f t="shared" ca="1" si="882"/>
        <v>15000</v>
      </c>
      <c r="AE679" s="24">
        <f t="shared" ca="1" si="882"/>
        <v>15000</v>
      </c>
      <c r="AF679" s="24">
        <f t="shared" ca="1" si="882"/>
        <v>15000</v>
      </c>
      <c r="AG679" s="24">
        <f t="shared" ca="1" si="882"/>
        <v>15000</v>
      </c>
      <c r="AH679" s="24">
        <f t="shared" ca="1" si="882"/>
        <v>15000</v>
      </c>
      <c r="AI679" s="24">
        <f t="shared" ca="1" si="882"/>
        <v>15000</v>
      </c>
      <c r="AJ679" s="24">
        <f t="shared" ca="1" si="882"/>
        <v>15000</v>
      </c>
      <c r="AK679" s="24">
        <f t="shared" ca="1" si="882"/>
        <v>15000</v>
      </c>
      <c r="AL679" s="24">
        <f t="shared" ca="1" si="882"/>
        <v>15000</v>
      </c>
      <c r="AM679" s="24">
        <f t="shared" ca="1" si="882"/>
        <v>15000</v>
      </c>
      <c r="AN679" s="24">
        <f t="shared" ca="1" si="882"/>
        <v>15000</v>
      </c>
      <c r="AO679" s="24">
        <f t="shared" ca="1" si="882"/>
        <v>15000</v>
      </c>
      <c r="AP679" s="24">
        <f t="shared" ca="1" si="882"/>
        <v>15000</v>
      </c>
      <c r="AQ679" s="24">
        <f t="shared" ca="1" si="882"/>
        <v>15000</v>
      </c>
      <c r="AR679" s="24">
        <f t="shared" ca="1" si="882"/>
        <v>15000</v>
      </c>
      <c r="AS679" s="24">
        <f t="shared" ca="1" si="882"/>
        <v>15000</v>
      </c>
      <c r="AT679" s="24">
        <f t="shared" ca="1" si="882"/>
        <v>15000</v>
      </c>
      <c r="AU679" s="24">
        <f t="shared" ca="1" si="882"/>
        <v>15000</v>
      </c>
      <c r="AV679" s="24">
        <f t="shared" ca="1" si="882"/>
        <v>15000</v>
      </c>
      <c r="AW679" s="24">
        <f t="shared" ca="1" si="882"/>
        <v>15000</v>
      </c>
      <c r="AX679" s="24">
        <f t="shared" ca="1" si="882"/>
        <v>15000</v>
      </c>
      <c r="AY679" s="24">
        <f t="shared" ca="1" si="882"/>
        <v>15000</v>
      </c>
      <c r="AZ679" s="24">
        <f t="shared" ca="1" si="882"/>
        <v>15000</v>
      </c>
      <c r="BA679" s="24">
        <f t="shared" ca="1" si="882"/>
        <v>15000</v>
      </c>
      <c r="BB679" s="24">
        <f t="shared" ca="1" si="882"/>
        <v>15000</v>
      </c>
      <c r="BC679" s="24">
        <f t="shared" ca="1" si="882"/>
        <v>15000</v>
      </c>
      <c r="BD679" s="24">
        <f t="shared" ca="1" si="882"/>
        <v>15000</v>
      </c>
      <c r="BE679" s="24">
        <f t="shared" ca="1" si="882"/>
        <v>15000</v>
      </c>
      <c r="BF679" s="24">
        <f t="shared" ca="1" si="882"/>
        <v>15000</v>
      </c>
      <c r="BG679" s="24">
        <f t="shared" ca="1" si="882"/>
        <v>15000</v>
      </c>
      <c r="BH679" s="24">
        <f t="shared" ca="1" si="882"/>
        <v>15000</v>
      </c>
      <c r="BI679" s="24">
        <f t="shared" ca="1" si="882"/>
        <v>15000</v>
      </c>
      <c r="BJ679" s="24">
        <f t="shared" ca="1" si="882"/>
        <v>15000</v>
      </c>
      <c r="BK679" s="24">
        <f t="shared" ca="1" si="882"/>
        <v>15000</v>
      </c>
      <c r="BL679" s="24">
        <f t="shared" ca="1" si="882"/>
        <v>15000</v>
      </c>
      <c r="BM679" s="24">
        <f t="shared" ca="1" si="882"/>
        <v>15000</v>
      </c>
      <c r="BN679" s="24">
        <f t="shared" ca="1" si="882"/>
        <v>15000</v>
      </c>
      <c r="BO679" s="24">
        <f t="shared" ca="1" si="882"/>
        <v>15000</v>
      </c>
      <c r="BP679" s="24">
        <f t="shared" ca="1" si="882"/>
        <v>15000</v>
      </c>
      <c r="BQ679" s="24">
        <f t="shared" ca="1" si="882"/>
        <v>15000</v>
      </c>
      <c r="BR679" s="24">
        <f t="shared" ca="1" si="882"/>
        <v>15000</v>
      </c>
      <c r="BS679" s="24">
        <f t="shared" ca="1" si="882"/>
        <v>15000</v>
      </c>
      <c r="BT679" s="24">
        <f t="shared" ca="1" si="882"/>
        <v>15000</v>
      </c>
      <c r="BU679" s="24">
        <f t="shared" ca="1" si="882"/>
        <v>15000</v>
      </c>
      <c r="BV679" s="24">
        <f t="shared" ca="1" si="882"/>
        <v>15000</v>
      </c>
      <c r="BW679" s="24">
        <f t="shared" ca="1" si="882"/>
        <v>15000</v>
      </c>
      <c r="BX679" s="24">
        <f t="shared" ca="1" si="882"/>
        <v>15000</v>
      </c>
      <c r="BY679" s="24">
        <f t="shared" ca="1" si="882"/>
        <v>15000</v>
      </c>
      <c r="BZ679" s="24">
        <f t="shared" ca="1" si="882"/>
        <v>15000</v>
      </c>
      <c r="CA679" s="24">
        <f t="shared" ca="1" si="882"/>
        <v>15000</v>
      </c>
      <c r="CB679" s="24">
        <f t="shared" ca="1" si="882"/>
        <v>15000</v>
      </c>
      <c r="CC679" s="24">
        <f t="shared" ca="1" si="882"/>
        <v>15000</v>
      </c>
      <c r="CD679" s="24">
        <f t="shared" ca="1" si="882"/>
        <v>15000</v>
      </c>
      <c r="CE679" s="24">
        <f t="shared" ca="1" si="882"/>
        <v>15000</v>
      </c>
      <c r="CF679" s="24">
        <f t="shared" ca="1" si="880"/>
        <v>15000</v>
      </c>
      <c r="CG679" s="24">
        <f t="shared" ca="1" si="880"/>
        <v>15000</v>
      </c>
      <c r="CH679" s="24">
        <f t="shared" ca="1" si="880"/>
        <v>15000</v>
      </c>
      <c r="CI679" s="24">
        <f t="shared" ca="1" si="880"/>
        <v>15000</v>
      </c>
      <c r="CJ679" s="24">
        <f t="shared" ca="1" si="880"/>
        <v>15000</v>
      </c>
      <c r="CK679" s="24">
        <f t="shared" ca="1" si="880"/>
        <v>15000</v>
      </c>
      <c r="CL679" s="24">
        <f t="shared" ca="1" si="880"/>
        <v>15000</v>
      </c>
      <c r="CM679" s="24" t="e">
        <f t="shared" ca="1" si="880"/>
        <v>#N/A</v>
      </c>
      <c r="CN679" s="24" t="e">
        <f t="shared" ca="1" si="880"/>
        <v>#N/A</v>
      </c>
      <c r="CO679" s="24" t="e">
        <f t="shared" ca="1" si="880"/>
        <v>#N/A</v>
      </c>
      <c r="CP679" s="24" t="e">
        <f t="shared" ca="1" si="880"/>
        <v>#N/A</v>
      </c>
      <c r="CQ679" s="24" t="e">
        <f t="shared" ca="1" si="880"/>
        <v>#N/A</v>
      </c>
      <c r="CR679" s="24" t="e">
        <f t="shared" ca="1" si="880"/>
        <v>#N/A</v>
      </c>
      <c r="CS679" s="24" t="e">
        <f t="shared" ca="1" si="880"/>
        <v>#N/A</v>
      </c>
      <c r="CT679" s="24" t="e">
        <f t="shared" ca="1" si="880"/>
        <v>#N/A</v>
      </c>
      <c r="CU679" s="24" t="e">
        <f t="shared" ca="1" si="880"/>
        <v>#N/A</v>
      </c>
      <c r="CV679" s="24" t="e">
        <f t="shared" ca="1" si="880"/>
        <v>#N/A</v>
      </c>
      <c r="CW679" s="24" t="e">
        <f t="shared" ca="1" si="880"/>
        <v>#N/A</v>
      </c>
      <c r="CX679" s="24" t="e">
        <f t="shared" ca="1" si="880"/>
        <v>#N/A</v>
      </c>
      <c r="CY679" s="24" t="e">
        <f t="shared" ca="1" si="880"/>
        <v>#N/A</v>
      </c>
      <c r="CZ679" s="24" t="e">
        <f t="shared" ca="1" si="880"/>
        <v>#N/A</v>
      </c>
      <c r="DA679" s="24" t="e">
        <f t="shared" ca="1" si="880"/>
        <v>#N/A</v>
      </c>
      <c r="DB679" s="24" t="e">
        <f t="shared" ca="1" si="880"/>
        <v>#N/A</v>
      </c>
      <c r="DC679" s="24" t="e">
        <f t="shared" ca="1" si="880"/>
        <v>#N/A</v>
      </c>
      <c r="DD679" s="24" t="e">
        <f t="shared" ca="1" si="880"/>
        <v>#N/A</v>
      </c>
      <c r="DE679" s="24" t="e">
        <f t="shared" ca="1" si="880"/>
        <v>#N/A</v>
      </c>
      <c r="DF679" s="24" t="e">
        <f t="shared" ca="1" si="880"/>
        <v>#N/A</v>
      </c>
      <c r="DG679" s="24" t="e">
        <f t="shared" ca="1" si="880"/>
        <v>#N/A</v>
      </c>
      <c r="DH679" s="24" t="e">
        <f t="shared" ca="1" si="880"/>
        <v>#N/A</v>
      </c>
      <c r="DI679" s="24" t="e">
        <f t="shared" ca="1" si="880"/>
        <v>#N/A</v>
      </c>
      <c r="DJ679" s="24" t="e">
        <f t="shared" ca="1" si="880"/>
        <v>#N/A</v>
      </c>
      <c r="DK679" s="24" t="e">
        <f t="shared" ca="1" si="880"/>
        <v>#N/A</v>
      </c>
      <c r="DL679" s="24" t="e">
        <f t="shared" ca="1" si="880"/>
        <v>#N/A</v>
      </c>
    </row>
    <row r="680" spans="1:116" x14ac:dyDescent="0.4">
      <c r="D680" t="s">
        <v>812</v>
      </c>
      <c r="E680" s="8" t="str">
        <f t="shared" si="865"/>
        <v>680 LISTSALES-PV</v>
      </c>
      <c r="G680" s="158" t="s">
        <v>810</v>
      </c>
      <c r="H680" s="31"/>
      <c r="I680" s="73"/>
      <c r="J680" s="73"/>
      <c r="K680" s="258">
        <f t="shared" ca="1" si="878"/>
        <v>120000</v>
      </c>
      <c r="L680" s="258">
        <f t="shared" ca="1" si="878"/>
        <v>120000</v>
      </c>
      <c r="M680" s="258">
        <f t="shared" ca="1" si="878"/>
        <v>120000</v>
      </c>
      <c r="N680" s="258">
        <f t="shared" ca="1" si="878"/>
        <v>120000</v>
      </c>
      <c r="O680" s="258">
        <f t="shared" ca="1" si="878"/>
        <v>120000</v>
      </c>
      <c r="P680" s="258">
        <f t="shared" ca="1" si="878"/>
        <v>120000</v>
      </c>
      <c r="R680" s="33"/>
      <c r="S680" s="138">
        <f t="shared" ca="1" si="881"/>
        <v>10000</v>
      </c>
      <c r="T680" s="138">
        <f t="shared" ca="1" si="882"/>
        <v>10000</v>
      </c>
      <c r="U680" s="138">
        <f t="shared" ca="1" si="882"/>
        <v>10000</v>
      </c>
      <c r="V680" s="138">
        <f t="shared" ca="1" si="882"/>
        <v>10000</v>
      </c>
      <c r="W680" s="138">
        <f t="shared" ca="1" si="882"/>
        <v>10000</v>
      </c>
      <c r="X680" s="138">
        <f t="shared" ca="1" si="882"/>
        <v>10000</v>
      </c>
      <c r="Y680" s="138">
        <f t="shared" ca="1" si="882"/>
        <v>10000</v>
      </c>
      <c r="Z680" s="138">
        <f t="shared" ca="1" si="882"/>
        <v>10000</v>
      </c>
      <c r="AA680" s="138">
        <f t="shared" ca="1" si="882"/>
        <v>10000</v>
      </c>
      <c r="AB680" s="138">
        <f t="shared" ca="1" si="882"/>
        <v>10000</v>
      </c>
      <c r="AC680" s="138">
        <f t="shared" ca="1" si="882"/>
        <v>10000</v>
      </c>
      <c r="AD680" s="138">
        <f t="shared" ca="1" si="882"/>
        <v>10000</v>
      </c>
      <c r="AE680" s="138">
        <f t="shared" ca="1" si="882"/>
        <v>10000</v>
      </c>
      <c r="AF680" s="138">
        <f t="shared" ca="1" si="882"/>
        <v>10000</v>
      </c>
      <c r="AG680" s="138">
        <f t="shared" ca="1" si="882"/>
        <v>10000</v>
      </c>
      <c r="AH680" s="138">
        <f t="shared" ca="1" si="882"/>
        <v>10000</v>
      </c>
      <c r="AI680" s="138">
        <f t="shared" ca="1" si="882"/>
        <v>10000</v>
      </c>
      <c r="AJ680" s="138">
        <f t="shared" ca="1" si="882"/>
        <v>10000</v>
      </c>
      <c r="AK680" s="138">
        <f t="shared" ca="1" si="882"/>
        <v>10000</v>
      </c>
      <c r="AL680" s="138">
        <f t="shared" ca="1" si="882"/>
        <v>10000</v>
      </c>
      <c r="AM680" s="138">
        <f t="shared" ca="1" si="882"/>
        <v>10000</v>
      </c>
      <c r="AN680" s="138">
        <f t="shared" ca="1" si="882"/>
        <v>10000</v>
      </c>
      <c r="AO680" s="138">
        <f t="shared" ca="1" si="882"/>
        <v>10000</v>
      </c>
      <c r="AP680" s="138">
        <f t="shared" ca="1" si="882"/>
        <v>10000</v>
      </c>
      <c r="AQ680" s="138">
        <f t="shared" ca="1" si="882"/>
        <v>10000</v>
      </c>
      <c r="AR680" s="138">
        <f t="shared" ca="1" si="882"/>
        <v>10000</v>
      </c>
      <c r="AS680" s="138">
        <f t="shared" ca="1" si="882"/>
        <v>10000</v>
      </c>
      <c r="AT680" s="138">
        <f t="shared" ca="1" si="882"/>
        <v>10000</v>
      </c>
      <c r="AU680" s="138">
        <f t="shared" ca="1" si="882"/>
        <v>10000</v>
      </c>
      <c r="AV680" s="138">
        <f t="shared" ca="1" si="882"/>
        <v>10000</v>
      </c>
      <c r="AW680" s="138">
        <f t="shared" ca="1" si="882"/>
        <v>10000</v>
      </c>
      <c r="AX680" s="138">
        <f t="shared" ca="1" si="882"/>
        <v>10000</v>
      </c>
      <c r="AY680" s="138">
        <f t="shared" ca="1" si="882"/>
        <v>10000</v>
      </c>
      <c r="AZ680" s="138">
        <f t="shared" ca="1" si="882"/>
        <v>10000</v>
      </c>
      <c r="BA680" s="138">
        <f t="shared" ca="1" si="882"/>
        <v>10000</v>
      </c>
      <c r="BB680" s="138">
        <f t="shared" ca="1" si="882"/>
        <v>10000</v>
      </c>
      <c r="BC680" s="138">
        <f t="shared" ca="1" si="882"/>
        <v>10000</v>
      </c>
      <c r="BD680" s="138">
        <f t="shared" ca="1" si="882"/>
        <v>10000</v>
      </c>
      <c r="BE680" s="138">
        <f t="shared" ca="1" si="882"/>
        <v>10000</v>
      </c>
      <c r="BF680" s="138">
        <f t="shared" ca="1" si="882"/>
        <v>10000</v>
      </c>
      <c r="BG680" s="138">
        <f t="shared" ca="1" si="882"/>
        <v>10000</v>
      </c>
      <c r="BH680" s="138">
        <f t="shared" ca="1" si="882"/>
        <v>10000</v>
      </c>
      <c r="BI680" s="138">
        <f t="shared" ca="1" si="882"/>
        <v>10000</v>
      </c>
      <c r="BJ680" s="138">
        <f t="shared" ca="1" si="882"/>
        <v>10000</v>
      </c>
      <c r="BK680" s="138">
        <f t="shared" ca="1" si="882"/>
        <v>10000</v>
      </c>
      <c r="BL680" s="138">
        <f t="shared" ca="1" si="882"/>
        <v>10000</v>
      </c>
      <c r="BM680" s="138">
        <f t="shared" ca="1" si="882"/>
        <v>10000</v>
      </c>
      <c r="BN680" s="138">
        <f t="shared" ca="1" si="882"/>
        <v>10000</v>
      </c>
      <c r="BO680" s="138">
        <f t="shared" ca="1" si="882"/>
        <v>10000</v>
      </c>
      <c r="BP680" s="138">
        <f t="shared" ca="1" si="882"/>
        <v>10000</v>
      </c>
      <c r="BQ680" s="138">
        <f t="shared" ca="1" si="882"/>
        <v>10000</v>
      </c>
      <c r="BR680" s="138">
        <f t="shared" ca="1" si="882"/>
        <v>10000</v>
      </c>
      <c r="BS680" s="138">
        <f t="shared" ca="1" si="882"/>
        <v>10000</v>
      </c>
      <c r="BT680" s="138">
        <f t="shared" ca="1" si="882"/>
        <v>10000</v>
      </c>
      <c r="BU680" s="138">
        <f t="shared" ca="1" si="882"/>
        <v>10000</v>
      </c>
      <c r="BV680" s="138">
        <f t="shared" ca="1" si="882"/>
        <v>10000</v>
      </c>
      <c r="BW680" s="138">
        <f t="shared" ca="1" si="882"/>
        <v>10000</v>
      </c>
      <c r="BX680" s="138">
        <f t="shared" ca="1" si="882"/>
        <v>10000</v>
      </c>
      <c r="BY680" s="138">
        <f t="shared" ca="1" si="882"/>
        <v>10000</v>
      </c>
      <c r="BZ680" s="138">
        <f t="shared" ca="1" si="882"/>
        <v>10000</v>
      </c>
      <c r="CA680" s="138">
        <f t="shared" ca="1" si="882"/>
        <v>10000</v>
      </c>
      <c r="CB680" s="138">
        <f t="shared" ca="1" si="882"/>
        <v>10000</v>
      </c>
      <c r="CC680" s="138">
        <f t="shared" ca="1" si="882"/>
        <v>10000</v>
      </c>
      <c r="CD680" s="138">
        <f t="shared" ca="1" si="882"/>
        <v>10000</v>
      </c>
      <c r="CE680" s="138">
        <f t="shared" ca="1" si="882"/>
        <v>10000</v>
      </c>
      <c r="CF680" s="138">
        <f t="shared" ca="1" si="880"/>
        <v>10000</v>
      </c>
      <c r="CG680" s="138">
        <f t="shared" ca="1" si="880"/>
        <v>10000</v>
      </c>
      <c r="CH680" s="138">
        <f t="shared" ca="1" si="880"/>
        <v>10000</v>
      </c>
      <c r="CI680" s="138">
        <f t="shared" ca="1" si="880"/>
        <v>10000</v>
      </c>
      <c r="CJ680" s="138">
        <f t="shared" ca="1" si="880"/>
        <v>10000</v>
      </c>
      <c r="CK680" s="138">
        <f t="shared" ca="1" si="880"/>
        <v>10000</v>
      </c>
      <c r="CL680" s="138">
        <f t="shared" ca="1" si="880"/>
        <v>10000</v>
      </c>
      <c r="CM680" s="138" t="e">
        <f t="shared" ca="1" si="880"/>
        <v>#N/A</v>
      </c>
      <c r="CN680" s="138" t="e">
        <f t="shared" ca="1" si="880"/>
        <v>#N/A</v>
      </c>
      <c r="CO680" s="138" t="e">
        <f t="shared" ca="1" si="880"/>
        <v>#N/A</v>
      </c>
      <c r="CP680" s="138" t="e">
        <f t="shared" ca="1" si="880"/>
        <v>#N/A</v>
      </c>
      <c r="CQ680" s="138" t="e">
        <f t="shared" ca="1" si="880"/>
        <v>#N/A</v>
      </c>
      <c r="CR680" s="138" t="e">
        <f t="shared" ca="1" si="880"/>
        <v>#N/A</v>
      </c>
      <c r="CS680" s="138" t="e">
        <f t="shared" ca="1" si="880"/>
        <v>#N/A</v>
      </c>
      <c r="CT680" s="138" t="e">
        <f t="shared" ca="1" si="880"/>
        <v>#N/A</v>
      </c>
      <c r="CU680" s="138" t="e">
        <f t="shared" ca="1" si="880"/>
        <v>#N/A</v>
      </c>
      <c r="CV680" s="138" t="e">
        <f t="shared" ca="1" si="880"/>
        <v>#N/A</v>
      </c>
      <c r="CW680" s="138" t="e">
        <f t="shared" ca="1" si="880"/>
        <v>#N/A</v>
      </c>
      <c r="CX680" s="138" t="e">
        <f t="shared" ca="1" si="880"/>
        <v>#N/A</v>
      </c>
      <c r="CY680" s="138" t="e">
        <f t="shared" ca="1" si="880"/>
        <v>#N/A</v>
      </c>
      <c r="CZ680" s="138" t="e">
        <f t="shared" ca="1" si="880"/>
        <v>#N/A</v>
      </c>
      <c r="DA680" s="138" t="e">
        <f t="shared" ca="1" si="880"/>
        <v>#N/A</v>
      </c>
      <c r="DB680" s="138" t="e">
        <f t="shared" ca="1" si="880"/>
        <v>#N/A</v>
      </c>
      <c r="DC680" s="138" t="e">
        <f t="shared" ca="1" si="880"/>
        <v>#N/A</v>
      </c>
      <c r="DD680" s="138" t="e">
        <f t="shared" ca="1" si="880"/>
        <v>#N/A</v>
      </c>
      <c r="DE680" s="138" t="e">
        <f t="shared" ca="1" si="880"/>
        <v>#N/A</v>
      </c>
      <c r="DF680" s="138" t="e">
        <f t="shared" ca="1" si="880"/>
        <v>#N/A</v>
      </c>
      <c r="DG680" s="138" t="e">
        <f t="shared" ca="1" si="880"/>
        <v>#N/A</v>
      </c>
      <c r="DH680" s="138" t="e">
        <f t="shared" ca="1" si="880"/>
        <v>#N/A</v>
      </c>
      <c r="DI680" s="138" t="e">
        <f t="shared" ca="1" si="880"/>
        <v>#N/A</v>
      </c>
      <c r="DJ680" s="138" t="e">
        <f t="shared" ca="1" si="880"/>
        <v>#N/A</v>
      </c>
      <c r="DK680" s="138" t="e">
        <f t="shared" ca="1" si="880"/>
        <v>#N/A</v>
      </c>
      <c r="DL680" s="138" t="e">
        <f t="shared" ca="1" si="880"/>
        <v>#N/A</v>
      </c>
    </row>
    <row r="681" spans="1:116" x14ac:dyDescent="0.4">
      <c r="A681" s="27"/>
      <c r="B681" s="27"/>
      <c r="C681" t="s">
        <v>198</v>
      </c>
      <c r="D681" t="s">
        <v>812</v>
      </c>
      <c r="E681" s="8" t="str">
        <f t="shared" si="865"/>
        <v>681 LISTSALES-PV</v>
      </c>
      <c r="F681" s="27"/>
      <c r="G681" s="126" t="s">
        <v>815</v>
      </c>
      <c r="H681" s="31"/>
      <c r="I681" s="73"/>
      <c r="J681" s="73"/>
      <c r="K681" s="33">
        <f t="shared" ca="1" si="878"/>
        <v>600000</v>
      </c>
      <c r="L681" s="33">
        <f t="shared" ca="1" si="878"/>
        <v>600000</v>
      </c>
      <c r="M681" s="33">
        <f t="shared" ca="1" si="878"/>
        <v>600000</v>
      </c>
      <c r="N681" s="33">
        <f t="shared" ca="1" si="878"/>
        <v>600000</v>
      </c>
      <c r="O681" s="33">
        <f t="shared" ca="1" si="878"/>
        <v>600000</v>
      </c>
      <c r="P681" s="33">
        <f t="shared" ca="1" si="878"/>
        <v>600000</v>
      </c>
      <c r="R681" s="33"/>
      <c r="S681" s="33">
        <f ca="1">SUM(S676:S680)</f>
        <v>50000</v>
      </c>
      <c r="T681" s="33">
        <f t="shared" ref="T681:CE681" ca="1" si="883">SUM(T676:T680)</f>
        <v>50000</v>
      </c>
      <c r="U681" s="33">
        <f t="shared" ca="1" si="883"/>
        <v>50000</v>
      </c>
      <c r="V681" s="33">
        <f t="shared" ca="1" si="883"/>
        <v>50000</v>
      </c>
      <c r="W681" s="33">
        <f t="shared" ca="1" si="883"/>
        <v>50000</v>
      </c>
      <c r="X681" s="33">
        <f t="shared" ca="1" si="883"/>
        <v>50000</v>
      </c>
      <c r="Y681" s="33">
        <f t="shared" ca="1" si="883"/>
        <v>50000</v>
      </c>
      <c r="Z681" s="33">
        <f t="shared" ca="1" si="883"/>
        <v>50000</v>
      </c>
      <c r="AA681" s="33">
        <f t="shared" ca="1" si="883"/>
        <v>50000</v>
      </c>
      <c r="AB681" s="33">
        <f t="shared" ca="1" si="883"/>
        <v>50000</v>
      </c>
      <c r="AC681" s="33">
        <f t="shared" ca="1" si="883"/>
        <v>50000</v>
      </c>
      <c r="AD681" s="33">
        <f t="shared" ca="1" si="883"/>
        <v>50000</v>
      </c>
      <c r="AE681" s="33">
        <f t="shared" ca="1" si="883"/>
        <v>50000</v>
      </c>
      <c r="AF681" s="33">
        <f t="shared" ca="1" si="883"/>
        <v>50000</v>
      </c>
      <c r="AG681" s="33">
        <f t="shared" ca="1" si="883"/>
        <v>50000</v>
      </c>
      <c r="AH681" s="33">
        <f t="shared" ca="1" si="883"/>
        <v>50000</v>
      </c>
      <c r="AI681" s="33">
        <f t="shared" ca="1" si="883"/>
        <v>50000</v>
      </c>
      <c r="AJ681" s="33">
        <f t="shared" ca="1" si="883"/>
        <v>50000</v>
      </c>
      <c r="AK681" s="33">
        <f t="shared" ca="1" si="883"/>
        <v>50000</v>
      </c>
      <c r="AL681" s="33">
        <f t="shared" ca="1" si="883"/>
        <v>50000</v>
      </c>
      <c r="AM681" s="33">
        <f t="shared" ca="1" si="883"/>
        <v>50000</v>
      </c>
      <c r="AN681" s="33">
        <f t="shared" ca="1" si="883"/>
        <v>50000</v>
      </c>
      <c r="AO681" s="33">
        <f t="shared" ca="1" si="883"/>
        <v>50000</v>
      </c>
      <c r="AP681" s="33">
        <f t="shared" ca="1" si="883"/>
        <v>50000</v>
      </c>
      <c r="AQ681" s="33">
        <f t="shared" ca="1" si="883"/>
        <v>50000</v>
      </c>
      <c r="AR681" s="33">
        <f t="shared" ca="1" si="883"/>
        <v>50000</v>
      </c>
      <c r="AS681" s="33">
        <f t="shared" ca="1" si="883"/>
        <v>50000</v>
      </c>
      <c r="AT681" s="33">
        <f t="shared" ca="1" si="883"/>
        <v>50000</v>
      </c>
      <c r="AU681" s="33">
        <f t="shared" ca="1" si="883"/>
        <v>50000</v>
      </c>
      <c r="AV681" s="33">
        <f t="shared" ca="1" si="883"/>
        <v>50000</v>
      </c>
      <c r="AW681" s="33">
        <f t="shared" ca="1" si="883"/>
        <v>50000</v>
      </c>
      <c r="AX681" s="33">
        <f t="shared" ca="1" si="883"/>
        <v>50000</v>
      </c>
      <c r="AY681" s="33">
        <f t="shared" ca="1" si="883"/>
        <v>50000</v>
      </c>
      <c r="AZ681" s="33">
        <f t="shared" ca="1" si="883"/>
        <v>50000</v>
      </c>
      <c r="BA681" s="33">
        <f t="shared" ca="1" si="883"/>
        <v>50000</v>
      </c>
      <c r="BB681" s="33">
        <f t="shared" ca="1" si="883"/>
        <v>50000</v>
      </c>
      <c r="BC681" s="33">
        <f t="shared" ca="1" si="883"/>
        <v>50000</v>
      </c>
      <c r="BD681" s="33">
        <f t="shared" ca="1" si="883"/>
        <v>50000</v>
      </c>
      <c r="BE681" s="33">
        <f t="shared" ca="1" si="883"/>
        <v>50000</v>
      </c>
      <c r="BF681" s="33">
        <f t="shared" ca="1" si="883"/>
        <v>50000</v>
      </c>
      <c r="BG681" s="33">
        <f t="shared" ca="1" si="883"/>
        <v>50000</v>
      </c>
      <c r="BH681" s="33">
        <f t="shared" ca="1" si="883"/>
        <v>50000</v>
      </c>
      <c r="BI681" s="33">
        <f t="shared" ca="1" si="883"/>
        <v>50000</v>
      </c>
      <c r="BJ681" s="33">
        <f t="shared" ca="1" si="883"/>
        <v>50000</v>
      </c>
      <c r="BK681" s="33">
        <f t="shared" ca="1" si="883"/>
        <v>50000</v>
      </c>
      <c r="BL681" s="33">
        <f t="shared" ca="1" si="883"/>
        <v>50000</v>
      </c>
      <c r="BM681" s="33">
        <f t="shared" ca="1" si="883"/>
        <v>50000</v>
      </c>
      <c r="BN681" s="33">
        <f t="shared" ca="1" si="883"/>
        <v>50000</v>
      </c>
      <c r="BO681" s="33">
        <f t="shared" ca="1" si="883"/>
        <v>50000</v>
      </c>
      <c r="BP681" s="33">
        <f t="shared" ca="1" si="883"/>
        <v>50000</v>
      </c>
      <c r="BQ681" s="33">
        <f t="shared" ca="1" si="883"/>
        <v>50000</v>
      </c>
      <c r="BR681" s="33">
        <f t="shared" ca="1" si="883"/>
        <v>50000</v>
      </c>
      <c r="BS681" s="33">
        <f t="shared" ca="1" si="883"/>
        <v>50000</v>
      </c>
      <c r="BT681" s="33">
        <f t="shared" ca="1" si="883"/>
        <v>50000</v>
      </c>
      <c r="BU681" s="33">
        <f t="shared" ca="1" si="883"/>
        <v>50000</v>
      </c>
      <c r="BV681" s="33">
        <f t="shared" ca="1" si="883"/>
        <v>50000</v>
      </c>
      <c r="BW681" s="33">
        <f t="shared" ca="1" si="883"/>
        <v>50000</v>
      </c>
      <c r="BX681" s="33">
        <f t="shared" ca="1" si="883"/>
        <v>50000</v>
      </c>
      <c r="BY681" s="33">
        <f t="shared" ca="1" si="883"/>
        <v>50000</v>
      </c>
      <c r="BZ681" s="33">
        <f t="shared" ca="1" si="883"/>
        <v>50000</v>
      </c>
      <c r="CA681" s="33">
        <f t="shared" ca="1" si="883"/>
        <v>50000</v>
      </c>
      <c r="CB681" s="33">
        <f t="shared" ca="1" si="883"/>
        <v>50000</v>
      </c>
      <c r="CC681" s="33">
        <f t="shared" ca="1" si="883"/>
        <v>50000</v>
      </c>
      <c r="CD681" s="33">
        <f t="shared" ca="1" si="883"/>
        <v>50000</v>
      </c>
      <c r="CE681" s="33">
        <f t="shared" ca="1" si="883"/>
        <v>50000</v>
      </c>
      <c r="CF681" s="33">
        <f t="shared" ref="CF681:DL681" ca="1" si="884">SUM(CF676:CF680)</f>
        <v>50000</v>
      </c>
      <c r="CG681" s="33">
        <f t="shared" ca="1" si="884"/>
        <v>50000</v>
      </c>
      <c r="CH681" s="33">
        <f t="shared" ca="1" si="884"/>
        <v>50000</v>
      </c>
      <c r="CI681" s="33">
        <f t="shared" ca="1" si="884"/>
        <v>50000</v>
      </c>
      <c r="CJ681" s="33">
        <f t="shared" ca="1" si="884"/>
        <v>50000</v>
      </c>
      <c r="CK681" s="33">
        <f t="shared" ca="1" si="884"/>
        <v>50000</v>
      </c>
      <c r="CL681" s="33">
        <f t="shared" ca="1" si="884"/>
        <v>50000</v>
      </c>
      <c r="CM681" s="33" t="e">
        <f t="shared" ca="1" si="884"/>
        <v>#N/A</v>
      </c>
      <c r="CN681" s="33" t="e">
        <f t="shared" ca="1" si="884"/>
        <v>#N/A</v>
      </c>
      <c r="CO681" s="33" t="e">
        <f t="shared" ca="1" si="884"/>
        <v>#N/A</v>
      </c>
      <c r="CP681" s="33" t="e">
        <f t="shared" ca="1" si="884"/>
        <v>#N/A</v>
      </c>
      <c r="CQ681" s="33" t="e">
        <f t="shared" ca="1" si="884"/>
        <v>#N/A</v>
      </c>
      <c r="CR681" s="33" t="e">
        <f t="shared" ca="1" si="884"/>
        <v>#N/A</v>
      </c>
      <c r="CS681" s="33" t="e">
        <f t="shared" ca="1" si="884"/>
        <v>#N/A</v>
      </c>
      <c r="CT681" s="33" t="e">
        <f t="shared" ca="1" si="884"/>
        <v>#N/A</v>
      </c>
      <c r="CU681" s="33" t="e">
        <f t="shared" ca="1" si="884"/>
        <v>#N/A</v>
      </c>
      <c r="CV681" s="33" t="e">
        <f t="shared" ca="1" si="884"/>
        <v>#N/A</v>
      </c>
      <c r="CW681" s="33" t="e">
        <f t="shared" ca="1" si="884"/>
        <v>#N/A</v>
      </c>
      <c r="CX681" s="33" t="e">
        <f t="shared" ca="1" si="884"/>
        <v>#N/A</v>
      </c>
      <c r="CY681" s="33" t="e">
        <f t="shared" ca="1" si="884"/>
        <v>#N/A</v>
      </c>
      <c r="CZ681" s="33" t="e">
        <f t="shared" ca="1" si="884"/>
        <v>#N/A</v>
      </c>
      <c r="DA681" s="33" t="e">
        <f t="shared" ca="1" si="884"/>
        <v>#N/A</v>
      </c>
      <c r="DB681" s="33" t="e">
        <f t="shared" ca="1" si="884"/>
        <v>#N/A</v>
      </c>
      <c r="DC681" s="33" t="e">
        <f t="shared" ca="1" si="884"/>
        <v>#N/A</v>
      </c>
      <c r="DD681" s="33" t="e">
        <f t="shared" ca="1" si="884"/>
        <v>#N/A</v>
      </c>
      <c r="DE681" s="33" t="e">
        <f t="shared" ca="1" si="884"/>
        <v>#N/A</v>
      </c>
      <c r="DF681" s="33" t="e">
        <f t="shared" ca="1" si="884"/>
        <v>#N/A</v>
      </c>
      <c r="DG681" s="33" t="e">
        <f t="shared" ca="1" si="884"/>
        <v>#N/A</v>
      </c>
      <c r="DH681" s="33" t="e">
        <f t="shared" ca="1" si="884"/>
        <v>#N/A</v>
      </c>
      <c r="DI681" s="33" t="e">
        <f t="shared" ca="1" si="884"/>
        <v>#N/A</v>
      </c>
      <c r="DJ681" s="33" t="e">
        <f t="shared" ca="1" si="884"/>
        <v>#N/A</v>
      </c>
      <c r="DK681" s="33" t="e">
        <f t="shared" ca="1" si="884"/>
        <v>#N/A</v>
      </c>
      <c r="DL681" s="33" t="e">
        <f t="shared" ca="1" si="884"/>
        <v>#N/A</v>
      </c>
    </row>
    <row r="682" spans="1:116" x14ac:dyDescent="0.4">
      <c r="A682" s="27"/>
      <c r="B682" s="27"/>
      <c r="C682" s="27"/>
      <c r="D682" t="s">
        <v>812</v>
      </c>
      <c r="E682" s="8" t="str">
        <f t="shared" si="865"/>
        <v>682 LISTSALES-PV</v>
      </c>
      <c r="F682" s="27"/>
      <c r="G682" s="125"/>
      <c r="H682" s="31"/>
      <c r="I682" s="73"/>
      <c r="J682" s="73"/>
      <c r="K682" s="38"/>
      <c r="L682" s="38"/>
      <c r="M682" s="38"/>
      <c r="N682" s="38"/>
      <c r="O682" s="38"/>
      <c r="P682" s="38"/>
      <c r="R682" s="33"/>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38"/>
      <c r="BB682" s="38"/>
      <c r="BC682" s="38"/>
      <c r="BD682" s="38"/>
      <c r="BE682" s="38"/>
      <c r="BF682" s="38"/>
      <c r="BG682" s="38"/>
      <c r="BH682" s="38"/>
      <c r="BI682" s="38"/>
      <c r="BJ682" s="38"/>
      <c r="BK682" s="38"/>
      <c r="BL682" s="38"/>
      <c r="BM682" s="38"/>
      <c r="BN682" s="38"/>
      <c r="BO682" s="38"/>
      <c r="BP682" s="38"/>
      <c r="BQ682" s="38"/>
      <c r="BR682" s="38"/>
      <c r="BS682" s="38"/>
      <c r="BT682" s="38"/>
      <c r="BU682" s="38"/>
      <c r="BV682" s="38"/>
      <c r="BW682" s="38"/>
      <c r="BX682" s="38"/>
      <c r="BY682" s="38"/>
      <c r="BZ682" s="38"/>
      <c r="CA682" s="38"/>
      <c r="CB682" s="38"/>
      <c r="CC682" s="38"/>
      <c r="CD682" s="38"/>
      <c r="CE682" s="38"/>
      <c r="CF682" s="38"/>
      <c r="CG682" s="38"/>
      <c r="CH682" s="38"/>
      <c r="CI682" s="38"/>
      <c r="CJ682" s="38"/>
      <c r="CK682" s="38"/>
      <c r="CL682" s="38"/>
      <c r="CM682" s="38"/>
      <c r="CN682" s="38"/>
      <c r="CO682" s="38"/>
      <c r="CP682" s="38"/>
      <c r="CQ682" s="38"/>
      <c r="CR682" s="38"/>
      <c r="CS682" s="38"/>
      <c r="CT682" s="38"/>
      <c r="CU682" s="38"/>
      <c r="CV682" s="38"/>
      <c r="CW682" s="38"/>
      <c r="CX682" s="38"/>
      <c r="CY682" s="38"/>
      <c r="CZ682" s="38"/>
      <c r="DA682" s="38"/>
      <c r="DB682" s="38"/>
      <c r="DC682" s="38"/>
      <c r="DD682" s="38"/>
      <c r="DE682" s="38"/>
      <c r="DF682" s="38"/>
      <c r="DG682" s="38"/>
      <c r="DH682" s="38"/>
      <c r="DI682" s="38"/>
      <c r="DJ682" s="38"/>
      <c r="DK682" s="38"/>
      <c r="DL682" s="38"/>
    </row>
    <row r="683" spans="1:116" x14ac:dyDescent="0.4">
      <c r="D683" t="s">
        <v>812</v>
      </c>
      <c r="E683" s="8" t="str">
        <f t="shared" ref="E683:E696" si="885">ROW()&amp;" "&amp;D683</f>
        <v>683 LISTSALES-PV</v>
      </c>
      <c r="G683" s="95" t="str">
        <f>"$ COGS/"&amp;G702</f>
        <v>$ COGS/unit</v>
      </c>
      <c r="H683" s="31"/>
      <c r="I683" s="73"/>
      <c r="J683" s="73"/>
      <c r="K683" s="18"/>
      <c r="L683" s="18"/>
      <c r="M683" s="18"/>
      <c r="N683" s="18"/>
      <c r="O683" s="18"/>
      <c r="P683" s="18"/>
      <c r="R683" s="33"/>
      <c r="S683" s="19"/>
      <c r="T683" s="19"/>
      <c r="U683" s="19"/>
      <c r="V683" s="19"/>
      <c r="W683" s="19"/>
      <c r="X683" s="19"/>
      <c r="Y683" s="19"/>
      <c r="Z683" s="19"/>
      <c r="AA683" s="19"/>
      <c r="AB683" s="19"/>
      <c r="AC683" s="19"/>
      <c r="AD683" s="19"/>
      <c r="AE683" s="19"/>
      <c r="AF683" s="19"/>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c r="CK683" s="19"/>
      <c r="CL683" s="19"/>
      <c r="CN683" s="73"/>
      <c r="CO683" s="19"/>
      <c r="CP683" s="19"/>
      <c r="CQ683" s="19"/>
      <c r="CR683" s="19"/>
      <c r="CS683" s="19"/>
      <c r="CT683" s="19"/>
      <c r="CU683" s="19"/>
      <c r="CV683" s="19"/>
      <c r="CW683" s="19"/>
      <c r="CX683" s="19"/>
      <c r="CY683" s="19"/>
      <c r="CZ683" s="19"/>
      <c r="DA683" s="19"/>
      <c r="DB683" s="19"/>
      <c r="DC683" s="19"/>
      <c r="DD683" s="19"/>
      <c r="DE683" s="19"/>
      <c r="DF683" s="19"/>
      <c r="DG683" s="19"/>
      <c r="DH683" s="19"/>
      <c r="DI683" s="19"/>
      <c r="DJ683" s="19"/>
      <c r="DK683" s="19"/>
      <c r="DL683" s="19"/>
    </row>
    <row r="684" spans="1:116" x14ac:dyDescent="0.4">
      <c r="D684" t="s">
        <v>812</v>
      </c>
      <c r="E684" s="8" t="str">
        <f t="shared" si="885"/>
        <v>684 LISTSALES-PV</v>
      </c>
      <c r="G684" s="145" t="s">
        <v>519</v>
      </c>
      <c r="H684" s="31"/>
      <c r="I684" s="73"/>
      <c r="J684" s="73"/>
      <c r="K684" s="18">
        <v>10</v>
      </c>
      <c r="L684" s="18">
        <v>10</v>
      </c>
      <c r="M684" s="18">
        <v>10</v>
      </c>
      <c r="N684" s="18">
        <v>10</v>
      </c>
      <c r="O684" s="18">
        <v>10</v>
      </c>
      <c r="P684" s="18">
        <v>10</v>
      </c>
      <c r="R684" s="33"/>
      <c r="S684" s="19" cm="1">
        <f t="array" ref="S684">INDEX($K:$P,ROW(),MATCH(S$3,$K$2:$P$2,0))</f>
        <v>10</v>
      </c>
      <c r="T684" s="19" cm="1">
        <f t="array" ref="T684">INDEX($K:$P,ROW(),MATCH(T$3,$K$2:$P$2,0))</f>
        <v>10</v>
      </c>
      <c r="U684" s="19" cm="1">
        <f t="array" ref="U684">INDEX($K:$P,ROW(),MATCH(U$3,$K$2:$P$2,0))</f>
        <v>10</v>
      </c>
      <c r="V684" s="19" cm="1">
        <f t="array" ref="V684">INDEX($K:$P,ROW(),MATCH(V$3,$K$2:$P$2,0))</f>
        <v>10</v>
      </c>
      <c r="W684" s="19" cm="1">
        <f t="array" ref="W684">INDEX($K:$P,ROW(),MATCH(W$3,$K$2:$P$2,0))</f>
        <v>10</v>
      </c>
      <c r="X684" s="19" cm="1">
        <f t="array" ref="X684">INDEX($K:$P,ROW(),MATCH(X$3,$K$2:$P$2,0))</f>
        <v>10</v>
      </c>
      <c r="Y684" s="19" cm="1">
        <f t="array" ref="Y684">INDEX($K:$P,ROW(),MATCH(Y$3,$K$2:$P$2,0))</f>
        <v>10</v>
      </c>
      <c r="Z684" s="19" cm="1">
        <f t="array" ref="Z684">INDEX($K:$P,ROW(),MATCH(Z$3,$K$2:$P$2,0))</f>
        <v>10</v>
      </c>
      <c r="AA684" s="19" cm="1">
        <f t="array" ref="AA684">INDEX($K:$P,ROW(),MATCH(AA$3,$K$2:$P$2,0))</f>
        <v>10</v>
      </c>
      <c r="AB684" s="19" cm="1">
        <f t="array" ref="AB684">INDEX($K:$P,ROW(),MATCH(AB$3,$K$2:$P$2,0))</f>
        <v>10</v>
      </c>
      <c r="AC684" s="19" cm="1">
        <f t="array" ref="AC684">INDEX($K:$P,ROW(),MATCH(AC$3,$K$2:$P$2,0))</f>
        <v>10</v>
      </c>
      <c r="AD684" s="19" cm="1">
        <f t="array" ref="AD684">INDEX($K:$P,ROW(),MATCH(AD$3,$K$2:$P$2,0))</f>
        <v>10</v>
      </c>
      <c r="AE684" s="19" cm="1">
        <f t="array" ref="AE684">INDEX($K:$P,ROW(),MATCH(AE$3,$K$2:$P$2,0))</f>
        <v>10</v>
      </c>
      <c r="AF684" s="19" cm="1">
        <f t="array" ref="AF684">INDEX($K:$P,ROW(),MATCH(AF$3,$K$2:$P$2,0))</f>
        <v>10</v>
      </c>
      <c r="AG684" s="19" cm="1">
        <f t="array" ref="AG684">INDEX($K:$P,ROW(),MATCH(AG$3,$K$2:$P$2,0))</f>
        <v>10</v>
      </c>
      <c r="AH684" s="19" cm="1">
        <f t="array" ref="AH684">INDEX($K:$P,ROW(),MATCH(AH$3,$K$2:$P$2,0))</f>
        <v>10</v>
      </c>
      <c r="AI684" s="19" cm="1">
        <f t="array" ref="AI684">INDEX($K:$P,ROW(),MATCH(AI$3,$K$2:$P$2,0))</f>
        <v>10</v>
      </c>
      <c r="AJ684" s="19" cm="1">
        <f t="array" ref="AJ684">INDEX($K:$P,ROW(),MATCH(AJ$3,$K$2:$P$2,0))</f>
        <v>10</v>
      </c>
      <c r="AK684" s="19" cm="1">
        <f t="array" ref="AK684">INDEX($K:$P,ROW(),MATCH(AK$3,$K$2:$P$2,0))</f>
        <v>10</v>
      </c>
      <c r="AL684" s="19" cm="1">
        <f t="array" ref="AL684">INDEX($K:$P,ROW(),MATCH(AL$3,$K$2:$P$2,0))</f>
        <v>10</v>
      </c>
      <c r="AM684" s="19" cm="1">
        <f t="array" ref="AM684">INDEX($K:$P,ROW(),MATCH(AM$3,$K$2:$P$2,0))</f>
        <v>10</v>
      </c>
      <c r="AN684" s="19" cm="1">
        <f t="array" ref="AN684">INDEX($K:$P,ROW(),MATCH(AN$3,$K$2:$P$2,0))</f>
        <v>10</v>
      </c>
      <c r="AO684" s="19" cm="1">
        <f t="array" ref="AO684">INDEX($K:$P,ROW(),MATCH(AO$3,$K$2:$P$2,0))</f>
        <v>10</v>
      </c>
      <c r="AP684" s="19" cm="1">
        <f t="array" ref="AP684">INDEX($K:$P,ROW(),MATCH(AP$3,$K$2:$P$2,0))</f>
        <v>10</v>
      </c>
      <c r="AQ684" s="19" cm="1">
        <f t="array" ref="AQ684">INDEX($K:$P,ROW(),MATCH(AQ$3,$K$2:$P$2,0))</f>
        <v>10</v>
      </c>
      <c r="AR684" s="19" cm="1">
        <f t="array" ref="AR684">INDEX($K:$P,ROW(),MATCH(AR$3,$K$2:$P$2,0))</f>
        <v>10</v>
      </c>
      <c r="AS684" s="19" cm="1">
        <f t="array" ref="AS684">INDEX($K:$P,ROW(),MATCH(AS$3,$K$2:$P$2,0))</f>
        <v>10</v>
      </c>
      <c r="AT684" s="19" cm="1">
        <f t="array" ref="AT684">INDEX($K:$P,ROW(),MATCH(AT$3,$K$2:$P$2,0))</f>
        <v>10</v>
      </c>
      <c r="AU684" s="19" cm="1">
        <f t="array" ref="AU684">INDEX($K:$P,ROW(),MATCH(AU$3,$K$2:$P$2,0))</f>
        <v>10</v>
      </c>
      <c r="AV684" s="19" cm="1">
        <f t="array" ref="AV684">INDEX($K:$P,ROW(),MATCH(AV$3,$K$2:$P$2,0))</f>
        <v>10</v>
      </c>
      <c r="AW684" s="19" cm="1">
        <f t="array" ref="AW684">INDEX($K:$P,ROW(),MATCH(AW$3,$K$2:$P$2,0))</f>
        <v>10</v>
      </c>
      <c r="AX684" s="19" cm="1">
        <f t="array" ref="AX684">INDEX($K:$P,ROW(),MATCH(AX$3,$K$2:$P$2,0))</f>
        <v>10</v>
      </c>
      <c r="AY684" s="19" cm="1">
        <f t="array" ref="AY684">INDEX($K:$P,ROW(),MATCH(AY$3,$K$2:$P$2,0))</f>
        <v>10</v>
      </c>
      <c r="AZ684" s="19" cm="1">
        <f t="array" ref="AZ684">INDEX($K:$P,ROW(),MATCH(AZ$3,$K$2:$P$2,0))</f>
        <v>10</v>
      </c>
      <c r="BA684" s="19" cm="1">
        <f t="array" ref="BA684">INDEX($K:$P,ROW(),MATCH(BA$3,$K$2:$P$2,0))</f>
        <v>10</v>
      </c>
      <c r="BB684" s="19" cm="1">
        <f t="array" ref="BB684">INDEX($K:$P,ROW(),MATCH(BB$3,$K$2:$P$2,0))</f>
        <v>10</v>
      </c>
      <c r="BC684" s="19" cm="1">
        <f t="array" ref="BC684">INDEX($K:$P,ROW(),MATCH(BC$3,$K$2:$P$2,0))</f>
        <v>10</v>
      </c>
      <c r="BD684" s="19" cm="1">
        <f t="array" ref="BD684">INDEX($K:$P,ROW(),MATCH(BD$3,$K$2:$P$2,0))</f>
        <v>10</v>
      </c>
      <c r="BE684" s="19" cm="1">
        <f t="array" ref="BE684">INDEX($K:$P,ROW(),MATCH(BE$3,$K$2:$P$2,0))</f>
        <v>10</v>
      </c>
      <c r="BF684" s="19" cm="1">
        <f t="array" ref="BF684">INDEX($K:$P,ROW(),MATCH(BF$3,$K$2:$P$2,0))</f>
        <v>10</v>
      </c>
      <c r="BG684" s="19" cm="1">
        <f t="array" ref="BG684">INDEX($K:$P,ROW(),MATCH(BG$3,$K$2:$P$2,0))</f>
        <v>10</v>
      </c>
      <c r="BH684" s="19" cm="1">
        <f t="array" ref="BH684">INDEX($K:$P,ROW(),MATCH(BH$3,$K$2:$P$2,0))</f>
        <v>10</v>
      </c>
      <c r="BI684" s="19" cm="1">
        <f t="array" ref="BI684">INDEX($K:$P,ROW(),MATCH(BI$3,$K$2:$P$2,0))</f>
        <v>10</v>
      </c>
      <c r="BJ684" s="19" cm="1">
        <f t="array" ref="BJ684">INDEX($K:$P,ROW(),MATCH(BJ$3,$K$2:$P$2,0))</f>
        <v>10</v>
      </c>
      <c r="BK684" s="19" cm="1">
        <f t="array" ref="BK684">INDEX($K:$P,ROW(),MATCH(BK$3,$K$2:$P$2,0))</f>
        <v>10</v>
      </c>
      <c r="BL684" s="19" cm="1">
        <f t="array" ref="BL684">INDEX($K:$P,ROW(),MATCH(BL$3,$K$2:$P$2,0))</f>
        <v>10</v>
      </c>
      <c r="BM684" s="19" cm="1">
        <f t="array" ref="BM684">INDEX($K:$P,ROW(),MATCH(BM$3,$K$2:$P$2,0))</f>
        <v>10</v>
      </c>
      <c r="BN684" s="19" cm="1">
        <f t="array" ref="BN684">INDEX($K:$P,ROW(),MATCH(BN$3,$K$2:$P$2,0))</f>
        <v>10</v>
      </c>
      <c r="BO684" s="19" cm="1">
        <f t="array" ref="BO684">INDEX($K:$P,ROW(),MATCH(BO$3,$K$2:$P$2,0))</f>
        <v>10</v>
      </c>
      <c r="BP684" s="19" cm="1">
        <f t="array" ref="BP684">INDEX($K:$P,ROW(),MATCH(BP$3,$K$2:$P$2,0))</f>
        <v>10</v>
      </c>
      <c r="BQ684" s="19" cm="1">
        <f t="array" ref="BQ684">INDEX($K:$P,ROW(),MATCH(BQ$3,$K$2:$P$2,0))</f>
        <v>10</v>
      </c>
      <c r="BR684" s="19" cm="1">
        <f t="array" ref="BR684">INDEX($K:$P,ROW(),MATCH(BR$3,$K$2:$P$2,0))</f>
        <v>10</v>
      </c>
      <c r="BS684" s="19" cm="1">
        <f t="array" ref="BS684">INDEX($K:$P,ROW(),MATCH(BS$3,$K$2:$P$2,0))</f>
        <v>10</v>
      </c>
      <c r="BT684" s="19" cm="1">
        <f t="array" ref="BT684">INDEX($K:$P,ROW(),MATCH(BT$3,$K$2:$P$2,0))</f>
        <v>10</v>
      </c>
      <c r="BU684" s="19" cm="1">
        <f t="array" ref="BU684">INDEX($K:$P,ROW(),MATCH(BU$3,$K$2:$P$2,0))</f>
        <v>10</v>
      </c>
      <c r="BV684" s="19" cm="1">
        <f t="array" ref="BV684">INDEX($K:$P,ROW(),MATCH(BV$3,$K$2:$P$2,0))</f>
        <v>10</v>
      </c>
      <c r="BW684" s="19" cm="1">
        <f t="array" ref="BW684">INDEX($K:$P,ROW(),MATCH(BW$3,$K$2:$P$2,0))</f>
        <v>10</v>
      </c>
      <c r="BX684" s="19" cm="1">
        <f t="array" ref="BX684">INDEX($K:$P,ROW(),MATCH(BX$3,$K$2:$P$2,0))</f>
        <v>10</v>
      </c>
      <c r="BY684" s="19" cm="1">
        <f t="array" ref="BY684">INDEX($K:$P,ROW(),MATCH(BY$3,$K$2:$P$2,0))</f>
        <v>10</v>
      </c>
      <c r="BZ684" s="19" cm="1">
        <f t="array" ref="BZ684">INDEX($K:$P,ROW(),MATCH(BZ$3,$K$2:$P$2,0))</f>
        <v>10</v>
      </c>
      <c r="CA684" s="19" cm="1">
        <f t="array" ref="CA684">INDEX($K:$P,ROW(),MATCH(CA$3,$K$2:$P$2,0))</f>
        <v>10</v>
      </c>
      <c r="CB684" s="19" cm="1">
        <f t="array" ref="CB684">INDEX($K:$P,ROW(),MATCH(CB$3,$K$2:$P$2,0))</f>
        <v>10</v>
      </c>
      <c r="CC684" s="19" cm="1">
        <f t="array" ref="CC684">INDEX($K:$P,ROW(),MATCH(CC$3,$K$2:$P$2,0))</f>
        <v>10</v>
      </c>
      <c r="CD684" s="19" cm="1">
        <f t="array" ref="CD684">INDEX($K:$P,ROW(),MATCH(CD$3,$K$2:$P$2,0))</f>
        <v>10</v>
      </c>
      <c r="CE684" s="19" cm="1">
        <f t="array" ref="CE684">INDEX($K:$P,ROW(),MATCH(CE$3,$K$2:$P$2,0))</f>
        <v>10</v>
      </c>
      <c r="CF684" s="19" cm="1">
        <f t="array" ref="CF684">INDEX($K:$P,ROW(),MATCH(CF$3,$K$2:$P$2,0))</f>
        <v>10</v>
      </c>
      <c r="CG684" s="19" cm="1">
        <f t="array" ref="CG684">INDEX($K:$P,ROW(),MATCH(CG$3,$K$2:$P$2,0))</f>
        <v>10</v>
      </c>
      <c r="CH684" s="19" cm="1">
        <f t="array" ref="CH684">INDEX($K:$P,ROW(),MATCH(CH$3,$K$2:$P$2,0))</f>
        <v>10</v>
      </c>
      <c r="CI684" s="19" cm="1">
        <f t="array" ref="CI684">INDEX($K:$P,ROW(),MATCH(CI$3,$K$2:$P$2,0))</f>
        <v>10</v>
      </c>
      <c r="CJ684" s="19" cm="1">
        <f t="array" ref="CJ684">INDEX($K:$P,ROW(),MATCH(CJ$3,$K$2:$P$2,0))</f>
        <v>10</v>
      </c>
      <c r="CK684" s="19" cm="1">
        <f t="array" ref="CK684">INDEX($K:$P,ROW(),MATCH(CK$3,$K$2:$P$2,0))</f>
        <v>10</v>
      </c>
      <c r="CL684" s="19" cm="1">
        <f t="array" ref="CL684">INDEX($K:$P,ROW(),MATCH(CL$3,$K$2:$P$2,0))</f>
        <v>10</v>
      </c>
      <c r="CM684" s="19" t="e" cm="1">
        <f t="array" ref="CM684">INDEX($K:$P,ROW(),MATCH(CM$3,$K$2:$P$2,0))</f>
        <v>#N/A</v>
      </c>
      <c r="CN684" s="19" t="e" cm="1">
        <f t="array" ref="CN684">INDEX($K:$P,ROW(),MATCH(CN$3,$K$2:$P$2,0))</f>
        <v>#N/A</v>
      </c>
      <c r="CO684" s="19" t="e" cm="1">
        <f t="array" ref="CO684">INDEX($K:$P,ROW(),MATCH(CO$3,$K$2:$P$2,0))</f>
        <v>#N/A</v>
      </c>
      <c r="CP684" s="19" t="e" cm="1">
        <f t="array" ref="CP684">INDEX($K:$P,ROW(),MATCH(CP$3,$K$2:$P$2,0))</f>
        <v>#N/A</v>
      </c>
      <c r="CQ684" s="19" t="e" cm="1">
        <f t="array" ref="CQ684">INDEX($K:$P,ROW(),MATCH(CQ$3,$K$2:$P$2,0))</f>
        <v>#N/A</v>
      </c>
      <c r="CR684" s="19" t="e" cm="1">
        <f t="array" ref="CR684">INDEX($K:$P,ROW(),MATCH(CR$3,$K$2:$P$2,0))</f>
        <v>#N/A</v>
      </c>
      <c r="CS684" s="19" t="e" cm="1">
        <f t="array" ref="CS684">INDEX($K:$P,ROW(),MATCH(CS$3,$K$2:$P$2,0))</f>
        <v>#N/A</v>
      </c>
      <c r="CT684" s="19" t="e" cm="1">
        <f t="array" ref="CT684">INDEX($K:$P,ROW(),MATCH(CT$3,$K$2:$P$2,0))</f>
        <v>#N/A</v>
      </c>
      <c r="CU684" s="19" t="e" cm="1">
        <f t="array" ref="CU684">INDEX($K:$P,ROW(),MATCH(CU$3,$K$2:$P$2,0))</f>
        <v>#N/A</v>
      </c>
      <c r="CV684" s="19" t="e" cm="1">
        <f t="array" ref="CV684">INDEX($K:$P,ROW(),MATCH(CV$3,$K$2:$P$2,0))</f>
        <v>#N/A</v>
      </c>
      <c r="CW684" s="19" t="e" cm="1">
        <f t="array" ref="CW684">INDEX($K:$P,ROW(),MATCH(CW$3,$K$2:$P$2,0))</f>
        <v>#N/A</v>
      </c>
      <c r="CX684" s="19" t="e" cm="1">
        <f t="array" ref="CX684">INDEX($K:$P,ROW(),MATCH(CX$3,$K$2:$P$2,0))</f>
        <v>#N/A</v>
      </c>
      <c r="CY684" s="19" t="e" cm="1">
        <f t="array" ref="CY684">INDEX($K:$P,ROW(),MATCH(CY$3,$K$2:$P$2,0))</f>
        <v>#N/A</v>
      </c>
      <c r="CZ684" s="19" t="e" cm="1">
        <f t="array" ref="CZ684">INDEX($K:$P,ROW(),MATCH(CZ$3,$K$2:$P$2,0))</f>
        <v>#N/A</v>
      </c>
      <c r="DA684" s="19" t="e" cm="1">
        <f t="array" ref="DA684">INDEX($K:$P,ROW(),MATCH(DA$3,$K$2:$P$2,0))</f>
        <v>#N/A</v>
      </c>
      <c r="DB684" s="19" t="e" cm="1">
        <f t="array" ref="DB684">INDEX($K:$P,ROW(),MATCH(DB$3,$K$2:$P$2,0))</f>
        <v>#N/A</v>
      </c>
      <c r="DC684" s="19" t="e" cm="1">
        <f t="array" ref="DC684">INDEX($K:$P,ROW(),MATCH(DC$3,$K$2:$P$2,0))</f>
        <v>#N/A</v>
      </c>
      <c r="DD684" s="19" t="e" cm="1">
        <f t="array" ref="DD684">INDEX($K:$P,ROW(),MATCH(DD$3,$K$2:$P$2,0))</f>
        <v>#N/A</v>
      </c>
      <c r="DE684" s="19" t="e" cm="1">
        <f t="array" ref="DE684">INDEX($K:$P,ROW(),MATCH(DE$3,$K$2:$P$2,0))</f>
        <v>#N/A</v>
      </c>
      <c r="DF684" s="19" t="e" cm="1">
        <f t="array" ref="DF684">INDEX($K:$P,ROW(),MATCH(DF$3,$K$2:$P$2,0))</f>
        <v>#N/A</v>
      </c>
      <c r="DG684" s="19" t="e" cm="1">
        <f t="array" ref="DG684">INDEX($K:$P,ROW(),MATCH(DG$3,$K$2:$P$2,0))</f>
        <v>#N/A</v>
      </c>
      <c r="DH684" s="19" t="e" cm="1">
        <f t="array" ref="DH684">INDEX($K:$P,ROW(),MATCH(DH$3,$K$2:$P$2,0))</f>
        <v>#N/A</v>
      </c>
      <c r="DI684" s="19" t="e" cm="1">
        <f t="array" ref="DI684">INDEX($K:$P,ROW(),MATCH(DI$3,$K$2:$P$2,0))</f>
        <v>#N/A</v>
      </c>
      <c r="DJ684" s="19" t="e" cm="1">
        <f t="array" ref="DJ684">INDEX($K:$P,ROW(),MATCH(DJ$3,$K$2:$P$2,0))</f>
        <v>#N/A</v>
      </c>
      <c r="DK684" s="19" t="e" cm="1">
        <f t="array" ref="DK684">INDEX($K:$P,ROW(),MATCH(DK$3,$K$2:$P$2,0))</f>
        <v>#N/A</v>
      </c>
      <c r="DL684" s="19" t="e" cm="1">
        <f t="array" ref="DL684">INDEX($K:$P,ROW(),MATCH(DL$3,$K$2:$P$2,0))</f>
        <v>#N/A</v>
      </c>
    </row>
    <row r="685" spans="1:116" x14ac:dyDescent="0.4">
      <c r="D685" t="s">
        <v>812</v>
      </c>
      <c r="E685" s="8" t="str">
        <f t="shared" si="885"/>
        <v>685 LISTSALES-PV</v>
      </c>
      <c r="G685" s="145" t="s">
        <v>520</v>
      </c>
      <c r="H685" s="31"/>
      <c r="I685" s="73"/>
      <c r="J685" s="73"/>
      <c r="K685" s="18">
        <v>10</v>
      </c>
      <c r="L685" s="18">
        <v>10</v>
      </c>
      <c r="M685" s="18">
        <v>10</v>
      </c>
      <c r="N685" s="18">
        <v>10</v>
      </c>
      <c r="O685" s="18">
        <v>10</v>
      </c>
      <c r="P685" s="18">
        <v>10</v>
      </c>
      <c r="R685" s="33"/>
      <c r="S685" s="19" cm="1">
        <f t="array" ref="S685">INDEX($K:$P,ROW(),MATCH(S$3,$K$2:$P$2,0))</f>
        <v>10</v>
      </c>
      <c r="T685" s="19" cm="1">
        <f t="array" ref="T685">INDEX($K:$P,ROW(),MATCH(T$3,$K$2:$P$2,0))</f>
        <v>10</v>
      </c>
      <c r="U685" s="19" cm="1">
        <f t="array" ref="U685">INDEX($K:$P,ROW(),MATCH(U$3,$K$2:$P$2,0))</f>
        <v>10</v>
      </c>
      <c r="V685" s="19" cm="1">
        <f t="array" ref="V685">INDEX($K:$P,ROW(),MATCH(V$3,$K$2:$P$2,0))</f>
        <v>10</v>
      </c>
      <c r="W685" s="19" cm="1">
        <f t="array" ref="W685">INDEX($K:$P,ROW(),MATCH(W$3,$K$2:$P$2,0))</f>
        <v>10</v>
      </c>
      <c r="X685" s="19" cm="1">
        <f t="array" ref="X685">INDEX($K:$P,ROW(),MATCH(X$3,$K$2:$P$2,0))</f>
        <v>10</v>
      </c>
      <c r="Y685" s="19" cm="1">
        <f t="array" ref="Y685">INDEX($K:$P,ROW(),MATCH(Y$3,$K$2:$P$2,0))</f>
        <v>10</v>
      </c>
      <c r="Z685" s="19" cm="1">
        <f t="array" ref="Z685">INDEX($K:$P,ROW(),MATCH(Z$3,$K$2:$P$2,0))</f>
        <v>10</v>
      </c>
      <c r="AA685" s="19" cm="1">
        <f t="array" ref="AA685">INDEX($K:$P,ROW(),MATCH(AA$3,$K$2:$P$2,0))</f>
        <v>10</v>
      </c>
      <c r="AB685" s="19" cm="1">
        <f t="array" ref="AB685">INDEX($K:$P,ROW(),MATCH(AB$3,$K$2:$P$2,0))</f>
        <v>10</v>
      </c>
      <c r="AC685" s="19" cm="1">
        <f t="array" ref="AC685">INDEX($K:$P,ROW(),MATCH(AC$3,$K$2:$P$2,0))</f>
        <v>10</v>
      </c>
      <c r="AD685" s="19" cm="1">
        <f t="array" ref="AD685">INDEX($K:$P,ROW(),MATCH(AD$3,$K$2:$P$2,0))</f>
        <v>10</v>
      </c>
      <c r="AE685" s="19" cm="1">
        <f t="array" ref="AE685">INDEX($K:$P,ROW(),MATCH(AE$3,$K$2:$P$2,0))</f>
        <v>10</v>
      </c>
      <c r="AF685" s="19" cm="1">
        <f t="array" ref="AF685">INDEX($K:$P,ROW(),MATCH(AF$3,$K$2:$P$2,0))</f>
        <v>10</v>
      </c>
      <c r="AG685" s="19" cm="1">
        <f t="array" ref="AG685">INDEX($K:$P,ROW(),MATCH(AG$3,$K$2:$P$2,0))</f>
        <v>10</v>
      </c>
      <c r="AH685" s="19" cm="1">
        <f t="array" ref="AH685">INDEX($K:$P,ROW(),MATCH(AH$3,$K$2:$P$2,0))</f>
        <v>10</v>
      </c>
      <c r="AI685" s="19" cm="1">
        <f t="array" ref="AI685">INDEX($K:$P,ROW(),MATCH(AI$3,$K$2:$P$2,0))</f>
        <v>10</v>
      </c>
      <c r="AJ685" s="19" cm="1">
        <f t="array" ref="AJ685">INDEX($K:$P,ROW(),MATCH(AJ$3,$K$2:$P$2,0))</f>
        <v>10</v>
      </c>
      <c r="AK685" s="19" cm="1">
        <f t="array" ref="AK685">INDEX($K:$P,ROW(),MATCH(AK$3,$K$2:$P$2,0))</f>
        <v>10</v>
      </c>
      <c r="AL685" s="19" cm="1">
        <f t="array" ref="AL685">INDEX($K:$P,ROW(),MATCH(AL$3,$K$2:$P$2,0))</f>
        <v>10</v>
      </c>
      <c r="AM685" s="19" cm="1">
        <f t="array" ref="AM685">INDEX($K:$P,ROW(),MATCH(AM$3,$K$2:$P$2,0))</f>
        <v>10</v>
      </c>
      <c r="AN685" s="19" cm="1">
        <f t="array" ref="AN685">INDEX($K:$P,ROW(),MATCH(AN$3,$K$2:$P$2,0))</f>
        <v>10</v>
      </c>
      <c r="AO685" s="19" cm="1">
        <f t="array" ref="AO685">INDEX($K:$P,ROW(),MATCH(AO$3,$K$2:$P$2,0))</f>
        <v>10</v>
      </c>
      <c r="AP685" s="19" cm="1">
        <f t="array" ref="AP685">INDEX($K:$P,ROW(),MATCH(AP$3,$K$2:$P$2,0))</f>
        <v>10</v>
      </c>
      <c r="AQ685" s="19" cm="1">
        <f t="array" ref="AQ685">INDEX($K:$P,ROW(),MATCH(AQ$3,$K$2:$P$2,0))</f>
        <v>10</v>
      </c>
      <c r="AR685" s="19" cm="1">
        <f t="array" ref="AR685">INDEX($K:$P,ROW(),MATCH(AR$3,$K$2:$P$2,0))</f>
        <v>10</v>
      </c>
      <c r="AS685" s="19" cm="1">
        <f t="array" ref="AS685">INDEX($K:$P,ROW(),MATCH(AS$3,$K$2:$P$2,0))</f>
        <v>10</v>
      </c>
      <c r="AT685" s="19" cm="1">
        <f t="array" ref="AT685">INDEX($K:$P,ROW(),MATCH(AT$3,$K$2:$P$2,0))</f>
        <v>10</v>
      </c>
      <c r="AU685" s="19" cm="1">
        <f t="array" ref="AU685">INDEX($K:$P,ROW(),MATCH(AU$3,$K$2:$P$2,0))</f>
        <v>10</v>
      </c>
      <c r="AV685" s="19" cm="1">
        <f t="array" ref="AV685">INDEX($K:$P,ROW(),MATCH(AV$3,$K$2:$P$2,0))</f>
        <v>10</v>
      </c>
      <c r="AW685" s="19" cm="1">
        <f t="array" ref="AW685">INDEX($K:$P,ROW(),MATCH(AW$3,$K$2:$P$2,0))</f>
        <v>10</v>
      </c>
      <c r="AX685" s="19" cm="1">
        <f t="array" ref="AX685">INDEX($K:$P,ROW(),MATCH(AX$3,$K$2:$P$2,0))</f>
        <v>10</v>
      </c>
      <c r="AY685" s="19" cm="1">
        <f t="array" ref="AY685">INDEX($K:$P,ROW(),MATCH(AY$3,$K$2:$P$2,0))</f>
        <v>10</v>
      </c>
      <c r="AZ685" s="19" cm="1">
        <f t="array" ref="AZ685">INDEX($K:$P,ROW(),MATCH(AZ$3,$K$2:$P$2,0))</f>
        <v>10</v>
      </c>
      <c r="BA685" s="19" cm="1">
        <f t="array" ref="BA685">INDEX($K:$P,ROW(),MATCH(BA$3,$K$2:$P$2,0))</f>
        <v>10</v>
      </c>
      <c r="BB685" s="19" cm="1">
        <f t="array" ref="BB685">INDEX($K:$P,ROW(),MATCH(BB$3,$K$2:$P$2,0))</f>
        <v>10</v>
      </c>
      <c r="BC685" s="19" cm="1">
        <f t="array" ref="BC685">INDEX($K:$P,ROW(),MATCH(BC$3,$K$2:$P$2,0))</f>
        <v>10</v>
      </c>
      <c r="BD685" s="19" cm="1">
        <f t="array" ref="BD685">INDEX($K:$P,ROW(),MATCH(BD$3,$K$2:$P$2,0))</f>
        <v>10</v>
      </c>
      <c r="BE685" s="19" cm="1">
        <f t="array" ref="BE685">INDEX($K:$P,ROW(),MATCH(BE$3,$K$2:$P$2,0))</f>
        <v>10</v>
      </c>
      <c r="BF685" s="19" cm="1">
        <f t="array" ref="BF685">INDEX($K:$P,ROW(),MATCH(BF$3,$K$2:$P$2,0))</f>
        <v>10</v>
      </c>
      <c r="BG685" s="19" cm="1">
        <f t="array" ref="BG685">INDEX($K:$P,ROW(),MATCH(BG$3,$K$2:$P$2,0))</f>
        <v>10</v>
      </c>
      <c r="BH685" s="19" cm="1">
        <f t="array" ref="BH685">INDEX($K:$P,ROW(),MATCH(BH$3,$K$2:$P$2,0))</f>
        <v>10</v>
      </c>
      <c r="BI685" s="19" cm="1">
        <f t="array" ref="BI685">INDEX($K:$P,ROW(),MATCH(BI$3,$K$2:$P$2,0))</f>
        <v>10</v>
      </c>
      <c r="BJ685" s="19" cm="1">
        <f t="array" ref="BJ685">INDEX($K:$P,ROW(),MATCH(BJ$3,$K$2:$P$2,0))</f>
        <v>10</v>
      </c>
      <c r="BK685" s="19" cm="1">
        <f t="array" ref="BK685">INDEX($K:$P,ROW(),MATCH(BK$3,$K$2:$P$2,0))</f>
        <v>10</v>
      </c>
      <c r="BL685" s="19" cm="1">
        <f t="array" ref="BL685">INDEX($K:$P,ROW(),MATCH(BL$3,$K$2:$P$2,0))</f>
        <v>10</v>
      </c>
      <c r="BM685" s="19" cm="1">
        <f t="array" ref="BM685">INDEX($K:$P,ROW(),MATCH(BM$3,$K$2:$P$2,0))</f>
        <v>10</v>
      </c>
      <c r="BN685" s="19" cm="1">
        <f t="array" ref="BN685">INDEX($K:$P,ROW(),MATCH(BN$3,$K$2:$P$2,0))</f>
        <v>10</v>
      </c>
      <c r="BO685" s="19" cm="1">
        <f t="array" ref="BO685">INDEX($K:$P,ROW(),MATCH(BO$3,$K$2:$P$2,0))</f>
        <v>10</v>
      </c>
      <c r="BP685" s="19" cm="1">
        <f t="array" ref="BP685">INDEX($K:$P,ROW(),MATCH(BP$3,$K$2:$P$2,0))</f>
        <v>10</v>
      </c>
      <c r="BQ685" s="19" cm="1">
        <f t="array" ref="BQ685">INDEX($K:$P,ROW(),MATCH(BQ$3,$K$2:$P$2,0))</f>
        <v>10</v>
      </c>
      <c r="BR685" s="19" cm="1">
        <f t="array" ref="BR685">INDEX($K:$P,ROW(),MATCH(BR$3,$K$2:$P$2,0))</f>
        <v>10</v>
      </c>
      <c r="BS685" s="19" cm="1">
        <f t="array" ref="BS685">INDEX($K:$P,ROW(),MATCH(BS$3,$K$2:$P$2,0))</f>
        <v>10</v>
      </c>
      <c r="BT685" s="19" cm="1">
        <f t="array" ref="BT685">INDEX($K:$P,ROW(),MATCH(BT$3,$K$2:$P$2,0))</f>
        <v>10</v>
      </c>
      <c r="BU685" s="19" cm="1">
        <f t="array" ref="BU685">INDEX($K:$P,ROW(),MATCH(BU$3,$K$2:$P$2,0))</f>
        <v>10</v>
      </c>
      <c r="BV685" s="19" cm="1">
        <f t="array" ref="BV685">INDEX($K:$P,ROW(),MATCH(BV$3,$K$2:$P$2,0))</f>
        <v>10</v>
      </c>
      <c r="BW685" s="19" cm="1">
        <f t="array" ref="BW685">INDEX($K:$P,ROW(),MATCH(BW$3,$K$2:$P$2,0))</f>
        <v>10</v>
      </c>
      <c r="BX685" s="19" cm="1">
        <f t="array" ref="BX685">INDEX($K:$P,ROW(),MATCH(BX$3,$K$2:$P$2,0))</f>
        <v>10</v>
      </c>
      <c r="BY685" s="19" cm="1">
        <f t="array" ref="BY685">INDEX($K:$P,ROW(),MATCH(BY$3,$K$2:$P$2,0))</f>
        <v>10</v>
      </c>
      <c r="BZ685" s="19" cm="1">
        <f t="array" ref="BZ685">INDEX($K:$P,ROW(),MATCH(BZ$3,$K$2:$P$2,0))</f>
        <v>10</v>
      </c>
      <c r="CA685" s="19" cm="1">
        <f t="array" ref="CA685">INDEX($K:$P,ROW(),MATCH(CA$3,$K$2:$P$2,0))</f>
        <v>10</v>
      </c>
      <c r="CB685" s="19" cm="1">
        <f t="array" ref="CB685">INDEX($K:$P,ROW(),MATCH(CB$3,$K$2:$P$2,0))</f>
        <v>10</v>
      </c>
      <c r="CC685" s="19" cm="1">
        <f t="array" ref="CC685">INDEX($K:$P,ROW(),MATCH(CC$3,$K$2:$P$2,0))</f>
        <v>10</v>
      </c>
      <c r="CD685" s="19" cm="1">
        <f t="array" ref="CD685">INDEX($K:$P,ROW(),MATCH(CD$3,$K$2:$P$2,0))</f>
        <v>10</v>
      </c>
      <c r="CE685" s="19" cm="1">
        <f t="array" ref="CE685">INDEX($K:$P,ROW(),MATCH(CE$3,$K$2:$P$2,0))</f>
        <v>10</v>
      </c>
      <c r="CF685" s="19" cm="1">
        <f t="array" ref="CF685">INDEX($K:$P,ROW(),MATCH(CF$3,$K$2:$P$2,0))</f>
        <v>10</v>
      </c>
      <c r="CG685" s="19" cm="1">
        <f t="array" ref="CG685">INDEX($K:$P,ROW(),MATCH(CG$3,$K$2:$P$2,0))</f>
        <v>10</v>
      </c>
      <c r="CH685" s="19" cm="1">
        <f t="array" ref="CH685">INDEX($K:$P,ROW(),MATCH(CH$3,$K$2:$P$2,0))</f>
        <v>10</v>
      </c>
      <c r="CI685" s="19" cm="1">
        <f t="array" ref="CI685">INDEX($K:$P,ROW(),MATCH(CI$3,$K$2:$P$2,0))</f>
        <v>10</v>
      </c>
      <c r="CJ685" s="19" cm="1">
        <f t="array" ref="CJ685">INDEX($K:$P,ROW(),MATCH(CJ$3,$K$2:$P$2,0))</f>
        <v>10</v>
      </c>
      <c r="CK685" s="19" cm="1">
        <f t="array" ref="CK685">INDEX($K:$P,ROW(),MATCH(CK$3,$K$2:$P$2,0))</f>
        <v>10</v>
      </c>
      <c r="CL685" s="19" cm="1">
        <f t="array" ref="CL685">INDEX($K:$P,ROW(),MATCH(CL$3,$K$2:$P$2,0))</f>
        <v>10</v>
      </c>
      <c r="CM685" s="19" t="e" cm="1">
        <f t="array" ref="CM685">INDEX($K:$P,ROW(),MATCH(CM$3,$K$2:$P$2,0))</f>
        <v>#N/A</v>
      </c>
      <c r="CN685" s="19" t="e" cm="1">
        <f t="array" ref="CN685">INDEX($K:$P,ROW(),MATCH(CN$3,$K$2:$P$2,0))</f>
        <v>#N/A</v>
      </c>
      <c r="CO685" s="19" t="e" cm="1">
        <f t="array" ref="CO685">INDEX($K:$P,ROW(),MATCH(CO$3,$K$2:$P$2,0))</f>
        <v>#N/A</v>
      </c>
      <c r="CP685" s="19" t="e" cm="1">
        <f t="array" ref="CP685">INDEX($K:$P,ROW(),MATCH(CP$3,$K$2:$P$2,0))</f>
        <v>#N/A</v>
      </c>
      <c r="CQ685" s="19" t="e" cm="1">
        <f t="array" ref="CQ685">INDEX($K:$P,ROW(),MATCH(CQ$3,$K$2:$P$2,0))</f>
        <v>#N/A</v>
      </c>
      <c r="CR685" s="19" t="e" cm="1">
        <f t="array" ref="CR685">INDEX($K:$P,ROW(),MATCH(CR$3,$K$2:$P$2,0))</f>
        <v>#N/A</v>
      </c>
      <c r="CS685" s="19" t="e" cm="1">
        <f t="array" ref="CS685">INDEX($K:$P,ROW(),MATCH(CS$3,$K$2:$P$2,0))</f>
        <v>#N/A</v>
      </c>
      <c r="CT685" s="19" t="e" cm="1">
        <f t="array" ref="CT685">INDEX($K:$P,ROW(),MATCH(CT$3,$K$2:$P$2,0))</f>
        <v>#N/A</v>
      </c>
      <c r="CU685" s="19" t="e" cm="1">
        <f t="array" ref="CU685">INDEX($K:$P,ROW(),MATCH(CU$3,$K$2:$P$2,0))</f>
        <v>#N/A</v>
      </c>
      <c r="CV685" s="19" t="e" cm="1">
        <f t="array" ref="CV685">INDEX($K:$P,ROW(),MATCH(CV$3,$K$2:$P$2,0))</f>
        <v>#N/A</v>
      </c>
      <c r="CW685" s="19" t="e" cm="1">
        <f t="array" ref="CW685">INDEX($K:$P,ROW(),MATCH(CW$3,$K$2:$P$2,0))</f>
        <v>#N/A</v>
      </c>
      <c r="CX685" s="19" t="e" cm="1">
        <f t="array" ref="CX685">INDEX($K:$P,ROW(),MATCH(CX$3,$K$2:$P$2,0))</f>
        <v>#N/A</v>
      </c>
      <c r="CY685" s="19" t="e" cm="1">
        <f t="array" ref="CY685">INDEX($K:$P,ROW(),MATCH(CY$3,$K$2:$P$2,0))</f>
        <v>#N/A</v>
      </c>
      <c r="CZ685" s="19" t="e" cm="1">
        <f t="array" ref="CZ685">INDEX($K:$P,ROW(),MATCH(CZ$3,$K$2:$P$2,0))</f>
        <v>#N/A</v>
      </c>
      <c r="DA685" s="19" t="e" cm="1">
        <f t="array" ref="DA685">INDEX($K:$P,ROW(),MATCH(DA$3,$K$2:$P$2,0))</f>
        <v>#N/A</v>
      </c>
      <c r="DB685" s="19" t="e" cm="1">
        <f t="array" ref="DB685">INDEX($K:$P,ROW(),MATCH(DB$3,$K$2:$P$2,0))</f>
        <v>#N/A</v>
      </c>
      <c r="DC685" s="19" t="e" cm="1">
        <f t="array" ref="DC685">INDEX($K:$P,ROW(),MATCH(DC$3,$K$2:$P$2,0))</f>
        <v>#N/A</v>
      </c>
      <c r="DD685" s="19" t="e" cm="1">
        <f t="array" ref="DD685">INDEX($K:$P,ROW(),MATCH(DD$3,$K$2:$P$2,0))</f>
        <v>#N/A</v>
      </c>
      <c r="DE685" s="19" t="e" cm="1">
        <f t="array" ref="DE685">INDEX($K:$P,ROW(),MATCH(DE$3,$K$2:$P$2,0))</f>
        <v>#N/A</v>
      </c>
      <c r="DF685" s="19" t="e" cm="1">
        <f t="array" ref="DF685">INDEX($K:$P,ROW(),MATCH(DF$3,$K$2:$P$2,0))</f>
        <v>#N/A</v>
      </c>
      <c r="DG685" s="19" t="e" cm="1">
        <f t="array" ref="DG685">INDEX($K:$P,ROW(),MATCH(DG$3,$K$2:$P$2,0))</f>
        <v>#N/A</v>
      </c>
      <c r="DH685" s="19" t="e" cm="1">
        <f t="array" ref="DH685">INDEX($K:$P,ROW(),MATCH(DH$3,$K$2:$P$2,0))</f>
        <v>#N/A</v>
      </c>
      <c r="DI685" s="19" t="e" cm="1">
        <f t="array" ref="DI685">INDEX($K:$P,ROW(),MATCH(DI$3,$K$2:$P$2,0))</f>
        <v>#N/A</v>
      </c>
      <c r="DJ685" s="19" t="e" cm="1">
        <f t="array" ref="DJ685">INDEX($K:$P,ROW(),MATCH(DJ$3,$K$2:$P$2,0))</f>
        <v>#N/A</v>
      </c>
      <c r="DK685" s="19" t="e" cm="1">
        <f t="array" ref="DK685">INDEX($K:$P,ROW(),MATCH(DK$3,$K$2:$P$2,0))</f>
        <v>#N/A</v>
      </c>
      <c r="DL685" s="19" t="e" cm="1">
        <f t="array" ref="DL685">INDEX($K:$P,ROW(),MATCH(DL$3,$K$2:$P$2,0))</f>
        <v>#N/A</v>
      </c>
    </row>
    <row r="686" spans="1:116" x14ac:dyDescent="0.4">
      <c r="D686" t="s">
        <v>812</v>
      </c>
      <c r="E686" s="8" t="str">
        <f t="shared" si="885"/>
        <v>686 LISTSALES-PV</v>
      </c>
      <c r="G686" s="145" t="s">
        <v>808</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4">
      <c r="D687" t="s">
        <v>812</v>
      </c>
      <c r="E687" s="8" t="str">
        <f t="shared" si="885"/>
        <v>687 LISTSALES-PV</v>
      </c>
      <c r="G687" s="145" t="s">
        <v>809</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4">
      <c r="D688" t="s">
        <v>812</v>
      </c>
      <c r="E688" s="8" t="str">
        <f t="shared" si="885"/>
        <v>688 LISTSALES-PV</v>
      </c>
      <c r="G688" s="145" t="s">
        <v>810</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4">
      <c r="D689" t="s">
        <v>812</v>
      </c>
      <c r="E689" s="8" t="str">
        <f t="shared" si="885"/>
        <v>689 LISTSALES-PV</v>
      </c>
      <c r="G689" s="127"/>
      <c r="H689" s="31"/>
      <c r="I689" s="73"/>
      <c r="J689" s="73"/>
      <c r="K689" s="18"/>
      <c r="L689" s="18"/>
      <c r="M689" s="18"/>
      <c r="N689" s="18"/>
      <c r="O689" s="18"/>
      <c r="P689" s="18"/>
      <c r="R689" s="33"/>
      <c r="S689" s="19"/>
      <c r="T689" s="19"/>
      <c r="U689" s="19"/>
      <c r="V689" s="19"/>
      <c r="W689" s="19"/>
      <c r="X689" s="19"/>
      <c r="Y689" s="19"/>
      <c r="Z689" s="19"/>
      <c r="AA689" s="19"/>
      <c r="AB689" s="19"/>
      <c r="AC689" s="19"/>
      <c r="AD689" s="19"/>
      <c r="AE689" s="19"/>
      <c r="AF689" s="19"/>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c r="CK689" s="19"/>
      <c r="CL689" s="19"/>
      <c r="CM689" s="19"/>
      <c r="CN689" s="19"/>
      <c r="CO689" s="19"/>
      <c r="CP689" s="19"/>
      <c r="CQ689" s="19"/>
      <c r="CR689" s="19"/>
      <c r="CS689" s="19"/>
      <c r="CT689" s="19"/>
      <c r="CU689" s="19"/>
      <c r="CV689" s="19"/>
      <c r="CW689" s="19"/>
      <c r="CX689" s="19"/>
      <c r="CY689" s="19"/>
      <c r="CZ689" s="19"/>
      <c r="DA689" s="19"/>
      <c r="DB689" s="19"/>
      <c r="DC689" s="19"/>
      <c r="DD689" s="19"/>
      <c r="DE689" s="19"/>
      <c r="DF689" s="19"/>
      <c r="DG689" s="19"/>
      <c r="DH689" s="19"/>
      <c r="DI689" s="19"/>
      <c r="DJ689" s="19"/>
      <c r="DK689" s="19"/>
      <c r="DL689" s="19"/>
    </row>
    <row r="690" spans="1:116" x14ac:dyDescent="0.4">
      <c r="D690" t="s">
        <v>812</v>
      </c>
      <c r="E690" s="8" t="str">
        <f t="shared" si="885"/>
        <v>690 LISTSALES-PV</v>
      </c>
      <c r="G690" s="127" t="s">
        <v>522</v>
      </c>
      <c r="H690" s="31"/>
      <c r="I690" s="73"/>
      <c r="J690" s="73"/>
      <c r="K690" s="18"/>
      <c r="L690" s="18"/>
      <c r="M690" s="18"/>
      <c r="N690" s="18"/>
      <c r="O690" s="18"/>
      <c r="P690" s="18"/>
      <c r="R690" s="33"/>
      <c r="S690" s="19"/>
      <c r="T690" s="19"/>
      <c r="U690" s="19"/>
      <c r="V690" s="19"/>
      <c r="W690" s="19"/>
      <c r="X690" s="19"/>
      <c r="Y690" s="19"/>
      <c r="Z690" s="19"/>
      <c r="AA690" s="19"/>
      <c r="AB690" s="19"/>
      <c r="AC690" s="19"/>
      <c r="AD690" s="19"/>
      <c r="AE690" s="19"/>
      <c r="AF690" s="19"/>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c r="CK690" s="19"/>
      <c r="CL690" s="19"/>
      <c r="CM690" s="19"/>
      <c r="CN690" s="19"/>
      <c r="CO690" s="19"/>
      <c r="CP690" s="19"/>
      <c r="CQ690" s="19"/>
      <c r="CR690" s="19"/>
      <c r="CS690" s="19"/>
      <c r="CT690" s="19"/>
      <c r="CU690" s="19"/>
      <c r="CV690" s="19"/>
      <c r="CW690" s="19"/>
      <c r="CX690" s="19"/>
      <c r="CY690" s="19"/>
      <c r="CZ690" s="19"/>
      <c r="DA690" s="19"/>
      <c r="DB690" s="19"/>
      <c r="DC690" s="19"/>
      <c r="DD690" s="19"/>
      <c r="DE690" s="19"/>
      <c r="DF690" s="19"/>
      <c r="DG690" s="19"/>
      <c r="DH690" s="19"/>
      <c r="DI690" s="19"/>
      <c r="DJ690" s="19"/>
      <c r="DK690" s="19"/>
      <c r="DL690" s="19"/>
    </row>
    <row r="691" spans="1:116" x14ac:dyDescent="0.4">
      <c r="D691" t="s">
        <v>812</v>
      </c>
      <c r="E691" s="8" t="str">
        <f t="shared" si="885"/>
        <v>691 LISTSALES-PV</v>
      </c>
      <c r="G691" s="158" t="s">
        <v>519</v>
      </c>
      <c r="H691" s="31"/>
      <c r="I691" s="73"/>
      <c r="J691" s="73"/>
      <c r="K691" s="23">
        <f t="shared" ref="K691:P698" ca="1" si="886">SUMIF($3:$3,K$2,691:691)</f>
        <v>-120000</v>
      </c>
      <c r="L691" s="23">
        <f t="shared" ca="1" si="886"/>
        <v>-120000</v>
      </c>
      <c r="M691" s="23">
        <f t="shared" ca="1" si="886"/>
        <v>-120000</v>
      </c>
      <c r="N691" s="23">
        <f t="shared" ca="1" si="886"/>
        <v>-120000</v>
      </c>
      <c r="O691" s="23">
        <f t="shared" ca="1" si="886"/>
        <v>-120000</v>
      </c>
      <c r="P691" s="23">
        <f t="shared" ca="1" si="886"/>
        <v>-120000</v>
      </c>
      <c r="R691" s="33"/>
      <c r="S691" s="24">
        <f ca="1">-+S661*S684</f>
        <v>-10000</v>
      </c>
      <c r="T691" s="24">
        <f t="shared" ref="T691:CE691" ca="1" si="887">-+T661*T684</f>
        <v>-10000</v>
      </c>
      <c r="U691" s="24">
        <f t="shared" ca="1" si="887"/>
        <v>-10000</v>
      </c>
      <c r="V691" s="24">
        <f t="shared" ca="1" si="887"/>
        <v>-10000</v>
      </c>
      <c r="W691" s="24">
        <f t="shared" ca="1" si="887"/>
        <v>-10000</v>
      </c>
      <c r="X691" s="24">
        <f t="shared" ca="1" si="887"/>
        <v>-10000</v>
      </c>
      <c r="Y691" s="24">
        <f t="shared" ca="1" si="887"/>
        <v>-10000</v>
      </c>
      <c r="Z691" s="24">
        <f t="shared" ca="1" si="887"/>
        <v>-10000</v>
      </c>
      <c r="AA691" s="24">
        <f t="shared" ca="1" si="887"/>
        <v>-10000</v>
      </c>
      <c r="AB691" s="24">
        <f t="shared" ca="1" si="887"/>
        <v>-10000</v>
      </c>
      <c r="AC691" s="24">
        <f t="shared" ca="1" si="887"/>
        <v>-10000</v>
      </c>
      <c r="AD691" s="24">
        <f t="shared" ca="1" si="887"/>
        <v>-10000</v>
      </c>
      <c r="AE691" s="24">
        <f t="shared" ca="1" si="887"/>
        <v>-10000</v>
      </c>
      <c r="AF691" s="24">
        <f t="shared" ca="1" si="887"/>
        <v>-10000</v>
      </c>
      <c r="AG691" s="24">
        <f t="shared" ca="1" si="887"/>
        <v>-10000</v>
      </c>
      <c r="AH691" s="24">
        <f t="shared" ca="1" si="887"/>
        <v>-10000</v>
      </c>
      <c r="AI691" s="24">
        <f t="shared" ca="1" si="887"/>
        <v>-10000</v>
      </c>
      <c r="AJ691" s="24">
        <f t="shared" ca="1" si="887"/>
        <v>-10000</v>
      </c>
      <c r="AK691" s="24">
        <f t="shared" ca="1" si="887"/>
        <v>-10000</v>
      </c>
      <c r="AL691" s="24">
        <f t="shared" ca="1" si="887"/>
        <v>-10000</v>
      </c>
      <c r="AM691" s="24">
        <f t="shared" ca="1" si="887"/>
        <v>-10000</v>
      </c>
      <c r="AN691" s="24">
        <f t="shared" ca="1" si="887"/>
        <v>-10000</v>
      </c>
      <c r="AO691" s="24">
        <f t="shared" ca="1" si="887"/>
        <v>-10000</v>
      </c>
      <c r="AP691" s="24">
        <f t="shared" ca="1" si="887"/>
        <v>-10000</v>
      </c>
      <c r="AQ691" s="24">
        <f t="shared" ca="1" si="887"/>
        <v>-10000</v>
      </c>
      <c r="AR691" s="24">
        <f t="shared" ca="1" si="887"/>
        <v>-10000</v>
      </c>
      <c r="AS691" s="24">
        <f t="shared" ca="1" si="887"/>
        <v>-10000</v>
      </c>
      <c r="AT691" s="24">
        <f t="shared" ca="1" si="887"/>
        <v>-10000</v>
      </c>
      <c r="AU691" s="24">
        <f t="shared" ca="1" si="887"/>
        <v>-10000</v>
      </c>
      <c r="AV691" s="24">
        <f t="shared" ca="1" si="887"/>
        <v>-10000</v>
      </c>
      <c r="AW691" s="24">
        <f t="shared" ca="1" si="887"/>
        <v>-10000</v>
      </c>
      <c r="AX691" s="24">
        <f t="shared" ca="1" si="887"/>
        <v>-10000</v>
      </c>
      <c r="AY691" s="24">
        <f t="shared" ca="1" si="887"/>
        <v>-10000</v>
      </c>
      <c r="AZ691" s="24">
        <f t="shared" ca="1" si="887"/>
        <v>-10000</v>
      </c>
      <c r="BA691" s="24">
        <f t="shared" ca="1" si="887"/>
        <v>-10000</v>
      </c>
      <c r="BB691" s="24">
        <f t="shared" ca="1" si="887"/>
        <v>-10000</v>
      </c>
      <c r="BC691" s="24">
        <f t="shared" ca="1" si="887"/>
        <v>-10000</v>
      </c>
      <c r="BD691" s="24">
        <f t="shared" ca="1" si="887"/>
        <v>-10000</v>
      </c>
      <c r="BE691" s="24">
        <f t="shared" ca="1" si="887"/>
        <v>-10000</v>
      </c>
      <c r="BF691" s="24">
        <f t="shared" ca="1" si="887"/>
        <v>-10000</v>
      </c>
      <c r="BG691" s="24">
        <f t="shared" ca="1" si="887"/>
        <v>-10000</v>
      </c>
      <c r="BH691" s="24">
        <f t="shared" ca="1" si="887"/>
        <v>-10000</v>
      </c>
      <c r="BI691" s="24">
        <f t="shared" ca="1" si="887"/>
        <v>-10000</v>
      </c>
      <c r="BJ691" s="24">
        <f t="shared" ca="1" si="887"/>
        <v>-10000</v>
      </c>
      <c r="BK691" s="24">
        <f t="shared" ca="1" si="887"/>
        <v>-10000</v>
      </c>
      <c r="BL691" s="24">
        <f t="shared" ca="1" si="887"/>
        <v>-10000</v>
      </c>
      <c r="BM691" s="24">
        <f t="shared" ca="1" si="887"/>
        <v>-10000</v>
      </c>
      <c r="BN691" s="24">
        <f t="shared" ca="1" si="887"/>
        <v>-10000</v>
      </c>
      <c r="BO691" s="24">
        <f t="shared" ca="1" si="887"/>
        <v>-10000</v>
      </c>
      <c r="BP691" s="24">
        <f t="shared" ca="1" si="887"/>
        <v>-10000</v>
      </c>
      <c r="BQ691" s="24">
        <f t="shared" ca="1" si="887"/>
        <v>-10000</v>
      </c>
      <c r="BR691" s="24">
        <f t="shared" ca="1" si="887"/>
        <v>-10000</v>
      </c>
      <c r="BS691" s="24">
        <f t="shared" ca="1" si="887"/>
        <v>-10000</v>
      </c>
      <c r="BT691" s="24">
        <f t="shared" ca="1" si="887"/>
        <v>-10000</v>
      </c>
      <c r="BU691" s="24">
        <f t="shared" ca="1" si="887"/>
        <v>-10000</v>
      </c>
      <c r="BV691" s="24">
        <f t="shared" ca="1" si="887"/>
        <v>-10000</v>
      </c>
      <c r="BW691" s="24">
        <f t="shared" ca="1" si="887"/>
        <v>-10000</v>
      </c>
      <c r="BX691" s="24">
        <f t="shared" ca="1" si="887"/>
        <v>-10000</v>
      </c>
      <c r="BY691" s="24">
        <f t="shared" ca="1" si="887"/>
        <v>-10000</v>
      </c>
      <c r="BZ691" s="24">
        <f t="shared" ca="1" si="887"/>
        <v>-10000</v>
      </c>
      <c r="CA691" s="24">
        <f t="shared" ca="1" si="887"/>
        <v>-10000</v>
      </c>
      <c r="CB691" s="24">
        <f t="shared" ca="1" si="887"/>
        <v>-10000</v>
      </c>
      <c r="CC691" s="24">
        <f t="shared" ca="1" si="887"/>
        <v>-10000</v>
      </c>
      <c r="CD691" s="24">
        <f t="shared" ca="1" si="887"/>
        <v>-10000</v>
      </c>
      <c r="CE691" s="24">
        <f t="shared" ca="1" si="887"/>
        <v>-10000</v>
      </c>
      <c r="CF691" s="24">
        <f t="shared" ref="CF691:DL691" ca="1" si="888">-+CF661*CF684</f>
        <v>-10000</v>
      </c>
      <c r="CG691" s="24">
        <f t="shared" ca="1" si="888"/>
        <v>-10000</v>
      </c>
      <c r="CH691" s="24">
        <f t="shared" ca="1" si="888"/>
        <v>-10000</v>
      </c>
      <c r="CI691" s="24">
        <f t="shared" ca="1" si="888"/>
        <v>-10000</v>
      </c>
      <c r="CJ691" s="24">
        <f t="shared" ca="1" si="888"/>
        <v>-10000</v>
      </c>
      <c r="CK691" s="24">
        <f t="shared" ca="1" si="888"/>
        <v>-10000</v>
      </c>
      <c r="CL691" s="24">
        <f t="shared" ca="1" si="888"/>
        <v>-10000</v>
      </c>
      <c r="CM691" s="24" t="e">
        <f t="shared" ca="1" si="888"/>
        <v>#N/A</v>
      </c>
      <c r="CN691" s="24" t="e">
        <f t="shared" ca="1" si="888"/>
        <v>#N/A</v>
      </c>
      <c r="CO691" s="24" t="e">
        <f t="shared" ca="1" si="888"/>
        <v>#N/A</v>
      </c>
      <c r="CP691" s="24" t="e">
        <f t="shared" ca="1" si="888"/>
        <v>#N/A</v>
      </c>
      <c r="CQ691" s="24" t="e">
        <f t="shared" ca="1" si="888"/>
        <v>#N/A</v>
      </c>
      <c r="CR691" s="24" t="e">
        <f t="shared" ca="1" si="888"/>
        <v>#N/A</v>
      </c>
      <c r="CS691" s="24" t="e">
        <f t="shared" ca="1" si="888"/>
        <v>#N/A</v>
      </c>
      <c r="CT691" s="24" t="e">
        <f t="shared" ca="1" si="888"/>
        <v>#N/A</v>
      </c>
      <c r="CU691" s="24" t="e">
        <f t="shared" ca="1" si="888"/>
        <v>#N/A</v>
      </c>
      <c r="CV691" s="24" t="e">
        <f t="shared" ca="1" si="888"/>
        <v>#N/A</v>
      </c>
      <c r="CW691" s="24" t="e">
        <f t="shared" ca="1" si="888"/>
        <v>#N/A</v>
      </c>
      <c r="CX691" s="24" t="e">
        <f t="shared" ca="1" si="888"/>
        <v>#N/A</v>
      </c>
      <c r="CY691" s="24" t="e">
        <f t="shared" ca="1" si="888"/>
        <v>#N/A</v>
      </c>
      <c r="CZ691" s="24" t="e">
        <f t="shared" ca="1" si="888"/>
        <v>#N/A</v>
      </c>
      <c r="DA691" s="24" t="e">
        <f t="shared" ca="1" si="888"/>
        <v>#N/A</v>
      </c>
      <c r="DB691" s="24" t="e">
        <f t="shared" ca="1" si="888"/>
        <v>#N/A</v>
      </c>
      <c r="DC691" s="24" t="e">
        <f t="shared" ca="1" si="888"/>
        <v>#N/A</v>
      </c>
      <c r="DD691" s="24" t="e">
        <f t="shared" ca="1" si="888"/>
        <v>#N/A</v>
      </c>
      <c r="DE691" s="24" t="e">
        <f t="shared" ca="1" si="888"/>
        <v>#N/A</v>
      </c>
      <c r="DF691" s="24" t="e">
        <f t="shared" ca="1" si="888"/>
        <v>#N/A</v>
      </c>
      <c r="DG691" s="24" t="e">
        <f t="shared" ca="1" si="888"/>
        <v>#N/A</v>
      </c>
      <c r="DH691" s="24" t="e">
        <f t="shared" ca="1" si="888"/>
        <v>#N/A</v>
      </c>
      <c r="DI691" s="24" t="e">
        <f t="shared" ca="1" si="888"/>
        <v>#N/A</v>
      </c>
      <c r="DJ691" s="24" t="e">
        <f t="shared" ca="1" si="888"/>
        <v>#N/A</v>
      </c>
      <c r="DK691" s="24" t="e">
        <f t="shared" ca="1" si="888"/>
        <v>#N/A</v>
      </c>
      <c r="DL691" s="24" t="e">
        <f t="shared" ca="1" si="888"/>
        <v>#N/A</v>
      </c>
    </row>
    <row r="692" spans="1:116" x14ac:dyDescent="0.4">
      <c r="D692" t="s">
        <v>812</v>
      </c>
      <c r="E692" s="8" t="str">
        <f t="shared" si="885"/>
        <v>692 LISTSALES-PV</v>
      </c>
      <c r="G692" s="158" t="s">
        <v>520</v>
      </c>
      <c r="H692" s="31"/>
      <c r="I692" s="73"/>
      <c r="J692" s="73"/>
      <c r="K692" s="23">
        <f t="shared" ca="1" si="886"/>
        <v>-120000</v>
      </c>
      <c r="L692" s="23">
        <f t="shared" ca="1" si="886"/>
        <v>-120000</v>
      </c>
      <c r="M692" s="23">
        <f t="shared" ca="1" si="886"/>
        <v>-120000</v>
      </c>
      <c r="N692" s="23">
        <f t="shared" ca="1" si="886"/>
        <v>-120000</v>
      </c>
      <c r="O692" s="23">
        <f t="shared" ca="1" si="886"/>
        <v>-120000</v>
      </c>
      <c r="P692" s="23">
        <f t="shared" ca="1" si="886"/>
        <v>-120000</v>
      </c>
      <c r="R692" s="33"/>
      <c r="S692" s="24">
        <f ca="1">-+S662*S685</f>
        <v>-10000</v>
      </c>
      <c r="T692" s="24">
        <f t="shared" ref="T692:CE692" ca="1" si="889">-+T662*T685</f>
        <v>-10000</v>
      </c>
      <c r="U692" s="24">
        <f t="shared" ca="1" si="889"/>
        <v>-10000</v>
      </c>
      <c r="V692" s="24">
        <f t="shared" ca="1" si="889"/>
        <v>-10000</v>
      </c>
      <c r="W692" s="24">
        <f t="shared" ca="1" si="889"/>
        <v>-10000</v>
      </c>
      <c r="X692" s="24">
        <f t="shared" ca="1" si="889"/>
        <v>-10000</v>
      </c>
      <c r="Y692" s="24">
        <f t="shared" ca="1" si="889"/>
        <v>-10000</v>
      </c>
      <c r="Z692" s="24">
        <f t="shared" ca="1" si="889"/>
        <v>-10000</v>
      </c>
      <c r="AA692" s="24">
        <f t="shared" ca="1" si="889"/>
        <v>-10000</v>
      </c>
      <c r="AB692" s="24">
        <f t="shared" ca="1" si="889"/>
        <v>-10000</v>
      </c>
      <c r="AC692" s="24">
        <f t="shared" ca="1" si="889"/>
        <v>-10000</v>
      </c>
      <c r="AD692" s="24">
        <f t="shared" ca="1" si="889"/>
        <v>-10000</v>
      </c>
      <c r="AE692" s="24">
        <f t="shared" ca="1" si="889"/>
        <v>-10000</v>
      </c>
      <c r="AF692" s="24">
        <f t="shared" ca="1" si="889"/>
        <v>-10000</v>
      </c>
      <c r="AG692" s="24">
        <f t="shared" ca="1" si="889"/>
        <v>-10000</v>
      </c>
      <c r="AH692" s="24">
        <f t="shared" ca="1" si="889"/>
        <v>-10000</v>
      </c>
      <c r="AI692" s="24">
        <f t="shared" ca="1" si="889"/>
        <v>-10000</v>
      </c>
      <c r="AJ692" s="24">
        <f t="shared" ca="1" si="889"/>
        <v>-10000</v>
      </c>
      <c r="AK692" s="24">
        <f t="shared" ca="1" si="889"/>
        <v>-10000</v>
      </c>
      <c r="AL692" s="24">
        <f t="shared" ca="1" si="889"/>
        <v>-10000</v>
      </c>
      <c r="AM692" s="24">
        <f t="shared" ca="1" si="889"/>
        <v>-10000</v>
      </c>
      <c r="AN692" s="24">
        <f t="shared" ca="1" si="889"/>
        <v>-10000</v>
      </c>
      <c r="AO692" s="24">
        <f t="shared" ca="1" si="889"/>
        <v>-10000</v>
      </c>
      <c r="AP692" s="24">
        <f t="shared" ca="1" si="889"/>
        <v>-10000</v>
      </c>
      <c r="AQ692" s="24">
        <f t="shared" ca="1" si="889"/>
        <v>-10000</v>
      </c>
      <c r="AR692" s="24">
        <f t="shared" ca="1" si="889"/>
        <v>-10000</v>
      </c>
      <c r="AS692" s="24">
        <f t="shared" ca="1" si="889"/>
        <v>-10000</v>
      </c>
      <c r="AT692" s="24">
        <f t="shared" ca="1" si="889"/>
        <v>-10000</v>
      </c>
      <c r="AU692" s="24">
        <f t="shared" ca="1" si="889"/>
        <v>-10000</v>
      </c>
      <c r="AV692" s="24">
        <f t="shared" ca="1" si="889"/>
        <v>-10000</v>
      </c>
      <c r="AW692" s="24">
        <f t="shared" ca="1" si="889"/>
        <v>-10000</v>
      </c>
      <c r="AX692" s="24">
        <f t="shared" ca="1" si="889"/>
        <v>-10000</v>
      </c>
      <c r="AY692" s="24">
        <f t="shared" ca="1" si="889"/>
        <v>-10000</v>
      </c>
      <c r="AZ692" s="24">
        <f t="shared" ca="1" si="889"/>
        <v>-10000</v>
      </c>
      <c r="BA692" s="24">
        <f t="shared" ca="1" si="889"/>
        <v>-10000</v>
      </c>
      <c r="BB692" s="24">
        <f t="shared" ca="1" si="889"/>
        <v>-10000</v>
      </c>
      <c r="BC692" s="24">
        <f t="shared" ca="1" si="889"/>
        <v>-10000</v>
      </c>
      <c r="BD692" s="24">
        <f t="shared" ca="1" si="889"/>
        <v>-10000</v>
      </c>
      <c r="BE692" s="24">
        <f t="shared" ca="1" si="889"/>
        <v>-10000</v>
      </c>
      <c r="BF692" s="24">
        <f t="shared" ca="1" si="889"/>
        <v>-10000</v>
      </c>
      <c r="BG692" s="24">
        <f t="shared" ca="1" si="889"/>
        <v>-10000</v>
      </c>
      <c r="BH692" s="24">
        <f t="shared" ca="1" si="889"/>
        <v>-10000</v>
      </c>
      <c r="BI692" s="24">
        <f t="shared" ca="1" si="889"/>
        <v>-10000</v>
      </c>
      <c r="BJ692" s="24">
        <f t="shared" ca="1" si="889"/>
        <v>-10000</v>
      </c>
      <c r="BK692" s="24">
        <f t="shared" ca="1" si="889"/>
        <v>-10000</v>
      </c>
      <c r="BL692" s="24">
        <f t="shared" ca="1" si="889"/>
        <v>-10000</v>
      </c>
      <c r="BM692" s="24">
        <f t="shared" ca="1" si="889"/>
        <v>-10000</v>
      </c>
      <c r="BN692" s="24">
        <f t="shared" ca="1" si="889"/>
        <v>-10000</v>
      </c>
      <c r="BO692" s="24">
        <f t="shared" ca="1" si="889"/>
        <v>-10000</v>
      </c>
      <c r="BP692" s="24">
        <f t="shared" ca="1" si="889"/>
        <v>-10000</v>
      </c>
      <c r="BQ692" s="24">
        <f t="shared" ca="1" si="889"/>
        <v>-10000</v>
      </c>
      <c r="BR692" s="24">
        <f t="shared" ca="1" si="889"/>
        <v>-10000</v>
      </c>
      <c r="BS692" s="24">
        <f t="shared" ca="1" si="889"/>
        <v>-10000</v>
      </c>
      <c r="BT692" s="24">
        <f t="shared" ca="1" si="889"/>
        <v>-10000</v>
      </c>
      <c r="BU692" s="24">
        <f t="shared" ca="1" si="889"/>
        <v>-10000</v>
      </c>
      <c r="BV692" s="24">
        <f t="shared" ca="1" si="889"/>
        <v>-10000</v>
      </c>
      <c r="BW692" s="24">
        <f t="shared" ca="1" si="889"/>
        <v>-10000</v>
      </c>
      <c r="BX692" s="24">
        <f t="shared" ca="1" si="889"/>
        <v>-10000</v>
      </c>
      <c r="BY692" s="24">
        <f t="shared" ca="1" si="889"/>
        <v>-10000</v>
      </c>
      <c r="BZ692" s="24">
        <f t="shared" ca="1" si="889"/>
        <v>-10000</v>
      </c>
      <c r="CA692" s="24">
        <f t="shared" ca="1" si="889"/>
        <v>-10000</v>
      </c>
      <c r="CB692" s="24">
        <f t="shared" ca="1" si="889"/>
        <v>-10000</v>
      </c>
      <c r="CC692" s="24">
        <f t="shared" ca="1" si="889"/>
        <v>-10000</v>
      </c>
      <c r="CD692" s="24">
        <f t="shared" ca="1" si="889"/>
        <v>-10000</v>
      </c>
      <c r="CE692" s="24">
        <f t="shared" ca="1" si="889"/>
        <v>-10000</v>
      </c>
      <c r="CF692" s="24">
        <f t="shared" ref="CF692:DL692" ca="1" si="890">-+CF662*CF685</f>
        <v>-10000</v>
      </c>
      <c r="CG692" s="24">
        <f t="shared" ca="1" si="890"/>
        <v>-10000</v>
      </c>
      <c r="CH692" s="24">
        <f t="shared" ca="1" si="890"/>
        <v>-10000</v>
      </c>
      <c r="CI692" s="24">
        <f t="shared" ca="1" si="890"/>
        <v>-10000</v>
      </c>
      <c r="CJ692" s="24">
        <f t="shared" ca="1" si="890"/>
        <v>-10000</v>
      </c>
      <c r="CK692" s="24">
        <f t="shared" ca="1" si="890"/>
        <v>-10000</v>
      </c>
      <c r="CL692" s="24">
        <f t="shared" ca="1" si="890"/>
        <v>-10000</v>
      </c>
      <c r="CM692" s="24" t="e">
        <f t="shared" ca="1" si="890"/>
        <v>#N/A</v>
      </c>
      <c r="CN692" s="24" t="e">
        <f t="shared" ca="1" si="890"/>
        <v>#N/A</v>
      </c>
      <c r="CO692" s="24" t="e">
        <f t="shared" ca="1" si="890"/>
        <v>#N/A</v>
      </c>
      <c r="CP692" s="24" t="e">
        <f t="shared" ca="1" si="890"/>
        <v>#N/A</v>
      </c>
      <c r="CQ692" s="24" t="e">
        <f t="shared" ca="1" si="890"/>
        <v>#N/A</v>
      </c>
      <c r="CR692" s="24" t="e">
        <f t="shared" ca="1" si="890"/>
        <v>#N/A</v>
      </c>
      <c r="CS692" s="24" t="e">
        <f t="shared" ca="1" si="890"/>
        <v>#N/A</v>
      </c>
      <c r="CT692" s="24" t="e">
        <f t="shared" ca="1" si="890"/>
        <v>#N/A</v>
      </c>
      <c r="CU692" s="24" t="e">
        <f t="shared" ca="1" si="890"/>
        <v>#N/A</v>
      </c>
      <c r="CV692" s="24" t="e">
        <f t="shared" ca="1" si="890"/>
        <v>#N/A</v>
      </c>
      <c r="CW692" s="24" t="e">
        <f t="shared" ca="1" si="890"/>
        <v>#N/A</v>
      </c>
      <c r="CX692" s="24" t="e">
        <f t="shared" ca="1" si="890"/>
        <v>#N/A</v>
      </c>
      <c r="CY692" s="24" t="e">
        <f t="shared" ca="1" si="890"/>
        <v>#N/A</v>
      </c>
      <c r="CZ692" s="24" t="e">
        <f t="shared" ca="1" si="890"/>
        <v>#N/A</v>
      </c>
      <c r="DA692" s="24" t="e">
        <f t="shared" ca="1" si="890"/>
        <v>#N/A</v>
      </c>
      <c r="DB692" s="24" t="e">
        <f t="shared" ca="1" si="890"/>
        <v>#N/A</v>
      </c>
      <c r="DC692" s="24" t="e">
        <f t="shared" ca="1" si="890"/>
        <v>#N/A</v>
      </c>
      <c r="DD692" s="24" t="e">
        <f t="shared" ca="1" si="890"/>
        <v>#N/A</v>
      </c>
      <c r="DE692" s="24" t="e">
        <f t="shared" ca="1" si="890"/>
        <v>#N/A</v>
      </c>
      <c r="DF692" s="24" t="e">
        <f t="shared" ca="1" si="890"/>
        <v>#N/A</v>
      </c>
      <c r="DG692" s="24" t="e">
        <f t="shared" ca="1" si="890"/>
        <v>#N/A</v>
      </c>
      <c r="DH692" s="24" t="e">
        <f t="shared" ca="1" si="890"/>
        <v>#N/A</v>
      </c>
      <c r="DI692" s="24" t="e">
        <f t="shared" ca="1" si="890"/>
        <v>#N/A</v>
      </c>
      <c r="DJ692" s="24" t="e">
        <f t="shared" ca="1" si="890"/>
        <v>#N/A</v>
      </c>
      <c r="DK692" s="24" t="e">
        <f t="shared" ca="1" si="890"/>
        <v>#N/A</v>
      </c>
      <c r="DL692" s="24" t="e">
        <f t="shared" ca="1" si="890"/>
        <v>#N/A</v>
      </c>
    </row>
    <row r="693" spans="1:116" x14ac:dyDescent="0.4">
      <c r="D693" t="s">
        <v>812</v>
      </c>
      <c r="E693" s="8" t="str">
        <f t="shared" si="885"/>
        <v>693 LISTSALES-PV</v>
      </c>
      <c r="G693" s="158" t="s">
        <v>808</v>
      </c>
      <c r="H693" s="31"/>
      <c r="I693" s="73"/>
      <c r="J693" s="73"/>
      <c r="K693" s="23">
        <f t="shared" ca="1" si="886"/>
        <v>-60000</v>
      </c>
      <c r="L693" s="23">
        <f t="shared" ca="1" si="886"/>
        <v>-60000</v>
      </c>
      <c r="M693" s="23">
        <f t="shared" ca="1" si="886"/>
        <v>-60000</v>
      </c>
      <c r="N693" s="23">
        <f t="shared" ca="1" si="886"/>
        <v>-60000</v>
      </c>
      <c r="O693" s="23">
        <f t="shared" ca="1" si="886"/>
        <v>-60000</v>
      </c>
      <c r="P693" s="23">
        <f t="shared" ca="1" si="886"/>
        <v>-60000</v>
      </c>
      <c r="R693" s="33"/>
      <c r="S693" s="24">
        <f ca="1">-+S663*S686</f>
        <v>-5000</v>
      </c>
      <c r="T693" s="24">
        <f t="shared" ref="T693:CE693" ca="1" si="891">-+T663*T686</f>
        <v>-5000</v>
      </c>
      <c r="U693" s="24">
        <f t="shared" ca="1" si="891"/>
        <v>-5000</v>
      </c>
      <c r="V693" s="24">
        <f t="shared" ca="1" si="891"/>
        <v>-5000</v>
      </c>
      <c r="W693" s="24">
        <f t="shared" ca="1" si="891"/>
        <v>-5000</v>
      </c>
      <c r="X693" s="24">
        <f t="shared" ca="1" si="891"/>
        <v>-5000</v>
      </c>
      <c r="Y693" s="24">
        <f t="shared" ca="1" si="891"/>
        <v>-5000</v>
      </c>
      <c r="Z693" s="24">
        <f t="shared" ca="1" si="891"/>
        <v>-5000</v>
      </c>
      <c r="AA693" s="24">
        <f t="shared" ca="1" si="891"/>
        <v>-5000</v>
      </c>
      <c r="AB693" s="24">
        <f t="shared" ca="1" si="891"/>
        <v>-5000</v>
      </c>
      <c r="AC693" s="24">
        <f t="shared" ca="1" si="891"/>
        <v>-5000</v>
      </c>
      <c r="AD693" s="24">
        <f t="shared" ca="1" si="891"/>
        <v>-5000</v>
      </c>
      <c r="AE693" s="24">
        <f t="shared" ca="1" si="891"/>
        <v>-5000</v>
      </c>
      <c r="AF693" s="24">
        <f t="shared" ca="1" si="891"/>
        <v>-5000</v>
      </c>
      <c r="AG693" s="24">
        <f t="shared" ca="1" si="891"/>
        <v>-5000</v>
      </c>
      <c r="AH693" s="24">
        <f t="shared" ca="1" si="891"/>
        <v>-5000</v>
      </c>
      <c r="AI693" s="24">
        <f t="shared" ca="1" si="891"/>
        <v>-5000</v>
      </c>
      <c r="AJ693" s="24">
        <f t="shared" ca="1" si="891"/>
        <v>-5000</v>
      </c>
      <c r="AK693" s="24">
        <f t="shared" ca="1" si="891"/>
        <v>-5000</v>
      </c>
      <c r="AL693" s="24">
        <f t="shared" ca="1" si="891"/>
        <v>-5000</v>
      </c>
      <c r="AM693" s="24">
        <f t="shared" ca="1" si="891"/>
        <v>-5000</v>
      </c>
      <c r="AN693" s="24">
        <f t="shared" ca="1" si="891"/>
        <v>-5000</v>
      </c>
      <c r="AO693" s="24">
        <f t="shared" ca="1" si="891"/>
        <v>-5000</v>
      </c>
      <c r="AP693" s="24">
        <f t="shared" ca="1" si="891"/>
        <v>-5000</v>
      </c>
      <c r="AQ693" s="24">
        <f t="shared" ca="1" si="891"/>
        <v>-5000</v>
      </c>
      <c r="AR693" s="24">
        <f t="shared" ca="1" si="891"/>
        <v>-5000</v>
      </c>
      <c r="AS693" s="24">
        <f t="shared" ca="1" si="891"/>
        <v>-5000</v>
      </c>
      <c r="AT693" s="24">
        <f t="shared" ca="1" si="891"/>
        <v>-5000</v>
      </c>
      <c r="AU693" s="24">
        <f t="shared" ca="1" si="891"/>
        <v>-5000</v>
      </c>
      <c r="AV693" s="24">
        <f t="shared" ca="1" si="891"/>
        <v>-5000</v>
      </c>
      <c r="AW693" s="24">
        <f t="shared" ca="1" si="891"/>
        <v>-5000</v>
      </c>
      <c r="AX693" s="24">
        <f t="shared" ca="1" si="891"/>
        <v>-5000</v>
      </c>
      <c r="AY693" s="24">
        <f t="shared" ca="1" si="891"/>
        <v>-5000</v>
      </c>
      <c r="AZ693" s="24">
        <f t="shared" ca="1" si="891"/>
        <v>-5000</v>
      </c>
      <c r="BA693" s="24">
        <f t="shared" ca="1" si="891"/>
        <v>-5000</v>
      </c>
      <c r="BB693" s="24">
        <f t="shared" ca="1" si="891"/>
        <v>-5000</v>
      </c>
      <c r="BC693" s="24">
        <f t="shared" ca="1" si="891"/>
        <v>-5000</v>
      </c>
      <c r="BD693" s="24">
        <f t="shared" ca="1" si="891"/>
        <v>-5000</v>
      </c>
      <c r="BE693" s="24">
        <f t="shared" ca="1" si="891"/>
        <v>-5000</v>
      </c>
      <c r="BF693" s="24">
        <f t="shared" ca="1" si="891"/>
        <v>-5000</v>
      </c>
      <c r="BG693" s="24">
        <f t="shared" ca="1" si="891"/>
        <v>-5000</v>
      </c>
      <c r="BH693" s="24">
        <f t="shared" ca="1" si="891"/>
        <v>-5000</v>
      </c>
      <c r="BI693" s="24">
        <f t="shared" ca="1" si="891"/>
        <v>-5000</v>
      </c>
      <c r="BJ693" s="24">
        <f t="shared" ca="1" si="891"/>
        <v>-5000</v>
      </c>
      <c r="BK693" s="24">
        <f t="shared" ca="1" si="891"/>
        <v>-5000</v>
      </c>
      <c r="BL693" s="24">
        <f t="shared" ca="1" si="891"/>
        <v>-5000</v>
      </c>
      <c r="BM693" s="24">
        <f t="shared" ca="1" si="891"/>
        <v>-5000</v>
      </c>
      <c r="BN693" s="24">
        <f t="shared" ca="1" si="891"/>
        <v>-5000</v>
      </c>
      <c r="BO693" s="24">
        <f t="shared" ca="1" si="891"/>
        <v>-5000</v>
      </c>
      <c r="BP693" s="24">
        <f t="shared" ca="1" si="891"/>
        <v>-5000</v>
      </c>
      <c r="BQ693" s="24">
        <f t="shared" ca="1" si="891"/>
        <v>-5000</v>
      </c>
      <c r="BR693" s="24">
        <f t="shared" ca="1" si="891"/>
        <v>-5000</v>
      </c>
      <c r="BS693" s="24">
        <f t="shared" ca="1" si="891"/>
        <v>-5000</v>
      </c>
      <c r="BT693" s="24">
        <f t="shared" ca="1" si="891"/>
        <v>-5000</v>
      </c>
      <c r="BU693" s="24">
        <f t="shared" ca="1" si="891"/>
        <v>-5000</v>
      </c>
      <c r="BV693" s="24">
        <f t="shared" ca="1" si="891"/>
        <v>-5000</v>
      </c>
      <c r="BW693" s="24">
        <f t="shared" ca="1" si="891"/>
        <v>-5000</v>
      </c>
      <c r="BX693" s="24">
        <f t="shared" ca="1" si="891"/>
        <v>-5000</v>
      </c>
      <c r="BY693" s="24">
        <f t="shared" ca="1" si="891"/>
        <v>-5000</v>
      </c>
      <c r="BZ693" s="24">
        <f t="shared" ca="1" si="891"/>
        <v>-5000</v>
      </c>
      <c r="CA693" s="24">
        <f t="shared" ca="1" si="891"/>
        <v>-5000</v>
      </c>
      <c r="CB693" s="24">
        <f t="shared" ca="1" si="891"/>
        <v>-5000</v>
      </c>
      <c r="CC693" s="24">
        <f t="shared" ca="1" si="891"/>
        <v>-5000</v>
      </c>
      <c r="CD693" s="24">
        <f t="shared" ca="1" si="891"/>
        <v>-5000</v>
      </c>
      <c r="CE693" s="24">
        <f t="shared" ca="1" si="891"/>
        <v>-5000</v>
      </c>
      <c r="CF693" s="24">
        <f t="shared" ref="CF693:DL693" ca="1" si="892">-+CF663*CF686</f>
        <v>-5000</v>
      </c>
      <c r="CG693" s="24">
        <f t="shared" ca="1" si="892"/>
        <v>-5000</v>
      </c>
      <c r="CH693" s="24">
        <f t="shared" ca="1" si="892"/>
        <v>-5000</v>
      </c>
      <c r="CI693" s="24">
        <f t="shared" ca="1" si="892"/>
        <v>-5000</v>
      </c>
      <c r="CJ693" s="24">
        <f t="shared" ca="1" si="892"/>
        <v>-5000</v>
      </c>
      <c r="CK693" s="24">
        <f t="shared" ca="1" si="892"/>
        <v>-5000</v>
      </c>
      <c r="CL693" s="24">
        <f t="shared" ca="1" si="892"/>
        <v>-5000</v>
      </c>
      <c r="CM693" s="24" t="e">
        <f t="shared" ca="1" si="892"/>
        <v>#N/A</v>
      </c>
      <c r="CN693" s="24" t="e">
        <f t="shared" ca="1" si="892"/>
        <v>#N/A</v>
      </c>
      <c r="CO693" s="24" t="e">
        <f t="shared" ca="1" si="892"/>
        <v>#N/A</v>
      </c>
      <c r="CP693" s="24" t="e">
        <f t="shared" ca="1" si="892"/>
        <v>#N/A</v>
      </c>
      <c r="CQ693" s="24" t="e">
        <f t="shared" ca="1" si="892"/>
        <v>#N/A</v>
      </c>
      <c r="CR693" s="24" t="e">
        <f t="shared" ca="1" si="892"/>
        <v>#N/A</v>
      </c>
      <c r="CS693" s="24" t="e">
        <f t="shared" ca="1" si="892"/>
        <v>#N/A</v>
      </c>
      <c r="CT693" s="24" t="e">
        <f t="shared" ca="1" si="892"/>
        <v>#N/A</v>
      </c>
      <c r="CU693" s="24" t="e">
        <f t="shared" ca="1" si="892"/>
        <v>#N/A</v>
      </c>
      <c r="CV693" s="24" t="e">
        <f t="shared" ca="1" si="892"/>
        <v>#N/A</v>
      </c>
      <c r="CW693" s="24" t="e">
        <f t="shared" ca="1" si="892"/>
        <v>#N/A</v>
      </c>
      <c r="CX693" s="24" t="e">
        <f t="shared" ca="1" si="892"/>
        <v>#N/A</v>
      </c>
      <c r="CY693" s="24" t="e">
        <f t="shared" ca="1" si="892"/>
        <v>#N/A</v>
      </c>
      <c r="CZ693" s="24" t="e">
        <f t="shared" ca="1" si="892"/>
        <v>#N/A</v>
      </c>
      <c r="DA693" s="24" t="e">
        <f t="shared" ca="1" si="892"/>
        <v>#N/A</v>
      </c>
      <c r="DB693" s="24" t="e">
        <f t="shared" ca="1" si="892"/>
        <v>#N/A</v>
      </c>
      <c r="DC693" s="24" t="e">
        <f t="shared" ca="1" si="892"/>
        <v>#N/A</v>
      </c>
      <c r="DD693" s="24" t="e">
        <f t="shared" ca="1" si="892"/>
        <v>#N/A</v>
      </c>
      <c r="DE693" s="24" t="e">
        <f t="shared" ca="1" si="892"/>
        <v>#N/A</v>
      </c>
      <c r="DF693" s="24" t="e">
        <f t="shared" ca="1" si="892"/>
        <v>#N/A</v>
      </c>
      <c r="DG693" s="24" t="e">
        <f t="shared" ca="1" si="892"/>
        <v>#N/A</v>
      </c>
      <c r="DH693" s="24" t="e">
        <f t="shared" ca="1" si="892"/>
        <v>#N/A</v>
      </c>
      <c r="DI693" s="24" t="e">
        <f t="shared" ca="1" si="892"/>
        <v>#N/A</v>
      </c>
      <c r="DJ693" s="24" t="e">
        <f t="shared" ca="1" si="892"/>
        <v>#N/A</v>
      </c>
      <c r="DK693" s="24" t="e">
        <f t="shared" ca="1" si="892"/>
        <v>#N/A</v>
      </c>
      <c r="DL693" s="24" t="e">
        <f t="shared" ca="1" si="892"/>
        <v>#N/A</v>
      </c>
    </row>
    <row r="694" spans="1:116" x14ac:dyDescent="0.4">
      <c r="D694" t="s">
        <v>812</v>
      </c>
      <c r="E694" s="8" t="str">
        <f t="shared" si="885"/>
        <v>694 LISTSALES-PV</v>
      </c>
      <c r="G694" s="158" t="s">
        <v>809</v>
      </c>
      <c r="H694" s="31"/>
      <c r="I694" s="73"/>
      <c r="J694" s="73"/>
      <c r="K694" s="23">
        <f t="shared" ca="1" si="886"/>
        <v>-180000</v>
      </c>
      <c r="L694" s="23">
        <f t="shared" ca="1" si="886"/>
        <v>-180000</v>
      </c>
      <c r="M694" s="23">
        <f t="shared" ca="1" si="886"/>
        <v>-180000</v>
      </c>
      <c r="N694" s="23">
        <f t="shared" ca="1" si="886"/>
        <v>-180000</v>
      </c>
      <c r="O694" s="23">
        <f t="shared" ca="1" si="886"/>
        <v>-180000</v>
      </c>
      <c r="P694" s="23">
        <f t="shared" ca="1" si="886"/>
        <v>-180000</v>
      </c>
      <c r="R694" s="33"/>
      <c r="S694" s="24">
        <f ca="1">-+S664*S687</f>
        <v>-15000</v>
      </c>
      <c r="T694" s="24">
        <f t="shared" ref="T694:CE694" ca="1" si="893">-+T664*T687</f>
        <v>-15000</v>
      </c>
      <c r="U694" s="24">
        <f t="shared" ca="1" si="893"/>
        <v>-15000</v>
      </c>
      <c r="V694" s="24">
        <f t="shared" ca="1" si="893"/>
        <v>-15000</v>
      </c>
      <c r="W694" s="24">
        <f t="shared" ca="1" si="893"/>
        <v>-15000</v>
      </c>
      <c r="X694" s="24">
        <f t="shared" ca="1" si="893"/>
        <v>-15000</v>
      </c>
      <c r="Y694" s="24">
        <f t="shared" ca="1" si="893"/>
        <v>-15000</v>
      </c>
      <c r="Z694" s="24">
        <f t="shared" ca="1" si="893"/>
        <v>-15000</v>
      </c>
      <c r="AA694" s="24">
        <f t="shared" ca="1" si="893"/>
        <v>-15000</v>
      </c>
      <c r="AB694" s="24">
        <f t="shared" ca="1" si="893"/>
        <v>-15000</v>
      </c>
      <c r="AC694" s="24">
        <f t="shared" ca="1" si="893"/>
        <v>-15000</v>
      </c>
      <c r="AD694" s="24">
        <f t="shared" ca="1" si="893"/>
        <v>-15000</v>
      </c>
      <c r="AE694" s="24">
        <f t="shared" ca="1" si="893"/>
        <v>-15000</v>
      </c>
      <c r="AF694" s="24">
        <f t="shared" ca="1" si="893"/>
        <v>-15000</v>
      </c>
      <c r="AG694" s="24">
        <f t="shared" ca="1" si="893"/>
        <v>-15000</v>
      </c>
      <c r="AH694" s="24">
        <f t="shared" ca="1" si="893"/>
        <v>-15000</v>
      </c>
      <c r="AI694" s="24">
        <f t="shared" ca="1" si="893"/>
        <v>-15000</v>
      </c>
      <c r="AJ694" s="24">
        <f t="shared" ca="1" si="893"/>
        <v>-15000</v>
      </c>
      <c r="AK694" s="24">
        <f t="shared" ca="1" si="893"/>
        <v>-15000</v>
      </c>
      <c r="AL694" s="24">
        <f t="shared" ca="1" si="893"/>
        <v>-15000</v>
      </c>
      <c r="AM694" s="24">
        <f t="shared" ca="1" si="893"/>
        <v>-15000</v>
      </c>
      <c r="AN694" s="24">
        <f t="shared" ca="1" si="893"/>
        <v>-15000</v>
      </c>
      <c r="AO694" s="24">
        <f t="shared" ca="1" si="893"/>
        <v>-15000</v>
      </c>
      <c r="AP694" s="24">
        <f t="shared" ca="1" si="893"/>
        <v>-15000</v>
      </c>
      <c r="AQ694" s="24">
        <f t="shared" ca="1" si="893"/>
        <v>-15000</v>
      </c>
      <c r="AR694" s="24">
        <f t="shared" ca="1" si="893"/>
        <v>-15000</v>
      </c>
      <c r="AS694" s="24">
        <f t="shared" ca="1" si="893"/>
        <v>-15000</v>
      </c>
      <c r="AT694" s="24">
        <f t="shared" ca="1" si="893"/>
        <v>-15000</v>
      </c>
      <c r="AU694" s="24">
        <f t="shared" ca="1" si="893"/>
        <v>-15000</v>
      </c>
      <c r="AV694" s="24">
        <f t="shared" ca="1" si="893"/>
        <v>-15000</v>
      </c>
      <c r="AW694" s="24">
        <f t="shared" ca="1" si="893"/>
        <v>-15000</v>
      </c>
      <c r="AX694" s="24">
        <f t="shared" ca="1" si="893"/>
        <v>-15000</v>
      </c>
      <c r="AY694" s="24">
        <f t="shared" ca="1" si="893"/>
        <v>-15000</v>
      </c>
      <c r="AZ694" s="24">
        <f t="shared" ca="1" si="893"/>
        <v>-15000</v>
      </c>
      <c r="BA694" s="24">
        <f t="shared" ca="1" si="893"/>
        <v>-15000</v>
      </c>
      <c r="BB694" s="24">
        <f t="shared" ca="1" si="893"/>
        <v>-15000</v>
      </c>
      <c r="BC694" s="24">
        <f t="shared" ca="1" si="893"/>
        <v>-15000</v>
      </c>
      <c r="BD694" s="24">
        <f t="shared" ca="1" si="893"/>
        <v>-15000</v>
      </c>
      <c r="BE694" s="24">
        <f t="shared" ca="1" si="893"/>
        <v>-15000</v>
      </c>
      <c r="BF694" s="24">
        <f t="shared" ca="1" si="893"/>
        <v>-15000</v>
      </c>
      <c r="BG694" s="24">
        <f t="shared" ca="1" si="893"/>
        <v>-15000</v>
      </c>
      <c r="BH694" s="24">
        <f t="shared" ca="1" si="893"/>
        <v>-15000</v>
      </c>
      <c r="BI694" s="24">
        <f t="shared" ca="1" si="893"/>
        <v>-15000</v>
      </c>
      <c r="BJ694" s="24">
        <f t="shared" ca="1" si="893"/>
        <v>-15000</v>
      </c>
      <c r="BK694" s="24">
        <f t="shared" ca="1" si="893"/>
        <v>-15000</v>
      </c>
      <c r="BL694" s="24">
        <f t="shared" ca="1" si="893"/>
        <v>-15000</v>
      </c>
      <c r="BM694" s="24">
        <f t="shared" ca="1" si="893"/>
        <v>-15000</v>
      </c>
      <c r="BN694" s="24">
        <f t="shared" ca="1" si="893"/>
        <v>-15000</v>
      </c>
      <c r="BO694" s="24">
        <f t="shared" ca="1" si="893"/>
        <v>-15000</v>
      </c>
      <c r="BP694" s="24">
        <f t="shared" ca="1" si="893"/>
        <v>-15000</v>
      </c>
      <c r="BQ694" s="24">
        <f t="shared" ca="1" si="893"/>
        <v>-15000</v>
      </c>
      <c r="BR694" s="24">
        <f t="shared" ca="1" si="893"/>
        <v>-15000</v>
      </c>
      <c r="BS694" s="24">
        <f t="shared" ca="1" si="893"/>
        <v>-15000</v>
      </c>
      <c r="BT694" s="24">
        <f t="shared" ca="1" si="893"/>
        <v>-15000</v>
      </c>
      <c r="BU694" s="24">
        <f t="shared" ca="1" si="893"/>
        <v>-15000</v>
      </c>
      <c r="BV694" s="24">
        <f t="shared" ca="1" si="893"/>
        <v>-15000</v>
      </c>
      <c r="BW694" s="24">
        <f t="shared" ca="1" si="893"/>
        <v>-15000</v>
      </c>
      <c r="BX694" s="24">
        <f t="shared" ca="1" si="893"/>
        <v>-15000</v>
      </c>
      <c r="BY694" s="24">
        <f t="shared" ca="1" si="893"/>
        <v>-15000</v>
      </c>
      <c r="BZ694" s="24">
        <f t="shared" ca="1" si="893"/>
        <v>-15000</v>
      </c>
      <c r="CA694" s="24">
        <f t="shared" ca="1" si="893"/>
        <v>-15000</v>
      </c>
      <c r="CB694" s="24">
        <f t="shared" ca="1" si="893"/>
        <v>-15000</v>
      </c>
      <c r="CC694" s="24">
        <f t="shared" ca="1" si="893"/>
        <v>-15000</v>
      </c>
      <c r="CD694" s="24">
        <f t="shared" ca="1" si="893"/>
        <v>-15000</v>
      </c>
      <c r="CE694" s="24">
        <f t="shared" ca="1" si="893"/>
        <v>-15000</v>
      </c>
      <c r="CF694" s="24">
        <f t="shared" ref="CF694:DL694" ca="1" si="894">-+CF664*CF687</f>
        <v>-15000</v>
      </c>
      <c r="CG694" s="24">
        <f t="shared" ca="1" si="894"/>
        <v>-15000</v>
      </c>
      <c r="CH694" s="24">
        <f t="shared" ca="1" si="894"/>
        <v>-15000</v>
      </c>
      <c r="CI694" s="24">
        <f t="shared" ca="1" si="894"/>
        <v>-15000</v>
      </c>
      <c r="CJ694" s="24">
        <f t="shared" ca="1" si="894"/>
        <v>-15000</v>
      </c>
      <c r="CK694" s="24">
        <f t="shared" ca="1" si="894"/>
        <v>-15000</v>
      </c>
      <c r="CL694" s="24">
        <f t="shared" ca="1" si="894"/>
        <v>-15000</v>
      </c>
      <c r="CM694" s="24" t="e">
        <f t="shared" ca="1" si="894"/>
        <v>#N/A</v>
      </c>
      <c r="CN694" s="24" t="e">
        <f t="shared" ca="1" si="894"/>
        <v>#N/A</v>
      </c>
      <c r="CO694" s="24" t="e">
        <f t="shared" ca="1" si="894"/>
        <v>#N/A</v>
      </c>
      <c r="CP694" s="24" t="e">
        <f t="shared" ca="1" si="894"/>
        <v>#N/A</v>
      </c>
      <c r="CQ694" s="24" t="e">
        <f t="shared" ca="1" si="894"/>
        <v>#N/A</v>
      </c>
      <c r="CR694" s="24" t="e">
        <f t="shared" ca="1" si="894"/>
        <v>#N/A</v>
      </c>
      <c r="CS694" s="24" t="e">
        <f t="shared" ca="1" si="894"/>
        <v>#N/A</v>
      </c>
      <c r="CT694" s="24" t="e">
        <f t="shared" ca="1" si="894"/>
        <v>#N/A</v>
      </c>
      <c r="CU694" s="24" t="e">
        <f t="shared" ca="1" si="894"/>
        <v>#N/A</v>
      </c>
      <c r="CV694" s="24" t="e">
        <f t="shared" ca="1" si="894"/>
        <v>#N/A</v>
      </c>
      <c r="CW694" s="24" t="e">
        <f t="shared" ca="1" si="894"/>
        <v>#N/A</v>
      </c>
      <c r="CX694" s="24" t="e">
        <f t="shared" ca="1" si="894"/>
        <v>#N/A</v>
      </c>
      <c r="CY694" s="24" t="e">
        <f t="shared" ca="1" si="894"/>
        <v>#N/A</v>
      </c>
      <c r="CZ694" s="24" t="e">
        <f t="shared" ca="1" si="894"/>
        <v>#N/A</v>
      </c>
      <c r="DA694" s="24" t="e">
        <f t="shared" ca="1" si="894"/>
        <v>#N/A</v>
      </c>
      <c r="DB694" s="24" t="e">
        <f t="shared" ca="1" si="894"/>
        <v>#N/A</v>
      </c>
      <c r="DC694" s="24" t="e">
        <f t="shared" ca="1" si="894"/>
        <v>#N/A</v>
      </c>
      <c r="DD694" s="24" t="e">
        <f t="shared" ca="1" si="894"/>
        <v>#N/A</v>
      </c>
      <c r="DE694" s="24" t="e">
        <f t="shared" ca="1" si="894"/>
        <v>#N/A</v>
      </c>
      <c r="DF694" s="24" t="e">
        <f t="shared" ca="1" si="894"/>
        <v>#N/A</v>
      </c>
      <c r="DG694" s="24" t="e">
        <f t="shared" ca="1" si="894"/>
        <v>#N/A</v>
      </c>
      <c r="DH694" s="24" t="e">
        <f t="shared" ca="1" si="894"/>
        <v>#N/A</v>
      </c>
      <c r="DI694" s="24" t="e">
        <f t="shared" ca="1" si="894"/>
        <v>#N/A</v>
      </c>
      <c r="DJ694" s="24" t="e">
        <f t="shared" ca="1" si="894"/>
        <v>#N/A</v>
      </c>
      <c r="DK694" s="24" t="e">
        <f t="shared" ca="1" si="894"/>
        <v>#N/A</v>
      </c>
      <c r="DL694" s="24" t="e">
        <f t="shared" ca="1" si="894"/>
        <v>#N/A</v>
      </c>
    </row>
    <row r="695" spans="1:116" x14ac:dyDescent="0.4">
      <c r="D695" t="s">
        <v>812</v>
      </c>
      <c r="E695" s="8" t="str">
        <f t="shared" si="885"/>
        <v>695 LISTSALES-PV</v>
      </c>
      <c r="G695" s="158" t="s">
        <v>810</v>
      </c>
      <c r="H695" s="31"/>
      <c r="I695" s="73"/>
      <c r="J695" s="73"/>
      <c r="K695" s="258">
        <f t="shared" ca="1" si="886"/>
        <v>-120000</v>
      </c>
      <c r="L695" s="258">
        <f t="shared" ca="1" si="886"/>
        <v>-120000</v>
      </c>
      <c r="M695" s="258">
        <f t="shared" ca="1" si="886"/>
        <v>-120000</v>
      </c>
      <c r="N695" s="258">
        <f t="shared" ca="1" si="886"/>
        <v>-120000</v>
      </c>
      <c r="O695" s="258">
        <f t="shared" ca="1" si="886"/>
        <v>-120000</v>
      </c>
      <c r="P695" s="258">
        <f t="shared" ca="1" si="886"/>
        <v>-120000</v>
      </c>
      <c r="R695" s="33"/>
      <c r="S695" s="138">
        <f ca="1">-+S665*S688</f>
        <v>-10000</v>
      </c>
      <c r="T695" s="138">
        <f t="shared" ref="T695:CE695" ca="1" si="895">-+T665*T688</f>
        <v>-10000</v>
      </c>
      <c r="U695" s="138">
        <f t="shared" ca="1" si="895"/>
        <v>-10000</v>
      </c>
      <c r="V695" s="138">
        <f t="shared" ca="1" si="895"/>
        <v>-10000</v>
      </c>
      <c r="W695" s="138">
        <f t="shared" ca="1" si="895"/>
        <v>-10000</v>
      </c>
      <c r="X695" s="138">
        <f t="shared" ca="1" si="895"/>
        <v>-10000</v>
      </c>
      <c r="Y695" s="138">
        <f t="shared" ca="1" si="895"/>
        <v>-10000</v>
      </c>
      <c r="Z695" s="138">
        <f t="shared" ca="1" si="895"/>
        <v>-10000</v>
      </c>
      <c r="AA695" s="138">
        <f t="shared" ca="1" si="895"/>
        <v>-10000</v>
      </c>
      <c r="AB695" s="138">
        <f t="shared" ca="1" si="895"/>
        <v>-10000</v>
      </c>
      <c r="AC695" s="138">
        <f t="shared" ca="1" si="895"/>
        <v>-10000</v>
      </c>
      <c r="AD695" s="138">
        <f t="shared" ca="1" si="895"/>
        <v>-10000</v>
      </c>
      <c r="AE695" s="138">
        <f t="shared" ca="1" si="895"/>
        <v>-10000</v>
      </c>
      <c r="AF695" s="138">
        <f t="shared" ca="1" si="895"/>
        <v>-10000</v>
      </c>
      <c r="AG695" s="138">
        <f t="shared" ca="1" si="895"/>
        <v>-10000</v>
      </c>
      <c r="AH695" s="138">
        <f t="shared" ca="1" si="895"/>
        <v>-10000</v>
      </c>
      <c r="AI695" s="138">
        <f t="shared" ca="1" si="895"/>
        <v>-10000</v>
      </c>
      <c r="AJ695" s="138">
        <f t="shared" ca="1" si="895"/>
        <v>-10000</v>
      </c>
      <c r="AK695" s="138">
        <f t="shared" ca="1" si="895"/>
        <v>-10000</v>
      </c>
      <c r="AL695" s="138">
        <f t="shared" ca="1" si="895"/>
        <v>-10000</v>
      </c>
      <c r="AM695" s="138">
        <f t="shared" ca="1" si="895"/>
        <v>-10000</v>
      </c>
      <c r="AN695" s="138">
        <f t="shared" ca="1" si="895"/>
        <v>-10000</v>
      </c>
      <c r="AO695" s="138">
        <f t="shared" ca="1" si="895"/>
        <v>-10000</v>
      </c>
      <c r="AP695" s="138">
        <f t="shared" ca="1" si="895"/>
        <v>-10000</v>
      </c>
      <c r="AQ695" s="138">
        <f t="shared" ca="1" si="895"/>
        <v>-10000</v>
      </c>
      <c r="AR695" s="138">
        <f t="shared" ca="1" si="895"/>
        <v>-10000</v>
      </c>
      <c r="AS695" s="138">
        <f t="shared" ca="1" si="895"/>
        <v>-10000</v>
      </c>
      <c r="AT695" s="138">
        <f t="shared" ca="1" si="895"/>
        <v>-10000</v>
      </c>
      <c r="AU695" s="138">
        <f t="shared" ca="1" si="895"/>
        <v>-10000</v>
      </c>
      <c r="AV695" s="138">
        <f t="shared" ca="1" si="895"/>
        <v>-10000</v>
      </c>
      <c r="AW695" s="138">
        <f t="shared" ca="1" si="895"/>
        <v>-10000</v>
      </c>
      <c r="AX695" s="138">
        <f t="shared" ca="1" si="895"/>
        <v>-10000</v>
      </c>
      <c r="AY695" s="138">
        <f t="shared" ca="1" si="895"/>
        <v>-10000</v>
      </c>
      <c r="AZ695" s="138">
        <f t="shared" ca="1" si="895"/>
        <v>-10000</v>
      </c>
      <c r="BA695" s="138">
        <f t="shared" ca="1" si="895"/>
        <v>-10000</v>
      </c>
      <c r="BB695" s="138">
        <f t="shared" ca="1" si="895"/>
        <v>-10000</v>
      </c>
      <c r="BC695" s="138">
        <f t="shared" ca="1" si="895"/>
        <v>-10000</v>
      </c>
      <c r="BD695" s="138">
        <f t="shared" ca="1" si="895"/>
        <v>-10000</v>
      </c>
      <c r="BE695" s="138">
        <f t="shared" ca="1" si="895"/>
        <v>-10000</v>
      </c>
      <c r="BF695" s="138">
        <f t="shared" ca="1" si="895"/>
        <v>-10000</v>
      </c>
      <c r="BG695" s="138">
        <f t="shared" ca="1" si="895"/>
        <v>-10000</v>
      </c>
      <c r="BH695" s="138">
        <f t="shared" ca="1" si="895"/>
        <v>-10000</v>
      </c>
      <c r="BI695" s="138">
        <f t="shared" ca="1" si="895"/>
        <v>-10000</v>
      </c>
      <c r="BJ695" s="138">
        <f t="shared" ca="1" si="895"/>
        <v>-10000</v>
      </c>
      <c r="BK695" s="138">
        <f t="shared" ca="1" si="895"/>
        <v>-10000</v>
      </c>
      <c r="BL695" s="138">
        <f t="shared" ca="1" si="895"/>
        <v>-10000</v>
      </c>
      <c r="BM695" s="138">
        <f t="shared" ca="1" si="895"/>
        <v>-10000</v>
      </c>
      <c r="BN695" s="138">
        <f t="shared" ca="1" si="895"/>
        <v>-10000</v>
      </c>
      <c r="BO695" s="138">
        <f t="shared" ca="1" si="895"/>
        <v>-10000</v>
      </c>
      <c r="BP695" s="138">
        <f t="shared" ca="1" si="895"/>
        <v>-10000</v>
      </c>
      <c r="BQ695" s="138">
        <f t="shared" ca="1" si="895"/>
        <v>-10000</v>
      </c>
      <c r="BR695" s="138">
        <f t="shared" ca="1" si="895"/>
        <v>-10000</v>
      </c>
      <c r="BS695" s="138">
        <f t="shared" ca="1" si="895"/>
        <v>-10000</v>
      </c>
      <c r="BT695" s="138">
        <f t="shared" ca="1" si="895"/>
        <v>-10000</v>
      </c>
      <c r="BU695" s="138">
        <f t="shared" ca="1" si="895"/>
        <v>-10000</v>
      </c>
      <c r="BV695" s="138">
        <f t="shared" ca="1" si="895"/>
        <v>-10000</v>
      </c>
      <c r="BW695" s="138">
        <f t="shared" ca="1" si="895"/>
        <v>-10000</v>
      </c>
      <c r="BX695" s="138">
        <f t="shared" ca="1" si="895"/>
        <v>-10000</v>
      </c>
      <c r="BY695" s="138">
        <f t="shared" ca="1" si="895"/>
        <v>-10000</v>
      </c>
      <c r="BZ695" s="138">
        <f t="shared" ca="1" si="895"/>
        <v>-10000</v>
      </c>
      <c r="CA695" s="138">
        <f t="shared" ca="1" si="895"/>
        <v>-10000</v>
      </c>
      <c r="CB695" s="138">
        <f t="shared" ca="1" si="895"/>
        <v>-10000</v>
      </c>
      <c r="CC695" s="138">
        <f t="shared" ca="1" si="895"/>
        <v>-10000</v>
      </c>
      <c r="CD695" s="138">
        <f t="shared" ca="1" si="895"/>
        <v>-10000</v>
      </c>
      <c r="CE695" s="138">
        <f t="shared" ca="1" si="895"/>
        <v>-10000</v>
      </c>
      <c r="CF695" s="138">
        <f t="shared" ref="CF695:DL695" ca="1" si="896">-+CF665*CF688</f>
        <v>-10000</v>
      </c>
      <c r="CG695" s="138">
        <f t="shared" ca="1" si="896"/>
        <v>-10000</v>
      </c>
      <c r="CH695" s="138">
        <f t="shared" ca="1" si="896"/>
        <v>-10000</v>
      </c>
      <c r="CI695" s="138">
        <f t="shared" ca="1" si="896"/>
        <v>-10000</v>
      </c>
      <c r="CJ695" s="138">
        <f t="shared" ca="1" si="896"/>
        <v>-10000</v>
      </c>
      <c r="CK695" s="138">
        <f t="shared" ca="1" si="896"/>
        <v>-10000</v>
      </c>
      <c r="CL695" s="138">
        <f t="shared" ca="1" si="896"/>
        <v>-10000</v>
      </c>
      <c r="CM695" s="138" t="e">
        <f t="shared" ca="1" si="896"/>
        <v>#N/A</v>
      </c>
      <c r="CN695" s="138" t="e">
        <f t="shared" ca="1" si="896"/>
        <v>#N/A</v>
      </c>
      <c r="CO695" s="138" t="e">
        <f t="shared" ca="1" si="896"/>
        <v>#N/A</v>
      </c>
      <c r="CP695" s="138" t="e">
        <f t="shared" ca="1" si="896"/>
        <v>#N/A</v>
      </c>
      <c r="CQ695" s="138" t="e">
        <f t="shared" ca="1" si="896"/>
        <v>#N/A</v>
      </c>
      <c r="CR695" s="138" t="e">
        <f t="shared" ca="1" si="896"/>
        <v>#N/A</v>
      </c>
      <c r="CS695" s="138" t="e">
        <f t="shared" ca="1" si="896"/>
        <v>#N/A</v>
      </c>
      <c r="CT695" s="138" t="e">
        <f t="shared" ca="1" si="896"/>
        <v>#N/A</v>
      </c>
      <c r="CU695" s="138" t="e">
        <f t="shared" ca="1" si="896"/>
        <v>#N/A</v>
      </c>
      <c r="CV695" s="138" t="e">
        <f t="shared" ca="1" si="896"/>
        <v>#N/A</v>
      </c>
      <c r="CW695" s="138" t="e">
        <f t="shared" ca="1" si="896"/>
        <v>#N/A</v>
      </c>
      <c r="CX695" s="138" t="e">
        <f t="shared" ca="1" si="896"/>
        <v>#N/A</v>
      </c>
      <c r="CY695" s="138" t="e">
        <f t="shared" ca="1" si="896"/>
        <v>#N/A</v>
      </c>
      <c r="CZ695" s="138" t="e">
        <f t="shared" ca="1" si="896"/>
        <v>#N/A</v>
      </c>
      <c r="DA695" s="138" t="e">
        <f t="shared" ca="1" si="896"/>
        <v>#N/A</v>
      </c>
      <c r="DB695" s="138" t="e">
        <f t="shared" ca="1" si="896"/>
        <v>#N/A</v>
      </c>
      <c r="DC695" s="138" t="e">
        <f t="shared" ca="1" si="896"/>
        <v>#N/A</v>
      </c>
      <c r="DD695" s="138" t="e">
        <f t="shared" ca="1" si="896"/>
        <v>#N/A</v>
      </c>
      <c r="DE695" s="138" t="e">
        <f t="shared" ca="1" si="896"/>
        <v>#N/A</v>
      </c>
      <c r="DF695" s="138" t="e">
        <f t="shared" ca="1" si="896"/>
        <v>#N/A</v>
      </c>
      <c r="DG695" s="138" t="e">
        <f t="shared" ca="1" si="896"/>
        <v>#N/A</v>
      </c>
      <c r="DH695" s="138" t="e">
        <f t="shared" ca="1" si="896"/>
        <v>#N/A</v>
      </c>
      <c r="DI695" s="138" t="e">
        <f t="shared" ca="1" si="896"/>
        <v>#N/A</v>
      </c>
      <c r="DJ695" s="138" t="e">
        <f t="shared" ca="1" si="896"/>
        <v>#N/A</v>
      </c>
      <c r="DK695" s="138" t="e">
        <f t="shared" ca="1" si="896"/>
        <v>#N/A</v>
      </c>
      <c r="DL695" s="138" t="e">
        <f t="shared" ca="1" si="896"/>
        <v>#N/A</v>
      </c>
    </row>
    <row r="696" spans="1:116" x14ac:dyDescent="0.4">
      <c r="A696" s="27"/>
      <c r="B696" s="27"/>
      <c r="C696" t="s">
        <v>203</v>
      </c>
      <c r="D696" t="s">
        <v>812</v>
      </c>
      <c r="E696" s="8" t="str">
        <f t="shared" si="885"/>
        <v>696 LISTSALES-PV</v>
      </c>
      <c r="F696" s="27"/>
      <c r="G696" s="126" t="s">
        <v>816</v>
      </c>
      <c r="H696" s="31"/>
      <c r="I696" s="73"/>
      <c r="J696" s="73"/>
      <c r="K696" s="33">
        <f t="shared" ca="1" si="886"/>
        <v>-600000</v>
      </c>
      <c r="L696" s="33">
        <f t="shared" ca="1" si="886"/>
        <v>-600000</v>
      </c>
      <c r="M696" s="33">
        <f t="shared" ca="1" si="886"/>
        <v>-600000</v>
      </c>
      <c r="N696" s="33">
        <f t="shared" ca="1" si="886"/>
        <v>-600000</v>
      </c>
      <c r="O696" s="33">
        <f t="shared" ca="1" si="886"/>
        <v>-600000</v>
      </c>
      <c r="P696" s="33">
        <f t="shared" ca="1" si="886"/>
        <v>-600000</v>
      </c>
      <c r="R696" s="33"/>
      <c r="S696" s="33">
        <f ca="1">SUM(S691:S695)</f>
        <v>-50000</v>
      </c>
      <c r="T696" s="33">
        <f t="shared" ref="T696:CE696" ca="1" si="897">SUM(T691:T695)</f>
        <v>-50000</v>
      </c>
      <c r="U696" s="33">
        <f t="shared" ca="1" si="897"/>
        <v>-50000</v>
      </c>
      <c r="V696" s="33">
        <f t="shared" ca="1" si="897"/>
        <v>-50000</v>
      </c>
      <c r="W696" s="33">
        <f t="shared" ca="1" si="897"/>
        <v>-50000</v>
      </c>
      <c r="X696" s="33">
        <f t="shared" ca="1" si="897"/>
        <v>-50000</v>
      </c>
      <c r="Y696" s="33">
        <f t="shared" ca="1" si="897"/>
        <v>-50000</v>
      </c>
      <c r="Z696" s="33">
        <f t="shared" ca="1" si="897"/>
        <v>-50000</v>
      </c>
      <c r="AA696" s="33">
        <f t="shared" ca="1" si="897"/>
        <v>-50000</v>
      </c>
      <c r="AB696" s="33">
        <f t="shared" ca="1" si="897"/>
        <v>-50000</v>
      </c>
      <c r="AC696" s="33">
        <f t="shared" ca="1" si="897"/>
        <v>-50000</v>
      </c>
      <c r="AD696" s="33">
        <f t="shared" ca="1" si="897"/>
        <v>-50000</v>
      </c>
      <c r="AE696" s="33">
        <f t="shared" ca="1" si="897"/>
        <v>-50000</v>
      </c>
      <c r="AF696" s="33">
        <f t="shared" ca="1" si="897"/>
        <v>-50000</v>
      </c>
      <c r="AG696" s="33">
        <f t="shared" ca="1" si="897"/>
        <v>-50000</v>
      </c>
      <c r="AH696" s="33">
        <f t="shared" ca="1" si="897"/>
        <v>-50000</v>
      </c>
      <c r="AI696" s="33">
        <f t="shared" ca="1" si="897"/>
        <v>-50000</v>
      </c>
      <c r="AJ696" s="33">
        <f t="shared" ca="1" si="897"/>
        <v>-50000</v>
      </c>
      <c r="AK696" s="33">
        <f t="shared" ca="1" si="897"/>
        <v>-50000</v>
      </c>
      <c r="AL696" s="33">
        <f t="shared" ca="1" si="897"/>
        <v>-50000</v>
      </c>
      <c r="AM696" s="33">
        <f t="shared" ca="1" si="897"/>
        <v>-50000</v>
      </c>
      <c r="AN696" s="33">
        <f t="shared" ca="1" si="897"/>
        <v>-50000</v>
      </c>
      <c r="AO696" s="33">
        <f t="shared" ca="1" si="897"/>
        <v>-50000</v>
      </c>
      <c r="AP696" s="33">
        <f t="shared" ca="1" si="897"/>
        <v>-50000</v>
      </c>
      <c r="AQ696" s="33">
        <f t="shared" ca="1" si="897"/>
        <v>-50000</v>
      </c>
      <c r="AR696" s="33">
        <f t="shared" ca="1" si="897"/>
        <v>-50000</v>
      </c>
      <c r="AS696" s="33">
        <f t="shared" ca="1" si="897"/>
        <v>-50000</v>
      </c>
      <c r="AT696" s="33">
        <f t="shared" ca="1" si="897"/>
        <v>-50000</v>
      </c>
      <c r="AU696" s="33">
        <f t="shared" ca="1" si="897"/>
        <v>-50000</v>
      </c>
      <c r="AV696" s="33">
        <f t="shared" ca="1" si="897"/>
        <v>-50000</v>
      </c>
      <c r="AW696" s="33">
        <f t="shared" ca="1" si="897"/>
        <v>-50000</v>
      </c>
      <c r="AX696" s="33">
        <f t="shared" ca="1" si="897"/>
        <v>-50000</v>
      </c>
      <c r="AY696" s="33">
        <f t="shared" ca="1" si="897"/>
        <v>-50000</v>
      </c>
      <c r="AZ696" s="33">
        <f t="shared" ca="1" si="897"/>
        <v>-50000</v>
      </c>
      <c r="BA696" s="33">
        <f t="shared" ca="1" si="897"/>
        <v>-50000</v>
      </c>
      <c r="BB696" s="33">
        <f t="shared" ca="1" si="897"/>
        <v>-50000</v>
      </c>
      <c r="BC696" s="33">
        <f t="shared" ca="1" si="897"/>
        <v>-50000</v>
      </c>
      <c r="BD696" s="33">
        <f t="shared" ca="1" si="897"/>
        <v>-50000</v>
      </c>
      <c r="BE696" s="33">
        <f t="shared" ca="1" si="897"/>
        <v>-50000</v>
      </c>
      <c r="BF696" s="33">
        <f t="shared" ca="1" si="897"/>
        <v>-50000</v>
      </c>
      <c r="BG696" s="33">
        <f t="shared" ca="1" si="897"/>
        <v>-50000</v>
      </c>
      <c r="BH696" s="33">
        <f t="shared" ca="1" si="897"/>
        <v>-50000</v>
      </c>
      <c r="BI696" s="33">
        <f t="shared" ca="1" si="897"/>
        <v>-50000</v>
      </c>
      <c r="BJ696" s="33">
        <f t="shared" ca="1" si="897"/>
        <v>-50000</v>
      </c>
      <c r="BK696" s="33">
        <f t="shared" ca="1" si="897"/>
        <v>-50000</v>
      </c>
      <c r="BL696" s="33">
        <f t="shared" ca="1" si="897"/>
        <v>-50000</v>
      </c>
      <c r="BM696" s="33">
        <f t="shared" ca="1" si="897"/>
        <v>-50000</v>
      </c>
      <c r="BN696" s="33">
        <f t="shared" ca="1" si="897"/>
        <v>-50000</v>
      </c>
      <c r="BO696" s="33">
        <f t="shared" ca="1" si="897"/>
        <v>-50000</v>
      </c>
      <c r="BP696" s="33">
        <f t="shared" ca="1" si="897"/>
        <v>-50000</v>
      </c>
      <c r="BQ696" s="33">
        <f t="shared" ca="1" si="897"/>
        <v>-50000</v>
      </c>
      <c r="BR696" s="33">
        <f t="shared" ca="1" si="897"/>
        <v>-50000</v>
      </c>
      <c r="BS696" s="33">
        <f t="shared" ca="1" si="897"/>
        <v>-50000</v>
      </c>
      <c r="BT696" s="33">
        <f t="shared" ca="1" si="897"/>
        <v>-50000</v>
      </c>
      <c r="BU696" s="33">
        <f t="shared" ca="1" si="897"/>
        <v>-50000</v>
      </c>
      <c r="BV696" s="33">
        <f t="shared" ca="1" si="897"/>
        <v>-50000</v>
      </c>
      <c r="BW696" s="33">
        <f t="shared" ca="1" si="897"/>
        <v>-50000</v>
      </c>
      <c r="BX696" s="33">
        <f t="shared" ca="1" si="897"/>
        <v>-50000</v>
      </c>
      <c r="BY696" s="33">
        <f t="shared" ca="1" si="897"/>
        <v>-50000</v>
      </c>
      <c r="BZ696" s="33">
        <f t="shared" ca="1" si="897"/>
        <v>-50000</v>
      </c>
      <c r="CA696" s="33">
        <f t="shared" ca="1" si="897"/>
        <v>-50000</v>
      </c>
      <c r="CB696" s="33">
        <f t="shared" ca="1" si="897"/>
        <v>-50000</v>
      </c>
      <c r="CC696" s="33">
        <f t="shared" ca="1" si="897"/>
        <v>-50000</v>
      </c>
      <c r="CD696" s="33">
        <f t="shared" ca="1" si="897"/>
        <v>-50000</v>
      </c>
      <c r="CE696" s="33">
        <f t="shared" ca="1" si="897"/>
        <v>-50000</v>
      </c>
      <c r="CF696" s="33">
        <f t="shared" ref="CF696:DL696" ca="1" si="898">SUM(CF691:CF695)</f>
        <v>-50000</v>
      </c>
      <c r="CG696" s="33">
        <f t="shared" ca="1" si="898"/>
        <v>-50000</v>
      </c>
      <c r="CH696" s="33">
        <f t="shared" ca="1" si="898"/>
        <v>-50000</v>
      </c>
      <c r="CI696" s="33">
        <f t="shared" ca="1" si="898"/>
        <v>-50000</v>
      </c>
      <c r="CJ696" s="33">
        <f t="shared" ca="1" si="898"/>
        <v>-50000</v>
      </c>
      <c r="CK696" s="33">
        <f t="shared" ca="1" si="898"/>
        <v>-50000</v>
      </c>
      <c r="CL696" s="33">
        <f t="shared" ca="1" si="898"/>
        <v>-50000</v>
      </c>
      <c r="CM696" s="33" t="e">
        <f t="shared" ca="1" si="898"/>
        <v>#N/A</v>
      </c>
      <c r="CN696" s="33" t="e">
        <f t="shared" ca="1" si="898"/>
        <v>#N/A</v>
      </c>
      <c r="CO696" s="33" t="e">
        <f t="shared" ca="1" si="898"/>
        <v>#N/A</v>
      </c>
      <c r="CP696" s="33" t="e">
        <f t="shared" ca="1" si="898"/>
        <v>#N/A</v>
      </c>
      <c r="CQ696" s="33" t="e">
        <f t="shared" ca="1" si="898"/>
        <v>#N/A</v>
      </c>
      <c r="CR696" s="33" t="e">
        <f t="shared" ca="1" si="898"/>
        <v>#N/A</v>
      </c>
      <c r="CS696" s="33" t="e">
        <f t="shared" ca="1" si="898"/>
        <v>#N/A</v>
      </c>
      <c r="CT696" s="33" t="e">
        <f t="shared" ca="1" si="898"/>
        <v>#N/A</v>
      </c>
      <c r="CU696" s="33" t="e">
        <f t="shared" ca="1" si="898"/>
        <v>#N/A</v>
      </c>
      <c r="CV696" s="33" t="e">
        <f t="shared" ca="1" si="898"/>
        <v>#N/A</v>
      </c>
      <c r="CW696" s="33" t="e">
        <f t="shared" ca="1" si="898"/>
        <v>#N/A</v>
      </c>
      <c r="CX696" s="33" t="e">
        <f t="shared" ca="1" si="898"/>
        <v>#N/A</v>
      </c>
      <c r="CY696" s="33" t="e">
        <f t="shared" ca="1" si="898"/>
        <v>#N/A</v>
      </c>
      <c r="CZ696" s="33" t="e">
        <f t="shared" ca="1" si="898"/>
        <v>#N/A</v>
      </c>
      <c r="DA696" s="33" t="e">
        <f t="shared" ca="1" si="898"/>
        <v>#N/A</v>
      </c>
      <c r="DB696" s="33" t="e">
        <f t="shared" ca="1" si="898"/>
        <v>#N/A</v>
      </c>
      <c r="DC696" s="33" t="e">
        <f t="shared" ca="1" si="898"/>
        <v>#N/A</v>
      </c>
      <c r="DD696" s="33" t="e">
        <f t="shared" ca="1" si="898"/>
        <v>#N/A</v>
      </c>
      <c r="DE696" s="33" t="e">
        <f t="shared" ca="1" si="898"/>
        <v>#N/A</v>
      </c>
      <c r="DF696" s="33" t="e">
        <f t="shared" ca="1" si="898"/>
        <v>#N/A</v>
      </c>
      <c r="DG696" s="33" t="e">
        <f t="shared" ca="1" si="898"/>
        <v>#N/A</v>
      </c>
      <c r="DH696" s="33" t="e">
        <f t="shared" ca="1" si="898"/>
        <v>#N/A</v>
      </c>
      <c r="DI696" s="33" t="e">
        <f t="shared" ca="1" si="898"/>
        <v>#N/A</v>
      </c>
      <c r="DJ696" s="33" t="e">
        <f t="shared" ca="1" si="898"/>
        <v>#N/A</v>
      </c>
      <c r="DK696" s="33" t="e">
        <f t="shared" ca="1" si="898"/>
        <v>#N/A</v>
      </c>
      <c r="DL696" s="33" t="e">
        <f t="shared" ca="1" si="898"/>
        <v>#N/A</v>
      </c>
    </row>
    <row r="697" spans="1:116" x14ac:dyDescent="0.4">
      <c r="A697" s="27"/>
      <c r="B697" s="27"/>
      <c r="C697" s="27"/>
      <c r="D697" t="s">
        <v>812</v>
      </c>
      <c r="E697" s="8" t="str">
        <f t="shared" ref="E697:E698" si="899">ROW()&amp;" "&amp;D697</f>
        <v>697 LISTSALES-PV</v>
      </c>
      <c r="F697" s="27"/>
      <c r="G697" s="126"/>
      <c r="H697" s="31"/>
      <c r="I697" s="73"/>
      <c r="J697" s="73"/>
      <c r="K697" s="38"/>
      <c r="L697" s="38"/>
      <c r="M697" s="38"/>
      <c r="N697" s="38"/>
      <c r="O697" s="38"/>
      <c r="P697" s="38"/>
      <c r="R697" s="33"/>
      <c r="S697" s="38"/>
      <c r="T697" s="38"/>
      <c r="U697" s="38"/>
      <c r="V697" s="38"/>
      <c r="W697" s="38"/>
      <c r="X697" s="38"/>
      <c r="Y697" s="38"/>
      <c r="Z697" s="38"/>
      <c r="AA697" s="38"/>
      <c r="AB697" s="38"/>
      <c r="AC697" s="38"/>
      <c r="AD697" s="38"/>
      <c r="AE697" s="38"/>
      <c r="AF697" s="38"/>
      <c r="AG697" s="38"/>
      <c r="AH697" s="38"/>
      <c r="AI697" s="38"/>
      <c r="AJ697" s="38"/>
      <c r="AK697" s="38"/>
      <c r="AL697" s="38"/>
      <c r="AM697" s="38"/>
      <c r="AN697" s="38"/>
      <c r="AO697" s="38"/>
      <c r="AP697" s="38"/>
      <c r="AQ697" s="38"/>
      <c r="AR697" s="38"/>
      <c r="AS697" s="38"/>
      <c r="AT697" s="38"/>
      <c r="AU697" s="38"/>
      <c r="AV697" s="38"/>
      <c r="AW697" s="38"/>
      <c r="AX697" s="38"/>
      <c r="AY697" s="38"/>
      <c r="AZ697" s="38"/>
      <c r="BA697" s="38"/>
      <c r="BB697" s="38"/>
      <c r="BC697" s="38"/>
      <c r="BD697" s="38"/>
      <c r="BE697" s="38"/>
      <c r="BF697" s="38"/>
      <c r="BG697" s="38"/>
      <c r="BH697" s="38"/>
      <c r="BI697" s="38"/>
      <c r="BJ697" s="38"/>
      <c r="BK697" s="38"/>
      <c r="BL697" s="38"/>
      <c r="BM697" s="38"/>
      <c r="BN697" s="38"/>
      <c r="BO697" s="38"/>
      <c r="BP697" s="38"/>
      <c r="BQ697" s="38"/>
      <c r="BR697" s="38"/>
      <c r="BS697" s="38"/>
      <c r="BT697" s="38"/>
      <c r="BU697" s="38"/>
      <c r="BV697" s="38"/>
      <c r="BW697" s="38"/>
      <c r="BX697" s="38"/>
      <c r="BY697" s="38"/>
      <c r="BZ697" s="38"/>
      <c r="CA697" s="38"/>
      <c r="CB697" s="38"/>
      <c r="CC697" s="38"/>
      <c r="CD697" s="38"/>
      <c r="CE697" s="38"/>
      <c r="CF697" s="38"/>
      <c r="CG697" s="38"/>
      <c r="CH697" s="38"/>
      <c r="CI697" s="38"/>
      <c r="CJ697" s="38"/>
      <c r="CK697" s="38"/>
      <c r="CL697" s="38"/>
      <c r="CM697" s="38"/>
      <c r="CN697" s="38"/>
      <c r="CO697" s="38"/>
      <c r="CP697" s="38"/>
      <c r="CQ697" s="38"/>
      <c r="CR697" s="38"/>
      <c r="CS697" s="38"/>
      <c r="CT697" s="38"/>
      <c r="CU697" s="38"/>
      <c r="CV697" s="38"/>
      <c r="CW697" s="38"/>
      <c r="CX697" s="38"/>
      <c r="CY697" s="38"/>
      <c r="CZ697" s="38"/>
      <c r="DA697" s="38"/>
      <c r="DB697" s="38"/>
      <c r="DC697" s="38"/>
      <c r="DD697" s="38"/>
      <c r="DE697" s="38"/>
      <c r="DF697" s="38"/>
      <c r="DG697" s="38"/>
      <c r="DH697" s="38"/>
      <c r="DI697" s="38"/>
      <c r="DJ697" s="38"/>
      <c r="DK697" s="38"/>
      <c r="DL697" s="38"/>
    </row>
    <row r="698" spans="1:116" x14ac:dyDescent="0.4">
      <c r="A698" s="27"/>
      <c r="B698" s="27"/>
      <c r="C698" s="27"/>
      <c r="D698" t="s">
        <v>812</v>
      </c>
      <c r="E698" s="8" t="str">
        <f t="shared" si="899"/>
        <v>698 LISTSALES-PV</v>
      </c>
      <c r="F698" s="27"/>
      <c r="G698" s="126" t="s">
        <v>820</v>
      </c>
      <c r="H698" s="31"/>
      <c r="I698" s="73"/>
      <c r="J698" s="73"/>
      <c r="K698" s="33">
        <f t="shared" ca="1" si="886"/>
        <v>0</v>
      </c>
      <c r="L698" s="33">
        <f t="shared" ca="1" si="886"/>
        <v>0</v>
      </c>
      <c r="M698" s="33">
        <f t="shared" ca="1" si="886"/>
        <v>0</v>
      </c>
      <c r="N698" s="33">
        <f t="shared" ca="1" si="886"/>
        <v>0</v>
      </c>
      <c r="O698" s="33">
        <f t="shared" ca="1" si="886"/>
        <v>0</v>
      </c>
      <c r="P698" s="33">
        <f t="shared" ca="1" si="886"/>
        <v>0</v>
      </c>
      <c r="R698" s="33"/>
      <c r="S698" s="33">
        <f ca="1">+S681+S696</f>
        <v>0</v>
      </c>
      <c r="T698" s="33">
        <f t="shared" ref="T698:CE698" ca="1" si="900">+T681+T696</f>
        <v>0</v>
      </c>
      <c r="U698" s="33">
        <f t="shared" ca="1" si="900"/>
        <v>0</v>
      </c>
      <c r="V698" s="33">
        <f t="shared" ca="1" si="900"/>
        <v>0</v>
      </c>
      <c r="W698" s="33">
        <f t="shared" ca="1" si="900"/>
        <v>0</v>
      </c>
      <c r="X698" s="33">
        <f t="shared" ca="1" si="900"/>
        <v>0</v>
      </c>
      <c r="Y698" s="33">
        <f t="shared" ca="1" si="900"/>
        <v>0</v>
      </c>
      <c r="Z698" s="33">
        <f t="shared" ca="1" si="900"/>
        <v>0</v>
      </c>
      <c r="AA698" s="33">
        <f t="shared" ca="1" si="900"/>
        <v>0</v>
      </c>
      <c r="AB698" s="33">
        <f t="shared" ca="1" si="900"/>
        <v>0</v>
      </c>
      <c r="AC698" s="33">
        <f t="shared" ca="1" si="900"/>
        <v>0</v>
      </c>
      <c r="AD698" s="33">
        <f t="shared" ca="1" si="900"/>
        <v>0</v>
      </c>
      <c r="AE698" s="33">
        <f t="shared" ca="1" si="900"/>
        <v>0</v>
      </c>
      <c r="AF698" s="33">
        <f t="shared" ca="1" si="900"/>
        <v>0</v>
      </c>
      <c r="AG698" s="33">
        <f t="shared" ca="1" si="900"/>
        <v>0</v>
      </c>
      <c r="AH698" s="33">
        <f t="shared" ca="1" si="900"/>
        <v>0</v>
      </c>
      <c r="AI698" s="33">
        <f t="shared" ca="1" si="900"/>
        <v>0</v>
      </c>
      <c r="AJ698" s="33">
        <f t="shared" ca="1" si="900"/>
        <v>0</v>
      </c>
      <c r="AK698" s="33">
        <f t="shared" ca="1" si="900"/>
        <v>0</v>
      </c>
      <c r="AL698" s="33">
        <f t="shared" ca="1" si="900"/>
        <v>0</v>
      </c>
      <c r="AM698" s="33">
        <f t="shared" ca="1" si="900"/>
        <v>0</v>
      </c>
      <c r="AN698" s="33">
        <f t="shared" ca="1" si="900"/>
        <v>0</v>
      </c>
      <c r="AO698" s="33">
        <f t="shared" ca="1" si="900"/>
        <v>0</v>
      </c>
      <c r="AP698" s="33">
        <f t="shared" ca="1" si="900"/>
        <v>0</v>
      </c>
      <c r="AQ698" s="33">
        <f t="shared" ca="1" si="900"/>
        <v>0</v>
      </c>
      <c r="AR698" s="33">
        <f t="shared" ca="1" si="900"/>
        <v>0</v>
      </c>
      <c r="AS698" s="33">
        <f t="shared" ca="1" si="900"/>
        <v>0</v>
      </c>
      <c r="AT698" s="33">
        <f t="shared" ca="1" si="900"/>
        <v>0</v>
      </c>
      <c r="AU698" s="33">
        <f t="shared" ca="1" si="900"/>
        <v>0</v>
      </c>
      <c r="AV698" s="33">
        <f t="shared" ca="1" si="900"/>
        <v>0</v>
      </c>
      <c r="AW698" s="33">
        <f t="shared" ca="1" si="900"/>
        <v>0</v>
      </c>
      <c r="AX698" s="33">
        <f t="shared" ca="1" si="900"/>
        <v>0</v>
      </c>
      <c r="AY698" s="33">
        <f t="shared" ca="1" si="900"/>
        <v>0</v>
      </c>
      <c r="AZ698" s="33">
        <f t="shared" ca="1" si="900"/>
        <v>0</v>
      </c>
      <c r="BA698" s="33">
        <f t="shared" ca="1" si="900"/>
        <v>0</v>
      </c>
      <c r="BB698" s="33">
        <f t="shared" ca="1" si="900"/>
        <v>0</v>
      </c>
      <c r="BC698" s="33">
        <f t="shared" ca="1" si="900"/>
        <v>0</v>
      </c>
      <c r="BD698" s="33">
        <f t="shared" ca="1" si="900"/>
        <v>0</v>
      </c>
      <c r="BE698" s="33">
        <f t="shared" ca="1" si="900"/>
        <v>0</v>
      </c>
      <c r="BF698" s="33">
        <f t="shared" ca="1" si="900"/>
        <v>0</v>
      </c>
      <c r="BG698" s="33">
        <f t="shared" ca="1" si="900"/>
        <v>0</v>
      </c>
      <c r="BH698" s="33">
        <f t="shared" ca="1" si="900"/>
        <v>0</v>
      </c>
      <c r="BI698" s="33">
        <f t="shared" ca="1" si="900"/>
        <v>0</v>
      </c>
      <c r="BJ698" s="33">
        <f t="shared" ca="1" si="900"/>
        <v>0</v>
      </c>
      <c r="BK698" s="33">
        <f t="shared" ca="1" si="900"/>
        <v>0</v>
      </c>
      <c r="BL698" s="33">
        <f t="shared" ca="1" si="900"/>
        <v>0</v>
      </c>
      <c r="BM698" s="33">
        <f t="shared" ca="1" si="900"/>
        <v>0</v>
      </c>
      <c r="BN698" s="33">
        <f t="shared" ca="1" si="900"/>
        <v>0</v>
      </c>
      <c r="BO698" s="33">
        <f t="shared" ca="1" si="900"/>
        <v>0</v>
      </c>
      <c r="BP698" s="33">
        <f t="shared" ca="1" si="900"/>
        <v>0</v>
      </c>
      <c r="BQ698" s="33">
        <f t="shared" ca="1" si="900"/>
        <v>0</v>
      </c>
      <c r="BR698" s="33">
        <f t="shared" ca="1" si="900"/>
        <v>0</v>
      </c>
      <c r="BS698" s="33">
        <f t="shared" ca="1" si="900"/>
        <v>0</v>
      </c>
      <c r="BT698" s="33">
        <f t="shared" ca="1" si="900"/>
        <v>0</v>
      </c>
      <c r="BU698" s="33">
        <f t="shared" ca="1" si="900"/>
        <v>0</v>
      </c>
      <c r="BV698" s="33">
        <f t="shared" ca="1" si="900"/>
        <v>0</v>
      </c>
      <c r="BW698" s="33">
        <f t="shared" ca="1" si="900"/>
        <v>0</v>
      </c>
      <c r="BX698" s="33">
        <f t="shared" ca="1" si="900"/>
        <v>0</v>
      </c>
      <c r="BY698" s="33">
        <f t="shared" ca="1" si="900"/>
        <v>0</v>
      </c>
      <c r="BZ698" s="33">
        <f t="shared" ca="1" si="900"/>
        <v>0</v>
      </c>
      <c r="CA698" s="33">
        <f t="shared" ca="1" si="900"/>
        <v>0</v>
      </c>
      <c r="CB698" s="33">
        <f t="shared" ca="1" si="900"/>
        <v>0</v>
      </c>
      <c r="CC698" s="33">
        <f t="shared" ca="1" si="900"/>
        <v>0</v>
      </c>
      <c r="CD698" s="33">
        <f t="shared" ca="1" si="900"/>
        <v>0</v>
      </c>
      <c r="CE698" s="33">
        <f t="shared" ca="1" si="900"/>
        <v>0</v>
      </c>
      <c r="CF698" s="33">
        <f t="shared" ref="CF698:DL698" ca="1" si="901">+CF681+CF696</f>
        <v>0</v>
      </c>
      <c r="CG698" s="33">
        <f t="shared" ca="1" si="901"/>
        <v>0</v>
      </c>
      <c r="CH698" s="33">
        <f t="shared" ca="1" si="901"/>
        <v>0</v>
      </c>
      <c r="CI698" s="33">
        <f t="shared" ca="1" si="901"/>
        <v>0</v>
      </c>
      <c r="CJ698" s="33">
        <f t="shared" ca="1" si="901"/>
        <v>0</v>
      </c>
      <c r="CK698" s="33">
        <f t="shared" ca="1" si="901"/>
        <v>0</v>
      </c>
      <c r="CL698" s="33">
        <f t="shared" ca="1" si="901"/>
        <v>0</v>
      </c>
      <c r="CM698" s="33" t="e">
        <f t="shared" ca="1" si="901"/>
        <v>#N/A</v>
      </c>
      <c r="CN698" s="33" t="e">
        <f t="shared" ca="1" si="901"/>
        <v>#N/A</v>
      </c>
      <c r="CO698" s="33" t="e">
        <f t="shared" ca="1" si="901"/>
        <v>#N/A</v>
      </c>
      <c r="CP698" s="33" t="e">
        <f t="shared" ca="1" si="901"/>
        <v>#N/A</v>
      </c>
      <c r="CQ698" s="33" t="e">
        <f t="shared" ca="1" si="901"/>
        <v>#N/A</v>
      </c>
      <c r="CR698" s="33" t="e">
        <f t="shared" ca="1" si="901"/>
        <v>#N/A</v>
      </c>
      <c r="CS698" s="33" t="e">
        <f t="shared" ca="1" si="901"/>
        <v>#N/A</v>
      </c>
      <c r="CT698" s="33" t="e">
        <f t="shared" ca="1" si="901"/>
        <v>#N/A</v>
      </c>
      <c r="CU698" s="33" t="e">
        <f t="shared" ca="1" si="901"/>
        <v>#N/A</v>
      </c>
      <c r="CV698" s="33" t="e">
        <f t="shared" ca="1" si="901"/>
        <v>#N/A</v>
      </c>
      <c r="CW698" s="33" t="e">
        <f t="shared" ca="1" si="901"/>
        <v>#N/A</v>
      </c>
      <c r="CX698" s="33" t="e">
        <f t="shared" ca="1" si="901"/>
        <v>#N/A</v>
      </c>
      <c r="CY698" s="33" t="e">
        <f t="shared" ca="1" si="901"/>
        <v>#N/A</v>
      </c>
      <c r="CZ698" s="33" t="e">
        <f t="shared" ca="1" si="901"/>
        <v>#N/A</v>
      </c>
      <c r="DA698" s="33" t="e">
        <f t="shared" ca="1" si="901"/>
        <v>#N/A</v>
      </c>
      <c r="DB698" s="33" t="e">
        <f t="shared" ca="1" si="901"/>
        <v>#N/A</v>
      </c>
      <c r="DC698" s="33" t="e">
        <f t="shared" ca="1" si="901"/>
        <v>#N/A</v>
      </c>
      <c r="DD698" s="33" t="e">
        <f t="shared" ca="1" si="901"/>
        <v>#N/A</v>
      </c>
      <c r="DE698" s="33" t="e">
        <f t="shared" ca="1" si="901"/>
        <v>#N/A</v>
      </c>
      <c r="DF698" s="33" t="e">
        <f t="shared" ca="1" si="901"/>
        <v>#N/A</v>
      </c>
      <c r="DG698" s="33" t="e">
        <f t="shared" ca="1" si="901"/>
        <v>#N/A</v>
      </c>
      <c r="DH698" s="33" t="e">
        <f t="shared" ca="1" si="901"/>
        <v>#N/A</v>
      </c>
      <c r="DI698" s="33" t="e">
        <f t="shared" ca="1" si="901"/>
        <v>#N/A</v>
      </c>
      <c r="DJ698" s="33" t="e">
        <f t="shared" ca="1" si="901"/>
        <v>#N/A</v>
      </c>
      <c r="DK698" s="33" t="e">
        <f t="shared" ca="1" si="901"/>
        <v>#N/A</v>
      </c>
      <c r="DL698" s="33" t="e">
        <f t="shared" ca="1" si="901"/>
        <v>#N/A</v>
      </c>
    </row>
    <row r="699" spans="1:116" x14ac:dyDescent="0.4">
      <c r="A699" s="27"/>
      <c r="B699" s="27"/>
      <c r="C699" s="27"/>
      <c r="D699" t="s">
        <v>812</v>
      </c>
      <c r="E699" s="8" t="str">
        <f t="shared" ref="E699:E700" si="902">ROW()&amp;" "&amp;D699</f>
        <v>699 LISTSALES-PV</v>
      </c>
      <c r="F699" s="27"/>
      <c r="G699" s="145" t="s">
        <v>69</v>
      </c>
      <c r="H699" s="31"/>
      <c r="I699" s="73"/>
      <c r="J699" s="73"/>
      <c r="K699" s="20">
        <f ca="1">+IFERROR(K698/K681,0)</f>
        <v>0</v>
      </c>
      <c r="L699" s="20">
        <f t="shared" ref="L699:P699" ca="1" si="903">+IFERROR(L698/L681,0)</f>
        <v>0</v>
      </c>
      <c r="M699" s="20">
        <f t="shared" ca="1" si="903"/>
        <v>0</v>
      </c>
      <c r="N699" s="20">
        <f t="shared" ca="1" si="903"/>
        <v>0</v>
      </c>
      <c r="O699" s="20">
        <f t="shared" ca="1" si="903"/>
        <v>0</v>
      </c>
      <c r="P699" s="20">
        <f t="shared" ca="1" si="903"/>
        <v>0</v>
      </c>
      <c r="R699" s="33"/>
      <c r="S699" s="20">
        <f ca="1">+IFERROR(S698/S681,0)</f>
        <v>0</v>
      </c>
      <c r="T699" s="20">
        <f t="shared" ref="T699:CE699" ca="1" si="904">+IFERROR(T698/T681,0)</f>
        <v>0</v>
      </c>
      <c r="U699" s="20">
        <f t="shared" ca="1" si="904"/>
        <v>0</v>
      </c>
      <c r="V699" s="20">
        <f t="shared" ca="1" si="904"/>
        <v>0</v>
      </c>
      <c r="W699" s="20">
        <f t="shared" ca="1" si="904"/>
        <v>0</v>
      </c>
      <c r="X699" s="20">
        <f t="shared" ca="1" si="904"/>
        <v>0</v>
      </c>
      <c r="Y699" s="20">
        <f t="shared" ca="1" si="904"/>
        <v>0</v>
      </c>
      <c r="Z699" s="20">
        <f t="shared" ca="1" si="904"/>
        <v>0</v>
      </c>
      <c r="AA699" s="20">
        <f t="shared" ca="1" si="904"/>
        <v>0</v>
      </c>
      <c r="AB699" s="20">
        <f t="shared" ca="1" si="904"/>
        <v>0</v>
      </c>
      <c r="AC699" s="20">
        <f t="shared" ca="1" si="904"/>
        <v>0</v>
      </c>
      <c r="AD699" s="20">
        <f t="shared" ca="1" si="904"/>
        <v>0</v>
      </c>
      <c r="AE699" s="20">
        <f t="shared" ca="1" si="904"/>
        <v>0</v>
      </c>
      <c r="AF699" s="20">
        <f t="shared" ca="1" si="904"/>
        <v>0</v>
      </c>
      <c r="AG699" s="20">
        <f t="shared" ca="1" si="904"/>
        <v>0</v>
      </c>
      <c r="AH699" s="20">
        <f t="shared" ca="1" si="904"/>
        <v>0</v>
      </c>
      <c r="AI699" s="20">
        <f t="shared" ca="1" si="904"/>
        <v>0</v>
      </c>
      <c r="AJ699" s="20">
        <f t="shared" ca="1" si="904"/>
        <v>0</v>
      </c>
      <c r="AK699" s="20">
        <f t="shared" ca="1" si="904"/>
        <v>0</v>
      </c>
      <c r="AL699" s="20">
        <f t="shared" ca="1" si="904"/>
        <v>0</v>
      </c>
      <c r="AM699" s="20">
        <f t="shared" ca="1" si="904"/>
        <v>0</v>
      </c>
      <c r="AN699" s="20">
        <f t="shared" ca="1" si="904"/>
        <v>0</v>
      </c>
      <c r="AO699" s="20">
        <f t="shared" ca="1" si="904"/>
        <v>0</v>
      </c>
      <c r="AP699" s="20">
        <f t="shared" ca="1" si="904"/>
        <v>0</v>
      </c>
      <c r="AQ699" s="20">
        <f t="shared" ca="1" si="904"/>
        <v>0</v>
      </c>
      <c r="AR699" s="20">
        <f t="shared" ca="1" si="904"/>
        <v>0</v>
      </c>
      <c r="AS699" s="20">
        <f t="shared" ca="1" si="904"/>
        <v>0</v>
      </c>
      <c r="AT699" s="20">
        <f t="shared" ca="1" si="904"/>
        <v>0</v>
      </c>
      <c r="AU699" s="20">
        <f t="shared" ca="1" si="904"/>
        <v>0</v>
      </c>
      <c r="AV699" s="20">
        <f t="shared" ca="1" si="904"/>
        <v>0</v>
      </c>
      <c r="AW699" s="20">
        <f t="shared" ca="1" si="904"/>
        <v>0</v>
      </c>
      <c r="AX699" s="20">
        <f t="shared" ca="1" si="904"/>
        <v>0</v>
      </c>
      <c r="AY699" s="20">
        <f t="shared" ca="1" si="904"/>
        <v>0</v>
      </c>
      <c r="AZ699" s="20">
        <f t="shared" ca="1" si="904"/>
        <v>0</v>
      </c>
      <c r="BA699" s="20">
        <f t="shared" ca="1" si="904"/>
        <v>0</v>
      </c>
      <c r="BB699" s="20">
        <f t="shared" ca="1" si="904"/>
        <v>0</v>
      </c>
      <c r="BC699" s="20">
        <f t="shared" ca="1" si="904"/>
        <v>0</v>
      </c>
      <c r="BD699" s="20">
        <f t="shared" ca="1" si="904"/>
        <v>0</v>
      </c>
      <c r="BE699" s="20">
        <f t="shared" ca="1" si="904"/>
        <v>0</v>
      </c>
      <c r="BF699" s="20">
        <f t="shared" ca="1" si="904"/>
        <v>0</v>
      </c>
      <c r="BG699" s="20">
        <f t="shared" ca="1" si="904"/>
        <v>0</v>
      </c>
      <c r="BH699" s="20">
        <f t="shared" ca="1" si="904"/>
        <v>0</v>
      </c>
      <c r="BI699" s="20">
        <f t="shared" ca="1" si="904"/>
        <v>0</v>
      </c>
      <c r="BJ699" s="20">
        <f t="shared" ca="1" si="904"/>
        <v>0</v>
      </c>
      <c r="BK699" s="20">
        <f t="shared" ca="1" si="904"/>
        <v>0</v>
      </c>
      <c r="BL699" s="20">
        <f t="shared" ca="1" si="904"/>
        <v>0</v>
      </c>
      <c r="BM699" s="20">
        <f t="shared" ca="1" si="904"/>
        <v>0</v>
      </c>
      <c r="BN699" s="20">
        <f t="shared" ca="1" si="904"/>
        <v>0</v>
      </c>
      <c r="BO699" s="20">
        <f t="shared" ca="1" si="904"/>
        <v>0</v>
      </c>
      <c r="BP699" s="20">
        <f t="shared" ca="1" si="904"/>
        <v>0</v>
      </c>
      <c r="BQ699" s="20">
        <f t="shared" ca="1" si="904"/>
        <v>0</v>
      </c>
      <c r="BR699" s="20">
        <f t="shared" ca="1" si="904"/>
        <v>0</v>
      </c>
      <c r="BS699" s="20">
        <f t="shared" ca="1" si="904"/>
        <v>0</v>
      </c>
      <c r="BT699" s="20">
        <f t="shared" ca="1" si="904"/>
        <v>0</v>
      </c>
      <c r="BU699" s="20">
        <f t="shared" ca="1" si="904"/>
        <v>0</v>
      </c>
      <c r="BV699" s="20">
        <f t="shared" ca="1" si="904"/>
        <v>0</v>
      </c>
      <c r="BW699" s="20">
        <f t="shared" ca="1" si="904"/>
        <v>0</v>
      </c>
      <c r="BX699" s="20">
        <f t="shared" ca="1" si="904"/>
        <v>0</v>
      </c>
      <c r="BY699" s="20">
        <f t="shared" ca="1" si="904"/>
        <v>0</v>
      </c>
      <c r="BZ699" s="20">
        <f t="shared" ca="1" si="904"/>
        <v>0</v>
      </c>
      <c r="CA699" s="20">
        <f t="shared" ca="1" si="904"/>
        <v>0</v>
      </c>
      <c r="CB699" s="20">
        <f t="shared" ca="1" si="904"/>
        <v>0</v>
      </c>
      <c r="CC699" s="20">
        <f t="shared" ca="1" si="904"/>
        <v>0</v>
      </c>
      <c r="CD699" s="20">
        <f t="shared" ca="1" si="904"/>
        <v>0</v>
      </c>
      <c r="CE699" s="20">
        <f t="shared" ca="1" si="904"/>
        <v>0</v>
      </c>
      <c r="CF699" s="20">
        <f t="shared" ref="CF699:DL699" ca="1" si="905">+IFERROR(CF698/CF681,0)</f>
        <v>0</v>
      </c>
      <c r="CG699" s="20">
        <f t="shared" ca="1" si="905"/>
        <v>0</v>
      </c>
      <c r="CH699" s="20">
        <f t="shared" ca="1" si="905"/>
        <v>0</v>
      </c>
      <c r="CI699" s="20">
        <f t="shared" ca="1" si="905"/>
        <v>0</v>
      </c>
      <c r="CJ699" s="20">
        <f t="shared" ca="1" si="905"/>
        <v>0</v>
      </c>
      <c r="CK699" s="20">
        <f t="shared" ca="1" si="905"/>
        <v>0</v>
      </c>
      <c r="CL699" s="20">
        <f t="shared" ca="1" si="905"/>
        <v>0</v>
      </c>
      <c r="CM699" s="20">
        <f t="shared" ca="1" si="905"/>
        <v>0</v>
      </c>
      <c r="CN699" s="20">
        <f t="shared" ca="1" si="905"/>
        <v>0</v>
      </c>
      <c r="CO699" s="20">
        <f t="shared" ca="1" si="905"/>
        <v>0</v>
      </c>
      <c r="CP699" s="20">
        <f t="shared" ca="1" si="905"/>
        <v>0</v>
      </c>
      <c r="CQ699" s="20">
        <f t="shared" ca="1" si="905"/>
        <v>0</v>
      </c>
      <c r="CR699" s="20">
        <f t="shared" ca="1" si="905"/>
        <v>0</v>
      </c>
      <c r="CS699" s="20">
        <f t="shared" ca="1" si="905"/>
        <v>0</v>
      </c>
      <c r="CT699" s="20">
        <f t="shared" ca="1" si="905"/>
        <v>0</v>
      </c>
      <c r="CU699" s="20">
        <f t="shared" ca="1" si="905"/>
        <v>0</v>
      </c>
      <c r="CV699" s="20">
        <f t="shared" ca="1" si="905"/>
        <v>0</v>
      </c>
      <c r="CW699" s="20">
        <f t="shared" ca="1" si="905"/>
        <v>0</v>
      </c>
      <c r="CX699" s="20">
        <f t="shared" ca="1" si="905"/>
        <v>0</v>
      </c>
      <c r="CY699" s="20">
        <f t="shared" ca="1" si="905"/>
        <v>0</v>
      </c>
      <c r="CZ699" s="20">
        <f t="shared" ca="1" si="905"/>
        <v>0</v>
      </c>
      <c r="DA699" s="20">
        <f t="shared" ca="1" si="905"/>
        <v>0</v>
      </c>
      <c r="DB699" s="20">
        <f t="shared" ca="1" si="905"/>
        <v>0</v>
      </c>
      <c r="DC699" s="20">
        <f t="shared" ca="1" si="905"/>
        <v>0</v>
      </c>
      <c r="DD699" s="20">
        <f t="shared" ca="1" si="905"/>
        <v>0</v>
      </c>
      <c r="DE699" s="20">
        <f t="shared" ca="1" si="905"/>
        <v>0</v>
      </c>
      <c r="DF699" s="20">
        <f t="shared" ca="1" si="905"/>
        <v>0</v>
      </c>
      <c r="DG699" s="20">
        <f t="shared" ca="1" si="905"/>
        <v>0</v>
      </c>
      <c r="DH699" s="20">
        <f t="shared" ca="1" si="905"/>
        <v>0</v>
      </c>
      <c r="DI699" s="20">
        <f t="shared" ca="1" si="905"/>
        <v>0</v>
      </c>
      <c r="DJ699" s="20">
        <f t="shared" ca="1" si="905"/>
        <v>0</v>
      </c>
      <c r="DK699" s="20">
        <f t="shared" ca="1" si="905"/>
        <v>0</v>
      </c>
      <c r="DL699" s="20">
        <f t="shared" ca="1" si="905"/>
        <v>0</v>
      </c>
    </row>
    <row r="700" spans="1:116" x14ac:dyDescent="0.4">
      <c r="A700" s="27"/>
      <c r="B700" s="27"/>
      <c r="C700" s="27"/>
      <c r="D700" t="s">
        <v>812</v>
      </c>
      <c r="E700" s="8" t="str">
        <f t="shared" si="902"/>
        <v>700 LISTSALES-PV</v>
      </c>
      <c r="F700" s="27"/>
      <c r="G700" s="126"/>
      <c r="H700" s="31"/>
      <c r="I700" s="73"/>
      <c r="J700" s="73"/>
      <c r="K700" s="38"/>
      <c r="L700" s="38"/>
      <c r="M700" s="38"/>
      <c r="N700" s="38"/>
      <c r="O700" s="38"/>
      <c r="P700" s="38"/>
      <c r="R700" s="33"/>
      <c r="S700" s="38"/>
      <c r="T700" s="38"/>
      <c r="U700" s="38"/>
      <c r="V700" s="38"/>
      <c r="W700" s="38"/>
      <c r="X700" s="38"/>
      <c r="Y700" s="38"/>
      <c r="Z700" s="38"/>
      <c r="AA700" s="38"/>
      <c r="AB700" s="38"/>
      <c r="AC700" s="38"/>
      <c r="AD700" s="38"/>
      <c r="AE700" s="38"/>
      <c r="AF700" s="38"/>
      <c r="AG700" s="38"/>
      <c r="AH700" s="38"/>
      <c r="AI700" s="38"/>
      <c r="AJ700" s="38"/>
      <c r="AK700" s="38"/>
      <c r="AL700" s="38"/>
      <c r="AM700" s="38"/>
      <c r="AN700" s="38"/>
      <c r="AO700" s="38"/>
      <c r="AP700" s="38"/>
      <c r="AQ700" s="38"/>
      <c r="AR700" s="38"/>
      <c r="AS700" s="38"/>
      <c r="AT700" s="38"/>
      <c r="AU700" s="38"/>
      <c r="AV700" s="38"/>
      <c r="AW700" s="38"/>
      <c r="AX700" s="38"/>
      <c r="AY700" s="38"/>
      <c r="AZ700" s="38"/>
      <c r="BA700" s="38"/>
      <c r="BB700" s="38"/>
      <c r="BC700" s="38"/>
      <c r="BD700" s="38"/>
      <c r="BE700" s="38"/>
      <c r="BF700" s="38"/>
      <c r="BG700" s="38"/>
      <c r="BH700" s="38"/>
      <c r="BI700" s="38"/>
      <c r="BJ700" s="38"/>
      <c r="BK700" s="38"/>
      <c r="BL700" s="38"/>
      <c r="BM700" s="38"/>
      <c r="BN700" s="38"/>
      <c r="BO700" s="38"/>
      <c r="BP700" s="38"/>
      <c r="BQ700" s="38"/>
      <c r="BR700" s="38"/>
      <c r="BS700" s="38"/>
      <c r="BT700" s="38"/>
      <c r="BU700" s="38"/>
      <c r="BV700" s="38"/>
      <c r="BW700" s="38"/>
      <c r="BX700" s="38"/>
      <c r="BY700" s="38"/>
      <c r="BZ700" s="38"/>
      <c r="CA700" s="38"/>
      <c r="CB700" s="38"/>
      <c r="CC700" s="38"/>
      <c r="CD700" s="38"/>
      <c r="CE700" s="38"/>
      <c r="CF700" s="38"/>
      <c r="CG700" s="38"/>
      <c r="CH700" s="38"/>
      <c r="CI700" s="38"/>
      <c r="CJ700" s="38"/>
      <c r="CK700" s="38"/>
      <c r="CL700" s="38"/>
      <c r="CM700" s="38"/>
      <c r="CN700" s="38"/>
      <c r="CO700" s="38"/>
      <c r="CP700" s="38"/>
      <c r="CQ700" s="38"/>
      <c r="CR700" s="38"/>
      <c r="CS700" s="38"/>
      <c r="CT700" s="38"/>
      <c r="CU700" s="38"/>
      <c r="CV700" s="38"/>
      <c r="CW700" s="38"/>
      <c r="CX700" s="38"/>
      <c r="CY700" s="38"/>
      <c r="CZ700" s="38"/>
      <c r="DA700" s="38"/>
      <c r="DB700" s="38"/>
      <c r="DC700" s="38"/>
      <c r="DD700" s="38"/>
      <c r="DE700" s="38"/>
      <c r="DF700" s="38"/>
      <c r="DG700" s="38"/>
      <c r="DH700" s="38"/>
      <c r="DI700" s="38"/>
      <c r="DJ700" s="38"/>
      <c r="DK700" s="38"/>
      <c r="DL700" s="38"/>
    </row>
    <row r="701" spans="1:116" x14ac:dyDescent="0.4">
      <c r="B701" t="s">
        <v>332</v>
      </c>
      <c r="D701" t="s">
        <v>812</v>
      </c>
      <c r="E701" s="8" t="str">
        <f t="shared" si="865"/>
        <v>701 LISTSALES-PV</v>
      </c>
      <c r="G701" s="136" t="str">
        <f>G641</f>
        <v>(Primary label)</v>
      </c>
      <c r="H701" s="31"/>
      <c r="I701" s="73"/>
      <c r="J701" s="73"/>
      <c r="K701" s="58"/>
      <c r="L701" s="58"/>
      <c r="M701" s="58"/>
      <c r="N701" s="58"/>
      <c r="O701" s="58"/>
      <c r="P701" s="58"/>
      <c r="R701" s="33"/>
    </row>
    <row r="702" spans="1:116" x14ac:dyDescent="0.4">
      <c r="A702" s="3"/>
      <c r="B702" t="s">
        <v>332</v>
      </c>
      <c r="D702" t="s">
        <v>812</v>
      </c>
      <c r="E702" s="8" t="str">
        <f t="shared" si="865"/>
        <v>702 LISTSALES-PV</v>
      </c>
      <c r="G702" s="241" t="str">
        <f>IFERROR(SUBSTITUTE(G649,":",""),"no unit")</f>
        <v>unit</v>
      </c>
      <c r="H702" s="208"/>
      <c r="I702" s="209"/>
      <c r="J702" s="209"/>
      <c r="K702" s="217"/>
      <c r="L702" s="217"/>
      <c r="M702" s="217"/>
      <c r="N702" s="217"/>
      <c r="O702" s="217"/>
      <c r="P702" s="217"/>
      <c r="R702" s="218"/>
    </row>
    <row r="703" spans="1:116" x14ac:dyDescent="0.4">
      <c r="B703" t="s">
        <v>332</v>
      </c>
      <c r="D703" t="s">
        <v>812</v>
      </c>
      <c r="E703" s="8" t="str">
        <f t="shared" si="865"/>
        <v>703 LISTSALES-PV</v>
      </c>
      <c r="G703" s="136" t="str">
        <f t="shared" ref="G703:G708" si="906">G643</f>
        <v>Primary revenue driver</v>
      </c>
      <c r="H703" s="12"/>
      <c r="I703" s="60"/>
      <c r="J703" s="60"/>
      <c r="K703" s="15"/>
      <c r="L703" s="15"/>
      <c r="M703" s="15"/>
      <c r="N703" s="15"/>
      <c r="O703" s="15"/>
      <c r="P703" s="15"/>
      <c r="R703" s="15"/>
      <c r="S703" s="179" t="str">
        <f>ADDRESS(ROW(S681),COLUMN(S681),2)</f>
        <v>S$681</v>
      </c>
      <c r="T703" s="179" t="str">
        <f>ADDRESS(ROW(T681),COLUMN(T681),2)</f>
        <v>T$681</v>
      </c>
      <c r="U703" s="179" t="str">
        <f>ADDRESS(ROW(U681),COLUMN(U681),2)</f>
        <v>U$681</v>
      </c>
      <c r="V703" s="179" t="str">
        <f>ADDRESS(ROW(V681),COLUMN(V681),2)</f>
        <v>V$681</v>
      </c>
      <c r="W703" s="179" t="str">
        <f>ADDRESS(ROW(W681),COLUMN(W681),2)</f>
        <v>W$681</v>
      </c>
      <c r="X703" s="179" t="str">
        <f>ADDRESS(ROW(X681),COLUMN(X681),2)</f>
        <v>X$681</v>
      </c>
      <c r="Y703" s="179" t="str">
        <f>ADDRESS(ROW(Y681),COLUMN(Y681),2)</f>
        <v>Y$681</v>
      </c>
      <c r="Z703" s="179" t="str">
        <f>ADDRESS(ROW(Z681),COLUMN(Z681),2)</f>
        <v>Z$681</v>
      </c>
      <c r="AA703" s="179" t="str">
        <f>ADDRESS(ROW(AA681),COLUMN(AA681),2)</f>
        <v>AA$681</v>
      </c>
      <c r="AB703" s="179" t="str">
        <f>ADDRESS(ROW(AB681),COLUMN(AB681),2)</f>
        <v>AB$681</v>
      </c>
      <c r="AC703" s="179" t="str">
        <f>ADDRESS(ROW(AC681),COLUMN(AC681),2)</f>
        <v>AC$681</v>
      </c>
      <c r="AD703" s="179" t="str">
        <f>ADDRESS(ROW(AD681),COLUMN(AD681),2)</f>
        <v>AD$681</v>
      </c>
      <c r="AE703" s="179" t="str">
        <f>ADDRESS(ROW(AE681),COLUMN(AE681),2)</f>
        <v>AE$681</v>
      </c>
      <c r="AF703" s="179" t="str">
        <f>ADDRESS(ROW(AF681),COLUMN(AF681),2)</f>
        <v>AF$681</v>
      </c>
      <c r="AG703" s="179" t="str">
        <f>ADDRESS(ROW(AG681),COLUMN(AG681),2)</f>
        <v>AG$681</v>
      </c>
      <c r="AH703" s="179" t="str">
        <f>ADDRESS(ROW(AH681),COLUMN(AH681),2)</f>
        <v>AH$681</v>
      </c>
      <c r="AI703" s="179" t="str">
        <f>ADDRESS(ROW(AI681),COLUMN(AI681),2)</f>
        <v>AI$681</v>
      </c>
      <c r="AJ703" s="179" t="str">
        <f>ADDRESS(ROW(AJ681),COLUMN(AJ681),2)</f>
        <v>AJ$681</v>
      </c>
      <c r="AK703" s="179" t="str">
        <f>ADDRESS(ROW(AK681),COLUMN(AK681),2)</f>
        <v>AK$681</v>
      </c>
      <c r="AL703" s="179" t="str">
        <f>ADDRESS(ROW(AL681),COLUMN(AL681),2)</f>
        <v>AL$681</v>
      </c>
      <c r="AM703" s="179" t="str">
        <f>ADDRESS(ROW(AM681),COLUMN(AM681),2)</f>
        <v>AM$681</v>
      </c>
      <c r="AN703" s="179" t="str">
        <f>ADDRESS(ROW(AN681),COLUMN(AN681),2)</f>
        <v>AN$681</v>
      </c>
      <c r="AO703" s="179" t="str">
        <f>ADDRESS(ROW(AO681),COLUMN(AO681),2)</f>
        <v>AO$681</v>
      </c>
      <c r="AP703" s="179" t="str">
        <f>ADDRESS(ROW(AP681),COLUMN(AP681),2)</f>
        <v>AP$681</v>
      </c>
      <c r="AQ703" s="179" t="str">
        <f>ADDRESS(ROW(AQ681),COLUMN(AQ681),2)</f>
        <v>AQ$681</v>
      </c>
      <c r="AR703" s="179" t="str">
        <f>ADDRESS(ROW(AR681),COLUMN(AR681),2)</f>
        <v>AR$681</v>
      </c>
      <c r="AS703" s="179" t="str">
        <f>ADDRESS(ROW(AS681),COLUMN(AS681),2)</f>
        <v>AS$681</v>
      </c>
      <c r="AT703" s="179" t="str">
        <f>ADDRESS(ROW(AT681),COLUMN(AT681),2)</f>
        <v>AT$681</v>
      </c>
      <c r="AU703" s="179" t="str">
        <f>ADDRESS(ROW(AU681),COLUMN(AU681),2)</f>
        <v>AU$681</v>
      </c>
      <c r="AV703" s="179" t="str">
        <f>ADDRESS(ROW(AV681),COLUMN(AV681),2)</f>
        <v>AV$681</v>
      </c>
      <c r="AW703" s="179" t="str">
        <f>ADDRESS(ROW(AW681),COLUMN(AW681),2)</f>
        <v>AW$681</v>
      </c>
      <c r="AX703" s="179" t="str">
        <f>ADDRESS(ROW(AX681),COLUMN(AX681),2)</f>
        <v>AX$681</v>
      </c>
      <c r="AY703" s="179" t="str">
        <f>ADDRESS(ROW(AY681),COLUMN(AY681),2)</f>
        <v>AY$681</v>
      </c>
      <c r="AZ703" s="179" t="str">
        <f>ADDRESS(ROW(AZ681),COLUMN(AZ681),2)</f>
        <v>AZ$681</v>
      </c>
      <c r="BA703" s="179" t="str">
        <f>ADDRESS(ROW(BA681),COLUMN(BA681),2)</f>
        <v>BA$681</v>
      </c>
      <c r="BB703" s="179" t="str">
        <f>ADDRESS(ROW(BB681),COLUMN(BB681),2)</f>
        <v>BB$681</v>
      </c>
      <c r="BC703" s="179" t="str">
        <f>ADDRESS(ROW(BC681),COLUMN(BC681),2)</f>
        <v>BC$681</v>
      </c>
      <c r="BD703" s="179" t="str">
        <f>ADDRESS(ROW(BD681),COLUMN(BD681),2)</f>
        <v>BD$681</v>
      </c>
      <c r="BE703" s="179" t="str">
        <f>ADDRESS(ROW(BE681),COLUMN(BE681),2)</f>
        <v>BE$681</v>
      </c>
      <c r="BF703" s="179" t="str">
        <f>ADDRESS(ROW(BF681),COLUMN(BF681),2)</f>
        <v>BF$681</v>
      </c>
      <c r="BG703" s="179" t="str">
        <f>ADDRESS(ROW(BG681),COLUMN(BG681),2)</f>
        <v>BG$681</v>
      </c>
      <c r="BH703" s="179" t="str">
        <f>ADDRESS(ROW(BH681),COLUMN(BH681),2)</f>
        <v>BH$681</v>
      </c>
      <c r="BI703" s="179" t="str">
        <f>ADDRESS(ROW(BI681),COLUMN(BI681),2)</f>
        <v>BI$681</v>
      </c>
      <c r="BJ703" s="179" t="str">
        <f>ADDRESS(ROW(BJ681),COLUMN(BJ681),2)</f>
        <v>BJ$681</v>
      </c>
      <c r="BK703" s="179" t="str">
        <f>ADDRESS(ROW(BK681),COLUMN(BK681),2)</f>
        <v>BK$681</v>
      </c>
      <c r="BL703" s="179" t="str">
        <f>ADDRESS(ROW(BL681),COLUMN(BL681),2)</f>
        <v>BL$681</v>
      </c>
      <c r="BM703" s="179" t="str">
        <f>ADDRESS(ROW(BM681),COLUMN(BM681),2)</f>
        <v>BM$681</v>
      </c>
      <c r="BN703" s="179" t="str">
        <f>ADDRESS(ROW(BN681),COLUMN(BN681),2)</f>
        <v>BN$681</v>
      </c>
      <c r="BO703" s="179" t="str">
        <f>ADDRESS(ROW(BO681),COLUMN(BO681),2)</f>
        <v>BO$681</v>
      </c>
      <c r="BP703" s="179" t="str">
        <f>ADDRESS(ROW(BP681),COLUMN(BP681),2)</f>
        <v>BP$681</v>
      </c>
      <c r="BQ703" s="179" t="str">
        <f>ADDRESS(ROW(BQ681),COLUMN(BQ681),2)</f>
        <v>BQ$681</v>
      </c>
      <c r="BR703" s="179" t="str">
        <f>ADDRESS(ROW(BR681),COLUMN(BR681),2)</f>
        <v>BR$681</v>
      </c>
      <c r="BS703" s="179" t="str">
        <f>ADDRESS(ROW(BS681),COLUMN(BS681),2)</f>
        <v>BS$681</v>
      </c>
      <c r="BT703" s="179" t="str">
        <f>ADDRESS(ROW(BT681),COLUMN(BT681),2)</f>
        <v>BT$681</v>
      </c>
      <c r="BU703" s="179" t="str">
        <f>ADDRESS(ROW(BU681),COLUMN(BU681),2)</f>
        <v>BU$681</v>
      </c>
      <c r="BV703" s="179" t="str">
        <f>ADDRESS(ROW(BV681),COLUMN(BV681),2)</f>
        <v>BV$681</v>
      </c>
      <c r="BW703" s="179" t="str">
        <f>ADDRESS(ROW(BW681),COLUMN(BW681),2)</f>
        <v>BW$681</v>
      </c>
      <c r="BX703" s="179" t="str">
        <f>ADDRESS(ROW(BX681),COLUMN(BX681),2)</f>
        <v>BX$681</v>
      </c>
      <c r="BY703" s="179" t="str">
        <f>ADDRESS(ROW(BY681),COLUMN(BY681),2)</f>
        <v>BY$681</v>
      </c>
      <c r="BZ703" s="179" t="str">
        <f>ADDRESS(ROW(BZ681),COLUMN(BZ681),2)</f>
        <v>BZ$681</v>
      </c>
      <c r="CA703" s="179" t="str">
        <f>ADDRESS(ROW(CA681),COLUMN(CA681),2)</f>
        <v>CA$681</v>
      </c>
      <c r="CB703" s="179" t="str">
        <f>ADDRESS(ROW(CB681),COLUMN(CB681),2)</f>
        <v>CB$681</v>
      </c>
      <c r="CC703" s="179" t="str">
        <f>ADDRESS(ROW(CC681),COLUMN(CC681),2)</f>
        <v>CC$681</v>
      </c>
      <c r="CD703" s="179" t="str">
        <f>ADDRESS(ROW(CD681),COLUMN(CD681),2)</f>
        <v>CD$681</v>
      </c>
      <c r="CE703" s="179" t="str">
        <f>ADDRESS(ROW(CE681),COLUMN(CE681),2)</f>
        <v>CE$681</v>
      </c>
      <c r="CF703" s="179" t="str">
        <f>ADDRESS(ROW(CF681),COLUMN(CF681),2)</f>
        <v>CF$681</v>
      </c>
      <c r="CG703" s="179" t="str">
        <f>ADDRESS(ROW(CG681),COLUMN(CG681),2)</f>
        <v>CG$681</v>
      </c>
      <c r="CH703" s="179" t="str">
        <f>ADDRESS(ROW(CH681),COLUMN(CH681),2)</f>
        <v>CH$681</v>
      </c>
      <c r="CI703" s="179" t="str">
        <f>ADDRESS(ROW(CI681),COLUMN(CI681),2)</f>
        <v>CI$681</v>
      </c>
      <c r="CJ703" s="179" t="str">
        <f>ADDRESS(ROW(CJ681),COLUMN(CJ681),2)</f>
        <v>CJ$681</v>
      </c>
      <c r="CK703" s="179" t="str">
        <f>ADDRESS(ROW(CK681),COLUMN(CK681),2)</f>
        <v>CK$681</v>
      </c>
      <c r="CL703" s="179" t="str">
        <f>ADDRESS(ROW(CL681),COLUMN(CL681),2)</f>
        <v>CL$681</v>
      </c>
      <c r="CM703" s="179" t="str">
        <f>ADDRESS(ROW(CM681),COLUMN(CM681),2)</f>
        <v>CM$681</v>
      </c>
      <c r="CN703" s="179" t="str">
        <f>ADDRESS(ROW(CN681),COLUMN(CN681),2)</f>
        <v>CN$681</v>
      </c>
      <c r="CO703" s="179" t="str">
        <f>ADDRESS(ROW(CO681),COLUMN(CO681),2)</f>
        <v>CO$681</v>
      </c>
      <c r="CP703" s="179" t="str">
        <f>ADDRESS(ROW(CP681),COLUMN(CP681),2)</f>
        <v>CP$681</v>
      </c>
      <c r="CQ703" s="179" t="str">
        <f>ADDRESS(ROW(CQ681),COLUMN(CQ681),2)</f>
        <v>CQ$681</v>
      </c>
      <c r="CR703" s="179" t="str">
        <f>ADDRESS(ROW(CR681),COLUMN(CR681),2)</f>
        <v>CR$681</v>
      </c>
      <c r="CS703" s="179" t="str">
        <f>ADDRESS(ROW(CS681),COLUMN(CS681),2)</f>
        <v>CS$681</v>
      </c>
      <c r="CT703" s="179" t="str">
        <f>ADDRESS(ROW(CT681),COLUMN(CT681),2)</f>
        <v>CT$681</v>
      </c>
      <c r="CU703" s="179" t="str">
        <f>ADDRESS(ROW(CU681),COLUMN(CU681),2)</f>
        <v>CU$681</v>
      </c>
      <c r="CV703" s="179" t="str">
        <f>ADDRESS(ROW(CV681),COLUMN(CV681),2)</f>
        <v>CV$681</v>
      </c>
      <c r="CW703" s="179" t="str">
        <f>ADDRESS(ROW(CW681),COLUMN(CW681),2)</f>
        <v>CW$681</v>
      </c>
      <c r="CX703" s="179" t="str">
        <f>ADDRESS(ROW(CX681),COLUMN(CX681),2)</f>
        <v>CX$681</v>
      </c>
      <c r="CY703" s="179" t="str">
        <f>ADDRESS(ROW(CY681),COLUMN(CY681),2)</f>
        <v>CY$681</v>
      </c>
      <c r="CZ703" s="179" t="str">
        <f>ADDRESS(ROW(CZ681),COLUMN(CZ681),2)</f>
        <v>CZ$681</v>
      </c>
      <c r="DA703" s="179" t="str">
        <f>ADDRESS(ROW(DA681),COLUMN(DA681),2)</f>
        <v>DA$681</v>
      </c>
      <c r="DB703" s="179" t="str">
        <f>ADDRESS(ROW(DB681),COLUMN(DB681),2)</f>
        <v>DB$681</v>
      </c>
      <c r="DC703" s="179" t="str">
        <f>ADDRESS(ROW(DC681),COLUMN(DC681),2)</f>
        <v>DC$681</v>
      </c>
      <c r="DD703" s="179" t="str">
        <f>ADDRESS(ROW(DD681),COLUMN(DD681),2)</f>
        <v>DD$681</v>
      </c>
      <c r="DE703" s="179" t="str">
        <f>ADDRESS(ROW(DE681),COLUMN(DE681),2)</f>
        <v>DE$681</v>
      </c>
      <c r="DF703" s="179" t="str">
        <f>ADDRESS(ROW(DF681),COLUMN(DF681),2)</f>
        <v>DF$681</v>
      </c>
      <c r="DG703" s="179" t="str">
        <f>ADDRESS(ROW(DG681),COLUMN(DG681),2)</f>
        <v>DG$681</v>
      </c>
      <c r="DH703" s="179" t="str">
        <f>ADDRESS(ROW(DH681),COLUMN(DH681),2)</f>
        <v>DH$681</v>
      </c>
      <c r="DI703" s="179" t="str">
        <f>ADDRESS(ROW(DI681),COLUMN(DI681),2)</f>
        <v>DI$681</v>
      </c>
      <c r="DJ703" s="179" t="str">
        <f>ADDRESS(ROW(DJ681),COLUMN(DJ681),2)</f>
        <v>DJ$681</v>
      </c>
      <c r="DK703" s="179" t="str">
        <f>ADDRESS(ROW(DK681),COLUMN(DK681),2)</f>
        <v>DK$681</v>
      </c>
      <c r="DL703" s="179" t="str">
        <f>ADDRESS(ROW(DL681),COLUMN(DL681),2)</f>
        <v>DL$681</v>
      </c>
    </row>
    <row r="704" spans="1:116" x14ac:dyDescent="0.4">
      <c r="B704" t="s">
        <v>332</v>
      </c>
      <c r="D704" t="s">
        <v>812</v>
      </c>
      <c r="E704" s="8" t="str">
        <f t="shared" si="865"/>
        <v>704 LISTSALES-PV</v>
      </c>
      <c r="G704" s="136" t="str">
        <f t="shared" si="906"/>
        <v>Primary volume driver</v>
      </c>
      <c r="H704" s="12"/>
      <c r="I704" s="60"/>
      <c r="J704" s="60"/>
      <c r="K704" s="212">
        <f t="shared" ref="K704:R704" si="907">K644</f>
        <v>0</v>
      </c>
      <c r="L704" s="212">
        <f t="shared" si="907"/>
        <v>0</v>
      </c>
      <c r="M704" s="212">
        <f t="shared" si="907"/>
        <v>0</v>
      </c>
      <c r="N704" s="212">
        <f t="shared" si="907"/>
        <v>0</v>
      </c>
      <c r="O704" s="212">
        <f t="shared" si="907"/>
        <v>0</v>
      </c>
      <c r="P704" s="212">
        <f t="shared" si="907"/>
        <v>0</v>
      </c>
      <c r="Q704" s="212"/>
      <c r="R704" s="212">
        <f t="shared" si="907"/>
        <v>0</v>
      </c>
      <c r="S704" s="212" t="str">
        <f>S644</f>
        <v>S$17</v>
      </c>
      <c r="T704" s="212" t="str">
        <f>T644</f>
        <v>T$17</v>
      </c>
      <c r="U704" s="212" t="str">
        <f>U644</f>
        <v>U$17</v>
      </c>
      <c r="V704" s="212" t="str">
        <f>V644</f>
        <v>V$17</v>
      </c>
      <c r="W704" s="212" t="str">
        <f>W644</f>
        <v>W$17</v>
      </c>
      <c r="X704" s="212" t="str">
        <f>X644</f>
        <v>X$17</v>
      </c>
      <c r="Y704" s="212" t="str">
        <f>Y644</f>
        <v>Y$17</v>
      </c>
      <c r="Z704" s="212" t="str">
        <f>Z644</f>
        <v>Z$17</v>
      </c>
      <c r="AA704" s="212" t="str">
        <f>AA644</f>
        <v>AA$17</v>
      </c>
      <c r="AB704" s="212" t="str">
        <f>AB644</f>
        <v>AB$17</v>
      </c>
      <c r="AC704" s="212" t="str">
        <f>AC644</f>
        <v>AC$17</v>
      </c>
      <c r="AD704" s="212" t="str">
        <f>AD644</f>
        <v>AD$17</v>
      </c>
      <c r="AE704" s="212" t="str">
        <f>AE644</f>
        <v>AE$17</v>
      </c>
      <c r="AF704" s="212" t="str">
        <f>AF644</f>
        <v>AF$17</v>
      </c>
      <c r="AG704" s="212" t="str">
        <f>AG644</f>
        <v>AG$17</v>
      </c>
      <c r="AH704" s="212" t="str">
        <f>AH644</f>
        <v>AH$17</v>
      </c>
      <c r="AI704" s="212" t="str">
        <f>AI644</f>
        <v>AI$17</v>
      </c>
      <c r="AJ704" s="212" t="str">
        <f>AJ644</f>
        <v>AJ$17</v>
      </c>
      <c r="AK704" s="212" t="str">
        <f>AK644</f>
        <v>AK$17</v>
      </c>
      <c r="AL704" s="212" t="str">
        <f>AL644</f>
        <v>AL$17</v>
      </c>
      <c r="AM704" s="212" t="str">
        <f>AM644</f>
        <v>AM$17</v>
      </c>
      <c r="AN704" s="212" t="str">
        <f>AN644</f>
        <v>AN$17</v>
      </c>
      <c r="AO704" s="212" t="str">
        <f>AO644</f>
        <v>AO$17</v>
      </c>
      <c r="AP704" s="212" t="str">
        <f>AP644</f>
        <v>AP$17</v>
      </c>
      <c r="AQ704" s="212" t="str">
        <f>AQ644</f>
        <v>AQ$17</v>
      </c>
      <c r="AR704" s="212" t="str">
        <f>AR644</f>
        <v>AR$17</v>
      </c>
      <c r="AS704" s="212" t="str">
        <f>AS644</f>
        <v>AS$17</v>
      </c>
      <c r="AT704" s="212" t="str">
        <f>AT644</f>
        <v>AT$17</v>
      </c>
      <c r="AU704" s="212" t="str">
        <f>AU644</f>
        <v>AU$17</v>
      </c>
      <c r="AV704" s="212" t="str">
        <f>AV644</f>
        <v>AV$17</v>
      </c>
      <c r="AW704" s="212" t="str">
        <f>AW644</f>
        <v>AW$17</v>
      </c>
      <c r="AX704" s="212" t="str">
        <f>AX644</f>
        <v>AX$17</v>
      </c>
      <c r="AY704" s="212" t="str">
        <f>AY644</f>
        <v>AY$17</v>
      </c>
      <c r="AZ704" s="212" t="str">
        <f>AZ644</f>
        <v>AZ$17</v>
      </c>
      <c r="BA704" s="212" t="str">
        <f>BA644</f>
        <v>BA$17</v>
      </c>
      <c r="BB704" s="212" t="str">
        <f>BB644</f>
        <v>BB$17</v>
      </c>
      <c r="BC704" s="212" t="str">
        <f>BC644</f>
        <v>BC$17</v>
      </c>
      <c r="BD704" s="212" t="str">
        <f>BD644</f>
        <v>BD$17</v>
      </c>
      <c r="BE704" s="212" t="str">
        <f>BE644</f>
        <v>BE$17</v>
      </c>
      <c r="BF704" s="212" t="str">
        <f>BF644</f>
        <v>BF$17</v>
      </c>
      <c r="BG704" s="212" t="str">
        <f>BG644</f>
        <v>BG$17</v>
      </c>
      <c r="BH704" s="212" t="str">
        <f>BH644</f>
        <v>BH$17</v>
      </c>
      <c r="BI704" s="212" t="str">
        <f>BI644</f>
        <v>BI$17</v>
      </c>
      <c r="BJ704" s="212" t="str">
        <f>BJ644</f>
        <v>BJ$17</v>
      </c>
      <c r="BK704" s="212" t="str">
        <f>BK644</f>
        <v>BK$17</v>
      </c>
      <c r="BL704" s="212" t="str">
        <f>BL644</f>
        <v>BL$17</v>
      </c>
      <c r="BM704" s="212" t="str">
        <f>BM644</f>
        <v>BM$17</v>
      </c>
      <c r="BN704" s="212" t="str">
        <f>BN644</f>
        <v>BN$17</v>
      </c>
      <c r="BO704" s="212" t="str">
        <f>BO644</f>
        <v>BO$17</v>
      </c>
      <c r="BP704" s="212" t="str">
        <f>BP644</f>
        <v>BP$17</v>
      </c>
      <c r="BQ704" s="212" t="str">
        <f>BQ644</f>
        <v>BQ$17</v>
      </c>
      <c r="BR704" s="212" t="str">
        <f>BR644</f>
        <v>BR$17</v>
      </c>
      <c r="BS704" s="212" t="str">
        <f>BS644</f>
        <v>BS$17</v>
      </c>
      <c r="BT704" s="212" t="str">
        <f>BT644</f>
        <v>BT$17</v>
      </c>
      <c r="BU704" s="212" t="str">
        <f>BU644</f>
        <v>BU$17</v>
      </c>
      <c r="BV704" s="212" t="str">
        <f>BV644</f>
        <v>BV$17</v>
      </c>
      <c r="BW704" s="212" t="str">
        <f>BW644</f>
        <v>BW$17</v>
      </c>
      <c r="BX704" s="212" t="str">
        <f>BX644</f>
        <v>BX$17</v>
      </c>
      <c r="BY704" s="212" t="str">
        <f>BY644</f>
        <v>BY$17</v>
      </c>
      <c r="BZ704" s="212" t="str">
        <f>BZ644</f>
        <v>BZ$17</v>
      </c>
      <c r="CA704" s="212" t="str">
        <f>CA644</f>
        <v>CA$17</v>
      </c>
      <c r="CB704" s="212" t="str">
        <f>CB644</f>
        <v>CB$17</v>
      </c>
      <c r="CC704" s="212" t="str">
        <f>CC644</f>
        <v>CC$17</v>
      </c>
      <c r="CD704" s="212" t="str">
        <f>CD644</f>
        <v>CD$17</v>
      </c>
      <c r="CE704" s="212" t="str">
        <f>CE644</f>
        <v>CE$17</v>
      </c>
      <c r="CF704" s="212" t="str">
        <f>CF644</f>
        <v>CF$17</v>
      </c>
      <c r="CG704" s="212" t="str">
        <f>CG644</f>
        <v>CG$17</v>
      </c>
      <c r="CH704" s="212" t="str">
        <f>CH644</f>
        <v>CH$17</v>
      </c>
      <c r="CI704" s="212" t="str">
        <f>CI644</f>
        <v>CI$17</v>
      </c>
      <c r="CJ704" s="212" t="str">
        <f>CJ644</f>
        <v>CJ$17</v>
      </c>
      <c r="CK704" s="212" t="str">
        <f>CK644</f>
        <v>CK$17</v>
      </c>
      <c r="CL704" s="212" t="str">
        <f>CL644</f>
        <v>CL$17</v>
      </c>
      <c r="CM704" s="212">
        <f>CM644</f>
        <v>0</v>
      </c>
      <c r="CN704" s="212">
        <f>CN644</f>
        <v>0</v>
      </c>
      <c r="CO704" s="212" t="str">
        <f>CO644</f>
        <v>CO$17</v>
      </c>
      <c r="CP704" s="212" t="str">
        <f>CP644</f>
        <v>CP$17</v>
      </c>
      <c r="CQ704" s="212" t="str">
        <f>CQ644</f>
        <v>CQ$17</v>
      </c>
      <c r="CR704" s="212" t="str">
        <f>CR644</f>
        <v>CR$17</v>
      </c>
      <c r="CS704" s="212" t="str">
        <f>CS644</f>
        <v>CS$17</v>
      </c>
      <c r="CT704" s="212" t="str">
        <f>CT644</f>
        <v>CT$17</v>
      </c>
      <c r="CU704" s="212" t="str">
        <f>CU644</f>
        <v>CU$17</v>
      </c>
      <c r="CV704" s="212" t="str">
        <f>CV644</f>
        <v>CV$17</v>
      </c>
      <c r="CW704" s="212" t="str">
        <f>CW644</f>
        <v>CW$17</v>
      </c>
      <c r="CX704" s="212" t="str">
        <f>CX644</f>
        <v>CX$17</v>
      </c>
      <c r="CY704" s="212" t="str">
        <f>CY644</f>
        <v>CY$17</v>
      </c>
      <c r="CZ704" s="212" t="str">
        <f>CZ644</f>
        <v>CZ$17</v>
      </c>
      <c r="DA704" s="212" t="str">
        <f>DA644</f>
        <v>DA$17</v>
      </c>
      <c r="DB704" s="212" t="str">
        <f>DB644</f>
        <v>DB$17</v>
      </c>
      <c r="DC704" s="212" t="str">
        <f>DC644</f>
        <v>DC$17</v>
      </c>
      <c r="DD704" s="212" t="str">
        <f>DD644</f>
        <v>DD$17</v>
      </c>
      <c r="DE704" s="212" t="str">
        <f>DE644</f>
        <v>DE$17</v>
      </c>
      <c r="DF704" s="212" t="str">
        <f>DF644</f>
        <v>DF$17</v>
      </c>
      <c r="DG704" s="212" t="str">
        <f>DG644</f>
        <v>DG$17</v>
      </c>
      <c r="DH704" s="212" t="str">
        <f>DH644</f>
        <v>DH$17</v>
      </c>
      <c r="DI704" s="212" t="str">
        <f>DI644</f>
        <v>DI$17</v>
      </c>
      <c r="DJ704" s="212" t="str">
        <f>DJ644</f>
        <v>DJ$17</v>
      </c>
      <c r="DK704" s="212" t="str">
        <f>DK644</f>
        <v>DK$17</v>
      </c>
      <c r="DL704" s="212" t="str">
        <f>DL644</f>
        <v>DL$17</v>
      </c>
    </row>
    <row r="705" spans="2:116" x14ac:dyDescent="0.4">
      <c r="B705" t="s">
        <v>332</v>
      </c>
      <c r="D705" t="s">
        <v>812</v>
      </c>
      <c r="E705" s="8" t="str">
        <f t="shared" si="865"/>
        <v>705 LISTSALES-PV</v>
      </c>
      <c r="G705" s="136" t="str">
        <f t="shared" si="906"/>
        <v>(Secondary label)</v>
      </c>
      <c r="H705" s="12"/>
      <c r="I705" s="60"/>
      <c r="J705" s="60"/>
      <c r="K705" s="15"/>
      <c r="L705" s="15"/>
      <c r="M705" s="15"/>
      <c r="N705" s="15"/>
      <c r="O705" s="15"/>
      <c r="P705" s="15"/>
      <c r="R705" s="15"/>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N705" s="60"/>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row>
    <row r="706" spans="2:116" x14ac:dyDescent="0.4">
      <c r="B706" t="s">
        <v>332</v>
      </c>
      <c r="D706" t="s">
        <v>812</v>
      </c>
      <c r="E706" s="8" t="str">
        <f t="shared" si="865"/>
        <v>706 LISTSALES-PV</v>
      </c>
      <c r="G706" s="136" t="str">
        <f t="shared" si="906"/>
        <v xml:space="preserve">secondary unit </v>
      </c>
    </row>
    <row r="707" spans="2:116" x14ac:dyDescent="0.4">
      <c r="B707" t="s">
        <v>332</v>
      </c>
      <c r="D707" t="s">
        <v>812</v>
      </c>
      <c r="E707" s="8" t="str">
        <f t="shared" ref="E707:E708" si="908">ROW()&amp;" "&amp;D707</f>
        <v>707 LISTSALES-PV</v>
      </c>
      <c r="G707" s="136" t="str">
        <f t="shared" si="906"/>
        <v>Secondary revenue driver</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N707" s="60"/>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row>
    <row r="708" spans="2:116" x14ac:dyDescent="0.4">
      <c r="B708" t="s">
        <v>332</v>
      </c>
      <c r="D708" t="s">
        <v>812</v>
      </c>
      <c r="E708" s="8" t="str">
        <f t="shared" si="908"/>
        <v>708 LISTSALES-PV</v>
      </c>
      <c r="G708" s="136" t="str">
        <f t="shared" si="906"/>
        <v>Secondary volume driver</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N708" s="60"/>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row>
    <row r="709" spans="2:116"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06" t="s">
        <v>481</v>
      </c>
      <c r="B772" s="27" t="s">
        <v>481</v>
      </c>
      <c r="C772" s="27" t="s">
        <v>481</v>
      </c>
      <c r="D772" s="27"/>
      <c r="E772" s="27" t="s">
        <v>481</v>
      </c>
      <c r="F772" s="27" t="s">
        <v>481</v>
      </c>
      <c r="G772" s="206" t="s">
        <v>481</v>
      </c>
      <c r="H772" s="206" t="s">
        <v>481</v>
      </c>
      <c r="I772" s="206" t="s">
        <v>481</v>
      </c>
      <c r="J772" s="206"/>
      <c r="K772" s="206" t="s">
        <v>481</v>
      </c>
      <c r="L772" s="206" t="s">
        <v>481</v>
      </c>
      <c r="M772" s="206" t="s">
        <v>481</v>
      </c>
      <c r="N772" s="206" t="s">
        <v>481</v>
      </c>
      <c r="O772" s="206" t="s">
        <v>481</v>
      </c>
      <c r="P772" s="206" t="s">
        <v>481</v>
      </c>
      <c r="R772" s="206" t="s">
        <v>481</v>
      </c>
      <c r="S772" s="206" t="s">
        <v>481</v>
      </c>
      <c r="T772" s="206" t="s">
        <v>481</v>
      </c>
      <c r="U772" s="206" t="s">
        <v>481</v>
      </c>
      <c r="V772" s="206" t="s">
        <v>481</v>
      </c>
      <c r="W772" s="206" t="s">
        <v>481</v>
      </c>
      <c r="X772" s="206" t="s">
        <v>481</v>
      </c>
      <c r="Y772" s="206" t="s">
        <v>481</v>
      </c>
      <c r="Z772" s="206" t="s">
        <v>481</v>
      </c>
      <c r="AA772" s="206" t="s">
        <v>481</v>
      </c>
      <c r="AB772" s="206" t="s">
        <v>481</v>
      </c>
      <c r="AC772" s="206" t="s">
        <v>481</v>
      </c>
      <c r="AD772" s="206" t="s">
        <v>481</v>
      </c>
      <c r="AE772" s="206" t="s">
        <v>481</v>
      </c>
      <c r="AF772" s="206" t="s">
        <v>481</v>
      </c>
      <c r="AG772" s="206" t="s">
        <v>481</v>
      </c>
      <c r="AH772" s="206" t="s">
        <v>481</v>
      </c>
      <c r="AI772" s="206" t="s">
        <v>481</v>
      </c>
      <c r="AJ772" s="206" t="s">
        <v>481</v>
      </c>
      <c r="AK772" s="206" t="s">
        <v>481</v>
      </c>
      <c r="AL772" s="206" t="s">
        <v>481</v>
      </c>
      <c r="AM772" s="206" t="s">
        <v>481</v>
      </c>
      <c r="AN772" s="206" t="s">
        <v>481</v>
      </c>
      <c r="AO772" s="206" t="s">
        <v>481</v>
      </c>
      <c r="AP772" s="206" t="s">
        <v>481</v>
      </c>
      <c r="AQ772" s="206" t="s">
        <v>481</v>
      </c>
      <c r="AR772" s="206" t="s">
        <v>481</v>
      </c>
      <c r="AS772" s="206" t="s">
        <v>481</v>
      </c>
      <c r="AT772" s="206" t="s">
        <v>481</v>
      </c>
      <c r="AU772" s="206" t="s">
        <v>481</v>
      </c>
      <c r="AV772" s="206" t="s">
        <v>481</v>
      </c>
      <c r="AW772" s="206" t="s">
        <v>481</v>
      </c>
      <c r="AX772" s="206" t="s">
        <v>481</v>
      </c>
      <c r="AY772" s="206" t="s">
        <v>481</v>
      </c>
      <c r="AZ772" s="206" t="s">
        <v>481</v>
      </c>
      <c r="BA772" s="206" t="s">
        <v>481</v>
      </c>
      <c r="BB772" s="206" t="s">
        <v>481</v>
      </c>
      <c r="BC772" s="206" t="s">
        <v>481</v>
      </c>
      <c r="BD772" s="206" t="s">
        <v>481</v>
      </c>
      <c r="BE772" s="206" t="s">
        <v>481</v>
      </c>
      <c r="BF772" s="206" t="s">
        <v>481</v>
      </c>
      <c r="BG772" s="206" t="s">
        <v>481</v>
      </c>
      <c r="BH772" s="206" t="s">
        <v>481</v>
      </c>
      <c r="BI772" s="206" t="s">
        <v>481</v>
      </c>
      <c r="BJ772" s="206" t="s">
        <v>481</v>
      </c>
      <c r="BK772" s="206" t="s">
        <v>481</v>
      </c>
      <c r="BL772" s="206" t="s">
        <v>481</v>
      </c>
      <c r="BM772" s="206" t="s">
        <v>481</v>
      </c>
      <c r="BN772" s="206" t="s">
        <v>481</v>
      </c>
      <c r="BO772" s="206" t="s">
        <v>481</v>
      </c>
      <c r="BP772" s="206" t="s">
        <v>481</v>
      </c>
      <c r="BQ772" s="206" t="s">
        <v>481</v>
      </c>
      <c r="BR772" s="206" t="s">
        <v>481</v>
      </c>
      <c r="BS772" s="206" t="s">
        <v>481</v>
      </c>
      <c r="BT772" s="206" t="s">
        <v>481</v>
      </c>
      <c r="BU772" s="206" t="s">
        <v>481</v>
      </c>
      <c r="BV772" s="206" t="s">
        <v>481</v>
      </c>
      <c r="BW772" s="206" t="s">
        <v>481</v>
      </c>
      <c r="BX772" s="206" t="s">
        <v>481</v>
      </c>
      <c r="BY772" s="206" t="s">
        <v>481</v>
      </c>
      <c r="BZ772" s="206" t="s">
        <v>481</v>
      </c>
      <c r="CA772" s="206" t="s">
        <v>481</v>
      </c>
      <c r="CB772" s="206" t="s">
        <v>481</v>
      </c>
      <c r="CC772" s="206" t="s">
        <v>481</v>
      </c>
      <c r="CD772" s="206" t="s">
        <v>481</v>
      </c>
      <c r="CE772" s="206" t="s">
        <v>481</v>
      </c>
      <c r="CF772" s="206" t="s">
        <v>481</v>
      </c>
      <c r="CG772" s="206" t="s">
        <v>481</v>
      </c>
      <c r="CH772" s="206" t="s">
        <v>481</v>
      </c>
      <c r="CI772" s="206" t="s">
        <v>481</v>
      </c>
      <c r="CJ772" s="206" t="s">
        <v>481</v>
      </c>
      <c r="CK772" s="206" t="s">
        <v>481</v>
      </c>
      <c r="CL772" s="206" t="s">
        <v>481</v>
      </c>
      <c r="CN772" s="206" t="s">
        <v>481</v>
      </c>
      <c r="CO772" s="206" t="s">
        <v>481</v>
      </c>
      <c r="CP772" s="206" t="s">
        <v>481</v>
      </c>
      <c r="CQ772" s="206" t="s">
        <v>481</v>
      </c>
      <c r="CR772" s="206" t="s">
        <v>481</v>
      </c>
      <c r="CS772" s="206" t="s">
        <v>481</v>
      </c>
      <c r="CT772" s="206" t="s">
        <v>481</v>
      </c>
      <c r="CU772" s="206" t="s">
        <v>481</v>
      </c>
      <c r="CV772" s="206" t="s">
        <v>481</v>
      </c>
      <c r="CW772" s="206" t="s">
        <v>481</v>
      </c>
      <c r="CX772" s="206" t="s">
        <v>481</v>
      </c>
      <c r="CY772" s="206" t="s">
        <v>481</v>
      </c>
      <c r="CZ772" s="206" t="s">
        <v>481</v>
      </c>
      <c r="DA772" s="206" t="s">
        <v>481</v>
      </c>
      <c r="DB772" s="206" t="s">
        <v>481</v>
      </c>
      <c r="DC772" s="206" t="s">
        <v>481</v>
      </c>
      <c r="DD772" s="206" t="s">
        <v>481</v>
      </c>
      <c r="DE772" s="206" t="s">
        <v>481</v>
      </c>
      <c r="DF772" s="206" t="s">
        <v>481</v>
      </c>
      <c r="DG772" s="206" t="s">
        <v>481</v>
      </c>
      <c r="DH772" s="206" t="s">
        <v>481</v>
      </c>
      <c r="DI772" s="206" t="s">
        <v>481</v>
      </c>
      <c r="DJ772" s="206" t="s">
        <v>481</v>
      </c>
      <c r="DK772" s="206" t="s">
        <v>481</v>
      </c>
      <c r="DL772" s="206" t="s">
        <v>481</v>
      </c>
    </row>
    <row r="773" spans="1:116" x14ac:dyDescent="0.4">
      <c r="A773" s="206"/>
      <c r="B773" s="27"/>
      <c r="C773" s="27"/>
      <c r="D773" s="27"/>
      <c r="E773" s="27"/>
      <c r="F773" s="27"/>
      <c r="G773" s="206"/>
      <c r="H773" s="206"/>
      <c r="I773" s="206"/>
      <c r="J773" s="206"/>
      <c r="K773" s="206"/>
      <c r="L773" s="206"/>
      <c r="M773" s="206"/>
      <c r="N773" s="206"/>
      <c r="O773" s="206"/>
      <c r="P773" s="206"/>
      <c r="R773" s="206"/>
      <c r="S773" s="206"/>
      <c r="T773" s="206"/>
      <c r="U773" s="206"/>
      <c r="V773" s="206"/>
      <c r="W773" s="206"/>
      <c r="X773" s="206"/>
      <c r="Y773" s="206"/>
      <c r="Z773" s="206"/>
      <c r="AA773" s="206"/>
      <c r="AB773" s="206"/>
      <c r="AC773" s="206"/>
      <c r="AD773" s="206"/>
      <c r="AE773" s="206"/>
      <c r="AF773" s="206"/>
      <c r="AG773" s="206"/>
      <c r="AH773" s="206"/>
      <c r="AI773" s="206"/>
      <c r="AJ773" s="206"/>
      <c r="AK773" s="206"/>
      <c r="AL773" s="206"/>
      <c r="AM773" s="206"/>
      <c r="AN773" s="206"/>
      <c r="AO773" s="206"/>
      <c r="AP773" s="206"/>
      <c r="AQ773" s="206"/>
      <c r="AR773" s="206"/>
      <c r="AS773" s="206"/>
      <c r="AT773" s="206"/>
      <c r="AU773" s="206"/>
      <c r="AV773" s="206"/>
      <c r="AW773" s="206"/>
      <c r="AX773" s="206"/>
      <c r="AY773" s="206"/>
      <c r="AZ773" s="206"/>
      <c r="BA773" s="206"/>
      <c r="BB773" s="206"/>
      <c r="BC773" s="206"/>
      <c r="BD773" s="206"/>
      <c r="BE773" s="206"/>
      <c r="BF773" s="206"/>
      <c r="BG773" s="206"/>
      <c r="BH773" s="206"/>
      <c r="BI773" s="206"/>
      <c r="BJ773" s="206"/>
      <c r="BK773" s="206"/>
      <c r="BL773" s="206"/>
      <c r="BM773" s="206"/>
      <c r="BN773" s="206"/>
      <c r="BO773" s="206"/>
      <c r="BP773" s="206"/>
      <c r="BQ773" s="206"/>
      <c r="BR773" s="206"/>
      <c r="BS773" s="206"/>
      <c r="BT773" s="206"/>
      <c r="BU773" s="206"/>
      <c r="BV773" s="206"/>
      <c r="BW773" s="206"/>
      <c r="BX773" s="206"/>
      <c r="BY773" s="206"/>
      <c r="BZ773" s="206"/>
      <c r="CA773" s="206"/>
      <c r="CB773" s="206"/>
      <c r="CC773" s="206"/>
      <c r="CD773" s="206"/>
      <c r="CE773" s="206"/>
      <c r="CF773" s="206"/>
      <c r="CG773" s="206"/>
      <c r="CH773" s="206"/>
      <c r="CI773" s="206"/>
      <c r="CJ773" s="206"/>
      <c r="CK773" s="206"/>
      <c r="CL773" s="206"/>
      <c r="CN773" s="206"/>
      <c r="CO773" s="206"/>
      <c r="CP773" s="206"/>
      <c r="CQ773" s="206"/>
      <c r="CR773" s="206"/>
      <c r="CS773" s="206"/>
      <c r="CT773" s="206"/>
      <c r="CU773" s="206"/>
      <c r="CV773" s="206"/>
      <c r="CW773" s="206"/>
      <c r="CX773" s="206"/>
      <c r="CY773" s="206"/>
      <c r="CZ773" s="206"/>
      <c r="DA773" s="206"/>
      <c r="DB773" s="206"/>
      <c r="DC773" s="206"/>
      <c r="DD773" s="206"/>
      <c r="DE773" s="206"/>
      <c r="DF773" s="206"/>
      <c r="DG773" s="206"/>
      <c r="DH773" s="206"/>
      <c r="DI773" s="206"/>
      <c r="DJ773" s="206"/>
      <c r="DK773" s="206"/>
      <c r="DL773" s="206"/>
    </row>
    <row r="774" spans="1:116" x14ac:dyDescent="0.4">
      <c r="A774" s="206"/>
      <c r="B774" s="27"/>
      <c r="C774" s="27"/>
      <c r="D774" s="27"/>
      <c r="E774" s="27"/>
      <c r="F774" s="27"/>
      <c r="G774" s="206"/>
      <c r="H774" s="206"/>
      <c r="I774" s="206"/>
      <c r="J774" s="206"/>
      <c r="K774" s="206"/>
      <c r="L774" s="206"/>
      <c r="M774" s="206"/>
      <c r="N774" s="206"/>
      <c r="O774" s="206"/>
      <c r="P774" s="206"/>
      <c r="R774" s="206"/>
      <c r="S774" s="206"/>
      <c r="T774" s="206"/>
      <c r="U774" s="206"/>
      <c r="V774" s="206"/>
      <c r="W774" s="206"/>
      <c r="X774" s="206"/>
      <c r="Y774" s="206"/>
      <c r="Z774" s="206"/>
      <c r="AA774" s="206"/>
      <c r="AB774" s="206"/>
      <c r="AC774" s="206"/>
      <c r="AD774" s="206"/>
      <c r="AE774" s="206"/>
      <c r="AF774" s="206"/>
      <c r="AG774" s="206"/>
      <c r="AH774" s="206"/>
      <c r="AI774" s="206"/>
      <c r="AJ774" s="206"/>
      <c r="AK774" s="206"/>
      <c r="AL774" s="206"/>
      <c r="AM774" s="206"/>
      <c r="AN774" s="206"/>
      <c r="AO774" s="206"/>
      <c r="AP774" s="206"/>
      <c r="AQ774" s="206"/>
      <c r="AR774" s="206"/>
      <c r="AS774" s="206"/>
      <c r="AT774" s="206"/>
      <c r="AU774" s="206"/>
      <c r="AV774" s="206"/>
      <c r="AW774" s="206"/>
      <c r="AX774" s="206"/>
      <c r="AY774" s="206"/>
      <c r="AZ774" s="206"/>
      <c r="BA774" s="206"/>
      <c r="BB774" s="206"/>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N774" s="206"/>
      <c r="CO774" s="206"/>
      <c r="CP774" s="206"/>
      <c r="CQ774" s="206"/>
      <c r="CR774" s="206"/>
      <c r="CS774" s="206"/>
      <c r="CT774" s="206"/>
      <c r="CU774" s="206"/>
      <c r="CV774" s="206"/>
      <c r="CW774" s="206"/>
      <c r="CX774" s="206"/>
      <c r="CY774" s="206"/>
      <c r="CZ774" s="206"/>
      <c r="DA774" s="206"/>
      <c r="DB774" s="206"/>
      <c r="DC774" s="206"/>
      <c r="DD774" s="206"/>
      <c r="DE774" s="206"/>
      <c r="DF774" s="206"/>
      <c r="DG774" s="206"/>
      <c r="DH774" s="206"/>
      <c r="DI774" s="206"/>
      <c r="DJ774" s="206"/>
      <c r="DK774" s="206"/>
      <c r="DL774" s="206"/>
    </row>
    <row r="775" spans="1:116" x14ac:dyDescent="0.4">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4">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4">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4">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4">
      <c r="A779" s="206"/>
      <c r="B779" s="27"/>
      <c r="C779" s="27"/>
      <c r="D779" s="27"/>
      <c r="E779" s="27"/>
      <c r="F779" s="27"/>
      <c r="G779" s="206"/>
      <c r="H779" s="206"/>
      <c r="I779" s="206"/>
      <c r="J779" s="206"/>
      <c r="K779" s="206"/>
      <c r="L779" s="206"/>
      <c r="M779" s="206"/>
      <c r="N779" s="206"/>
      <c r="O779" s="206"/>
      <c r="P779" s="206"/>
      <c r="R779" s="206"/>
      <c r="S779" s="206"/>
      <c r="T779" s="206"/>
      <c r="U779" s="206"/>
      <c r="V779" s="206"/>
      <c r="W779" s="206"/>
      <c r="X779" s="206"/>
      <c r="Y779" s="206"/>
      <c r="Z779" s="206"/>
      <c r="AA779" s="206"/>
      <c r="AB779" s="206"/>
      <c r="AC779" s="206"/>
      <c r="AD779" s="206"/>
      <c r="AE779" s="206"/>
      <c r="AF779" s="206"/>
      <c r="AG779" s="206"/>
      <c r="AH779" s="206"/>
      <c r="AI779" s="206"/>
      <c r="AJ779" s="206"/>
      <c r="AK779" s="206"/>
      <c r="AL779" s="206"/>
      <c r="AM779" s="206"/>
      <c r="AN779" s="206"/>
      <c r="AO779" s="206"/>
      <c r="AP779" s="206"/>
      <c r="AQ779" s="206"/>
      <c r="AR779" s="206"/>
      <c r="AS779" s="206"/>
      <c r="AT779" s="206"/>
      <c r="AU779" s="206"/>
      <c r="AV779" s="206"/>
      <c r="AW779" s="206"/>
      <c r="AX779" s="206"/>
      <c r="AY779" s="206"/>
      <c r="AZ779" s="206"/>
      <c r="BA779" s="206"/>
      <c r="BB779" s="206"/>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N779" s="206"/>
      <c r="CO779" s="206"/>
      <c r="CP779" s="206"/>
      <c r="CQ779" s="206"/>
      <c r="CR779" s="206"/>
      <c r="CS779" s="206"/>
      <c r="CT779" s="206"/>
      <c r="CU779" s="206"/>
      <c r="CV779" s="206"/>
      <c r="CW779" s="206"/>
      <c r="CX779" s="206"/>
      <c r="CY779" s="206"/>
      <c r="CZ779" s="206"/>
      <c r="DA779" s="206"/>
      <c r="DB779" s="206"/>
      <c r="DC779" s="206"/>
      <c r="DD779" s="206"/>
      <c r="DE779" s="206"/>
      <c r="DF779" s="206"/>
      <c r="DG779" s="206"/>
      <c r="DH779" s="206"/>
      <c r="DI779" s="206"/>
      <c r="DJ779" s="206"/>
      <c r="DK779" s="206"/>
      <c r="DL779" s="206"/>
    </row>
    <row r="780" spans="1:116" x14ac:dyDescent="0.4">
      <c r="A780" s="206"/>
      <c r="B780" s="27"/>
      <c r="C780" s="27"/>
      <c r="D780" s="27"/>
      <c r="E780" s="27"/>
      <c r="F780" s="27"/>
      <c r="G780" s="206"/>
      <c r="H780" s="206"/>
      <c r="I780" s="206"/>
      <c r="J780" s="206"/>
      <c r="K780" s="206"/>
      <c r="L780" s="206"/>
      <c r="M780" s="206"/>
      <c r="N780" s="206"/>
      <c r="O780" s="206"/>
      <c r="P780" s="206"/>
      <c r="R780" s="206"/>
      <c r="S780" s="206"/>
      <c r="T780" s="206"/>
      <c r="U780" s="206"/>
      <c r="V780" s="206"/>
      <c r="W780" s="206"/>
      <c r="X780" s="206"/>
      <c r="Y780" s="206"/>
      <c r="Z780" s="206"/>
      <c r="AA780" s="206"/>
      <c r="AB780" s="206"/>
      <c r="AC780" s="206"/>
      <c r="AD780" s="206"/>
      <c r="AE780" s="206"/>
      <c r="AF780" s="206"/>
      <c r="AG780" s="206"/>
      <c r="AH780" s="206"/>
      <c r="AI780" s="206"/>
      <c r="AJ780" s="206"/>
      <c r="AK780" s="206"/>
      <c r="AL780" s="206"/>
      <c r="AM780" s="206"/>
      <c r="AN780" s="206"/>
      <c r="AO780" s="206"/>
      <c r="AP780" s="206"/>
      <c r="AQ780" s="206"/>
      <c r="AR780" s="206"/>
      <c r="AS780" s="206"/>
      <c r="AT780" s="206"/>
      <c r="AU780" s="206"/>
      <c r="AV780" s="206"/>
      <c r="AW780" s="206"/>
      <c r="AX780" s="206"/>
      <c r="AY780" s="206"/>
      <c r="AZ780" s="206"/>
      <c r="BA780" s="206"/>
      <c r="BB780" s="206"/>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N780" s="206"/>
      <c r="CO780" s="206"/>
      <c r="CP780" s="206"/>
      <c r="CQ780" s="206"/>
      <c r="CR780" s="206"/>
      <c r="CS780" s="206"/>
      <c r="CT780" s="206"/>
      <c r="CU780" s="206"/>
      <c r="CV780" s="206"/>
      <c r="CW780" s="206"/>
      <c r="CX780" s="206"/>
      <c r="CY780" s="206"/>
      <c r="CZ780" s="206"/>
      <c r="DA780" s="206"/>
      <c r="DB780" s="206"/>
      <c r="DC780" s="206"/>
      <c r="DD780" s="206"/>
      <c r="DE780" s="206"/>
      <c r="DF780" s="206"/>
      <c r="DG780" s="206"/>
      <c r="DH780" s="206"/>
      <c r="DI780" s="206"/>
      <c r="DJ780" s="206"/>
      <c r="DK780" s="206"/>
      <c r="DL780" s="206"/>
    </row>
    <row r="781" spans="1:116" x14ac:dyDescent="0.4">
      <c r="A781" s="164"/>
      <c r="G781" s="204"/>
      <c r="H781" s="164"/>
      <c r="I781" s="205"/>
      <c r="J781" s="205"/>
      <c r="K781" s="164"/>
      <c r="L781" s="164"/>
      <c r="M781" s="164"/>
      <c r="N781" s="164"/>
      <c r="O781" s="164"/>
      <c r="P781" s="164"/>
      <c r="R781" s="204"/>
      <c r="S781" s="204"/>
      <c r="T781" s="204"/>
      <c r="U781" s="204"/>
      <c r="V781" s="204"/>
      <c r="W781" s="204"/>
      <c r="X781" s="204"/>
      <c r="Y781" s="204"/>
      <c r="Z781" s="204"/>
      <c r="AA781" s="204"/>
      <c r="AB781" s="204"/>
      <c r="AC781" s="204"/>
      <c r="AD781" s="204"/>
      <c r="AE781" s="204"/>
      <c r="AF781" s="204"/>
      <c r="AG781" s="204"/>
      <c r="AH781" s="204"/>
      <c r="AI781" s="204"/>
      <c r="AJ781" s="204"/>
      <c r="AK781" s="204"/>
      <c r="AL781" s="204"/>
      <c r="AM781" s="204"/>
      <c r="AN781" s="204"/>
      <c r="AO781" s="204"/>
      <c r="AP781" s="204"/>
      <c r="AQ781" s="204"/>
      <c r="AR781" s="204"/>
      <c r="AS781" s="204"/>
      <c r="AT781" s="204"/>
      <c r="AU781" s="204"/>
      <c r="AV781" s="204"/>
      <c r="AW781" s="204"/>
      <c r="AX781" s="204"/>
      <c r="AY781" s="204"/>
      <c r="AZ781" s="204"/>
      <c r="BA781" s="204"/>
      <c r="BB781" s="204"/>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N781" s="205"/>
      <c r="CO781" s="204"/>
      <c r="CP781" s="204"/>
      <c r="CQ781" s="204"/>
      <c r="CR781" s="204"/>
      <c r="CS781" s="204"/>
      <c r="CT781" s="204"/>
      <c r="CU781" s="204"/>
      <c r="CV781" s="204"/>
      <c r="CW781" s="204"/>
      <c r="CX781" s="204"/>
      <c r="CY781" s="204"/>
      <c r="CZ781" s="204"/>
      <c r="DA781" s="204"/>
      <c r="DB781" s="204"/>
      <c r="DC781" s="204"/>
      <c r="DD781" s="204"/>
      <c r="DE781" s="204"/>
      <c r="DF781" s="204"/>
      <c r="DG781" s="204"/>
      <c r="DH781" s="204"/>
      <c r="DI781" s="204"/>
      <c r="DJ781" s="204"/>
      <c r="DK781" s="204"/>
      <c r="DL781" s="204"/>
    </row>
    <row r="782" spans="1:116" x14ac:dyDescent="0.4">
      <c r="A782" s="164"/>
      <c r="G782" s="204"/>
      <c r="H782" s="164"/>
      <c r="I782" s="205"/>
      <c r="J782" s="205"/>
      <c r="K782" s="164"/>
      <c r="L782" s="164"/>
      <c r="M782" s="164"/>
      <c r="N782" s="164"/>
      <c r="O782" s="164"/>
      <c r="P782" s="164"/>
      <c r="R782" s="204"/>
      <c r="S782" s="204"/>
      <c r="T782" s="204"/>
      <c r="U782" s="204"/>
      <c r="V782" s="204"/>
      <c r="W782" s="204"/>
      <c r="X782" s="204"/>
      <c r="Y782" s="204"/>
      <c r="Z782" s="204"/>
      <c r="AA782" s="204"/>
      <c r="AB782" s="204"/>
      <c r="AC782" s="204"/>
      <c r="AD782" s="204"/>
      <c r="AE782" s="204"/>
      <c r="AF782" s="204"/>
      <c r="AG782" s="204"/>
      <c r="AH782" s="204"/>
      <c r="AI782" s="204"/>
      <c r="AJ782" s="204"/>
      <c r="AK782" s="204"/>
      <c r="AL782" s="204"/>
      <c r="AM782" s="204"/>
      <c r="AN782" s="204"/>
      <c r="AO782" s="204"/>
      <c r="AP782" s="204"/>
      <c r="AQ782" s="204"/>
      <c r="AR782" s="204"/>
      <c r="AS782" s="204"/>
      <c r="AT782" s="204"/>
      <c r="AU782" s="204"/>
      <c r="AV782" s="204"/>
      <c r="AW782" s="204"/>
      <c r="AX782" s="204"/>
      <c r="AY782" s="204"/>
      <c r="AZ782" s="204"/>
      <c r="BA782" s="204"/>
      <c r="BB782" s="204"/>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N782" s="205"/>
      <c r="CO782" s="204"/>
      <c r="CP782" s="204"/>
      <c r="CQ782" s="204"/>
      <c r="CR782" s="204"/>
      <c r="CS782" s="204"/>
      <c r="CT782" s="204"/>
      <c r="CU782" s="204"/>
      <c r="CV782" s="204"/>
      <c r="CW782" s="204"/>
      <c r="CX782" s="204"/>
      <c r="CY782" s="204"/>
      <c r="CZ782" s="204"/>
      <c r="DA782" s="204"/>
      <c r="DB782" s="204"/>
      <c r="DC782" s="204"/>
      <c r="DD782" s="204"/>
      <c r="DE782" s="204"/>
      <c r="DF782" s="204"/>
      <c r="DG782" s="204"/>
      <c r="DH782" s="204"/>
      <c r="DI782" s="204"/>
      <c r="DJ782" s="204"/>
      <c r="DK782" s="204"/>
      <c r="DL782" s="204"/>
    </row>
    <row r="783" spans="1:116" x14ac:dyDescent="0.4">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4">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4">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4">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4">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4">
      <c r="A788" s="164"/>
      <c r="G788" s="204"/>
      <c r="H788" s="164"/>
      <c r="I788" s="205"/>
      <c r="J788" s="205"/>
      <c r="K788" s="164"/>
      <c r="L788" s="164"/>
      <c r="M788" s="164"/>
      <c r="N788" s="164"/>
      <c r="O788" s="164"/>
      <c r="P788" s="164"/>
      <c r="R788" s="204"/>
      <c r="S788" s="204"/>
      <c r="T788" s="204"/>
      <c r="U788" s="204"/>
      <c r="V788" s="204"/>
      <c r="W788" s="204"/>
      <c r="X788" s="204"/>
      <c r="Y788" s="204"/>
      <c r="Z788" s="204"/>
      <c r="AA788" s="204"/>
      <c r="AB788" s="204"/>
      <c r="AC788" s="204"/>
      <c r="AD788" s="204"/>
      <c r="AE788" s="204"/>
      <c r="AF788" s="204"/>
      <c r="AG788" s="204"/>
      <c r="AH788" s="204"/>
      <c r="AI788" s="204"/>
      <c r="AJ788" s="204"/>
      <c r="AK788" s="204"/>
      <c r="AL788" s="204"/>
      <c r="AM788" s="204"/>
      <c r="AN788" s="204"/>
      <c r="AO788" s="204"/>
      <c r="AP788" s="204"/>
      <c r="AQ788" s="204"/>
      <c r="AR788" s="204"/>
      <c r="AS788" s="204"/>
      <c r="AT788" s="204"/>
      <c r="AU788" s="204"/>
      <c r="AV788" s="204"/>
      <c r="AW788" s="204"/>
      <c r="AX788" s="204"/>
      <c r="AY788" s="204"/>
      <c r="AZ788" s="204"/>
      <c r="BA788" s="204"/>
      <c r="BB788" s="204"/>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N788" s="205"/>
      <c r="CO788" s="204"/>
      <c r="CP788" s="204"/>
      <c r="CQ788" s="204"/>
      <c r="CR788" s="204"/>
      <c r="CS788" s="204"/>
      <c r="CT788" s="204"/>
      <c r="CU788" s="204"/>
      <c r="CV788" s="204"/>
      <c r="CW788" s="204"/>
      <c r="CX788" s="204"/>
      <c r="CY788" s="204"/>
      <c r="CZ788" s="204"/>
      <c r="DA788" s="204"/>
      <c r="DB788" s="204"/>
      <c r="DC788" s="204"/>
      <c r="DD788" s="204"/>
      <c r="DE788" s="204"/>
      <c r="DF788" s="204"/>
      <c r="DG788" s="204"/>
      <c r="DH788" s="204"/>
      <c r="DI788" s="204"/>
      <c r="DJ788" s="204"/>
      <c r="DK788" s="204"/>
      <c r="DL788" s="204"/>
    </row>
    <row r="789" spans="1:116" x14ac:dyDescent="0.4">
      <c r="A789" s="164"/>
      <c r="G789" s="204"/>
      <c r="H789" s="164"/>
      <c r="I789" s="205"/>
      <c r="J789" s="205"/>
      <c r="K789" s="164"/>
      <c r="L789" s="164"/>
      <c r="M789" s="164"/>
      <c r="N789" s="164"/>
      <c r="O789" s="164"/>
      <c r="P789" s="164"/>
      <c r="R789" s="204"/>
      <c r="S789" s="204"/>
      <c r="T789" s="204"/>
      <c r="U789" s="204"/>
      <c r="V789" s="204"/>
      <c r="W789" s="204"/>
      <c r="X789" s="204"/>
      <c r="Y789" s="204"/>
      <c r="Z789" s="204"/>
      <c r="AA789" s="204"/>
      <c r="AB789" s="204"/>
      <c r="AC789" s="204"/>
      <c r="AD789" s="204"/>
      <c r="AE789" s="204"/>
      <c r="AF789" s="204"/>
      <c r="AG789" s="204"/>
      <c r="AH789" s="204"/>
      <c r="AI789" s="204"/>
      <c r="AJ789" s="204"/>
      <c r="AK789" s="204"/>
      <c r="AL789" s="204"/>
      <c r="AM789" s="204"/>
      <c r="AN789" s="204"/>
      <c r="AO789" s="204"/>
      <c r="AP789" s="204"/>
      <c r="AQ789" s="204"/>
      <c r="AR789" s="204"/>
      <c r="AS789" s="204"/>
      <c r="AT789" s="204"/>
      <c r="AU789" s="204"/>
      <c r="AV789" s="204"/>
      <c r="AW789" s="204"/>
      <c r="AX789" s="204"/>
      <c r="AY789" s="204"/>
      <c r="AZ789" s="204"/>
      <c r="BA789" s="204"/>
      <c r="BB789" s="204"/>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N789" s="205"/>
      <c r="CO789" s="204"/>
      <c r="CP789" s="204"/>
      <c r="CQ789" s="204"/>
      <c r="CR789" s="204"/>
      <c r="CS789" s="204"/>
      <c r="CT789" s="204"/>
      <c r="CU789" s="204"/>
      <c r="CV789" s="204"/>
      <c r="CW789" s="204"/>
      <c r="CX789" s="204"/>
      <c r="CY789" s="204"/>
      <c r="CZ789" s="204"/>
      <c r="DA789" s="204"/>
      <c r="DB789" s="204"/>
      <c r="DC789" s="204"/>
      <c r="DD789" s="204"/>
      <c r="DE789" s="204"/>
      <c r="DF789" s="204"/>
      <c r="DG789" s="204"/>
      <c r="DH789" s="204"/>
      <c r="DI789" s="204"/>
      <c r="DJ789" s="204"/>
      <c r="DK789" s="204"/>
      <c r="DL789" s="204"/>
    </row>
    <row r="790" spans="1:116" x14ac:dyDescent="0.4">
      <c r="CO790" s="8"/>
      <c r="CP790" s="8"/>
      <c r="CQ790" s="8"/>
      <c r="CR790" s="8"/>
      <c r="CS790" s="8"/>
      <c r="CT790" s="8"/>
      <c r="CU790" s="8"/>
      <c r="CV790" s="8"/>
      <c r="CW790" s="8"/>
      <c r="CX790" s="8"/>
      <c r="CY790" s="8"/>
      <c r="CZ790" s="8"/>
      <c r="DA790" s="8"/>
      <c r="DB790" s="8"/>
      <c r="DC790" s="8"/>
      <c r="DD790" s="8"/>
      <c r="DE790" s="8"/>
      <c r="DF790" s="8"/>
      <c r="DG790" s="8"/>
      <c r="DH790" s="8"/>
      <c r="DI790" s="8"/>
      <c r="DJ790" s="8"/>
      <c r="DK790" s="8"/>
      <c r="DL790" s="8"/>
    </row>
    <row r="791" spans="1:116" x14ac:dyDescent="0.4">
      <c r="A791" s="174"/>
      <c r="E791" s="8"/>
      <c r="G791" s="175" t="s">
        <v>490</v>
      </c>
      <c r="H791" s="174"/>
      <c r="I791" s="176"/>
      <c r="J791" s="176"/>
      <c r="K791" s="197"/>
      <c r="L791" s="197"/>
      <c r="M791" s="197"/>
      <c r="N791" s="197"/>
      <c r="O791" s="197"/>
      <c r="P791" s="197"/>
      <c r="R791" s="198"/>
      <c r="S791" s="174"/>
      <c r="T791" s="174"/>
      <c r="U791" s="174"/>
      <c r="V791" s="174"/>
      <c r="W791" s="174"/>
      <c r="X791" s="174"/>
      <c r="Y791" s="174"/>
      <c r="Z791" s="174"/>
      <c r="AA791" s="174"/>
      <c r="AB791" s="174"/>
      <c r="AC791" s="174"/>
      <c r="AD791" s="174"/>
      <c r="AE791" s="174"/>
      <c r="AF791" s="174"/>
      <c r="AG791" s="174"/>
      <c r="AH791" s="174"/>
      <c r="AI791" s="174"/>
      <c r="AJ791" s="174"/>
      <c r="AK791" s="174"/>
      <c r="AL791" s="174"/>
      <c r="AM791" s="174"/>
      <c r="AN791" s="174"/>
      <c r="AO791" s="174"/>
      <c r="AP791" s="174"/>
      <c r="AQ791" s="174"/>
      <c r="AR791" s="174"/>
      <c r="AS791" s="174"/>
      <c r="AT791" s="174"/>
      <c r="AU791" s="174"/>
      <c r="AV791" s="174"/>
      <c r="AW791" s="174"/>
      <c r="AX791" s="174"/>
      <c r="AY791" s="174"/>
      <c r="AZ791" s="174"/>
      <c r="BA791" s="174"/>
      <c r="BB791" s="174"/>
      <c r="BC791" s="174"/>
      <c r="BD791" s="174"/>
      <c r="BE791" s="174"/>
      <c r="BF791" s="174"/>
      <c r="BG791" s="174"/>
      <c r="BH791" s="174"/>
      <c r="BI791" s="174"/>
      <c r="BJ791" s="174"/>
      <c r="BK791" s="174"/>
      <c r="BL791" s="174"/>
      <c r="BM791" s="174"/>
      <c r="BN791" s="174"/>
      <c r="BO791" s="174"/>
      <c r="BP791" s="174"/>
      <c r="BQ791" s="174"/>
      <c r="BR791" s="174"/>
      <c r="BS791" s="174"/>
      <c r="BT791" s="174"/>
      <c r="BU791" s="174"/>
      <c r="BV791" s="174"/>
      <c r="BW791" s="174"/>
      <c r="BX791" s="174"/>
      <c r="BY791" s="174"/>
      <c r="BZ791" s="174"/>
      <c r="CA791" s="174"/>
      <c r="CB791" s="174"/>
      <c r="CC791" s="174"/>
      <c r="CD791" s="174"/>
      <c r="CE791" s="174"/>
      <c r="CF791" s="174"/>
      <c r="CG791" s="174"/>
      <c r="CH791" s="174"/>
      <c r="CI791" s="174"/>
      <c r="CJ791" s="174"/>
      <c r="CK791" s="174"/>
      <c r="CL791" s="174"/>
      <c r="CN791" s="176"/>
      <c r="CO791" s="174"/>
      <c r="CP791" s="174"/>
      <c r="CQ791" s="174"/>
      <c r="CR791" s="174"/>
      <c r="CS791" s="174"/>
      <c r="CT791" s="174"/>
      <c r="CU791" s="174"/>
      <c r="CV791" s="174"/>
      <c r="CW791" s="174"/>
      <c r="CX791" s="174"/>
      <c r="CY791" s="174"/>
      <c r="CZ791" s="174"/>
      <c r="DA791" s="174"/>
      <c r="DB791" s="174"/>
      <c r="DC791" s="174"/>
      <c r="DD791" s="174"/>
      <c r="DE791" s="174"/>
      <c r="DF791" s="174"/>
      <c r="DG791" s="174"/>
      <c r="DH791" s="174"/>
      <c r="DI791" s="174"/>
      <c r="DJ791" s="174"/>
      <c r="DK791" s="174"/>
      <c r="DL791" s="174"/>
    </row>
    <row r="792" spans="1:116" x14ac:dyDescent="0.4">
      <c r="A792" s="174"/>
      <c r="E792" s="8"/>
      <c r="G792" s="175" t="s">
        <v>492</v>
      </c>
      <c r="H792" s="174"/>
      <c r="I792" s="176"/>
      <c r="J792" s="176"/>
      <c r="K792" s="197"/>
      <c r="L792" s="197"/>
      <c r="M792" s="197"/>
      <c r="N792" s="197"/>
      <c r="O792" s="197"/>
      <c r="P792" s="197"/>
      <c r="R792" s="198"/>
      <c r="S792" s="174"/>
      <c r="T792" s="174"/>
      <c r="U792" s="174"/>
      <c r="V792" s="174"/>
      <c r="W792" s="174"/>
      <c r="X792" s="174"/>
      <c r="Y792" s="174"/>
      <c r="Z792" s="174"/>
      <c r="AA792" s="174"/>
      <c r="AB792" s="174"/>
      <c r="AC792" s="174"/>
      <c r="AD792" s="174"/>
      <c r="AE792" s="174"/>
      <c r="AF792" s="174"/>
      <c r="AG792" s="174"/>
      <c r="AH792" s="174"/>
      <c r="AI792" s="174"/>
      <c r="AJ792" s="174"/>
      <c r="AK792" s="174"/>
      <c r="AL792" s="174"/>
      <c r="AM792" s="174"/>
      <c r="AN792" s="174"/>
      <c r="AO792" s="174"/>
      <c r="AP792" s="174"/>
      <c r="AQ792" s="174"/>
      <c r="AR792" s="174"/>
      <c r="AS792" s="174"/>
      <c r="AT792" s="174"/>
      <c r="AU792" s="174"/>
      <c r="AV792" s="174"/>
      <c r="AW792" s="174"/>
      <c r="AX792" s="174"/>
      <c r="AY792" s="174"/>
      <c r="AZ792" s="174"/>
      <c r="BA792" s="174"/>
      <c r="BB792" s="174"/>
      <c r="BC792" s="174"/>
      <c r="BD792" s="174"/>
      <c r="BE792" s="174"/>
      <c r="BF792" s="174"/>
      <c r="BG792" s="174"/>
      <c r="BH792" s="174"/>
      <c r="BI792" s="174"/>
      <c r="BJ792" s="174"/>
      <c r="BK792" s="174"/>
      <c r="BL792" s="174"/>
      <c r="BM792" s="174"/>
      <c r="BN792" s="174"/>
      <c r="BO792" s="174"/>
      <c r="BP792" s="174"/>
      <c r="BQ792" s="174"/>
      <c r="BR792" s="174"/>
      <c r="BS792" s="174"/>
      <c r="BT792" s="174"/>
      <c r="BU792" s="174"/>
      <c r="BV792" s="174"/>
      <c r="BW792" s="174"/>
      <c r="BX792" s="174"/>
      <c r="BY792" s="174"/>
      <c r="BZ792" s="174"/>
      <c r="CA792" s="174"/>
      <c r="CB792" s="174"/>
      <c r="CC792" s="174"/>
      <c r="CD792" s="174"/>
      <c r="CE792" s="174"/>
      <c r="CF792" s="174"/>
      <c r="CG792" s="174"/>
      <c r="CH792" s="174"/>
      <c r="CI792" s="174"/>
      <c r="CJ792" s="174"/>
      <c r="CK792" s="174"/>
      <c r="CL792" s="174"/>
      <c r="CN792" s="176"/>
      <c r="CO792" s="174"/>
      <c r="CP792" s="174"/>
      <c r="CQ792" s="174"/>
      <c r="CR792" s="174"/>
      <c r="CS792" s="174"/>
      <c r="CT792" s="174"/>
      <c r="CU792" s="174"/>
      <c r="CV792" s="174"/>
      <c r="CW792" s="174"/>
      <c r="CX792" s="174"/>
      <c r="CY792" s="174"/>
      <c r="CZ792" s="174"/>
      <c r="DA792" s="174"/>
      <c r="DB792" s="174"/>
      <c r="DC792" s="174"/>
      <c r="DD792" s="174"/>
      <c r="DE792" s="174"/>
      <c r="DF792" s="174"/>
      <c r="DG792" s="174"/>
      <c r="DH792" s="174"/>
      <c r="DI792" s="174"/>
      <c r="DJ792" s="174"/>
      <c r="DK792" s="174"/>
      <c r="DL792" s="174"/>
    </row>
    <row r="793" spans="1:116" x14ac:dyDescent="0.4">
      <c r="A793" s="174"/>
      <c r="E793" s="8"/>
      <c r="G793" s="175" t="s">
        <v>461</v>
      </c>
      <c r="H793" s="174"/>
      <c r="I793" s="176"/>
      <c r="J793" s="176"/>
      <c r="K793" s="197"/>
      <c r="L793" s="197"/>
      <c r="M793" s="197"/>
      <c r="N793" s="197"/>
      <c r="O793" s="197"/>
      <c r="P793" s="197"/>
      <c r="R793" s="198"/>
      <c r="S793" s="199" t="str">
        <f t="shared" ref="S793:AX793" si="909">S$20</f>
        <v>S$16</v>
      </c>
      <c r="T793" s="199" t="str">
        <f t="shared" si="909"/>
        <v>T$16</v>
      </c>
      <c r="U793" s="199" t="str">
        <f t="shared" si="909"/>
        <v>U$16</v>
      </c>
      <c r="V793" s="199" t="str">
        <f t="shared" si="909"/>
        <v>V$16</v>
      </c>
      <c r="W793" s="199" t="str">
        <f t="shared" si="909"/>
        <v>W$16</v>
      </c>
      <c r="X793" s="199" t="str">
        <f t="shared" si="909"/>
        <v>X$16</v>
      </c>
      <c r="Y793" s="199" t="str">
        <f t="shared" si="909"/>
        <v>Y$16</v>
      </c>
      <c r="Z793" s="199" t="str">
        <f t="shared" si="909"/>
        <v>Z$16</v>
      </c>
      <c r="AA793" s="199" t="str">
        <f t="shared" si="909"/>
        <v>AA$16</v>
      </c>
      <c r="AB793" s="199" t="str">
        <f t="shared" si="909"/>
        <v>AB$16</v>
      </c>
      <c r="AC793" s="199" t="str">
        <f t="shared" si="909"/>
        <v>AC$16</v>
      </c>
      <c r="AD793" s="199" t="str">
        <f t="shared" si="909"/>
        <v>AD$16</v>
      </c>
      <c r="AE793" s="199" t="str">
        <f t="shared" si="909"/>
        <v>AE$16</v>
      </c>
      <c r="AF793" s="199" t="str">
        <f t="shared" si="909"/>
        <v>AF$16</v>
      </c>
      <c r="AG793" s="199" t="str">
        <f t="shared" si="909"/>
        <v>AG$16</v>
      </c>
      <c r="AH793" s="199" t="str">
        <f t="shared" si="909"/>
        <v>AH$16</v>
      </c>
      <c r="AI793" s="199" t="str">
        <f t="shared" si="909"/>
        <v>AI$16</v>
      </c>
      <c r="AJ793" s="199" t="str">
        <f t="shared" si="909"/>
        <v>AJ$16</v>
      </c>
      <c r="AK793" s="199" t="str">
        <f t="shared" si="909"/>
        <v>AK$16</v>
      </c>
      <c r="AL793" s="199" t="str">
        <f t="shared" si="909"/>
        <v>AL$16</v>
      </c>
      <c r="AM793" s="199" t="str">
        <f t="shared" si="909"/>
        <v>AM$16</v>
      </c>
      <c r="AN793" s="199" t="str">
        <f t="shared" si="909"/>
        <v>AN$16</v>
      </c>
      <c r="AO793" s="199" t="str">
        <f t="shared" si="909"/>
        <v>AO$16</v>
      </c>
      <c r="AP793" s="199" t="str">
        <f t="shared" si="909"/>
        <v>AP$16</v>
      </c>
      <c r="AQ793" s="199" t="str">
        <f t="shared" si="909"/>
        <v>AQ$16</v>
      </c>
      <c r="AR793" s="199" t="str">
        <f t="shared" si="909"/>
        <v>AR$16</v>
      </c>
      <c r="AS793" s="199" t="str">
        <f t="shared" si="909"/>
        <v>AS$16</v>
      </c>
      <c r="AT793" s="199" t="str">
        <f t="shared" si="909"/>
        <v>AT$16</v>
      </c>
      <c r="AU793" s="199" t="str">
        <f t="shared" si="909"/>
        <v>AU$16</v>
      </c>
      <c r="AV793" s="199" t="str">
        <f t="shared" si="909"/>
        <v>AV$16</v>
      </c>
      <c r="AW793" s="199" t="str">
        <f t="shared" si="909"/>
        <v>AW$16</v>
      </c>
      <c r="AX793" s="199" t="str">
        <f t="shared" si="909"/>
        <v>AX$16</v>
      </c>
      <c r="AY793" s="199" t="str">
        <f t="shared" ref="AY793:CD793" si="910">AY$20</f>
        <v>AY$16</v>
      </c>
      <c r="AZ793" s="199" t="str">
        <f t="shared" si="910"/>
        <v>AZ$16</v>
      </c>
      <c r="BA793" s="199" t="str">
        <f t="shared" si="910"/>
        <v>BA$16</v>
      </c>
      <c r="BB793" s="199" t="str">
        <f t="shared" si="910"/>
        <v>BB$16</v>
      </c>
      <c r="BC793" s="199" t="str">
        <f t="shared" si="910"/>
        <v>BC$16</v>
      </c>
      <c r="BD793" s="199" t="str">
        <f t="shared" si="910"/>
        <v>BD$16</v>
      </c>
      <c r="BE793" s="199" t="str">
        <f t="shared" si="910"/>
        <v>BE$16</v>
      </c>
      <c r="BF793" s="199" t="str">
        <f t="shared" si="910"/>
        <v>BF$16</v>
      </c>
      <c r="BG793" s="199" t="str">
        <f t="shared" si="910"/>
        <v>BG$16</v>
      </c>
      <c r="BH793" s="199" t="str">
        <f t="shared" si="910"/>
        <v>BH$16</v>
      </c>
      <c r="BI793" s="199" t="str">
        <f t="shared" si="910"/>
        <v>BI$16</v>
      </c>
      <c r="BJ793" s="199" t="str">
        <f t="shared" si="910"/>
        <v>BJ$16</v>
      </c>
      <c r="BK793" s="199" t="str">
        <f t="shared" si="910"/>
        <v>BK$16</v>
      </c>
      <c r="BL793" s="199" t="str">
        <f t="shared" si="910"/>
        <v>BL$16</v>
      </c>
      <c r="BM793" s="199" t="str">
        <f t="shared" si="910"/>
        <v>BM$16</v>
      </c>
      <c r="BN793" s="199" t="str">
        <f t="shared" si="910"/>
        <v>BN$16</v>
      </c>
      <c r="BO793" s="199" t="str">
        <f t="shared" si="910"/>
        <v>BO$16</v>
      </c>
      <c r="BP793" s="199" t="str">
        <f t="shared" si="910"/>
        <v>BP$16</v>
      </c>
      <c r="BQ793" s="199" t="str">
        <f t="shared" si="910"/>
        <v>BQ$16</v>
      </c>
      <c r="BR793" s="199" t="str">
        <f t="shared" si="910"/>
        <v>BR$16</v>
      </c>
      <c r="BS793" s="199" t="str">
        <f t="shared" si="910"/>
        <v>BS$16</v>
      </c>
      <c r="BT793" s="199" t="str">
        <f t="shared" si="910"/>
        <v>BT$16</v>
      </c>
      <c r="BU793" s="199" t="str">
        <f t="shared" si="910"/>
        <v>BU$16</v>
      </c>
      <c r="BV793" s="199" t="str">
        <f t="shared" si="910"/>
        <v>BV$16</v>
      </c>
      <c r="BW793" s="199" t="str">
        <f t="shared" si="910"/>
        <v>BW$16</v>
      </c>
      <c r="BX793" s="199" t="str">
        <f t="shared" si="910"/>
        <v>BX$16</v>
      </c>
      <c r="BY793" s="199" t="str">
        <f t="shared" si="910"/>
        <v>BY$16</v>
      </c>
      <c r="BZ793" s="199" t="str">
        <f t="shared" si="910"/>
        <v>BZ$16</v>
      </c>
      <c r="CA793" s="199" t="str">
        <f t="shared" si="910"/>
        <v>CA$16</v>
      </c>
      <c r="CB793" s="199" t="str">
        <f t="shared" si="910"/>
        <v>CB$16</v>
      </c>
      <c r="CC793" s="199" t="str">
        <f t="shared" si="910"/>
        <v>CC$16</v>
      </c>
      <c r="CD793" s="199" t="str">
        <f t="shared" si="910"/>
        <v>CD$16</v>
      </c>
      <c r="CE793" s="199" t="str">
        <f t="shared" ref="CE793:CL793" si="911">CE$20</f>
        <v>CE$16</v>
      </c>
      <c r="CF793" s="199" t="str">
        <f t="shared" si="911"/>
        <v>CF$16</v>
      </c>
      <c r="CG793" s="199" t="str">
        <f t="shared" si="911"/>
        <v>CG$16</v>
      </c>
      <c r="CH793" s="199" t="str">
        <f t="shared" si="911"/>
        <v>CH$16</v>
      </c>
      <c r="CI793" s="199" t="str">
        <f t="shared" si="911"/>
        <v>CI$16</v>
      </c>
      <c r="CJ793" s="199" t="str">
        <f t="shared" si="911"/>
        <v>CJ$16</v>
      </c>
      <c r="CK793" s="199" t="str">
        <f t="shared" si="911"/>
        <v>CK$16</v>
      </c>
      <c r="CL793" s="199" t="str">
        <f t="shared" si="911"/>
        <v>CL$16</v>
      </c>
      <c r="CN793" s="176"/>
      <c r="CO793" s="199" t="str">
        <f t="shared" ref="CO793:DL793" si="912">CO$20</f>
        <v>CO$16</v>
      </c>
      <c r="CP793" s="199" t="str">
        <f t="shared" si="912"/>
        <v>CP$16</v>
      </c>
      <c r="CQ793" s="199" t="str">
        <f t="shared" si="912"/>
        <v>CQ$16</v>
      </c>
      <c r="CR793" s="199" t="str">
        <f t="shared" si="912"/>
        <v>CR$16</v>
      </c>
      <c r="CS793" s="199" t="str">
        <f t="shared" si="912"/>
        <v>CS$16</v>
      </c>
      <c r="CT793" s="199" t="str">
        <f t="shared" si="912"/>
        <v>CT$16</v>
      </c>
      <c r="CU793" s="199" t="str">
        <f t="shared" si="912"/>
        <v>CU$16</v>
      </c>
      <c r="CV793" s="199" t="str">
        <f t="shared" si="912"/>
        <v>CV$16</v>
      </c>
      <c r="CW793" s="199" t="str">
        <f t="shared" si="912"/>
        <v>CW$16</v>
      </c>
      <c r="CX793" s="199" t="str">
        <f t="shared" si="912"/>
        <v>CX$16</v>
      </c>
      <c r="CY793" s="199" t="str">
        <f t="shared" si="912"/>
        <v>CY$16</v>
      </c>
      <c r="CZ793" s="199" t="str">
        <f t="shared" si="912"/>
        <v>CZ$16</v>
      </c>
      <c r="DA793" s="199" t="str">
        <f t="shared" si="912"/>
        <v>DA$16</v>
      </c>
      <c r="DB793" s="199" t="str">
        <f t="shared" si="912"/>
        <v>DB$16</v>
      </c>
      <c r="DC793" s="199" t="str">
        <f t="shared" si="912"/>
        <v>DC$16</v>
      </c>
      <c r="DD793" s="199" t="str">
        <f t="shared" si="912"/>
        <v>DD$16</v>
      </c>
      <c r="DE793" s="199" t="str">
        <f t="shared" si="912"/>
        <v>DE$16</v>
      </c>
      <c r="DF793" s="199" t="str">
        <f t="shared" si="912"/>
        <v>DF$16</v>
      </c>
      <c r="DG793" s="199" t="str">
        <f t="shared" si="912"/>
        <v>DG$16</v>
      </c>
      <c r="DH793" s="199" t="str">
        <f t="shared" si="912"/>
        <v>DH$16</v>
      </c>
      <c r="DI793" s="199" t="str">
        <f t="shared" si="912"/>
        <v>DI$16</v>
      </c>
      <c r="DJ793" s="199" t="str">
        <f t="shared" si="912"/>
        <v>DJ$16</v>
      </c>
      <c r="DK793" s="199" t="str">
        <f t="shared" si="912"/>
        <v>DK$16</v>
      </c>
      <c r="DL793" s="199" t="str">
        <f t="shared" si="912"/>
        <v>DL$16</v>
      </c>
    </row>
    <row r="794" spans="1:116" x14ac:dyDescent="0.4">
      <c r="A794" s="174"/>
      <c r="E794" s="8"/>
      <c r="G794" s="175" t="s">
        <v>462</v>
      </c>
      <c r="H794" s="200"/>
      <c r="I794" s="201"/>
      <c r="J794" s="201"/>
      <c r="K794" s="202"/>
      <c r="L794" s="202"/>
      <c r="M794" s="202"/>
      <c r="N794" s="202"/>
      <c r="O794" s="202"/>
      <c r="P794" s="202"/>
      <c r="R794" s="202"/>
      <c r="S794" s="199" t="str">
        <f t="shared" ref="S794:AX794" si="913">S$21</f>
        <v>S$17</v>
      </c>
      <c r="T794" s="199" t="str">
        <f t="shared" si="913"/>
        <v>T$17</v>
      </c>
      <c r="U794" s="199" t="str">
        <f t="shared" si="913"/>
        <v>U$17</v>
      </c>
      <c r="V794" s="199" t="str">
        <f t="shared" si="913"/>
        <v>V$17</v>
      </c>
      <c r="W794" s="199" t="str">
        <f t="shared" si="913"/>
        <v>W$17</v>
      </c>
      <c r="X794" s="199" t="str">
        <f t="shared" si="913"/>
        <v>X$17</v>
      </c>
      <c r="Y794" s="199" t="str">
        <f t="shared" si="913"/>
        <v>Y$17</v>
      </c>
      <c r="Z794" s="199" t="str">
        <f t="shared" si="913"/>
        <v>Z$17</v>
      </c>
      <c r="AA794" s="199" t="str">
        <f t="shared" si="913"/>
        <v>AA$17</v>
      </c>
      <c r="AB794" s="199" t="str">
        <f t="shared" si="913"/>
        <v>AB$17</v>
      </c>
      <c r="AC794" s="199" t="str">
        <f t="shared" si="913"/>
        <v>AC$17</v>
      </c>
      <c r="AD794" s="199" t="str">
        <f t="shared" si="913"/>
        <v>AD$17</v>
      </c>
      <c r="AE794" s="199" t="str">
        <f t="shared" si="913"/>
        <v>AE$17</v>
      </c>
      <c r="AF794" s="199" t="str">
        <f t="shared" si="913"/>
        <v>AF$17</v>
      </c>
      <c r="AG794" s="199" t="str">
        <f t="shared" si="913"/>
        <v>AG$17</v>
      </c>
      <c r="AH794" s="199" t="str">
        <f t="shared" si="913"/>
        <v>AH$17</v>
      </c>
      <c r="AI794" s="199" t="str">
        <f t="shared" si="913"/>
        <v>AI$17</v>
      </c>
      <c r="AJ794" s="199" t="str">
        <f t="shared" si="913"/>
        <v>AJ$17</v>
      </c>
      <c r="AK794" s="199" t="str">
        <f t="shared" si="913"/>
        <v>AK$17</v>
      </c>
      <c r="AL794" s="199" t="str">
        <f t="shared" si="913"/>
        <v>AL$17</v>
      </c>
      <c r="AM794" s="199" t="str">
        <f t="shared" si="913"/>
        <v>AM$17</v>
      </c>
      <c r="AN794" s="199" t="str">
        <f t="shared" si="913"/>
        <v>AN$17</v>
      </c>
      <c r="AO794" s="199" t="str">
        <f t="shared" si="913"/>
        <v>AO$17</v>
      </c>
      <c r="AP794" s="199" t="str">
        <f t="shared" si="913"/>
        <v>AP$17</v>
      </c>
      <c r="AQ794" s="199" t="str">
        <f t="shared" si="913"/>
        <v>AQ$17</v>
      </c>
      <c r="AR794" s="199" t="str">
        <f t="shared" si="913"/>
        <v>AR$17</v>
      </c>
      <c r="AS794" s="199" t="str">
        <f t="shared" si="913"/>
        <v>AS$17</v>
      </c>
      <c r="AT794" s="199" t="str">
        <f t="shared" si="913"/>
        <v>AT$17</v>
      </c>
      <c r="AU794" s="199" t="str">
        <f t="shared" si="913"/>
        <v>AU$17</v>
      </c>
      <c r="AV794" s="199" t="str">
        <f t="shared" si="913"/>
        <v>AV$17</v>
      </c>
      <c r="AW794" s="199" t="str">
        <f t="shared" si="913"/>
        <v>AW$17</v>
      </c>
      <c r="AX794" s="199" t="str">
        <f t="shared" si="913"/>
        <v>AX$17</v>
      </c>
      <c r="AY794" s="199" t="str">
        <f t="shared" ref="AY794:CD794" si="914">AY$21</f>
        <v>AY$17</v>
      </c>
      <c r="AZ794" s="199" t="str">
        <f t="shared" si="914"/>
        <v>AZ$17</v>
      </c>
      <c r="BA794" s="199" t="str">
        <f t="shared" si="914"/>
        <v>BA$17</v>
      </c>
      <c r="BB794" s="199" t="str">
        <f t="shared" si="914"/>
        <v>BB$17</v>
      </c>
      <c r="BC794" s="199" t="str">
        <f t="shared" si="914"/>
        <v>BC$17</v>
      </c>
      <c r="BD794" s="199" t="str">
        <f t="shared" si="914"/>
        <v>BD$17</v>
      </c>
      <c r="BE794" s="199" t="str">
        <f t="shared" si="914"/>
        <v>BE$17</v>
      </c>
      <c r="BF794" s="199" t="str">
        <f t="shared" si="914"/>
        <v>BF$17</v>
      </c>
      <c r="BG794" s="199" t="str">
        <f t="shared" si="914"/>
        <v>BG$17</v>
      </c>
      <c r="BH794" s="199" t="str">
        <f t="shared" si="914"/>
        <v>BH$17</v>
      </c>
      <c r="BI794" s="199" t="str">
        <f t="shared" si="914"/>
        <v>BI$17</v>
      </c>
      <c r="BJ794" s="199" t="str">
        <f t="shared" si="914"/>
        <v>BJ$17</v>
      </c>
      <c r="BK794" s="199" t="str">
        <f t="shared" si="914"/>
        <v>BK$17</v>
      </c>
      <c r="BL794" s="199" t="str">
        <f t="shared" si="914"/>
        <v>BL$17</v>
      </c>
      <c r="BM794" s="199" t="str">
        <f t="shared" si="914"/>
        <v>BM$17</v>
      </c>
      <c r="BN794" s="199" t="str">
        <f t="shared" si="914"/>
        <v>BN$17</v>
      </c>
      <c r="BO794" s="199" t="str">
        <f t="shared" si="914"/>
        <v>BO$17</v>
      </c>
      <c r="BP794" s="199" t="str">
        <f t="shared" si="914"/>
        <v>BP$17</v>
      </c>
      <c r="BQ794" s="199" t="str">
        <f t="shared" si="914"/>
        <v>BQ$17</v>
      </c>
      <c r="BR794" s="199" t="str">
        <f t="shared" si="914"/>
        <v>BR$17</v>
      </c>
      <c r="BS794" s="199" t="str">
        <f t="shared" si="914"/>
        <v>BS$17</v>
      </c>
      <c r="BT794" s="199" t="str">
        <f t="shared" si="914"/>
        <v>BT$17</v>
      </c>
      <c r="BU794" s="199" t="str">
        <f t="shared" si="914"/>
        <v>BU$17</v>
      </c>
      <c r="BV794" s="199" t="str">
        <f t="shared" si="914"/>
        <v>BV$17</v>
      </c>
      <c r="BW794" s="199" t="str">
        <f t="shared" si="914"/>
        <v>BW$17</v>
      </c>
      <c r="BX794" s="199" t="str">
        <f t="shared" si="914"/>
        <v>BX$17</v>
      </c>
      <c r="BY794" s="199" t="str">
        <f t="shared" si="914"/>
        <v>BY$17</v>
      </c>
      <c r="BZ794" s="199" t="str">
        <f t="shared" si="914"/>
        <v>BZ$17</v>
      </c>
      <c r="CA794" s="199" t="str">
        <f t="shared" si="914"/>
        <v>CA$17</v>
      </c>
      <c r="CB794" s="199" t="str">
        <f t="shared" si="914"/>
        <v>CB$17</v>
      </c>
      <c r="CC794" s="199" t="str">
        <f t="shared" si="914"/>
        <v>CC$17</v>
      </c>
      <c r="CD794" s="199" t="str">
        <f t="shared" si="914"/>
        <v>CD$17</v>
      </c>
      <c r="CE794" s="199" t="str">
        <f t="shared" ref="CE794:CL794" si="915">CE$21</f>
        <v>CE$17</v>
      </c>
      <c r="CF794" s="199" t="str">
        <f t="shared" si="915"/>
        <v>CF$17</v>
      </c>
      <c r="CG794" s="199" t="str">
        <f t="shared" si="915"/>
        <v>CG$17</v>
      </c>
      <c r="CH794" s="199" t="str">
        <f t="shared" si="915"/>
        <v>CH$17</v>
      </c>
      <c r="CI794" s="199" t="str">
        <f t="shared" si="915"/>
        <v>CI$17</v>
      </c>
      <c r="CJ794" s="199" t="str">
        <f t="shared" si="915"/>
        <v>CJ$17</v>
      </c>
      <c r="CK794" s="199" t="str">
        <f t="shared" si="915"/>
        <v>CK$17</v>
      </c>
      <c r="CL794" s="199" t="str">
        <f t="shared" si="915"/>
        <v>CL$17</v>
      </c>
      <c r="CN794" s="201"/>
      <c r="CO794" s="199" t="str">
        <f t="shared" ref="CO794:DL794" si="916">CO$21</f>
        <v>CO$17</v>
      </c>
      <c r="CP794" s="199" t="str">
        <f t="shared" si="916"/>
        <v>CP$17</v>
      </c>
      <c r="CQ794" s="199" t="str">
        <f t="shared" si="916"/>
        <v>CQ$17</v>
      </c>
      <c r="CR794" s="199" t="str">
        <f t="shared" si="916"/>
        <v>CR$17</v>
      </c>
      <c r="CS794" s="199" t="str">
        <f t="shared" si="916"/>
        <v>CS$17</v>
      </c>
      <c r="CT794" s="199" t="str">
        <f t="shared" si="916"/>
        <v>CT$17</v>
      </c>
      <c r="CU794" s="199" t="str">
        <f t="shared" si="916"/>
        <v>CU$17</v>
      </c>
      <c r="CV794" s="199" t="str">
        <f t="shared" si="916"/>
        <v>CV$17</v>
      </c>
      <c r="CW794" s="199" t="str">
        <f t="shared" si="916"/>
        <v>CW$17</v>
      </c>
      <c r="CX794" s="199" t="str">
        <f t="shared" si="916"/>
        <v>CX$17</v>
      </c>
      <c r="CY794" s="199" t="str">
        <f t="shared" si="916"/>
        <v>CY$17</v>
      </c>
      <c r="CZ794" s="199" t="str">
        <f t="shared" si="916"/>
        <v>CZ$17</v>
      </c>
      <c r="DA794" s="199" t="str">
        <f t="shared" si="916"/>
        <v>DA$17</v>
      </c>
      <c r="DB794" s="199" t="str">
        <f t="shared" si="916"/>
        <v>DB$17</v>
      </c>
      <c r="DC794" s="199" t="str">
        <f t="shared" si="916"/>
        <v>DC$17</v>
      </c>
      <c r="DD794" s="199" t="str">
        <f t="shared" si="916"/>
        <v>DD$17</v>
      </c>
      <c r="DE794" s="199" t="str">
        <f t="shared" si="916"/>
        <v>DE$17</v>
      </c>
      <c r="DF794" s="199" t="str">
        <f t="shared" si="916"/>
        <v>DF$17</v>
      </c>
      <c r="DG794" s="199" t="str">
        <f t="shared" si="916"/>
        <v>DG$17</v>
      </c>
      <c r="DH794" s="199" t="str">
        <f t="shared" si="916"/>
        <v>DH$17</v>
      </c>
      <c r="DI794" s="199" t="str">
        <f t="shared" si="916"/>
        <v>DI$17</v>
      </c>
      <c r="DJ794" s="199" t="str">
        <f t="shared" si="916"/>
        <v>DJ$17</v>
      </c>
      <c r="DK794" s="199" t="str">
        <f t="shared" si="916"/>
        <v>DK$17</v>
      </c>
      <c r="DL794" s="199" t="str">
        <f t="shared" si="916"/>
        <v>DL$17</v>
      </c>
    </row>
    <row r="795" spans="1:116" x14ac:dyDescent="0.4">
      <c r="A795" s="174"/>
      <c r="E795" s="8"/>
      <c r="G795" s="175" t="s">
        <v>491</v>
      </c>
      <c r="H795" s="200"/>
      <c r="I795" s="201"/>
      <c r="J795" s="201"/>
      <c r="K795" s="202"/>
      <c r="L795" s="202"/>
      <c r="M795" s="202"/>
      <c r="N795" s="202"/>
      <c r="O795" s="202"/>
      <c r="P795" s="202"/>
      <c r="R795" s="202"/>
      <c r="S795" s="190"/>
      <c r="T795" s="190"/>
      <c r="U795" s="190"/>
      <c r="V795" s="190"/>
      <c r="W795" s="190"/>
      <c r="X795" s="190"/>
      <c r="Y795" s="190"/>
      <c r="Z795" s="190"/>
      <c r="AA795" s="190"/>
      <c r="AB795" s="190"/>
      <c r="AC795" s="190"/>
      <c r="AD795" s="190"/>
      <c r="AE795" s="190"/>
      <c r="AF795" s="190"/>
      <c r="AG795" s="190"/>
      <c r="AH795" s="190"/>
      <c r="AI795" s="190"/>
      <c r="AJ795" s="190"/>
      <c r="AK795" s="190"/>
      <c r="AL795" s="190"/>
      <c r="AM795" s="190"/>
      <c r="AN795" s="190"/>
      <c r="AO795" s="190"/>
      <c r="AP795" s="190"/>
      <c r="AQ795" s="190"/>
      <c r="AR795" s="190"/>
      <c r="AS795" s="190"/>
      <c r="AT795" s="190"/>
      <c r="AU795" s="190"/>
      <c r="AV795" s="190"/>
      <c r="AW795" s="190"/>
      <c r="AX795" s="190"/>
      <c r="AY795" s="190"/>
      <c r="AZ795" s="190"/>
      <c r="BA795" s="190"/>
      <c r="BB795" s="190"/>
      <c r="BC795" s="190"/>
      <c r="BD795" s="190"/>
      <c r="BE795" s="190"/>
      <c r="BF795" s="190"/>
      <c r="BG795" s="190"/>
      <c r="BH795" s="190"/>
      <c r="BI795" s="190"/>
      <c r="BJ795" s="190"/>
      <c r="BK795" s="190"/>
      <c r="BL795" s="190"/>
      <c r="BM795" s="190"/>
      <c r="BN795" s="190"/>
      <c r="BO795" s="190"/>
      <c r="BP795" s="190"/>
      <c r="BQ795" s="190"/>
      <c r="BR795" s="190"/>
      <c r="BS795" s="190"/>
      <c r="BT795" s="190"/>
      <c r="BU795" s="190"/>
      <c r="BV795" s="190"/>
      <c r="BW795" s="190"/>
      <c r="BX795" s="190"/>
      <c r="BY795" s="190"/>
      <c r="BZ795" s="190"/>
      <c r="CA795" s="190"/>
      <c r="CB795" s="190"/>
      <c r="CC795" s="190"/>
      <c r="CD795" s="190"/>
      <c r="CE795" s="190"/>
      <c r="CF795" s="190"/>
      <c r="CG795" s="190"/>
      <c r="CH795" s="190"/>
      <c r="CI795" s="190"/>
      <c r="CJ795" s="190"/>
      <c r="CK795" s="190"/>
      <c r="CL795" s="190"/>
      <c r="CN795" s="201"/>
      <c r="CO795" s="190"/>
      <c r="CP795" s="190"/>
      <c r="CQ795" s="190"/>
      <c r="CR795" s="190"/>
      <c r="CS795" s="190"/>
      <c r="CT795" s="190"/>
      <c r="CU795" s="190"/>
      <c r="CV795" s="190"/>
      <c r="CW795" s="190"/>
      <c r="CX795" s="190"/>
      <c r="CY795" s="190"/>
      <c r="CZ795" s="190"/>
      <c r="DA795" s="190"/>
      <c r="DB795" s="190"/>
      <c r="DC795" s="190"/>
      <c r="DD795" s="190"/>
      <c r="DE795" s="190"/>
      <c r="DF795" s="190"/>
      <c r="DG795" s="190"/>
      <c r="DH795" s="190"/>
      <c r="DI795" s="190"/>
      <c r="DJ795" s="190"/>
      <c r="DK795" s="190"/>
      <c r="DL795" s="190"/>
    </row>
    <row r="796" spans="1:116" x14ac:dyDescent="0.4">
      <c r="A796" s="174"/>
      <c r="E796" s="8"/>
      <c r="G796" s="175" t="s">
        <v>505</v>
      </c>
      <c r="H796" s="200"/>
      <c r="I796" s="201"/>
      <c r="J796" s="201"/>
      <c r="K796" s="202"/>
      <c r="L796" s="202"/>
      <c r="M796" s="202"/>
      <c r="N796" s="202"/>
      <c r="O796" s="202"/>
      <c r="P796" s="202"/>
      <c r="R796" s="202"/>
      <c r="S796" s="190"/>
      <c r="T796" s="190"/>
      <c r="U796" s="190"/>
      <c r="V796" s="190"/>
      <c r="W796" s="190"/>
      <c r="X796" s="190"/>
      <c r="Y796" s="190"/>
      <c r="Z796" s="190"/>
      <c r="AA796" s="190"/>
      <c r="AB796" s="190"/>
      <c r="AC796" s="190"/>
      <c r="AD796" s="190"/>
      <c r="AE796" s="190"/>
      <c r="AF796" s="190"/>
      <c r="AG796" s="190"/>
      <c r="AH796" s="190"/>
      <c r="AI796" s="190"/>
      <c r="AJ796" s="190"/>
      <c r="AK796" s="190"/>
      <c r="AL796" s="190"/>
      <c r="AM796" s="190"/>
      <c r="AN796" s="190"/>
      <c r="AO796" s="190"/>
      <c r="AP796" s="190"/>
      <c r="AQ796" s="190"/>
      <c r="AR796" s="190"/>
      <c r="AS796" s="190"/>
      <c r="AT796" s="190"/>
      <c r="AU796" s="190"/>
      <c r="AV796" s="190"/>
      <c r="AW796" s="190"/>
      <c r="AX796" s="190"/>
      <c r="AY796" s="190"/>
      <c r="AZ796" s="190"/>
      <c r="BA796" s="190"/>
      <c r="BB796" s="190"/>
      <c r="BC796" s="190"/>
      <c r="BD796" s="190"/>
      <c r="BE796" s="190"/>
      <c r="BF796" s="190"/>
      <c r="BG796" s="190"/>
      <c r="BH796" s="190"/>
      <c r="BI796" s="190"/>
      <c r="BJ796" s="190"/>
      <c r="BK796" s="190"/>
      <c r="BL796" s="190"/>
      <c r="BM796" s="190"/>
      <c r="BN796" s="190"/>
      <c r="BO796" s="190"/>
      <c r="BP796" s="190"/>
      <c r="BQ796" s="190"/>
      <c r="BR796" s="190"/>
      <c r="BS796" s="190"/>
      <c r="BT796" s="190"/>
      <c r="BU796" s="190"/>
      <c r="BV796" s="190"/>
      <c r="BW796" s="190"/>
      <c r="BX796" s="190"/>
      <c r="BY796" s="190"/>
      <c r="BZ796" s="190"/>
      <c r="CA796" s="190"/>
      <c r="CB796" s="190"/>
      <c r="CC796" s="190"/>
      <c r="CD796" s="190"/>
      <c r="CE796" s="190"/>
      <c r="CF796" s="190"/>
      <c r="CG796" s="190"/>
      <c r="CH796" s="190"/>
      <c r="CI796" s="190"/>
      <c r="CJ796" s="190"/>
      <c r="CK796" s="190"/>
      <c r="CL796" s="190"/>
      <c r="CN796" s="201"/>
      <c r="CO796" s="190"/>
      <c r="CP796" s="190"/>
      <c r="CQ796" s="190"/>
      <c r="CR796" s="190"/>
      <c r="CS796" s="190"/>
      <c r="CT796" s="190"/>
      <c r="CU796" s="190"/>
      <c r="CV796" s="190"/>
      <c r="CW796" s="190"/>
      <c r="CX796" s="190"/>
      <c r="CY796" s="190"/>
      <c r="CZ796" s="190"/>
      <c r="DA796" s="190"/>
      <c r="DB796" s="190"/>
      <c r="DC796" s="190"/>
      <c r="DD796" s="190"/>
      <c r="DE796" s="190"/>
      <c r="DF796" s="190"/>
      <c r="DG796" s="190"/>
      <c r="DH796" s="190"/>
      <c r="DI796" s="190"/>
      <c r="DJ796" s="190"/>
      <c r="DK796" s="190"/>
      <c r="DL796" s="190"/>
    </row>
    <row r="797" spans="1:116" x14ac:dyDescent="0.4">
      <c r="A797" s="174"/>
      <c r="E797" s="8"/>
      <c r="G797" s="175" t="s">
        <v>463</v>
      </c>
      <c r="H797" s="200"/>
      <c r="I797" s="201"/>
      <c r="J797" s="201"/>
      <c r="K797" s="202"/>
      <c r="L797" s="202"/>
      <c r="M797" s="202"/>
      <c r="N797" s="202"/>
      <c r="O797" s="202"/>
      <c r="P797" s="202"/>
      <c r="R797" s="202"/>
      <c r="S797" s="190" t="str">
        <f t="shared" ref="S797:AX797" si="917">S$22</f>
        <v>S$18</v>
      </c>
      <c r="T797" s="190" t="str">
        <f t="shared" si="917"/>
        <v>T$18</v>
      </c>
      <c r="U797" s="190" t="str">
        <f t="shared" si="917"/>
        <v>U$18</v>
      </c>
      <c r="V797" s="190" t="str">
        <f t="shared" si="917"/>
        <v>V$18</v>
      </c>
      <c r="W797" s="190" t="str">
        <f t="shared" si="917"/>
        <v>W$18</v>
      </c>
      <c r="X797" s="190" t="str">
        <f t="shared" si="917"/>
        <v>X$18</v>
      </c>
      <c r="Y797" s="190" t="str">
        <f t="shared" si="917"/>
        <v>Y$18</v>
      </c>
      <c r="Z797" s="190" t="str">
        <f t="shared" si="917"/>
        <v>Z$18</v>
      </c>
      <c r="AA797" s="190" t="str">
        <f t="shared" si="917"/>
        <v>AA$18</v>
      </c>
      <c r="AB797" s="190" t="str">
        <f t="shared" si="917"/>
        <v>AB$18</v>
      </c>
      <c r="AC797" s="190" t="str">
        <f t="shared" si="917"/>
        <v>AC$18</v>
      </c>
      <c r="AD797" s="190" t="str">
        <f t="shared" si="917"/>
        <v>AD$18</v>
      </c>
      <c r="AE797" s="190" t="str">
        <f t="shared" si="917"/>
        <v>AE$18</v>
      </c>
      <c r="AF797" s="190" t="str">
        <f t="shared" si="917"/>
        <v>AF$18</v>
      </c>
      <c r="AG797" s="190" t="str">
        <f t="shared" si="917"/>
        <v>AG$18</v>
      </c>
      <c r="AH797" s="190" t="str">
        <f t="shared" si="917"/>
        <v>AH$18</v>
      </c>
      <c r="AI797" s="190" t="str">
        <f t="shared" si="917"/>
        <v>AI$18</v>
      </c>
      <c r="AJ797" s="190" t="str">
        <f t="shared" si="917"/>
        <v>AJ$18</v>
      </c>
      <c r="AK797" s="190" t="str">
        <f t="shared" si="917"/>
        <v>AK$18</v>
      </c>
      <c r="AL797" s="190" t="str">
        <f t="shared" si="917"/>
        <v>AL$18</v>
      </c>
      <c r="AM797" s="190" t="str">
        <f t="shared" si="917"/>
        <v>AM$18</v>
      </c>
      <c r="AN797" s="190" t="str">
        <f t="shared" si="917"/>
        <v>AN$18</v>
      </c>
      <c r="AO797" s="190" t="str">
        <f t="shared" si="917"/>
        <v>AO$18</v>
      </c>
      <c r="AP797" s="190" t="str">
        <f t="shared" si="917"/>
        <v>AP$18</v>
      </c>
      <c r="AQ797" s="190" t="str">
        <f t="shared" si="917"/>
        <v>AQ$18</v>
      </c>
      <c r="AR797" s="190" t="str">
        <f t="shared" si="917"/>
        <v>AR$18</v>
      </c>
      <c r="AS797" s="190" t="str">
        <f t="shared" si="917"/>
        <v>AS$18</v>
      </c>
      <c r="AT797" s="190" t="str">
        <f t="shared" si="917"/>
        <v>AT$18</v>
      </c>
      <c r="AU797" s="190" t="str">
        <f t="shared" si="917"/>
        <v>AU$18</v>
      </c>
      <c r="AV797" s="190" t="str">
        <f t="shared" si="917"/>
        <v>AV$18</v>
      </c>
      <c r="AW797" s="190" t="str">
        <f t="shared" si="917"/>
        <v>AW$18</v>
      </c>
      <c r="AX797" s="190" t="str">
        <f t="shared" si="917"/>
        <v>AX$18</v>
      </c>
      <c r="AY797" s="190" t="str">
        <f t="shared" ref="AY797:CD797" si="918">AY$22</f>
        <v>AY$18</v>
      </c>
      <c r="AZ797" s="190" t="str">
        <f t="shared" si="918"/>
        <v>AZ$18</v>
      </c>
      <c r="BA797" s="190" t="str">
        <f t="shared" si="918"/>
        <v>BA$18</v>
      </c>
      <c r="BB797" s="190" t="str">
        <f t="shared" si="918"/>
        <v>BB$18</v>
      </c>
      <c r="BC797" s="190" t="str">
        <f t="shared" si="918"/>
        <v>BC$18</v>
      </c>
      <c r="BD797" s="190" t="str">
        <f t="shared" si="918"/>
        <v>BD$18</v>
      </c>
      <c r="BE797" s="190" t="str">
        <f t="shared" si="918"/>
        <v>BE$18</v>
      </c>
      <c r="BF797" s="190" t="str">
        <f t="shared" si="918"/>
        <v>BF$18</v>
      </c>
      <c r="BG797" s="190" t="str">
        <f t="shared" si="918"/>
        <v>BG$18</v>
      </c>
      <c r="BH797" s="190" t="str">
        <f t="shared" si="918"/>
        <v>BH$18</v>
      </c>
      <c r="BI797" s="190" t="str">
        <f t="shared" si="918"/>
        <v>BI$18</v>
      </c>
      <c r="BJ797" s="190" t="str">
        <f t="shared" si="918"/>
        <v>BJ$18</v>
      </c>
      <c r="BK797" s="190" t="str">
        <f t="shared" si="918"/>
        <v>BK$18</v>
      </c>
      <c r="BL797" s="190" t="str">
        <f t="shared" si="918"/>
        <v>BL$18</v>
      </c>
      <c r="BM797" s="190" t="str">
        <f t="shared" si="918"/>
        <v>BM$18</v>
      </c>
      <c r="BN797" s="190" t="str">
        <f t="shared" si="918"/>
        <v>BN$18</v>
      </c>
      <c r="BO797" s="190" t="str">
        <f t="shared" si="918"/>
        <v>BO$18</v>
      </c>
      <c r="BP797" s="190" t="str">
        <f t="shared" si="918"/>
        <v>BP$18</v>
      </c>
      <c r="BQ797" s="190" t="str">
        <f t="shared" si="918"/>
        <v>BQ$18</v>
      </c>
      <c r="BR797" s="190" t="str">
        <f t="shared" si="918"/>
        <v>BR$18</v>
      </c>
      <c r="BS797" s="190" t="str">
        <f t="shared" si="918"/>
        <v>BS$18</v>
      </c>
      <c r="BT797" s="190" t="str">
        <f t="shared" si="918"/>
        <v>BT$18</v>
      </c>
      <c r="BU797" s="190" t="str">
        <f t="shared" si="918"/>
        <v>BU$18</v>
      </c>
      <c r="BV797" s="190" t="str">
        <f t="shared" si="918"/>
        <v>BV$18</v>
      </c>
      <c r="BW797" s="190" t="str">
        <f t="shared" si="918"/>
        <v>BW$18</v>
      </c>
      <c r="BX797" s="190" t="str">
        <f t="shared" si="918"/>
        <v>BX$18</v>
      </c>
      <c r="BY797" s="190" t="str">
        <f t="shared" si="918"/>
        <v>BY$18</v>
      </c>
      <c r="BZ797" s="190" t="str">
        <f t="shared" si="918"/>
        <v>BZ$18</v>
      </c>
      <c r="CA797" s="190" t="str">
        <f t="shared" si="918"/>
        <v>CA$18</v>
      </c>
      <c r="CB797" s="190" t="str">
        <f t="shared" si="918"/>
        <v>CB$18</v>
      </c>
      <c r="CC797" s="190" t="str">
        <f t="shared" si="918"/>
        <v>CC$18</v>
      </c>
      <c r="CD797" s="190" t="str">
        <f t="shared" si="918"/>
        <v>CD$18</v>
      </c>
      <c r="CE797" s="190" t="str">
        <f t="shared" ref="CE797:CL797" si="919">CE$22</f>
        <v>CE$18</v>
      </c>
      <c r="CF797" s="190" t="str">
        <f t="shared" si="919"/>
        <v>CF$18</v>
      </c>
      <c r="CG797" s="190" t="str">
        <f t="shared" si="919"/>
        <v>CG$18</v>
      </c>
      <c r="CH797" s="190" t="str">
        <f t="shared" si="919"/>
        <v>CH$18</v>
      </c>
      <c r="CI797" s="190" t="str">
        <f t="shared" si="919"/>
        <v>CI$18</v>
      </c>
      <c r="CJ797" s="190" t="str">
        <f t="shared" si="919"/>
        <v>CJ$18</v>
      </c>
      <c r="CK797" s="190" t="str">
        <f t="shared" si="919"/>
        <v>CK$18</v>
      </c>
      <c r="CL797" s="190" t="str">
        <f t="shared" si="919"/>
        <v>CL$18</v>
      </c>
      <c r="CN797" s="201"/>
      <c r="CO797" s="190" t="str">
        <f t="shared" ref="CO797:DL797" si="920">CO$22</f>
        <v>CO$18</v>
      </c>
      <c r="CP797" s="190" t="str">
        <f t="shared" si="920"/>
        <v>CP$18</v>
      </c>
      <c r="CQ797" s="190" t="str">
        <f t="shared" si="920"/>
        <v>CQ$18</v>
      </c>
      <c r="CR797" s="190" t="str">
        <f t="shared" si="920"/>
        <v>CR$18</v>
      </c>
      <c r="CS797" s="190" t="str">
        <f t="shared" si="920"/>
        <v>CS$18</v>
      </c>
      <c r="CT797" s="190" t="str">
        <f t="shared" si="920"/>
        <v>CT$18</v>
      </c>
      <c r="CU797" s="190" t="str">
        <f t="shared" si="920"/>
        <v>CU$18</v>
      </c>
      <c r="CV797" s="190" t="str">
        <f t="shared" si="920"/>
        <v>CV$18</v>
      </c>
      <c r="CW797" s="190" t="str">
        <f t="shared" si="920"/>
        <v>CW$18</v>
      </c>
      <c r="CX797" s="190" t="str">
        <f t="shared" si="920"/>
        <v>CX$18</v>
      </c>
      <c r="CY797" s="190" t="str">
        <f t="shared" si="920"/>
        <v>CY$18</v>
      </c>
      <c r="CZ797" s="190" t="str">
        <f t="shared" si="920"/>
        <v>CZ$18</v>
      </c>
      <c r="DA797" s="190" t="str">
        <f t="shared" si="920"/>
        <v>DA$18</v>
      </c>
      <c r="DB797" s="190" t="str">
        <f t="shared" si="920"/>
        <v>DB$18</v>
      </c>
      <c r="DC797" s="190" t="str">
        <f t="shared" si="920"/>
        <v>DC$18</v>
      </c>
      <c r="DD797" s="190" t="str">
        <f t="shared" si="920"/>
        <v>DD$18</v>
      </c>
      <c r="DE797" s="190" t="str">
        <f t="shared" si="920"/>
        <v>DE$18</v>
      </c>
      <c r="DF797" s="190" t="str">
        <f t="shared" si="920"/>
        <v>DF$18</v>
      </c>
      <c r="DG797" s="190" t="str">
        <f t="shared" si="920"/>
        <v>DG$18</v>
      </c>
      <c r="DH797" s="190" t="str">
        <f t="shared" si="920"/>
        <v>DH$18</v>
      </c>
      <c r="DI797" s="190" t="str">
        <f t="shared" si="920"/>
        <v>DI$18</v>
      </c>
      <c r="DJ797" s="190" t="str">
        <f t="shared" si="920"/>
        <v>DJ$18</v>
      </c>
      <c r="DK797" s="190" t="str">
        <f t="shared" si="920"/>
        <v>DK$18</v>
      </c>
      <c r="DL797" s="190" t="str">
        <f t="shared" si="920"/>
        <v>DL$18</v>
      </c>
    </row>
    <row r="798" spans="1:116" x14ac:dyDescent="0.4">
      <c r="A798" s="174"/>
      <c r="E798" s="8"/>
      <c r="G798" s="175" t="s">
        <v>464</v>
      </c>
      <c r="H798" s="200"/>
      <c r="I798" s="201"/>
      <c r="J798" s="201"/>
      <c r="K798" s="202"/>
      <c r="L798" s="202"/>
      <c r="M798" s="202"/>
      <c r="N798" s="202"/>
      <c r="O798" s="202"/>
      <c r="P798" s="202"/>
      <c r="R798" s="202"/>
      <c r="S798" s="190" t="str">
        <f t="shared" ref="S798:AX798" si="921">S$23</f>
        <v>S$19</v>
      </c>
      <c r="T798" s="190" t="str">
        <f t="shared" si="921"/>
        <v>T$19</v>
      </c>
      <c r="U798" s="190" t="str">
        <f t="shared" si="921"/>
        <v>U$19</v>
      </c>
      <c r="V798" s="190" t="str">
        <f t="shared" si="921"/>
        <v>V$19</v>
      </c>
      <c r="W798" s="190" t="str">
        <f t="shared" si="921"/>
        <v>W$19</v>
      </c>
      <c r="X798" s="190" t="str">
        <f t="shared" si="921"/>
        <v>X$19</v>
      </c>
      <c r="Y798" s="190" t="str">
        <f t="shared" si="921"/>
        <v>Y$19</v>
      </c>
      <c r="Z798" s="190" t="str">
        <f t="shared" si="921"/>
        <v>Z$19</v>
      </c>
      <c r="AA798" s="190" t="str">
        <f t="shared" si="921"/>
        <v>AA$19</v>
      </c>
      <c r="AB798" s="190" t="str">
        <f t="shared" si="921"/>
        <v>AB$19</v>
      </c>
      <c r="AC798" s="190" t="str">
        <f t="shared" si="921"/>
        <v>AC$19</v>
      </c>
      <c r="AD798" s="190" t="str">
        <f t="shared" si="921"/>
        <v>AD$19</v>
      </c>
      <c r="AE798" s="190" t="str">
        <f t="shared" si="921"/>
        <v>AE$19</v>
      </c>
      <c r="AF798" s="190" t="str">
        <f t="shared" si="921"/>
        <v>AF$19</v>
      </c>
      <c r="AG798" s="190" t="str">
        <f t="shared" si="921"/>
        <v>AG$19</v>
      </c>
      <c r="AH798" s="190" t="str">
        <f t="shared" si="921"/>
        <v>AH$19</v>
      </c>
      <c r="AI798" s="190" t="str">
        <f t="shared" si="921"/>
        <v>AI$19</v>
      </c>
      <c r="AJ798" s="190" t="str">
        <f t="shared" si="921"/>
        <v>AJ$19</v>
      </c>
      <c r="AK798" s="190" t="str">
        <f t="shared" si="921"/>
        <v>AK$19</v>
      </c>
      <c r="AL798" s="190" t="str">
        <f t="shared" si="921"/>
        <v>AL$19</v>
      </c>
      <c r="AM798" s="190" t="str">
        <f t="shared" si="921"/>
        <v>AM$19</v>
      </c>
      <c r="AN798" s="190" t="str">
        <f t="shared" si="921"/>
        <v>AN$19</v>
      </c>
      <c r="AO798" s="190" t="str">
        <f t="shared" si="921"/>
        <v>AO$19</v>
      </c>
      <c r="AP798" s="190" t="str">
        <f t="shared" si="921"/>
        <v>AP$19</v>
      </c>
      <c r="AQ798" s="190" t="str">
        <f t="shared" si="921"/>
        <v>AQ$19</v>
      </c>
      <c r="AR798" s="190" t="str">
        <f t="shared" si="921"/>
        <v>AR$19</v>
      </c>
      <c r="AS798" s="190" t="str">
        <f t="shared" si="921"/>
        <v>AS$19</v>
      </c>
      <c r="AT798" s="190" t="str">
        <f t="shared" si="921"/>
        <v>AT$19</v>
      </c>
      <c r="AU798" s="190" t="str">
        <f t="shared" si="921"/>
        <v>AU$19</v>
      </c>
      <c r="AV798" s="190" t="str">
        <f t="shared" si="921"/>
        <v>AV$19</v>
      </c>
      <c r="AW798" s="190" t="str">
        <f t="shared" si="921"/>
        <v>AW$19</v>
      </c>
      <c r="AX798" s="190" t="str">
        <f t="shared" si="921"/>
        <v>AX$19</v>
      </c>
      <c r="AY798" s="190" t="str">
        <f t="shared" ref="AY798:CD798" si="922">AY$23</f>
        <v>AY$19</v>
      </c>
      <c r="AZ798" s="190" t="str">
        <f t="shared" si="922"/>
        <v>AZ$19</v>
      </c>
      <c r="BA798" s="190" t="str">
        <f t="shared" si="922"/>
        <v>BA$19</v>
      </c>
      <c r="BB798" s="190" t="str">
        <f t="shared" si="922"/>
        <v>BB$19</v>
      </c>
      <c r="BC798" s="190" t="str">
        <f t="shared" si="922"/>
        <v>BC$19</v>
      </c>
      <c r="BD798" s="190" t="str">
        <f t="shared" si="922"/>
        <v>BD$19</v>
      </c>
      <c r="BE798" s="190" t="str">
        <f t="shared" si="922"/>
        <v>BE$19</v>
      </c>
      <c r="BF798" s="190" t="str">
        <f t="shared" si="922"/>
        <v>BF$19</v>
      </c>
      <c r="BG798" s="190" t="str">
        <f t="shared" si="922"/>
        <v>BG$19</v>
      </c>
      <c r="BH798" s="190" t="str">
        <f t="shared" si="922"/>
        <v>BH$19</v>
      </c>
      <c r="BI798" s="190" t="str">
        <f t="shared" si="922"/>
        <v>BI$19</v>
      </c>
      <c r="BJ798" s="190" t="str">
        <f t="shared" si="922"/>
        <v>BJ$19</v>
      </c>
      <c r="BK798" s="190" t="str">
        <f t="shared" si="922"/>
        <v>BK$19</v>
      </c>
      <c r="BL798" s="190" t="str">
        <f t="shared" si="922"/>
        <v>BL$19</v>
      </c>
      <c r="BM798" s="190" t="str">
        <f t="shared" si="922"/>
        <v>BM$19</v>
      </c>
      <c r="BN798" s="190" t="str">
        <f t="shared" si="922"/>
        <v>BN$19</v>
      </c>
      <c r="BO798" s="190" t="str">
        <f t="shared" si="922"/>
        <v>BO$19</v>
      </c>
      <c r="BP798" s="190" t="str">
        <f t="shared" si="922"/>
        <v>BP$19</v>
      </c>
      <c r="BQ798" s="190" t="str">
        <f t="shared" si="922"/>
        <v>BQ$19</v>
      </c>
      <c r="BR798" s="190" t="str">
        <f t="shared" si="922"/>
        <v>BR$19</v>
      </c>
      <c r="BS798" s="190" t="str">
        <f t="shared" si="922"/>
        <v>BS$19</v>
      </c>
      <c r="BT798" s="190" t="str">
        <f t="shared" si="922"/>
        <v>BT$19</v>
      </c>
      <c r="BU798" s="190" t="str">
        <f t="shared" si="922"/>
        <v>BU$19</v>
      </c>
      <c r="BV798" s="190" t="str">
        <f t="shared" si="922"/>
        <v>BV$19</v>
      </c>
      <c r="BW798" s="190" t="str">
        <f t="shared" si="922"/>
        <v>BW$19</v>
      </c>
      <c r="BX798" s="190" t="str">
        <f t="shared" si="922"/>
        <v>BX$19</v>
      </c>
      <c r="BY798" s="190" t="str">
        <f t="shared" si="922"/>
        <v>BY$19</v>
      </c>
      <c r="BZ798" s="190" t="str">
        <f t="shared" si="922"/>
        <v>BZ$19</v>
      </c>
      <c r="CA798" s="190" t="str">
        <f t="shared" si="922"/>
        <v>CA$19</v>
      </c>
      <c r="CB798" s="190" t="str">
        <f t="shared" si="922"/>
        <v>CB$19</v>
      </c>
      <c r="CC798" s="190" t="str">
        <f t="shared" si="922"/>
        <v>CC$19</v>
      </c>
      <c r="CD798" s="190" t="str">
        <f t="shared" si="922"/>
        <v>CD$19</v>
      </c>
      <c r="CE798" s="190" t="str">
        <f t="shared" ref="CE798:CL798" si="923">CE$23</f>
        <v>CE$19</v>
      </c>
      <c r="CF798" s="190" t="str">
        <f t="shared" si="923"/>
        <v>CF$19</v>
      </c>
      <c r="CG798" s="190" t="str">
        <f t="shared" si="923"/>
        <v>CG$19</v>
      </c>
      <c r="CH798" s="190" t="str">
        <f t="shared" si="923"/>
        <v>CH$19</v>
      </c>
      <c r="CI798" s="190" t="str">
        <f t="shared" si="923"/>
        <v>CI$19</v>
      </c>
      <c r="CJ798" s="190" t="str">
        <f t="shared" si="923"/>
        <v>CJ$19</v>
      </c>
      <c r="CK798" s="190" t="str">
        <f t="shared" si="923"/>
        <v>CK$19</v>
      </c>
      <c r="CL798" s="190" t="str">
        <f t="shared" si="923"/>
        <v>CL$19</v>
      </c>
      <c r="CN798" s="201"/>
      <c r="CO798" s="190" t="str">
        <f t="shared" ref="CO798:DL798" si="924">CO$23</f>
        <v>CO$19</v>
      </c>
      <c r="CP798" s="190" t="str">
        <f t="shared" si="924"/>
        <v>CP$19</v>
      </c>
      <c r="CQ798" s="190" t="str">
        <f t="shared" si="924"/>
        <v>CQ$19</v>
      </c>
      <c r="CR798" s="190" t="str">
        <f t="shared" si="924"/>
        <v>CR$19</v>
      </c>
      <c r="CS798" s="190" t="str">
        <f t="shared" si="924"/>
        <v>CS$19</v>
      </c>
      <c r="CT798" s="190" t="str">
        <f t="shared" si="924"/>
        <v>CT$19</v>
      </c>
      <c r="CU798" s="190" t="str">
        <f t="shared" si="924"/>
        <v>CU$19</v>
      </c>
      <c r="CV798" s="190" t="str">
        <f t="shared" si="924"/>
        <v>CV$19</v>
      </c>
      <c r="CW798" s="190" t="str">
        <f t="shared" si="924"/>
        <v>CW$19</v>
      </c>
      <c r="CX798" s="190" t="str">
        <f t="shared" si="924"/>
        <v>CX$19</v>
      </c>
      <c r="CY798" s="190" t="str">
        <f t="shared" si="924"/>
        <v>CY$19</v>
      </c>
      <c r="CZ798" s="190" t="str">
        <f t="shared" si="924"/>
        <v>CZ$19</v>
      </c>
      <c r="DA798" s="190" t="str">
        <f t="shared" si="924"/>
        <v>DA$19</v>
      </c>
      <c r="DB798" s="190" t="str">
        <f t="shared" si="924"/>
        <v>DB$19</v>
      </c>
      <c r="DC798" s="190" t="str">
        <f t="shared" si="924"/>
        <v>DC$19</v>
      </c>
      <c r="DD798" s="190" t="str">
        <f t="shared" si="924"/>
        <v>DD$19</v>
      </c>
      <c r="DE798" s="190" t="str">
        <f t="shared" si="924"/>
        <v>DE$19</v>
      </c>
      <c r="DF798" s="190" t="str">
        <f t="shared" si="924"/>
        <v>DF$19</v>
      </c>
      <c r="DG798" s="190" t="str">
        <f t="shared" si="924"/>
        <v>DG$19</v>
      </c>
      <c r="DH798" s="190" t="str">
        <f t="shared" si="924"/>
        <v>DH$19</v>
      </c>
      <c r="DI798" s="190" t="str">
        <f t="shared" si="924"/>
        <v>DI$19</v>
      </c>
      <c r="DJ798" s="190" t="str">
        <f t="shared" si="924"/>
        <v>DJ$19</v>
      </c>
      <c r="DK798" s="190" t="str">
        <f t="shared" si="924"/>
        <v>DK$19</v>
      </c>
      <c r="DL798" s="190" t="str">
        <f t="shared" si="924"/>
        <v>DL$19</v>
      </c>
    </row>
    <row r="799" spans="1:116" x14ac:dyDescent="0.4">
      <c r="A799" s="142" t="s">
        <v>218</v>
      </c>
      <c r="B799" s="31" t="s">
        <v>81</v>
      </c>
      <c r="C799" s="31"/>
      <c r="D799" t="s">
        <v>762</v>
      </c>
      <c r="E799" s="8" t="str">
        <f t="shared" ref="E799:E806" si="925">ROW()&amp;" "&amp;D799</f>
        <v>799 WCAR-S</v>
      </c>
      <c r="F799" t="s">
        <v>223</v>
      </c>
      <c r="G799" s="143" t="s">
        <v>221</v>
      </c>
      <c r="H799" s="142"/>
      <c r="I799" s="144"/>
      <c r="J799" s="144"/>
      <c r="K799" s="142"/>
      <c r="L799" s="142"/>
      <c r="M799" s="142"/>
      <c r="N799" s="142"/>
      <c r="O799" s="142"/>
      <c r="P799" s="142"/>
      <c r="R799" s="143"/>
      <c r="S799" s="143"/>
      <c r="T799" s="143"/>
      <c r="U799" s="143"/>
      <c r="V799" s="143"/>
      <c r="W799" s="143"/>
      <c r="X799" s="143"/>
      <c r="Y799" s="143"/>
      <c r="Z799" s="143"/>
      <c r="AA799" s="143"/>
      <c r="AB799" s="143"/>
      <c r="AC799" s="143"/>
      <c r="AD799" s="143"/>
      <c r="AE799" s="143"/>
      <c r="AF799" s="143"/>
      <c r="AG799" s="143"/>
      <c r="AH799" s="143"/>
      <c r="AI799" s="143"/>
      <c r="AJ799" s="143"/>
      <c r="AK799" s="143"/>
      <c r="AL799" s="143"/>
      <c r="AM799" s="143"/>
      <c r="AN799" s="143"/>
      <c r="AO799" s="143"/>
      <c r="AP799" s="143"/>
      <c r="AQ799" s="143"/>
      <c r="AR799" s="143"/>
      <c r="AS799" s="143"/>
      <c r="AT799" s="143"/>
      <c r="AU799" s="143"/>
      <c r="AV799" s="143"/>
      <c r="AW799" s="143"/>
      <c r="AX799" s="143"/>
      <c r="AY799" s="143"/>
      <c r="AZ799" s="143"/>
      <c r="BA799" s="143"/>
      <c r="BB799" s="143"/>
      <c r="BC799" s="143"/>
      <c r="BD799" s="143"/>
      <c r="BE799" s="143"/>
      <c r="BF799" s="143"/>
      <c r="BG799" s="143"/>
      <c r="BH799" s="143"/>
      <c r="BI799" s="143"/>
      <c r="BJ799" s="143"/>
      <c r="BK799" s="143"/>
      <c r="BL799" s="143"/>
      <c r="BM799" s="143"/>
      <c r="BN799" s="143"/>
      <c r="BO799" s="143"/>
      <c r="BP799" s="143"/>
      <c r="BQ799" s="143"/>
      <c r="BR799" s="143"/>
      <c r="BS799" s="143"/>
      <c r="BT799" s="143"/>
      <c r="BU799" s="143"/>
      <c r="BV799" s="143"/>
      <c r="BW799" s="143"/>
      <c r="BX799" s="143"/>
      <c r="BY799" s="143"/>
      <c r="BZ799" s="143"/>
      <c r="CA799" s="143"/>
      <c r="CB799" s="143"/>
      <c r="CC799" s="143"/>
      <c r="CD799" s="143"/>
      <c r="CE799" s="143"/>
      <c r="CF799" s="143"/>
      <c r="CG799" s="143"/>
      <c r="CH799" s="143"/>
      <c r="CI799" s="143"/>
      <c r="CJ799" s="143"/>
      <c r="CK799" s="143"/>
      <c r="CL799" s="143"/>
      <c r="CN799" s="144"/>
      <c r="CO799" s="143"/>
      <c r="CP799" s="143"/>
      <c r="CQ799" s="143"/>
      <c r="CR799" s="143"/>
      <c r="CS799" s="143"/>
      <c r="CT799" s="143"/>
      <c r="CU799" s="143"/>
      <c r="CV799" s="143"/>
      <c r="CW799" s="143"/>
      <c r="CX799" s="143"/>
      <c r="CY799" s="143"/>
      <c r="CZ799" s="143"/>
      <c r="DA799" s="143"/>
      <c r="DB799" s="143"/>
      <c r="DC799" s="143"/>
      <c r="DD799" s="143"/>
      <c r="DE799" s="143"/>
      <c r="DF799" s="143"/>
      <c r="DG799" s="143"/>
      <c r="DH799" s="143"/>
      <c r="DI799" s="143"/>
      <c r="DJ799" s="143"/>
      <c r="DK799" s="143"/>
      <c r="DL799" s="143"/>
    </row>
    <row r="800" spans="1:116" x14ac:dyDescent="0.4">
      <c r="B800" t="str">
        <f t="shared" ref="B800:B805" si="926">E800</f>
        <v>800 WCAR-S</v>
      </c>
      <c r="D800" t="s">
        <v>762</v>
      </c>
      <c r="E800" s="8" t="str">
        <f t="shared" si="925"/>
        <v>800 WCAR-S</v>
      </c>
      <c r="G800" s="129" t="str">
        <f>G802&amp;":"</f>
        <v>Accounts receivable - (Primary label):</v>
      </c>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1:116" x14ac:dyDescent="0.4">
      <c r="B801" t="str">
        <f t="shared" si="926"/>
        <v>801 WCAR-S</v>
      </c>
      <c r="D801" t="s">
        <v>762</v>
      </c>
      <c r="E801" s="8" t="str">
        <f t="shared" si="925"/>
        <v>801 WCAR-S</v>
      </c>
      <c r="G801" s="145" t="s">
        <v>222</v>
      </c>
      <c r="H801" s="12"/>
      <c r="I801" s="60"/>
      <c r="J801" s="60"/>
      <c r="K801" s="17">
        <v>30</v>
      </c>
      <c r="L801" s="17">
        <v>30</v>
      </c>
      <c r="M801" s="17">
        <v>30</v>
      </c>
      <c r="N801" s="17">
        <v>30</v>
      </c>
      <c r="O801" s="17">
        <v>30</v>
      </c>
      <c r="P801" s="17">
        <v>30</v>
      </c>
      <c r="R801" s="15"/>
      <c r="S801" s="15" cm="1">
        <f t="array" ref="S801">INDEX($K:$P,ROW(),MATCH(S$3,$K$2:$P$2,0))</f>
        <v>30</v>
      </c>
      <c r="T801" s="15" cm="1">
        <f t="array" ref="T801">INDEX($K:$P,ROW(),MATCH(T$3,$K$2:$P$2,0))</f>
        <v>30</v>
      </c>
      <c r="U801" s="15" cm="1">
        <f t="array" ref="U801">INDEX($K:$P,ROW(),MATCH(U$3,$K$2:$P$2,0))</f>
        <v>30</v>
      </c>
      <c r="V801" s="15" cm="1">
        <f t="array" ref="V801">INDEX($K:$P,ROW(),MATCH(V$3,$K$2:$P$2,0))</f>
        <v>30</v>
      </c>
      <c r="W801" s="15" cm="1">
        <f t="array" ref="W801">INDEX($K:$P,ROW(),MATCH(W$3,$K$2:$P$2,0))</f>
        <v>30</v>
      </c>
      <c r="X801" s="15" cm="1">
        <f t="array" ref="X801">INDEX($K:$P,ROW(),MATCH(X$3,$K$2:$P$2,0))</f>
        <v>30</v>
      </c>
      <c r="Y801" s="15" cm="1">
        <f t="array" ref="Y801">INDEX($K:$P,ROW(),MATCH(Y$3,$K$2:$P$2,0))</f>
        <v>30</v>
      </c>
      <c r="Z801" s="15" cm="1">
        <f t="array" ref="Z801">INDEX($K:$P,ROW(),MATCH(Z$3,$K$2:$P$2,0))</f>
        <v>30</v>
      </c>
      <c r="AA801" s="15" cm="1">
        <f t="array" ref="AA801">INDEX($K:$P,ROW(),MATCH(AA$3,$K$2:$P$2,0))</f>
        <v>30</v>
      </c>
      <c r="AB801" s="15" cm="1">
        <f t="array" ref="AB801">INDEX($K:$P,ROW(),MATCH(AB$3,$K$2:$P$2,0))</f>
        <v>30</v>
      </c>
      <c r="AC801" s="15" cm="1">
        <f t="array" ref="AC801">INDEX($K:$P,ROW(),MATCH(AC$3,$K$2:$P$2,0))</f>
        <v>30</v>
      </c>
      <c r="AD801" s="15" cm="1">
        <f t="array" ref="AD801">INDEX($K:$P,ROW(),MATCH(AD$3,$K$2:$P$2,0))</f>
        <v>30</v>
      </c>
      <c r="AE801" s="15" cm="1">
        <f t="array" ref="AE801">INDEX($K:$P,ROW(),MATCH(AE$3,$K$2:$P$2,0))</f>
        <v>30</v>
      </c>
      <c r="AF801" s="15" cm="1">
        <f t="array" ref="AF801">INDEX($K:$P,ROW(),MATCH(AF$3,$K$2:$P$2,0))</f>
        <v>30</v>
      </c>
      <c r="AG801" s="15" cm="1">
        <f t="array" ref="AG801">INDEX($K:$P,ROW(),MATCH(AG$3,$K$2:$P$2,0))</f>
        <v>30</v>
      </c>
      <c r="AH801" s="15" cm="1">
        <f t="array" ref="AH801">INDEX($K:$P,ROW(),MATCH(AH$3,$K$2:$P$2,0))</f>
        <v>30</v>
      </c>
      <c r="AI801" s="15" cm="1">
        <f t="array" ref="AI801">INDEX($K:$P,ROW(),MATCH(AI$3,$K$2:$P$2,0))</f>
        <v>30</v>
      </c>
      <c r="AJ801" s="15" cm="1">
        <f t="array" ref="AJ801">INDEX($K:$P,ROW(),MATCH(AJ$3,$K$2:$P$2,0))</f>
        <v>30</v>
      </c>
      <c r="AK801" s="15" cm="1">
        <f t="array" ref="AK801">INDEX($K:$P,ROW(),MATCH(AK$3,$K$2:$P$2,0))</f>
        <v>30</v>
      </c>
      <c r="AL801" s="15" cm="1">
        <f t="array" ref="AL801">INDEX($K:$P,ROW(),MATCH(AL$3,$K$2:$P$2,0))</f>
        <v>30</v>
      </c>
      <c r="AM801" s="15" cm="1">
        <f t="array" ref="AM801">INDEX($K:$P,ROW(),MATCH(AM$3,$K$2:$P$2,0))</f>
        <v>30</v>
      </c>
      <c r="AN801" s="15" cm="1">
        <f t="array" ref="AN801">INDEX($K:$P,ROW(),MATCH(AN$3,$K$2:$P$2,0))</f>
        <v>30</v>
      </c>
      <c r="AO801" s="15" cm="1">
        <f t="array" ref="AO801">INDEX($K:$P,ROW(),MATCH(AO$3,$K$2:$P$2,0))</f>
        <v>30</v>
      </c>
      <c r="AP801" s="15" cm="1">
        <f t="array" ref="AP801">INDEX($K:$P,ROW(),MATCH(AP$3,$K$2:$P$2,0))</f>
        <v>30</v>
      </c>
      <c r="AQ801" s="15" cm="1">
        <f t="array" ref="AQ801">INDEX($K:$P,ROW(),MATCH(AQ$3,$K$2:$P$2,0))</f>
        <v>30</v>
      </c>
      <c r="AR801" s="15" cm="1">
        <f t="array" ref="AR801">INDEX($K:$P,ROW(),MATCH(AR$3,$K$2:$P$2,0))</f>
        <v>30</v>
      </c>
      <c r="AS801" s="15" cm="1">
        <f t="array" ref="AS801">INDEX($K:$P,ROW(),MATCH(AS$3,$K$2:$P$2,0))</f>
        <v>30</v>
      </c>
      <c r="AT801" s="15" cm="1">
        <f t="array" ref="AT801">INDEX($K:$P,ROW(),MATCH(AT$3,$K$2:$P$2,0))</f>
        <v>30</v>
      </c>
      <c r="AU801" s="15" cm="1">
        <f t="array" ref="AU801">INDEX($K:$P,ROW(),MATCH(AU$3,$K$2:$P$2,0))</f>
        <v>30</v>
      </c>
      <c r="AV801" s="15" cm="1">
        <f t="array" ref="AV801">INDEX($K:$P,ROW(),MATCH(AV$3,$K$2:$P$2,0))</f>
        <v>30</v>
      </c>
      <c r="AW801" s="15" cm="1">
        <f t="array" ref="AW801">INDEX($K:$P,ROW(),MATCH(AW$3,$K$2:$P$2,0))</f>
        <v>30</v>
      </c>
      <c r="AX801" s="15" cm="1">
        <f t="array" ref="AX801">INDEX($K:$P,ROW(),MATCH(AX$3,$K$2:$P$2,0))</f>
        <v>30</v>
      </c>
      <c r="AY801" s="15" cm="1">
        <f t="array" ref="AY801">INDEX($K:$P,ROW(),MATCH(AY$3,$K$2:$P$2,0))</f>
        <v>30</v>
      </c>
      <c r="AZ801" s="15" cm="1">
        <f t="array" ref="AZ801">INDEX($K:$P,ROW(),MATCH(AZ$3,$K$2:$P$2,0))</f>
        <v>30</v>
      </c>
      <c r="BA801" s="15" cm="1">
        <f t="array" ref="BA801">INDEX($K:$P,ROW(),MATCH(BA$3,$K$2:$P$2,0))</f>
        <v>30</v>
      </c>
      <c r="BB801" s="15" cm="1">
        <f t="array" ref="BB801">INDEX($K:$P,ROW(),MATCH(BB$3,$K$2:$P$2,0))</f>
        <v>30</v>
      </c>
      <c r="BC801" s="15" cm="1">
        <f t="array" ref="BC801">INDEX($K:$P,ROW(),MATCH(BC$3,$K$2:$P$2,0))</f>
        <v>30</v>
      </c>
      <c r="BD801" s="15" cm="1">
        <f t="array" ref="BD801">INDEX($K:$P,ROW(),MATCH(BD$3,$K$2:$P$2,0))</f>
        <v>30</v>
      </c>
      <c r="BE801" s="15" cm="1">
        <f t="array" ref="BE801">INDEX($K:$P,ROW(),MATCH(BE$3,$K$2:$P$2,0))</f>
        <v>30</v>
      </c>
      <c r="BF801" s="15" cm="1">
        <f t="array" ref="BF801">INDEX($K:$P,ROW(),MATCH(BF$3,$K$2:$P$2,0))</f>
        <v>30</v>
      </c>
      <c r="BG801" s="15" cm="1">
        <f t="array" ref="BG801">INDEX($K:$P,ROW(),MATCH(BG$3,$K$2:$P$2,0))</f>
        <v>30</v>
      </c>
      <c r="BH801" s="15" cm="1">
        <f t="array" ref="BH801">INDEX($K:$P,ROW(),MATCH(BH$3,$K$2:$P$2,0))</f>
        <v>30</v>
      </c>
      <c r="BI801" s="15" cm="1">
        <f t="array" ref="BI801">INDEX($K:$P,ROW(),MATCH(BI$3,$K$2:$P$2,0))</f>
        <v>30</v>
      </c>
      <c r="BJ801" s="15" cm="1">
        <f t="array" ref="BJ801">INDEX($K:$P,ROW(),MATCH(BJ$3,$K$2:$P$2,0))</f>
        <v>30</v>
      </c>
      <c r="BK801" s="15" cm="1">
        <f t="array" ref="BK801">INDEX($K:$P,ROW(),MATCH(BK$3,$K$2:$P$2,0))</f>
        <v>30</v>
      </c>
      <c r="BL801" s="15" cm="1">
        <f t="array" ref="BL801">INDEX($K:$P,ROW(),MATCH(BL$3,$K$2:$P$2,0))</f>
        <v>30</v>
      </c>
      <c r="BM801" s="15" cm="1">
        <f t="array" ref="BM801">INDEX($K:$P,ROW(),MATCH(BM$3,$K$2:$P$2,0))</f>
        <v>30</v>
      </c>
      <c r="BN801" s="15" cm="1">
        <f t="array" ref="BN801">INDEX($K:$P,ROW(),MATCH(BN$3,$K$2:$P$2,0))</f>
        <v>30</v>
      </c>
      <c r="BO801" s="15" cm="1">
        <f t="array" ref="BO801">INDEX($K:$P,ROW(),MATCH(BO$3,$K$2:$P$2,0))</f>
        <v>30</v>
      </c>
      <c r="BP801" s="15" cm="1">
        <f t="array" ref="BP801">INDEX($K:$P,ROW(),MATCH(BP$3,$K$2:$P$2,0))</f>
        <v>30</v>
      </c>
      <c r="BQ801" s="15" cm="1">
        <f t="array" ref="BQ801">INDEX($K:$P,ROW(),MATCH(BQ$3,$K$2:$P$2,0))</f>
        <v>30</v>
      </c>
      <c r="BR801" s="15" cm="1">
        <f t="array" ref="BR801">INDEX($K:$P,ROW(),MATCH(BR$3,$K$2:$P$2,0))</f>
        <v>30</v>
      </c>
      <c r="BS801" s="15" cm="1">
        <f t="array" ref="BS801">INDEX($K:$P,ROW(),MATCH(BS$3,$K$2:$P$2,0))</f>
        <v>30</v>
      </c>
      <c r="BT801" s="15" cm="1">
        <f t="array" ref="BT801">INDEX($K:$P,ROW(),MATCH(BT$3,$K$2:$P$2,0))</f>
        <v>30</v>
      </c>
      <c r="BU801" s="15" cm="1">
        <f t="array" ref="BU801">INDEX($K:$P,ROW(),MATCH(BU$3,$K$2:$P$2,0))</f>
        <v>30</v>
      </c>
      <c r="BV801" s="15" cm="1">
        <f t="array" ref="BV801">INDEX($K:$P,ROW(),MATCH(BV$3,$K$2:$P$2,0))</f>
        <v>30</v>
      </c>
      <c r="BW801" s="15" cm="1">
        <f t="array" ref="BW801">INDEX($K:$P,ROW(),MATCH(BW$3,$K$2:$P$2,0))</f>
        <v>30</v>
      </c>
      <c r="BX801" s="15" cm="1">
        <f t="array" ref="BX801">INDEX($K:$P,ROW(),MATCH(BX$3,$K$2:$P$2,0))</f>
        <v>30</v>
      </c>
      <c r="BY801" s="15" cm="1">
        <f t="array" ref="BY801">INDEX($K:$P,ROW(),MATCH(BY$3,$K$2:$P$2,0))</f>
        <v>30</v>
      </c>
      <c r="BZ801" s="15" cm="1">
        <f t="array" ref="BZ801">INDEX($K:$P,ROW(),MATCH(BZ$3,$K$2:$P$2,0))</f>
        <v>30</v>
      </c>
      <c r="CA801" s="15" cm="1">
        <f t="array" ref="CA801">INDEX($K:$P,ROW(),MATCH(CA$3,$K$2:$P$2,0))</f>
        <v>30</v>
      </c>
      <c r="CB801" s="15" cm="1">
        <f t="array" ref="CB801">INDEX($K:$P,ROW(),MATCH(CB$3,$K$2:$P$2,0))</f>
        <v>30</v>
      </c>
      <c r="CC801" s="15" cm="1">
        <f t="array" ref="CC801">INDEX($K:$P,ROW(),MATCH(CC$3,$K$2:$P$2,0))</f>
        <v>30</v>
      </c>
      <c r="CD801" s="15" cm="1">
        <f t="array" ref="CD801">INDEX($K:$P,ROW(),MATCH(CD$3,$K$2:$P$2,0))</f>
        <v>30</v>
      </c>
      <c r="CE801" s="15" cm="1">
        <f t="array" ref="CE801">INDEX($K:$P,ROW(),MATCH(CE$3,$K$2:$P$2,0))</f>
        <v>30</v>
      </c>
      <c r="CF801" s="15" cm="1">
        <f t="array" ref="CF801">INDEX($K:$P,ROW(),MATCH(CF$3,$K$2:$P$2,0))</f>
        <v>30</v>
      </c>
      <c r="CG801" s="15" cm="1">
        <f t="array" ref="CG801">INDEX($K:$P,ROW(),MATCH(CG$3,$K$2:$P$2,0))</f>
        <v>30</v>
      </c>
      <c r="CH801" s="15" cm="1">
        <f t="array" ref="CH801">INDEX($K:$P,ROW(),MATCH(CH$3,$K$2:$P$2,0))</f>
        <v>30</v>
      </c>
      <c r="CI801" s="15" cm="1">
        <f t="array" ref="CI801">INDEX($K:$P,ROW(),MATCH(CI$3,$K$2:$P$2,0))</f>
        <v>30</v>
      </c>
      <c r="CJ801" s="15" cm="1">
        <f t="array" ref="CJ801">INDEX($K:$P,ROW(),MATCH(CJ$3,$K$2:$P$2,0))</f>
        <v>30</v>
      </c>
      <c r="CK801" s="15" cm="1">
        <f t="array" ref="CK801">INDEX($K:$P,ROW(),MATCH(CK$3,$K$2:$P$2,0))</f>
        <v>30</v>
      </c>
      <c r="CL801" s="15" cm="1">
        <f t="array" ref="CL801">INDEX($K:$P,ROW(),MATCH(CL$3,$K$2:$P$2,0))</f>
        <v>30</v>
      </c>
      <c r="CN801" s="60"/>
      <c r="CO801" s="15" t="e" cm="1">
        <f t="array" ref="CO801">INDEX($K:$P,ROW(),MATCH(CO$3,$K$2:$P$2,0))</f>
        <v>#N/A</v>
      </c>
      <c r="CP801" s="15" t="e" cm="1">
        <f t="array" ref="CP801">INDEX($K:$P,ROW(),MATCH(CP$3,$K$2:$P$2,0))</f>
        <v>#N/A</v>
      </c>
      <c r="CQ801" s="15" t="e" cm="1">
        <f t="array" ref="CQ801">INDEX($K:$P,ROW(),MATCH(CQ$3,$K$2:$P$2,0))</f>
        <v>#N/A</v>
      </c>
      <c r="CR801" s="15" t="e" cm="1">
        <f t="array" ref="CR801">INDEX($K:$P,ROW(),MATCH(CR$3,$K$2:$P$2,0))</f>
        <v>#N/A</v>
      </c>
      <c r="CS801" s="15" t="e" cm="1">
        <f t="array" ref="CS801">INDEX($K:$P,ROW(),MATCH(CS$3,$K$2:$P$2,0))</f>
        <v>#N/A</v>
      </c>
      <c r="CT801" s="15" t="e" cm="1">
        <f t="array" ref="CT801">INDEX($K:$P,ROW(),MATCH(CT$3,$K$2:$P$2,0))</f>
        <v>#N/A</v>
      </c>
      <c r="CU801" s="15" t="e" cm="1">
        <f t="array" ref="CU801">INDEX($K:$P,ROW(),MATCH(CU$3,$K$2:$P$2,0))</f>
        <v>#N/A</v>
      </c>
      <c r="CV801" s="15" t="e" cm="1">
        <f t="array" ref="CV801">INDEX($K:$P,ROW(),MATCH(CV$3,$K$2:$P$2,0))</f>
        <v>#N/A</v>
      </c>
      <c r="CW801" s="15" t="e" cm="1">
        <f t="array" ref="CW801">INDEX($K:$P,ROW(),MATCH(CW$3,$K$2:$P$2,0))</f>
        <v>#N/A</v>
      </c>
      <c r="CX801" s="15" t="e" cm="1">
        <f t="array" ref="CX801">INDEX($K:$P,ROW(),MATCH(CX$3,$K$2:$P$2,0))</f>
        <v>#N/A</v>
      </c>
      <c r="CY801" s="15" t="e" cm="1">
        <f t="array" ref="CY801">INDEX($K:$P,ROW(),MATCH(CY$3,$K$2:$P$2,0))</f>
        <v>#N/A</v>
      </c>
      <c r="CZ801" s="15" t="e" cm="1">
        <f t="array" ref="CZ801">INDEX($K:$P,ROW(),MATCH(CZ$3,$K$2:$P$2,0))</f>
        <v>#N/A</v>
      </c>
      <c r="DA801" s="15" t="e" cm="1">
        <f t="array" ref="DA801">INDEX($K:$P,ROW(),MATCH(DA$3,$K$2:$P$2,0))</f>
        <v>#N/A</v>
      </c>
      <c r="DB801" s="15" t="e" cm="1">
        <f t="array" ref="DB801">INDEX($K:$P,ROW(),MATCH(DB$3,$K$2:$P$2,0))</f>
        <v>#N/A</v>
      </c>
      <c r="DC801" s="15" t="e" cm="1">
        <f t="array" ref="DC801">INDEX($K:$P,ROW(),MATCH(DC$3,$K$2:$P$2,0))</f>
        <v>#N/A</v>
      </c>
      <c r="DD801" s="15" t="e" cm="1">
        <f t="array" ref="DD801">INDEX($K:$P,ROW(),MATCH(DD$3,$K$2:$P$2,0))</f>
        <v>#N/A</v>
      </c>
      <c r="DE801" s="15" t="e" cm="1">
        <f t="array" ref="DE801">INDEX($K:$P,ROW(),MATCH(DE$3,$K$2:$P$2,0))</f>
        <v>#N/A</v>
      </c>
      <c r="DF801" s="15" t="e" cm="1">
        <f t="array" ref="DF801">INDEX($K:$P,ROW(),MATCH(DF$3,$K$2:$P$2,0))</f>
        <v>#N/A</v>
      </c>
      <c r="DG801" s="15" t="e" cm="1">
        <f t="array" ref="DG801">INDEX($K:$P,ROW(),MATCH(DG$3,$K$2:$P$2,0))</f>
        <v>#N/A</v>
      </c>
      <c r="DH801" s="15" t="e" cm="1">
        <f t="array" ref="DH801">INDEX($K:$P,ROW(),MATCH(DH$3,$K$2:$P$2,0))</f>
        <v>#N/A</v>
      </c>
      <c r="DI801" s="15" t="e" cm="1">
        <f t="array" ref="DI801">INDEX($K:$P,ROW(),MATCH(DI$3,$K$2:$P$2,0))</f>
        <v>#N/A</v>
      </c>
      <c r="DJ801" s="15" t="e" cm="1">
        <f t="array" ref="DJ801">INDEX($K:$P,ROW(),MATCH(DJ$3,$K$2:$P$2,0))</f>
        <v>#N/A</v>
      </c>
      <c r="DK801" s="15" t="e" cm="1">
        <f t="array" ref="DK801">INDEX($K:$P,ROW(),MATCH(DK$3,$K$2:$P$2,0))</f>
        <v>#N/A</v>
      </c>
      <c r="DL801" s="15" t="e" cm="1">
        <f t="array" ref="DL801">INDEX($K:$P,ROW(),MATCH(DL$3,$K$2:$P$2,0))</f>
        <v>#N/A</v>
      </c>
    </row>
    <row r="802" spans="1:116" x14ac:dyDescent="0.4">
      <c r="B802" t="str">
        <f t="shared" si="926"/>
        <v>802 WCAR-S</v>
      </c>
      <c r="C802" t="s">
        <v>224</v>
      </c>
      <c r="D802" t="s">
        <v>762</v>
      </c>
      <c r="E802" s="8" t="str">
        <f t="shared" si="925"/>
        <v>802 WCAR-S</v>
      </c>
      <c r="G802" s="126" t="str">
        <f>"Accounts receivable"&amp;" - "&amp;G806</f>
        <v>Accounts receivable - (Primary label)</v>
      </c>
      <c r="H802" s="27"/>
      <c r="I802" s="78"/>
      <c r="J802" s="78"/>
      <c r="K802" s="118">
        <f ca="1">SUMIF($4:$4,K$2,802:802)</f>
        <v>821.91780821917803</v>
      </c>
      <c r="L802" s="118">
        <f t="shared" ref="L802:P802" ca="1" si="927">SUMIF($4:$4,L$2,802:802)</f>
        <v>821.91780821917803</v>
      </c>
      <c r="M802" s="118">
        <f t="shared" ca="1" si="927"/>
        <v>821.91780821917803</v>
      </c>
      <c r="N802" s="118">
        <f t="shared" ca="1" si="927"/>
        <v>821.91780821917803</v>
      </c>
      <c r="O802" s="118">
        <f t="shared" ca="1" si="927"/>
        <v>821.91780821917803</v>
      </c>
      <c r="P802" s="118">
        <f t="shared" ca="1" si="927"/>
        <v>821.91780821917803</v>
      </c>
      <c r="R802" s="33"/>
      <c r="S802" s="118" cm="1">
        <f t="array" aca="1" ref="S802" ca="1">MIN(S801/365*INDIRECT(S793),R802+INDIRECT(S793))</f>
        <v>821.91780821917803</v>
      </c>
      <c r="T802" s="118" cm="1">
        <f t="array" aca="1" ref="T802" ca="1">MIN(T801/365*INDIRECT(T793),S802+INDIRECT(T793))</f>
        <v>821.91780821917803</v>
      </c>
      <c r="U802" s="118" cm="1">
        <f t="array" aca="1" ref="U802" ca="1">MIN(U801/365*INDIRECT(U793),T802+INDIRECT(U793))</f>
        <v>821.91780821917803</v>
      </c>
      <c r="V802" s="118" cm="1">
        <f t="array" aca="1" ref="V802" ca="1">MIN(V801/365*INDIRECT(V793),U802+INDIRECT(V793))</f>
        <v>821.91780821917803</v>
      </c>
      <c r="W802" s="118" cm="1">
        <f t="array" aca="1" ref="W802" ca="1">MIN(W801/365*INDIRECT(W793),V802+INDIRECT(W793))</f>
        <v>821.91780821917803</v>
      </c>
      <c r="X802" s="118" cm="1">
        <f t="array" aca="1" ref="X802" ca="1">MIN(X801/365*INDIRECT(X793),W802+INDIRECT(X793))</f>
        <v>821.91780821917803</v>
      </c>
      <c r="Y802" s="118" cm="1">
        <f t="array" aca="1" ref="Y802" ca="1">MIN(Y801/365*INDIRECT(Y793),X802+INDIRECT(Y793))</f>
        <v>821.91780821917803</v>
      </c>
      <c r="Z802" s="118" cm="1">
        <f t="array" aca="1" ref="Z802" ca="1">MIN(Z801/365*INDIRECT(Z793),Y802+INDIRECT(Z793))</f>
        <v>821.91780821917803</v>
      </c>
      <c r="AA802" s="118" cm="1">
        <f t="array" aca="1" ref="AA802" ca="1">MIN(AA801/365*INDIRECT(AA793),Z802+INDIRECT(AA793))</f>
        <v>821.91780821917803</v>
      </c>
      <c r="AB802" s="118" cm="1">
        <f t="array" aca="1" ref="AB802" ca="1">MIN(AB801/365*INDIRECT(AB793),AA802+INDIRECT(AB793))</f>
        <v>821.91780821917803</v>
      </c>
      <c r="AC802" s="118" cm="1">
        <f t="array" aca="1" ref="AC802" ca="1">MIN(AC801/365*INDIRECT(AC793),AB802+INDIRECT(AC793))</f>
        <v>821.91780821917803</v>
      </c>
      <c r="AD802" s="118" cm="1">
        <f t="array" aca="1" ref="AD802" ca="1">MIN(AD801/365*INDIRECT(AD793),AC802+INDIRECT(AD793))</f>
        <v>821.91780821917803</v>
      </c>
      <c r="AE802" s="118" cm="1">
        <f t="array" aca="1" ref="AE802" ca="1">MIN(AE801/365*INDIRECT(AE793),AD802+INDIRECT(AE793))</f>
        <v>821.91780821917803</v>
      </c>
      <c r="AF802" s="118" cm="1">
        <f t="array" aca="1" ref="AF802" ca="1">MIN(AF801/365*INDIRECT(AF793),AE802+INDIRECT(AF793))</f>
        <v>821.91780821917803</v>
      </c>
      <c r="AG802" s="118" cm="1">
        <f t="array" aca="1" ref="AG802" ca="1">MIN(AG801/365*INDIRECT(AG793),AF802+INDIRECT(AG793))</f>
        <v>821.91780821917803</v>
      </c>
      <c r="AH802" s="118" cm="1">
        <f t="array" aca="1" ref="AH802" ca="1">MIN(AH801/365*INDIRECT(AH793),AG802+INDIRECT(AH793))</f>
        <v>821.91780821917803</v>
      </c>
      <c r="AI802" s="118" cm="1">
        <f t="array" aca="1" ref="AI802" ca="1">MIN(AI801/365*INDIRECT(AI793),AH802+INDIRECT(AI793))</f>
        <v>821.91780821917803</v>
      </c>
      <c r="AJ802" s="118" cm="1">
        <f t="array" aca="1" ref="AJ802" ca="1">MIN(AJ801/365*INDIRECT(AJ793),AI802+INDIRECT(AJ793))</f>
        <v>821.91780821917803</v>
      </c>
      <c r="AK802" s="118" cm="1">
        <f t="array" aca="1" ref="AK802" ca="1">MIN(AK801/365*INDIRECT(AK793),AJ802+INDIRECT(AK793))</f>
        <v>821.91780821917803</v>
      </c>
      <c r="AL802" s="118" cm="1">
        <f t="array" aca="1" ref="AL802" ca="1">MIN(AL801/365*INDIRECT(AL793),AK802+INDIRECT(AL793))</f>
        <v>821.91780821917803</v>
      </c>
      <c r="AM802" s="118" cm="1">
        <f t="array" aca="1" ref="AM802" ca="1">MIN(AM801/365*INDIRECT(AM793),AL802+INDIRECT(AM793))</f>
        <v>821.91780821917803</v>
      </c>
      <c r="AN802" s="118" cm="1">
        <f t="array" aca="1" ref="AN802" ca="1">MIN(AN801/365*INDIRECT(AN793),AM802+INDIRECT(AN793))</f>
        <v>821.91780821917803</v>
      </c>
      <c r="AO802" s="118" cm="1">
        <f t="array" aca="1" ref="AO802" ca="1">MIN(AO801/365*INDIRECT(AO793),AN802+INDIRECT(AO793))</f>
        <v>821.91780821917803</v>
      </c>
      <c r="AP802" s="118" cm="1">
        <f t="array" aca="1" ref="AP802" ca="1">MIN(AP801/365*INDIRECT(AP793),AO802+INDIRECT(AP793))</f>
        <v>821.91780821917803</v>
      </c>
      <c r="AQ802" s="118" cm="1">
        <f t="array" aca="1" ref="AQ802" ca="1">MIN(AQ801/365*INDIRECT(AQ793),AP802+INDIRECT(AQ793))</f>
        <v>821.91780821917803</v>
      </c>
      <c r="AR802" s="118" cm="1">
        <f t="array" aca="1" ref="AR802" ca="1">MIN(AR801/365*INDIRECT(AR793),AQ802+INDIRECT(AR793))</f>
        <v>821.91780821917803</v>
      </c>
      <c r="AS802" s="118" cm="1">
        <f t="array" aca="1" ref="AS802" ca="1">MIN(AS801/365*INDIRECT(AS793),AR802+INDIRECT(AS793))</f>
        <v>821.91780821917803</v>
      </c>
      <c r="AT802" s="118" cm="1">
        <f t="array" aca="1" ref="AT802" ca="1">MIN(AT801/365*INDIRECT(AT793),AS802+INDIRECT(AT793))</f>
        <v>821.91780821917803</v>
      </c>
      <c r="AU802" s="118" cm="1">
        <f t="array" aca="1" ref="AU802" ca="1">MIN(AU801/365*INDIRECT(AU793),AT802+INDIRECT(AU793))</f>
        <v>821.91780821917803</v>
      </c>
      <c r="AV802" s="118" cm="1">
        <f t="array" aca="1" ref="AV802" ca="1">MIN(AV801/365*INDIRECT(AV793),AU802+INDIRECT(AV793))</f>
        <v>821.91780821917803</v>
      </c>
      <c r="AW802" s="118" cm="1">
        <f t="array" aca="1" ref="AW802" ca="1">MIN(AW801/365*INDIRECT(AW793),AV802+INDIRECT(AW793))</f>
        <v>821.91780821917803</v>
      </c>
      <c r="AX802" s="118" cm="1">
        <f t="array" aca="1" ref="AX802" ca="1">MIN(AX801/365*INDIRECT(AX793),AW802+INDIRECT(AX793))</f>
        <v>821.91780821917803</v>
      </c>
      <c r="AY802" s="118" cm="1">
        <f t="array" aca="1" ref="AY802" ca="1">MIN(AY801/365*INDIRECT(AY793),AX802+INDIRECT(AY793))</f>
        <v>821.91780821917803</v>
      </c>
      <c r="AZ802" s="118" cm="1">
        <f t="array" aca="1" ref="AZ802" ca="1">MIN(AZ801/365*INDIRECT(AZ793),AY802+INDIRECT(AZ793))</f>
        <v>821.91780821917803</v>
      </c>
      <c r="BA802" s="118" cm="1">
        <f t="array" aca="1" ref="BA802" ca="1">MIN(BA801/365*INDIRECT(BA793),AZ802+INDIRECT(BA793))</f>
        <v>821.91780821917803</v>
      </c>
      <c r="BB802" s="118" cm="1">
        <f t="array" aca="1" ref="BB802" ca="1">MIN(BB801/365*INDIRECT(BB793),BA802+INDIRECT(BB793))</f>
        <v>821.91780821917803</v>
      </c>
      <c r="BC802" s="118" cm="1">
        <f t="array" aca="1" ref="BC802" ca="1">MIN(BC801/365*INDIRECT(BC793),BB802+INDIRECT(BC793))</f>
        <v>821.91780821917803</v>
      </c>
      <c r="BD802" s="118" cm="1">
        <f t="array" aca="1" ref="BD802" ca="1">MIN(BD801/365*INDIRECT(BD793),BC802+INDIRECT(BD793))</f>
        <v>821.91780821917803</v>
      </c>
      <c r="BE802" s="118" cm="1">
        <f t="array" aca="1" ref="BE802" ca="1">MIN(BE801/365*INDIRECT(BE793),BD802+INDIRECT(BE793))</f>
        <v>821.91780821917803</v>
      </c>
      <c r="BF802" s="118" cm="1">
        <f t="array" aca="1" ref="BF802" ca="1">MIN(BF801/365*INDIRECT(BF793),BE802+INDIRECT(BF793))</f>
        <v>821.91780821917803</v>
      </c>
      <c r="BG802" s="118" cm="1">
        <f t="array" aca="1" ref="BG802" ca="1">MIN(BG801/365*INDIRECT(BG793),BF802+INDIRECT(BG793))</f>
        <v>821.91780821917803</v>
      </c>
      <c r="BH802" s="118" cm="1">
        <f t="array" aca="1" ref="BH802" ca="1">MIN(BH801/365*INDIRECT(BH793),BG802+INDIRECT(BH793))</f>
        <v>821.91780821917803</v>
      </c>
      <c r="BI802" s="118" cm="1">
        <f t="array" aca="1" ref="BI802" ca="1">MIN(BI801/365*INDIRECT(BI793),BH802+INDIRECT(BI793))</f>
        <v>821.91780821917803</v>
      </c>
      <c r="BJ802" s="118" cm="1">
        <f t="array" aca="1" ref="BJ802" ca="1">MIN(BJ801/365*INDIRECT(BJ793),BI802+INDIRECT(BJ793))</f>
        <v>821.91780821917803</v>
      </c>
      <c r="BK802" s="118" cm="1">
        <f t="array" aca="1" ref="BK802" ca="1">MIN(BK801/365*INDIRECT(BK793),BJ802+INDIRECT(BK793))</f>
        <v>821.91780821917803</v>
      </c>
      <c r="BL802" s="118" cm="1">
        <f t="array" aca="1" ref="BL802" ca="1">MIN(BL801/365*INDIRECT(BL793),BK802+INDIRECT(BL793))</f>
        <v>821.91780821917803</v>
      </c>
      <c r="BM802" s="118" cm="1">
        <f t="array" aca="1" ref="BM802" ca="1">MIN(BM801/365*INDIRECT(BM793),BL802+INDIRECT(BM793))</f>
        <v>821.91780821917803</v>
      </c>
      <c r="BN802" s="118" cm="1">
        <f t="array" aca="1" ref="BN802" ca="1">MIN(BN801/365*INDIRECT(BN793),BM802+INDIRECT(BN793))</f>
        <v>821.91780821917803</v>
      </c>
      <c r="BO802" s="118" cm="1">
        <f t="array" aca="1" ref="BO802" ca="1">MIN(BO801/365*INDIRECT(BO793),BN802+INDIRECT(BO793))</f>
        <v>821.91780821917803</v>
      </c>
      <c r="BP802" s="118" cm="1">
        <f t="array" aca="1" ref="BP802" ca="1">MIN(BP801/365*INDIRECT(BP793),BO802+INDIRECT(BP793))</f>
        <v>821.91780821917803</v>
      </c>
      <c r="BQ802" s="118" cm="1">
        <f t="array" aca="1" ref="BQ802" ca="1">MIN(BQ801/365*INDIRECT(BQ793),BP802+INDIRECT(BQ793))</f>
        <v>821.91780821917803</v>
      </c>
      <c r="BR802" s="118" cm="1">
        <f t="array" aca="1" ref="BR802" ca="1">MIN(BR801/365*INDIRECT(BR793),BQ802+INDIRECT(BR793))</f>
        <v>821.91780821917803</v>
      </c>
      <c r="BS802" s="118" cm="1">
        <f t="array" aca="1" ref="BS802" ca="1">MIN(BS801/365*INDIRECT(BS793),BR802+INDIRECT(BS793))</f>
        <v>821.91780821917803</v>
      </c>
      <c r="BT802" s="118" cm="1">
        <f t="array" aca="1" ref="BT802" ca="1">MIN(BT801/365*INDIRECT(BT793),BS802+INDIRECT(BT793))</f>
        <v>821.91780821917803</v>
      </c>
      <c r="BU802" s="118" cm="1">
        <f t="array" aca="1" ref="BU802" ca="1">MIN(BU801/365*INDIRECT(BU793),BT802+INDIRECT(BU793))</f>
        <v>821.91780821917803</v>
      </c>
      <c r="BV802" s="118" cm="1">
        <f t="array" aca="1" ref="BV802" ca="1">MIN(BV801/365*INDIRECT(BV793),BU802+INDIRECT(BV793))</f>
        <v>821.91780821917803</v>
      </c>
      <c r="BW802" s="118" cm="1">
        <f t="array" aca="1" ref="BW802" ca="1">MIN(BW801/365*INDIRECT(BW793),BV802+INDIRECT(BW793))</f>
        <v>821.91780821917803</v>
      </c>
      <c r="BX802" s="118" cm="1">
        <f t="array" aca="1" ref="BX802" ca="1">MIN(BX801/365*INDIRECT(BX793),BW802+INDIRECT(BX793))</f>
        <v>821.91780821917803</v>
      </c>
      <c r="BY802" s="118" cm="1">
        <f t="array" aca="1" ref="BY802" ca="1">MIN(BY801/365*INDIRECT(BY793),BX802+INDIRECT(BY793))</f>
        <v>821.91780821917803</v>
      </c>
      <c r="BZ802" s="118" cm="1">
        <f t="array" aca="1" ref="BZ802" ca="1">MIN(BZ801/365*INDIRECT(BZ793),BY802+INDIRECT(BZ793))</f>
        <v>821.91780821917803</v>
      </c>
      <c r="CA802" s="118" cm="1">
        <f t="array" aca="1" ref="CA802" ca="1">MIN(CA801/365*INDIRECT(CA793),BZ802+INDIRECT(CA793))</f>
        <v>821.91780821917803</v>
      </c>
      <c r="CB802" s="118" cm="1">
        <f t="array" aca="1" ref="CB802" ca="1">MIN(CB801/365*INDIRECT(CB793),CA802+INDIRECT(CB793))</f>
        <v>821.91780821917803</v>
      </c>
      <c r="CC802" s="118" cm="1">
        <f t="array" aca="1" ref="CC802" ca="1">MIN(CC801/365*INDIRECT(CC793),CB802+INDIRECT(CC793))</f>
        <v>821.91780821917803</v>
      </c>
      <c r="CD802" s="118" cm="1">
        <f t="array" aca="1" ref="CD802" ca="1">MIN(CD801/365*INDIRECT(CD793),CC802+INDIRECT(CD793))</f>
        <v>821.91780821917803</v>
      </c>
      <c r="CE802" s="118" cm="1">
        <f t="array" aca="1" ref="CE802" ca="1">MIN(CE801/365*INDIRECT(CE793),CD802+INDIRECT(CE793))</f>
        <v>821.91780821917803</v>
      </c>
      <c r="CF802" s="118" cm="1">
        <f t="array" aca="1" ref="CF802" ca="1">MIN(CF801/365*INDIRECT(CF793),CE802+INDIRECT(CF793))</f>
        <v>821.91780821917803</v>
      </c>
      <c r="CG802" s="118" cm="1">
        <f t="array" aca="1" ref="CG802" ca="1">MIN(CG801/365*INDIRECT(CG793),CF802+INDIRECT(CG793))</f>
        <v>821.91780821917803</v>
      </c>
      <c r="CH802" s="118" cm="1">
        <f t="array" aca="1" ref="CH802" ca="1">MIN(CH801/365*INDIRECT(CH793),CG802+INDIRECT(CH793))</f>
        <v>821.91780821917803</v>
      </c>
      <c r="CI802" s="118" cm="1">
        <f t="array" aca="1" ref="CI802" ca="1">MIN(CI801/365*INDIRECT(CI793),CH802+INDIRECT(CI793))</f>
        <v>821.91780821917803</v>
      </c>
      <c r="CJ802" s="118" cm="1">
        <f t="array" aca="1" ref="CJ802" ca="1">MIN(CJ801/365*INDIRECT(CJ793),CI802+INDIRECT(CJ793))</f>
        <v>821.91780821917803</v>
      </c>
      <c r="CK802" s="118" cm="1">
        <f t="array" aca="1" ref="CK802" ca="1">MIN(CK801/365*INDIRECT(CK793),CJ802+INDIRECT(CK793))</f>
        <v>821.91780821917803</v>
      </c>
      <c r="CL802" s="118" cm="1">
        <f t="array" aca="1" ref="CL802" ca="1">MIN(CL801/365*INDIRECT(CL793),CK802+INDIRECT(CL793))</f>
        <v>821.91780821917803</v>
      </c>
      <c r="CN802" s="78"/>
      <c r="CO802" s="118" t="e" cm="1">
        <f t="array" aca="1" ref="CO802" ca="1">MIN(CO801/365*INDIRECT(CO793),CN802+INDIRECT(CO793))</f>
        <v>#N/A</v>
      </c>
      <c r="CP802" s="118" t="e" cm="1">
        <f t="array" aca="1" ref="CP802" ca="1">MIN(CP801/365*INDIRECT(CP793),CO802+INDIRECT(CP793))</f>
        <v>#N/A</v>
      </c>
      <c r="CQ802" s="118" t="e" cm="1">
        <f t="array" aca="1" ref="CQ802" ca="1">MIN(CQ801/365*INDIRECT(CQ793),CP802+INDIRECT(CQ793))</f>
        <v>#N/A</v>
      </c>
      <c r="CR802" s="118" t="e" cm="1">
        <f t="array" aca="1" ref="CR802" ca="1">MIN(CR801/365*INDIRECT(CR793),CQ802+INDIRECT(CR793))</f>
        <v>#N/A</v>
      </c>
      <c r="CS802" s="118" t="e" cm="1">
        <f t="array" aca="1" ref="CS802" ca="1">MIN(CS801/365*INDIRECT(CS793),CR802+INDIRECT(CS793))</f>
        <v>#N/A</v>
      </c>
      <c r="CT802" s="118" t="e" cm="1">
        <f t="array" aca="1" ref="CT802" ca="1">MIN(CT801/365*INDIRECT(CT793),CS802+INDIRECT(CT793))</f>
        <v>#N/A</v>
      </c>
      <c r="CU802" s="118" t="e" cm="1">
        <f t="array" aca="1" ref="CU802" ca="1">MIN(CU801/365*INDIRECT(CU793),CT802+INDIRECT(CU793))</f>
        <v>#N/A</v>
      </c>
      <c r="CV802" s="118" t="e" cm="1">
        <f t="array" aca="1" ref="CV802" ca="1">MIN(CV801/365*INDIRECT(CV793),CU802+INDIRECT(CV793))</f>
        <v>#N/A</v>
      </c>
      <c r="CW802" s="118" t="e" cm="1">
        <f t="array" aca="1" ref="CW802" ca="1">MIN(CW801/365*INDIRECT(CW793),CV802+INDIRECT(CW793))</f>
        <v>#N/A</v>
      </c>
      <c r="CX802" s="118" t="e" cm="1">
        <f t="array" aca="1" ref="CX802" ca="1">MIN(CX801/365*INDIRECT(CX793),CW802+INDIRECT(CX793))</f>
        <v>#N/A</v>
      </c>
      <c r="CY802" s="118" t="e" cm="1">
        <f t="array" aca="1" ref="CY802" ca="1">MIN(CY801/365*INDIRECT(CY793),CX802+INDIRECT(CY793))</f>
        <v>#N/A</v>
      </c>
      <c r="CZ802" s="118" t="e" cm="1">
        <f t="array" aca="1" ref="CZ802" ca="1">MIN(CZ801/365*INDIRECT(CZ793),CY802+INDIRECT(CZ793))</f>
        <v>#N/A</v>
      </c>
      <c r="DA802" s="118" t="e" cm="1">
        <f t="array" aca="1" ref="DA802" ca="1">MIN(DA801/365*INDIRECT(DA793),CZ802+INDIRECT(DA793))</f>
        <v>#N/A</v>
      </c>
      <c r="DB802" s="118" t="e" cm="1">
        <f t="array" aca="1" ref="DB802" ca="1">MIN(DB801/365*INDIRECT(DB793),DA802+INDIRECT(DB793))</f>
        <v>#N/A</v>
      </c>
      <c r="DC802" s="118" t="e" cm="1">
        <f t="array" aca="1" ref="DC802" ca="1">MIN(DC801/365*INDIRECT(DC793),DB802+INDIRECT(DC793))</f>
        <v>#N/A</v>
      </c>
      <c r="DD802" s="118" t="e" cm="1">
        <f t="array" aca="1" ref="DD802" ca="1">MIN(DD801/365*INDIRECT(DD793),DC802+INDIRECT(DD793))</f>
        <v>#N/A</v>
      </c>
      <c r="DE802" s="118" t="e" cm="1">
        <f t="array" aca="1" ref="DE802" ca="1">MIN(DE801/365*INDIRECT(DE793),DD802+INDIRECT(DE793))</f>
        <v>#N/A</v>
      </c>
      <c r="DF802" s="118" t="e" cm="1">
        <f t="array" aca="1" ref="DF802" ca="1">MIN(DF801/365*INDIRECT(DF793),DE802+INDIRECT(DF793))</f>
        <v>#N/A</v>
      </c>
      <c r="DG802" s="118" t="e" cm="1">
        <f t="array" aca="1" ref="DG802" ca="1">MIN(DG801/365*INDIRECT(DG793),DF802+INDIRECT(DG793))</f>
        <v>#N/A</v>
      </c>
      <c r="DH802" s="118" t="e" cm="1">
        <f t="array" aca="1" ref="DH802" ca="1">MIN(DH801/365*INDIRECT(DH793),DG802+INDIRECT(DH793))</f>
        <v>#N/A</v>
      </c>
      <c r="DI802" s="118" t="e" cm="1">
        <f t="array" aca="1" ref="DI802" ca="1">MIN(DI801/365*INDIRECT(DI793),DH802+INDIRECT(DI793))</f>
        <v>#N/A</v>
      </c>
      <c r="DJ802" s="118" t="e" cm="1">
        <f t="array" aca="1" ref="DJ802" ca="1">MIN(DJ801/365*INDIRECT(DJ793),DI802+INDIRECT(DJ793))</f>
        <v>#N/A</v>
      </c>
      <c r="DK802" s="118" t="e" cm="1">
        <f t="array" aca="1" ref="DK802" ca="1">MIN(DK801/365*INDIRECT(DK793),DJ802+INDIRECT(DK793))</f>
        <v>#N/A</v>
      </c>
      <c r="DL802" s="118" t="e" cm="1">
        <f t="array" aca="1" ref="DL802" ca="1">MIN(DL801/365*INDIRECT(DL793),DK802+INDIRECT(DL793))</f>
        <v>#N/A</v>
      </c>
    </row>
    <row r="803" spans="1:116" x14ac:dyDescent="0.4">
      <c r="B803" t="str">
        <f t="shared" si="926"/>
        <v>803 WCAR-S</v>
      </c>
      <c r="D803" t="s">
        <v>762</v>
      </c>
      <c r="E803" s="8" t="str">
        <f t="shared" si="925"/>
        <v>803 WCAR-S</v>
      </c>
      <c r="G803" s="126"/>
      <c r="H803" s="27"/>
      <c r="I803" s="78"/>
      <c r="J803" s="78"/>
      <c r="K803" s="33"/>
      <c r="L803" s="33"/>
      <c r="M803" s="33"/>
      <c r="N803" s="33"/>
      <c r="O803" s="33"/>
      <c r="P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3"/>
      <c r="AV803" s="33"/>
      <c r="AW803" s="33"/>
      <c r="AX803" s="33"/>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c r="BV803" s="33"/>
      <c r="BW803" s="33"/>
      <c r="BX803" s="33"/>
      <c r="BY803" s="33"/>
      <c r="BZ803" s="33"/>
      <c r="CA803" s="33"/>
      <c r="CB803" s="33"/>
      <c r="CC803" s="33"/>
      <c r="CD803" s="33"/>
      <c r="CE803" s="33"/>
      <c r="CF803" s="33"/>
      <c r="CG803" s="33"/>
      <c r="CH803" s="33"/>
      <c r="CI803" s="33"/>
      <c r="CJ803" s="33"/>
      <c r="CK803" s="33"/>
      <c r="CL803" s="33"/>
      <c r="CN803" s="78"/>
      <c r="CO803" s="33"/>
      <c r="CP803" s="33"/>
      <c r="CQ803" s="33"/>
      <c r="CR803" s="33"/>
      <c r="CS803" s="33"/>
      <c r="CT803" s="33"/>
      <c r="CU803" s="33"/>
      <c r="CV803" s="33"/>
      <c r="CW803" s="33"/>
      <c r="CX803" s="33"/>
      <c r="CY803" s="33"/>
      <c r="CZ803" s="33"/>
      <c r="DA803" s="33"/>
      <c r="DB803" s="33"/>
      <c r="DC803" s="33"/>
      <c r="DD803" s="33"/>
      <c r="DE803" s="33"/>
      <c r="DF803" s="33"/>
      <c r="DG803" s="33"/>
      <c r="DH803" s="33"/>
      <c r="DI803" s="33"/>
      <c r="DJ803" s="33"/>
      <c r="DK803" s="33"/>
      <c r="DL803" s="33"/>
    </row>
    <row r="804" spans="1:116" x14ac:dyDescent="0.4">
      <c r="B804" t="str">
        <f t="shared" si="926"/>
        <v>804 WCAR-S</v>
      </c>
      <c r="C804" t="s">
        <v>234</v>
      </c>
      <c r="D804" t="s">
        <v>762</v>
      </c>
      <c r="E804" s="8" t="str">
        <f t="shared" si="925"/>
        <v>804 WCAR-S</v>
      </c>
      <c r="G804" s="126" t="str">
        <f>"Change in "&amp;G802</f>
        <v>Change in Accounts receivable - (Primary label)</v>
      </c>
      <c r="K804" s="33">
        <f ca="1">SUMIF($3:$3,K$2,802:802)</f>
        <v>9863.0136986301368</v>
      </c>
      <c r="L804" s="33">
        <f ca="1">SUMIF($3:$3,L$2,802:802)</f>
        <v>9863.0136986301368</v>
      </c>
      <c r="M804" s="33">
        <f ca="1">SUMIF($3:$3,M$2,802:802)</f>
        <v>9863.0136986301368</v>
      </c>
      <c r="N804" s="33">
        <f ca="1">SUMIF($3:$3,N$2,802:802)</f>
        <v>9863.0136986301368</v>
      </c>
      <c r="O804" s="33">
        <f ca="1">SUMIF($3:$3,O$2,802:802)</f>
        <v>9863.0136986301368</v>
      </c>
      <c r="P804" s="33">
        <f ca="1">SUMIF($3:$3,P$2,802:802)</f>
        <v>9863.0136986301368</v>
      </c>
      <c r="R804" s="33"/>
      <c r="S804" s="33">
        <f t="shared" ref="S804:AX804" ca="1" si="928">R802-S802</f>
        <v>-821.91780821917803</v>
      </c>
      <c r="T804" s="33">
        <f t="shared" ca="1" si="928"/>
        <v>0</v>
      </c>
      <c r="U804" s="33">
        <f t="shared" ca="1" si="928"/>
        <v>0</v>
      </c>
      <c r="V804" s="33">
        <f t="shared" ca="1" si="928"/>
        <v>0</v>
      </c>
      <c r="W804" s="33">
        <f t="shared" ca="1" si="928"/>
        <v>0</v>
      </c>
      <c r="X804" s="33">
        <f t="shared" ca="1" si="928"/>
        <v>0</v>
      </c>
      <c r="Y804" s="33">
        <f t="shared" ca="1" si="928"/>
        <v>0</v>
      </c>
      <c r="Z804" s="33">
        <f t="shared" ca="1" si="928"/>
        <v>0</v>
      </c>
      <c r="AA804" s="33">
        <f t="shared" ca="1" si="928"/>
        <v>0</v>
      </c>
      <c r="AB804" s="33">
        <f t="shared" ca="1" si="928"/>
        <v>0</v>
      </c>
      <c r="AC804" s="33">
        <f t="shared" ca="1" si="928"/>
        <v>0</v>
      </c>
      <c r="AD804" s="33">
        <f t="shared" ca="1" si="928"/>
        <v>0</v>
      </c>
      <c r="AE804" s="33">
        <f t="shared" ca="1" si="928"/>
        <v>0</v>
      </c>
      <c r="AF804" s="33">
        <f t="shared" ca="1" si="928"/>
        <v>0</v>
      </c>
      <c r="AG804" s="33">
        <f t="shared" ca="1" si="928"/>
        <v>0</v>
      </c>
      <c r="AH804" s="33">
        <f t="shared" ca="1" si="928"/>
        <v>0</v>
      </c>
      <c r="AI804" s="33">
        <f t="shared" ca="1" si="928"/>
        <v>0</v>
      </c>
      <c r="AJ804" s="33">
        <f t="shared" ca="1" si="928"/>
        <v>0</v>
      </c>
      <c r="AK804" s="33">
        <f t="shared" ca="1" si="928"/>
        <v>0</v>
      </c>
      <c r="AL804" s="33">
        <f t="shared" ca="1" si="928"/>
        <v>0</v>
      </c>
      <c r="AM804" s="33">
        <f t="shared" ca="1" si="928"/>
        <v>0</v>
      </c>
      <c r="AN804" s="33">
        <f t="shared" ca="1" si="928"/>
        <v>0</v>
      </c>
      <c r="AO804" s="33">
        <f t="shared" ca="1" si="928"/>
        <v>0</v>
      </c>
      <c r="AP804" s="33">
        <f t="shared" ca="1" si="928"/>
        <v>0</v>
      </c>
      <c r="AQ804" s="33">
        <f t="shared" ca="1" si="928"/>
        <v>0</v>
      </c>
      <c r="AR804" s="33">
        <f t="shared" ca="1" si="928"/>
        <v>0</v>
      </c>
      <c r="AS804" s="33">
        <f t="shared" ca="1" si="928"/>
        <v>0</v>
      </c>
      <c r="AT804" s="33">
        <f t="shared" ca="1" si="928"/>
        <v>0</v>
      </c>
      <c r="AU804" s="33">
        <f t="shared" ca="1" si="928"/>
        <v>0</v>
      </c>
      <c r="AV804" s="33">
        <f t="shared" ca="1" si="928"/>
        <v>0</v>
      </c>
      <c r="AW804" s="33">
        <f t="shared" ca="1" si="928"/>
        <v>0</v>
      </c>
      <c r="AX804" s="33">
        <f t="shared" ca="1" si="928"/>
        <v>0</v>
      </c>
      <c r="AY804" s="33">
        <f t="shared" ref="AY804:CD804" ca="1" si="929">AX802-AY802</f>
        <v>0</v>
      </c>
      <c r="AZ804" s="33">
        <f t="shared" ca="1" si="929"/>
        <v>0</v>
      </c>
      <c r="BA804" s="33">
        <f t="shared" ca="1" si="929"/>
        <v>0</v>
      </c>
      <c r="BB804" s="33">
        <f t="shared" ca="1" si="929"/>
        <v>0</v>
      </c>
      <c r="BC804" s="33">
        <f t="shared" ca="1" si="929"/>
        <v>0</v>
      </c>
      <c r="BD804" s="33">
        <f t="shared" ca="1" si="929"/>
        <v>0</v>
      </c>
      <c r="BE804" s="33">
        <f t="shared" ca="1" si="929"/>
        <v>0</v>
      </c>
      <c r="BF804" s="33">
        <f t="shared" ca="1" si="929"/>
        <v>0</v>
      </c>
      <c r="BG804" s="33">
        <f t="shared" ca="1" si="929"/>
        <v>0</v>
      </c>
      <c r="BH804" s="33">
        <f t="shared" ca="1" si="929"/>
        <v>0</v>
      </c>
      <c r="BI804" s="33">
        <f t="shared" ca="1" si="929"/>
        <v>0</v>
      </c>
      <c r="BJ804" s="33">
        <f t="shared" ca="1" si="929"/>
        <v>0</v>
      </c>
      <c r="BK804" s="33">
        <f t="shared" ca="1" si="929"/>
        <v>0</v>
      </c>
      <c r="BL804" s="33">
        <f t="shared" ca="1" si="929"/>
        <v>0</v>
      </c>
      <c r="BM804" s="33">
        <f t="shared" ca="1" si="929"/>
        <v>0</v>
      </c>
      <c r="BN804" s="33">
        <f t="shared" ca="1" si="929"/>
        <v>0</v>
      </c>
      <c r="BO804" s="33">
        <f t="shared" ca="1" si="929"/>
        <v>0</v>
      </c>
      <c r="BP804" s="33">
        <f t="shared" ca="1" si="929"/>
        <v>0</v>
      </c>
      <c r="BQ804" s="33">
        <f t="shared" ca="1" si="929"/>
        <v>0</v>
      </c>
      <c r="BR804" s="33">
        <f t="shared" ca="1" si="929"/>
        <v>0</v>
      </c>
      <c r="BS804" s="33">
        <f t="shared" ca="1" si="929"/>
        <v>0</v>
      </c>
      <c r="BT804" s="33">
        <f t="shared" ca="1" si="929"/>
        <v>0</v>
      </c>
      <c r="BU804" s="33">
        <f t="shared" ca="1" si="929"/>
        <v>0</v>
      </c>
      <c r="BV804" s="33">
        <f t="shared" ca="1" si="929"/>
        <v>0</v>
      </c>
      <c r="BW804" s="33">
        <f t="shared" ca="1" si="929"/>
        <v>0</v>
      </c>
      <c r="BX804" s="33">
        <f t="shared" ca="1" si="929"/>
        <v>0</v>
      </c>
      <c r="BY804" s="33">
        <f t="shared" ca="1" si="929"/>
        <v>0</v>
      </c>
      <c r="BZ804" s="33">
        <f t="shared" ca="1" si="929"/>
        <v>0</v>
      </c>
      <c r="CA804" s="33">
        <f t="shared" ca="1" si="929"/>
        <v>0</v>
      </c>
      <c r="CB804" s="33">
        <f t="shared" ca="1" si="929"/>
        <v>0</v>
      </c>
      <c r="CC804" s="33">
        <f t="shared" ca="1" si="929"/>
        <v>0</v>
      </c>
      <c r="CD804" s="33">
        <f t="shared" ca="1" si="929"/>
        <v>0</v>
      </c>
      <c r="CE804" s="33">
        <f t="shared" ref="CE804:CL804" ca="1" si="930">CD802-CE802</f>
        <v>0</v>
      </c>
      <c r="CF804" s="33">
        <f t="shared" ca="1" si="930"/>
        <v>0</v>
      </c>
      <c r="CG804" s="33">
        <f t="shared" ca="1" si="930"/>
        <v>0</v>
      </c>
      <c r="CH804" s="33">
        <f t="shared" ca="1" si="930"/>
        <v>0</v>
      </c>
      <c r="CI804" s="33">
        <f t="shared" ca="1" si="930"/>
        <v>0</v>
      </c>
      <c r="CJ804" s="33">
        <f t="shared" ca="1" si="930"/>
        <v>0</v>
      </c>
      <c r="CK804" s="33">
        <f t="shared" ca="1" si="930"/>
        <v>0</v>
      </c>
      <c r="CL804" s="33">
        <f t="shared" ca="1" si="930"/>
        <v>0</v>
      </c>
      <c r="CO804" s="33" t="e">
        <f t="shared" ref="CO804:DL804" ca="1" si="931">CN802-CO802</f>
        <v>#N/A</v>
      </c>
      <c r="CP804" s="33" t="e">
        <f t="shared" ca="1" si="931"/>
        <v>#N/A</v>
      </c>
      <c r="CQ804" s="33" t="e">
        <f t="shared" ca="1" si="931"/>
        <v>#N/A</v>
      </c>
      <c r="CR804" s="33" t="e">
        <f t="shared" ca="1" si="931"/>
        <v>#N/A</v>
      </c>
      <c r="CS804" s="33" t="e">
        <f t="shared" ca="1" si="931"/>
        <v>#N/A</v>
      </c>
      <c r="CT804" s="33" t="e">
        <f t="shared" ca="1" si="931"/>
        <v>#N/A</v>
      </c>
      <c r="CU804" s="33" t="e">
        <f t="shared" ca="1" si="931"/>
        <v>#N/A</v>
      </c>
      <c r="CV804" s="33" t="e">
        <f t="shared" ca="1" si="931"/>
        <v>#N/A</v>
      </c>
      <c r="CW804" s="33" t="e">
        <f t="shared" ca="1" si="931"/>
        <v>#N/A</v>
      </c>
      <c r="CX804" s="33" t="e">
        <f t="shared" ca="1" si="931"/>
        <v>#N/A</v>
      </c>
      <c r="CY804" s="33" t="e">
        <f t="shared" ca="1" si="931"/>
        <v>#N/A</v>
      </c>
      <c r="CZ804" s="33" t="e">
        <f t="shared" ca="1" si="931"/>
        <v>#N/A</v>
      </c>
      <c r="DA804" s="33" t="e">
        <f t="shared" ca="1" si="931"/>
        <v>#N/A</v>
      </c>
      <c r="DB804" s="33" t="e">
        <f t="shared" ca="1" si="931"/>
        <v>#N/A</v>
      </c>
      <c r="DC804" s="33" t="e">
        <f t="shared" ca="1" si="931"/>
        <v>#N/A</v>
      </c>
      <c r="DD804" s="33" t="e">
        <f t="shared" ca="1" si="931"/>
        <v>#N/A</v>
      </c>
      <c r="DE804" s="33" t="e">
        <f t="shared" ca="1" si="931"/>
        <v>#N/A</v>
      </c>
      <c r="DF804" s="33" t="e">
        <f t="shared" ca="1" si="931"/>
        <v>#N/A</v>
      </c>
      <c r="DG804" s="33" t="e">
        <f t="shared" ca="1" si="931"/>
        <v>#N/A</v>
      </c>
      <c r="DH804" s="33" t="e">
        <f t="shared" ca="1" si="931"/>
        <v>#N/A</v>
      </c>
      <c r="DI804" s="33" t="e">
        <f t="shared" ca="1" si="931"/>
        <v>#N/A</v>
      </c>
      <c r="DJ804" s="33" t="e">
        <f t="shared" ca="1" si="931"/>
        <v>#N/A</v>
      </c>
      <c r="DK804" s="33" t="e">
        <f t="shared" ca="1" si="931"/>
        <v>#N/A</v>
      </c>
      <c r="DL804" s="33" t="e">
        <f t="shared" ca="1" si="931"/>
        <v>#N/A</v>
      </c>
    </row>
    <row r="805" spans="1:116" x14ac:dyDescent="0.4">
      <c r="B805" t="str">
        <f t="shared" si="926"/>
        <v>805 WCAR-S</v>
      </c>
      <c r="D805" t="s">
        <v>762</v>
      </c>
      <c r="E805" s="8" t="str">
        <f t="shared" si="925"/>
        <v>805 WCAR-S</v>
      </c>
      <c r="G805" s="125"/>
      <c r="K805" s="53"/>
      <c r="L805" s="53"/>
      <c r="M805" s="53"/>
      <c r="N805" s="53"/>
      <c r="O805" s="53"/>
      <c r="P805" s="53"/>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4"/>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O805" s="24"/>
      <c r="CP805" s="24"/>
      <c r="CQ805" s="24"/>
      <c r="CR805" s="24"/>
      <c r="CS805" s="24"/>
      <c r="CT805" s="24"/>
      <c r="CU805" s="24"/>
      <c r="CV805" s="24"/>
      <c r="CW805" s="24"/>
      <c r="CX805" s="24"/>
      <c r="CY805" s="24"/>
      <c r="CZ805" s="24"/>
      <c r="DA805" s="24"/>
      <c r="DB805" s="24"/>
      <c r="DC805" s="24"/>
      <c r="DD805" s="24"/>
      <c r="DE805" s="24"/>
      <c r="DF805" s="24"/>
      <c r="DG805" s="24"/>
      <c r="DH805" s="24"/>
      <c r="DI805" s="24"/>
      <c r="DJ805" s="24"/>
      <c r="DK805" s="24"/>
      <c r="DL805" s="24"/>
    </row>
    <row r="806" spans="1:116" x14ac:dyDescent="0.4">
      <c r="B806" t="s">
        <v>332</v>
      </c>
      <c r="D806" t="s">
        <v>762</v>
      </c>
      <c r="E806" s="8" t="str">
        <f t="shared" si="925"/>
        <v>806 WCAR-S</v>
      </c>
      <c r="G806" s="136" t="str">
        <f>G791</f>
        <v>(Primary label)</v>
      </c>
      <c r="K806" s="53"/>
      <c r="L806" s="53"/>
      <c r="M806" s="53"/>
      <c r="N806" s="53"/>
      <c r="O806" s="53"/>
      <c r="P806" s="53"/>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4"/>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O806" s="24"/>
      <c r="CP806" s="24"/>
      <c r="CQ806" s="24"/>
      <c r="CR806" s="24"/>
      <c r="CS806" s="24"/>
      <c r="CT806" s="24"/>
      <c r="CU806" s="24"/>
      <c r="CV806" s="24"/>
      <c r="CW806" s="24"/>
      <c r="CX806" s="24"/>
      <c r="CY806" s="24"/>
      <c r="CZ806" s="24"/>
      <c r="DA806" s="24"/>
      <c r="DB806" s="24"/>
      <c r="DC806" s="24"/>
      <c r="DD806" s="24"/>
      <c r="DE806" s="24"/>
      <c r="DF806" s="24"/>
      <c r="DG806" s="24"/>
      <c r="DH806" s="24"/>
      <c r="DI806" s="24"/>
      <c r="DJ806" s="24"/>
      <c r="DK806" s="24"/>
      <c r="DL806" s="24"/>
    </row>
    <row r="807" spans="1:116" x14ac:dyDescent="0.4">
      <c r="B807" t="s">
        <v>332</v>
      </c>
      <c r="D807" t="s">
        <v>762</v>
      </c>
      <c r="E807" s="8" t="str">
        <f>ROW()&amp;" "&amp;D807</f>
        <v>807 WCAR-S</v>
      </c>
      <c r="G807" s="136" t="str">
        <f>G792</f>
        <v>primary unit</v>
      </c>
      <c r="K807" s="53"/>
      <c r="L807" s="53"/>
      <c r="M807" s="53"/>
      <c r="N807" s="53"/>
      <c r="O807" s="53"/>
      <c r="P807" s="53"/>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O807" s="24"/>
      <c r="CP807" s="24"/>
      <c r="CQ807" s="24"/>
      <c r="CR807" s="24"/>
      <c r="CS807" s="24"/>
      <c r="CT807" s="24"/>
      <c r="CU807" s="24"/>
      <c r="CV807" s="24"/>
      <c r="CW807" s="24"/>
      <c r="CX807" s="24"/>
      <c r="CY807" s="24"/>
      <c r="CZ807" s="24"/>
      <c r="DA807" s="24"/>
      <c r="DB807" s="24"/>
      <c r="DC807" s="24"/>
      <c r="DD807" s="24"/>
      <c r="DE807" s="24"/>
      <c r="DF807" s="24"/>
      <c r="DG807" s="24"/>
      <c r="DH807" s="24"/>
      <c r="DI807" s="24"/>
      <c r="DJ807" s="24"/>
      <c r="DK807" s="24"/>
      <c r="DL807" s="24"/>
    </row>
    <row r="808" spans="1:116" x14ac:dyDescent="0.4">
      <c r="B808" t="s">
        <v>332</v>
      </c>
      <c r="D808" t="s">
        <v>762</v>
      </c>
      <c r="E808" s="8" t="str">
        <f t="shared" ref="E808:E827" si="932">ROW()&amp;" "&amp;D808</f>
        <v>808 WCAR-S</v>
      </c>
      <c r="G808" s="136" t="str">
        <f>G793</f>
        <v>Primary revenue driver</v>
      </c>
      <c r="K808" s="53"/>
      <c r="L808" s="53"/>
      <c r="M808" s="53"/>
      <c r="N808" s="53"/>
      <c r="O808" s="53"/>
      <c r="P808" s="53"/>
      <c r="R808" s="24"/>
      <c r="S808" s="179" t="str">
        <f t="shared" ref="S808:AX808" si="933">S793</f>
        <v>S$16</v>
      </c>
      <c r="T808" s="179" t="str">
        <f t="shared" si="933"/>
        <v>T$16</v>
      </c>
      <c r="U808" s="179" t="str">
        <f t="shared" si="933"/>
        <v>U$16</v>
      </c>
      <c r="V808" s="179" t="str">
        <f t="shared" si="933"/>
        <v>V$16</v>
      </c>
      <c r="W808" s="179" t="str">
        <f t="shared" si="933"/>
        <v>W$16</v>
      </c>
      <c r="X808" s="179" t="str">
        <f t="shared" si="933"/>
        <v>X$16</v>
      </c>
      <c r="Y808" s="179" t="str">
        <f t="shared" si="933"/>
        <v>Y$16</v>
      </c>
      <c r="Z808" s="179" t="str">
        <f t="shared" si="933"/>
        <v>Z$16</v>
      </c>
      <c r="AA808" s="179" t="str">
        <f t="shared" si="933"/>
        <v>AA$16</v>
      </c>
      <c r="AB808" s="179" t="str">
        <f t="shared" si="933"/>
        <v>AB$16</v>
      </c>
      <c r="AC808" s="179" t="str">
        <f t="shared" si="933"/>
        <v>AC$16</v>
      </c>
      <c r="AD808" s="179" t="str">
        <f t="shared" si="933"/>
        <v>AD$16</v>
      </c>
      <c r="AE808" s="179" t="str">
        <f t="shared" si="933"/>
        <v>AE$16</v>
      </c>
      <c r="AF808" s="179" t="str">
        <f t="shared" si="933"/>
        <v>AF$16</v>
      </c>
      <c r="AG808" s="179" t="str">
        <f t="shared" si="933"/>
        <v>AG$16</v>
      </c>
      <c r="AH808" s="179" t="str">
        <f t="shared" si="933"/>
        <v>AH$16</v>
      </c>
      <c r="AI808" s="179" t="str">
        <f t="shared" si="933"/>
        <v>AI$16</v>
      </c>
      <c r="AJ808" s="179" t="str">
        <f t="shared" si="933"/>
        <v>AJ$16</v>
      </c>
      <c r="AK808" s="179" t="str">
        <f t="shared" si="933"/>
        <v>AK$16</v>
      </c>
      <c r="AL808" s="179" t="str">
        <f t="shared" si="933"/>
        <v>AL$16</v>
      </c>
      <c r="AM808" s="179" t="str">
        <f t="shared" si="933"/>
        <v>AM$16</v>
      </c>
      <c r="AN808" s="179" t="str">
        <f t="shared" si="933"/>
        <v>AN$16</v>
      </c>
      <c r="AO808" s="179" t="str">
        <f t="shared" si="933"/>
        <v>AO$16</v>
      </c>
      <c r="AP808" s="179" t="str">
        <f t="shared" si="933"/>
        <v>AP$16</v>
      </c>
      <c r="AQ808" s="179" t="str">
        <f t="shared" si="933"/>
        <v>AQ$16</v>
      </c>
      <c r="AR808" s="179" t="str">
        <f t="shared" si="933"/>
        <v>AR$16</v>
      </c>
      <c r="AS808" s="179" t="str">
        <f t="shared" si="933"/>
        <v>AS$16</v>
      </c>
      <c r="AT808" s="179" t="str">
        <f t="shared" si="933"/>
        <v>AT$16</v>
      </c>
      <c r="AU808" s="179" t="str">
        <f t="shared" si="933"/>
        <v>AU$16</v>
      </c>
      <c r="AV808" s="179" t="str">
        <f t="shared" si="933"/>
        <v>AV$16</v>
      </c>
      <c r="AW808" s="179" t="str">
        <f t="shared" si="933"/>
        <v>AW$16</v>
      </c>
      <c r="AX808" s="179" t="str">
        <f t="shared" si="933"/>
        <v>AX$16</v>
      </c>
      <c r="AY808" s="179" t="str">
        <f t="shared" ref="AY808:CD808" si="934">AY793</f>
        <v>AY$16</v>
      </c>
      <c r="AZ808" s="179" t="str">
        <f t="shared" si="934"/>
        <v>AZ$16</v>
      </c>
      <c r="BA808" s="179" t="str">
        <f t="shared" si="934"/>
        <v>BA$16</v>
      </c>
      <c r="BB808" s="179" t="str">
        <f t="shared" si="934"/>
        <v>BB$16</v>
      </c>
      <c r="BC808" s="179" t="str">
        <f t="shared" si="934"/>
        <v>BC$16</v>
      </c>
      <c r="BD808" s="179" t="str">
        <f t="shared" si="934"/>
        <v>BD$16</v>
      </c>
      <c r="BE808" s="179" t="str">
        <f t="shared" si="934"/>
        <v>BE$16</v>
      </c>
      <c r="BF808" s="179" t="str">
        <f t="shared" si="934"/>
        <v>BF$16</v>
      </c>
      <c r="BG808" s="179" t="str">
        <f t="shared" si="934"/>
        <v>BG$16</v>
      </c>
      <c r="BH808" s="179" t="str">
        <f t="shared" si="934"/>
        <v>BH$16</v>
      </c>
      <c r="BI808" s="179" t="str">
        <f t="shared" si="934"/>
        <v>BI$16</v>
      </c>
      <c r="BJ808" s="179" t="str">
        <f t="shared" si="934"/>
        <v>BJ$16</v>
      </c>
      <c r="BK808" s="179" t="str">
        <f t="shared" si="934"/>
        <v>BK$16</v>
      </c>
      <c r="BL808" s="179" t="str">
        <f t="shared" si="934"/>
        <v>BL$16</v>
      </c>
      <c r="BM808" s="179" t="str">
        <f t="shared" si="934"/>
        <v>BM$16</v>
      </c>
      <c r="BN808" s="179" t="str">
        <f t="shared" si="934"/>
        <v>BN$16</v>
      </c>
      <c r="BO808" s="179" t="str">
        <f t="shared" si="934"/>
        <v>BO$16</v>
      </c>
      <c r="BP808" s="179" t="str">
        <f t="shared" si="934"/>
        <v>BP$16</v>
      </c>
      <c r="BQ808" s="179" t="str">
        <f t="shared" si="934"/>
        <v>BQ$16</v>
      </c>
      <c r="BR808" s="179" t="str">
        <f t="shared" si="934"/>
        <v>BR$16</v>
      </c>
      <c r="BS808" s="179" t="str">
        <f t="shared" si="934"/>
        <v>BS$16</v>
      </c>
      <c r="BT808" s="179" t="str">
        <f t="shared" si="934"/>
        <v>BT$16</v>
      </c>
      <c r="BU808" s="179" t="str">
        <f t="shared" si="934"/>
        <v>BU$16</v>
      </c>
      <c r="BV808" s="179" t="str">
        <f t="shared" si="934"/>
        <v>BV$16</v>
      </c>
      <c r="BW808" s="179" t="str">
        <f t="shared" si="934"/>
        <v>BW$16</v>
      </c>
      <c r="BX808" s="179" t="str">
        <f t="shared" si="934"/>
        <v>BX$16</v>
      </c>
      <c r="BY808" s="179" t="str">
        <f t="shared" si="934"/>
        <v>BY$16</v>
      </c>
      <c r="BZ808" s="179" t="str">
        <f t="shared" si="934"/>
        <v>BZ$16</v>
      </c>
      <c r="CA808" s="179" t="str">
        <f t="shared" si="934"/>
        <v>CA$16</v>
      </c>
      <c r="CB808" s="179" t="str">
        <f t="shared" si="934"/>
        <v>CB$16</v>
      </c>
      <c r="CC808" s="179" t="str">
        <f t="shared" si="934"/>
        <v>CC$16</v>
      </c>
      <c r="CD808" s="179" t="str">
        <f t="shared" si="934"/>
        <v>CD$16</v>
      </c>
      <c r="CE808" s="179" t="str">
        <f t="shared" ref="CE808:CL808" si="935">CE793</f>
        <v>CE$16</v>
      </c>
      <c r="CF808" s="179" t="str">
        <f t="shared" si="935"/>
        <v>CF$16</v>
      </c>
      <c r="CG808" s="179" t="str">
        <f t="shared" si="935"/>
        <v>CG$16</v>
      </c>
      <c r="CH808" s="179" t="str">
        <f t="shared" si="935"/>
        <v>CH$16</v>
      </c>
      <c r="CI808" s="179" t="str">
        <f t="shared" si="935"/>
        <v>CI$16</v>
      </c>
      <c r="CJ808" s="179" t="str">
        <f t="shared" si="935"/>
        <v>CJ$16</v>
      </c>
      <c r="CK808" s="179" t="str">
        <f t="shared" si="935"/>
        <v>CK$16</v>
      </c>
      <c r="CL808" s="179" t="str">
        <f t="shared" si="935"/>
        <v>CL$16</v>
      </c>
      <c r="CO808" s="179" t="str">
        <f t="shared" ref="CO808:DL808" si="936">CO793</f>
        <v>CO$16</v>
      </c>
      <c r="CP808" s="179" t="str">
        <f t="shared" si="936"/>
        <v>CP$16</v>
      </c>
      <c r="CQ808" s="179" t="str">
        <f t="shared" si="936"/>
        <v>CQ$16</v>
      </c>
      <c r="CR808" s="179" t="str">
        <f t="shared" si="936"/>
        <v>CR$16</v>
      </c>
      <c r="CS808" s="179" t="str">
        <f t="shared" si="936"/>
        <v>CS$16</v>
      </c>
      <c r="CT808" s="179" t="str">
        <f t="shared" si="936"/>
        <v>CT$16</v>
      </c>
      <c r="CU808" s="179" t="str">
        <f t="shared" si="936"/>
        <v>CU$16</v>
      </c>
      <c r="CV808" s="179" t="str">
        <f t="shared" si="936"/>
        <v>CV$16</v>
      </c>
      <c r="CW808" s="179" t="str">
        <f t="shared" si="936"/>
        <v>CW$16</v>
      </c>
      <c r="CX808" s="179" t="str">
        <f t="shared" si="936"/>
        <v>CX$16</v>
      </c>
      <c r="CY808" s="179" t="str">
        <f t="shared" si="936"/>
        <v>CY$16</v>
      </c>
      <c r="CZ808" s="179" t="str">
        <f t="shared" si="936"/>
        <v>CZ$16</v>
      </c>
      <c r="DA808" s="179" t="str">
        <f t="shared" si="936"/>
        <v>DA$16</v>
      </c>
      <c r="DB808" s="179" t="str">
        <f t="shared" si="936"/>
        <v>DB$16</v>
      </c>
      <c r="DC808" s="179" t="str">
        <f t="shared" si="936"/>
        <v>DC$16</v>
      </c>
      <c r="DD808" s="179" t="str">
        <f t="shared" si="936"/>
        <v>DD$16</v>
      </c>
      <c r="DE808" s="179" t="str">
        <f t="shared" si="936"/>
        <v>DE$16</v>
      </c>
      <c r="DF808" s="179" t="str">
        <f t="shared" si="936"/>
        <v>DF$16</v>
      </c>
      <c r="DG808" s="179" t="str">
        <f t="shared" si="936"/>
        <v>DG$16</v>
      </c>
      <c r="DH808" s="179" t="str">
        <f t="shared" si="936"/>
        <v>DH$16</v>
      </c>
      <c r="DI808" s="179" t="str">
        <f t="shared" si="936"/>
        <v>DI$16</v>
      </c>
      <c r="DJ808" s="179" t="str">
        <f t="shared" si="936"/>
        <v>DJ$16</v>
      </c>
      <c r="DK808" s="179" t="str">
        <f t="shared" si="936"/>
        <v>DK$16</v>
      </c>
      <c r="DL808" s="179" t="str">
        <f t="shared" si="936"/>
        <v>DL$16</v>
      </c>
    </row>
    <row r="809" spans="1:116" x14ac:dyDescent="0.4">
      <c r="B809" t="s">
        <v>332</v>
      </c>
      <c r="D809" t="s">
        <v>762</v>
      </c>
      <c r="E809" s="8" t="str">
        <f t="shared" si="932"/>
        <v>809 WCAR-S</v>
      </c>
      <c r="G809" s="136" t="str">
        <f>G794</f>
        <v>Primary volume driver</v>
      </c>
      <c r="H809" s="56"/>
      <c r="I809" s="79"/>
      <c r="J809" s="79"/>
      <c r="K809" s="15"/>
      <c r="L809" s="15"/>
      <c r="M809" s="15"/>
      <c r="N809" s="15"/>
      <c r="O809" s="15"/>
      <c r="P809" s="15"/>
      <c r="R809" s="15"/>
      <c r="S809" s="179" t="str">
        <f t="shared" ref="S809:AX809" si="937">S794</f>
        <v>S$17</v>
      </c>
      <c r="T809" s="179" t="str">
        <f t="shared" si="937"/>
        <v>T$17</v>
      </c>
      <c r="U809" s="179" t="str">
        <f t="shared" si="937"/>
        <v>U$17</v>
      </c>
      <c r="V809" s="179" t="str">
        <f t="shared" si="937"/>
        <v>V$17</v>
      </c>
      <c r="W809" s="179" t="str">
        <f t="shared" si="937"/>
        <v>W$17</v>
      </c>
      <c r="X809" s="179" t="str">
        <f t="shared" si="937"/>
        <v>X$17</v>
      </c>
      <c r="Y809" s="179" t="str">
        <f t="shared" si="937"/>
        <v>Y$17</v>
      </c>
      <c r="Z809" s="179" t="str">
        <f t="shared" si="937"/>
        <v>Z$17</v>
      </c>
      <c r="AA809" s="179" t="str">
        <f t="shared" si="937"/>
        <v>AA$17</v>
      </c>
      <c r="AB809" s="179" t="str">
        <f t="shared" si="937"/>
        <v>AB$17</v>
      </c>
      <c r="AC809" s="179" t="str">
        <f t="shared" si="937"/>
        <v>AC$17</v>
      </c>
      <c r="AD809" s="179" t="str">
        <f t="shared" si="937"/>
        <v>AD$17</v>
      </c>
      <c r="AE809" s="179" t="str">
        <f t="shared" si="937"/>
        <v>AE$17</v>
      </c>
      <c r="AF809" s="179" t="str">
        <f t="shared" si="937"/>
        <v>AF$17</v>
      </c>
      <c r="AG809" s="179" t="str">
        <f t="shared" si="937"/>
        <v>AG$17</v>
      </c>
      <c r="AH809" s="179" t="str">
        <f t="shared" si="937"/>
        <v>AH$17</v>
      </c>
      <c r="AI809" s="179" t="str">
        <f t="shared" si="937"/>
        <v>AI$17</v>
      </c>
      <c r="AJ809" s="179" t="str">
        <f t="shared" si="937"/>
        <v>AJ$17</v>
      </c>
      <c r="AK809" s="179" t="str">
        <f t="shared" si="937"/>
        <v>AK$17</v>
      </c>
      <c r="AL809" s="179" t="str">
        <f t="shared" si="937"/>
        <v>AL$17</v>
      </c>
      <c r="AM809" s="179" t="str">
        <f t="shared" si="937"/>
        <v>AM$17</v>
      </c>
      <c r="AN809" s="179" t="str">
        <f t="shared" si="937"/>
        <v>AN$17</v>
      </c>
      <c r="AO809" s="179" t="str">
        <f t="shared" si="937"/>
        <v>AO$17</v>
      </c>
      <c r="AP809" s="179" t="str">
        <f t="shared" si="937"/>
        <v>AP$17</v>
      </c>
      <c r="AQ809" s="179" t="str">
        <f t="shared" si="937"/>
        <v>AQ$17</v>
      </c>
      <c r="AR809" s="179" t="str">
        <f t="shared" si="937"/>
        <v>AR$17</v>
      </c>
      <c r="AS809" s="179" t="str">
        <f t="shared" si="937"/>
        <v>AS$17</v>
      </c>
      <c r="AT809" s="179" t="str">
        <f t="shared" si="937"/>
        <v>AT$17</v>
      </c>
      <c r="AU809" s="179" t="str">
        <f t="shared" si="937"/>
        <v>AU$17</v>
      </c>
      <c r="AV809" s="179" t="str">
        <f t="shared" si="937"/>
        <v>AV$17</v>
      </c>
      <c r="AW809" s="179" t="str">
        <f t="shared" si="937"/>
        <v>AW$17</v>
      </c>
      <c r="AX809" s="179" t="str">
        <f t="shared" si="937"/>
        <v>AX$17</v>
      </c>
      <c r="AY809" s="179" t="str">
        <f t="shared" ref="AY809:CD809" si="938">AY794</f>
        <v>AY$17</v>
      </c>
      <c r="AZ809" s="179" t="str">
        <f t="shared" si="938"/>
        <v>AZ$17</v>
      </c>
      <c r="BA809" s="179" t="str">
        <f t="shared" si="938"/>
        <v>BA$17</v>
      </c>
      <c r="BB809" s="179" t="str">
        <f t="shared" si="938"/>
        <v>BB$17</v>
      </c>
      <c r="BC809" s="179" t="str">
        <f t="shared" si="938"/>
        <v>BC$17</v>
      </c>
      <c r="BD809" s="179" t="str">
        <f t="shared" si="938"/>
        <v>BD$17</v>
      </c>
      <c r="BE809" s="179" t="str">
        <f t="shared" si="938"/>
        <v>BE$17</v>
      </c>
      <c r="BF809" s="179" t="str">
        <f t="shared" si="938"/>
        <v>BF$17</v>
      </c>
      <c r="BG809" s="179" t="str">
        <f t="shared" si="938"/>
        <v>BG$17</v>
      </c>
      <c r="BH809" s="179" t="str">
        <f t="shared" si="938"/>
        <v>BH$17</v>
      </c>
      <c r="BI809" s="179" t="str">
        <f t="shared" si="938"/>
        <v>BI$17</v>
      </c>
      <c r="BJ809" s="179" t="str">
        <f t="shared" si="938"/>
        <v>BJ$17</v>
      </c>
      <c r="BK809" s="179" t="str">
        <f t="shared" si="938"/>
        <v>BK$17</v>
      </c>
      <c r="BL809" s="179" t="str">
        <f t="shared" si="938"/>
        <v>BL$17</v>
      </c>
      <c r="BM809" s="179" t="str">
        <f t="shared" si="938"/>
        <v>BM$17</v>
      </c>
      <c r="BN809" s="179" t="str">
        <f t="shared" si="938"/>
        <v>BN$17</v>
      </c>
      <c r="BO809" s="179" t="str">
        <f t="shared" si="938"/>
        <v>BO$17</v>
      </c>
      <c r="BP809" s="179" t="str">
        <f t="shared" si="938"/>
        <v>BP$17</v>
      </c>
      <c r="BQ809" s="179" t="str">
        <f t="shared" si="938"/>
        <v>BQ$17</v>
      </c>
      <c r="BR809" s="179" t="str">
        <f t="shared" si="938"/>
        <v>BR$17</v>
      </c>
      <c r="BS809" s="179" t="str">
        <f t="shared" si="938"/>
        <v>BS$17</v>
      </c>
      <c r="BT809" s="179" t="str">
        <f t="shared" si="938"/>
        <v>BT$17</v>
      </c>
      <c r="BU809" s="179" t="str">
        <f t="shared" si="938"/>
        <v>BU$17</v>
      </c>
      <c r="BV809" s="179" t="str">
        <f t="shared" si="938"/>
        <v>BV$17</v>
      </c>
      <c r="BW809" s="179" t="str">
        <f t="shared" si="938"/>
        <v>BW$17</v>
      </c>
      <c r="BX809" s="179" t="str">
        <f t="shared" si="938"/>
        <v>BX$17</v>
      </c>
      <c r="BY809" s="179" t="str">
        <f t="shared" si="938"/>
        <v>BY$17</v>
      </c>
      <c r="BZ809" s="179" t="str">
        <f t="shared" si="938"/>
        <v>BZ$17</v>
      </c>
      <c r="CA809" s="179" t="str">
        <f t="shared" si="938"/>
        <v>CA$17</v>
      </c>
      <c r="CB809" s="179" t="str">
        <f t="shared" si="938"/>
        <v>CB$17</v>
      </c>
      <c r="CC809" s="179" t="str">
        <f t="shared" si="938"/>
        <v>CC$17</v>
      </c>
      <c r="CD809" s="179" t="str">
        <f t="shared" si="938"/>
        <v>CD$17</v>
      </c>
      <c r="CE809" s="179" t="str">
        <f t="shared" ref="CE809:CL809" si="939">CE794</f>
        <v>CE$17</v>
      </c>
      <c r="CF809" s="179" t="str">
        <f t="shared" si="939"/>
        <v>CF$17</v>
      </c>
      <c r="CG809" s="179" t="str">
        <f t="shared" si="939"/>
        <v>CG$17</v>
      </c>
      <c r="CH809" s="179" t="str">
        <f t="shared" si="939"/>
        <v>CH$17</v>
      </c>
      <c r="CI809" s="179" t="str">
        <f t="shared" si="939"/>
        <v>CI$17</v>
      </c>
      <c r="CJ809" s="179" t="str">
        <f t="shared" si="939"/>
        <v>CJ$17</v>
      </c>
      <c r="CK809" s="179" t="str">
        <f t="shared" si="939"/>
        <v>CK$17</v>
      </c>
      <c r="CL809" s="179" t="str">
        <f t="shared" si="939"/>
        <v>CL$17</v>
      </c>
      <c r="CN809" s="79"/>
      <c r="CO809" s="179" t="str">
        <f t="shared" ref="CO809:DL809" si="940">CO794</f>
        <v>CO$17</v>
      </c>
      <c r="CP809" s="179" t="str">
        <f t="shared" si="940"/>
        <v>CP$17</v>
      </c>
      <c r="CQ809" s="179" t="str">
        <f t="shared" si="940"/>
        <v>CQ$17</v>
      </c>
      <c r="CR809" s="179" t="str">
        <f t="shared" si="940"/>
        <v>CR$17</v>
      </c>
      <c r="CS809" s="179" t="str">
        <f t="shared" si="940"/>
        <v>CS$17</v>
      </c>
      <c r="CT809" s="179" t="str">
        <f t="shared" si="940"/>
        <v>CT$17</v>
      </c>
      <c r="CU809" s="179" t="str">
        <f t="shared" si="940"/>
        <v>CU$17</v>
      </c>
      <c r="CV809" s="179" t="str">
        <f t="shared" si="940"/>
        <v>CV$17</v>
      </c>
      <c r="CW809" s="179" t="str">
        <f t="shared" si="940"/>
        <v>CW$17</v>
      </c>
      <c r="CX809" s="179" t="str">
        <f t="shared" si="940"/>
        <v>CX$17</v>
      </c>
      <c r="CY809" s="179" t="str">
        <f t="shared" si="940"/>
        <v>CY$17</v>
      </c>
      <c r="CZ809" s="179" t="str">
        <f t="shared" si="940"/>
        <v>CZ$17</v>
      </c>
      <c r="DA809" s="179" t="str">
        <f t="shared" si="940"/>
        <v>DA$17</v>
      </c>
      <c r="DB809" s="179" t="str">
        <f t="shared" si="940"/>
        <v>DB$17</v>
      </c>
      <c r="DC809" s="179" t="str">
        <f t="shared" si="940"/>
        <v>DC$17</v>
      </c>
      <c r="DD809" s="179" t="str">
        <f t="shared" si="940"/>
        <v>DD$17</v>
      </c>
      <c r="DE809" s="179" t="str">
        <f t="shared" si="940"/>
        <v>DE$17</v>
      </c>
      <c r="DF809" s="179" t="str">
        <f t="shared" si="940"/>
        <v>DF$17</v>
      </c>
      <c r="DG809" s="179" t="str">
        <f t="shared" si="940"/>
        <v>DG$17</v>
      </c>
      <c r="DH809" s="179" t="str">
        <f t="shared" si="940"/>
        <v>DH$17</v>
      </c>
      <c r="DI809" s="179" t="str">
        <f t="shared" si="940"/>
        <v>DI$17</v>
      </c>
      <c r="DJ809" s="179" t="str">
        <f t="shared" si="940"/>
        <v>DJ$17</v>
      </c>
      <c r="DK809" s="179" t="str">
        <f t="shared" si="940"/>
        <v>DK$17</v>
      </c>
      <c r="DL809" s="179" t="str">
        <f t="shared" si="940"/>
        <v>DL$17</v>
      </c>
    </row>
    <row r="810" spans="1:116" x14ac:dyDescent="0.4">
      <c r="B810" t="s">
        <v>332</v>
      </c>
      <c r="D810" t="s">
        <v>762</v>
      </c>
      <c r="E810" s="8" t="str">
        <f t="shared" si="932"/>
        <v>810 WCAR-S</v>
      </c>
      <c r="G810" s="136" t="str">
        <f>G795</f>
        <v>(Secondary label)</v>
      </c>
      <c r="H810" s="12"/>
      <c r="I810" s="60"/>
      <c r="J810" s="60"/>
      <c r="K810" s="15"/>
      <c r="L810" s="15"/>
      <c r="M810" s="15"/>
      <c r="N810" s="15"/>
      <c r="O810" s="15"/>
      <c r="P810" s="15"/>
      <c r="R810" s="15"/>
      <c r="S810" s="179">
        <f t="shared" ref="S810:AX810" si="941">S795</f>
        <v>0</v>
      </c>
      <c r="T810" s="179">
        <f t="shared" si="941"/>
        <v>0</v>
      </c>
      <c r="U810" s="179">
        <f t="shared" si="941"/>
        <v>0</v>
      </c>
      <c r="V810" s="179">
        <f t="shared" si="941"/>
        <v>0</v>
      </c>
      <c r="W810" s="179">
        <f t="shared" si="941"/>
        <v>0</v>
      </c>
      <c r="X810" s="179">
        <f t="shared" si="941"/>
        <v>0</v>
      </c>
      <c r="Y810" s="179">
        <f t="shared" si="941"/>
        <v>0</v>
      </c>
      <c r="Z810" s="179">
        <f t="shared" si="941"/>
        <v>0</v>
      </c>
      <c r="AA810" s="179">
        <f t="shared" si="941"/>
        <v>0</v>
      </c>
      <c r="AB810" s="179">
        <f t="shared" si="941"/>
        <v>0</v>
      </c>
      <c r="AC810" s="179">
        <f t="shared" si="941"/>
        <v>0</v>
      </c>
      <c r="AD810" s="179">
        <f t="shared" si="941"/>
        <v>0</v>
      </c>
      <c r="AE810" s="179">
        <f t="shared" si="941"/>
        <v>0</v>
      </c>
      <c r="AF810" s="179">
        <f t="shared" si="941"/>
        <v>0</v>
      </c>
      <c r="AG810" s="179">
        <f t="shared" si="941"/>
        <v>0</v>
      </c>
      <c r="AH810" s="179">
        <f t="shared" si="941"/>
        <v>0</v>
      </c>
      <c r="AI810" s="179">
        <f t="shared" si="941"/>
        <v>0</v>
      </c>
      <c r="AJ810" s="179">
        <f t="shared" si="941"/>
        <v>0</v>
      </c>
      <c r="AK810" s="179">
        <f t="shared" si="941"/>
        <v>0</v>
      </c>
      <c r="AL810" s="179">
        <f t="shared" si="941"/>
        <v>0</v>
      </c>
      <c r="AM810" s="179">
        <f t="shared" si="941"/>
        <v>0</v>
      </c>
      <c r="AN810" s="179">
        <f t="shared" si="941"/>
        <v>0</v>
      </c>
      <c r="AO810" s="179">
        <f t="shared" si="941"/>
        <v>0</v>
      </c>
      <c r="AP810" s="179">
        <f t="shared" si="941"/>
        <v>0</v>
      </c>
      <c r="AQ810" s="179">
        <f t="shared" si="941"/>
        <v>0</v>
      </c>
      <c r="AR810" s="179">
        <f t="shared" si="941"/>
        <v>0</v>
      </c>
      <c r="AS810" s="179">
        <f t="shared" si="941"/>
        <v>0</v>
      </c>
      <c r="AT810" s="179">
        <f t="shared" si="941"/>
        <v>0</v>
      </c>
      <c r="AU810" s="179">
        <f t="shared" si="941"/>
        <v>0</v>
      </c>
      <c r="AV810" s="179">
        <f t="shared" si="941"/>
        <v>0</v>
      </c>
      <c r="AW810" s="179">
        <f t="shared" si="941"/>
        <v>0</v>
      </c>
      <c r="AX810" s="179">
        <f t="shared" si="941"/>
        <v>0</v>
      </c>
      <c r="AY810" s="179">
        <f t="shared" ref="AY810:CD810" si="942">AY795</f>
        <v>0</v>
      </c>
      <c r="AZ810" s="179">
        <f t="shared" si="942"/>
        <v>0</v>
      </c>
      <c r="BA810" s="179">
        <f t="shared" si="942"/>
        <v>0</v>
      </c>
      <c r="BB810" s="179">
        <f t="shared" si="942"/>
        <v>0</v>
      </c>
      <c r="BC810" s="179">
        <f t="shared" si="942"/>
        <v>0</v>
      </c>
      <c r="BD810" s="179">
        <f t="shared" si="942"/>
        <v>0</v>
      </c>
      <c r="BE810" s="179">
        <f t="shared" si="942"/>
        <v>0</v>
      </c>
      <c r="BF810" s="179">
        <f t="shared" si="942"/>
        <v>0</v>
      </c>
      <c r="BG810" s="179">
        <f t="shared" si="942"/>
        <v>0</v>
      </c>
      <c r="BH810" s="179">
        <f t="shared" si="942"/>
        <v>0</v>
      </c>
      <c r="BI810" s="179">
        <f t="shared" si="942"/>
        <v>0</v>
      </c>
      <c r="BJ810" s="179">
        <f t="shared" si="942"/>
        <v>0</v>
      </c>
      <c r="BK810" s="179">
        <f t="shared" si="942"/>
        <v>0</v>
      </c>
      <c r="BL810" s="179">
        <f t="shared" si="942"/>
        <v>0</v>
      </c>
      <c r="BM810" s="179">
        <f t="shared" si="942"/>
        <v>0</v>
      </c>
      <c r="BN810" s="179">
        <f t="shared" si="942"/>
        <v>0</v>
      </c>
      <c r="BO810" s="179">
        <f t="shared" si="942"/>
        <v>0</v>
      </c>
      <c r="BP810" s="179">
        <f t="shared" si="942"/>
        <v>0</v>
      </c>
      <c r="BQ810" s="179">
        <f t="shared" si="942"/>
        <v>0</v>
      </c>
      <c r="BR810" s="179">
        <f t="shared" si="942"/>
        <v>0</v>
      </c>
      <c r="BS810" s="179">
        <f t="shared" si="942"/>
        <v>0</v>
      </c>
      <c r="BT810" s="179">
        <f t="shared" si="942"/>
        <v>0</v>
      </c>
      <c r="BU810" s="179">
        <f t="shared" si="942"/>
        <v>0</v>
      </c>
      <c r="BV810" s="179">
        <f t="shared" si="942"/>
        <v>0</v>
      </c>
      <c r="BW810" s="179">
        <f t="shared" si="942"/>
        <v>0</v>
      </c>
      <c r="BX810" s="179">
        <f t="shared" si="942"/>
        <v>0</v>
      </c>
      <c r="BY810" s="179">
        <f t="shared" si="942"/>
        <v>0</v>
      </c>
      <c r="BZ810" s="179">
        <f t="shared" si="942"/>
        <v>0</v>
      </c>
      <c r="CA810" s="179">
        <f t="shared" si="942"/>
        <v>0</v>
      </c>
      <c r="CB810" s="179">
        <f t="shared" si="942"/>
        <v>0</v>
      </c>
      <c r="CC810" s="179">
        <f t="shared" si="942"/>
        <v>0</v>
      </c>
      <c r="CD810" s="179">
        <f t="shared" si="942"/>
        <v>0</v>
      </c>
      <c r="CE810" s="179">
        <f t="shared" ref="CE810:CL810" si="943">CE795</f>
        <v>0</v>
      </c>
      <c r="CF810" s="179">
        <f t="shared" si="943"/>
        <v>0</v>
      </c>
      <c r="CG810" s="179">
        <f t="shared" si="943"/>
        <v>0</v>
      </c>
      <c r="CH810" s="179">
        <f t="shared" si="943"/>
        <v>0</v>
      </c>
      <c r="CI810" s="179">
        <f t="shared" si="943"/>
        <v>0</v>
      </c>
      <c r="CJ810" s="179">
        <f t="shared" si="943"/>
        <v>0</v>
      </c>
      <c r="CK810" s="179">
        <f t="shared" si="943"/>
        <v>0</v>
      </c>
      <c r="CL810" s="179">
        <f t="shared" si="943"/>
        <v>0</v>
      </c>
      <c r="CN810" s="60"/>
      <c r="CO810" s="179">
        <f t="shared" ref="CO810:DL810" si="944">CO795</f>
        <v>0</v>
      </c>
      <c r="CP810" s="179">
        <f t="shared" si="944"/>
        <v>0</v>
      </c>
      <c r="CQ810" s="179">
        <f t="shared" si="944"/>
        <v>0</v>
      </c>
      <c r="CR810" s="179">
        <f t="shared" si="944"/>
        <v>0</v>
      </c>
      <c r="CS810" s="179">
        <f t="shared" si="944"/>
        <v>0</v>
      </c>
      <c r="CT810" s="179">
        <f t="shared" si="944"/>
        <v>0</v>
      </c>
      <c r="CU810" s="179">
        <f t="shared" si="944"/>
        <v>0</v>
      </c>
      <c r="CV810" s="179">
        <f t="shared" si="944"/>
        <v>0</v>
      </c>
      <c r="CW810" s="179">
        <f t="shared" si="944"/>
        <v>0</v>
      </c>
      <c r="CX810" s="179">
        <f t="shared" si="944"/>
        <v>0</v>
      </c>
      <c r="CY810" s="179">
        <f t="shared" si="944"/>
        <v>0</v>
      </c>
      <c r="CZ810" s="179">
        <f t="shared" si="944"/>
        <v>0</v>
      </c>
      <c r="DA810" s="179">
        <f t="shared" si="944"/>
        <v>0</v>
      </c>
      <c r="DB810" s="179">
        <f t="shared" si="944"/>
        <v>0</v>
      </c>
      <c r="DC810" s="179">
        <f t="shared" si="944"/>
        <v>0</v>
      </c>
      <c r="DD810" s="179">
        <f t="shared" si="944"/>
        <v>0</v>
      </c>
      <c r="DE810" s="179">
        <f t="shared" si="944"/>
        <v>0</v>
      </c>
      <c r="DF810" s="179">
        <f t="shared" si="944"/>
        <v>0</v>
      </c>
      <c r="DG810" s="179">
        <f t="shared" si="944"/>
        <v>0</v>
      </c>
      <c r="DH810" s="179">
        <f t="shared" si="944"/>
        <v>0</v>
      </c>
      <c r="DI810" s="179">
        <f t="shared" si="944"/>
        <v>0</v>
      </c>
      <c r="DJ810" s="179">
        <f t="shared" si="944"/>
        <v>0</v>
      </c>
      <c r="DK810" s="179">
        <f t="shared" si="944"/>
        <v>0</v>
      </c>
      <c r="DL810" s="179">
        <f t="shared" si="944"/>
        <v>0</v>
      </c>
    </row>
    <row r="811" spans="1:116" x14ac:dyDescent="0.4">
      <c r="B811" t="s">
        <v>332</v>
      </c>
      <c r="D811" t="s">
        <v>762</v>
      </c>
      <c r="E811" s="8" t="str">
        <f t="shared" ref="E811" si="945">ROW()&amp;" "&amp;D811</f>
        <v>811 WCAR-S</v>
      </c>
      <c r="G811" s="241" t="str">
        <f>IFERROR(SUBSTITUTE(TRIM(MID(G799, SEARCH("-", G799) + 1, LEN(G799))),":",""),"no unit")</f>
        <v>revenue</v>
      </c>
      <c r="H811" s="12"/>
      <c r="I811" s="60"/>
      <c r="J811" s="60"/>
      <c r="K811" s="15"/>
      <c r="L811" s="15"/>
      <c r="M811" s="15"/>
      <c r="N811" s="15"/>
      <c r="O811" s="15"/>
      <c r="P811" s="15"/>
      <c r="R811" s="15"/>
      <c r="S811" s="179"/>
      <c r="T811" s="179"/>
      <c r="U811" s="179"/>
      <c r="V811" s="179"/>
      <c r="W811" s="179"/>
      <c r="X811" s="179"/>
      <c r="Y811" s="179"/>
      <c r="Z811" s="179"/>
      <c r="AA811" s="179"/>
      <c r="AB811" s="179"/>
      <c r="AC811" s="179"/>
      <c r="AD811" s="179"/>
      <c r="AE811" s="179"/>
      <c r="AF811" s="179"/>
      <c r="AG811" s="179"/>
      <c r="AH811" s="179"/>
      <c r="AI811" s="179"/>
      <c r="AJ811" s="179"/>
      <c r="AK811" s="179"/>
      <c r="AL811" s="179"/>
      <c r="AM811" s="179"/>
      <c r="AN811" s="179"/>
      <c r="AO811" s="179"/>
      <c r="AP811" s="179"/>
      <c r="AQ811" s="179"/>
      <c r="AR811" s="179"/>
      <c r="AS811" s="179"/>
      <c r="AT811" s="179"/>
      <c r="AU811" s="179"/>
      <c r="AV811" s="179"/>
      <c r="AW811" s="179"/>
      <c r="AX811" s="179"/>
      <c r="AY811" s="179"/>
      <c r="AZ811" s="179"/>
      <c r="BA811" s="179"/>
      <c r="BB811" s="179"/>
      <c r="BC811" s="179"/>
      <c r="BD811" s="179"/>
      <c r="BE811" s="179"/>
      <c r="BF811" s="179"/>
      <c r="BG811" s="179"/>
      <c r="BH811" s="179"/>
      <c r="BI811" s="179"/>
      <c r="BJ811" s="179"/>
      <c r="BK811" s="179"/>
      <c r="BL811" s="179"/>
      <c r="BM811" s="179"/>
      <c r="BN811" s="179"/>
      <c r="BO811" s="179"/>
      <c r="BP811" s="179"/>
      <c r="BQ811" s="179"/>
      <c r="BR811" s="179"/>
      <c r="BS811" s="179"/>
      <c r="BT811" s="179"/>
      <c r="BU811" s="179"/>
      <c r="BV811" s="179"/>
      <c r="BW811" s="179"/>
      <c r="BX811" s="179"/>
      <c r="BY811" s="179"/>
      <c r="BZ811" s="179"/>
      <c r="CA811" s="179"/>
      <c r="CB811" s="179"/>
      <c r="CC811" s="179"/>
      <c r="CD811" s="179"/>
      <c r="CE811" s="179"/>
      <c r="CF811" s="179"/>
      <c r="CG811" s="179"/>
      <c r="CH811" s="179"/>
      <c r="CI811" s="179"/>
      <c r="CJ811" s="179"/>
      <c r="CK811" s="179"/>
      <c r="CL811" s="179"/>
      <c r="CN811" s="60"/>
      <c r="CO811" s="179"/>
      <c r="CP811" s="179"/>
      <c r="CQ811" s="179"/>
      <c r="CR811" s="179"/>
      <c r="CS811" s="179"/>
      <c r="CT811" s="179"/>
      <c r="CU811" s="179"/>
      <c r="CV811" s="179"/>
      <c r="CW811" s="179"/>
      <c r="CX811" s="179"/>
      <c r="CY811" s="179"/>
      <c r="CZ811" s="179"/>
      <c r="DA811" s="179"/>
      <c r="DB811" s="179"/>
      <c r="DC811" s="179"/>
      <c r="DD811" s="179"/>
      <c r="DE811" s="179"/>
      <c r="DF811" s="179"/>
      <c r="DG811" s="179"/>
      <c r="DH811" s="179"/>
      <c r="DI811" s="179"/>
      <c r="DJ811" s="179"/>
      <c r="DK811" s="179"/>
      <c r="DL811" s="179"/>
    </row>
    <row r="812" spans="1:116" x14ac:dyDescent="0.4">
      <c r="A812" s="3"/>
      <c r="B812" t="s">
        <v>332</v>
      </c>
      <c r="D812" t="s">
        <v>762</v>
      </c>
      <c r="E812" s="8" t="str">
        <f t="shared" si="932"/>
        <v>812 WCAR-S</v>
      </c>
      <c r="G812" s="191" t="str">
        <f>G797</f>
        <v>Secondary revenue driver</v>
      </c>
      <c r="H812" s="90"/>
      <c r="I812" s="213"/>
      <c r="J812" s="213"/>
      <c r="K812" s="214"/>
      <c r="L812" s="214"/>
      <c r="M812" s="214"/>
      <c r="N812" s="214"/>
      <c r="O812" s="214"/>
      <c r="P812" s="214"/>
      <c r="R812" s="214"/>
      <c r="S812" s="4" t="str">
        <f t="shared" ref="S812:AX812" si="946">ADDRESS(ROW(S802),COLUMN(),2)</f>
        <v>S$802</v>
      </c>
      <c r="T812" s="4" t="str">
        <f t="shared" si="946"/>
        <v>T$802</v>
      </c>
      <c r="U812" s="4" t="str">
        <f t="shared" si="946"/>
        <v>U$802</v>
      </c>
      <c r="V812" s="4" t="str">
        <f t="shared" si="946"/>
        <v>V$802</v>
      </c>
      <c r="W812" s="4" t="str">
        <f t="shared" si="946"/>
        <v>W$802</v>
      </c>
      <c r="X812" s="4" t="str">
        <f t="shared" si="946"/>
        <v>X$802</v>
      </c>
      <c r="Y812" s="4" t="str">
        <f t="shared" si="946"/>
        <v>Y$802</v>
      </c>
      <c r="Z812" s="4" t="str">
        <f t="shared" si="946"/>
        <v>Z$802</v>
      </c>
      <c r="AA812" s="4" t="str">
        <f t="shared" si="946"/>
        <v>AA$802</v>
      </c>
      <c r="AB812" s="4" t="str">
        <f t="shared" si="946"/>
        <v>AB$802</v>
      </c>
      <c r="AC812" s="4" t="str">
        <f t="shared" si="946"/>
        <v>AC$802</v>
      </c>
      <c r="AD812" s="4" t="str">
        <f t="shared" si="946"/>
        <v>AD$802</v>
      </c>
      <c r="AE812" s="4" t="str">
        <f t="shared" si="946"/>
        <v>AE$802</v>
      </c>
      <c r="AF812" s="4" t="str">
        <f t="shared" si="946"/>
        <v>AF$802</v>
      </c>
      <c r="AG812" s="4" t="str">
        <f t="shared" si="946"/>
        <v>AG$802</v>
      </c>
      <c r="AH812" s="4" t="str">
        <f t="shared" si="946"/>
        <v>AH$802</v>
      </c>
      <c r="AI812" s="4" t="str">
        <f t="shared" si="946"/>
        <v>AI$802</v>
      </c>
      <c r="AJ812" s="4" t="str">
        <f t="shared" si="946"/>
        <v>AJ$802</v>
      </c>
      <c r="AK812" s="4" t="str">
        <f t="shared" si="946"/>
        <v>AK$802</v>
      </c>
      <c r="AL812" s="4" t="str">
        <f t="shared" si="946"/>
        <v>AL$802</v>
      </c>
      <c r="AM812" s="4" t="str">
        <f t="shared" si="946"/>
        <v>AM$802</v>
      </c>
      <c r="AN812" s="4" t="str">
        <f t="shared" si="946"/>
        <v>AN$802</v>
      </c>
      <c r="AO812" s="4" t="str">
        <f t="shared" si="946"/>
        <v>AO$802</v>
      </c>
      <c r="AP812" s="4" t="str">
        <f t="shared" si="946"/>
        <v>AP$802</v>
      </c>
      <c r="AQ812" s="4" t="str">
        <f t="shared" si="946"/>
        <v>AQ$802</v>
      </c>
      <c r="AR812" s="4" t="str">
        <f t="shared" si="946"/>
        <v>AR$802</v>
      </c>
      <c r="AS812" s="4" t="str">
        <f t="shared" si="946"/>
        <v>AS$802</v>
      </c>
      <c r="AT812" s="4" t="str">
        <f t="shared" si="946"/>
        <v>AT$802</v>
      </c>
      <c r="AU812" s="4" t="str">
        <f t="shared" si="946"/>
        <v>AU$802</v>
      </c>
      <c r="AV812" s="4" t="str">
        <f t="shared" si="946"/>
        <v>AV$802</v>
      </c>
      <c r="AW812" s="4" t="str">
        <f t="shared" si="946"/>
        <v>AW$802</v>
      </c>
      <c r="AX812" s="4" t="str">
        <f t="shared" si="946"/>
        <v>AX$802</v>
      </c>
      <c r="AY812" s="4" t="str">
        <f t="shared" ref="AY812:CD812" si="947">ADDRESS(ROW(AY802),COLUMN(),2)</f>
        <v>AY$802</v>
      </c>
      <c r="AZ812" s="4" t="str">
        <f t="shared" si="947"/>
        <v>AZ$802</v>
      </c>
      <c r="BA812" s="4" t="str">
        <f t="shared" si="947"/>
        <v>BA$802</v>
      </c>
      <c r="BB812" s="4" t="str">
        <f t="shared" si="947"/>
        <v>BB$802</v>
      </c>
      <c r="BC812" s="4" t="str">
        <f t="shared" si="947"/>
        <v>BC$802</v>
      </c>
      <c r="BD812" s="4" t="str">
        <f t="shared" si="947"/>
        <v>BD$802</v>
      </c>
      <c r="BE812" s="4" t="str">
        <f t="shared" si="947"/>
        <v>BE$802</v>
      </c>
      <c r="BF812" s="4" t="str">
        <f t="shared" si="947"/>
        <v>BF$802</v>
      </c>
      <c r="BG812" s="4" t="str">
        <f t="shared" si="947"/>
        <v>BG$802</v>
      </c>
      <c r="BH812" s="4" t="str">
        <f t="shared" si="947"/>
        <v>BH$802</v>
      </c>
      <c r="BI812" s="4" t="str">
        <f t="shared" si="947"/>
        <v>BI$802</v>
      </c>
      <c r="BJ812" s="4" t="str">
        <f t="shared" si="947"/>
        <v>BJ$802</v>
      </c>
      <c r="BK812" s="4" t="str">
        <f t="shared" si="947"/>
        <v>BK$802</v>
      </c>
      <c r="BL812" s="4" t="str">
        <f t="shared" si="947"/>
        <v>BL$802</v>
      </c>
      <c r="BM812" s="4" t="str">
        <f t="shared" si="947"/>
        <v>BM$802</v>
      </c>
      <c r="BN812" s="4" t="str">
        <f t="shared" si="947"/>
        <v>BN$802</v>
      </c>
      <c r="BO812" s="4" t="str">
        <f t="shared" si="947"/>
        <v>BO$802</v>
      </c>
      <c r="BP812" s="4" t="str">
        <f t="shared" si="947"/>
        <v>BP$802</v>
      </c>
      <c r="BQ812" s="4" t="str">
        <f t="shared" si="947"/>
        <v>BQ$802</v>
      </c>
      <c r="BR812" s="4" t="str">
        <f t="shared" si="947"/>
        <v>BR$802</v>
      </c>
      <c r="BS812" s="4" t="str">
        <f t="shared" si="947"/>
        <v>BS$802</v>
      </c>
      <c r="BT812" s="4" t="str">
        <f t="shared" si="947"/>
        <v>BT$802</v>
      </c>
      <c r="BU812" s="4" t="str">
        <f t="shared" si="947"/>
        <v>BU$802</v>
      </c>
      <c r="BV812" s="4" t="str">
        <f t="shared" si="947"/>
        <v>BV$802</v>
      </c>
      <c r="BW812" s="4" t="str">
        <f t="shared" si="947"/>
        <v>BW$802</v>
      </c>
      <c r="BX812" s="4" t="str">
        <f t="shared" si="947"/>
        <v>BX$802</v>
      </c>
      <c r="BY812" s="4" t="str">
        <f t="shared" si="947"/>
        <v>BY$802</v>
      </c>
      <c r="BZ812" s="4" t="str">
        <f t="shared" si="947"/>
        <v>BZ$802</v>
      </c>
      <c r="CA812" s="4" t="str">
        <f t="shared" si="947"/>
        <v>CA$802</v>
      </c>
      <c r="CB812" s="4" t="str">
        <f t="shared" si="947"/>
        <v>CB$802</v>
      </c>
      <c r="CC812" s="4" t="str">
        <f t="shared" si="947"/>
        <v>CC$802</v>
      </c>
      <c r="CD812" s="4" t="str">
        <f t="shared" si="947"/>
        <v>CD$802</v>
      </c>
      <c r="CE812" s="4" t="str">
        <f t="shared" ref="CE812:CL812" si="948">ADDRESS(ROW(CE802),COLUMN(),2)</f>
        <v>CE$802</v>
      </c>
      <c r="CF812" s="4" t="str">
        <f t="shared" si="948"/>
        <v>CF$802</v>
      </c>
      <c r="CG812" s="4" t="str">
        <f t="shared" si="948"/>
        <v>CG$802</v>
      </c>
      <c r="CH812" s="4" t="str">
        <f t="shared" si="948"/>
        <v>CH$802</v>
      </c>
      <c r="CI812" s="4" t="str">
        <f t="shared" si="948"/>
        <v>CI$802</v>
      </c>
      <c r="CJ812" s="4" t="str">
        <f t="shared" si="948"/>
        <v>CJ$802</v>
      </c>
      <c r="CK812" s="4" t="str">
        <f t="shared" si="948"/>
        <v>CK$802</v>
      </c>
      <c r="CL812" s="4" t="str">
        <f t="shared" si="948"/>
        <v>CL$802</v>
      </c>
      <c r="CN812" s="213"/>
      <c r="CO812" s="4" t="str">
        <f t="shared" ref="CO812:DL812" si="949">ADDRESS(ROW(CO802),COLUMN(),2)</f>
        <v>CO$802</v>
      </c>
      <c r="CP812" s="4" t="str">
        <f t="shared" si="949"/>
        <v>CP$802</v>
      </c>
      <c r="CQ812" s="4" t="str">
        <f t="shared" si="949"/>
        <v>CQ$802</v>
      </c>
      <c r="CR812" s="4" t="str">
        <f t="shared" si="949"/>
        <v>CR$802</v>
      </c>
      <c r="CS812" s="4" t="str">
        <f t="shared" si="949"/>
        <v>CS$802</v>
      </c>
      <c r="CT812" s="4" t="str">
        <f t="shared" si="949"/>
        <v>CT$802</v>
      </c>
      <c r="CU812" s="4" t="str">
        <f t="shared" si="949"/>
        <v>CU$802</v>
      </c>
      <c r="CV812" s="4" t="str">
        <f t="shared" si="949"/>
        <v>CV$802</v>
      </c>
      <c r="CW812" s="4" t="str">
        <f t="shared" si="949"/>
        <v>CW$802</v>
      </c>
      <c r="CX812" s="4" t="str">
        <f t="shared" si="949"/>
        <v>CX$802</v>
      </c>
      <c r="CY812" s="4" t="str">
        <f t="shared" si="949"/>
        <v>CY$802</v>
      </c>
      <c r="CZ812" s="4" t="str">
        <f t="shared" si="949"/>
        <v>CZ$802</v>
      </c>
      <c r="DA812" s="4" t="str">
        <f t="shared" si="949"/>
        <v>DA$802</v>
      </c>
      <c r="DB812" s="4" t="str">
        <f t="shared" si="949"/>
        <v>DB$802</v>
      </c>
      <c r="DC812" s="4" t="str">
        <f t="shared" si="949"/>
        <v>DC$802</v>
      </c>
      <c r="DD812" s="4" t="str">
        <f t="shared" si="949"/>
        <v>DD$802</v>
      </c>
      <c r="DE812" s="4" t="str">
        <f t="shared" si="949"/>
        <v>DE$802</v>
      </c>
      <c r="DF812" s="4" t="str">
        <f t="shared" si="949"/>
        <v>DF$802</v>
      </c>
      <c r="DG812" s="4" t="str">
        <f t="shared" si="949"/>
        <v>DG$802</v>
      </c>
      <c r="DH812" s="4" t="str">
        <f t="shared" si="949"/>
        <v>DH$802</v>
      </c>
      <c r="DI812" s="4" t="str">
        <f t="shared" si="949"/>
        <v>DI$802</v>
      </c>
      <c r="DJ812" s="4" t="str">
        <f t="shared" si="949"/>
        <v>DJ$802</v>
      </c>
      <c r="DK812" s="4" t="str">
        <f t="shared" si="949"/>
        <v>DK$802</v>
      </c>
      <c r="DL812" s="4" t="str">
        <f t="shared" si="949"/>
        <v>DL$802</v>
      </c>
    </row>
    <row r="813" spans="1:116" x14ac:dyDescent="0.4">
      <c r="B813" t="s">
        <v>332</v>
      </c>
      <c r="D813" t="s">
        <v>762</v>
      </c>
      <c r="E813" s="8" t="str">
        <f t="shared" si="932"/>
        <v>813 WCAR-S</v>
      </c>
      <c r="G813" s="136" t="str">
        <f>G798</f>
        <v>Secondary volume driver</v>
      </c>
      <c r="H813" s="12"/>
      <c r="I813" s="60"/>
      <c r="J813" s="60"/>
      <c r="K813" s="15"/>
      <c r="L813" s="15"/>
      <c r="M813" s="15"/>
      <c r="N813" s="15"/>
      <c r="O813" s="15"/>
      <c r="P813" s="15"/>
      <c r="R813" s="15"/>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c r="BP813" s="1"/>
      <c r="BQ813" s="1"/>
      <c r="BR813" s="1"/>
      <c r="BS813" s="1"/>
      <c r="BT813" s="1"/>
      <c r="BU813" s="1"/>
      <c r="BV813" s="1"/>
      <c r="BW813" s="1"/>
      <c r="BX813" s="1"/>
      <c r="BY813" s="1"/>
      <c r="BZ813" s="1"/>
      <c r="CA813" s="1"/>
      <c r="CB813" s="1"/>
      <c r="CC813" s="1"/>
      <c r="CD813" s="1"/>
      <c r="CE813" s="1"/>
      <c r="CF813" s="1"/>
      <c r="CG813" s="1"/>
      <c r="CH813" s="1"/>
      <c r="CI813" s="1"/>
      <c r="CJ813" s="1"/>
      <c r="CK813" s="1"/>
      <c r="CL813" s="1"/>
      <c r="CN813" s="60"/>
      <c r="CO813" s="1"/>
      <c r="CP813" s="1"/>
      <c r="CQ813" s="1"/>
      <c r="CR813" s="1"/>
      <c r="CS813" s="1"/>
      <c r="CT813" s="1"/>
      <c r="CU813" s="1"/>
      <c r="CV813" s="1"/>
      <c r="CW813" s="1"/>
      <c r="CX813" s="1"/>
      <c r="CY813" s="1"/>
      <c r="CZ813" s="1"/>
      <c r="DA813" s="1"/>
      <c r="DB813" s="1"/>
      <c r="DC813" s="1"/>
      <c r="DD813" s="1"/>
      <c r="DE813" s="1"/>
      <c r="DF813" s="1"/>
      <c r="DG813" s="1"/>
      <c r="DH813" s="1"/>
      <c r="DI813" s="1"/>
      <c r="DJ813" s="1"/>
      <c r="DK813" s="1"/>
      <c r="DL813" s="1"/>
    </row>
    <row r="814" spans="1:116"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c r="CN814" s="60"/>
      <c r="CO814" s="76"/>
      <c r="CP814" s="76"/>
      <c r="CQ814" s="76"/>
      <c r="CR814" s="76"/>
      <c r="CS814" s="76"/>
      <c r="CT814" s="76"/>
      <c r="CU814" s="76"/>
      <c r="CV814" s="76"/>
      <c r="CW814" s="76"/>
      <c r="CX814" s="76"/>
      <c r="CY814" s="76"/>
      <c r="CZ814" s="76"/>
      <c r="DA814" s="76"/>
      <c r="DB814" s="76"/>
      <c r="DC814" s="76"/>
      <c r="DD814" s="76"/>
      <c r="DE814" s="76"/>
      <c r="DF814" s="76"/>
      <c r="DG814" s="76"/>
      <c r="DH814" s="76"/>
      <c r="DI814" s="76"/>
      <c r="DJ814" s="76"/>
      <c r="DK814" s="76"/>
      <c r="DL814" s="76"/>
    </row>
    <row r="815" spans="1:116" x14ac:dyDescent="0.4">
      <c r="A815" s="174"/>
      <c r="E815" s="8"/>
      <c r="G815" s="175" t="s">
        <v>490</v>
      </c>
      <c r="H815" s="193"/>
      <c r="I815" s="194"/>
      <c r="J815" s="194"/>
      <c r="K815" s="195"/>
      <c r="L815" s="195"/>
      <c r="M815" s="195"/>
      <c r="N815" s="195"/>
      <c r="O815" s="195"/>
      <c r="P815" s="195"/>
      <c r="R815" s="195"/>
      <c r="S815" s="196"/>
      <c r="T815" s="196"/>
      <c r="U815" s="196"/>
      <c r="V815" s="196"/>
      <c r="W815" s="196"/>
      <c r="X815" s="196"/>
      <c r="Y815" s="196"/>
      <c r="Z815" s="196"/>
      <c r="AA815" s="196"/>
      <c r="AB815" s="196"/>
      <c r="AC815" s="196"/>
      <c r="AD815" s="196"/>
      <c r="AE815" s="196"/>
      <c r="AF815" s="196"/>
      <c r="AG815" s="196"/>
      <c r="AH815" s="196"/>
      <c r="AI815" s="196"/>
      <c r="AJ815" s="196"/>
      <c r="AK815" s="196"/>
      <c r="AL815" s="196"/>
      <c r="AM815" s="196"/>
      <c r="AN815" s="196"/>
      <c r="AO815" s="196"/>
      <c r="AP815" s="196"/>
      <c r="AQ815" s="196"/>
      <c r="AR815" s="196"/>
      <c r="AS815" s="196"/>
      <c r="AT815" s="196"/>
      <c r="AU815" s="196"/>
      <c r="AV815" s="196"/>
      <c r="AW815" s="196"/>
      <c r="AX815" s="196"/>
      <c r="AY815" s="196"/>
      <c r="AZ815" s="196"/>
      <c r="BA815" s="196"/>
      <c r="BB815" s="196"/>
      <c r="BC815" s="196"/>
      <c r="BD815" s="196"/>
      <c r="BE815" s="196"/>
      <c r="BF815" s="196"/>
      <c r="BG815" s="196"/>
      <c r="BH815" s="196"/>
      <c r="BI815" s="196"/>
      <c r="BJ815" s="196"/>
      <c r="BK815" s="196"/>
      <c r="BL815" s="196"/>
      <c r="BM815" s="196"/>
      <c r="BN815" s="196"/>
      <c r="BO815" s="196"/>
      <c r="BP815" s="196"/>
      <c r="BQ815" s="196"/>
      <c r="BR815" s="196"/>
      <c r="BS815" s="196"/>
      <c r="BT815" s="196"/>
      <c r="BU815" s="196"/>
      <c r="BV815" s="196"/>
      <c r="BW815" s="196"/>
      <c r="BX815" s="196"/>
      <c r="BY815" s="196"/>
      <c r="BZ815" s="196"/>
      <c r="CA815" s="196"/>
      <c r="CB815" s="196"/>
      <c r="CC815" s="196"/>
      <c r="CD815" s="196"/>
      <c r="CE815" s="196"/>
      <c r="CF815" s="196"/>
      <c r="CG815" s="196"/>
      <c r="CH815" s="196"/>
      <c r="CI815" s="196"/>
      <c r="CJ815" s="196"/>
      <c r="CK815" s="196"/>
      <c r="CL815" s="196"/>
      <c r="CN815" s="194"/>
      <c r="CO815" s="196"/>
      <c r="CP815" s="196"/>
      <c r="CQ815" s="196"/>
      <c r="CR815" s="196"/>
      <c r="CS815" s="196"/>
      <c r="CT815" s="196"/>
      <c r="CU815" s="196"/>
      <c r="CV815" s="196"/>
      <c r="CW815" s="196"/>
      <c r="CX815" s="196"/>
      <c r="CY815" s="196"/>
      <c r="CZ815" s="196"/>
      <c r="DA815" s="196"/>
      <c r="DB815" s="196"/>
      <c r="DC815" s="196"/>
      <c r="DD815" s="196"/>
      <c r="DE815" s="196"/>
      <c r="DF815" s="196"/>
      <c r="DG815" s="196"/>
      <c r="DH815" s="196"/>
      <c r="DI815" s="196"/>
      <c r="DJ815" s="196"/>
      <c r="DK815" s="196"/>
      <c r="DL815" s="196"/>
    </row>
    <row r="816" spans="1:116" x14ac:dyDescent="0.4">
      <c r="A816" s="174"/>
      <c r="E816" s="8"/>
      <c r="G816" s="175" t="s">
        <v>492</v>
      </c>
      <c r="H816" s="193"/>
      <c r="I816" s="194"/>
      <c r="J816" s="194"/>
      <c r="K816" s="195"/>
      <c r="L816" s="195"/>
      <c r="M816" s="195"/>
      <c r="N816" s="195"/>
      <c r="O816" s="195"/>
      <c r="P816" s="195"/>
      <c r="R816" s="195"/>
      <c r="S816" s="196"/>
      <c r="T816" s="196"/>
      <c r="U816" s="196"/>
      <c r="V816" s="196"/>
      <c r="W816" s="196"/>
      <c r="X816" s="196"/>
      <c r="Y816" s="196"/>
      <c r="Z816" s="196"/>
      <c r="AA816" s="196"/>
      <c r="AB816" s="196"/>
      <c r="AC816" s="196"/>
      <c r="AD816" s="196"/>
      <c r="AE816" s="196"/>
      <c r="AF816" s="196"/>
      <c r="AG816" s="196"/>
      <c r="AH816" s="196"/>
      <c r="AI816" s="196"/>
      <c r="AJ816" s="196"/>
      <c r="AK816" s="196"/>
      <c r="AL816" s="196"/>
      <c r="AM816" s="196"/>
      <c r="AN816" s="196"/>
      <c r="AO816" s="196"/>
      <c r="AP816" s="196"/>
      <c r="AQ816" s="196"/>
      <c r="AR816" s="196"/>
      <c r="AS816" s="196"/>
      <c r="AT816" s="196"/>
      <c r="AU816" s="196"/>
      <c r="AV816" s="196"/>
      <c r="AW816" s="196"/>
      <c r="AX816" s="196"/>
      <c r="AY816" s="196"/>
      <c r="AZ816" s="196"/>
      <c r="BA816" s="196"/>
      <c r="BB816" s="196"/>
      <c r="BC816" s="196"/>
      <c r="BD816" s="196"/>
      <c r="BE816" s="196"/>
      <c r="BF816" s="196"/>
      <c r="BG816" s="196"/>
      <c r="BH816" s="196"/>
      <c r="BI816" s="196"/>
      <c r="BJ816" s="196"/>
      <c r="BK816" s="196"/>
      <c r="BL816" s="196"/>
      <c r="BM816" s="196"/>
      <c r="BN816" s="196"/>
      <c r="BO816" s="196"/>
      <c r="BP816" s="196"/>
      <c r="BQ816" s="196"/>
      <c r="BR816" s="196"/>
      <c r="BS816" s="196"/>
      <c r="BT816" s="196"/>
      <c r="BU816" s="196"/>
      <c r="BV816" s="196"/>
      <c r="BW816" s="196"/>
      <c r="BX816" s="196"/>
      <c r="BY816" s="196"/>
      <c r="BZ816" s="196"/>
      <c r="CA816" s="196"/>
      <c r="CB816" s="196"/>
      <c r="CC816" s="196"/>
      <c r="CD816" s="196"/>
      <c r="CE816" s="196"/>
      <c r="CF816" s="196"/>
      <c r="CG816" s="196"/>
      <c r="CH816" s="196"/>
      <c r="CI816" s="196"/>
      <c r="CJ816" s="196"/>
      <c r="CK816" s="196"/>
      <c r="CL816" s="196"/>
      <c r="CN816" s="194"/>
      <c r="CO816" s="196"/>
      <c r="CP816" s="196"/>
      <c r="CQ816" s="196"/>
      <c r="CR816" s="196"/>
      <c r="CS816" s="196"/>
      <c r="CT816" s="196"/>
      <c r="CU816" s="196"/>
      <c r="CV816" s="196"/>
      <c r="CW816" s="196"/>
      <c r="CX816" s="196"/>
      <c r="CY816" s="196"/>
      <c r="CZ816" s="196"/>
      <c r="DA816" s="196"/>
      <c r="DB816" s="196"/>
      <c r="DC816" s="196"/>
      <c r="DD816" s="196"/>
      <c r="DE816" s="196"/>
      <c r="DF816" s="196"/>
      <c r="DG816" s="196"/>
      <c r="DH816" s="196"/>
      <c r="DI816" s="196"/>
      <c r="DJ816" s="196"/>
      <c r="DK816" s="196"/>
      <c r="DL816" s="196"/>
    </row>
    <row r="817" spans="1:116" x14ac:dyDescent="0.4">
      <c r="A817" s="174"/>
      <c r="E817" s="8"/>
      <c r="G817" s="175" t="s">
        <v>461</v>
      </c>
      <c r="H817" s="174"/>
      <c r="I817" s="176"/>
      <c r="J817" s="176"/>
      <c r="K817" s="197"/>
      <c r="L817" s="197"/>
      <c r="M817" s="197"/>
      <c r="N817" s="197"/>
      <c r="O817" s="197"/>
      <c r="P817" s="197"/>
      <c r="R817" s="198"/>
      <c r="S817" s="199" t="str">
        <f t="shared" ref="S817:AX817" si="950">S$20</f>
        <v>S$16</v>
      </c>
      <c r="T817" s="199" t="str">
        <f t="shared" si="950"/>
        <v>T$16</v>
      </c>
      <c r="U817" s="199" t="str">
        <f t="shared" si="950"/>
        <v>U$16</v>
      </c>
      <c r="V817" s="199" t="str">
        <f t="shared" si="950"/>
        <v>V$16</v>
      </c>
      <c r="W817" s="199" t="str">
        <f t="shared" si="950"/>
        <v>W$16</v>
      </c>
      <c r="X817" s="199" t="str">
        <f t="shared" si="950"/>
        <v>X$16</v>
      </c>
      <c r="Y817" s="199" t="str">
        <f t="shared" si="950"/>
        <v>Y$16</v>
      </c>
      <c r="Z817" s="199" t="str">
        <f t="shared" si="950"/>
        <v>Z$16</v>
      </c>
      <c r="AA817" s="199" t="str">
        <f t="shared" si="950"/>
        <v>AA$16</v>
      </c>
      <c r="AB817" s="199" t="str">
        <f t="shared" si="950"/>
        <v>AB$16</v>
      </c>
      <c r="AC817" s="199" t="str">
        <f t="shared" si="950"/>
        <v>AC$16</v>
      </c>
      <c r="AD817" s="199" t="str">
        <f t="shared" si="950"/>
        <v>AD$16</v>
      </c>
      <c r="AE817" s="199" t="str">
        <f t="shared" si="950"/>
        <v>AE$16</v>
      </c>
      <c r="AF817" s="199" t="str">
        <f t="shared" si="950"/>
        <v>AF$16</v>
      </c>
      <c r="AG817" s="199" t="str">
        <f t="shared" si="950"/>
        <v>AG$16</v>
      </c>
      <c r="AH817" s="199" t="str">
        <f t="shared" si="950"/>
        <v>AH$16</v>
      </c>
      <c r="AI817" s="199" t="str">
        <f t="shared" si="950"/>
        <v>AI$16</v>
      </c>
      <c r="AJ817" s="199" t="str">
        <f t="shared" si="950"/>
        <v>AJ$16</v>
      </c>
      <c r="AK817" s="199" t="str">
        <f t="shared" si="950"/>
        <v>AK$16</v>
      </c>
      <c r="AL817" s="199" t="str">
        <f t="shared" si="950"/>
        <v>AL$16</v>
      </c>
      <c r="AM817" s="199" t="str">
        <f t="shared" si="950"/>
        <v>AM$16</v>
      </c>
      <c r="AN817" s="199" t="str">
        <f t="shared" si="950"/>
        <v>AN$16</v>
      </c>
      <c r="AO817" s="199" t="str">
        <f t="shared" si="950"/>
        <v>AO$16</v>
      </c>
      <c r="AP817" s="199" t="str">
        <f t="shared" si="950"/>
        <v>AP$16</v>
      </c>
      <c r="AQ817" s="199" t="str">
        <f t="shared" si="950"/>
        <v>AQ$16</v>
      </c>
      <c r="AR817" s="199" t="str">
        <f t="shared" si="950"/>
        <v>AR$16</v>
      </c>
      <c r="AS817" s="199" t="str">
        <f t="shared" si="950"/>
        <v>AS$16</v>
      </c>
      <c r="AT817" s="199" t="str">
        <f t="shared" si="950"/>
        <v>AT$16</v>
      </c>
      <c r="AU817" s="199" t="str">
        <f t="shared" si="950"/>
        <v>AU$16</v>
      </c>
      <c r="AV817" s="199" t="str">
        <f t="shared" si="950"/>
        <v>AV$16</v>
      </c>
      <c r="AW817" s="199" t="str">
        <f t="shared" si="950"/>
        <v>AW$16</v>
      </c>
      <c r="AX817" s="199" t="str">
        <f t="shared" si="950"/>
        <v>AX$16</v>
      </c>
      <c r="AY817" s="199" t="str">
        <f t="shared" ref="AY817:CD817" si="951">AY$20</f>
        <v>AY$16</v>
      </c>
      <c r="AZ817" s="199" t="str">
        <f t="shared" si="951"/>
        <v>AZ$16</v>
      </c>
      <c r="BA817" s="199" t="str">
        <f t="shared" si="951"/>
        <v>BA$16</v>
      </c>
      <c r="BB817" s="199" t="str">
        <f t="shared" si="951"/>
        <v>BB$16</v>
      </c>
      <c r="BC817" s="199" t="str">
        <f t="shared" si="951"/>
        <v>BC$16</v>
      </c>
      <c r="BD817" s="199" t="str">
        <f t="shared" si="951"/>
        <v>BD$16</v>
      </c>
      <c r="BE817" s="199" t="str">
        <f t="shared" si="951"/>
        <v>BE$16</v>
      </c>
      <c r="BF817" s="199" t="str">
        <f t="shared" si="951"/>
        <v>BF$16</v>
      </c>
      <c r="BG817" s="199" t="str">
        <f t="shared" si="951"/>
        <v>BG$16</v>
      </c>
      <c r="BH817" s="199" t="str">
        <f t="shared" si="951"/>
        <v>BH$16</v>
      </c>
      <c r="BI817" s="199" t="str">
        <f t="shared" si="951"/>
        <v>BI$16</v>
      </c>
      <c r="BJ817" s="199" t="str">
        <f t="shared" si="951"/>
        <v>BJ$16</v>
      </c>
      <c r="BK817" s="199" t="str">
        <f t="shared" si="951"/>
        <v>BK$16</v>
      </c>
      <c r="BL817" s="199" t="str">
        <f t="shared" si="951"/>
        <v>BL$16</v>
      </c>
      <c r="BM817" s="199" t="str">
        <f t="shared" si="951"/>
        <v>BM$16</v>
      </c>
      <c r="BN817" s="199" t="str">
        <f t="shared" si="951"/>
        <v>BN$16</v>
      </c>
      <c r="BO817" s="199" t="str">
        <f t="shared" si="951"/>
        <v>BO$16</v>
      </c>
      <c r="BP817" s="199" t="str">
        <f t="shared" si="951"/>
        <v>BP$16</v>
      </c>
      <c r="BQ817" s="199" t="str">
        <f t="shared" si="951"/>
        <v>BQ$16</v>
      </c>
      <c r="BR817" s="199" t="str">
        <f t="shared" si="951"/>
        <v>BR$16</v>
      </c>
      <c r="BS817" s="199" t="str">
        <f t="shared" si="951"/>
        <v>BS$16</v>
      </c>
      <c r="BT817" s="199" t="str">
        <f t="shared" si="951"/>
        <v>BT$16</v>
      </c>
      <c r="BU817" s="199" t="str">
        <f t="shared" si="951"/>
        <v>BU$16</v>
      </c>
      <c r="BV817" s="199" t="str">
        <f t="shared" si="951"/>
        <v>BV$16</v>
      </c>
      <c r="BW817" s="199" t="str">
        <f t="shared" si="951"/>
        <v>BW$16</v>
      </c>
      <c r="BX817" s="199" t="str">
        <f t="shared" si="951"/>
        <v>BX$16</v>
      </c>
      <c r="BY817" s="199" t="str">
        <f t="shared" si="951"/>
        <v>BY$16</v>
      </c>
      <c r="BZ817" s="199" t="str">
        <f t="shared" si="951"/>
        <v>BZ$16</v>
      </c>
      <c r="CA817" s="199" t="str">
        <f t="shared" si="951"/>
        <v>CA$16</v>
      </c>
      <c r="CB817" s="199" t="str">
        <f t="shared" si="951"/>
        <v>CB$16</v>
      </c>
      <c r="CC817" s="199" t="str">
        <f t="shared" si="951"/>
        <v>CC$16</v>
      </c>
      <c r="CD817" s="199" t="str">
        <f t="shared" si="951"/>
        <v>CD$16</v>
      </c>
      <c r="CE817" s="199" t="str">
        <f t="shared" ref="CE817:CL817" si="952">CE$20</f>
        <v>CE$16</v>
      </c>
      <c r="CF817" s="199" t="str">
        <f t="shared" si="952"/>
        <v>CF$16</v>
      </c>
      <c r="CG817" s="199" t="str">
        <f t="shared" si="952"/>
        <v>CG$16</v>
      </c>
      <c r="CH817" s="199" t="str">
        <f t="shared" si="952"/>
        <v>CH$16</v>
      </c>
      <c r="CI817" s="199" t="str">
        <f t="shared" si="952"/>
        <v>CI$16</v>
      </c>
      <c r="CJ817" s="199" t="str">
        <f t="shared" si="952"/>
        <v>CJ$16</v>
      </c>
      <c r="CK817" s="199" t="str">
        <f t="shared" si="952"/>
        <v>CK$16</v>
      </c>
      <c r="CL817" s="199" t="str">
        <f t="shared" si="952"/>
        <v>CL$16</v>
      </c>
      <c r="CN817" s="176"/>
      <c r="CO817" s="199" t="str">
        <f t="shared" ref="CO817:DL817" si="953">CO$20</f>
        <v>CO$16</v>
      </c>
      <c r="CP817" s="199" t="str">
        <f t="shared" si="953"/>
        <v>CP$16</v>
      </c>
      <c r="CQ817" s="199" t="str">
        <f t="shared" si="953"/>
        <v>CQ$16</v>
      </c>
      <c r="CR817" s="199" t="str">
        <f t="shared" si="953"/>
        <v>CR$16</v>
      </c>
      <c r="CS817" s="199" t="str">
        <f t="shared" si="953"/>
        <v>CS$16</v>
      </c>
      <c r="CT817" s="199" t="str">
        <f t="shared" si="953"/>
        <v>CT$16</v>
      </c>
      <c r="CU817" s="199" t="str">
        <f t="shared" si="953"/>
        <v>CU$16</v>
      </c>
      <c r="CV817" s="199" t="str">
        <f t="shared" si="953"/>
        <v>CV$16</v>
      </c>
      <c r="CW817" s="199" t="str">
        <f t="shared" si="953"/>
        <v>CW$16</v>
      </c>
      <c r="CX817" s="199" t="str">
        <f t="shared" si="953"/>
        <v>CX$16</v>
      </c>
      <c r="CY817" s="199" t="str">
        <f t="shared" si="953"/>
        <v>CY$16</v>
      </c>
      <c r="CZ817" s="199" t="str">
        <f t="shared" si="953"/>
        <v>CZ$16</v>
      </c>
      <c r="DA817" s="199" t="str">
        <f t="shared" si="953"/>
        <v>DA$16</v>
      </c>
      <c r="DB817" s="199" t="str">
        <f t="shared" si="953"/>
        <v>DB$16</v>
      </c>
      <c r="DC817" s="199" t="str">
        <f t="shared" si="953"/>
        <v>DC$16</v>
      </c>
      <c r="DD817" s="199" t="str">
        <f t="shared" si="953"/>
        <v>DD$16</v>
      </c>
      <c r="DE817" s="199" t="str">
        <f t="shared" si="953"/>
        <v>DE$16</v>
      </c>
      <c r="DF817" s="199" t="str">
        <f t="shared" si="953"/>
        <v>DF$16</v>
      </c>
      <c r="DG817" s="199" t="str">
        <f t="shared" si="953"/>
        <v>DG$16</v>
      </c>
      <c r="DH817" s="199" t="str">
        <f t="shared" si="953"/>
        <v>DH$16</v>
      </c>
      <c r="DI817" s="199" t="str">
        <f t="shared" si="953"/>
        <v>DI$16</v>
      </c>
      <c r="DJ817" s="199" t="str">
        <f t="shared" si="953"/>
        <v>DJ$16</v>
      </c>
      <c r="DK817" s="199" t="str">
        <f t="shared" si="953"/>
        <v>DK$16</v>
      </c>
      <c r="DL817" s="199" t="str">
        <f t="shared" si="953"/>
        <v>DL$16</v>
      </c>
    </row>
    <row r="818" spans="1:116" x14ac:dyDescent="0.4">
      <c r="A818" s="174"/>
      <c r="E818" s="8"/>
      <c r="G818" s="175" t="s">
        <v>462</v>
      </c>
      <c r="H818" s="174"/>
      <c r="I818" s="176"/>
      <c r="J818" s="176"/>
      <c r="K818" s="197"/>
      <c r="L818" s="197"/>
      <c r="M818" s="197"/>
      <c r="N818" s="197"/>
      <c r="O818" s="197"/>
      <c r="P818" s="197"/>
      <c r="R818" s="198"/>
      <c r="S818" s="199" t="str">
        <f t="shared" ref="S818:AX818" si="954">S$21</f>
        <v>S$17</v>
      </c>
      <c r="T818" s="199" t="str">
        <f t="shared" si="954"/>
        <v>T$17</v>
      </c>
      <c r="U818" s="199" t="str">
        <f t="shared" si="954"/>
        <v>U$17</v>
      </c>
      <c r="V818" s="199" t="str">
        <f t="shared" si="954"/>
        <v>V$17</v>
      </c>
      <c r="W818" s="199" t="str">
        <f t="shared" si="954"/>
        <v>W$17</v>
      </c>
      <c r="X818" s="199" t="str">
        <f t="shared" si="954"/>
        <v>X$17</v>
      </c>
      <c r="Y818" s="199" t="str">
        <f t="shared" si="954"/>
        <v>Y$17</v>
      </c>
      <c r="Z818" s="199" t="str">
        <f t="shared" si="954"/>
        <v>Z$17</v>
      </c>
      <c r="AA818" s="199" t="str">
        <f t="shared" si="954"/>
        <v>AA$17</v>
      </c>
      <c r="AB818" s="199" t="str">
        <f t="shared" si="954"/>
        <v>AB$17</v>
      </c>
      <c r="AC818" s="199" t="str">
        <f t="shared" si="954"/>
        <v>AC$17</v>
      </c>
      <c r="AD818" s="199" t="str">
        <f t="shared" si="954"/>
        <v>AD$17</v>
      </c>
      <c r="AE818" s="199" t="str">
        <f t="shared" si="954"/>
        <v>AE$17</v>
      </c>
      <c r="AF818" s="199" t="str">
        <f t="shared" si="954"/>
        <v>AF$17</v>
      </c>
      <c r="AG818" s="199" t="str">
        <f t="shared" si="954"/>
        <v>AG$17</v>
      </c>
      <c r="AH818" s="199" t="str">
        <f t="shared" si="954"/>
        <v>AH$17</v>
      </c>
      <c r="AI818" s="199" t="str">
        <f t="shared" si="954"/>
        <v>AI$17</v>
      </c>
      <c r="AJ818" s="199" t="str">
        <f t="shared" si="954"/>
        <v>AJ$17</v>
      </c>
      <c r="AK818" s="199" t="str">
        <f t="shared" si="954"/>
        <v>AK$17</v>
      </c>
      <c r="AL818" s="199" t="str">
        <f t="shared" si="954"/>
        <v>AL$17</v>
      </c>
      <c r="AM818" s="199" t="str">
        <f t="shared" si="954"/>
        <v>AM$17</v>
      </c>
      <c r="AN818" s="199" t="str">
        <f t="shared" si="954"/>
        <v>AN$17</v>
      </c>
      <c r="AO818" s="199" t="str">
        <f t="shared" si="954"/>
        <v>AO$17</v>
      </c>
      <c r="AP818" s="199" t="str">
        <f t="shared" si="954"/>
        <v>AP$17</v>
      </c>
      <c r="AQ818" s="199" t="str">
        <f t="shared" si="954"/>
        <v>AQ$17</v>
      </c>
      <c r="AR818" s="199" t="str">
        <f t="shared" si="954"/>
        <v>AR$17</v>
      </c>
      <c r="AS818" s="199" t="str">
        <f t="shared" si="954"/>
        <v>AS$17</v>
      </c>
      <c r="AT818" s="199" t="str">
        <f t="shared" si="954"/>
        <v>AT$17</v>
      </c>
      <c r="AU818" s="199" t="str">
        <f t="shared" si="954"/>
        <v>AU$17</v>
      </c>
      <c r="AV818" s="199" t="str">
        <f t="shared" si="954"/>
        <v>AV$17</v>
      </c>
      <c r="AW818" s="199" t="str">
        <f t="shared" si="954"/>
        <v>AW$17</v>
      </c>
      <c r="AX818" s="199" t="str">
        <f t="shared" si="954"/>
        <v>AX$17</v>
      </c>
      <c r="AY818" s="199" t="str">
        <f t="shared" ref="AY818:CD818" si="955">AY$21</f>
        <v>AY$17</v>
      </c>
      <c r="AZ818" s="199" t="str">
        <f t="shared" si="955"/>
        <v>AZ$17</v>
      </c>
      <c r="BA818" s="199" t="str">
        <f t="shared" si="955"/>
        <v>BA$17</v>
      </c>
      <c r="BB818" s="199" t="str">
        <f t="shared" si="955"/>
        <v>BB$17</v>
      </c>
      <c r="BC818" s="199" t="str">
        <f t="shared" si="955"/>
        <v>BC$17</v>
      </c>
      <c r="BD818" s="199" t="str">
        <f t="shared" si="955"/>
        <v>BD$17</v>
      </c>
      <c r="BE818" s="199" t="str">
        <f t="shared" si="955"/>
        <v>BE$17</v>
      </c>
      <c r="BF818" s="199" t="str">
        <f t="shared" si="955"/>
        <v>BF$17</v>
      </c>
      <c r="BG818" s="199" t="str">
        <f t="shared" si="955"/>
        <v>BG$17</v>
      </c>
      <c r="BH818" s="199" t="str">
        <f t="shared" si="955"/>
        <v>BH$17</v>
      </c>
      <c r="BI818" s="199" t="str">
        <f t="shared" si="955"/>
        <v>BI$17</v>
      </c>
      <c r="BJ818" s="199" t="str">
        <f t="shared" si="955"/>
        <v>BJ$17</v>
      </c>
      <c r="BK818" s="199" t="str">
        <f t="shared" si="955"/>
        <v>BK$17</v>
      </c>
      <c r="BL818" s="199" t="str">
        <f t="shared" si="955"/>
        <v>BL$17</v>
      </c>
      <c r="BM818" s="199" t="str">
        <f t="shared" si="955"/>
        <v>BM$17</v>
      </c>
      <c r="BN818" s="199" t="str">
        <f t="shared" si="955"/>
        <v>BN$17</v>
      </c>
      <c r="BO818" s="199" t="str">
        <f t="shared" si="955"/>
        <v>BO$17</v>
      </c>
      <c r="BP818" s="199" t="str">
        <f t="shared" si="955"/>
        <v>BP$17</v>
      </c>
      <c r="BQ818" s="199" t="str">
        <f t="shared" si="955"/>
        <v>BQ$17</v>
      </c>
      <c r="BR818" s="199" t="str">
        <f t="shared" si="955"/>
        <v>BR$17</v>
      </c>
      <c r="BS818" s="199" t="str">
        <f t="shared" si="955"/>
        <v>BS$17</v>
      </c>
      <c r="BT818" s="199" t="str">
        <f t="shared" si="955"/>
        <v>BT$17</v>
      </c>
      <c r="BU818" s="199" t="str">
        <f t="shared" si="955"/>
        <v>BU$17</v>
      </c>
      <c r="BV818" s="199" t="str">
        <f t="shared" si="955"/>
        <v>BV$17</v>
      </c>
      <c r="BW818" s="199" t="str">
        <f t="shared" si="955"/>
        <v>BW$17</v>
      </c>
      <c r="BX818" s="199" t="str">
        <f t="shared" si="955"/>
        <v>BX$17</v>
      </c>
      <c r="BY818" s="199" t="str">
        <f t="shared" si="955"/>
        <v>BY$17</v>
      </c>
      <c r="BZ818" s="199" t="str">
        <f t="shared" si="955"/>
        <v>BZ$17</v>
      </c>
      <c r="CA818" s="199" t="str">
        <f t="shared" si="955"/>
        <v>CA$17</v>
      </c>
      <c r="CB818" s="199" t="str">
        <f t="shared" si="955"/>
        <v>CB$17</v>
      </c>
      <c r="CC818" s="199" t="str">
        <f t="shared" si="955"/>
        <v>CC$17</v>
      </c>
      <c r="CD818" s="199" t="str">
        <f t="shared" si="955"/>
        <v>CD$17</v>
      </c>
      <c r="CE818" s="199" t="str">
        <f t="shared" ref="CE818:CL818" si="956">CE$21</f>
        <v>CE$17</v>
      </c>
      <c r="CF818" s="199" t="str">
        <f t="shared" si="956"/>
        <v>CF$17</v>
      </c>
      <c r="CG818" s="199" t="str">
        <f t="shared" si="956"/>
        <v>CG$17</v>
      </c>
      <c r="CH818" s="199" t="str">
        <f t="shared" si="956"/>
        <v>CH$17</v>
      </c>
      <c r="CI818" s="199" t="str">
        <f t="shared" si="956"/>
        <v>CI$17</v>
      </c>
      <c r="CJ818" s="199" t="str">
        <f t="shared" si="956"/>
        <v>CJ$17</v>
      </c>
      <c r="CK818" s="199" t="str">
        <f t="shared" si="956"/>
        <v>CK$17</v>
      </c>
      <c r="CL818" s="199" t="str">
        <f t="shared" si="956"/>
        <v>CL$17</v>
      </c>
      <c r="CN818" s="176"/>
      <c r="CO818" s="199" t="str">
        <f t="shared" ref="CO818:DL818" si="957">CO$21</f>
        <v>CO$17</v>
      </c>
      <c r="CP818" s="199" t="str">
        <f t="shared" si="957"/>
        <v>CP$17</v>
      </c>
      <c r="CQ818" s="199" t="str">
        <f t="shared" si="957"/>
        <v>CQ$17</v>
      </c>
      <c r="CR818" s="199" t="str">
        <f t="shared" si="957"/>
        <v>CR$17</v>
      </c>
      <c r="CS818" s="199" t="str">
        <f t="shared" si="957"/>
        <v>CS$17</v>
      </c>
      <c r="CT818" s="199" t="str">
        <f t="shared" si="957"/>
        <v>CT$17</v>
      </c>
      <c r="CU818" s="199" t="str">
        <f t="shared" si="957"/>
        <v>CU$17</v>
      </c>
      <c r="CV818" s="199" t="str">
        <f t="shared" si="957"/>
        <v>CV$17</v>
      </c>
      <c r="CW818" s="199" t="str">
        <f t="shared" si="957"/>
        <v>CW$17</v>
      </c>
      <c r="CX818" s="199" t="str">
        <f t="shared" si="957"/>
        <v>CX$17</v>
      </c>
      <c r="CY818" s="199" t="str">
        <f t="shared" si="957"/>
        <v>CY$17</v>
      </c>
      <c r="CZ818" s="199" t="str">
        <f t="shared" si="957"/>
        <v>CZ$17</v>
      </c>
      <c r="DA818" s="199" t="str">
        <f t="shared" si="957"/>
        <v>DA$17</v>
      </c>
      <c r="DB818" s="199" t="str">
        <f t="shared" si="957"/>
        <v>DB$17</v>
      </c>
      <c r="DC818" s="199" t="str">
        <f t="shared" si="957"/>
        <v>DC$17</v>
      </c>
      <c r="DD818" s="199" t="str">
        <f t="shared" si="957"/>
        <v>DD$17</v>
      </c>
      <c r="DE818" s="199" t="str">
        <f t="shared" si="957"/>
        <v>DE$17</v>
      </c>
      <c r="DF818" s="199" t="str">
        <f t="shared" si="957"/>
        <v>DF$17</v>
      </c>
      <c r="DG818" s="199" t="str">
        <f t="shared" si="957"/>
        <v>DG$17</v>
      </c>
      <c r="DH818" s="199" t="str">
        <f t="shared" si="957"/>
        <v>DH$17</v>
      </c>
      <c r="DI818" s="199" t="str">
        <f t="shared" si="957"/>
        <v>DI$17</v>
      </c>
      <c r="DJ818" s="199" t="str">
        <f t="shared" si="957"/>
        <v>DJ$17</v>
      </c>
      <c r="DK818" s="199" t="str">
        <f t="shared" si="957"/>
        <v>DK$17</v>
      </c>
      <c r="DL818" s="199" t="str">
        <f t="shared" si="957"/>
        <v>DL$17</v>
      </c>
    </row>
    <row r="819" spans="1:116" x14ac:dyDescent="0.4">
      <c r="A819" s="174"/>
      <c r="E819" s="8"/>
      <c r="G819" s="175" t="s">
        <v>491</v>
      </c>
      <c r="H819" s="200"/>
      <c r="I819" s="201"/>
      <c r="J819" s="201"/>
      <c r="K819" s="202"/>
      <c r="L819" s="202"/>
      <c r="M819" s="202"/>
      <c r="N819" s="202"/>
      <c r="O819" s="202"/>
      <c r="P819" s="202"/>
      <c r="R819" s="202"/>
      <c r="S819" s="174"/>
      <c r="T819" s="174"/>
      <c r="U819" s="174"/>
      <c r="V819" s="174"/>
      <c r="W819" s="174"/>
      <c r="X819" s="174"/>
      <c r="Y819" s="174"/>
      <c r="Z819" s="174"/>
      <c r="AA819" s="174"/>
      <c r="AB819" s="174"/>
      <c r="AC819" s="174"/>
      <c r="AD819" s="174"/>
      <c r="AE819" s="174"/>
      <c r="AF819" s="174"/>
      <c r="AG819" s="174"/>
      <c r="AH819" s="174"/>
      <c r="AI819" s="174"/>
      <c r="AJ819" s="174"/>
      <c r="AK819" s="174"/>
      <c r="AL819" s="174"/>
      <c r="AM819" s="174"/>
      <c r="AN819" s="174"/>
      <c r="AO819" s="174"/>
      <c r="AP819" s="174"/>
      <c r="AQ819" s="174"/>
      <c r="AR819" s="174"/>
      <c r="AS819" s="174"/>
      <c r="AT819" s="174"/>
      <c r="AU819" s="174"/>
      <c r="AV819" s="174"/>
      <c r="AW819" s="174"/>
      <c r="AX819" s="174"/>
      <c r="AY819" s="174"/>
      <c r="AZ819" s="174"/>
      <c r="BA819" s="174"/>
      <c r="BB819" s="174"/>
      <c r="BC819" s="174"/>
      <c r="BD819" s="174"/>
      <c r="BE819" s="174"/>
      <c r="BF819" s="174"/>
      <c r="BG819" s="174"/>
      <c r="BH819" s="174"/>
      <c r="BI819" s="174"/>
      <c r="BJ819" s="174"/>
      <c r="BK819" s="174"/>
      <c r="BL819" s="174"/>
      <c r="BM819" s="174"/>
      <c r="BN819" s="174"/>
      <c r="BO819" s="174"/>
      <c r="BP819" s="174"/>
      <c r="BQ819" s="174"/>
      <c r="BR819" s="174"/>
      <c r="BS819" s="174"/>
      <c r="BT819" s="174"/>
      <c r="BU819" s="174"/>
      <c r="BV819" s="174"/>
      <c r="BW819" s="174"/>
      <c r="BX819" s="174"/>
      <c r="BY819" s="174"/>
      <c r="BZ819" s="174"/>
      <c r="CA819" s="174"/>
      <c r="CB819" s="174"/>
      <c r="CC819" s="174"/>
      <c r="CD819" s="174"/>
      <c r="CE819" s="174"/>
      <c r="CF819" s="174"/>
      <c r="CG819" s="174"/>
      <c r="CH819" s="174"/>
      <c r="CI819" s="174"/>
      <c r="CJ819" s="174"/>
      <c r="CK819" s="174"/>
      <c r="CL819" s="174"/>
      <c r="CN819" s="201"/>
      <c r="CO819" s="174"/>
      <c r="CP819" s="174"/>
      <c r="CQ819" s="174"/>
      <c r="CR819" s="174"/>
      <c r="CS819" s="174"/>
      <c r="CT819" s="174"/>
      <c r="CU819" s="174"/>
      <c r="CV819" s="174"/>
      <c r="CW819" s="174"/>
      <c r="CX819" s="174"/>
      <c r="CY819" s="174"/>
      <c r="CZ819" s="174"/>
      <c r="DA819" s="174"/>
      <c r="DB819" s="174"/>
      <c r="DC819" s="174"/>
      <c r="DD819" s="174"/>
      <c r="DE819" s="174"/>
      <c r="DF819" s="174"/>
      <c r="DG819" s="174"/>
      <c r="DH819" s="174"/>
      <c r="DI819" s="174"/>
      <c r="DJ819" s="174"/>
      <c r="DK819" s="174"/>
      <c r="DL819" s="174"/>
    </row>
    <row r="820" spans="1:116" x14ac:dyDescent="0.4">
      <c r="A820" s="174"/>
      <c r="E820" s="8"/>
      <c r="G820" s="175" t="s">
        <v>505</v>
      </c>
      <c r="H820" s="200"/>
      <c r="I820" s="201"/>
      <c r="J820" s="201"/>
      <c r="K820" s="202"/>
      <c r="L820" s="202"/>
      <c r="M820" s="202"/>
      <c r="N820" s="202"/>
      <c r="O820" s="202"/>
      <c r="P820" s="202"/>
      <c r="R820" s="202"/>
      <c r="S820" s="190"/>
      <c r="T820" s="190"/>
      <c r="U820" s="190"/>
      <c r="V820" s="190"/>
      <c r="W820" s="190"/>
      <c r="X820" s="190"/>
      <c r="Y820" s="190"/>
      <c r="Z820" s="190"/>
      <c r="AA820" s="190"/>
      <c r="AB820" s="190"/>
      <c r="AC820" s="190"/>
      <c r="AD820" s="190"/>
      <c r="AE820" s="190"/>
      <c r="AF820" s="190"/>
      <c r="AG820" s="190"/>
      <c r="AH820" s="190"/>
      <c r="AI820" s="190"/>
      <c r="AJ820" s="190"/>
      <c r="AK820" s="190"/>
      <c r="AL820" s="190"/>
      <c r="AM820" s="190"/>
      <c r="AN820" s="190"/>
      <c r="AO820" s="190"/>
      <c r="AP820" s="190"/>
      <c r="AQ820" s="190"/>
      <c r="AR820" s="190"/>
      <c r="AS820" s="190"/>
      <c r="AT820" s="190"/>
      <c r="AU820" s="190"/>
      <c r="AV820" s="190"/>
      <c r="AW820" s="190"/>
      <c r="AX820" s="190"/>
      <c r="AY820" s="190"/>
      <c r="AZ820" s="190"/>
      <c r="BA820" s="190"/>
      <c r="BB820" s="190"/>
      <c r="BC820" s="190"/>
      <c r="BD820" s="190"/>
      <c r="BE820" s="190"/>
      <c r="BF820" s="190"/>
      <c r="BG820" s="190"/>
      <c r="BH820" s="190"/>
      <c r="BI820" s="190"/>
      <c r="BJ820" s="190"/>
      <c r="BK820" s="190"/>
      <c r="BL820" s="190"/>
      <c r="BM820" s="190"/>
      <c r="BN820" s="190"/>
      <c r="BO820" s="190"/>
      <c r="BP820" s="190"/>
      <c r="BQ820" s="190"/>
      <c r="BR820" s="190"/>
      <c r="BS820" s="190"/>
      <c r="BT820" s="190"/>
      <c r="BU820" s="190"/>
      <c r="BV820" s="190"/>
      <c r="BW820" s="190"/>
      <c r="BX820" s="190"/>
      <c r="BY820" s="190"/>
      <c r="BZ820" s="190"/>
      <c r="CA820" s="190"/>
      <c r="CB820" s="190"/>
      <c r="CC820" s="190"/>
      <c r="CD820" s="190"/>
      <c r="CE820" s="190"/>
      <c r="CF820" s="190"/>
      <c r="CG820" s="190"/>
      <c r="CH820" s="190"/>
      <c r="CI820" s="190"/>
      <c r="CJ820" s="190"/>
      <c r="CK820" s="190"/>
      <c r="CL820" s="190"/>
      <c r="CN820" s="201"/>
      <c r="CO820" s="190"/>
      <c r="CP820" s="190"/>
      <c r="CQ820" s="190"/>
      <c r="CR820" s="190"/>
      <c r="CS820" s="190"/>
      <c r="CT820" s="190"/>
      <c r="CU820" s="190"/>
      <c r="CV820" s="190"/>
      <c r="CW820" s="190"/>
      <c r="CX820" s="190"/>
      <c r="CY820" s="190"/>
      <c r="CZ820" s="190"/>
      <c r="DA820" s="190"/>
      <c r="DB820" s="190"/>
      <c r="DC820" s="190"/>
      <c r="DD820" s="190"/>
      <c r="DE820" s="190"/>
      <c r="DF820" s="190"/>
      <c r="DG820" s="190"/>
      <c r="DH820" s="190"/>
      <c r="DI820" s="190"/>
      <c r="DJ820" s="190"/>
      <c r="DK820" s="190"/>
      <c r="DL820" s="190"/>
    </row>
    <row r="821" spans="1:116" x14ac:dyDescent="0.4">
      <c r="A821" s="174"/>
      <c r="E821" s="8"/>
      <c r="G821" s="175" t="s">
        <v>463</v>
      </c>
      <c r="H821" s="200"/>
      <c r="I821" s="201"/>
      <c r="J821" s="201"/>
      <c r="K821" s="202"/>
      <c r="L821" s="202"/>
      <c r="M821" s="202"/>
      <c r="N821" s="202"/>
      <c r="O821" s="202"/>
      <c r="P821" s="202"/>
      <c r="R821" s="202"/>
      <c r="S821" s="190" t="str">
        <f t="shared" ref="S821:AX821" si="958">S$22</f>
        <v>S$18</v>
      </c>
      <c r="T821" s="190" t="str">
        <f t="shared" si="958"/>
        <v>T$18</v>
      </c>
      <c r="U821" s="190" t="str">
        <f t="shared" si="958"/>
        <v>U$18</v>
      </c>
      <c r="V821" s="190" t="str">
        <f t="shared" si="958"/>
        <v>V$18</v>
      </c>
      <c r="W821" s="190" t="str">
        <f t="shared" si="958"/>
        <v>W$18</v>
      </c>
      <c r="X821" s="190" t="str">
        <f t="shared" si="958"/>
        <v>X$18</v>
      </c>
      <c r="Y821" s="190" t="str">
        <f t="shared" si="958"/>
        <v>Y$18</v>
      </c>
      <c r="Z821" s="190" t="str">
        <f t="shared" si="958"/>
        <v>Z$18</v>
      </c>
      <c r="AA821" s="190" t="str">
        <f t="shared" si="958"/>
        <v>AA$18</v>
      </c>
      <c r="AB821" s="190" t="str">
        <f t="shared" si="958"/>
        <v>AB$18</v>
      </c>
      <c r="AC821" s="190" t="str">
        <f t="shared" si="958"/>
        <v>AC$18</v>
      </c>
      <c r="AD821" s="190" t="str">
        <f t="shared" si="958"/>
        <v>AD$18</v>
      </c>
      <c r="AE821" s="190" t="str">
        <f t="shared" si="958"/>
        <v>AE$18</v>
      </c>
      <c r="AF821" s="190" t="str">
        <f t="shared" si="958"/>
        <v>AF$18</v>
      </c>
      <c r="AG821" s="190" t="str">
        <f t="shared" si="958"/>
        <v>AG$18</v>
      </c>
      <c r="AH821" s="190" t="str">
        <f t="shared" si="958"/>
        <v>AH$18</v>
      </c>
      <c r="AI821" s="190" t="str">
        <f t="shared" si="958"/>
        <v>AI$18</v>
      </c>
      <c r="AJ821" s="190" t="str">
        <f t="shared" si="958"/>
        <v>AJ$18</v>
      </c>
      <c r="AK821" s="190" t="str">
        <f t="shared" si="958"/>
        <v>AK$18</v>
      </c>
      <c r="AL821" s="190" t="str">
        <f t="shared" si="958"/>
        <v>AL$18</v>
      </c>
      <c r="AM821" s="190" t="str">
        <f t="shared" si="958"/>
        <v>AM$18</v>
      </c>
      <c r="AN821" s="190" t="str">
        <f t="shared" si="958"/>
        <v>AN$18</v>
      </c>
      <c r="AO821" s="190" t="str">
        <f t="shared" si="958"/>
        <v>AO$18</v>
      </c>
      <c r="AP821" s="190" t="str">
        <f t="shared" si="958"/>
        <v>AP$18</v>
      </c>
      <c r="AQ821" s="190" t="str">
        <f t="shared" si="958"/>
        <v>AQ$18</v>
      </c>
      <c r="AR821" s="190" t="str">
        <f t="shared" si="958"/>
        <v>AR$18</v>
      </c>
      <c r="AS821" s="190" t="str">
        <f t="shared" si="958"/>
        <v>AS$18</v>
      </c>
      <c r="AT821" s="190" t="str">
        <f t="shared" si="958"/>
        <v>AT$18</v>
      </c>
      <c r="AU821" s="190" t="str">
        <f t="shared" si="958"/>
        <v>AU$18</v>
      </c>
      <c r="AV821" s="190" t="str">
        <f t="shared" si="958"/>
        <v>AV$18</v>
      </c>
      <c r="AW821" s="190" t="str">
        <f t="shared" si="958"/>
        <v>AW$18</v>
      </c>
      <c r="AX821" s="190" t="str">
        <f t="shared" si="958"/>
        <v>AX$18</v>
      </c>
      <c r="AY821" s="190" t="str">
        <f t="shared" ref="AY821:CD821" si="959">AY$22</f>
        <v>AY$18</v>
      </c>
      <c r="AZ821" s="190" t="str">
        <f t="shared" si="959"/>
        <v>AZ$18</v>
      </c>
      <c r="BA821" s="190" t="str">
        <f t="shared" si="959"/>
        <v>BA$18</v>
      </c>
      <c r="BB821" s="190" t="str">
        <f t="shared" si="959"/>
        <v>BB$18</v>
      </c>
      <c r="BC821" s="190" t="str">
        <f t="shared" si="959"/>
        <v>BC$18</v>
      </c>
      <c r="BD821" s="190" t="str">
        <f t="shared" si="959"/>
        <v>BD$18</v>
      </c>
      <c r="BE821" s="190" t="str">
        <f t="shared" si="959"/>
        <v>BE$18</v>
      </c>
      <c r="BF821" s="190" t="str">
        <f t="shared" si="959"/>
        <v>BF$18</v>
      </c>
      <c r="BG821" s="190" t="str">
        <f t="shared" si="959"/>
        <v>BG$18</v>
      </c>
      <c r="BH821" s="190" t="str">
        <f t="shared" si="959"/>
        <v>BH$18</v>
      </c>
      <c r="BI821" s="190" t="str">
        <f t="shared" si="959"/>
        <v>BI$18</v>
      </c>
      <c r="BJ821" s="190" t="str">
        <f t="shared" si="959"/>
        <v>BJ$18</v>
      </c>
      <c r="BK821" s="190" t="str">
        <f t="shared" si="959"/>
        <v>BK$18</v>
      </c>
      <c r="BL821" s="190" t="str">
        <f t="shared" si="959"/>
        <v>BL$18</v>
      </c>
      <c r="BM821" s="190" t="str">
        <f t="shared" si="959"/>
        <v>BM$18</v>
      </c>
      <c r="BN821" s="190" t="str">
        <f t="shared" si="959"/>
        <v>BN$18</v>
      </c>
      <c r="BO821" s="190" t="str">
        <f t="shared" si="959"/>
        <v>BO$18</v>
      </c>
      <c r="BP821" s="190" t="str">
        <f t="shared" si="959"/>
        <v>BP$18</v>
      </c>
      <c r="BQ821" s="190" t="str">
        <f t="shared" si="959"/>
        <v>BQ$18</v>
      </c>
      <c r="BR821" s="190" t="str">
        <f t="shared" si="959"/>
        <v>BR$18</v>
      </c>
      <c r="BS821" s="190" t="str">
        <f t="shared" si="959"/>
        <v>BS$18</v>
      </c>
      <c r="BT821" s="190" t="str">
        <f t="shared" si="959"/>
        <v>BT$18</v>
      </c>
      <c r="BU821" s="190" t="str">
        <f t="shared" si="959"/>
        <v>BU$18</v>
      </c>
      <c r="BV821" s="190" t="str">
        <f t="shared" si="959"/>
        <v>BV$18</v>
      </c>
      <c r="BW821" s="190" t="str">
        <f t="shared" si="959"/>
        <v>BW$18</v>
      </c>
      <c r="BX821" s="190" t="str">
        <f t="shared" si="959"/>
        <v>BX$18</v>
      </c>
      <c r="BY821" s="190" t="str">
        <f t="shared" si="959"/>
        <v>BY$18</v>
      </c>
      <c r="BZ821" s="190" t="str">
        <f t="shared" si="959"/>
        <v>BZ$18</v>
      </c>
      <c r="CA821" s="190" t="str">
        <f t="shared" si="959"/>
        <v>CA$18</v>
      </c>
      <c r="CB821" s="190" t="str">
        <f t="shared" si="959"/>
        <v>CB$18</v>
      </c>
      <c r="CC821" s="190" t="str">
        <f t="shared" si="959"/>
        <v>CC$18</v>
      </c>
      <c r="CD821" s="190" t="str">
        <f t="shared" si="959"/>
        <v>CD$18</v>
      </c>
      <c r="CE821" s="190" t="str">
        <f t="shared" ref="CE821:CL821" si="960">CE$22</f>
        <v>CE$18</v>
      </c>
      <c r="CF821" s="190" t="str">
        <f t="shared" si="960"/>
        <v>CF$18</v>
      </c>
      <c r="CG821" s="190" t="str">
        <f t="shared" si="960"/>
        <v>CG$18</v>
      </c>
      <c r="CH821" s="190" t="str">
        <f t="shared" si="960"/>
        <v>CH$18</v>
      </c>
      <c r="CI821" s="190" t="str">
        <f t="shared" si="960"/>
        <v>CI$18</v>
      </c>
      <c r="CJ821" s="190" t="str">
        <f t="shared" si="960"/>
        <v>CJ$18</v>
      </c>
      <c r="CK821" s="190" t="str">
        <f t="shared" si="960"/>
        <v>CK$18</v>
      </c>
      <c r="CL821" s="190" t="str">
        <f t="shared" si="960"/>
        <v>CL$18</v>
      </c>
      <c r="CN821" s="201"/>
      <c r="CO821" s="190" t="str">
        <f t="shared" ref="CO821:DL821" si="961">CO$22</f>
        <v>CO$18</v>
      </c>
      <c r="CP821" s="190" t="str">
        <f t="shared" si="961"/>
        <v>CP$18</v>
      </c>
      <c r="CQ821" s="190" t="str">
        <f t="shared" si="961"/>
        <v>CQ$18</v>
      </c>
      <c r="CR821" s="190" t="str">
        <f t="shared" si="961"/>
        <v>CR$18</v>
      </c>
      <c r="CS821" s="190" t="str">
        <f t="shared" si="961"/>
        <v>CS$18</v>
      </c>
      <c r="CT821" s="190" t="str">
        <f t="shared" si="961"/>
        <v>CT$18</v>
      </c>
      <c r="CU821" s="190" t="str">
        <f t="shared" si="961"/>
        <v>CU$18</v>
      </c>
      <c r="CV821" s="190" t="str">
        <f t="shared" si="961"/>
        <v>CV$18</v>
      </c>
      <c r="CW821" s="190" t="str">
        <f t="shared" si="961"/>
        <v>CW$18</v>
      </c>
      <c r="CX821" s="190" t="str">
        <f t="shared" si="961"/>
        <v>CX$18</v>
      </c>
      <c r="CY821" s="190" t="str">
        <f t="shared" si="961"/>
        <v>CY$18</v>
      </c>
      <c r="CZ821" s="190" t="str">
        <f t="shared" si="961"/>
        <v>CZ$18</v>
      </c>
      <c r="DA821" s="190" t="str">
        <f t="shared" si="961"/>
        <v>DA$18</v>
      </c>
      <c r="DB821" s="190" t="str">
        <f t="shared" si="961"/>
        <v>DB$18</v>
      </c>
      <c r="DC821" s="190" t="str">
        <f t="shared" si="961"/>
        <v>DC$18</v>
      </c>
      <c r="DD821" s="190" t="str">
        <f t="shared" si="961"/>
        <v>DD$18</v>
      </c>
      <c r="DE821" s="190" t="str">
        <f t="shared" si="961"/>
        <v>DE$18</v>
      </c>
      <c r="DF821" s="190" t="str">
        <f t="shared" si="961"/>
        <v>DF$18</v>
      </c>
      <c r="DG821" s="190" t="str">
        <f t="shared" si="961"/>
        <v>DG$18</v>
      </c>
      <c r="DH821" s="190" t="str">
        <f t="shared" si="961"/>
        <v>DH$18</v>
      </c>
      <c r="DI821" s="190" t="str">
        <f t="shared" si="961"/>
        <v>DI$18</v>
      </c>
      <c r="DJ821" s="190" t="str">
        <f t="shared" si="961"/>
        <v>DJ$18</v>
      </c>
      <c r="DK821" s="190" t="str">
        <f t="shared" si="961"/>
        <v>DK$18</v>
      </c>
      <c r="DL821" s="190" t="str">
        <f t="shared" si="961"/>
        <v>DL$18</v>
      </c>
    </row>
    <row r="822" spans="1:116" x14ac:dyDescent="0.4">
      <c r="A822" s="174"/>
      <c r="E822" s="8"/>
      <c r="G822" s="175" t="s">
        <v>464</v>
      </c>
      <c r="H822" s="200"/>
      <c r="I822" s="201"/>
      <c r="J822" s="201"/>
      <c r="K822" s="202"/>
      <c r="L822" s="202"/>
      <c r="M822" s="202"/>
      <c r="N822" s="202"/>
      <c r="O822" s="202"/>
      <c r="P822" s="202"/>
      <c r="R822" s="202"/>
      <c r="S822" s="190" t="str">
        <f t="shared" ref="S822:AX822" si="962">S$23</f>
        <v>S$19</v>
      </c>
      <c r="T822" s="190" t="str">
        <f t="shared" si="962"/>
        <v>T$19</v>
      </c>
      <c r="U822" s="190" t="str">
        <f t="shared" si="962"/>
        <v>U$19</v>
      </c>
      <c r="V822" s="190" t="str">
        <f t="shared" si="962"/>
        <v>V$19</v>
      </c>
      <c r="W822" s="190" t="str">
        <f t="shared" si="962"/>
        <v>W$19</v>
      </c>
      <c r="X822" s="190" t="str">
        <f t="shared" si="962"/>
        <v>X$19</v>
      </c>
      <c r="Y822" s="190" t="str">
        <f t="shared" si="962"/>
        <v>Y$19</v>
      </c>
      <c r="Z822" s="190" t="str">
        <f t="shared" si="962"/>
        <v>Z$19</v>
      </c>
      <c r="AA822" s="190" t="str">
        <f t="shared" si="962"/>
        <v>AA$19</v>
      </c>
      <c r="AB822" s="190" t="str">
        <f t="shared" si="962"/>
        <v>AB$19</v>
      </c>
      <c r="AC822" s="190" t="str">
        <f t="shared" si="962"/>
        <v>AC$19</v>
      </c>
      <c r="AD822" s="190" t="str">
        <f t="shared" si="962"/>
        <v>AD$19</v>
      </c>
      <c r="AE822" s="190" t="str">
        <f t="shared" si="962"/>
        <v>AE$19</v>
      </c>
      <c r="AF822" s="190" t="str">
        <f t="shared" si="962"/>
        <v>AF$19</v>
      </c>
      <c r="AG822" s="190" t="str">
        <f t="shared" si="962"/>
        <v>AG$19</v>
      </c>
      <c r="AH822" s="190" t="str">
        <f t="shared" si="962"/>
        <v>AH$19</v>
      </c>
      <c r="AI822" s="190" t="str">
        <f t="shared" si="962"/>
        <v>AI$19</v>
      </c>
      <c r="AJ822" s="190" t="str">
        <f t="shared" si="962"/>
        <v>AJ$19</v>
      </c>
      <c r="AK822" s="190" t="str">
        <f t="shared" si="962"/>
        <v>AK$19</v>
      </c>
      <c r="AL822" s="190" t="str">
        <f t="shared" si="962"/>
        <v>AL$19</v>
      </c>
      <c r="AM822" s="190" t="str">
        <f t="shared" si="962"/>
        <v>AM$19</v>
      </c>
      <c r="AN822" s="190" t="str">
        <f t="shared" si="962"/>
        <v>AN$19</v>
      </c>
      <c r="AO822" s="190" t="str">
        <f t="shared" si="962"/>
        <v>AO$19</v>
      </c>
      <c r="AP822" s="190" t="str">
        <f t="shared" si="962"/>
        <v>AP$19</v>
      </c>
      <c r="AQ822" s="190" t="str">
        <f t="shared" si="962"/>
        <v>AQ$19</v>
      </c>
      <c r="AR822" s="190" t="str">
        <f t="shared" si="962"/>
        <v>AR$19</v>
      </c>
      <c r="AS822" s="190" t="str">
        <f t="shared" si="962"/>
        <v>AS$19</v>
      </c>
      <c r="AT822" s="190" t="str">
        <f t="shared" si="962"/>
        <v>AT$19</v>
      </c>
      <c r="AU822" s="190" t="str">
        <f t="shared" si="962"/>
        <v>AU$19</v>
      </c>
      <c r="AV822" s="190" t="str">
        <f t="shared" si="962"/>
        <v>AV$19</v>
      </c>
      <c r="AW822" s="190" t="str">
        <f t="shared" si="962"/>
        <v>AW$19</v>
      </c>
      <c r="AX822" s="190" t="str">
        <f t="shared" si="962"/>
        <v>AX$19</v>
      </c>
      <c r="AY822" s="190" t="str">
        <f t="shared" ref="AY822:CD822" si="963">AY$23</f>
        <v>AY$19</v>
      </c>
      <c r="AZ822" s="190" t="str">
        <f t="shared" si="963"/>
        <v>AZ$19</v>
      </c>
      <c r="BA822" s="190" t="str">
        <f t="shared" si="963"/>
        <v>BA$19</v>
      </c>
      <c r="BB822" s="190" t="str">
        <f t="shared" si="963"/>
        <v>BB$19</v>
      </c>
      <c r="BC822" s="190" t="str">
        <f t="shared" si="963"/>
        <v>BC$19</v>
      </c>
      <c r="BD822" s="190" t="str">
        <f t="shared" si="963"/>
        <v>BD$19</v>
      </c>
      <c r="BE822" s="190" t="str">
        <f t="shared" si="963"/>
        <v>BE$19</v>
      </c>
      <c r="BF822" s="190" t="str">
        <f t="shared" si="963"/>
        <v>BF$19</v>
      </c>
      <c r="BG822" s="190" t="str">
        <f t="shared" si="963"/>
        <v>BG$19</v>
      </c>
      <c r="BH822" s="190" t="str">
        <f t="shared" si="963"/>
        <v>BH$19</v>
      </c>
      <c r="BI822" s="190" t="str">
        <f t="shared" si="963"/>
        <v>BI$19</v>
      </c>
      <c r="BJ822" s="190" t="str">
        <f t="shared" si="963"/>
        <v>BJ$19</v>
      </c>
      <c r="BK822" s="190" t="str">
        <f t="shared" si="963"/>
        <v>BK$19</v>
      </c>
      <c r="BL822" s="190" t="str">
        <f t="shared" si="963"/>
        <v>BL$19</v>
      </c>
      <c r="BM822" s="190" t="str">
        <f t="shared" si="963"/>
        <v>BM$19</v>
      </c>
      <c r="BN822" s="190" t="str">
        <f t="shared" si="963"/>
        <v>BN$19</v>
      </c>
      <c r="BO822" s="190" t="str">
        <f t="shared" si="963"/>
        <v>BO$19</v>
      </c>
      <c r="BP822" s="190" t="str">
        <f t="shared" si="963"/>
        <v>BP$19</v>
      </c>
      <c r="BQ822" s="190" t="str">
        <f t="shared" si="963"/>
        <v>BQ$19</v>
      </c>
      <c r="BR822" s="190" t="str">
        <f t="shared" si="963"/>
        <v>BR$19</v>
      </c>
      <c r="BS822" s="190" t="str">
        <f t="shared" si="963"/>
        <v>BS$19</v>
      </c>
      <c r="BT822" s="190" t="str">
        <f t="shared" si="963"/>
        <v>BT$19</v>
      </c>
      <c r="BU822" s="190" t="str">
        <f t="shared" si="963"/>
        <v>BU$19</v>
      </c>
      <c r="BV822" s="190" t="str">
        <f t="shared" si="963"/>
        <v>BV$19</v>
      </c>
      <c r="BW822" s="190" t="str">
        <f t="shared" si="963"/>
        <v>BW$19</v>
      </c>
      <c r="BX822" s="190" t="str">
        <f t="shared" si="963"/>
        <v>BX$19</v>
      </c>
      <c r="BY822" s="190" t="str">
        <f t="shared" si="963"/>
        <v>BY$19</v>
      </c>
      <c r="BZ822" s="190" t="str">
        <f t="shared" si="963"/>
        <v>BZ$19</v>
      </c>
      <c r="CA822" s="190" t="str">
        <f t="shared" si="963"/>
        <v>CA$19</v>
      </c>
      <c r="CB822" s="190" t="str">
        <f t="shared" si="963"/>
        <v>CB$19</v>
      </c>
      <c r="CC822" s="190" t="str">
        <f t="shared" si="963"/>
        <v>CC$19</v>
      </c>
      <c r="CD822" s="190" t="str">
        <f t="shared" si="963"/>
        <v>CD$19</v>
      </c>
      <c r="CE822" s="190" t="str">
        <f t="shared" ref="CE822:CL822" si="964">CE$23</f>
        <v>CE$19</v>
      </c>
      <c r="CF822" s="190" t="str">
        <f t="shared" si="964"/>
        <v>CF$19</v>
      </c>
      <c r="CG822" s="190" t="str">
        <f t="shared" si="964"/>
        <v>CG$19</v>
      </c>
      <c r="CH822" s="190" t="str">
        <f t="shared" si="964"/>
        <v>CH$19</v>
      </c>
      <c r="CI822" s="190" t="str">
        <f t="shared" si="964"/>
        <v>CI$19</v>
      </c>
      <c r="CJ822" s="190" t="str">
        <f t="shared" si="964"/>
        <v>CJ$19</v>
      </c>
      <c r="CK822" s="190" t="str">
        <f t="shared" si="964"/>
        <v>CK$19</v>
      </c>
      <c r="CL822" s="190" t="str">
        <f t="shared" si="964"/>
        <v>CL$19</v>
      </c>
      <c r="CN822" s="201"/>
      <c r="CO822" s="190" t="str">
        <f t="shared" ref="CO822:DL822" si="965">CO$23</f>
        <v>CO$19</v>
      </c>
      <c r="CP822" s="190" t="str">
        <f t="shared" si="965"/>
        <v>CP$19</v>
      </c>
      <c r="CQ822" s="190" t="str">
        <f t="shared" si="965"/>
        <v>CQ$19</v>
      </c>
      <c r="CR822" s="190" t="str">
        <f t="shared" si="965"/>
        <v>CR$19</v>
      </c>
      <c r="CS822" s="190" t="str">
        <f t="shared" si="965"/>
        <v>CS$19</v>
      </c>
      <c r="CT822" s="190" t="str">
        <f t="shared" si="965"/>
        <v>CT$19</v>
      </c>
      <c r="CU822" s="190" t="str">
        <f t="shared" si="965"/>
        <v>CU$19</v>
      </c>
      <c r="CV822" s="190" t="str">
        <f t="shared" si="965"/>
        <v>CV$19</v>
      </c>
      <c r="CW822" s="190" t="str">
        <f t="shared" si="965"/>
        <v>CW$19</v>
      </c>
      <c r="CX822" s="190" t="str">
        <f t="shared" si="965"/>
        <v>CX$19</v>
      </c>
      <c r="CY822" s="190" t="str">
        <f t="shared" si="965"/>
        <v>CY$19</v>
      </c>
      <c r="CZ822" s="190" t="str">
        <f t="shared" si="965"/>
        <v>CZ$19</v>
      </c>
      <c r="DA822" s="190" t="str">
        <f t="shared" si="965"/>
        <v>DA$19</v>
      </c>
      <c r="DB822" s="190" t="str">
        <f t="shared" si="965"/>
        <v>DB$19</v>
      </c>
      <c r="DC822" s="190" t="str">
        <f t="shared" si="965"/>
        <v>DC$19</v>
      </c>
      <c r="DD822" s="190" t="str">
        <f t="shared" si="965"/>
        <v>DD$19</v>
      </c>
      <c r="DE822" s="190" t="str">
        <f t="shared" si="965"/>
        <v>DE$19</v>
      </c>
      <c r="DF822" s="190" t="str">
        <f t="shared" si="965"/>
        <v>DF$19</v>
      </c>
      <c r="DG822" s="190" t="str">
        <f t="shared" si="965"/>
        <v>DG$19</v>
      </c>
      <c r="DH822" s="190" t="str">
        <f t="shared" si="965"/>
        <v>DH$19</v>
      </c>
      <c r="DI822" s="190" t="str">
        <f t="shared" si="965"/>
        <v>DI$19</v>
      </c>
      <c r="DJ822" s="190" t="str">
        <f t="shared" si="965"/>
        <v>DJ$19</v>
      </c>
      <c r="DK822" s="190" t="str">
        <f t="shared" si="965"/>
        <v>DK$19</v>
      </c>
      <c r="DL822" s="190" t="str">
        <f t="shared" si="965"/>
        <v>DL$19</v>
      </c>
    </row>
    <row r="823" spans="1:116" x14ac:dyDescent="0.4">
      <c r="A823" s="31" t="s">
        <v>218</v>
      </c>
      <c r="B823" s="31" t="s">
        <v>81</v>
      </c>
      <c r="C823" s="31"/>
      <c r="D823" t="s">
        <v>799</v>
      </c>
      <c r="E823" s="8" t="str">
        <f t="shared" si="932"/>
        <v>823 DCV-S</v>
      </c>
      <c r="F823" t="s">
        <v>438</v>
      </c>
      <c r="G823" s="66" t="s">
        <v>802</v>
      </c>
      <c r="H823" s="22"/>
      <c r="I823" s="306"/>
      <c r="J823" s="306"/>
      <c r="K823" s="22"/>
      <c r="L823" s="22"/>
      <c r="M823" s="22"/>
      <c r="N823" s="22"/>
      <c r="O823" s="22"/>
      <c r="P823" s="22"/>
      <c r="R823" s="66"/>
      <c r="S823" s="307"/>
      <c r="T823" s="307"/>
      <c r="U823" s="307"/>
      <c r="V823" s="307"/>
      <c r="W823" s="307"/>
      <c r="X823" s="307"/>
      <c r="Y823" s="307"/>
      <c r="Z823" s="307"/>
      <c r="AA823" s="307"/>
      <c r="AB823" s="307"/>
      <c r="AC823" s="307"/>
      <c r="AD823" s="307"/>
      <c r="AE823" s="307"/>
      <c r="AF823" s="307"/>
      <c r="AG823" s="307"/>
      <c r="AH823" s="307"/>
      <c r="AI823" s="307"/>
      <c r="AJ823" s="307"/>
      <c r="AK823" s="307"/>
      <c r="AL823" s="307"/>
      <c r="AM823" s="307"/>
      <c r="AN823" s="307"/>
      <c r="AO823" s="307"/>
      <c r="AP823" s="307"/>
      <c r="AQ823" s="307"/>
      <c r="AR823" s="307"/>
      <c r="AS823" s="307"/>
      <c r="AT823" s="307"/>
      <c r="AU823" s="307"/>
      <c r="AV823" s="307"/>
      <c r="AW823" s="307"/>
      <c r="AX823" s="307"/>
      <c r="AY823" s="307"/>
      <c r="AZ823" s="307"/>
      <c r="BA823" s="307"/>
      <c r="BB823" s="307"/>
      <c r="BC823" s="307"/>
      <c r="BD823" s="307"/>
      <c r="BE823" s="307"/>
      <c r="BF823" s="307"/>
      <c r="BG823" s="307"/>
      <c r="BH823" s="307"/>
      <c r="BI823" s="307"/>
      <c r="BJ823" s="307"/>
      <c r="BK823" s="307"/>
      <c r="BL823" s="307"/>
      <c r="BM823" s="307"/>
      <c r="BN823" s="307"/>
      <c r="BO823" s="307"/>
      <c r="BP823" s="307"/>
      <c r="BQ823" s="307"/>
      <c r="BR823" s="307"/>
      <c r="BS823" s="307"/>
      <c r="BT823" s="307"/>
      <c r="BU823" s="307"/>
      <c r="BV823" s="307"/>
      <c r="BW823" s="307"/>
      <c r="BX823" s="307"/>
      <c r="BY823" s="307"/>
      <c r="BZ823" s="307"/>
      <c r="CA823" s="307"/>
      <c r="CB823" s="307"/>
      <c r="CC823" s="307"/>
      <c r="CD823" s="307"/>
      <c r="CE823" s="307"/>
      <c r="CF823" s="307"/>
      <c r="CG823" s="307"/>
      <c r="CH823" s="307"/>
      <c r="CI823" s="307"/>
      <c r="CJ823" s="307"/>
      <c r="CK823" s="307"/>
      <c r="CL823" s="307"/>
      <c r="CN823" s="306"/>
      <c r="CO823" s="307"/>
      <c r="CP823" s="307"/>
      <c r="CQ823" s="307"/>
      <c r="CR823" s="307"/>
      <c r="CS823" s="307"/>
      <c r="CT823" s="307"/>
      <c r="CU823" s="307"/>
      <c r="CV823" s="307"/>
      <c r="CW823" s="307"/>
      <c r="CX823" s="307"/>
      <c r="CY823" s="307"/>
      <c r="CZ823" s="307"/>
      <c r="DA823" s="307"/>
      <c r="DB823" s="307"/>
      <c r="DC823" s="307"/>
      <c r="DD823" s="307"/>
      <c r="DE823" s="307"/>
      <c r="DF823" s="307"/>
      <c r="DG823" s="307"/>
      <c r="DH823" s="307"/>
      <c r="DI823" s="307"/>
      <c r="DJ823" s="307"/>
      <c r="DK823" s="307"/>
      <c r="DL823" s="307"/>
    </row>
    <row r="824" spans="1:116" x14ac:dyDescent="0.4">
      <c r="A824" s="31"/>
      <c r="C824" s="31"/>
      <c r="D824" t="s">
        <v>799</v>
      </c>
      <c r="E824" s="8" t="str">
        <f t="shared" si="932"/>
        <v>824 DCV-S</v>
      </c>
      <c r="G824" s="95" t="str">
        <f>G826&amp;":"</f>
        <v>DC volume driven  - (Primary label):</v>
      </c>
      <c r="H824" s="31"/>
      <c r="I824" s="73"/>
      <c r="J824" s="73"/>
      <c r="K824" s="31"/>
      <c r="L824" s="31"/>
      <c r="M824" s="31"/>
      <c r="N824" s="31"/>
      <c r="O824" s="31"/>
      <c r="P824" s="31"/>
      <c r="R824" s="67"/>
      <c r="S824" s="156"/>
      <c r="T824" s="156"/>
      <c r="U824" s="156"/>
      <c r="V824" s="156"/>
      <c r="W824" s="156"/>
      <c r="X824" s="156"/>
      <c r="Y824" s="156"/>
      <c r="Z824" s="156"/>
      <c r="AA824" s="156"/>
      <c r="AB824" s="156"/>
      <c r="AC824" s="156"/>
      <c r="AD824" s="156"/>
      <c r="AE824" s="156"/>
      <c r="AF824" s="156"/>
      <c r="AG824" s="156"/>
      <c r="AH824" s="156"/>
      <c r="AI824" s="156"/>
      <c r="AJ824" s="156"/>
      <c r="AK824" s="156"/>
      <c r="AL824" s="156"/>
      <c r="AM824" s="156"/>
      <c r="AN824" s="156"/>
      <c r="AO824" s="156"/>
      <c r="AP824" s="156"/>
      <c r="AQ824" s="156"/>
      <c r="AR824" s="156"/>
      <c r="AS824" s="156"/>
      <c r="AT824" s="156"/>
      <c r="AU824" s="156"/>
      <c r="AV824" s="156"/>
      <c r="AW824" s="156"/>
      <c r="AX824" s="156"/>
      <c r="AY824" s="156"/>
      <c r="AZ824" s="156"/>
      <c r="BA824" s="156"/>
      <c r="BB824" s="156"/>
      <c r="BC824" s="156"/>
      <c r="BD824" s="156"/>
      <c r="BE824" s="156"/>
      <c r="BF824" s="156"/>
      <c r="BG824" s="156"/>
      <c r="BH824" s="156"/>
      <c r="BI824" s="156"/>
      <c r="BJ824" s="156"/>
      <c r="BK824" s="156"/>
      <c r="BL824" s="156"/>
      <c r="BM824" s="156"/>
      <c r="BN824" s="156"/>
      <c r="BO824" s="156"/>
      <c r="BP824" s="156"/>
      <c r="BQ824" s="156"/>
      <c r="BR824" s="156"/>
      <c r="BS824" s="156"/>
      <c r="BT824" s="156"/>
      <c r="BU824" s="156"/>
      <c r="BV824" s="156"/>
      <c r="BW824" s="156"/>
      <c r="BX824" s="156"/>
      <c r="BY824" s="156"/>
      <c r="BZ824" s="156"/>
      <c r="CA824" s="156"/>
      <c r="CB824" s="156"/>
      <c r="CC824" s="156"/>
      <c r="CD824" s="156"/>
      <c r="CE824" s="156"/>
      <c r="CF824" s="156"/>
      <c r="CG824" s="156"/>
      <c r="CH824" s="156"/>
      <c r="CI824" s="156"/>
      <c r="CJ824" s="156"/>
      <c r="CK824" s="156"/>
      <c r="CL824" s="156"/>
      <c r="CN824" s="73"/>
      <c r="CO824" s="156"/>
      <c r="CP824" s="156"/>
      <c r="CQ824" s="156"/>
      <c r="CR824" s="156"/>
      <c r="CS824" s="156"/>
      <c r="CT824" s="156"/>
      <c r="CU824" s="156"/>
      <c r="CV824" s="156"/>
      <c r="CW824" s="156"/>
      <c r="CX824" s="156"/>
      <c r="CY824" s="156"/>
      <c r="CZ824" s="156"/>
      <c r="DA824" s="156"/>
      <c r="DB824" s="156"/>
      <c r="DC824" s="156"/>
      <c r="DD824" s="156"/>
      <c r="DE824" s="156"/>
      <c r="DF824" s="156"/>
      <c r="DG824" s="156"/>
      <c r="DH824" s="156"/>
      <c r="DI824" s="156"/>
      <c r="DJ824" s="156"/>
      <c r="DK824" s="156"/>
      <c r="DL824" s="156"/>
    </row>
    <row r="825" spans="1:116" x14ac:dyDescent="0.4">
      <c r="B825" t="str">
        <f>E825</f>
        <v>825 DCV-S</v>
      </c>
      <c r="D825" t="s">
        <v>799</v>
      </c>
      <c r="E825" s="8" t="str">
        <f t="shared" si="932"/>
        <v>825 DCV-S</v>
      </c>
      <c r="G825" s="145" t="str">
        <f>"$ cost/"&amp;G829</f>
        <v>$ cost/primary unit</v>
      </c>
      <c r="H825" s="12"/>
      <c r="I825" s="60"/>
      <c r="J825" s="60"/>
      <c r="K825" s="18">
        <v>5</v>
      </c>
      <c r="L825" s="18">
        <v>5</v>
      </c>
      <c r="M825" s="18">
        <v>5</v>
      </c>
      <c r="N825" s="18">
        <v>5</v>
      </c>
      <c r="O825" s="18">
        <v>5</v>
      </c>
      <c r="P825" s="18">
        <v>5</v>
      </c>
      <c r="R825" s="19"/>
      <c r="S825" s="147" cm="1">
        <f t="array" ref="S825">INDEX($K:$P,ROW(),MATCH(S$3,$K$2:$P$2,0))</f>
        <v>5</v>
      </c>
      <c r="T825" s="147" cm="1">
        <f t="array" ref="T825">INDEX($K:$P,ROW(),MATCH(T$3,$K$2:$P$2,0))</f>
        <v>5</v>
      </c>
      <c r="U825" s="147" cm="1">
        <f t="array" ref="U825">INDEX($K:$P,ROW(),MATCH(U$3,$K$2:$P$2,0))</f>
        <v>5</v>
      </c>
      <c r="V825" s="147" cm="1">
        <f t="array" ref="V825">INDEX($K:$P,ROW(),MATCH(V$3,$K$2:$P$2,0))</f>
        <v>5</v>
      </c>
      <c r="W825" s="147" cm="1">
        <f t="array" ref="W825">INDEX($K:$P,ROW(),MATCH(W$3,$K$2:$P$2,0))</f>
        <v>5</v>
      </c>
      <c r="X825" s="147" cm="1">
        <f t="array" ref="X825">INDEX($K:$P,ROW(),MATCH(X$3,$K$2:$P$2,0))</f>
        <v>5</v>
      </c>
      <c r="Y825" s="147" cm="1">
        <f t="array" ref="Y825">INDEX($K:$P,ROW(),MATCH(Y$3,$K$2:$P$2,0))</f>
        <v>5</v>
      </c>
      <c r="Z825" s="147" cm="1">
        <f t="array" ref="Z825">INDEX($K:$P,ROW(),MATCH(Z$3,$K$2:$P$2,0))</f>
        <v>5</v>
      </c>
      <c r="AA825" s="147" cm="1">
        <f t="array" ref="AA825">INDEX($K:$P,ROW(),MATCH(AA$3,$K$2:$P$2,0))</f>
        <v>5</v>
      </c>
      <c r="AB825" s="147" cm="1">
        <f t="array" ref="AB825">INDEX($K:$P,ROW(),MATCH(AB$3,$K$2:$P$2,0))</f>
        <v>5</v>
      </c>
      <c r="AC825" s="147" cm="1">
        <f t="array" ref="AC825">INDEX($K:$P,ROW(),MATCH(AC$3,$K$2:$P$2,0))</f>
        <v>5</v>
      </c>
      <c r="AD825" s="147" cm="1">
        <f t="array" ref="AD825">INDEX($K:$P,ROW(),MATCH(AD$3,$K$2:$P$2,0))</f>
        <v>5</v>
      </c>
      <c r="AE825" s="147" cm="1">
        <f t="array" ref="AE825">INDEX($K:$P,ROW(),MATCH(AE$3,$K$2:$P$2,0))</f>
        <v>5</v>
      </c>
      <c r="AF825" s="147" cm="1">
        <f t="array" ref="AF825">INDEX($K:$P,ROW(),MATCH(AF$3,$K$2:$P$2,0))</f>
        <v>5</v>
      </c>
      <c r="AG825" s="147" cm="1">
        <f t="array" ref="AG825">INDEX($K:$P,ROW(),MATCH(AG$3,$K$2:$P$2,0))</f>
        <v>5</v>
      </c>
      <c r="AH825" s="147" cm="1">
        <f t="array" ref="AH825">INDEX($K:$P,ROW(),MATCH(AH$3,$K$2:$P$2,0))</f>
        <v>5</v>
      </c>
      <c r="AI825" s="147" cm="1">
        <f t="array" ref="AI825">INDEX($K:$P,ROW(),MATCH(AI$3,$K$2:$P$2,0))</f>
        <v>5</v>
      </c>
      <c r="AJ825" s="147" cm="1">
        <f t="array" ref="AJ825">INDEX($K:$P,ROW(),MATCH(AJ$3,$K$2:$P$2,0))</f>
        <v>5</v>
      </c>
      <c r="AK825" s="147" cm="1">
        <f t="array" ref="AK825">INDEX($K:$P,ROW(),MATCH(AK$3,$K$2:$P$2,0))</f>
        <v>5</v>
      </c>
      <c r="AL825" s="147" cm="1">
        <f t="array" ref="AL825">INDEX($K:$P,ROW(),MATCH(AL$3,$K$2:$P$2,0))</f>
        <v>5</v>
      </c>
      <c r="AM825" s="147" cm="1">
        <f t="array" ref="AM825">INDEX($K:$P,ROW(),MATCH(AM$3,$K$2:$P$2,0))</f>
        <v>5</v>
      </c>
      <c r="AN825" s="147" cm="1">
        <f t="array" ref="AN825">INDEX($K:$P,ROW(),MATCH(AN$3,$K$2:$P$2,0))</f>
        <v>5</v>
      </c>
      <c r="AO825" s="147" cm="1">
        <f t="array" ref="AO825">INDEX($K:$P,ROW(),MATCH(AO$3,$K$2:$P$2,0))</f>
        <v>5</v>
      </c>
      <c r="AP825" s="147" cm="1">
        <f t="array" ref="AP825">INDEX($K:$P,ROW(),MATCH(AP$3,$K$2:$P$2,0))</f>
        <v>5</v>
      </c>
      <c r="AQ825" s="147" cm="1">
        <f t="array" ref="AQ825">INDEX($K:$P,ROW(),MATCH(AQ$3,$K$2:$P$2,0))</f>
        <v>5</v>
      </c>
      <c r="AR825" s="147" cm="1">
        <f t="array" ref="AR825">INDEX($K:$P,ROW(),MATCH(AR$3,$K$2:$P$2,0))</f>
        <v>5</v>
      </c>
      <c r="AS825" s="147" cm="1">
        <f t="array" ref="AS825">INDEX($K:$P,ROW(),MATCH(AS$3,$K$2:$P$2,0))</f>
        <v>5</v>
      </c>
      <c r="AT825" s="147" cm="1">
        <f t="array" ref="AT825">INDEX($K:$P,ROW(),MATCH(AT$3,$K$2:$P$2,0))</f>
        <v>5</v>
      </c>
      <c r="AU825" s="147" cm="1">
        <f t="array" ref="AU825">INDEX($K:$P,ROW(),MATCH(AU$3,$K$2:$P$2,0))</f>
        <v>5</v>
      </c>
      <c r="AV825" s="147" cm="1">
        <f t="array" ref="AV825">INDEX($K:$P,ROW(),MATCH(AV$3,$K$2:$P$2,0))</f>
        <v>5</v>
      </c>
      <c r="AW825" s="147" cm="1">
        <f t="array" ref="AW825">INDEX($K:$P,ROW(),MATCH(AW$3,$K$2:$P$2,0))</f>
        <v>5</v>
      </c>
      <c r="AX825" s="147" cm="1">
        <f t="array" ref="AX825">INDEX($K:$P,ROW(),MATCH(AX$3,$K$2:$P$2,0))</f>
        <v>5</v>
      </c>
      <c r="AY825" s="147" cm="1">
        <f t="array" ref="AY825">INDEX($K:$P,ROW(),MATCH(AY$3,$K$2:$P$2,0))</f>
        <v>5</v>
      </c>
      <c r="AZ825" s="147" cm="1">
        <f t="array" ref="AZ825">INDEX($K:$P,ROW(),MATCH(AZ$3,$K$2:$P$2,0))</f>
        <v>5</v>
      </c>
      <c r="BA825" s="147" cm="1">
        <f t="array" ref="BA825">INDEX($K:$P,ROW(),MATCH(BA$3,$K$2:$P$2,0))</f>
        <v>5</v>
      </c>
      <c r="BB825" s="147" cm="1">
        <f t="array" ref="BB825">INDEX($K:$P,ROW(),MATCH(BB$3,$K$2:$P$2,0))</f>
        <v>5</v>
      </c>
      <c r="BC825" s="147" cm="1">
        <f t="array" ref="BC825">INDEX($K:$P,ROW(),MATCH(BC$3,$K$2:$P$2,0))</f>
        <v>5</v>
      </c>
      <c r="BD825" s="147" cm="1">
        <f t="array" ref="BD825">INDEX($K:$P,ROW(),MATCH(BD$3,$K$2:$P$2,0))</f>
        <v>5</v>
      </c>
      <c r="BE825" s="147" cm="1">
        <f t="array" ref="BE825">INDEX($K:$P,ROW(),MATCH(BE$3,$K$2:$P$2,0))</f>
        <v>5</v>
      </c>
      <c r="BF825" s="147" cm="1">
        <f t="array" ref="BF825">INDEX($K:$P,ROW(),MATCH(BF$3,$K$2:$P$2,0))</f>
        <v>5</v>
      </c>
      <c r="BG825" s="147" cm="1">
        <f t="array" ref="BG825">INDEX($K:$P,ROW(),MATCH(BG$3,$K$2:$P$2,0))</f>
        <v>5</v>
      </c>
      <c r="BH825" s="147" cm="1">
        <f t="array" ref="BH825">INDEX($K:$P,ROW(),MATCH(BH$3,$K$2:$P$2,0))</f>
        <v>5</v>
      </c>
      <c r="BI825" s="147" cm="1">
        <f t="array" ref="BI825">INDEX($K:$P,ROW(),MATCH(BI$3,$K$2:$P$2,0))</f>
        <v>5</v>
      </c>
      <c r="BJ825" s="147" cm="1">
        <f t="array" ref="BJ825">INDEX($K:$P,ROW(),MATCH(BJ$3,$K$2:$P$2,0))</f>
        <v>5</v>
      </c>
      <c r="BK825" s="147" cm="1">
        <f t="array" ref="BK825">INDEX($K:$P,ROW(),MATCH(BK$3,$K$2:$P$2,0))</f>
        <v>5</v>
      </c>
      <c r="BL825" s="147" cm="1">
        <f t="array" ref="BL825">INDEX($K:$P,ROW(),MATCH(BL$3,$K$2:$P$2,0))</f>
        <v>5</v>
      </c>
      <c r="BM825" s="147" cm="1">
        <f t="array" ref="BM825">INDEX($K:$P,ROW(),MATCH(BM$3,$K$2:$P$2,0))</f>
        <v>5</v>
      </c>
      <c r="BN825" s="147" cm="1">
        <f t="array" ref="BN825">INDEX($K:$P,ROW(),MATCH(BN$3,$K$2:$P$2,0))</f>
        <v>5</v>
      </c>
      <c r="BO825" s="147" cm="1">
        <f t="array" ref="BO825">INDEX($K:$P,ROW(),MATCH(BO$3,$K$2:$P$2,0))</f>
        <v>5</v>
      </c>
      <c r="BP825" s="147" cm="1">
        <f t="array" ref="BP825">INDEX($K:$P,ROW(),MATCH(BP$3,$K$2:$P$2,0))</f>
        <v>5</v>
      </c>
      <c r="BQ825" s="147" cm="1">
        <f t="array" ref="BQ825">INDEX($K:$P,ROW(),MATCH(BQ$3,$K$2:$P$2,0))</f>
        <v>5</v>
      </c>
      <c r="BR825" s="147" cm="1">
        <f t="array" ref="BR825">INDEX($K:$P,ROW(),MATCH(BR$3,$K$2:$P$2,0))</f>
        <v>5</v>
      </c>
      <c r="BS825" s="147" cm="1">
        <f t="array" ref="BS825">INDEX($K:$P,ROW(),MATCH(BS$3,$K$2:$P$2,0))</f>
        <v>5</v>
      </c>
      <c r="BT825" s="147" cm="1">
        <f t="array" ref="BT825">INDEX($K:$P,ROW(),MATCH(BT$3,$K$2:$P$2,0))</f>
        <v>5</v>
      </c>
      <c r="BU825" s="147" cm="1">
        <f t="array" ref="BU825">INDEX($K:$P,ROW(),MATCH(BU$3,$K$2:$P$2,0))</f>
        <v>5</v>
      </c>
      <c r="BV825" s="147" cm="1">
        <f t="array" ref="BV825">INDEX($K:$P,ROW(),MATCH(BV$3,$K$2:$P$2,0))</f>
        <v>5</v>
      </c>
      <c r="BW825" s="147" cm="1">
        <f t="array" ref="BW825">INDEX($K:$P,ROW(),MATCH(BW$3,$K$2:$P$2,0))</f>
        <v>5</v>
      </c>
      <c r="BX825" s="147" cm="1">
        <f t="array" ref="BX825">INDEX($K:$P,ROW(),MATCH(BX$3,$K$2:$P$2,0))</f>
        <v>5</v>
      </c>
      <c r="BY825" s="147" cm="1">
        <f t="array" ref="BY825">INDEX($K:$P,ROW(),MATCH(BY$3,$K$2:$P$2,0))</f>
        <v>5</v>
      </c>
      <c r="BZ825" s="147" cm="1">
        <f t="array" ref="BZ825">INDEX($K:$P,ROW(),MATCH(BZ$3,$K$2:$P$2,0))</f>
        <v>5</v>
      </c>
      <c r="CA825" s="147" cm="1">
        <f t="array" ref="CA825">INDEX($K:$P,ROW(),MATCH(CA$3,$K$2:$P$2,0))</f>
        <v>5</v>
      </c>
      <c r="CB825" s="147" cm="1">
        <f t="array" ref="CB825">INDEX($K:$P,ROW(),MATCH(CB$3,$K$2:$P$2,0))</f>
        <v>5</v>
      </c>
      <c r="CC825" s="147" cm="1">
        <f t="array" ref="CC825">INDEX($K:$P,ROW(),MATCH(CC$3,$K$2:$P$2,0))</f>
        <v>5</v>
      </c>
      <c r="CD825" s="147" cm="1">
        <f t="array" ref="CD825">INDEX($K:$P,ROW(),MATCH(CD$3,$K$2:$P$2,0))</f>
        <v>5</v>
      </c>
      <c r="CE825" s="147" cm="1">
        <f t="array" ref="CE825">INDEX($K:$P,ROW(),MATCH(CE$3,$K$2:$P$2,0))</f>
        <v>5</v>
      </c>
      <c r="CF825" s="147" cm="1">
        <f t="array" ref="CF825">INDEX($K:$P,ROW(),MATCH(CF$3,$K$2:$P$2,0))</f>
        <v>5</v>
      </c>
      <c r="CG825" s="147" cm="1">
        <f t="array" ref="CG825">INDEX($K:$P,ROW(),MATCH(CG$3,$K$2:$P$2,0))</f>
        <v>5</v>
      </c>
      <c r="CH825" s="147" cm="1">
        <f t="array" ref="CH825">INDEX($K:$P,ROW(),MATCH(CH$3,$K$2:$P$2,0))</f>
        <v>5</v>
      </c>
      <c r="CI825" s="147" cm="1">
        <f t="array" ref="CI825">INDEX($K:$P,ROW(),MATCH(CI$3,$K$2:$P$2,0))</f>
        <v>5</v>
      </c>
      <c r="CJ825" s="147" cm="1">
        <f t="array" ref="CJ825">INDEX($K:$P,ROW(),MATCH(CJ$3,$K$2:$P$2,0))</f>
        <v>5</v>
      </c>
      <c r="CK825" s="147" cm="1">
        <f t="array" ref="CK825">INDEX($K:$P,ROW(),MATCH(CK$3,$K$2:$P$2,0))</f>
        <v>5</v>
      </c>
      <c r="CL825" s="147" cm="1">
        <f t="array" ref="CL825">INDEX($K:$P,ROW(),MATCH(CL$3,$K$2:$P$2,0))</f>
        <v>5</v>
      </c>
      <c r="CN825" s="60"/>
      <c r="CO825" s="147" t="e" cm="1">
        <f t="array" ref="CO825">INDEX($K:$P,ROW(),MATCH(CO$3,$K$2:$P$2,0))</f>
        <v>#N/A</v>
      </c>
      <c r="CP825" s="147" t="e" cm="1">
        <f t="array" ref="CP825">INDEX($K:$P,ROW(),MATCH(CP$3,$K$2:$P$2,0))</f>
        <v>#N/A</v>
      </c>
      <c r="CQ825" s="147" t="e" cm="1">
        <f t="array" ref="CQ825">INDEX($K:$P,ROW(),MATCH(CQ$3,$K$2:$P$2,0))</f>
        <v>#N/A</v>
      </c>
      <c r="CR825" s="147" t="e" cm="1">
        <f t="array" ref="CR825">INDEX($K:$P,ROW(),MATCH(CR$3,$K$2:$P$2,0))</f>
        <v>#N/A</v>
      </c>
      <c r="CS825" s="147" t="e" cm="1">
        <f t="array" ref="CS825">INDEX($K:$P,ROW(),MATCH(CS$3,$K$2:$P$2,0))</f>
        <v>#N/A</v>
      </c>
      <c r="CT825" s="147" t="e" cm="1">
        <f t="array" ref="CT825">INDEX($K:$P,ROW(),MATCH(CT$3,$K$2:$P$2,0))</f>
        <v>#N/A</v>
      </c>
      <c r="CU825" s="147" t="e" cm="1">
        <f t="array" ref="CU825">INDEX($K:$P,ROW(),MATCH(CU$3,$K$2:$P$2,0))</f>
        <v>#N/A</v>
      </c>
      <c r="CV825" s="147" t="e" cm="1">
        <f t="array" ref="CV825">INDEX($K:$P,ROW(),MATCH(CV$3,$K$2:$P$2,0))</f>
        <v>#N/A</v>
      </c>
      <c r="CW825" s="147" t="e" cm="1">
        <f t="array" ref="CW825">INDEX($K:$P,ROW(),MATCH(CW$3,$K$2:$P$2,0))</f>
        <v>#N/A</v>
      </c>
      <c r="CX825" s="147" t="e" cm="1">
        <f t="array" ref="CX825">INDEX($K:$P,ROW(),MATCH(CX$3,$K$2:$P$2,0))</f>
        <v>#N/A</v>
      </c>
      <c r="CY825" s="147" t="e" cm="1">
        <f t="array" ref="CY825">INDEX($K:$P,ROW(),MATCH(CY$3,$K$2:$P$2,0))</f>
        <v>#N/A</v>
      </c>
      <c r="CZ825" s="147" t="e" cm="1">
        <f t="array" ref="CZ825">INDEX($K:$P,ROW(),MATCH(CZ$3,$K$2:$P$2,0))</f>
        <v>#N/A</v>
      </c>
      <c r="DA825" s="147" t="e" cm="1">
        <f t="array" ref="DA825">INDEX($K:$P,ROW(),MATCH(DA$3,$K$2:$P$2,0))</f>
        <v>#N/A</v>
      </c>
      <c r="DB825" s="147" t="e" cm="1">
        <f t="array" ref="DB825">INDEX($K:$P,ROW(),MATCH(DB$3,$K$2:$P$2,0))</f>
        <v>#N/A</v>
      </c>
      <c r="DC825" s="147" t="e" cm="1">
        <f t="array" ref="DC825">INDEX($K:$P,ROW(),MATCH(DC$3,$K$2:$P$2,0))</f>
        <v>#N/A</v>
      </c>
      <c r="DD825" s="147" t="e" cm="1">
        <f t="array" ref="DD825">INDEX($K:$P,ROW(),MATCH(DD$3,$K$2:$P$2,0))</f>
        <v>#N/A</v>
      </c>
      <c r="DE825" s="147" t="e" cm="1">
        <f t="array" ref="DE825">INDEX($K:$P,ROW(),MATCH(DE$3,$K$2:$P$2,0))</f>
        <v>#N/A</v>
      </c>
      <c r="DF825" s="147" t="e" cm="1">
        <f t="array" ref="DF825">INDEX($K:$P,ROW(),MATCH(DF$3,$K$2:$P$2,0))</f>
        <v>#N/A</v>
      </c>
      <c r="DG825" s="147" t="e" cm="1">
        <f t="array" ref="DG825">INDEX($K:$P,ROW(),MATCH(DG$3,$K$2:$P$2,0))</f>
        <v>#N/A</v>
      </c>
      <c r="DH825" s="147" t="e" cm="1">
        <f t="array" ref="DH825">INDEX($K:$P,ROW(),MATCH(DH$3,$K$2:$P$2,0))</f>
        <v>#N/A</v>
      </c>
      <c r="DI825" s="147" t="e" cm="1">
        <f t="array" ref="DI825">INDEX($K:$P,ROW(),MATCH(DI$3,$K$2:$P$2,0))</f>
        <v>#N/A</v>
      </c>
      <c r="DJ825" s="147" t="e" cm="1">
        <f t="array" ref="DJ825">INDEX($K:$P,ROW(),MATCH(DJ$3,$K$2:$P$2,0))</f>
        <v>#N/A</v>
      </c>
      <c r="DK825" s="147" t="e" cm="1">
        <f t="array" ref="DK825">INDEX($K:$P,ROW(),MATCH(DK$3,$K$2:$P$2,0))</f>
        <v>#N/A</v>
      </c>
      <c r="DL825" s="147" t="e" cm="1">
        <f t="array" ref="DL825">INDEX($K:$P,ROW(),MATCH(DL$3,$K$2:$P$2,0))</f>
        <v>#N/A</v>
      </c>
    </row>
    <row r="826" spans="1:116" x14ac:dyDescent="0.4">
      <c r="A826" s="27"/>
      <c r="B826" s="27"/>
      <c r="C826" s="27" t="s">
        <v>203</v>
      </c>
      <c r="D826" t="s">
        <v>799</v>
      </c>
      <c r="E826" s="8" t="str">
        <f t="shared" si="932"/>
        <v>826 DCV-S</v>
      </c>
      <c r="F826" s="27"/>
      <c r="G826" s="126" t="str">
        <f>SUBSTITUTE(G823,":","")&amp;" - "&amp;G828</f>
        <v>DC volume driven  - (Primary label)</v>
      </c>
      <c r="H826" s="27"/>
      <c r="I826" s="78"/>
      <c r="J826" s="78"/>
      <c r="K826" s="118">
        <f ca="1">SUMIF($3:$3,K$2,826:826)</f>
        <v>-300000</v>
      </c>
      <c r="L826" s="118">
        <f t="shared" ref="L826:P826" ca="1" si="966">SUMIF($3:$3,L$2,826:826)</f>
        <v>-300000</v>
      </c>
      <c r="M826" s="118">
        <f t="shared" ca="1" si="966"/>
        <v>-300000</v>
      </c>
      <c r="N826" s="118">
        <f t="shared" ca="1" si="966"/>
        <v>-300000</v>
      </c>
      <c r="O826" s="118">
        <f t="shared" ca="1" si="966"/>
        <v>-300000</v>
      </c>
      <c r="P826" s="118">
        <f t="shared" ca="1" si="966"/>
        <v>-300000</v>
      </c>
      <c r="R826" s="33"/>
      <c r="S826" s="148" cm="1">
        <f t="array" aca="1" ref="S826" ca="1">-S825*INDIRECT(S818)</f>
        <v>-25000</v>
      </c>
      <c r="T826" s="148" cm="1">
        <f t="array" aca="1" ref="T826" ca="1">-T825*INDIRECT(T818)</f>
        <v>-25000</v>
      </c>
      <c r="U826" s="148" cm="1">
        <f t="array" aca="1" ref="U826" ca="1">-U825*INDIRECT(U818)</f>
        <v>-25000</v>
      </c>
      <c r="V826" s="148" cm="1">
        <f t="array" aca="1" ref="V826" ca="1">-V825*INDIRECT(V818)</f>
        <v>-25000</v>
      </c>
      <c r="W826" s="148" cm="1">
        <f t="array" aca="1" ref="W826" ca="1">-W825*INDIRECT(W818)</f>
        <v>-25000</v>
      </c>
      <c r="X826" s="148" cm="1">
        <f t="array" aca="1" ref="X826" ca="1">-X825*INDIRECT(X818)</f>
        <v>-25000</v>
      </c>
      <c r="Y826" s="148" cm="1">
        <f t="array" aca="1" ref="Y826" ca="1">-Y825*INDIRECT(Y818)</f>
        <v>-25000</v>
      </c>
      <c r="Z826" s="148" cm="1">
        <f t="array" aca="1" ref="Z826" ca="1">-Z825*INDIRECT(Z818)</f>
        <v>-25000</v>
      </c>
      <c r="AA826" s="148" cm="1">
        <f t="array" aca="1" ref="AA826" ca="1">-AA825*INDIRECT(AA818)</f>
        <v>-25000</v>
      </c>
      <c r="AB826" s="148" cm="1">
        <f t="array" aca="1" ref="AB826" ca="1">-AB825*INDIRECT(AB818)</f>
        <v>-25000</v>
      </c>
      <c r="AC826" s="148" cm="1">
        <f t="array" aca="1" ref="AC826" ca="1">-AC825*INDIRECT(AC818)</f>
        <v>-25000</v>
      </c>
      <c r="AD826" s="148" cm="1">
        <f t="array" aca="1" ref="AD826" ca="1">-AD825*INDIRECT(AD818)</f>
        <v>-25000</v>
      </c>
      <c r="AE826" s="148" cm="1">
        <f t="array" aca="1" ref="AE826" ca="1">-AE825*INDIRECT(AE818)</f>
        <v>-25000</v>
      </c>
      <c r="AF826" s="148" cm="1">
        <f t="array" aca="1" ref="AF826" ca="1">-AF825*INDIRECT(AF818)</f>
        <v>-25000</v>
      </c>
      <c r="AG826" s="148" cm="1">
        <f t="array" aca="1" ref="AG826" ca="1">-AG825*INDIRECT(AG818)</f>
        <v>-25000</v>
      </c>
      <c r="AH826" s="148" cm="1">
        <f t="array" aca="1" ref="AH826" ca="1">-AH825*INDIRECT(AH818)</f>
        <v>-25000</v>
      </c>
      <c r="AI826" s="148" cm="1">
        <f t="array" aca="1" ref="AI826" ca="1">-AI825*INDIRECT(AI818)</f>
        <v>-25000</v>
      </c>
      <c r="AJ826" s="148" cm="1">
        <f t="array" aca="1" ref="AJ826" ca="1">-AJ825*INDIRECT(AJ818)</f>
        <v>-25000</v>
      </c>
      <c r="AK826" s="148" cm="1">
        <f t="array" aca="1" ref="AK826" ca="1">-AK825*INDIRECT(AK818)</f>
        <v>-25000</v>
      </c>
      <c r="AL826" s="148" cm="1">
        <f t="array" aca="1" ref="AL826" ca="1">-AL825*INDIRECT(AL818)</f>
        <v>-25000</v>
      </c>
      <c r="AM826" s="148" cm="1">
        <f t="array" aca="1" ref="AM826" ca="1">-AM825*INDIRECT(AM818)</f>
        <v>-25000</v>
      </c>
      <c r="AN826" s="148" cm="1">
        <f t="array" aca="1" ref="AN826" ca="1">-AN825*INDIRECT(AN818)</f>
        <v>-25000</v>
      </c>
      <c r="AO826" s="148" cm="1">
        <f t="array" aca="1" ref="AO826" ca="1">-AO825*INDIRECT(AO818)</f>
        <v>-25000</v>
      </c>
      <c r="AP826" s="148" cm="1">
        <f t="array" aca="1" ref="AP826" ca="1">-AP825*INDIRECT(AP818)</f>
        <v>-25000</v>
      </c>
      <c r="AQ826" s="148" cm="1">
        <f t="array" aca="1" ref="AQ826" ca="1">-AQ825*INDIRECT(AQ818)</f>
        <v>-25000</v>
      </c>
      <c r="AR826" s="148" cm="1">
        <f t="array" aca="1" ref="AR826" ca="1">-AR825*INDIRECT(AR818)</f>
        <v>-25000</v>
      </c>
      <c r="AS826" s="148" cm="1">
        <f t="array" aca="1" ref="AS826" ca="1">-AS825*INDIRECT(AS818)</f>
        <v>-25000</v>
      </c>
      <c r="AT826" s="148" cm="1">
        <f t="array" aca="1" ref="AT826" ca="1">-AT825*INDIRECT(AT818)</f>
        <v>-25000</v>
      </c>
      <c r="AU826" s="148" cm="1">
        <f t="array" aca="1" ref="AU826" ca="1">-AU825*INDIRECT(AU818)</f>
        <v>-25000</v>
      </c>
      <c r="AV826" s="148" cm="1">
        <f t="array" aca="1" ref="AV826" ca="1">-AV825*INDIRECT(AV818)</f>
        <v>-25000</v>
      </c>
      <c r="AW826" s="148" cm="1">
        <f t="array" aca="1" ref="AW826" ca="1">-AW825*INDIRECT(AW818)</f>
        <v>-25000</v>
      </c>
      <c r="AX826" s="148" cm="1">
        <f t="array" aca="1" ref="AX826" ca="1">-AX825*INDIRECT(AX818)</f>
        <v>-25000</v>
      </c>
      <c r="AY826" s="148" cm="1">
        <f t="array" aca="1" ref="AY826" ca="1">-AY825*INDIRECT(AY818)</f>
        <v>-25000</v>
      </c>
      <c r="AZ826" s="148" cm="1">
        <f t="array" aca="1" ref="AZ826" ca="1">-AZ825*INDIRECT(AZ818)</f>
        <v>-25000</v>
      </c>
      <c r="BA826" s="148" cm="1">
        <f t="array" aca="1" ref="BA826" ca="1">-BA825*INDIRECT(BA818)</f>
        <v>-25000</v>
      </c>
      <c r="BB826" s="148" cm="1">
        <f t="array" aca="1" ref="BB826" ca="1">-BB825*INDIRECT(BB818)</f>
        <v>-25000</v>
      </c>
      <c r="BC826" s="148" cm="1">
        <f t="array" aca="1" ref="BC826" ca="1">-BC825*INDIRECT(BC818)</f>
        <v>-25000</v>
      </c>
      <c r="BD826" s="148" cm="1">
        <f t="array" aca="1" ref="BD826" ca="1">-BD825*INDIRECT(BD818)</f>
        <v>-25000</v>
      </c>
      <c r="BE826" s="148" cm="1">
        <f t="array" aca="1" ref="BE826" ca="1">-BE825*INDIRECT(BE818)</f>
        <v>-25000</v>
      </c>
      <c r="BF826" s="148" cm="1">
        <f t="array" aca="1" ref="BF826" ca="1">-BF825*INDIRECT(BF818)</f>
        <v>-25000</v>
      </c>
      <c r="BG826" s="148" cm="1">
        <f t="array" aca="1" ref="BG826" ca="1">-BG825*INDIRECT(BG818)</f>
        <v>-25000</v>
      </c>
      <c r="BH826" s="148" cm="1">
        <f t="array" aca="1" ref="BH826" ca="1">-BH825*INDIRECT(BH818)</f>
        <v>-25000</v>
      </c>
      <c r="BI826" s="148" cm="1">
        <f t="array" aca="1" ref="BI826" ca="1">-BI825*INDIRECT(BI818)</f>
        <v>-25000</v>
      </c>
      <c r="BJ826" s="148" cm="1">
        <f t="array" aca="1" ref="BJ826" ca="1">-BJ825*INDIRECT(BJ818)</f>
        <v>-25000</v>
      </c>
      <c r="BK826" s="148" cm="1">
        <f t="array" aca="1" ref="BK826" ca="1">-BK825*INDIRECT(BK818)</f>
        <v>-25000</v>
      </c>
      <c r="BL826" s="148" cm="1">
        <f t="array" aca="1" ref="BL826" ca="1">-BL825*INDIRECT(BL818)</f>
        <v>-25000</v>
      </c>
      <c r="BM826" s="148" cm="1">
        <f t="array" aca="1" ref="BM826" ca="1">-BM825*INDIRECT(BM818)</f>
        <v>-25000</v>
      </c>
      <c r="BN826" s="148" cm="1">
        <f t="array" aca="1" ref="BN826" ca="1">-BN825*INDIRECT(BN818)</f>
        <v>-25000</v>
      </c>
      <c r="BO826" s="148" cm="1">
        <f t="array" aca="1" ref="BO826" ca="1">-BO825*INDIRECT(BO818)</f>
        <v>-25000</v>
      </c>
      <c r="BP826" s="148" cm="1">
        <f t="array" aca="1" ref="BP826" ca="1">-BP825*INDIRECT(BP818)</f>
        <v>-25000</v>
      </c>
      <c r="BQ826" s="148" cm="1">
        <f t="array" aca="1" ref="BQ826" ca="1">-BQ825*INDIRECT(BQ818)</f>
        <v>-25000</v>
      </c>
      <c r="BR826" s="148" cm="1">
        <f t="array" aca="1" ref="BR826" ca="1">-BR825*INDIRECT(BR818)</f>
        <v>-25000</v>
      </c>
      <c r="BS826" s="148" cm="1">
        <f t="array" aca="1" ref="BS826" ca="1">-BS825*INDIRECT(BS818)</f>
        <v>-25000</v>
      </c>
      <c r="BT826" s="148" cm="1">
        <f t="array" aca="1" ref="BT826" ca="1">-BT825*INDIRECT(BT818)</f>
        <v>-25000</v>
      </c>
      <c r="BU826" s="148" cm="1">
        <f t="array" aca="1" ref="BU826" ca="1">-BU825*INDIRECT(BU818)</f>
        <v>-25000</v>
      </c>
      <c r="BV826" s="148" cm="1">
        <f t="array" aca="1" ref="BV826" ca="1">-BV825*INDIRECT(BV818)</f>
        <v>-25000</v>
      </c>
      <c r="BW826" s="148" cm="1">
        <f t="array" aca="1" ref="BW826" ca="1">-BW825*INDIRECT(BW818)</f>
        <v>-25000</v>
      </c>
      <c r="BX826" s="148" cm="1">
        <f t="array" aca="1" ref="BX826" ca="1">-BX825*INDIRECT(BX818)</f>
        <v>-25000</v>
      </c>
      <c r="BY826" s="148" cm="1">
        <f t="array" aca="1" ref="BY826" ca="1">-BY825*INDIRECT(BY818)</f>
        <v>-25000</v>
      </c>
      <c r="BZ826" s="148" cm="1">
        <f t="array" aca="1" ref="BZ826" ca="1">-BZ825*INDIRECT(BZ818)</f>
        <v>-25000</v>
      </c>
      <c r="CA826" s="148" cm="1">
        <f t="array" aca="1" ref="CA826" ca="1">-CA825*INDIRECT(CA818)</f>
        <v>-25000</v>
      </c>
      <c r="CB826" s="148" cm="1">
        <f t="array" aca="1" ref="CB826" ca="1">-CB825*INDIRECT(CB818)</f>
        <v>-25000</v>
      </c>
      <c r="CC826" s="148" cm="1">
        <f t="array" aca="1" ref="CC826" ca="1">-CC825*INDIRECT(CC818)</f>
        <v>-25000</v>
      </c>
      <c r="CD826" s="148" cm="1">
        <f t="array" aca="1" ref="CD826" ca="1">-CD825*INDIRECT(CD818)</f>
        <v>-25000</v>
      </c>
      <c r="CE826" s="148" cm="1">
        <f t="array" aca="1" ref="CE826" ca="1">-CE825*INDIRECT(CE818)</f>
        <v>-25000</v>
      </c>
      <c r="CF826" s="148" cm="1">
        <f t="array" aca="1" ref="CF826" ca="1">-CF825*INDIRECT(CF818)</f>
        <v>-25000</v>
      </c>
      <c r="CG826" s="148" cm="1">
        <f t="array" aca="1" ref="CG826" ca="1">-CG825*INDIRECT(CG818)</f>
        <v>-25000</v>
      </c>
      <c r="CH826" s="148" cm="1">
        <f t="array" aca="1" ref="CH826" ca="1">-CH825*INDIRECT(CH818)</f>
        <v>-25000</v>
      </c>
      <c r="CI826" s="148" cm="1">
        <f t="array" aca="1" ref="CI826" ca="1">-CI825*INDIRECT(CI818)</f>
        <v>-25000</v>
      </c>
      <c r="CJ826" s="148" cm="1">
        <f t="array" aca="1" ref="CJ826" ca="1">-CJ825*INDIRECT(CJ818)</f>
        <v>-25000</v>
      </c>
      <c r="CK826" s="148" cm="1">
        <f t="array" aca="1" ref="CK826" ca="1">-CK825*INDIRECT(CK818)</f>
        <v>-25000</v>
      </c>
      <c r="CL826" s="148" cm="1">
        <f t="array" aca="1" ref="CL826" ca="1">-CL825*INDIRECT(CL818)</f>
        <v>-25000</v>
      </c>
      <c r="CN826" s="78"/>
      <c r="CO826" s="148" t="e" cm="1">
        <f t="array" aca="1" ref="CO826" ca="1">-CO825*INDIRECT(CO818)</f>
        <v>#N/A</v>
      </c>
      <c r="CP826" s="148" t="e" cm="1">
        <f t="array" aca="1" ref="CP826" ca="1">-CP825*INDIRECT(CP818)</f>
        <v>#N/A</v>
      </c>
      <c r="CQ826" s="148" t="e" cm="1">
        <f t="array" aca="1" ref="CQ826" ca="1">-CQ825*INDIRECT(CQ818)</f>
        <v>#N/A</v>
      </c>
      <c r="CR826" s="148" t="e" cm="1">
        <f t="array" aca="1" ref="CR826" ca="1">-CR825*INDIRECT(CR818)</f>
        <v>#N/A</v>
      </c>
      <c r="CS826" s="148" t="e" cm="1">
        <f t="array" aca="1" ref="CS826" ca="1">-CS825*INDIRECT(CS818)</f>
        <v>#N/A</v>
      </c>
      <c r="CT826" s="148" t="e" cm="1">
        <f t="array" aca="1" ref="CT826" ca="1">-CT825*INDIRECT(CT818)</f>
        <v>#N/A</v>
      </c>
      <c r="CU826" s="148" t="e" cm="1">
        <f t="array" aca="1" ref="CU826" ca="1">-CU825*INDIRECT(CU818)</f>
        <v>#N/A</v>
      </c>
      <c r="CV826" s="148" t="e" cm="1">
        <f t="array" aca="1" ref="CV826" ca="1">-CV825*INDIRECT(CV818)</f>
        <v>#N/A</v>
      </c>
      <c r="CW826" s="148" t="e" cm="1">
        <f t="array" aca="1" ref="CW826" ca="1">-CW825*INDIRECT(CW818)</f>
        <v>#N/A</v>
      </c>
      <c r="CX826" s="148" t="e" cm="1">
        <f t="array" aca="1" ref="CX826" ca="1">-CX825*INDIRECT(CX818)</f>
        <v>#N/A</v>
      </c>
      <c r="CY826" s="148" t="e" cm="1">
        <f t="array" aca="1" ref="CY826" ca="1">-CY825*INDIRECT(CY818)</f>
        <v>#N/A</v>
      </c>
      <c r="CZ826" s="148" t="e" cm="1">
        <f t="array" aca="1" ref="CZ826" ca="1">-CZ825*INDIRECT(CZ818)</f>
        <v>#N/A</v>
      </c>
      <c r="DA826" s="148" t="e" cm="1">
        <f t="array" aca="1" ref="DA826" ca="1">-DA825*INDIRECT(DA818)</f>
        <v>#N/A</v>
      </c>
      <c r="DB826" s="148" t="e" cm="1">
        <f t="array" aca="1" ref="DB826" ca="1">-DB825*INDIRECT(DB818)</f>
        <v>#N/A</v>
      </c>
      <c r="DC826" s="148" t="e" cm="1">
        <f t="array" aca="1" ref="DC826" ca="1">-DC825*INDIRECT(DC818)</f>
        <v>#N/A</v>
      </c>
      <c r="DD826" s="148" t="e" cm="1">
        <f t="array" aca="1" ref="DD826" ca="1">-DD825*INDIRECT(DD818)</f>
        <v>#N/A</v>
      </c>
      <c r="DE826" s="148" t="e" cm="1">
        <f t="array" aca="1" ref="DE826" ca="1">-DE825*INDIRECT(DE818)</f>
        <v>#N/A</v>
      </c>
      <c r="DF826" s="148" t="e" cm="1">
        <f t="array" aca="1" ref="DF826" ca="1">-DF825*INDIRECT(DF818)</f>
        <v>#N/A</v>
      </c>
      <c r="DG826" s="148" t="e" cm="1">
        <f t="array" aca="1" ref="DG826" ca="1">-DG825*INDIRECT(DG818)</f>
        <v>#N/A</v>
      </c>
      <c r="DH826" s="148" t="e" cm="1">
        <f t="array" aca="1" ref="DH826" ca="1">-DH825*INDIRECT(DH818)</f>
        <v>#N/A</v>
      </c>
      <c r="DI826" s="148" t="e" cm="1">
        <f t="array" aca="1" ref="DI826" ca="1">-DI825*INDIRECT(DI818)</f>
        <v>#N/A</v>
      </c>
      <c r="DJ826" s="148" t="e" cm="1">
        <f t="array" aca="1" ref="DJ826" ca="1">-DJ825*INDIRECT(DJ818)</f>
        <v>#N/A</v>
      </c>
      <c r="DK826" s="148" t="e" cm="1">
        <f t="array" aca="1" ref="DK826" ca="1">-DK825*INDIRECT(DK818)</f>
        <v>#N/A</v>
      </c>
      <c r="DL826" s="148" t="e" cm="1">
        <f t="array" aca="1" ref="DL826" ca="1">-DL825*INDIRECT(DL818)</f>
        <v>#N/A</v>
      </c>
    </row>
    <row r="827" spans="1:116" x14ac:dyDescent="0.4">
      <c r="B827" t="s">
        <v>244</v>
      </c>
      <c r="D827" t="s">
        <v>799</v>
      </c>
      <c r="E827" s="8" t="str">
        <f t="shared" si="932"/>
        <v>827 DCV-S</v>
      </c>
      <c r="G827" s="13"/>
      <c r="H827" s="12"/>
      <c r="I827" s="60"/>
      <c r="J827" s="60"/>
      <c r="R827" s="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Q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c r="BS827" s="149"/>
      <c r="BT827" s="149"/>
      <c r="BU827" s="149"/>
      <c r="BV827" s="149"/>
      <c r="BW827" s="149"/>
      <c r="BX827" s="149"/>
      <c r="BY827" s="149"/>
      <c r="BZ827" s="149"/>
      <c r="CA827" s="149"/>
      <c r="CB827" s="149"/>
      <c r="CC827" s="149"/>
      <c r="CD827" s="149"/>
      <c r="CE827" s="149"/>
      <c r="CF827" s="149"/>
      <c r="CG827" s="149"/>
      <c r="CH827" s="149"/>
      <c r="CI827" s="149"/>
      <c r="CJ827" s="149"/>
      <c r="CK827" s="149"/>
      <c r="CL827" s="149"/>
      <c r="CN827" s="60"/>
      <c r="CO827" s="149"/>
      <c r="CP827" s="149"/>
      <c r="CQ827" s="149"/>
      <c r="CR827" s="149"/>
      <c r="CS827" s="149"/>
      <c r="CT827" s="149"/>
      <c r="CU827" s="149"/>
      <c r="CV827" s="149"/>
      <c r="CW827" s="149"/>
      <c r="CX827" s="149"/>
      <c r="CY827" s="149"/>
      <c r="CZ827" s="149"/>
      <c r="DA827" s="149"/>
      <c r="DB827" s="149"/>
      <c r="DC827" s="149"/>
      <c r="DD827" s="149"/>
      <c r="DE827" s="149"/>
      <c r="DF827" s="149"/>
      <c r="DG827" s="149"/>
      <c r="DH827" s="149"/>
      <c r="DI827" s="149"/>
      <c r="DJ827" s="149"/>
      <c r="DK827" s="149"/>
      <c r="DL827" s="149"/>
    </row>
    <row r="828" spans="1:116" x14ac:dyDescent="0.4">
      <c r="B828" t="s">
        <v>332</v>
      </c>
      <c r="D828" t="s">
        <v>799</v>
      </c>
      <c r="E828" s="8" t="str">
        <f>ROW()&amp;" "&amp;D828</f>
        <v>828 DCV-S</v>
      </c>
      <c r="G828" s="8" t="str">
        <f>G815</f>
        <v>(Primary label)</v>
      </c>
      <c r="H828" s="12"/>
      <c r="I828" s="60"/>
      <c r="J828" s="60"/>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N828" s="60"/>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c r="DK828" s="72"/>
      <c r="DL828" s="72"/>
    </row>
    <row r="829" spans="1:116" x14ac:dyDescent="0.4">
      <c r="B829" t="s">
        <v>332</v>
      </c>
      <c r="D829" t="s">
        <v>799</v>
      </c>
      <c r="E829" s="8" t="str">
        <f>ROW()&amp;" "&amp;D829</f>
        <v>829 DCV-S</v>
      </c>
      <c r="G829" s="8" t="str">
        <f>G816</f>
        <v>primary unit</v>
      </c>
      <c r="H829" s="12"/>
      <c r="I829" s="60"/>
      <c r="J829" s="60"/>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N829" s="60"/>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c r="DK829" s="72"/>
      <c r="DL829" s="72"/>
    </row>
    <row r="830" spans="1:116" x14ac:dyDescent="0.4">
      <c r="B830" t="s">
        <v>332</v>
      </c>
      <c r="D830" t="s">
        <v>799</v>
      </c>
      <c r="E830" s="8" t="str">
        <f>ROW()&amp;" "&amp;D830</f>
        <v>830 DCV-S</v>
      </c>
      <c r="G830" s="8" t="str">
        <f>G817</f>
        <v>Primary revenue driver</v>
      </c>
      <c r="K830" s="53"/>
      <c r="L830" s="53"/>
      <c r="M830" s="53"/>
      <c r="N830" s="53"/>
      <c r="O830" s="53"/>
      <c r="P830" s="53"/>
      <c r="R830" s="24"/>
      <c r="S830" s="215" t="str">
        <f>S817</f>
        <v>S$16</v>
      </c>
      <c r="T830" s="215" t="str">
        <f>T817</f>
        <v>T$16</v>
      </c>
      <c r="U830" s="215" t="str">
        <f>U817</f>
        <v>U$16</v>
      </c>
      <c r="V830" s="215" t="str">
        <f>V817</f>
        <v>V$16</v>
      </c>
      <c r="W830" s="215" t="str">
        <f>W817</f>
        <v>W$16</v>
      </c>
      <c r="X830" s="215" t="str">
        <f>X817</f>
        <v>X$16</v>
      </c>
      <c r="Y830" s="215" t="str">
        <f>Y817</f>
        <v>Y$16</v>
      </c>
      <c r="Z830" s="215" t="str">
        <f>Z817</f>
        <v>Z$16</v>
      </c>
      <c r="AA830" s="215" t="str">
        <f>AA817</f>
        <v>AA$16</v>
      </c>
      <c r="AB830" s="215" t="str">
        <f>AB817</f>
        <v>AB$16</v>
      </c>
      <c r="AC830" s="215" t="str">
        <f>AC817</f>
        <v>AC$16</v>
      </c>
      <c r="AD830" s="215" t="str">
        <f>AD817</f>
        <v>AD$16</v>
      </c>
      <c r="AE830" s="215" t="str">
        <f>AE817</f>
        <v>AE$16</v>
      </c>
      <c r="AF830" s="215" t="str">
        <f>AF817</f>
        <v>AF$16</v>
      </c>
      <c r="AG830" s="215" t="str">
        <f>AG817</f>
        <v>AG$16</v>
      </c>
      <c r="AH830" s="215" t="str">
        <f>AH817</f>
        <v>AH$16</v>
      </c>
      <c r="AI830" s="215" t="str">
        <f>AI817</f>
        <v>AI$16</v>
      </c>
      <c r="AJ830" s="215" t="str">
        <f>AJ817</f>
        <v>AJ$16</v>
      </c>
      <c r="AK830" s="215" t="str">
        <f>AK817</f>
        <v>AK$16</v>
      </c>
      <c r="AL830" s="215" t="str">
        <f>AL817</f>
        <v>AL$16</v>
      </c>
      <c r="AM830" s="215" t="str">
        <f>AM817</f>
        <v>AM$16</v>
      </c>
      <c r="AN830" s="215" t="str">
        <f>AN817</f>
        <v>AN$16</v>
      </c>
      <c r="AO830" s="215" t="str">
        <f>AO817</f>
        <v>AO$16</v>
      </c>
      <c r="AP830" s="215" t="str">
        <f>AP817</f>
        <v>AP$16</v>
      </c>
      <c r="AQ830" s="215" t="str">
        <f>AQ817</f>
        <v>AQ$16</v>
      </c>
      <c r="AR830" s="215" t="str">
        <f>AR817</f>
        <v>AR$16</v>
      </c>
      <c r="AS830" s="215" t="str">
        <f>AS817</f>
        <v>AS$16</v>
      </c>
      <c r="AT830" s="215" t="str">
        <f>AT817</f>
        <v>AT$16</v>
      </c>
      <c r="AU830" s="215" t="str">
        <f>AU817</f>
        <v>AU$16</v>
      </c>
      <c r="AV830" s="215" t="str">
        <f>AV817</f>
        <v>AV$16</v>
      </c>
      <c r="AW830" s="215" t="str">
        <f>AW817</f>
        <v>AW$16</v>
      </c>
      <c r="AX830" s="215" t="str">
        <f>AX817</f>
        <v>AX$16</v>
      </c>
      <c r="AY830" s="215" t="str">
        <f>AY817</f>
        <v>AY$16</v>
      </c>
      <c r="AZ830" s="215" t="str">
        <f>AZ817</f>
        <v>AZ$16</v>
      </c>
      <c r="BA830" s="215" t="str">
        <f>BA817</f>
        <v>BA$16</v>
      </c>
      <c r="BB830" s="215" t="str">
        <f>BB817</f>
        <v>BB$16</v>
      </c>
      <c r="BC830" s="215" t="str">
        <f>BC817</f>
        <v>BC$16</v>
      </c>
      <c r="BD830" s="215" t="str">
        <f>BD817</f>
        <v>BD$16</v>
      </c>
      <c r="BE830" s="215" t="str">
        <f>BE817</f>
        <v>BE$16</v>
      </c>
      <c r="BF830" s="215" t="str">
        <f>BF817</f>
        <v>BF$16</v>
      </c>
      <c r="BG830" s="215" t="str">
        <f>BG817</f>
        <v>BG$16</v>
      </c>
      <c r="BH830" s="215" t="str">
        <f>BH817</f>
        <v>BH$16</v>
      </c>
      <c r="BI830" s="215" t="str">
        <f>BI817</f>
        <v>BI$16</v>
      </c>
      <c r="BJ830" s="215" t="str">
        <f>BJ817</f>
        <v>BJ$16</v>
      </c>
      <c r="BK830" s="215" t="str">
        <f>BK817</f>
        <v>BK$16</v>
      </c>
      <c r="BL830" s="215" t="str">
        <f>BL817</f>
        <v>BL$16</v>
      </c>
      <c r="BM830" s="215" t="str">
        <f>BM817</f>
        <v>BM$16</v>
      </c>
      <c r="BN830" s="215" t="str">
        <f>BN817</f>
        <v>BN$16</v>
      </c>
      <c r="BO830" s="215" t="str">
        <f>BO817</f>
        <v>BO$16</v>
      </c>
      <c r="BP830" s="215" t="str">
        <f>BP817</f>
        <v>BP$16</v>
      </c>
      <c r="BQ830" s="215" t="str">
        <f>BQ817</f>
        <v>BQ$16</v>
      </c>
      <c r="BR830" s="215" t="str">
        <f>BR817</f>
        <v>BR$16</v>
      </c>
      <c r="BS830" s="215" t="str">
        <f>BS817</f>
        <v>BS$16</v>
      </c>
      <c r="BT830" s="215" t="str">
        <f>BT817</f>
        <v>BT$16</v>
      </c>
      <c r="BU830" s="215" t="str">
        <f>BU817</f>
        <v>BU$16</v>
      </c>
      <c r="BV830" s="215" t="str">
        <f>BV817</f>
        <v>BV$16</v>
      </c>
      <c r="BW830" s="215" t="str">
        <f>BW817</f>
        <v>BW$16</v>
      </c>
      <c r="BX830" s="215" t="str">
        <f>BX817</f>
        <v>BX$16</v>
      </c>
      <c r="BY830" s="215" t="str">
        <f>BY817</f>
        <v>BY$16</v>
      </c>
      <c r="BZ830" s="215" t="str">
        <f>BZ817</f>
        <v>BZ$16</v>
      </c>
      <c r="CA830" s="215" t="str">
        <f>CA817</f>
        <v>CA$16</v>
      </c>
      <c r="CB830" s="215" t="str">
        <f>CB817</f>
        <v>CB$16</v>
      </c>
      <c r="CC830" s="215" t="str">
        <f>CC817</f>
        <v>CC$16</v>
      </c>
      <c r="CD830" s="215" t="str">
        <f>CD817</f>
        <v>CD$16</v>
      </c>
      <c r="CE830" s="215" t="str">
        <f>CE817</f>
        <v>CE$16</v>
      </c>
      <c r="CF830" s="215" t="str">
        <f>CF817</f>
        <v>CF$16</v>
      </c>
      <c r="CG830" s="215" t="str">
        <f>CG817</f>
        <v>CG$16</v>
      </c>
      <c r="CH830" s="215" t="str">
        <f>CH817</f>
        <v>CH$16</v>
      </c>
      <c r="CI830" s="215" t="str">
        <f>CI817</f>
        <v>CI$16</v>
      </c>
      <c r="CJ830" s="215" t="str">
        <f>CJ817</f>
        <v>CJ$16</v>
      </c>
      <c r="CK830" s="215" t="str">
        <f>CK817</f>
        <v>CK$16</v>
      </c>
      <c r="CL830" s="215" t="str">
        <f>CL817</f>
        <v>CL$16</v>
      </c>
      <c r="CO830" s="215" t="str">
        <f>CO817</f>
        <v>CO$16</v>
      </c>
      <c r="CP830" s="215" t="str">
        <f>CP817</f>
        <v>CP$16</v>
      </c>
      <c r="CQ830" s="215" t="str">
        <f>CQ817</f>
        <v>CQ$16</v>
      </c>
      <c r="CR830" s="215" t="str">
        <f>CR817</f>
        <v>CR$16</v>
      </c>
      <c r="CS830" s="215" t="str">
        <f>CS817</f>
        <v>CS$16</v>
      </c>
      <c r="CT830" s="215" t="str">
        <f>CT817</f>
        <v>CT$16</v>
      </c>
      <c r="CU830" s="215" t="str">
        <f>CU817</f>
        <v>CU$16</v>
      </c>
      <c r="CV830" s="215" t="str">
        <f>CV817</f>
        <v>CV$16</v>
      </c>
      <c r="CW830" s="215" t="str">
        <f>CW817</f>
        <v>CW$16</v>
      </c>
      <c r="CX830" s="215" t="str">
        <f>CX817</f>
        <v>CX$16</v>
      </c>
      <c r="CY830" s="215" t="str">
        <f>CY817</f>
        <v>CY$16</v>
      </c>
      <c r="CZ830" s="215" t="str">
        <f>CZ817</f>
        <v>CZ$16</v>
      </c>
      <c r="DA830" s="215" t="str">
        <f>DA817</f>
        <v>DA$16</v>
      </c>
      <c r="DB830" s="215" t="str">
        <f>DB817</f>
        <v>DB$16</v>
      </c>
      <c r="DC830" s="215" t="str">
        <f>DC817</f>
        <v>DC$16</v>
      </c>
      <c r="DD830" s="215" t="str">
        <f>DD817</f>
        <v>DD$16</v>
      </c>
      <c r="DE830" s="215" t="str">
        <f>DE817</f>
        <v>DE$16</v>
      </c>
      <c r="DF830" s="215" t="str">
        <f>DF817</f>
        <v>DF$16</v>
      </c>
      <c r="DG830" s="215" t="str">
        <f>DG817</f>
        <v>DG$16</v>
      </c>
      <c r="DH830" s="215" t="str">
        <f>DH817</f>
        <v>DH$16</v>
      </c>
      <c r="DI830" s="215" t="str">
        <f>DI817</f>
        <v>DI$16</v>
      </c>
      <c r="DJ830" s="215" t="str">
        <f>DJ817</f>
        <v>DJ$16</v>
      </c>
      <c r="DK830" s="215" t="str">
        <f>DK817</f>
        <v>DK$16</v>
      </c>
      <c r="DL830" s="215" t="str">
        <f>DL817</f>
        <v>DL$16</v>
      </c>
    </row>
    <row r="831" spans="1:116" x14ac:dyDescent="0.4">
      <c r="B831" t="s">
        <v>332</v>
      </c>
      <c r="D831" t="s">
        <v>799</v>
      </c>
      <c r="E831" s="8" t="str">
        <f>ROW()&amp;" "&amp;D831</f>
        <v>831 DCV-S</v>
      </c>
      <c r="G831" s="8" t="str">
        <f>G818</f>
        <v>Primary volume driver</v>
      </c>
      <c r="H831" s="56"/>
      <c r="I831" s="79"/>
      <c r="J831" s="79"/>
      <c r="K831" s="15"/>
      <c r="L831" s="15"/>
      <c r="M831" s="15"/>
      <c r="N831" s="15"/>
      <c r="O831" s="15"/>
      <c r="P831" s="15"/>
      <c r="R831" s="15"/>
      <c r="S831" s="215" t="str">
        <f>S818</f>
        <v>S$17</v>
      </c>
      <c r="T831" s="215" t="str">
        <f>T818</f>
        <v>T$17</v>
      </c>
      <c r="U831" s="215" t="str">
        <f>U818</f>
        <v>U$17</v>
      </c>
      <c r="V831" s="215" t="str">
        <f>V818</f>
        <v>V$17</v>
      </c>
      <c r="W831" s="215" t="str">
        <f>W818</f>
        <v>W$17</v>
      </c>
      <c r="X831" s="215" t="str">
        <f>X818</f>
        <v>X$17</v>
      </c>
      <c r="Y831" s="215" t="str">
        <f>Y818</f>
        <v>Y$17</v>
      </c>
      <c r="Z831" s="215" t="str">
        <f>Z818</f>
        <v>Z$17</v>
      </c>
      <c r="AA831" s="215" t="str">
        <f>AA818</f>
        <v>AA$17</v>
      </c>
      <c r="AB831" s="215" t="str">
        <f>AB818</f>
        <v>AB$17</v>
      </c>
      <c r="AC831" s="215" t="str">
        <f>AC818</f>
        <v>AC$17</v>
      </c>
      <c r="AD831" s="215" t="str">
        <f>AD818</f>
        <v>AD$17</v>
      </c>
      <c r="AE831" s="215" t="str">
        <f>AE818</f>
        <v>AE$17</v>
      </c>
      <c r="AF831" s="215" t="str">
        <f>AF818</f>
        <v>AF$17</v>
      </c>
      <c r="AG831" s="215" t="str">
        <f>AG818</f>
        <v>AG$17</v>
      </c>
      <c r="AH831" s="215" t="str">
        <f>AH818</f>
        <v>AH$17</v>
      </c>
      <c r="AI831" s="215" t="str">
        <f>AI818</f>
        <v>AI$17</v>
      </c>
      <c r="AJ831" s="215" t="str">
        <f>AJ818</f>
        <v>AJ$17</v>
      </c>
      <c r="AK831" s="215" t="str">
        <f>AK818</f>
        <v>AK$17</v>
      </c>
      <c r="AL831" s="215" t="str">
        <f>AL818</f>
        <v>AL$17</v>
      </c>
      <c r="AM831" s="215" t="str">
        <f>AM818</f>
        <v>AM$17</v>
      </c>
      <c r="AN831" s="215" t="str">
        <f>AN818</f>
        <v>AN$17</v>
      </c>
      <c r="AO831" s="215" t="str">
        <f>AO818</f>
        <v>AO$17</v>
      </c>
      <c r="AP831" s="215" t="str">
        <f>AP818</f>
        <v>AP$17</v>
      </c>
      <c r="AQ831" s="215" t="str">
        <f>AQ818</f>
        <v>AQ$17</v>
      </c>
      <c r="AR831" s="215" t="str">
        <f>AR818</f>
        <v>AR$17</v>
      </c>
      <c r="AS831" s="215" t="str">
        <f>AS818</f>
        <v>AS$17</v>
      </c>
      <c r="AT831" s="215" t="str">
        <f>AT818</f>
        <v>AT$17</v>
      </c>
      <c r="AU831" s="215" t="str">
        <f>AU818</f>
        <v>AU$17</v>
      </c>
      <c r="AV831" s="215" t="str">
        <f>AV818</f>
        <v>AV$17</v>
      </c>
      <c r="AW831" s="215" t="str">
        <f>AW818</f>
        <v>AW$17</v>
      </c>
      <c r="AX831" s="215" t="str">
        <f>AX818</f>
        <v>AX$17</v>
      </c>
      <c r="AY831" s="215" t="str">
        <f>AY818</f>
        <v>AY$17</v>
      </c>
      <c r="AZ831" s="215" t="str">
        <f>AZ818</f>
        <v>AZ$17</v>
      </c>
      <c r="BA831" s="215" t="str">
        <f>BA818</f>
        <v>BA$17</v>
      </c>
      <c r="BB831" s="215" t="str">
        <f>BB818</f>
        <v>BB$17</v>
      </c>
      <c r="BC831" s="215" t="str">
        <f>BC818</f>
        <v>BC$17</v>
      </c>
      <c r="BD831" s="215" t="str">
        <f>BD818</f>
        <v>BD$17</v>
      </c>
      <c r="BE831" s="215" t="str">
        <f>BE818</f>
        <v>BE$17</v>
      </c>
      <c r="BF831" s="215" t="str">
        <f>BF818</f>
        <v>BF$17</v>
      </c>
      <c r="BG831" s="215" t="str">
        <f>BG818</f>
        <v>BG$17</v>
      </c>
      <c r="BH831" s="215" t="str">
        <f>BH818</f>
        <v>BH$17</v>
      </c>
      <c r="BI831" s="215" t="str">
        <f>BI818</f>
        <v>BI$17</v>
      </c>
      <c r="BJ831" s="215" t="str">
        <f>BJ818</f>
        <v>BJ$17</v>
      </c>
      <c r="BK831" s="215" t="str">
        <f>BK818</f>
        <v>BK$17</v>
      </c>
      <c r="BL831" s="215" t="str">
        <f>BL818</f>
        <v>BL$17</v>
      </c>
      <c r="BM831" s="215" t="str">
        <f>BM818</f>
        <v>BM$17</v>
      </c>
      <c r="BN831" s="215" t="str">
        <f>BN818</f>
        <v>BN$17</v>
      </c>
      <c r="BO831" s="215" t="str">
        <f>BO818</f>
        <v>BO$17</v>
      </c>
      <c r="BP831" s="215" t="str">
        <f>BP818</f>
        <v>BP$17</v>
      </c>
      <c r="BQ831" s="215" t="str">
        <f>BQ818</f>
        <v>BQ$17</v>
      </c>
      <c r="BR831" s="215" t="str">
        <f>BR818</f>
        <v>BR$17</v>
      </c>
      <c r="BS831" s="215" t="str">
        <f>BS818</f>
        <v>BS$17</v>
      </c>
      <c r="BT831" s="215" t="str">
        <f>BT818</f>
        <v>BT$17</v>
      </c>
      <c r="BU831" s="215" t="str">
        <f>BU818</f>
        <v>BU$17</v>
      </c>
      <c r="BV831" s="215" t="str">
        <f>BV818</f>
        <v>BV$17</v>
      </c>
      <c r="BW831" s="215" t="str">
        <f>BW818</f>
        <v>BW$17</v>
      </c>
      <c r="BX831" s="215" t="str">
        <f>BX818</f>
        <v>BX$17</v>
      </c>
      <c r="BY831" s="215" t="str">
        <f>BY818</f>
        <v>BY$17</v>
      </c>
      <c r="BZ831" s="215" t="str">
        <f>BZ818</f>
        <v>BZ$17</v>
      </c>
      <c r="CA831" s="215" t="str">
        <f>CA818</f>
        <v>CA$17</v>
      </c>
      <c r="CB831" s="215" t="str">
        <f>CB818</f>
        <v>CB$17</v>
      </c>
      <c r="CC831" s="215" t="str">
        <f>CC818</f>
        <v>CC$17</v>
      </c>
      <c r="CD831" s="215" t="str">
        <f>CD818</f>
        <v>CD$17</v>
      </c>
      <c r="CE831" s="215" t="str">
        <f>CE818</f>
        <v>CE$17</v>
      </c>
      <c r="CF831" s="215" t="str">
        <f>CF818</f>
        <v>CF$17</v>
      </c>
      <c r="CG831" s="215" t="str">
        <f>CG818</f>
        <v>CG$17</v>
      </c>
      <c r="CH831" s="215" t="str">
        <f>CH818</f>
        <v>CH$17</v>
      </c>
      <c r="CI831" s="215" t="str">
        <f>CI818</f>
        <v>CI$17</v>
      </c>
      <c r="CJ831" s="215" t="str">
        <f>CJ818</f>
        <v>CJ$17</v>
      </c>
      <c r="CK831" s="215" t="str">
        <f>CK818</f>
        <v>CK$17</v>
      </c>
      <c r="CL831" s="215" t="str">
        <f>CL818</f>
        <v>CL$17</v>
      </c>
      <c r="CN831" s="79"/>
      <c r="CO831" s="215" t="str">
        <f>CO818</f>
        <v>CO$17</v>
      </c>
      <c r="CP831" s="215" t="str">
        <f>CP818</f>
        <v>CP$17</v>
      </c>
      <c r="CQ831" s="215" t="str">
        <f>CQ818</f>
        <v>CQ$17</v>
      </c>
      <c r="CR831" s="215" t="str">
        <f>CR818</f>
        <v>CR$17</v>
      </c>
      <c r="CS831" s="215" t="str">
        <f>CS818</f>
        <v>CS$17</v>
      </c>
      <c r="CT831" s="215" t="str">
        <f>CT818</f>
        <v>CT$17</v>
      </c>
      <c r="CU831" s="215" t="str">
        <f>CU818</f>
        <v>CU$17</v>
      </c>
      <c r="CV831" s="215" t="str">
        <f>CV818</f>
        <v>CV$17</v>
      </c>
      <c r="CW831" s="215" t="str">
        <f>CW818</f>
        <v>CW$17</v>
      </c>
      <c r="CX831" s="215" t="str">
        <f>CX818</f>
        <v>CX$17</v>
      </c>
      <c r="CY831" s="215" t="str">
        <f>CY818</f>
        <v>CY$17</v>
      </c>
      <c r="CZ831" s="215" t="str">
        <f>CZ818</f>
        <v>CZ$17</v>
      </c>
      <c r="DA831" s="215" t="str">
        <f>DA818</f>
        <v>DA$17</v>
      </c>
      <c r="DB831" s="215" t="str">
        <f>DB818</f>
        <v>DB$17</v>
      </c>
      <c r="DC831" s="215" t="str">
        <f>DC818</f>
        <v>DC$17</v>
      </c>
      <c r="DD831" s="215" t="str">
        <f>DD818</f>
        <v>DD$17</v>
      </c>
      <c r="DE831" s="215" t="str">
        <f>DE818</f>
        <v>DE$17</v>
      </c>
      <c r="DF831" s="215" t="str">
        <f>DF818</f>
        <v>DF$17</v>
      </c>
      <c r="DG831" s="215" t="str">
        <f>DG818</f>
        <v>DG$17</v>
      </c>
      <c r="DH831" s="215" t="str">
        <f>DH818</f>
        <v>DH$17</v>
      </c>
      <c r="DI831" s="215" t="str">
        <f>DI818</f>
        <v>DI$17</v>
      </c>
      <c r="DJ831" s="215" t="str">
        <f>DJ818</f>
        <v>DJ$17</v>
      </c>
      <c r="DK831" s="215" t="str">
        <f>DK818</f>
        <v>DK$17</v>
      </c>
      <c r="DL831" s="215" t="str">
        <f>DL818</f>
        <v>DL$17</v>
      </c>
    </row>
    <row r="832" spans="1:116" x14ac:dyDescent="0.4">
      <c r="B832" t="s">
        <v>332</v>
      </c>
      <c r="D832" t="s">
        <v>799</v>
      </c>
      <c r="E832" s="8" t="str">
        <f t="shared" ref="E832:E835" si="967">ROW()&amp;" "&amp;D832</f>
        <v>832 DCV-S</v>
      </c>
      <c r="G832" s="89" t="str">
        <f>G823</f>
        <v xml:space="preserve">DC volume driven: </v>
      </c>
      <c r="H832" s="12"/>
      <c r="I832" s="60"/>
      <c r="J832" s="60"/>
      <c r="K832" s="15"/>
      <c r="L832" s="15"/>
      <c r="M832" s="15"/>
      <c r="N832" s="15"/>
      <c r="O832" s="15"/>
      <c r="P832" s="15"/>
      <c r="R832" s="15"/>
      <c r="S832" s="215">
        <f>S820</f>
        <v>0</v>
      </c>
      <c r="T832" s="215">
        <f>T820</f>
        <v>0</v>
      </c>
      <c r="U832" s="215">
        <f>U820</f>
        <v>0</v>
      </c>
      <c r="V832" s="215">
        <f>V820</f>
        <v>0</v>
      </c>
      <c r="W832" s="215">
        <f>W820</f>
        <v>0</v>
      </c>
      <c r="X832" s="215">
        <f>X820</f>
        <v>0</v>
      </c>
      <c r="Y832" s="215">
        <f>Y820</f>
        <v>0</v>
      </c>
      <c r="Z832" s="215">
        <f>Z820</f>
        <v>0</v>
      </c>
      <c r="AA832" s="215">
        <f>AA820</f>
        <v>0</v>
      </c>
      <c r="AB832" s="215">
        <f>AB820</f>
        <v>0</v>
      </c>
      <c r="AC832" s="215">
        <f>AC820</f>
        <v>0</v>
      </c>
      <c r="AD832" s="215">
        <f>AD820</f>
        <v>0</v>
      </c>
      <c r="AE832" s="215">
        <f>AE820</f>
        <v>0</v>
      </c>
      <c r="AF832" s="215">
        <f>AF820</f>
        <v>0</v>
      </c>
      <c r="AG832" s="215">
        <f>AG820</f>
        <v>0</v>
      </c>
      <c r="AH832" s="215">
        <f>AH820</f>
        <v>0</v>
      </c>
      <c r="AI832" s="215">
        <f>AI820</f>
        <v>0</v>
      </c>
      <c r="AJ832" s="215">
        <f>AJ820</f>
        <v>0</v>
      </c>
      <c r="AK832" s="215">
        <f>AK820</f>
        <v>0</v>
      </c>
      <c r="AL832" s="215">
        <f>AL820</f>
        <v>0</v>
      </c>
      <c r="AM832" s="215">
        <f>AM820</f>
        <v>0</v>
      </c>
      <c r="AN832" s="215">
        <f>AN820</f>
        <v>0</v>
      </c>
      <c r="AO832" s="215">
        <f>AO820</f>
        <v>0</v>
      </c>
      <c r="AP832" s="215">
        <f>AP820</f>
        <v>0</v>
      </c>
      <c r="AQ832" s="215">
        <f>AQ820</f>
        <v>0</v>
      </c>
      <c r="AR832" s="215">
        <f>AR820</f>
        <v>0</v>
      </c>
      <c r="AS832" s="215">
        <f>AS820</f>
        <v>0</v>
      </c>
      <c r="AT832" s="215">
        <f>AT820</f>
        <v>0</v>
      </c>
      <c r="AU832" s="215">
        <f>AU820</f>
        <v>0</v>
      </c>
      <c r="AV832" s="215">
        <f>AV820</f>
        <v>0</v>
      </c>
      <c r="AW832" s="215">
        <f>AW820</f>
        <v>0</v>
      </c>
      <c r="AX832" s="215">
        <f>AX820</f>
        <v>0</v>
      </c>
      <c r="AY832" s="215">
        <f>AY820</f>
        <v>0</v>
      </c>
      <c r="AZ832" s="215">
        <f>AZ820</f>
        <v>0</v>
      </c>
      <c r="BA832" s="215">
        <f>BA820</f>
        <v>0</v>
      </c>
      <c r="BB832" s="215">
        <f>BB820</f>
        <v>0</v>
      </c>
      <c r="BC832" s="215">
        <f>BC820</f>
        <v>0</v>
      </c>
      <c r="BD832" s="215">
        <f>BD820</f>
        <v>0</v>
      </c>
      <c r="BE832" s="215">
        <f>BE820</f>
        <v>0</v>
      </c>
      <c r="BF832" s="215">
        <f>BF820</f>
        <v>0</v>
      </c>
      <c r="BG832" s="215">
        <f>BG820</f>
        <v>0</v>
      </c>
      <c r="BH832" s="215">
        <f>BH820</f>
        <v>0</v>
      </c>
      <c r="BI832" s="215">
        <f>BI820</f>
        <v>0</v>
      </c>
      <c r="BJ832" s="215">
        <f>BJ820</f>
        <v>0</v>
      </c>
      <c r="BK832" s="215">
        <f>BK820</f>
        <v>0</v>
      </c>
      <c r="BL832" s="215">
        <f>BL820</f>
        <v>0</v>
      </c>
      <c r="BM832" s="215">
        <f>BM820</f>
        <v>0</v>
      </c>
      <c r="BN832" s="215">
        <f>BN820</f>
        <v>0</v>
      </c>
      <c r="BO832" s="215">
        <f>BO820</f>
        <v>0</v>
      </c>
      <c r="BP832" s="215">
        <f>BP820</f>
        <v>0</v>
      </c>
      <c r="BQ832" s="215">
        <f>BQ820</f>
        <v>0</v>
      </c>
      <c r="BR832" s="215">
        <f>BR820</f>
        <v>0</v>
      </c>
      <c r="BS832" s="215">
        <f>BS820</f>
        <v>0</v>
      </c>
      <c r="BT832" s="215">
        <f>BT820</f>
        <v>0</v>
      </c>
      <c r="BU832" s="215">
        <f>BU820</f>
        <v>0</v>
      </c>
      <c r="BV832" s="215">
        <f>BV820</f>
        <v>0</v>
      </c>
      <c r="BW832" s="215">
        <f>BW820</f>
        <v>0</v>
      </c>
      <c r="BX832" s="215">
        <f>BX820</f>
        <v>0</v>
      </c>
      <c r="BY832" s="215">
        <f>BY820</f>
        <v>0</v>
      </c>
      <c r="BZ832" s="215">
        <f>BZ820</f>
        <v>0</v>
      </c>
      <c r="CA832" s="215">
        <f>CA820</f>
        <v>0</v>
      </c>
      <c r="CB832" s="215">
        <f>CB820</f>
        <v>0</v>
      </c>
      <c r="CC832" s="215">
        <f>CC820</f>
        <v>0</v>
      </c>
      <c r="CD832" s="215">
        <f>CD820</f>
        <v>0</v>
      </c>
      <c r="CE832" s="215">
        <f>CE820</f>
        <v>0</v>
      </c>
      <c r="CF832" s="215">
        <f>CF820</f>
        <v>0</v>
      </c>
      <c r="CG832" s="215">
        <f>CG820</f>
        <v>0</v>
      </c>
      <c r="CH832" s="215">
        <f>CH820</f>
        <v>0</v>
      </c>
      <c r="CI832" s="215">
        <f>CI820</f>
        <v>0</v>
      </c>
      <c r="CJ832" s="215">
        <f>CJ820</f>
        <v>0</v>
      </c>
      <c r="CK832" s="215">
        <f>CK820</f>
        <v>0</v>
      </c>
      <c r="CL832" s="215">
        <f>CL820</f>
        <v>0</v>
      </c>
      <c r="CN832" s="60"/>
      <c r="CO832" s="215">
        <f>CO820</f>
        <v>0</v>
      </c>
      <c r="CP832" s="215">
        <f>CP820</f>
        <v>0</v>
      </c>
      <c r="CQ832" s="215">
        <f>CQ820</f>
        <v>0</v>
      </c>
      <c r="CR832" s="215">
        <f>CR820</f>
        <v>0</v>
      </c>
      <c r="CS832" s="215">
        <f>CS820</f>
        <v>0</v>
      </c>
      <c r="CT832" s="215">
        <f>CT820</f>
        <v>0</v>
      </c>
      <c r="CU832" s="215">
        <f>CU820</f>
        <v>0</v>
      </c>
      <c r="CV832" s="215">
        <f>CV820</f>
        <v>0</v>
      </c>
      <c r="CW832" s="215">
        <f>CW820</f>
        <v>0</v>
      </c>
      <c r="CX832" s="215">
        <f>CX820</f>
        <v>0</v>
      </c>
      <c r="CY832" s="215">
        <f>CY820</f>
        <v>0</v>
      </c>
      <c r="CZ832" s="215">
        <f>CZ820</f>
        <v>0</v>
      </c>
      <c r="DA832" s="215">
        <f>DA820</f>
        <v>0</v>
      </c>
      <c r="DB832" s="215">
        <f>DB820</f>
        <v>0</v>
      </c>
      <c r="DC832" s="215">
        <f>DC820</f>
        <v>0</v>
      </c>
      <c r="DD832" s="215">
        <f>DD820</f>
        <v>0</v>
      </c>
      <c r="DE832" s="215">
        <f>DE820</f>
        <v>0</v>
      </c>
      <c r="DF832" s="215">
        <f>DF820</f>
        <v>0</v>
      </c>
      <c r="DG832" s="215">
        <f>DG820</f>
        <v>0</v>
      </c>
      <c r="DH832" s="215">
        <f>DH820</f>
        <v>0</v>
      </c>
      <c r="DI832" s="215">
        <f>DI820</f>
        <v>0</v>
      </c>
      <c r="DJ832" s="215">
        <f>DJ820</f>
        <v>0</v>
      </c>
      <c r="DK832" s="215">
        <f>DK820</f>
        <v>0</v>
      </c>
      <c r="DL832" s="215">
        <f>DL820</f>
        <v>0</v>
      </c>
    </row>
    <row r="833" spans="1:116" x14ac:dyDescent="0.4">
      <c r="B833" t="s">
        <v>332</v>
      </c>
      <c r="D833" t="s">
        <v>799</v>
      </c>
      <c r="E833" s="8" t="str">
        <f t="shared" ref="E833" si="968">ROW()&amp;" "&amp;D833</f>
        <v>833 DCV-S</v>
      </c>
      <c r="G833" s="241" t="str">
        <f>IFERROR(SUBSTITUTE(TRIM(MID(G823, SEARCH("-", G823) + 1, LEN(G823))),":",""),"no unit")</f>
        <v>no unit</v>
      </c>
      <c r="H833" s="12"/>
      <c r="I833" s="60"/>
      <c r="J833" s="60"/>
      <c r="K833" s="15"/>
      <c r="L833" s="15"/>
      <c r="M833" s="15"/>
      <c r="N833" s="15"/>
      <c r="O833" s="15"/>
      <c r="P833" s="15"/>
      <c r="R833" s="15"/>
      <c r="S833" s="215"/>
      <c r="T833" s="215"/>
      <c r="U833" s="215"/>
      <c r="V833" s="215"/>
      <c r="W833" s="215"/>
      <c r="X833" s="215"/>
      <c r="Y833" s="215"/>
      <c r="Z833" s="215"/>
      <c r="AA833" s="215"/>
      <c r="AB833" s="215"/>
      <c r="AC833" s="215"/>
      <c r="AD833" s="215"/>
      <c r="AE833" s="215"/>
      <c r="AF833" s="215"/>
      <c r="AG833" s="215"/>
      <c r="AH833" s="215"/>
      <c r="AI833" s="215"/>
      <c r="AJ833" s="215"/>
      <c r="AK833" s="215"/>
      <c r="AL833" s="215"/>
      <c r="AM833" s="215"/>
      <c r="AN833" s="215"/>
      <c r="AO833" s="215"/>
      <c r="AP833" s="215"/>
      <c r="AQ833" s="215"/>
      <c r="AR833" s="215"/>
      <c r="AS833" s="215"/>
      <c r="AT833" s="215"/>
      <c r="AU833" s="215"/>
      <c r="AV833" s="215"/>
      <c r="AW833" s="215"/>
      <c r="AX833" s="215"/>
      <c r="AY833" s="215"/>
      <c r="AZ833" s="215"/>
      <c r="BA833" s="215"/>
      <c r="BB833" s="215"/>
      <c r="BC833" s="215"/>
      <c r="BD833" s="215"/>
      <c r="BE833" s="215"/>
      <c r="BF833" s="215"/>
      <c r="BG833" s="215"/>
      <c r="BH833" s="215"/>
      <c r="BI833" s="215"/>
      <c r="BJ833" s="215"/>
      <c r="BK833" s="215"/>
      <c r="BL833" s="215"/>
      <c r="BM833" s="215"/>
      <c r="BN833" s="215"/>
      <c r="BO833" s="215"/>
      <c r="BP833" s="215"/>
      <c r="BQ833" s="215"/>
      <c r="BR833" s="215"/>
      <c r="BS833" s="215"/>
      <c r="BT833" s="215"/>
      <c r="BU833" s="215"/>
      <c r="BV833" s="215"/>
      <c r="BW833" s="215"/>
      <c r="BX833" s="215"/>
      <c r="BY833" s="215"/>
      <c r="BZ833" s="215"/>
      <c r="CA833" s="215"/>
      <c r="CB833" s="215"/>
      <c r="CC833" s="215"/>
      <c r="CD833" s="215"/>
      <c r="CE833" s="215"/>
      <c r="CF833" s="215"/>
      <c r="CG833" s="215"/>
      <c r="CH833" s="215"/>
      <c r="CI833" s="215"/>
      <c r="CJ833" s="215"/>
      <c r="CK833" s="215"/>
      <c r="CL833" s="215"/>
      <c r="CN833" s="60"/>
      <c r="CO833" s="215"/>
      <c r="CP833" s="215"/>
      <c r="CQ833" s="215"/>
      <c r="CR833" s="215"/>
      <c r="CS833" s="215"/>
      <c r="CT833" s="215"/>
      <c r="CU833" s="215"/>
      <c r="CV833" s="215"/>
      <c r="CW833" s="215"/>
      <c r="CX833" s="215"/>
      <c r="CY833" s="215"/>
      <c r="CZ833" s="215"/>
      <c r="DA833" s="215"/>
      <c r="DB833" s="215"/>
      <c r="DC833" s="215"/>
      <c r="DD833" s="215"/>
      <c r="DE833" s="215"/>
      <c r="DF833" s="215"/>
      <c r="DG833" s="215"/>
      <c r="DH833" s="215"/>
      <c r="DI833" s="215"/>
      <c r="DJ833" s="215"/>
      <c r="DK833" s="215"/>
      <c r="DL833" s="215"/>
    </row>
    <row r="834" spans="1:116" x14ac:dyDescent="0.4">
      <c r="A834" s="3"/>
      <c r="B834" t="s">
        <v>332</v>
      </c>
      <c r="D834" t="s">
        <v>799</v>
      </c>
      <c r="E834" s="8" t="str">
        <f t="shared" si="967"/>
        <v>834 DCV-S</v>
      </c>
      <c r="G834" s="89" t="str">
        <f>G821</f>
        <v>Secondary revenue driver</v>
      </c>
      <c r="H834" s="90"/>
      <c r="I834" s="213"/>
      <c r="J834" s="213"/>
      <c r="K834" s="214"/>
      <c r="L834" s="214"/>
      <c r="M834" s="214"/>
      <c r="N834" s="214"/>
      <c r="O834" s="214"/>
      <c r="P834" s="214"/>
      <c r="R834" s="214"/>
      <c r="S834" s="4" t="str">
        <f>ADDRESS(ROW(S826),COLUMN(S826),2)</f>
        <v>S$826</v>
      </c>
      <c r="T834" s="4" t="str">
        <f>ADDRESS(ROW(T826),COLUMN(T826),2)</f>
        <v>T$826</v>
      </c>
      <c r="U834" s="4" t="str">
        <f>ADDRESS(ROW(U826),COLUMN(U826),2)</f>
        <v>U$826</v>
      </c>
      <c r="V834" s="4" t="str">
        <f>ADDRESS(ROW(V826),COLUMN(V826),2)</f>
        <v>V$826</v>
      </c>
      <c r="W834" s="4" t="str">
        <f>ADDRESS(ROW(W826),COLUMN(W826),2)</f>
        <v>W$826</v>
      </c>
      <c r="X834" s="4" t="str">
        <f>ADDRESS(ROW(X826),COLUMN(X826),2)</f>
        <v>X$826</v>
      </c>
      <c r="Y834" s="4" t="str">
        <f>ADDRESS(ROW(Y826),COLUMN(Y826),2)</f>
        <v>Y$826</v>
      </c>
      <c r="Z834" s="4" t="str">
        <f>ADDRESS(ROW(Z826),COLUMN(Z826),2)</f>
        <v>Z$826</v>
      </c>
      <c r="AA834" s="4" t="str">
        <f>ADDRESS(ROW(AA826),COLUMN(AA826),2)</f>
        <v>AA$826</v>
      </c>
      <c r="AB834" s="4" t="str">
        <f>ADDRESS(ROW(AB826),COLUMN(AB826),2)</f>
        <v>AB$826</v>
      </c>
      <c r="AC834" s="4" t="str">
        <f>ADDRESS(ROW(AC826),COLUMN(AC826),2)</f>
        <v>AC$826</v>
      </c>
      <c r="AD834" s="4" t="str">
        <f>ADDRESS(ROW(AD826),COLUMN(AD826),2)</f>
        <v>AD$826</v>
      </c>
      <c r="AE834" s="4" t="str">
        <f>ADDRESS(ROW(AE826),COLUMN(AE826),2)</f>
        <v>AE$826</v>
      </c>
      <c r="AF834" s="4" t="str">
        <f>ADDRESS(ROW(AF826),COLUMN(AF826),2)</f>
        <v>AF$826</v>
      </c>
      <c r="AG834" s="4" t="str">
        <f>ADDRESS(ROW(AG826),COLUMN(AG826),2)</f>
        <v>AG$826</v>
      </c>
      <c r="AH834" s="4" t="str">
        <f>ADDRESS(ROW(AH826),COLUMN(AH826),2)</f>
        <v>AH$826</v>
      </c>
      <c r="AI834" s="4" t="str">
        <f>ADDRESS(ROW(AI826),COLUMN(AI826),2)</f>
        <v>AI$826</v>
      </c>
      <c r="AJ834" s="4" t="str">
        <f>ADDRESS(ROW(AJ826),COLUMN(AJ826),2)</f>
        <v>AJ$826</v>
      </c>
      <c r="AK834" s="4" t="str">
        <f>ADDRESS(ROW(AK826),COLUMN(AK826),2)</f>
        <v>AK$826</v>
      </c>
      <c r="AL834" s="4" t="str">
        <f>ADDRESS(ROW(AL826),COLUMN(AL826),2)</f>
        <v>AL$826</v>
      </c>
      <c r="AM834" s="4" t="str">
        <f>ADDRESS(ROW(AM826),COLUMN(AM826),2)</f>
        <v>AM$826</v>
      </c>
      <c r="AN834" s="4" t="str">
        <f>ADDRESS(ROW(AN826),COLUMN(AN826),2)</f>
        <v>AN$826</v>
      </c>
      <c r="AO834" s="4" t="str">
        <f>ADDRESS(ROW(AO826),COLUMN(AO826),2)</f>
        <v>AO$826</v>
      </c>
      <c r="AP834" s="4" t="str">
        <f>ADDRESS(ROW(AP826),COLUMN(AP826),2)</f>
        <v>AP$826</v>
      </c>
      <c r="AQ834" s="4" t="str">
        <f>ADDRESS(ROW(AQ826),COLUMN(AQ826),2)</f>
        <v>AQ$826</v>
      </c>
      <c r="AR834" s="4" t="str">
        <f>ADDRESS(ROW(AR826),COLUMN(AR826),2)</f>
        <v>AR$826</v>
      </c>
      <c r="AS834" s="4" t="str">
        <f>ADDRESS(ROW(AS826),COLUMN(AS826),2)</f>
        <v>AS$826</v>
      </c>
      <c r="AT834" s="4" t="str">
        <f>ADDRESS(ROW(AT826),COLUMN(AT826),2)</f>
        <v>AT$826</v>
      </c>
      <c r="AU834" s="4" t="str">
        <f>ADDRESS(ROW(AU826),COLUMN(AU826),2)</f>
        <v>AU$826</v>
      </c>
      <c r="AV834" s="4" t="str">
        <f>ADDRESS(ROW(AV826),COLUMN(AV826),2)</f>
        <v>AV$826</v>
      </c>
      <c r="AW834" s="4" t="str">
        <f>ADDRESS(ROW(AW826),COLUMN(AW826),2)</f>
        <v>AW$826</v>
      </c>
      <c r="AX834" s="4" t="str">
        <f>ADDRESS(ROW(AX826),COLUMN(AX826),2)</f>
        <v>AX$826</v>
      </c>
      <c r="AY834" s="4" t="str">
        <f>ADDRESS(ROW(AY826),COLUMN(AY826),2)</f>
        <v>AY$826</v>
      </c>
      <c r="AZ834" s="4" t="str">
        <f>ADDRESS(ROW(AZ826),COLUMN(AZ826),2)</f>
        <v>AZ$826</v>
      </c>
      <c r="BA834" s="4" t="str">
        <f>ADDRESS(ROW(BA826),COLUMN(BA826),2)</f>
        <v>BA$826</v>
      </c>
      <c r="BB834" s="4" t="str">
        <f>ADDRESS(ROW(BB826),COLUMN(BB826),2)</f>
        <v>BB$826</v>
      </c>
      <c r="BC834" s="4" t="str">
        <f>ADDRESS(ROW(BC826),COLUMN(BC826),2)</f>
        <v>BC$826</v>
      </c>
      <c r="BD834" s="4" t="str">
        <f>ADDRESS(ROW(BD826),COLUMN(BD826),2)</f>
        <v>BD$826</v>
      </c>
      <c r="BE834" s="4" t="str">
        <f>ADDRESS(ROW(BE826),COLUMN(BE826),2)</f>
        <v>BE$826</v>
      </c>
      <c r="BF834" s="4" t="str">
        <f>ADDRESS(ROW(BF826),COLUMN(BF826),2)</f>
        <v>BF$826</v>
      </c>
      <c r="BG834" s="4" t="str">
        <f>ADDRESS(ROW(BG826),COLUMN(BG826),2)</f>
        <v>BG$826</v>
      </c>
      <c r="BH834" s="4" t="str">
        <f>ADDRESS(ROW(BH826),COLUMN(BH826),2)</f>
        <v>BH$826</v>
      </c>
      <c r="BI834" s="4" t="str">
        <f>ADDRESS(ROW(BI826),COLUMN(BI826),2)</f>
        <v>BI$826</v>
      </c>
      <c r="BJ834" s="4" t="str">
        <f>ADDRESS(ROW(BJ826),COLUMN(BJ826),2)</f>
        <v>BJ$826</v>
      </c>
      <c r="BK834" s="4" t="str">
        <f>ADDRESS(ROW(BK826),COLUMN(BK826),2)</f>
        <v>BK$826</v>
      </c>
      <c r="BL834" s="4" t="str">
        <f>ADDRESS(ROW(BL826),COLUMN(BL826),2)</f>
        <v>BL$826</v>
      </c>
      <c r="BM834" s="4" t="str">
        <f>ADDRESS(ROW(BM826),COLUMN(BM826),2)</f>
        <v>BM$826</v>
      </c>
      <c r="BN834" s="4" t="str">
        <f>ADDRESS(ROW(BN826),COLUMN(BN826),2)</f>
        <v>BN$826</v>
      </c>
      <c r="BO834" s="4" t="str">
        <f>ADDRESS(ROW(BO826),COLUMN(BO826),2)</f>
        <v>BO$826</v>
      </c>
      <c r="BP834" s="4" t="str">
        <f>ADDRESS(ROW(BP826),COLUMN(BP826),2)</f>
        <v>BP$826</v>
      </c>
      <c r="BQ834" s="4" t="str">
        <f>ADDRESS(ROW(BQ826),COLUMN(BQ826),2)</f>
        <v>BQ$826</v>
      </c>
      <c r="BR834" s="4" t="str">
        <f>ADDRESS(ROW(BR826),COLUMN(BR826),2)</f>
        <v>BR$826</v>
      </c>
      <c r="BS834" s="4" t="str">
        <f>ADDRESS(ROW(BS826),COLUMN(BS826),2)</f>
        <v>BS$826</v>
      </c>
      <c r="BT834" s="4" t="str">
        <f>ADDRESS(ROW(BT826),COLUMN(BT826),2)</f>
        <v>BT$826</v>
      </c>
      <c r="BU834" s="4" t="str">
        <f>ADDRESS(ROW(BU826),COLUMN(BU826),2)</f>
        <v>BU$826</v>
      </c>
      <c r="BV834" s="4" t="str">
        <f>ADDRESS(ROW(BV826),COLUMN(BV826),2)</f>
        <v>BV$826</v>
      </c>
      <c r="BW834" s="4" t="str">
        <f>ADDRESS(ROW(BW826),COLUMN(BW826),2)</f>
        <v>BW$826</v>
      </c>
      <c r="BX834" s="4" t="str">
        <f>ADDRESS(ROW(BX826),COLUMN(BX826),2)</f>
        <v>BX$826</v>
      </c>
      <c r="BY834" s="4" t="str">
        <f>ADDRESS(ROW(BY826),COLUMN(BY826),2)</f>
        <v>BY$826</v>
      </c>
      <c r="BZ834" s="4" t="str">
        <f>ADDRESS(ROW(BZ826),COLUMN(BZ826),2)</f>
        <v>BZ$826</v>
      </c>
      <c r="CA834" s="4" t="str">
        <f>ADDRESS(ROW(CA826),COLUMN(CA826),2)</f>
        <v>CA$826</v>
      </c>
      <c r="CB834" s="4" t="str">
        <f>ADDRESS(ROW(CB826),COLUMN(CB826),2)</f>
        <v>CB$826</v>
      </c>
      <c r="CC834" s="4" t="str">
        <f>ADDRESS(ROW(CC826),COLUMN(CC826),2)</f>
        <v>CC$826</v>
      </c>
      <c r="CD834" s="4" t="str">
        <f>ADDRESS(ROW(CD826),COLUMN(CD826),2)</f>
        <v>CD$826</v>
      </c>
      <c r="CE834" s="4" t="str">
        <f>ADDRESS(ROW(CE826),COLUMN(CE826),2)</f>
        <v>CE$826</v>
      </c>
      <c r="CF834" s="4" t="str">
        <f>ADDRESS(ROW(CF826),COLUMN(CF826),2)</f>
        <v>CF$826</v>
      </c>
      <c r="CG834" s="4" t="str">
        <f>ADDRESS(ROW(CG826),COLUMN(CG826),2)</f>
        <v>CG$826</v>
      </c>
      <c r="CH834" s="4" t="str">
        <f>ADDRESS(ROW(CH826),COLUMN(CH826),2)</f>
        <v>CH$826</v>
      </c>
      <c r="CI834" s="4" t="str">
        <f>ADDRESS(ROW(CI826),COLUMN(CI826),2)</f>
        <v>CI$826</v>
      </c>
      <c r="CJ834" s="4" t="str">
        <f>ADDRESS(ROW(CJ826),COLUMN(CJ826),2)</f>
        <v>CJ$826</v>
      </c>
      <c r="CK834" s="4" t="str">
        <f>ADDRESS(ROW(CK826),COLUMN(CK826),2)</f>
        <v>CK$826</v>
      </c>
      <c r="CL834" s="4" t="str">
        <f>ADDRESS(ROW(CL826),COLUMN(CL826),2)</f>
        <v>CL$826</v>
      </c>
      <c r="CN834" s="213"/>
      <c r="CO834" s="4" t="str">
        <f>ADDRESS(ROW(CO826),COLUMN(CO826),2)</f>
        <v>CO$826</v>
      </c>
      <c r="CP834" s="4" t="str">
        <f>ADDRESS(ROW(CP826),COLUMN(CP826),2)</f>
        <v>CP$826</v>
      </c>
      <c r="CQ834" s="4" t="str">
        <f>ADDRESS(ROW(CQ826),COLUMN(CQ826),2)</f>
        <v>CQ$826</v>
      </c>
      <c r="CR834" s="4" t="str">
        <f>ADDRESS(ROW(CR826),COLUMN(CR826),2)</f>
        <v>CR$826</v>
      </c>
      <c r="CS834" s="4" t="str">
        <f>ADDRESS(ROW(CS826),COLUMN(CS826),2)</f>
        <v>CS$826</v>
      </c>
      <c r="CT834" s="4" t="str">
        <f>ADDRESS(ROW(CT826),COLUMN(CT826),2)</f>
        <v>CT$826</v>
      </c>
      <c r="CU834" s="4" t="str">
        <f>ADDRESS(ROW(CU826),COLUMN(CU826),2)</f>
        <v>CU$826</v>
      </c>
      <c r="CV834" s="4" t="str">
        <f>ADDRESS(ROW(CV826),COLUMN(CV826),2)</f>
        <v>CV$826</v>
      </c>
      <c r="CW834" s="4" t="str">
        <f>ADDRESS(ROW(CW826),COLUMN(CW826),2)</f>
        <v>CW$826</v>
      </c>
      <c r="CX834" s="4" t="str">
        <f>ADDRESS(ROW(CX826),COLUMN(CX826),2)</f>
        <v>CX$826</v>
      </c>
      <c r="CY834" s="4" t="str">
        <f>ADDRESS(ROW(CY826),COLUMN(CY826),2)</f>
        <v>CY$826</v>
      </c>
      <c r="CZ834" s="4" t="str">
        <f>ADDRESS(ROW(CZ826),COLUMN(CZ826),2)</f>
        <v>CZ$826</v>
      </c>
      <c r="DA834" s="4" t="str">
        <f>ADDRESS(ROW(DA826),COLUMN(DA826),2)</f>
        <v>DA$826</v>
      </c>
      <c r="DB834" s="4" t="str">
        <f>ADDRESS(ROW(DB826),COLUMN(DB826),2)</f>
        <v>DB$826</v>
      </c>
      <c r="DC834" s="4" t="str">
        <f>ADDRESS(ROW(DC826),COLUMN(DC826),2)</f>
        <v>DC$826</v>
      </c>
      <c r="DD834" s="4" t="str">
        <f>ADDRESS(ROW(DD826),COLUMN(DD826),2)</f>
        <v>DD$826</v>
      </c>
      <c r="DE834" s="4" t="str">
        <f>ADDRESS(ROW(DE826),COLUMN(DE826),2)</f>
        <v>DE$826</v>
      </c>
      <c r="DF834" s="4" t="str">
        <f>ADDRESS(ROW(DF826),COLUMN(DF826),2)</f>
        <v>DF$826</v>
      </c>
      <c r="DG834" s="4" t="str">
        <f>ADDRESS(ROW(DG826),COLUMN(DG826),2)</f>
        <v>DG$826</v>
      </c>
      <c r="DH834" s="4" t="str">
        <f>ADDRESS(ROW(DH826),COLUMN(DH826),2)</f>
        <v>DH$826</v>
      </c>
      <c r="DI834" s="4" t="str">
        <f>ADDRESS(ROW(DI826),COLUMN(DI826),2)</f>
        <v>DI$826</v>
      </c>
      <c r="DJ834" s="4" t="str">
        <f>ADDRESS(ROW(DJ826),COLUMN(DJ826),2)</f>
        <v>DJ$826</v>
      </c>
      <c r="DK834" s="4" t="str">
        <f>ADDRESS(ROW(DK826),COLUMN(DK826),2)</f>
        <v>DK$826</v>
      </c>
      <c r="DL834" s="4" t="str">
        <f>ADDRESS(ROW(DL826),COLUMN(DL826),2)</f>
        <v>DL$826</v>
      </c>
    </row>
    <row r="835" spans="1:116" x14ac:dyDescent="0.4">
      <c r="B835" t="s">
        <v>332</v>
      </c>
      <c r="D835" t="s">
        <v>799</v>
      </c>
      <c r="E835" s="8" t="str">
        <f t="shared" si="967"/>
        <v>835 DCV-S</v>
      </c>
      <c r="G835" s="8" t="str">
        <f>G822</f>
        <v>Secondary volume driver</v>
      </c>
      <c r="H835" s="12"/>
      <c r="I835" s="60"/>
      <c r="J835" s="60"/>
      <c r="K835" s="15"/>
      <c r="L835" s="15"/>
      <c r="M835" s="15"/>
      <c r="N835" s="15"/>
      <c r="O835" s="15"/>
      <c r="P835" s="15"/>
      <c r="R835" s="15"/>
      <c r="S835" s="215" t="str">
        <f>S822</f>
        <v>S$19</v>
      </c>
      <c r="T835" s="215" t="str">
        <f>T822</f>
        <v>T$19</v>
      </c>
      <c r="U835" s="215" t="str">
        <f>U822</f>
        <v>U$19</v>
      </c>
      <c r="V835" s="215" t="str">
        <f>V822</f>
        <v>V$19</v>
      </c>
      <c r="W835" s="215" t="str">
        <f>W822</f>
        <v>W$19</v>
      </c>
      <c r="X835" s="215" t="str">
        <f>X822</f>
        <v>X$19</v>
      </c>
      <c r="Y835" s="215" t="str">
        <f>Y822</f>
        <v>Y$19</v>
      </c>
      <c r="Z835" s="215" t="str">
        <f>Z822</f>
        <v>Z$19</v>
      </c>
      <c r="AA835" s="215" t="str">
        <f>AA822</f>
        <v>AA$19</v>
      </c>
      <c r="AB835" s="215" t="str">
        <f>AB822</f>
        <v>AB$19</v>
      </c>
      <c r="AC835" s="215" t="str">
        <f>AC822</f>
        <v>AC$19</v>
      </c>
      <c r="AD835" s="215" t="str">
        <f>AD822</f>
        <v>AD$19</v>
      </c>
      <c r="AE835" s="215" t="str">
        <f>AE822</f>
        <v>AE$19</v>
      </c>
      <c r="AF835" s="215" t="str">
        <f>AF822</f>
        <v>AF$19</v>
      </c>
      <c r="AG835" s="215" t="str">
        <f>AG822</f>
        <v>AG$19</v>
      </c>
      <c r="AH835" s="215" t="str">
        <f>AH822</f>
        <v>AH$19</v>
      </c>
      <c r="AI835" s="215" t="str">
        <f>AI822</f>
        <v>AI$19</v>
      </c>
      <c r="AJ835" s="215" t="str">
        <f>AJ822</f>
        <v>AJ$19</v>
      </c>
      <c r="AK835" s="215" t="str">
        <f>AK822</f>
        <v>AK$19</v>
      </c>
      <c r="AL835" s="215" t="str">
        <f>AL822</f>
        <v>AL$19</v>
      </c>
      <c r="AM835" s="215" t="str">
        <f>AM822</f>
        <v>AM$19</v>
      </c>
      <c r="AN835" s="215" t="str">
        <f>AN822</f>
        <v>AN$19</v>
      </c>
      <c r="AO835" s="215" t="str">
        <f>AO822</f>
        <v>AO$19</v>
      </c>
      <c r="AP835" s="215" t="str">
        <f>AP822</f>
        <v>AP$19</v>
      </c>
      <c r="AQ835" s="215" t="str">
        <f>AQ822</f>
        <v>AQ$19</v>
      </c>
      <c r="AR835" s="215" t="str">
        <f>AR822</f>
        <v>AR$19</v>
      </c>
      <c r="AS835" s="215" t="str">
        <f>AS822</f>
        <v>AS$19</v>
      </c>
      <c r="AT835" s="215" t="str">
        <f>AT822</f>
        <v>AT$19</v>
      </c>
      <c r="AU835" s="215" t="str">
        <f>AU822</f>
        <v>AU$19</v>
      </c>
      <c r="AV835" s="215" t="str">
        <f>AV822</f>
        <v>AV$19</v>
      </c>
      <c r="AW835" s="215" t="str">
        <f>AW822</f>
        <v>AW$19</v>
      </c>
      <c r="AX835" s="215" t="str">
        <f>AX822</f>
        <v>AX$19</v>
      </c>
      <c r="AY835" s="215" t="str">
        <f>AY822</f>
        <v>AY$19</v>
      </c>
      <c r="AZ835" s="215" t="str">
        <f>AZ822</f>
        <v>AZ$19</v>
      </c>
      <c r="BA835" s="215" t="str">
        <f>BA822</f>
        <v>BA$19</v>
      </c>
      <c r="BB835" s="215" t="str">
        <f>BB822</f>
        <v>BB$19</v>
      </c>
      <c r="BC835" s="215" t="str">
        <f>BC822</f>
        <v>BC$19</v>
      </c>
      <c r="BD835" s="215" t="str">
        <f>BD822</f>
        <v>BD$19</v>
      </c>
      <c r="BE835" s="215" t="str">
        <f>BE822</f>
        <v>BE$19</v>
      </c>
      <c r="BF835" s="215" t="str">
        <f>BF822</f>
        <v>BF$19</v>
      </c>
      <c r="BG835" s="215" t="str">
        <f>BG822</f>
        <v>BG$19</v>
      </c>
      <c r="BH835" s="215" t="str">
        <f>BH822</f>
        <v>BH$19</v>
      </c>
      <c r="BI835" s="215" t="str">
        <f>BI822</f>
        <v>BI$19</v>
      </c>
      <c r="BJ835" s="215" t="str">
        <f>BJ822</f>
        <v>BJ$19</v>
      </c>
      <c r="BK835" s="215" t="str">
        <f>BK822</f>
        <v>BK$19</v>
      </c>
      <c r="BL835" s="215" t="str">
        <f>BL822</f>
        <v>BL$19</v>
      </c>
      <c r="BM835" s="215" t="str">
        <f>BM822</f>
        <v>BM$19</v>
      </c>
      <c r="BN835" s="215" t="str">
        <f>BN822</f>
        <v>BN$19</v>
      </c>
      <c r="BO835" s="215" t="str">
        <f>BO822</f>
        <v>BO$19</v>
      </c>
      <c r="BP835" s="215" t="str">
        <f>BP822</f>
        <v>BP$19</v>
      </c>
      <c r="BQ835" s="215" t="str">
        <f>BQ822</f>
        <v>BQ$19</v>
      </c>
      <c r="BR835" s="215" t="str">
        <f>BR822</f>
        <v>BR$19</v>
      </c>
      <c r="BS835" s="215" t="str">
        <f>BS822</f>
        <v>BS$19</v>
      </c>
      <c r="BT835" s="215" t="str">
        <f>BT822</f>
        <v>BT$19</v>
      </c>
      <c r="BU835" s="215" t="str">
        <f>BU822</f>
        <v>BU$19</v>
      </c>
      <c r="BV835" s="215" t="str">
        <f>BV822</f>
        <v>BV$19</v>
      </c>
      <c r="BW835" s="215" t="str">
        <f>BW822</f>
        <v>BW$19</v>
      </c>
      <c r="BX835" s="215" t="str">
        <f>BX822</f>
        <v>BX$19</v>
      </c>
      <c r="BY835" s="215" t="str">
        <f>BY822</f>
        <v>BY$19</v>
      </c>
      <c r="BZ835" s="215" t="str">
        <f>BZ822</f>
        <v>BZ$19</v>
      </c>
      <c r="CA835" s="215" t="str">
        <f>CA822</f>
        <v>CA$19</v>
      </c>
      <c r="CB835" s="215" t="str">
        <f>CB822</f>
        <v>CB$19</v>
      </c>
      <c r="CC835" s="215" t="str">
        <f>CC822</f>
        <v>CC$19</v>
      </c>
      <c r="CD835" s="215" t="str">
        <f>CD822</f>
        <v>CD$19</v>
      </c>
      <c r="CE835" s="215" t="str">
        <f>CE822</f>
        <v>CE$19</v>
      </c>
      <c r="CF835" s="215" t="str">
        <f>CF822</f>
        <v>CF$19</v>
      </c>
      <c r="CG835" s="215" t="str">
        <f>CG822</f>
        <v>CG$19</v>
      </c>
      <c r="CH835" s="215" t="str">
        <f>CH822</f>
        <v>CH$19</v>
      </c>
      <c r="CI835" s="215" t="str">
        <f>CI822</f>
        <v>CI$19</v>
      </c>
      <c r="CJ835" s="215" t="str">
        <f>CJ822</f>
        <v>CJ$19</v>
      </c>
      <c r="CK835" s="215" t="str">
        <f>CK822</f>
        <v>CK$19</v>
      </c>
      <c r="CL835" s="215" t="str">
        <f>CL822</f>
        <v>CL$19</v>
      </c>
      <c r="CN835" s="60"/>
      <c r="CO835" s="215" t="str">
        <f>CO822</f>
        <v>CO$19</v>
      </c>
      <c r="CP835" s="215" t="str">
        <f>CP822</f>
        <v>CP$19</v>
      </c>
      <c r="CQ835" s="215" t="str">
        <f>CQ822</f>
        <v>CQ$19</v>
      </c>
      <c r="CR835" s="215" t="str">
        <f>CR822</f>
        <v>CR$19</v>
      </c>
      <c r="CS835" s="215" t="str">
        <f>CS822</f>
        <v>CS$19</v>
      </c>
      <c r="CT835" s="215" t="str">
        <f>CT822</f>
        <v>CT$19</v>
      </c>
      <c r="CU835" s="215" t="str">
        <f>CU822</f>
        <v>CU$19</v>
      </c>
      <c r="CV835" s="215" t="str">
        <f>CV822</f>
        <v>CV$19</v>
      </c>
      <c r="CW835" s="215" t="str">
        <f>CW822</f>
        <v>CW$19</v>
      </c>
      <c r="CX835" s="215" t="str">
        <f>CX822</f>
        <v>CX$19</v>
      </c>
      <c r="CY835" s="215" t="str">
        <f>CY822</f>
        <v>CY$19</v>
      </c>
      <c r="CZ835" s="215" t="str">
        <f>CZ822</f>
        <v>CZ$19</v>
      </c>
      <c r="DA835" s="215" t="str">
        <f>DA822</f>
        <v>DA$19</v>
      </c>
      <c r="DB835" s="215" t="str">
        <f>DB822</f>
        <v>DB$19</v>
      </c>
      <c r="DC835" s="215" t="str">
        <f>DC822</f>
        <v>DC$19</v>
      </c>
      <c r="DD835" s="215" t="str">
        <f>DD822</f>
        <v>DD$19</v>
      </c>
      <c r="DE835" s="215" t="str">
        <f>DE822</f>
        <v>DE$19</v>
      </c>
      <c r="DF835" s="215" t="str">
        <f>DF822</f>
        <v>DF$19</v>
      </c>
      <c r="DG835" s="215" t="str">
        <f>DG822</f>
        <v>DG$19</v>
      </c>
      <c r="DH835" s="215" t="str">
        <f>DH822</f>
        <v>DH$19</v>
      </c>
      <c r="DI835" s="215" t="str">
        <f>DI822</f>
        <v>DI$19</v>
      </c>
      <c r="DJ835" s="215" t="str">
        <f>DJ822</f>
        <v>DJ$19</v>
      </c>
      <c r="DK835" s="215" t="str">
        <f>DK822</f>
        <v>DK$19</v>
      </c>
      <c r="DL835" s="215" t="str">
        <f>DL822</f>
        <v>DL$19</v>
      </c>
    </row>
    <row r="836" spans="1:116" x14ac:dyDescent="0.4">
      <c r="E836" s="8"/>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c r="CN836" s="60"/>
      <c r="CO836" s="76"/>
      <c r="CP836" s="76"/>
      <c r="CQ836" s="76"/>
      <c r="CR836" s="76"/>
      <c r="CS836" s="76"/>
      <c r="CT836" s="76"/>
      <c r="CU836" s="76"/>
      <c r="CV836" s="76"/>
      <c r="CW836" s="76"/>
      <c r="CX836" s="76"/>
      <c r="CY836" s="76"/>
      <c r="CZ836" s="76"/>
      <c r="DA836" s="76"/>
      <c r="DB836" s="76"/>
      <c r="DC836" s="76"/>
      <c r="DD836" s="76"/>
      <c r="DE836" s="76"/>
      <c r="DF836" s="76"/>
      <c r="DG836" s="76"/>
      <c r="DH836" s="76"/>
      <c r="DI836" s="76"/>
      <c r="DJ836" s="76"/>
      <c r="DK836" s="76"/>
      <c r="DL836" s="76"/>
    </row>
    <row r="837" spans="1:116"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N837" s="60"/>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row>
    <row r="838" spans="1:116" x14ac:dyDescent="0.4">
      <c r="A838" s="174"/>
      <c r="E838" s="8"/>
      <c r="G838" s="175" t="s">
        <v>490</v>
      </c>
      <c r="H838" s="193"/>
      <c r="I838" s="194"/>
      <c r="J838" s="194"/>
      <c r="K838" s="195"/>
      <c r="L838" s="195"/>
      <c r="M838" s="195"/>
      <c r="N838" s="195"/>
      <c r="O838" s="195"/>
      <c r="P838" s="195"/>
      <c r="R838" s="195"/>
      <c r="S838" s="196"/>
      <c r="T838" s="196"/>
      <c r="U838" s="196"/>
      <c r="V838" s="196"/>
      <c r="W838" s="196"/>
      <c r="X838" s="196"/>
      <c r="Y838" s="196"/>
      <c r="Z838" s="196"/>
      <c r="AA838" s="196"/>
      <c r="AB838" s="196"/>
      <c r="AC838" s="196"/>
      <c r="AD838" s="196"/>
      <c r="AE838" s="196"/>
      <c r="AF838" s="196"/>
      <c r="AG838" s="196"/>
      <c r="AH838" s="196"/>
      <c r="AI838" s="196"/>
      <c r="AJ838" s="196"/>
      <c r="AK838" s="196"/>
      <c r="AL838" s="196"/>
      <c r="AM838" s="196"/>
      <c r="AN838" s="196"/>
      <c r="AO838" s="196"/>
      <c r="AP838" s="196"/>
      <c r="AQ838" s="196"/>
      <c r="AR838" s="196"/>
      <c r="AS838" s="196"/>
      <c r="AT838" s="196"/>
      <c r="AU838" s="196"/>
      <c r="AV838" s="196"/>
      <c r="AW838" s="196"/>
      <c r="AX838" s="196"/>
      <c r="AY838" s="196"/>
      <c r="AZ838" s="196"/>
      <c r="BA838" s="196"/>
      <c r="BB838" s="196"/>
      <c r="BC838" s="196"/>
      <c r="BD838" s="196"/>
      <c r="BE838" s="196"/>
      <c r="BF838" s="196"/>
      <c r="BG838" s="196"/>
      <c r="BH838" s="196"/>
      <c r="BI838" s="196"/>
      <c r="BJ838" s="196"/>
      <c r="BK838" s="196"/>
      <c r="BL838" s="196"/>
      <c r="BM838" s="196"/>
      <c r="BN838" s="196"/>
      <c r="BO838" s="196"/>
      <c r="BP838" s="196"/>
      <c r="BQ838" s="196"/>
      <c r="BR838" s="196"/>
      <c r="BS838" s="196"/>
      <c r="BT838" s="196"/>
      <c r="BU838" s="196"/>
      <c r="BV838" s="196"/>
      <c r="BW838" s="196"/>
      <c r="BX838" s="196"/>
      <c r="BY838" s="196"/>
      <c r="BZ838" s="196"/>
      <c r="CA838" s="196"/>
      <c r="CB838" s="196"/>
      <c r="CC838" s="196"/>
      <c r="CD838" s="196"/>
      <c r="CE838" s="196"/>
      <c r="CF838" s="196"/>
      <c r="CG838" s="196"/>
      <c r="CH838" s="196"/>
      <c r="CI838" s="196"/>
      <c r="CJ838" s="196"/>
      <c r="CK838" s="196"/>
      <c r="CL838" s="196"/>
      <c r="CN838" s="194"/>
      <c r="CO838" s="196"/>
      <c r="CP838" s="196"/>
      <c r="CQ838" s="196"/>
      <c r="CR838" s="196"/>
      <c r="CS838" s="196"/>
      <c r="CT838" s="196"/>
      <c r="CU838" s="196"/>
      <c r="CV838" s="196"/>
      <c r="CW838" s="196"/>
      <c r="CX838" s="196"/>
      <c r="CY838" s="196"/>
      <c r="CZ838" s="196"/>
      <c r="DA838" s="196"/>
      <c r="DB838" s="196"/>
      <c r="DC838" s="196"/>
      <c r="DD838" s="196"/>
      <c r="DE838" s="196"/>
      <c r="DF838" s="196"/>
      <c r="DG838" s="196"/>
      <c r="DH838" s="196"/>
      <c r="DI838" s="196"/>
      <c r="DJ838" s="196"/>
      <c r="DK838" s="196"/>
      <c r="DL838" s="196"/>
    </row>
    <row r="839" spans="1:116" x14ac:dyDescent="0.4">
      <c r="A839" s="174"/>
      <c r="E839" s="8"/>
      <c r="G839" s="175" t="s">
        <v>492</v>
      </c>
      <c r="H839" s="193"/>
      <c r="I839" s="194"/>
      <c r="J839" s="194"/>
      <c r="K839" s="195"/>
      <c r="L839" s="195"/>
      <c r="M839" s="195"/>
      <c r="N839" s="195"/>
      <c r="O839" s="195"/>
      <c r="P839" s="195"/>
      <c r="R839" s="195"/>
      <c r="S839" s="196"/>
      <c r="T839" s="196"/>
      <c r="U839" s="196"/>
      <c r="V839" s="196"/>
      <c r="W839" s="196"/>
      <c r="X839" s="196"/>
      <c r="Y839" s="196"/>
      <c r="Z839" s="196"/>
      <c r="AA839" s="196"/>
      <c r="AB839" s="196"/>
      <c r="AC839" s="196"/>
      <c r="AD839" s="196"/>
      <c r="AE839" s="196"/>
      <c r="AF839" s="196"/>
      <c r="AG839" s="196"/>
      <c r="AH839" s="196"/>
      <c r="AI839" s="196"/>
      <c r="AJ839" s="196"/>
      <c r="AK839" s="196"/>
      <c r="AL839" s="196"/>
      <c r="AM839" s="196"/>
      <c r="AN839" s="196"/>
      <c r="AO839" s="196"/>
      <c r="AP839" s="196"/>
      <c r="AQ839" s="196"/>
      <c r="AR839" s="196"/>
      <c r="AS839" s="196"/>
      <c r="AT839" s="196"/>
      <c r="AU839" s="196"/>
      <c r="AV839" s="196"/>
      <c r="AW839" s="196"/>
      <c r="AX839" s="196"/>
      <c r="AY839" s="196"/>
      <c r="AZ839" s="196"/>
      <c r="BA839" s="196"/>
      <c r="BB839" s="196"/>
      <c r="BC839" s="196"/>
      <c r="BD839" s="196"/>
      <c r="BE839" s="196"/>
      <c r="BF839" s="196"/>
      <c r="BG839" s="196"/>
      <c r="BH839" s="196"/>
      <c r="BI839" s="196"/>
      <c r="BJ839" s="196"/>
      <c r="BK839" s="196"/>
      <c r="BL839" s="196"/>
      <c r="BM839" s="196"/>
      <c r="BN839" s="196"/>
      <c r="BO839" s="196"/>
      <c r="BP839" s="196"/>
      <c r="BQ839" s="196"/>
      <c r="BR839" s="196"/>
      <c r="BS839" s="196"/>
      <c r="BT839" s="196"/>
      <c r="BU839" s="196"/>
      <c r="BV839" s="196"/>
      <c r="BW839" s="196"/>
      <c r="BX839" s="196"/>
      <c r="BY839" s="196"/>
      <c r="BZ839" s="196"/>
      <c r="CA839" s="196"/>
      <c r="CB839" s="196"/>
      <c r="CC839" s="196"/>
      <c r="CD839" s="196"/>
      <c r="CE839" s="196"/>
      <c r="CF839" s="196"/>
      <c r="CG839" s="196"/>
      <c r="CH839" s="196"/>
      <c r="CI839" s="196"/>
      <c r="CJ839" s="196"/>
      <c r="CK839" s="196"/>
      <c r="CL839" s="196"/>
      <c r="CN839" s="194"/>
      <c r="CO839" s="196"/>
      <c r="CP839" s="196"/>
      <c r="CQ839" s="196"/>
      <c r="CR839" s="196"/>
      <c r="CS839" s="196"/>
      <c r="CT839" s="196"/>
      <c r="CU839" s="196"/>
      <c r="CV839" s="196"/>
      <c r="CW839" s="196"/>
      <c r="CX839" s="196"/>
      <c r="CY839" s="196"/>
      <c r="CZ839" s="196"/>
      <c r="DA839" s="196"/>
      <c r="DB839" s="196"/>
      <c r="DC839" s="196"/>
      <c r="DD839" s="196"/>
      <c r="DE839" s="196"/>
      <c r="DF839" s="196"/>
      <c r="DG839" s="196"/>
      <c r="DH839" s="196"/>
      <c r="DI839" s="196"/>
      <c r="DJ839" s="196"/>
      <c r="DK839" s="196"/>
      <c r="DL839" s="196"/>
    </row>
    <row r="840" spans="1:116" x14ac:dyDescent="0.4">
      <c r="A840" s="174"/>
      <c r="E840" s="8"/>
      <c r="G840" s="175" t="s">
        <v>461</v>
      </c>
      <c r="H840" s="174"/>
      <c r="I840" s="176"/>
      <c r="J840" s="176"/>
      <c r="K840" s="197"/>
      <c r="L840" s="197"/>
      <c r="M840" s="197"/>
      <c r="N840" s="197"/>
      <c r="O840" s="197"/>
      <c r="P840" s="197"/>
      <c r="R840" s="198"/>
      <c r="S840" s="199" t="str">
        <f t="shared" ref="S840:CD840" si="969">S$20</f>
        <v>S$16</v>
      </c>
      <c r="T840" s="199" t="str">
        <f t="shared" si="969"/>
        <v>T$16</v>
      </c>
      <c r="U840" s="199" t="str">
        <f t="shared" si="969"/>
        <v>U$16</v>
      </c>
      <c r="V840" s="199" t="str">
        <f t="shared" si="969"/>
        <v>V$16</v>
      </c>
      <c r="W840" s="199" t="str">
        <f t="shared" si="969"/>
        <v>W$16</v>
      </c>
      <c r="X840" s="199" t="str">
        <f t="shared" si="969"/>
        <v>X$16</v>
      </c>
      <c r="Y840" s="199" t="str">
        <f t="shared" si="969"/>
        <v>Y$16</v>
      </c>
      <c r="Z840" s="199" t="str">
        <f t="shared" si="969"/>
        <v>Z$16</v>
      </c>
      <c r="AA840" s="199" t="str">
        <f t="shared" si="969"/>
        <v>AA$16</v>
      </c>
      <c r="AB840" s="199" t="str">
        <f t="shared" si="969"/>
        <v>AB$16</v>
      </c>
      <c r="AC840" s="199" t="str">
        <f t="shared" si="969"/>
        <v>AC$16</v>
      </c>
      <c r="AD840" s="199" t="str">
        <f t="shared" si="969"/>
        <v>AD$16</v>
      </c>
      <c r="AE840" s="199" t="str">
        <f t="shared" si="969"/>
        <v>AE$16</v>
      </c>
      <c r="AF840" s="199" t="str">
        <f t="shared" si="969"/>
        <v>AF$16</v>
      </c>
      <c r="AG840" s="199" t="str">
        <f t="shared" si="969"/>
        <v>AG$16</v>
      </c>
      <c r="AH840" s="199" t="str">
        <f t="shared" si="969"/>
        <v>AH$16</v>
      </c>
      <c r="AI840" s="199" t="str">
        <f t="shared" si="969"/>
        <v>AI$16</v>
      </c>
      <c r="AJ840" s="199" t="str">
        <f t="shared" si="969"/>
        <v>AJ$16</v>
      </c>
      <c r="AK840" s="199" t="str">
        <f t="shared" si="969"/>
        <v>AK$16</v>
      </c>
      <c r="AL840" s="199" t="str">
        <f t="shared" si="969"/>
        <v>AL$16</v>
      </c>
      <c r="AM840" s="199" t="str">
        <f t="shared" si="969"/>
        <v>AM$16</v>
      </c>
      <c r="AN840" s="199" t="str">
        <f t="shared" si="969"/>
        <v>AN$16</v>
      </c>
      <c r="AO840" s="199" t="str">
        <f t="shared" si="969"/>
        <v>AO$16</v>
      </c>
      <c r="AP840" s="199" t="str">
        <f t="shared" si="969"/>
        <v>AP$16</v>
      </c>
      <c r="AQ840" s="199" t="str">
        <f t="shared" si="969"/>
        <v>AQ$16</v>
      </c>
      <c r="AR840" s="199" t="str">
        <f t="shared" si="969"/>
        <v>AR$16</v>
      </c>
      <c r="AS840" s="199" t="str">
        <f t="shared" si="969"/>
        <v>AS$16</v>
      </c>
      <c r="AT840" s="199" t="str">
        <f t="shared" si="969"/>
        <v>AT$16</v>
      </c>
      <c r="AU840" s="199" t="str">
        <f t="shared" si="969"/>
        <v>AU$16</v>
      </c>
      <c r="AV840" s="199" t="str">
        <f t="shared" si="969"/>
        <v>AV$16</v>
      </c>
      <c r="AW840" s="199" t="str">
        <f t="shared" si="969"/>
        <v>AW$16</v>
      </c>
      <c r="AX840" s="199" t="str">
        <f t="shared" si="969"/>
        <v>AX$16</v>
      </c>
      <c r="AY840" s="199" t="str">
        <f t="shared" si="969"/>
        <v>AY$16</v>
      </c>
      <c r="AZ840" s="199" t="str">
        <f t="shared" si="969"/>
        <v>AZ$16</v>
      </c>
      <c r="BA840" s="199" t="str">
        <f t="shared" si="969"/>
        <v>BA$16</v>
      </c>
      <c r="BB840" s="199" t="str">
        <f t="shared" si="969"/>
        <v>BB$16</v>
      </c>
      <c r="BC840" s="199" t="str">
        <f t="shared" si="969"/>
        <v>BC$16</v>
      </c>
      <c r="BD840" s="199" t="str">
        <f t="shared" si="969"/>
        <v>BD$16</v>
      </c>
      <c r="BE840" s="199" t="str">
        <f t="shared" si="969"/>
        <v>BE$16</v>
      </c>
      <c r="BF840" s="199" t="str">
        <f t="shared" si="969"/>
        <v>BF$16</v>
      </c>
      <c r="BG840" s="199" t="str">
        <f t="shared" si="969"/>
        <v>BG$16</v>
      </c>
      <c r="BH840" s="199" t="str">
        <f t="shared" si="969"/>
        <v>BH$16</v>
      </c>
      <c r="BI840" s="199" t="str">
        <f t="shared" si="969"/>
        <v>BI$16</v>
      </c>
      <c r="BJ840" s="199" t="str">
        <f t="shared" si="969"/>
        <v>BJ$16</v>
      </c>
      <c r="BK840" s="199" t="str">
        <f t="shared" si="969"/>
        <v>BK$16</v>
      </c>
      <c r="BL840" s="199" t="str">
        <f t="shared" si="969"/>
        <v>BL$16</v>
      </c>
      <c r="BM840" s="199" t="str">
        <f t="shared" si="969"/>
        <v>BM$16</v>
      </c>
      <c r="BN840" s="199" t="str">
        <f t="shared" si="969"/>
        <v>BN$16</v>
      </c>
      <c r="BO840" s="199" t="str">
        <f t="shared" si="969"/>
        <v>BO$16</v>
      </c>
      <c r="BP840" s="199" t="str">
        <f t="shared" si="969"/>
        <v>BP$16</v>
      </c>
      <c r="BQ840" s="199" t="str">
        <f t="shared" si="969"/>
        <v>BQ$16</v>
      </c>
      <c r="BR840" s="199" t="str">
        <f t="shared" si="969"/>
        <v>BR$16</v>
      </c>
      <c r="BS840" s="199" t="str">
        <f t="shared" si="969"/>
        <v>BS$16</v>
      </c>
      <c r="BT840" s="199" t="str">
        <f t="shared" si="969"/>
        <v>BT$16</v>
      </c>
      <c r="BU840" s="199" t="str">
        <f t="shared" si="969"/>
        <v>BU$16</v>
      </c>
      <c r="BV840" s="199" t="str">
        <f t="shared" si="969"/>
        <v>BV$16</v>
      </c>
      <c r="BW840" s="199" t="str">
        <f t="shared" si="969"/>
        <v>BW$16</v>
      </c>
      <c r="BX840" s="199" t="str">
        <f t="shared" si="969"/>
        <v>BX$16</v>
      </c>
      <c r="BY840" s="199" t="str">
        <f t="shared" si="969"/>
        <v>BY$16</v>
      </c>
      <c r="BZ840" s="199" t="str">
        <f t="shared" si="969"/>
        <v>BZ$16</v>
      </c>
      <c r="CA840" s="199" t="str">
        <f t="shared" si="969"/>
        <v>CA$16</v>
      </c>
      <c r="CB840" s="199" t="str">
        <f t="shared" si="969"/>
        <v>CB$16</v>
      </c>
      <c r="CC840" s="199" t="str">
        <f t="shared" si="969"/>
        <v>CC$16</v>
      </c>
      <c r="CD840" s="199" t="str">
        <f t="shared" si="969"/>
        <v>CD$16</v>
      </c>
      <c r="CE840" s="199" t="str">
        <f t="shared" ref="CE840:CL840" si="970">CE$20</f>
        <v>CE$16</v>
      </c>
      <c r="CF840" s="199" t="str">
        <f t="shared" si="970"/>
        <v>CF$16</v>
      </c>
      <c r="CG840" s="199" t="str">
        <f t="shared" si="970"/>
        <v>CG$16</v>
      </c>
      <c r="CH840" s="199" t="str">
        <f t="shared" si="970"/>
        <v>CH$16</v>
      </c>
      <c r="CI840" s="199" t="str">
        <f t="shared" si="970"/>
        <v>CI$16</v>
      </c>
      <c r="CJ840" s="199" t="str">
        <f t="shared" si="970"/>
        <v>CJ$16</v>
      </c>
      <c r="CK840" s="199" t="str">
        <f t="shared" si="970"/>
        <v>CK$16</v>
      </c>
      <c r="CL840" s="199" t="str">
        <f t="shared" si="970"/>
        <v>CL$16</v>
      </c>
      <c r="CN840" s="176"/>
      <c r="CO840" s="199" t="str">
        <f t="shared" ref="CO840:DL840" si="971">CO$20</f>
        <v>CO$16</v>
      </c>
      <c r="CP840" s="199" t="str">
        <f t="shared" si="971"/>
        <v>CP$16</v>
      </c>
      <c r="CQ840" s="199" t="str">
        <f t="shared" si="971"/>
        <v>CQ$16</v>
      </c>
      <c r="CR840" s="199" t="str">
        <f t="shared" si="971"/>
        <v>CR$16</v>
      </c>
      <c r="CS840" s="199" t="str">
        <f t="shared" si="971"/>
        <v>CS$16</v>
      </c>
      <c r="CT840" s="199" t="str">
        <f t="shared" si="971"/>
        <v>CT$16</v>
      </c>
      <c r="CU840" s="199" t="str">
        <f t="shared" si="971"/>
        <v>CU$16</v>
      </c>
      <c r="CV840" s="199" t="str">
        <f t="shared" si="971"/>
        <v>CV$16</v>
      </c>
      <c r="CW840" s="199" t="str">
        <f t="shared" si="971"/>
        <v>CW$16</v>
      </c>
      <c r="CX840" s="199" t="str">
        <f t="shared" si="971"/>
        <v>CX$16</v>
      </c>
      <c r="CY840" s="199" t="str">
        <f t="shared" si="971"/>
        <v>CY$16</v>
      </c>
      <c r="CZ840" s="199" t="str">
        <f t="shared" si="971"/>
        <v>CZ$16</v>
      </c>
      <c r="DA840" s="199" t="str">
        <f t="shared" si="971"/>
        <v>DA$16</v>
      </c>
      <c r="DB840" s="199" t="str">
        <f t="shared" si="971"/>
        <v>DB$16</v>
      </c>
      <c r="DC840" s="199" t="str">
        <f t="shared" si="971"/>
        <v>DC$16</v>
      </c>
      <c r="DD840" s="199" t="str">
        <f t="shared" si="971"/>
        <v>DD$16</v>
      </c>
      <c r="DE840" s="199" t="str">
        <f t="shared" si="971"/>
        <v>DE$16</v>
      </c>
      <c r="DF840" s="199" t="str">
        <f t="shared" si="971"/>
        <v>DF$16</v>
      </c>
      <c r="DG840" s="199" t="str">
        <f t="shared" si="971"/>
        <v>DG$16</v>
      </c>
      <c r="DH840" s="199" t="str">
        <f t="shared" si="971"/>
        <v>DH$16</v>
      </c>
      <c r="DI840" s="199" t="str">
        <f t="shared" si="971"/>
        <v>DI$16</v>
      </c>
      <c r="DJ840" s="199" t="str">
        <f t="shared" si="971"/>
        <v>DJ$16</v>
      </c>
      <c r="DK840" s="199" t="str">
        <f t="shared" si="971"/>
        <v>DK$16</v>
      </c>
      <c r="DL840" s="199" t="str">
        <f t="shared" si="971"/>
        <v>DL$16</v>
      </c>
    </row>
    <row r="841" spans="1:116" x14ac:dyDescent="0.4">
      <c r="A841" s="174"/>
      <c r="E841" s="8"/>
      <c r="G841" s="175" t="s">
        <v>462</v>
      </c>
      <c r="H841" s="174"/>
      <c r="I841" s="176"/>
      <c r="J841" s="176"/>
      <c r="K841" s="197"/>
      <c r="L841" s="197"/>
      <c r="M841" s="197"/>
      <c r="N841" s="197"/>
      <c r="O841" s="197"/>
      <c r="P841" s="197"/>
      <c r="R841" s="198"/>
      <c r="S841" s="199" t="str">
        <f t="shared" ref="S841:CD841" si="972">S$21</f>
        <v>S$17</v>
      </c>
      <c r="T841" s="199" t="str">
        <f t="shared" si="972"/>
        <v>T$17</v>
      </c>
      <c r="U841" s="199" t="str">
        <f t="shared" si="972"/>
        <v>U$17</v>
      </c>
      <c r="V841" s="199" t="str">
        <f t="shared" si="972"/>
        <v>V$17</v>
      </c>
      <c r="W841" s="199" t="str">
        <f t="shared" si="972"/>
        <v>W$17</v>
      </c>
      <c r="X841" s="199" t="str">
        <f t="shared" si="972"/>
        <v>X$17</v>
      </c>
      <c r="Y841" s="199" t="str">
        <f t="shared" si="972"/>
        <v>Y$17</v>
      </c>
      <c r="Z841" s="199" t="str">
        <f t="shared" si="972"/>
        <v>Z$17</v>
      </c>
      <c r="AA841" s="199" t="str">
        <f t="shared" si="972"/>
        <v>AA$17</v>
      </c>
      <c r="AB841" s="199" t="str">
        <f t="shared" si="972"/>
        <v>AB$17</v>
      </c>
      <c r="AC841" s="199" t="str">
        <f t="shared" si="972"/>
        <v>AC$17</v>
      </c>
      <c r="AD841" s="199" t="str">
        <f t="shared" si="972"/>
        <v>AD$17</v>
      </c>
      <c r="AE841" s="199" t="str">
        <f t="shared" si="972"/>
        <v>AE$17</v>
      </c>
      <c r="AF841" s="199" t="str">
        <f t="shared" si="972"/>
        <v>AF$17</v>
      </c>
      <c r="AG841" s="199" t="str">
        <f t="shared" si="972"/>
        <v>AG$17</v>
      </c>
      <c r="AH841" s="199" t="str">
        <f t="shared" si="972"/>
        <v>AH$17</v>
      </c>
      <c r="AI841" s="199" t="str">
        <f t="shared" si="972"/>
        <v>AI$17</v>
      </c>
      <c r="AJ841" s="199" t="str">
        <f t="shared" si="972"/>
        <v>AJ$17</v>
      </c>
      <c r="AK841" s="199" t="str">
        <f t="shared" si="972"/>
        <v>AK$17</v>
      </c>
      <c r="AL841" s="199" t="str">
        <f t="shared" si="972"/>
        <v>AL$17</v>
      </c>
      <c r="AM841" s="199" t="str">
        <f t="shared" si="972"/>
        <v>AM$17</v>
      </c>
      <c r="AN841" s="199" t="str">
        <f t="shared" si="972"/>
        <v>AN$17</v>
      </c>
      <c r="AO841" s="199" t="str">
        <f t="shared" si="972"/>
        <v>AO$17</v>
      </c>
      <c r="AP841" s="199" t="str">
        <f t="shared" si="972"/>
        <v>AP$17</v>
      </c>
      <c r="AQ841" s="199" t="str">
        <f t="shared" si="972"/>
        <v>AQ$17</v>
      </c>
      <c r="AR841" s="199" t="str">
        <f t="shared" si="972"/>
        <v>AR$17</v>
      </c>
      <c r="AS841" s="199" t="str">
        <f t="shared" si="972"/>
        <v>AS$17</v>
      </c>
      <c r="AT841" s="199" t="str">
        <f t="shared" si="972"/>
        <v>AT$17</v>
      </c>
      <c r="AU841" s="199" t="str">
        <f t="shared" si="972"/>
        <v>AU$17</v>
      </c>
      <c r="AV841" s="199" t="str">
        <f t="shared" si="972"/>
        <v>AV$17</v>
      </c>
      <c r="AW841" s="199" t="str">
        <f t="shared" si="972"/>
        <v>AW$17</v>
      </c>
      <c r="AX841" s="199" t="str">
        <f t="shared" si="972"/>
        <v>AX$17</v>
      </c>
      <c r="AY841" s="199" t="str">
        <f t="shared" si="972"/>
        <v>AY$17</v>
      </c>
      <c r="AZ841" s="199" t="str">
        <f t="shared" si="972"/>
        <v>AZ$17</v>
      </c>
      <c r="BA841" s="199" t="str">
        <f t="shared" si="972"/>
        <v>BA$17</v>
      </c>
      <c r="BB841" s="199" t="str">
        <f t="shared" si="972"/>
        <v>BB$17</v>
      </c>
      <c r="BC841" s="199" t="str">
        <f t="shared" si="972"/>
        <v>BC$17</v>
      </c>
      <c r="BD841" s="199" t="str">
        <f t="shared" si="972"/>
        <v>BD$17</v>
      </c>
      <c r="BE841" s="199" t="str">
        <f t="shared" si="972"/>
        <v>BE$17</v>
      </c>
      <c r="BF841" s="199" t="str">
        <f t="shared" si="972"/>
        <v>BF$17</v>
      </c>
      <c r="BG841" s="199" t="str">
        <f t="shared" si="972"/>
        <v>BG$17</v>
      </c>
      <c r="BH841" s="199" t="str">
        <f t="shared" si="972"/>
        <v>BH$17</v>
      </c>
      <c r="BI841" s="199" t="str">
        <f t="shared" si="972"/>
        <v>BI$17</v>
      </c>
      <c r="BJ841" s="199" t="str">
        <f t="shared" si="972"/>
        <v>BJ$17</v>
      </c>
      <c r="BK841" s="199" t="str">
        <f t="shared" si="972"/>
        <v>BK$17</v>
      </c>
      <c r="BL841" s="199" t="str">
        <f t="shared" si="972"/>
        <v>BL$17</v>
      </c>
      <c r="BM841" s="199" t="str">
        <f t="shared" si="972"/>
        <v>BM$17</v>
      </c>
      <c r="BN841" s="199" t="str">
        <f t="shared" si="972"/>
        <v>BN$17</v>
      </c>
      <c r="BO841" s="199" t="str">
        <f t="shared" si="972"/>
        <v>BO$17</v>
      </c>
      <c r="BP841" s="199" t="str">
        <f t="shared" si="972"/>
        <v>BP$17</v>
      </c>
      <c r="BQ841" s="199" t="str">
        <f t="shared" si="972"/>
        <v>BQ$17</v>
      </c>
      <c r="BR841" s="199" t="str">
        <f t="shared" si="972"/>
        <v>BR$17</v>
      </c>
      <c r="BS841" s="199" t="str">
        <f t="shared" si="972"/>
        <v>BS$17</v>
      </c>
      <c r="BT841" s="199" t="str">
        <f t="shared" si="972"/>
        <v>BT$17</v>
      </c>
      <c r="BU841" s="199" t="str">
        <f t="shared" si="972"/>
        <v>BU$17</v>
      </c>
      <c r="BV841" s="199" t="str">
        <f t="shared" si="972"/>
        <v>BV$17</v>
      </c>
      <c r="BW841" s="199" t="str">
        <f t="shared" si="972"/>
        <v>BW$17</v>
      </c>
      <c r="BX841" s="199" t="str">
        <f t="shared" si="972"/>
        <v>BX$17</v>
      </c>
      <c r="BY841" s="199" t="str">
        <f t="shared" si="972"/>
        <v>BY$17</v>
      </c>
      <c r="BZ841" s="199" t="str">
        <f t="shared" si="972"/>
        <v>BZ$17</v>
      </c>
      <c r="CA841" s="199" t="str">
        <f t="shared" si="972"/>
        <v>CA$17</v>
      </c>
      <c r="CB841" s="199" t="str">
        <f t="shared" si="972"/>
        <v>CB$17</v>
      </c>
      <c r="CC841" s="199" t="str">
        <f t="shared" si="972"/>
        <v>CC$17</v>
      </c>
      <c r="CD841" s="199" t="str">
        <f t="shared" si="972"/>
        <v>CD$17</v>
      </c>
      <c r="CE841" s="199" t="str">
        <f t="shared" ref="CE841:CL841" si="973">CE$21</f>
        <v>CE$17</v>
      </c>
      <c r="CF841" s="199" t="str">
        <f t="shared" si="973"/>
        <v>CF$17</v>
      </c>
      <c r="CG841" s="199" t="str">
        <f t="shared" si="973"/>
        <v>CG$17</v>
      </c>
      <c r="CH841" s="199" t="str">
        <f t="shared" si="973"/>
        <v>CH$17</v>
      </c>
      <c r="CI841" s="199" t="str">
        <f t="shared" si="973"/>
        <v>CI$17</v>
      </c>
      <c r="CJ841" s="199" t="str">
        <f t="shared" si="973"/>
        <v>CJ$17</v>
      </c>
      <c r="CK841" s="199" t="str">
        <f t="shared" si="973"/>
        <v>CK$17</v>
      </c>
      <c r="CL841" s="199" t="str">
        <f t="shared" si="973"/>
        <v>CL$17</v>
      </c>
      <c r="CN841" s="176"/>
      <c r="CO841" s="199" t="str">
        <f t="shared" ref="CO841:DL841" si="974">CO$21</f>
        <v>CO$17</v>
      </c>
      <c r="CP841" s="199" t="str">
        <f t="shared" si="974"/>
        <v>CP$17</v>
      </c>
      <c r="CQ841" s="199" t="str">
        <f t="shared" si="974"/>
        <v>CQ$17</v>
      </c>
      <c r="CR841" s="199" t="str">
        <f t="shared" si="974"/>
        <v>CR$17</v>
      </c>
      <c r="CS841" s="199" t="str">
        <f t="shared" si="974"/>
        <v>CS$17</v>
      </c>
      <c r="CT841" s="199" t="str">
        <f t="shared" si="974"/>
        <v>CT$17</v>
      </c>
      <c r="CU841" s="199" t="str">
        <f t="shared" si="974"/>
        <v>CU$17</v>
      </c>
      <c r="CV841" s="199" t="str">
        <f t="shared" si="974"/>
        <v>CV$17</v>
      </c>
      <c r="CW841" s="199" t="str">
        <f t="shared" si="974"/>
        <v>CW$17</v>
      </c>
      <c r="CX841" s="199" t="str">
        <f t="shared" si="974"/>
        <v>CX$17</v>
      </c>
      <c r="CY841" s="199" t="str">
        <f t="shared" si="974"/>
        <v>CY$17</v>
      </c>
      <c r="CZ841" s="199" t="str">
        <f t="shared" si="974"/>
        <v>CZ$17</v>
      </c>
      <c r="DA841" s="199" t="str">
        <f t="shared" si="974"/>
        <v>DA$17</v>
      </c>
      <c r="DB841" s="199" t="str">
        <f t="shared" si="974"/>
        <v>DB$17</v>
      </c>
      <c r="DC841" s="199" t="str">
        <f t="shared" si="974"/>
        <v>DC$17</v>
      </c>
      <c r="DD841" s="199" t="str">
        <f t="shared" si="974"/>
        <v>DD$17</v>
      </c>
      <c r="DE841" s="199" t="str">
        <f t="shared" si="974"/>
        <v>DE$17</v>
      </c>
      <c r="DF841" s="199" t="str">
        <f t="shared" si="974"/>
        <v>DF$17</v>
      </c>
      <c r="DG841" s="199" t="str">
        <f t="shared" si="974"/>
        <v>DG$17</v>
      </c>
      <c r="DH841" s="199" t="str">
        <f t="shared" si="974"/>
        <v>DH$17</v>
      </c>
      <c r="DI841" s="199" t="str">
        <f t="shared" si="974"/>
        <v>DI$17</v>
      </c>
      <c r="DJ841" s="199" t="str">
        <f t="shared" si="974"/>
        <v>DJ$17</v>
      </c>
      <c r="DK841" s="199" t="str">
        <f t="shared" si="974"/>
        <v>DK$17</v>
      </c>
      <c r="DL841" s="199" t="str">
        <f t="shared" si="974"/>
        <v>DL$17</v>
      </c>
    </row>
    <row r="842" spans="1:116" x14ac:dyDescent="0.4">
      <c r="A842" s="174"/>
      <c r="E842" s="8"/>
      <c r="G842" s="175" t="s">
        <v>491</v>
      </c>
      <c r="H842" s="200"/>
      <c r="I842" s="201"/>
      <c r="J842" s="201"/>
      <c r="K842" s="202"/>
      <c r="L842" s="202"/>
      <c r="M842" s="202"/>
      <c r="N842" s="202"/>
      <c r="O842" s="202"/>
      <c r="P842" s="202"/>
      <c r="R842" s="202"/>
      <c r="S842" s="174"/>
      <c r="T842" s="174"/>
      <c r="U842" s="174"/>
      <c r="V842" s="174"/>
      <c r="W842" s="174"/>
      <c r="X842" s="174"/>
      <c r="Y842" s="174"/>
      <c r="Z842" s="174"/>
      <c r="AA842" s="174"/>
      <c r="AB842" s="174"/>
      <c r="AC842" s="174"/>
      <c r="AD842" s="174"/>
      <c r="AE842" s="174"/>
      <c r="AF842" s="174"/>
      <c r="AG842" s="174"/>
      <c r="AH842" s="174"/>
      <c r="AI842" s="174"/>
      <c r="AJ842" s="174"/>
      <c r="AK842" s="174"/>
      <c r="AL842" s="174"/>
      <c r="AM842" s="174"/>
      <c r="AN842" s="174"/>
      <c r="AO842" s="174"/>
      <c r="AP842" s="174"/>
      <c r="AQ842" s="174"/>
      <c r="AR842" s="174"/>
      <c r="AS842" s="174"/>
      <c r="AT842" s="174"/>
      <c r="AU842" s="174"/>
      <c r="AV842" s="174"/>
      <c r="AW842" s="174"/>
      <c r="AX842" s="174"/>
      <c r="AY842" s="174"/>
      <c r="AZ842" s="174"/>
      <c r="BA842" s="174"/>
      <c r="BB842" s="174"/>
      <c r="BC842" s="174"/>
      <c r="BD842" s="174"/>
      <c r="BE842" s="174"/>
      <c r="BF842" s="174"/>
      <c r="BG842" s="174"/>
      <c r="BH842" s="174"/>
      <c r="BI842" s="174"/>
      <c r="BJ842" s="174"/>
      <c r="BK842" s="174"/>
      <c r="BL842" s="174"/>
      <c r="BM842" s="174"/>
      <c r="BN842" s="174"/>
      <c r="BO842" s="174"/>
      <c r="BP842" s="174"/>
      <c r="BQ842" s="174"/>
      <c r="BR842" s="174"/>
      <c r="BS842" s="174"/>
      <c r="BT842" s="174"/>
      <c r="BU842" s="174"/>
      <c r="BV842" s="174"/>
      <c r="BW842" s="174"/>
      <c r="BX842" s="174"/>
      <c r="BY842" s="174"/>
      <c r="BZ842" s="174"/>
      <c r="CA842" s="174"/>
      <c r="CB842" s="174"/>
      <c r="CC842" s="174"/>
      <c r="CD842" s="174"/>
      <c r="CE842" s="174"/>
      <c r="CF842" s="174"/>
      <c r="CG842" s="174"/>
      <c r="CH842" s="174"/>
      <c r="CI842" s="174"/>
      <c r="CJ842" s="174"/>
      <c r="CK842" s="174"/>
      <c r="CL842" s="174"/>
      <c r="CN842" s="201"/>
      <c r="CO842" s="174"/>
      <c r="CP842" s="174"/>
      <c r="CQ842" s="174"/>
      <c r="CR842" s="174"/>
      <c r="CS842" s="174"/>
      <c r="CT842" s="174"/>
      <c r="CU842" s="174"/>
      <c r="CV842" s="174"/>
      <c r="CW842" s="174"/>
      <c r="CX842" s="174"/>
      <c r="CY842" s="174"/>
      <c r="CZ842" s="174"/>
      <c r="DA842" s="174"/>
      <c r="DB842" s="174"/>
      <c r="DC842" s="174"/>
      <c r="DD842" s="174"/>
      <c r="DE842" s="174"/>
      <c r="DF842" s="174"/>
      <c r="DG842" s="174"/>
      <c r="DH842" s="174"/>
      <c r="DI842" s="174"/>
      <c r="DJ842" s="174"/>
      <c r="DK842" s="174"/>
      <c r="DL842" s="174"/>
    </row>
    <row r="843" spans="1:116" x14ac:dyDescent="0.4">
      <c r="A843" s="174"/>
      <c r="E843" s="8"/>
      <c r="G843" s="175" t="s">
        <v>505</v>
      </c>
      <c r="H843" s="200"/>
      <c r="I843" s="201"/>
      <c r="J843" s="201"/>
      <c r="K843" s="202"/>
      <c r="L843" s="202"/>
      <c r="M843" s="202"/>
      <c r="N843" s="202"/>
      <c r="O843" s="202"/>
      <c r="P843" s="202"/>
      <c r="R843" s="202"/>
      <c r="S843" s="190"/>
      <c r="T843" s="190"/>
      <c r="U843" s="190"/>
      <c r="V843" s="190"/>
      <c r="W843" s="190"/>
      <c r="X843" s="190"/>
      <c r="Y843" s="190"/>
      <c r="Z843" s="190"/>
      <c r="AA843" s="190"/>
      <c r="AB843" s="190"/>
      <c r="AC843" s="190"/>
      <c r="AD843" s="190"/>
      <c r="AE843" s="190"/>
      <c r="AF843" s="190"/>
      <c r="AG843" s="190"/>
      <c r="AH843" s="190"/>
      <c r="AI843" s="190"/>
      <c r="AJ843" s="190"/>
      <c r="AK843" s="190"/>
      <c r="AL843" s="190"/>
      <c r="AM843" s="190"/>
      <c r="AN843" s="190"/>
      <c r="AO843" s="190"/>
      <c r="AP843" s="190"/>
      <c r="AQ843" s="190"/>
      <c r="AR843" s="190"/>
      <c r="AS843" s="190"/>
      <c r="AT843" s="190"/>
      <c r="AU843" s="190"/>
      <c r="AV843" s="190"/>
      <c r="AW843" s="190"/>
      <c r="AX843" s="190"/>
      <c r="AY843" s="190"/>
      <c r="AZ843" s="190"/>
      <c r="BA843" s="190"/>
      <c r="BB843" s="190"/>
      <c r="BC843" s="190"/>
      <c r="BD843" s="190"/>
      <c r="BE843" s="190"/>
      <c r="BF843" s="190"/>
      <c r="BG843" s="190"/>
      <c r="BH843" s="190"/>
      <c r="BI843" s="190"/>
      <c r="BJ843" s="190"/>
      <c r="BK843" s="190"/>
      <c r="BL843" s="190"/>
      <c r="BM843" s="190"/>
      <c r="BN843" s="190"/>
      <c r="BO843" s="190"/>
      <c r="BP843" s="190"/>
      <c r="BQ843" s="190"/>
      <c r="BR843" s="190"/>
      <c r="BS843" s="190"/>
      <c r="BT843" s="190"/>
      <c r="BU843" s="190"/>
      <c r="BV843" s="190"/>
      <c r="BW843" s="190"/>
      <c r="BX843" s="190"/>
      <c r="BY843" s="190"/>
      <c r="BZ843" s="190"/>
      <c r="CA843" s="190"/>
      <c r="CB843" s="190"/>
      <c r="CC843" s="190"/>
      <c r="CD843" s="190"/>
      <c r="CE843" s="190"/>
      <c r="CF843" s="190"/>
      <c r="CG843" s="190"/>
      <c r="CH843" s="190"/>
      <c r="CI843" s="190"/>
      <c r="CJ843" s="190"/>
      <c r="CK843" s="190"/>
      <c r="CL843" s="190"/>
      <c r="CN843" s="201"/>
      <c r="CO843" s="190"/>
      <c r="CP843" s="190"/>
      <c r="CQ843" s="190"/>
      <c r="CR843" s="190"/>
      <c r="CS843" s="190"/>
      <c r="CT843" s="190"/>
      <c r="CU843" s="190"/>
      <c r="CV843" s="190"/>
      <c r="CW843" s="190"/>
      <c r="CX843" s="190"/>
      <c r="CY843" s="190"/>
      <c r="CZ843" s="190"/>
      <c r="DA843" s="190"/>
      <c r="DB843" s="190"/>
      <c r="DC843" s="190"/>
      <c r="DD843" s="190"/>
      <c r="DE843" s="190"/>
      <c r="DF843" s="190"/>
      <c r="DG843" s="190"/>
      <c r="DH843" s="190"/>
      <c r="DI843" s="190"/>
      <c r="DJ843" s="190"/>
      <c r="DK843" s="190"/>
      <c r="DL843" s="190"/>
    </row>
    <row r="844" spans="1:116" x14ac:dyDescent="0.4">
      <c r="A844" s="174"/>
      <c r="E844" s="8"/>
      <c r="G844" s="175" t="s">
        <v>463</v>
      </c>
      <c r="H844" s="200"/>
      <c r="I844" s="201"/>
      <c r="J844" s="201"/>
      <c r="K844" s="202"/>
      <c r="L844" s="202"/>
      <c r="M844" s="202"/>
      <c r="N844" s="202"/>
      <c r="O844" s="202"/>
      <c r="P844" s="202"/>
      <c r="R844" s="202"/>
      <c r="S844" s="190" t="str">
        <f t="shared" ref="S844:CD844" si="975">S$22</f>
        <v>S$18</v>
      </c>
      <c r="T844" s="190" t="str">
        <f t="shared" si="975"/>
        <v>T$18</v>
      </c>
      <c r="U844" s="190" t="str">
        <f t="shared" si="975"/>
        <v>U$18</v>
      </c>
      <c r="V844" s="190" t="str">
        <f t="shared" si="975"/>
        <v>V$18</v>
      </c>
      <c r="W844" s="190" t="str">
        <f t="shared" si="975"/>
        <v>W$18</v>
      </c>
      <c r="X844" s="190" t="str">
        <f t="shared" si="975"/>
        <v>X$18</v>
      </c>
      <c r="Y844" s="190" t="str">
        <f t="shared" si="975"/>
        <v>Y$18</v>
      </c>
      <c r="Z844" s="190" t="str">
        <f t="shared" si="975"/>
        <v>Z$18</v>
      </c>
      <c r="AA844" s="190" t="str">
        <f t="shared" si="975"/>
        <v>AA$18</v>
      </c>
      <c r="AB844" s="190" t="str">
        <f t="shared" si="975"/>
        <v>AB$18</v>
      </c>
      <c r="AC844" s="190" t="str">
        <f t="shared" si="975"/>
        <v>AC$18</v>
      </c>
      <c r="AD844" s="190" t="str">
        <f t="shared" si="975"/>
        <v>AD$18</v>
      </c>
      <c r="AE844" s="190" t="str">
        <f t="shared" si="975"/>
        <v>AE$18</v>
      </c>
      <c r="AF844" s="190" t="str">
        <f t="shared" si="975"/>
        <v>AF$18</v>
      </c>
      <c r="AG844" s="190" t="str">
        <f t="shared" si="975"/>
        <v>AG$18</v>
      </c>
      <c r="AH844" s="190" t="str">
        <f t="shared" si="975"/>
        <v>AH$18</v>
      </c>
      <c r="AI844" s="190" t="str">
        <f t="shared" si="975"/>
        <v>AI$18</v>
      </c>
      <c r="AJ844" s="190" t="str">
        <f t="shared" si="975"/>
        <v>AJ$18</v>
      </c>
      <c r="AK844" s="190" t="str">
        <f t="shared" si="975"/>
        <v>AK$18</v>
      </c>
      <c r="AL844" s="190" t="str">
        <f t="shared" si="975"/>
        <v>AL$18</v>
      </c>
      <c r="AM844" s="190" t="str">
        <f t="shared" si="975"/>
        <v>AM$18</v>
      </c>
      <c r="AN844" s="190" t="str">
        <f t="shared" si="975"/>
        <v>AN$18</v>
      </c>
      <c r="AO844" s="190" t="str">
        <f t="shared" si="975"/>
        <v>AO$18</v>
      </c>
      <c r="AP844" s="190" t="str">
        <f t="shared" si="975"/>
        <v>AP$18</v>
      </c>
      <c r="AQ844" s="190" t="str">
        <f t="shared" si="975"/>
        <v>AQ$18</v>
      </c>
      <c r="AR844" s="190" t="str">
        <f t="shared" si="975"/>
        <v>AR$18</v>
      </c>
      <c r="AS844" s="190" t="str">
        <f t="shared" si="975"/>
        <v>AS$18</v>
      </c>
      <c r="AT844" s="190" t="str">
        <f t="shared" si="975"/>
        <v>AT$18</v>
      </c>
      <c r="AU844" s="190" t="str">
        <f t="shared" si="975"/>
        <v>AU$18</v>
      </c>
      <c r="AV844" s="190" t="str">
        <f t="shared" si="975"/>
        <v>AV$18</v>
      </c>
      <c r="AW844" s="190" t="str">
        <f t="shared" si="975"/>
        <v>AW$18</v>
      </c>
      <c r="AX844" s="190" t="str">
        <f t="shared" si="975"/>
        <v>AX$18</v>
      </c>
      <c r="AY844" s="190" t="str">
        <f t="shared" si="975"/>
        <v>AY$18</v>
      </c>
      <c r="AZ844" s="190" t="str">
        <f t="shared" si="975"/>
        <v>AZ$18</v>
      </c>
      <c r="BA844" s="190" t="str">
        <f t="shared" si="975"/>
        <v>BA$18</v>
      </c>
      <c r="BB844" s="190" t="str">
        <f t="shared" si="975"/>
        <v>BB$18</v>
      </c>
      <c r="BC844" s="190" t="str">
        <f t="shared" si="975"/>
        <v>BC$18</v>
      </c>
      <c r="BD844" s="190" t="str">
        <f t="shared" si="975"/>
        <v>BD$18</v>
      </c>
      <c r="BE844" s="190" t="str">
        <f t="shared" si="975"/>
        <v>BE$18</v>
      </c>
      <c r="BF844" s="190" t="str">
        <f t="shared" si="975"/>
        <v>BF$18</v>
      </c>
      <c r="BG844" s="190" t="str">
        <f t="shared" si="975"/>
        <v>BG$18</v>
      </c>
      <c r="BH844" s="190" t="str">
        <f t="shared" si="975"/>
        <v>BH$18</v>
      </c>
      <c r="BI844" s="190" t="str">
        <f t="shared" si="975"/>
        <v>BI$18</v>
      </c>
      <c r="BJ844" s="190" t="str">
        <f t="shared" si="975"/>
        <v>BJ$18</v>
      </c>
      <c r="BK844" s="190" t="str">
        <f t="shared" si="975"/>
        <v>BK$18</v>
      </c>
      <c r="BL844" s="190" t="str">
        <f t="shared" si="975"/>
        <v>BL$18</v>
      </c>
      <c r="BM844" s="190" t="str">
        <f t="shared" si="975"/>
        <v>BM$18</v>
      </c>
      <c r="BN844" s="190" t="str">
        <f t="shared" si="975"/>
        <v>BN$18</v>
      </c>
      <c r="BO844" s="190" t="str">
        <f t="shared" si="975"/>
        <v>BO$18</v>
      </c>
      <c r="BP844" s="190" t="str">
        <f t="shared" si="975"/>
        <v>BP$18</v>
      </c>
      <c r="BQ844" s="190" t="str">
        <f t="shared" si="975"/>
        <v>BQ$18</v>
      </c>
      <c r="BR844" s="190" t="str">
        <f t="shared" si="975"/>
        <v>BR$18</v>
      </c>
      <c r="BS844" s="190" t="str">
        <f t="shared" si="975"/>
        <v>BS$18</v>
      </c>
      <c r="BT844" s="190" t="str">
        <f t="shared" si="975"/>
        <v>BT$18</v>
      </c>
      <c r="BU844" s="190" t="str">
        <f t="shared" si="975"/>
        <v>BU$18</v>
      </c>
      <c r="BV844" s="190" t="str">
        <f t="shared" si="975"/>
        <v>BV$18</v>
      </c>
      <c r="BW844" s="190" t="str">
        <f t="shared" si="975"/>
        <v>BW$18</v>
      </c>
      <c r="BX844" s="190" t="str">
        <f t="shared" si="975"/>
        <v>BX$18</v>
      </c>
      <c r="BY844" s="190" t="str">
        <f t="shared" si="975"/>
        <v>BY$18</v>
      </c>
      <c r="BZ844" s="190" t="str">
        <f t="shared" si="975"/>
        <v>BZ$18</v>
      </c>
      <c r="CA844" s="190" t="str">
        <f t="shared" si="975"/>
        <v>CA$18</v>
      </c>
      <c r="CB844" s="190" t="str">
        <f t="shared" si="975"/>
        <v>CB$18</v>
      </c>
      <c r="CC844" s="190" t="str">
        <f t="shared" si="975"/>
        <v>CC$18</v>
      </c>
      <c r="CD844" s="190" t="str">
        <f t="shared" si="975"/>
        <v>CD$18</v>
      </c>
      <c r="CE844" s="190" t="str">
        <f t="shared" ref="CE844:CL844" si="976">CE$22</f>
        <v>CE$18</v>
      </c>
      <c r="CF844" s="190" t="str">
        <f t="shared" si="976"/>
        <v>CF$18</v>
      </c>
      <c r="CG844" s="190" t="str">
        <f t="shared" si="976"/>
        <v>CG$18</v>
      </c>
      <c r="CH844" s="190" t="str">
        <f t="shared" si="976"/>
        <v>CH$18</v>
      </c>
      <c r="CI844" s="190" t="str">
        <f t="shared" si="976"/>
        <v>CI$18</v>
      </c>
      <c r="CJ844" s="190" t="str">
        <f t="shared" si="976"/>
        <v>CJ$18</v>
      </c>
      <c r="CK844" s="190" t="str">
        <f t="shared" si="976"/>
        <v>CK$18</v>
      </c>
      <c r="CL844" s="190" t="str">
        <f t="shared" si="976"/>
        <v>CL$18</v>
      </c>
      <c r="CN844" s="201"/>
      <c r="CO844" s="190" t="str">
        <f t="shared" ref="CO844:DL844" si="977">CO$22</f>
        <v>CO$18</v>
      </c>
      <c r="CP844" s="190" t="str">
        <f t="shared" si="977"/>
        <v>CP$18</v>
      </c>
      <c r="CQ844" s="190" t="str">
        <f t="shared" si="977"/>
        <v>CQ$18</v>
      </c>
      <c r="CR844" s="190" t="str">
        <f t="shared" si="977"/>
        <v>CR$18</v>
      </c>
      <c r="CS844" s="190" t="str">
        <f t="shared" si="977"/>
        <v>CS$18</v>
      </c>
      <c r="CT844" s="190" t="str">
        <f t="shared" si="977"/>
        <v>CT$18</v>
      </c>
      <c r="CU844" s="190" t="str">
        <f t="shared" si="977"/>
        <v>CU$18</v>
      </c>
      <c r="CV844" s="190" t="str">
        <f t="shared" si="977"/>
        <v>CV$18</v>
      </c>
      <c r="CW844" s="190" t="str">
        <f t="shared" si="977"/>
        <v>CW$18</v>
      </c>
      <c r="CX844" s="190" t="str">
        <f t="shared" si="977"/>
        <v>CX$18</v>
      </c>
      <c r="CY844" s="190" t="str">
        <f t="shared" si="977"/>
        <v>CY$18</v>
      </c>
      <c r="CZ844" s="190" t="str">
        <f t="shared" si="977"/>
        <v>CZ$18</v>
      </c>
      <c r="DA844" s="190" t="str">
        <f t="shared" si="977"/>
        <v>DA$18</v>
      </c>
      <c r="DB844" s="190" t="str">
        <f t="shared" si="977"/>
        <v>DB$18</v>
      </c>
      <c r="DC844" s="190" t="str">
        <f t="shared" si="977"/>
        <v>DC$18</v>
      </c>
      <c r="DD844" s="190" t="str">
        <f t="shared" si="977"/>
        <v>DD$18</v>
      </c>
      <c r="DE844" s="190" t="str">
        <f t="shared" si="977"/>
        <v>DE$18</v>
      </c>
      <c r="DF844" s="190" t="str">
        <f t="shared" si="977"/>
        <v>DF$18</v>
      </c>
      <c r="DG844" s="190" t="str">
        <f t="shared" si="977"/>
        <v>DG$18</v>
      </c>
      <c r="DH844" s="190" t="str">
        <f t="shared" si="977"/>
        <v>DH$18</v>
      </c>
      <c r="DI844" s="190" t="str">
        <f t="shared" si="977"/>
        <v>DI$18</v>
      </c>
      <c r="DJ844" s="190" t="str">
        <f t="shared" si="977"/>
        <v>DJ$18</v>
      </c>
      <c r="DK844" s="190" t="str">
        <f t="shared" si="977"/>
        <v>DK$18</v>
      </c>
      <c r="DL844" s="190" t="str">
        <f t="shared" si="977"/>
        <v>DL$18</v>
      </c>
    </row>
    <row r="845" spans="1:116" x14ac:dyDescent="0.4">
      <c r="A845" s="174"/>
      <c r="E845" s="8"/>
      <c r="G845" s="175" t="s">
        <v>464</v>
      </c>
      <c r="H845" s="200"/>
      <c r="I845" s="201"/>
      <c r="J845" s="201"/>
      <c r="K845" s="202"/>
      <c r="L845" s="202"/>
      <c r="M845" s="202"/>
      <c r="N845" s="202"/>
      <c r="O845" s="202"/>
      <c r="P845" s="202"/>
      <c r="R845" s="202"/>
      <c r="S845" s="190" t="str">
        <f t="shared" ref="S845:CD845" si="978">S$23</f>
        <v>S$19</v>
      </c>
      <c r="T845" s="190" t="str">
        <f t="shared" si="978"/>
        <v>T$19</v>
      </c>
      <c r="U845" s="190" t="str">
        <f t="shared" si="978"/>
        <v>U$19</v>
      </c>
      <c r="V845" s="190" t="str">
        <f t="shared" si="978"/>
        <v>V$19</v>
      </c>
      <c r="W845" s="190" t="str">
        <f t="shared" si="978"/>
        <v>W$19</v>
      </c>
      <c r="X845" s="190" t="str">
        <f t="shared" si="978"/>
        <v>X$19</v>
      </c>
      <c r="Y845" s="190" t="str">
        <f t="shared" si="978"/>
        <v>Y$19</v>
      </c>
      <c r="Z845" s="190" t="str">
        <f t="shared" si="978"/>
        <v>Z$19</v>
      </c>
      <c r="AA845" s="190" t="str">
        <f t="shared" si="978"/>
        <v>AA$19</v>
      </c>
      <c r="AB845" s="190" t="str">
        <f t="shared" si="978"/>
        <v>AB$19</v>
      </c>
      <c r="AC845" s="190" t="str">
        <f t="shared" si="978"/>
        <v>AC$19</v>
      </c>
      <c r="AD845" s="190" t="str">
        <f t="shared" si="978"/>
        <v>AD$19</v>
      </c>
      <c r="AE845" s="190" t="str">
        <f t="shared" si="978"/>
        <v>AE$19</v>
      </c>
      <c r="AF845" s="190" t="str">
        <f t="shared" si="978"/>
        <v>AF$19</v>
      </c>
      <c r="AG845" s="190" t="str">
        <f t="shared" si="978"/>
        <v>AG$19</v>
      </c>
      <c r="AH845" s="190" t="str">
        <f t="shared" si="978"/>
        <v>AH$19</v>
      </c>
      <c r="AI845" s="190" t="str">
        <f t="shared" si="978"/>
        <v>AI$19</v>
      </c>
      <c r="AJ845" s="190" t="str">
        <f t="shared" si="978"/>
        <v>AJ$19</v>
      </c>
      <c r="AK845" s="190" t="str">
        <f t="shared" si="978"/>
        <v>AK$19</v>
      </c>
      <c r="AL845" s="190" t="str">
        <f t="shared" si="978"/>
        <v>AL$19</v>
      </c>
      <c r="AM845" s="190" t="str">
        <f t="shared" si="978"/>
        <v>AM$19</v>
      </c>
      <c r="AN845" s="190" t="str">
        <f t="shared" si="978"/>
        <v>AN$19</v>
      </c>
      <c r="AO845" s="190" t="str">
        <f t="shared" si="978"/>
        <v>AO$19</v>
      </c>
      <c r="AP845" s="190" t="str">
        <f t="shared" si="978"/>
        <v>AP$19</v>
      </c>
      <c r="AQ845" s="190" t="str">
        <f t="shared" si="978"/>
        <v>AQ$19</v>
      </c>
      <c r="AR845" s="190" t="str">
        <f t="shared" si="978"/>
        <v>AR$19</v>
      </c>
      <c r="AS845" s="190" t="str">
        <f t="shared" si="978"/>
        <v>AS$19</v>
      </c>
      <c r="AT845" s="190" t="str">
        <f t="shared" si="978"/>
        <v>AT$19</v>
      </c>
      <c r="AU845" s="190" t="str">
        <f t="shared" si="978"/>
        <v>AU$19</v>
      </c>
      <c r="AV845" s="190" t="str">
        <f t="shared" si="978"/>
        <v>AV$19</v>
      </c>
      <c r="AW845" s="190" t="str">
        <f t="shared" si="978"/>
        <v>AW$19</v>
      </c>
      <c r="AX845" s="190" t="str">
        <f t="shared" si="978"/>
        <v>AX$19</v>
      </c>
      <c r="AY845" s="190" t="str">
        <f t="shared" si="978"/>
        <v>AY$19</v>
      </c>
      <c r="AZ845" s="190" t="str">
        <f t="shared" si="978"/>
        <v>AZ$19</v>
      </c>
      <c r="BA845" s="190" t="str">
        <f t="shared" si="978"/>
        <v>BA$19</v>
      </c>
      <c r="BB845" s="190" t="str">
        <f t="shared" si="978"/>
        <v>BB$19</v>
      </c>
      <c r="BC845" s="190" t="str">
        <f t="shared" si="978"/>
        <v>BC$19</v>
      </c>
      <c r="BD845" s="190" t="str">
        <f t="shared" si="978"/>
        <v>BD$19</v>
      </c>
      <c r="BE845" s="190" t="str">
        <f t="shared" si="978"/>
        <v>BE$19</v>
      </c>
      <c r="BF845" s="190" t="str">
        <f t="shared" si="978"/>
        <v>BF$19</v>
      </c>
      <c r="BG845" s="190" t="str">
        <f t="shared" si="978"/>
        <v>BG$19</v>
      </c>
      <c r="BH845" s="190" t="str">
        <f t="shared" si="978"/>
        <v>BH$19</v>
      </c>
      <c r="BI845" s="190" t="str">
        <f t="shared" si="978"/>
        <v>BI$19</v>
      </c>
      <c r="BJ845" s="190" t="str">
        <f t="shared" si="978"/>
        <v>BJ$19</v>
      </c>
      <c r="BK845" s="190" t="str">
        <f t="shared" si="978"/>
        <v>BK$19</v>
      </c>
      <c r="BL845" s="190" t="str">
        <f t="shared" si="978"/>
        <v>BL$19</v>
      </c>
      <c r="BM845" s="190" t="str">
        <f t="shared" si="978"/>
        <v>BM$19</v>
      </c>
      <c r="BN845" s="190" t="str">
        <f t="shared" si="978"/>
        <v>BN$19</v>
      </c>
      <c r="BO845" s="190" t="str">
        <f t="shared" si="978"/>
        <v>BO$19</v>
      </c>
      <c r="BP845" s="190" t="str">
        <f t="shared" si="978"/>
        <v>BP$19</v>
      </c>
      <c r="BQ845" s="190" t="str">
        <f t="shared" si="978"/>
        <v>BQ$19</v>
      </c>
      <c r="BR845" s="190" t="str">
        <f t="shared" si="978"/>
        <v>BR$19</v>
      </c>
      <c r="BS845" s="190" t="str">
        <f t="shared" si="978"/>
        <v>BS$19</v>
      </c>
      <c r="BT845" s="190" t="str">
        <f t="shared" si="978"/>
        <v>BT$19</v>
      </c>
      <c r="BU845" s="190" t="str">
        <f t="shared" si="978"/>
        <v>BU$19</v>
      </c>
      <c r="BV845" s="190" t="str">
        <f t="shared" si="978"/>
        <v>BV$19</v>
      </c>
      <c r="BW845" s="190" t="str">
        <f t="shared" si="978"/>
        <v>BW$19</v>
      </c>
      <c r="BX845" s="190" t="str">
        <f t="shared" si="978"/>
        <v>BX$19</v>
      </c>
      <c r="BY845" s="190" t="str">
        <f t="shared" si="978"/>
        <v>BY$19</v>
      </c>
      <c r="BZ845" s="190" t="str">
        <f t="shared" si="978"/>
        <v>BZ$19</v>
      </c>
      <c r="CA845" s="190" t="str">
        <f t="shared" si="978"/>
        <v>CA$19</v>
      </c>
      <c r="CB845" s="190" t="str">
        <f t="shared" si="978"/>
        <v>CB$19</v>
      </c>
      <c r="CC845" s="190" t="str">
        <f t="shared" si="978"/>
        <v>CC$19</v>
      </c>
      <c r="CD845" s="190" t="str">
        <f t="shared" si="978"/>
        <v>CD$19</v>
      </c>
      <c r="CE845" s="190" t="str">
        <f t="shared" ref="CE845:CL845" si="979">CE$23</f>
        <v>CE$19</v>
      </c>
      <c r="CF845" s="190" t="str">
        <f t="shared" si="979"/>
        <v>CF$19</v>
      </c>
      <c r="CG845" s="190" t="str">
        <f t="shared" si="979"/>
        <v>CG$19</v>
      </c>
      <c r="CH845" s="190" t="str">
        <f t="shared" si="979"/>
        <v>CH$19</v>
      </c>
      <c r="CI845" s="190" t="str">
        <f t="shared" si="979"/>
        <v>CI$19</v>
      </c>
      <c r="CJ845" s="190" t="str">
        <f t="shared" si="979"/>
        <v>CJ$19</v>
      </c>
      <c r="CK845" s="190" t="str">
        <f t="shared" si="979"/>
        <v>CK$19</v>
      </c>
      <c r="CL845" s="190" t="str">
        <f t="shared" si="979"/>
        <v>CL$19</v>
      </c>
      <c r="CN845" s="201"/>
      <c r="CO845" s="190" t="str">
        <f t="shared" ref="CO845:DL845" si="980">CO$23</f>
        <v>CO$19</v>
      </c>
      <c r="CP845" s="190" t="str">
        <f t="shared" si="980"/>
        <v>CP$19</v>
      </c>
      <c r="CQ845" s="190" t="str">
        <f t="shared" si="980"/>
        <v>CQ$19</v>
      </c>
      <c r="CR845" s="190" t="str">
        <f t="shared" si="980"/>
        <v>CR$19</v>
      </c>
      <c r="CS845" s="190" t="str">
        <f t="shared" si="980"/>
        <v>CS$19</v>
      </c>
      <c r="CT845" s="190" t="str">
        <f t="shared" si="980"/>
        <v>CT$19</v>
      </c>
      <c r="CU845" s="190" t="str">
        <f t="shared" si="980"/>
        <v>CU$19</v>
      </c>
      <c r="CV845" s="190" t="str">
        <f t="shared" si="980"/>
        <v>CV$19</v>
      </c>
      <c r="CW845" s="190" t="str">
        <f t="shared" si="980"/>
        <v>CW$19</v>
      </c>
      <c r="CX845" s="190" t="str">
        <f t="shared" si="980"/>
        <v>CX$19</v>
      </c>
      <c r="CY845" s="190" t="str">
        <f t="shared" si="980"/>
        <v>CY$19</v>
      </c>
      <c r="CZ845" s="190" t="str">
        <f t="shared" si="980"/>
        <v>CZ$19</v>
      </c>
      <c r="DA845" s="190" t="str">
        <f t="shared" si="980"/>
        <v>DA$19</v>
      </c>
      <c r="DB845" s="190" t="str">
        <f t="shared" si="980"/>
        <v>DB$19</v>
      </c>
      <c r="DC845" s="190" t="str">
        <f t="shared" si="980"/>
        <v>DC$19</v>
      </c>
      <c r="DD845" s="190" t="str">
        <f t="shared" si="980"/>
        <v>DD$19</v>
      </c>
      <c r="DE845" s="190" t="str">
        <f t="shared" si="980"/>
        <v>DE$19</v>
      </c>
      <c r="DF845" s="190" t="str">
        <f t="shared" si="980"/>
        <v>DF$19</v>
      </c>
      <c r="DG845" s="190" t="str">
        <f t="shared" si="980"/>
        <v>DG$19</v>
      </c>
      <c r="DH845" s="190" t="str">
        <f t="shared" si="980"/>
        <v>DH$19</v>
      </c>
      <c r="DI845" s="190" t="str">
        <f t="shared" si="980"/>
        <v>DI$19</v>
      </c>
      <c r="DJ845" s="190" t="str">
        <f t="shared" si="980"/>
        <v>DJ$19</v>
      </c>
      <c r="DK845" s="190" t="str">
        <f t="shared" si="980"/>
        <v>DK$19</v>
      </c>
      <c r="DL845" s="190" t="str">
        <f t="shared" si="980"/>
        <v>DL$19</v>
      </c>
    </row>
    <row r="846" spans="1:116" x14ac:dyDescent="0.4">
      <c r="A846" s="31" t="s">
        <v>218</v>
      </c>
      <c r="B846" s="31" t="s">
        <v>81</v>
      </c>
      <c r="C846" s="31"/>
      <c r="D846" t="s">
        <v>804</v>
      </c>
      <c r="E846" s="8" t="str">
        <f t="shared" ref="E846:E853" si="981">ROW()&amp;" "&amp;D846</f>
        <v>846 SUBCAC-S</v>
      </c>
      <c r="F846" t="s">
        <v>438</v>
      </c>
      <c r="G846" s="66" t="s">
        <v>803</v>
      </c>
      <c r="H846" s="22"/>
      <c r="I846" s="306"/>
      <c r="J846" s="306"/>
      <c r="K846" s="22"/>
      <c r="L846" s="22"/>
      <c r="M846" s="22"/>
      <c r="N846" s="22"/>
      <c r="O846" s="22"/>
      <c r="P846" s="22"/>
      <c r="R846" s="66"/>
      <c r="S846" s="307"/>
      <c r="T846" s="307"/>
      <c r="U846" s="307"/>
      <c r="V846" s="307"/>
      <c r="W846" s="307"/>
      <c r="X846" s="307"/>
      <c r="Y846" s="307"/>
      <c r="Z846" s="307"/>
      <c r="AA846" s="307"/>
      <c r="AB846" s="307"/>
      <c r="AC846" s="307"/>
      <c r="AD846" s="307"/>
      <c r="AE846" s="307"/>
      <c r="AF846" s="307"/>
      <c r="AG846" s="307"/>
      <c r="AH846" s="307"/>
      <c r="AI846" s="307"/>
      <c r="AJ846" s="307"/>
      <c r="AK846" s="307"/>
      <c r="AL846" s="307"/>
      <c r="AM846" s="307"/>
      <c r="AN846" s="307"/>
      <c r="AO846" s="307"/>
      <c r="AP846" s="307"/>
      <c r="AQ846" s="307"/>
      <c r="AR846" s="307"/>
      <c r="AS846" s="307"/>
      <c r="AT846" s="307"/>
      <c r="AU846" s="307"/>
      <c r="AV846" s="307"/>
      <c r="AW846" s="307"/>
      <c r="AX846" s="307"/>
      <c r="AY846" s="307"/>
      <c r="AZ846" s="307"/>
      <c r="BA846" s="307"/>
      <c r="BB846" s="307"/>
      <c r="BC846" s="307"/>
      <c r="BD846" s="307"/>
      <c r="BE846" s="307"/>
      <c r="BF846" s="307"/>
      <c r="BG846" s="307"/>
      <c r="BH846" s="307"/>
      <c r="BI846" s="307"/>
      <c r="BJ846" s="307"/>
      <c r="BK846" s="307"/>
      <c r="BL846" s="307"/>
      <c r="BM846" s="307"/>
      <c r="BN846" s="307"/>
      <c r="BO846" s="307"/>
      <c r="BP846" s="307"/>
      <c r="BQ846" s="307"/>
      <c r="BR846" s="307"/>
      <c r="BS846" s="307"/>
      <c r="BT846" s="307"/>
      <c r="BU846" s="307"/>
      <c r="BV846" s="307"/>
      <c r="BW846" s="307"/>
      <c r="BX846" s="307"/>
      <c r="BY846" s="307"/>
      <c r="BZ846" s="307"/>
      <c r="CA846" s="307"/>
      <c r="CB846" s="307"/>
      <c r="CC846" s="307"/>
      <c r="CD846" s="307"/>
      <c r="CE846" s="307"/>
      <c r="CF846" s="307"/>
      <c r="CG846" s="307"/>
      <c r="CH846" s="307"/>
      <c r="CI846" s="307"/>
      <c r="CJ846" s="307"/>
      <c r="CK846" s="307"/>
      <c r="CL846" s="307"/>
      <c r="CN846" s="306"/>
      <c r="CO846" s="307"/>
      <c r="CP846" s="307"/>
      <c r="CQ846" s="307"/>
      <c r="CR846" s="307"/>
      <c r="CS846" s="307"/>
      <c r="CT846" s="307"/>
      <c r="CU846" s="307"/>
      <c r="CV846" s="307"/>
      <c r="CW846" s="307"/>
      <c r="CX846" s="307"/>
      <c r="CY846" s="307"/>
      <c r="CZ846" s="307"/>
      <c r="DA846" s="307"/>
      <c r="DB846" s="307"/>
      <c r="DC846" s="307"/>
      <c r="DD846" s="307"/>
      <c r="DE846" s="307"/>
      <c r="DF846" s="307"/>
      <c r="DG846" s="307"/>
      <c r="DH846" s="307"/>
      <c r="DI846" s="307"/>
      <c r="DJ846" s="307"/>
      <c r="DK846" s="307"/>
      <c r="DL846" s="307"/>
    </row>
    <row r="847" spans="1:116" x14ac:dyDescent="0.4">
      <c r="A847" s="31"/>
      <c r="C847" s="31"/>
      <c r="D847" t="s">
        <v>804</v>
      </c>
      <c r="E847" s="8" t="str">
        <f t="shared" si="981"/>
        <v>847 SUBCAC-S</v>
      </c>
      <c r="G847" s="95" t="str">
        <f>G849&amp;":"</f>
        <v>New user acquisition cost - (Primary label):</v>
      </c>
      <c r="H847" s="31"/>
      <c r="I847" s="73"/>
      <c r="J847" s="73"/>
      <c r="K847" s="31"/>
      <c r="L847" s="31"/>
      <c r="M847" s="31"/>
      <c r="N847" s="31"/>
      <c r="O847" s="31"/>
      <c r="P847" s="31"/>
      <c r="R847" s="67"/>
      <c r="S847" s="156"/>
      <c r="T847" s="156"/>
      <c r="U847" s="156"/>
      <c r="V847" s="156"/>
      <c r="W847" s="156"/>
      <c r="X847" s="156"/>
      <c r="Y847" s="156"/>
      <c r="Z847" s="156"/>
      <c r="AA847" s="156"/>
      <c r="AB847" s="156"/>
      <c r="AC847" s="156"/>
      <c r="AD847" s="156"/>
      <c r="AE847" s="156"/>
      <c r="AF847" s="156"/>
      <c r="AG847" s="156"/>
      <c r="AH847" s="156"/>
      <c r="AI847" s="156"/>
      <c r="AJ847" s="156"/>
      <c r="AK847" s="156"/>
      <c r="AL847" s="156"/>
      <c r="AM847" s="156"/>
      <c r="AN847" s="156"/>
      <c r="AO847" s="156"/>
      <c r="AP847" s="156"/>
      <c r="AQ847" s="156"/>
      <c r="AR847" s="156"/>
      <c r="AS847" s="156"/>
      <c r="AT847" s="156"/>
      <c r="AU847" s="156"/>
      <c r="AV847" s="156"/>
      <c r="AW847" s="156"/>
      <c r="AX847" s="156"/>
      <c r="AY847" s="156"/>
      <c r="AZ847" s="156"/>
      <c r="BA847" s="156"/>
      <c r="BB847" s="156"/>
      <c r="BC847" s="156"/>
      <c r="BD847" s="156"/>
      <c r="BE847" s="156"/>
      <c r="BF847" s="156"/>
      <c r="BG847" s="156"/>
      <c r="BH847" s="156"/>
      <c r="BI847" s="156"/>
      <c r="BJ847" s="156"/>
      <c r="BK847" s="156"/>
      <c r="BL847" s="156"/>
      <c r="BM847" s="156"/>
      <c r="BN847" s="156"/>
      <c r="BO847" s="156"/>
      <c r="BP847" s="156"/>
      <c r="BQ847" s="156"/>
      <c r="BR847" s="156"/>
      <c r="BS847" s="156"/>
      <c r="BT847" s="156"/>
      <c r="BU847" s="156"/>
      <c r="BV847" s="156"/>
      <c r="BW847" s="156"/>
      <c r="BX847" s="156"/>
      <c r="BY847" s="156"/>
      <c r="BZ847" s="156"/>
      <c r="CA847" s="156"/>
      <c r="CB847" s="156"/>
      <c r="CC847" s="156"/>
      <c r="CD847" s="156"/>
      <c r="CE847" s="156"/>
      <c r="CF847" s="156"/>
      <c r="CG847" s="156"/>
      <c r="CH847" s="156"/>
      <c r="CI847" s="156"/>
      <c r="CJ847" s="156"/>
      <c r="CK847" s="156"/>
      <c r="CL847" s="156"/>
      <c r="CN847" s="73"/>
      <c r="CO847" s="156"/>
      <c r="CP847" s="156"/>
      <c r="CQ847" s="156"/>
      <c r="CR847" s="156"/>
      <c r="CS847" s="156"/>
      <c r="CT847" s="156"/>
      <c r="CU847" s="156"/>
      <c r="CV847" s="156"/>
      <c r="CW847" s="156"/>
      <c r="CX847" s="156"/>
      <c r="CY847" s="156"/>
      <c r="CZ847" s="156"/>
      <c r="DA847" s="156"/>
      <c r="DB847" s="156"/>
      <c r="DC847" s="156"/>
      <c r="DD847" s="156"/>
      <c r="DE847" s="156"/>
      <c r="DF847" s="156"/>
      <c r="DG847" s="156"/>
      <c r="DH847" s="156"/>
      <c r="DI847" s="156"/>
      <c r="DJ847" s="156"/>
      <c r="DK847" s="156"/>
      <c r="DL847" s="156"/>
    </row>
    <row r="848" spans="1:116" x14ac:dyDescent="0.4">
      <c r="B848" t="str">
        <f>E848</f>
        <v>848 SUBCAC-S</v>
      </c>
      <c r="D848" t="s">
        <v>804</v>
      </c>
      <c r="E848" s="8" t="str">
        <f t="shared" si="981"/>
        <v>848 SUBCAC-S</v>
      </c>
      <c r="G848" s="145" t="str">
        <f>"$ cost/new "&amp;G855</f>
        <v>$ cost/new primary unit</v>
      </c>
      <c r="H848" s="12"/>
      <c r="I848" s="60"/>
      <c r="J848" s="60"/>
      <c r="K848" s="18">
        <v>5</v>
      </c>
      <c r="L848" s="18">
        <v>5</v>
      </c>
      <c r="M848" s="18">
        <v>5</v>
      </c>
      <c r="N848" s="18">
        <v>5</v>
      </c>
      <c r="O848" s="18">
        <v>5</v>
      </c>
      <c r="P848" s="18">
        <v>5</v>
      </c>
      <c r="R848" s="19"/>
      <c r="S848" s="147" cm="1">
        <f t="array" ref="S848">INDEX($K:$P,ROW(),MATCH(S$3,$K$2:$P$2,0))</f>
        <v>5</v>
      </c>
      <c r="T848" s="147" cm="1">
        <f t="array" ref="T848">INDEX($K:$P,ROW(),MATCH(T$3,$K$2:$P$2,0))</f>
        <v>5</v>
      </c>
      <c r="U848" s="147" cm="1">
        <f t="array" ref="U848">INDEX($K:$P,ROW(),MATCH(U$3,$K$2:$P$2,0))</f>
        <v>5</v>
      </c>
      <c r="V848" s="147" cm="1">
        <f t="array" ref="V848">INDEX($K:$P,ROW(),MATCH(V$3,$K$2:$P$2,0))</f>
        <v>5</v>
      </c>
      <c r="W848" s="147" cm="1">
        <f t="array" ref="W848">INDEX($K:$P,ROW(),MATCH(W$3,$K$2:$P$2,0))</f>
        <v>5</v>
      </c>
      <c r="X848" s="147" cm="1">
        <f t="array" ref="X848">INDEX($K:$P,ROW(),MATCH(X$3,$K$2:$P$2,0))</f>
        <v>5</v>
      </c>
      <c r="Y848" s="147" cm="1">
        <f t="array" ref="Y848">INDEX($K:$P,ROW(),MATCH(Y$3,$K$2:$P$2,0))</f>
        <v>5</v>
      </c>
      <c r="Z848" s="147" cm="1">
        <f t="array" ref="Z848">INDEX($K:$P,ROW(),MATCH(Z$3,$K$2:$P$2,0))</f>
        <v>5</v>
      </c>
      <c r="AA848" s="147" cm="1">
        <f t="array" ref="AA848">INDEX($K:$P,ROW(),MATCH(AA$3,$K$2:$P$2,0))</f>
        <v>5</v>
      </c>
      <c r="AB848" s="147" cm="1">
        <f t="array" ref="AB848">INDEX($K:$P,ROW(),MATCH(AB$3,$K$2:$P$2,0))</f>
        <v>5</v>
      </c>
      <c r="AC848" s="147" cm="1">
        <f t="array" ref="AC848">INDEX($K:$P,ROW(),MATCH(AC$3,$K$2:$P$2,0))</f>
        <v>5</v>
      </c>
      <c r="AD848" s="147" cm="1">
        <f t="array" ref="AD848">INDEX($K:$P,ROW(),MATCH(AD$3,$K$2:$P$2,0))</f>
        <v>5</v>
      </c>
      <c r="AE848" s="147" cm="1">
        <f t="array" ref="AE848">INDEX($K:$P,ROW(),MATCH(AE$3,$K$2:$P$2,0))</f>
        <v>5</v>
      </c>
      <c r="AF848" s="147" cm="1">
        <f t="array" ref="AF848">INDEX($K:$P,ROW(),MATCH(AF$3,$K$2:$P$2,0))</f>
        <v>5</v>
      </c>
      <c r="AG848" s="147" cm="1">
        <f t="array" ref="AG848">INDEX($K:$P,ROW(),MATCH(AG$3,$K$2:$P$2,0))</f>
        <v>5</v>
      </c>
      <c r="AH848" s="147" cm="1">
        <f t="array" ref="AH848">INDEX($K:$P,ROW(),MATCH(AH$3,$K$2:$P$2,0))</f>
        <v>5</v>
      </c>
      <c r="AI848" s="147" cm="1">
        <f t="array" ref="AI848">INDEX($K:$P,ROW(),MATCH(AI$3,$K$2:$P$2,0))</f>
        <v>5</v>
      </c>
      <c r="AJ848" s="147" cm="1">
        <f t="array" ref="AJ848">INDEX($K:$P,ROW(),MATCH(AJ$3,$K$2:$P$2,0))</f>
        <v>5</v>
      </c>
      <c r="AK848" s="147" cm="1">
        <f t="array" ref="AK848">INDEX($K:$P,ROW(),MATCH(AK$3,$K$2:$P$2,0))</f>
        <v>5</v>
      </c>
      <c r="AL848" s="147" cm="1">
        <f t="array" ref="AL848">INDEX($K:$P,ROW(),MATCH(AL$3,$K$2:$P$2,0))</f>
        <v>5</v>
      </c>
      <c r="AM848" s="147" cm="1">
        <f t="array" ref="AM848">INDEX($K:$P,ROW(),MATCH(AM$3,$K$2:$P$2,0))</f>
        <v>5</v>
      </c>
      <c r="AN848" s="147" cm="1">
        <f t="array" ref="AN848">INDEX($K:$P,ROW(),MATCH(AN$3,$K$2:$P$2,0))</f>
        <v>5</v>
      </c>
      <c r="AO848" s="147" cm="1">
        <f t="array" ref="AO848">INDEX($K:$P,ROW(),MATCH(AO$3,$K$2:$P$2,0))</f>
        <v>5</v>
      </c>
      <c r="AP848" s="147" cm="1">
        <f t="array" ref="AP848">INDEX($K:$P,ROW(),MATCH(AP$3,$K$2:$P$2,0))</f>
        <v>5</v>
      </c>
      <c r="AQ848" s="147" cm="1">
        <f t="array" ref="AQ848">INDEX($K:$P,ROW(),MATCH(AQ$3,$K$2:$P$2,0))</f>
        <v>5</v>
      </c>
      <c r="AR848" s="147" cm="1">
        <f t="array" ref="AR848">INDEX($K:$P,ROW(),MATCH(AR$3,$K$2:$P$2,0))</f>
        <v>5</v>
      </c>
      <c r="AS848" s="147" cm="1">
        <f t="array" ref="AS848">INDEX($K:$P,ROW(),MATCH(AS$3,$K$2:$P$2,0))</f>
        <v>5</v>
      </c>
      <c r="AT848" s="147" cm="1">
        <f t="array" ref="AT848">INDEX($K:$P,ROW(),MATCH(AT$3,$K$2:$P$2,0))</f>
        <v>5</v>
      </c>
      <c r="AU848" s="147" cm="1">
        <f t="array" ref="AU848">INDEX($K:$P,ROW(),MATCH(AU$3,$K$2:$P$2,0))</f>
        <v>5</v>
      </c>
      <c r="AV848" s="147" cm="1">
        <f t="array" ref="AV848">INDEX($K:$P,ROW(),MATCH(AV$3,$K$2:$P$2,0))</f>
        <v>5</v>
      </c>
      <c r="AW848" s="147" cm="1">
        <f t="array" ref="AW848">INDEX($K:$P,ROW(),MATCH(AW$3,$K$2:$P$2,0))</f>
        <v>5</v>
      </c>
      <c r="AX848" s="147" cm="1">
        <f t="array" ref="AX848">INDEX($K:$P,ROW(),MATCH(AX$3,$K$2:$P$2,0))</f>
        <v>5</v>
      </c>
      <c r="AY848" s="147" cm="1">
        <f t="array" ref="AY848">INDEX($K:$P,ROW(),MATCH(AY$3,$K$2:$P$2,0))</f>
        <v>5</v>
      </c>
      <c r="AZ848" s="147" cm="1">
        <f t="array" ref="AZ848">INDEX($K:$P,ROW(),MATCH(AZ$3,$K$2:$P$2,0))</f>
        <v>5</v>
      </c>
      <c r="BA848" s="147" cm="1">
        <f t="array" ref="BA848">INDEX($K:$P,ROW(),MATCH(BA$3,$K$2:$P$2,0))</f>
        <v>5</v>
      </c>
      <c r="BB848" s="147" cm="1">
        <f t="array" ref="BB848">INDEX($K:$P,ROW(),MATCH(BB$3,$K$2:$P$2,0))</f>
        <v>5</v>
      </c>
      <c r="BC848" s="147" cm="1">
        <f t="array" ref="BC848">INDEX($K:$P,ROW(),MATCH(BC$3,$K$2:$P$2,0))</f>
        <v>5</v>
      </c>
      <c r="BD848" s="147" cm="1">
        <f t="array" ref="BD848">INDEX($K:$P,ROW(),MATCH(BD$3,$K$2:$P$2,0))</f>
        <v>5</v>
      </c>
      <c r="BE848" s="147" cm="1">
        <f t="array" ref="BE848">INDEX($K:$P,ROW(),MATCH(BE$3,$K$2:$P$2,0))</f>
        <v>5</v>
      </c>
      <c r="BF848" s="147" cm="1">
        <f t="array" ref="BF848">INDEX($K:$P,ROW(),MATCH(BF$3,$K$2:$P$2,0))</f>
        <v>5</v>
      </c>
      <c r="BG848" s="147" cm="1">
        <f t="array" ref="BG848">INDEX($K:$P,ROW(),MATCH(BG$3,$K$2:$P$2,0))</f>
        <v>5</v>
      </c>
      <c r="BH848" s="147" cm="1">
        <f t="array" ref="BH848">INDEX($K:$P,ROW(),MATCH(BH$3,$K$2:$P$2,0))</f>
        <v>5</v>
      </c>
      <c r="BI848" s="147" cm="1">
        <f t="array" ref="BI848">INDEX($K:$P,ROW(),MATCH(BI$3,$K$2:$P$2,0))</f>
        <v>5</v>
      </c>
      <c r="BJ848" s="147" cm="1">
        <f t="array" ref="BJ848">INDEX($K:$P,ROW(),MATCH(BJ$3,$K$2:$P$2,0))</f>
        <v>5</v>
      </c>
      <c r="BK848" s="147" cm="1">
        <f t="array" ref="BK848">INDEX($K:$P,ROW(),MATCH(BK$3,$K$2:$P$2,0))</f>
        <v>5</v>
      </c>
      <c r="BL848" s="147" cm="1">
        <f t="array" ref="BL848">INDEX($K:$P,ROW(),MATCH(BL$3,$K$2:$P$2,0))</f>
        <v>5</v>
      </c>
      <c r="BM848" s="147" cm="1">
        <f t="array" ref="BM848">INDEX($K:$P,ROW(),MATCH(BM$3,$K$2:$P$2,0))</f>
        <v>5</v>
      </c>
      <c r="BN848" s="147" cm="1">
        <f t="array" ref="BN848">INDEX($K:$P,ROW(),MATCH(BN$3,$K$2:$P$2,0))</f>
        <v>5</v>
      </c>
      <c r="BO848" s="147" cm="1">
        <f t="array" ref="BO848">INDEX($K:$P,ROW(),MATCH(BO$3,$K$2:$P$2,0))</f>
        <v>5</v>
      </c>
      <c r="BP848" s="147" cm="1">
        <f t="array" ref="BP848">INDEX($K:$P,ROW(),MATCH(BP$3,$K$2:$P$2,0))</f>
        <v>5</v>
      </c>
      <c r="BQ848" s="147" cm="1">
        <f t="array" ref="BQ848">INDEX($K:$P,ROW(),MATCH(BQ$3,$K$2:$P$2,0))</f>
        <v>5</v>
      </c>
      <c r="BR848" s="147" cm="1">
        <f t="array" ref="BR848">INDEX($K:$P,ROW(),MATCH(BR$3,$K$2:$P$2,0))</f>
        <v>5</v>
      </c>
      <c r="BS848" s="147" cm="1">
        <f t="array" ref="BS848">INDEX($K:$P,ROW(),MATCH(BS$3,$K$2:$P$2,0))</f>
        <v>5</v>
      </c>
      <c r="BT848" s="147" cm="1">
        <f t="array" ref="BT848">INDEX($K:$P,ROW(),MATCH(BT$3,$K$2:$P$2,0))</f>
        <v>5</v>
      </c>
      <c r="BU848" s="147" cm="1">
        <f t="array" ref="BU848">INDEX($K:$P,ROW(),MATCH(BU$3,$K$2:$P$2,0))</f>
        <v>5</v>
      </c>
      <c r="BV848" s="147" cm="1">
        <f t="array" ref="BV848">INDEX($K:$P,ROW(),MATCH(BV$3,$K$2:$P$2,0))</f>
        <v>5</v>
      </c>
      <c r="BW848" s="147" cm="1">
        <f t="array" ref="BW848">INDEX($K:$P,ROW(),MATCH(BW$3,$K$2:$P$2,0))</f>
        <v>5</v>
      </c>
      <c r="BX848" s="147" cm="1">
        <f t="array" ref="BX848">INDEX($K:$P,ROW(),MATCH(BX$3,$K$2:$P$2,0))</f>
        <v>5</v>
      </c>
      <c r="BY848" s="147" cm="1">
        <f t="array" ref="BY848">INDEX($K:$P,ROW(),MATCH(BY$3,$K$2:$P$2,0))</f>
        <v>5</v>
      </c>
      <c r="BZ848" s="147" cm="1">
        <f t="array" ref="BZ848">INDEX($K:$P,ROW(),MATCH(BZ$3,$K$2:$P$2,0))</f>
        <v>5</v>
      </c>
      <c r="CA848" s="147" cm="1">
        <f t="array" ref="CA848">INDEX($K:$P,ROW(),MATCH(CA$3,$K$2:$P$2,0))</f>
        <v>5</v>
      </c>
      <c r="CB848" s="147" cm="1">
        <f t="array" ref="CB848">INDEX($K:$P,ROW(),MATCH(CB$3,$K$2:$P$2,0))</f>
        <v>5</v>
      </c>
      <c r="CC848" s="147" cm="1">
        <f t="array" ref="CC848">INDEX($K:$P,ROW(),MATCH(CC$3,$K$2:$P$2,0))</f>
        <v>5</v>
      </c>
      <c r="CD848" s="147" cm="1">
        <f t="array" ref="CD848">INDEX($K:$P,ROW(),MATCH(CD$3,$K$2:$P$2,0))</f>
        <v>5</v>
      </c>
      <c r="CE848" s="147" cm="1">
        <f t="array" ref="CE848">INDEX($K:$P,ROW(),MATCH(CE$3,$K$2:$P$2,0))</f>
        <v>5</v>
      </c>
      <c r="CF848" s="147" cm="1">
        <f t="array" ref="CF848">INDEX($K:$P,ROW(),MATCH(CF$3,$K$2:$P$2,0))</f>
        <v>5</v>
      </c>
      <c r="CG848" s="147" cm="1">
        <f t="array" ref="CG848">INDEX($K:$P,ROW(),MATCH(CG$3,$K$2:$P$2,0))</f>
        <v>5</v>
      </c>
      <c r="CH848" s="147" cm="1">
        <f t="array" ref="CH848">INDEX($K:$P,ROW(),MATCH(CH$3,$K$2:$P$2,0))</f>
        <v>5</v>
      </c>
      <c r="CI848" s="147" cm="1">
        <f t="array" ref="CI848">INDEX($K:$P,ROW(),MATCH(CI$3,$K$2:$P$2,0))</f>
        <v>5</v>
      </c>
      <c r="CJ848" s="147" cm="1">
        <f t="array" ref="CJ848">INDEX($K:$P,ROW(),MATCH(CJ$3,$K$2:$P$2,0))</f>
        <v>5</v>
      </c>
      <c r="CK848" s="147" cm="1">
        <f t="array" ref="CK848">INDEX($K:$P,ROW(),MATCH(CK$3,$K$2:$P$2,0))</f>
        <v>5</v>
      </c>
      <c r="CL848" s="147" cm="1">
        <f t="array" ref="CL848">INDEX($K:$P,ROW(),MATCH(CL$3,$K$2:$P$2,0))</f>
        <v>5</v>
      </c>
      <c r="CN848" s="60"/>
      <c r="CO848" s="147" t="e" cm="1">
        <f t="array" ref="CO848">INDEX($K:$P,ROW(),MATCH(CO$3,$K$2:$P$2,0))</f>
        <v>#N/A</v>
      </c>
      <c r="CP848" s="147" t="e" cm="1">
        <f t="array" ref="CP848">INDEX($K:$P,ROW(),MATCH(CP$3,$K$2:$P$2,0))</f>
        <v>#N/A</v>
      </c>
      <c r="CQ848" s="147" t="e" cm="1">
        <f t="array" ref="CQ848">INDEX($K:$P,ROW(),MATCH(CQ$3,$K$2:$P$2,0))</f>
        <v>#N/A</v>
      </c>
      <c r="CR848" s="147" t="e" cm="1">
        <f t="array" ref="CR848">INDEX($K:$P,ROW(),MATCH(CR$3,$K$2:$P$2,0))</f>
        <v>#N/A</v>
      </c>
      <c r="CS848" s="147" t="e" cm="1">
        <f t="array" ref="CS848">INDEX($K:$P,ROW(),MATCH(CS$3,$K$2:$P$2,0))</f>
        <v>#N/A</v>
      </c>
      <c r="CT848" s="147" t="e" cm="1">
        <f t="array" ref="CT848">INDEX($K:$P,ROW(),MATCH(CT$3,$K$2:$P$2,0))</f>
        <v>#N/A</v>
      </c>
      <c r="CU848" s="147" t="e" cm="1">
        <f t="array" ref="CU848">INDEX($K:$P,ROW(),MATCH(CU$3,$K$2:$P$2,0))</f>
        <v>#N/A</v>
      </c>
      <c r="CV848" s="147" t="e" cm="1">
        <f t="array" ref="CV848">INDEX($K:$P,ROW(),MATCH(CV$3,$K$2:$P$2,0))</f>
        <v>#N/A</v>
      </c>
      <c r="CW848" s="147" t="e" cm="1">
        <f t="array" ref="CW848">INDEX($K:$P,ROW(),MATCH(CW$3,$K$2:$P$2,0))</f>
        <v>#N/A</v>
      </c>
      <c r="CX848" s="147" t="e" cm="1">
        <f t="array" ref="CX848">INDEX($K:$P,ROW(),MATCH(CX$3,$K$2:$P$2,0))</f>
        <v>#N/A</v>
      </c>
      <c r="CY848" s="147" t="e" cm="1">
        <f t="array" ref="CY848">INDEX($K:$P,ROW(),MATCH(CY$3,$K$2:$P$2,0))</f>
        <v>#N/A</v>
      </c>
      <c r="CZ848" s="147" t="e" cm="1">
        <f t="array" ref="CZ848">INDEX($K:$P,ROW(),MATCH(CZ$3,$K$2:$P$2,0))</f>
        <v>#N/A</v>
      </c>
      <c r="DA848" s="147" t="e" cm="1">
        <f t="array" ref="DA848">INDEX($K:$P,ROW(),MATCH(DA$3,$K$2:$P$2,0))</f>
        <v>#N/A</v>
      </c>
      <c r="DB848" s="147" t="e" cm="1">
        <f t="array" ref="DB848">INDEX($K:$P,ROW(),MATCH(DB$3,$K$2:$P$2,0))</f>
        <v>#N/A</v>
      </c>
      <c r="DC848" s="147" t="e" cm="1">
        <f t="array" ref="DC848">INDEX($K:$P,ROW(),MATCH(DC$3,$K$2:$P$2,0))</f>
        <v>#N/A</v>
      </c>
      <c r="DD848" s="147" t="e" cm="1">
        <f t="array" ref="DD848">INDEX($K:$P,ROW(),MATCH(DD$3,$K$2:$P$2,0))</f>
        <v>#N/A</v>
      </c>
      <c r="DE848" s="147" t="e" cm="1">
        <f t="array" ref="DE848">INDEX($K:$P,ROW(),MATCH(DE$3,$K$2:$P$2,0))</f>
        <v>#N/A</v>
      </c>
      <c r="DF848" s="147" t="e" cm="1">
        <f t="array" ref="DF848">INDEX($K:$P,ROW(),MATCH(DF$3,$K$2:$P$2,0))</f>
        <v>#N/A</v>
      </c>
      <c r="DG848" s="147" t="e" cm="1">
        <f t="array" ref="DG848">INDEX($K:$P,ROW(),MATCH(DG$3,$K$2:$P$2,0))</f>
        <v>#N/A</v>
      </c>
      <c r="DH848" s="147" t="e" cm="1">
        <f t="array" ref="DH848">INDEX($K:$P,ROW(),MATCH(DH$3,$K$2:$P$2,0))</f>
        <v>#N/A</v>
      </c>
      <c r="DI848" s="147" t="e" cm="1">
        <f t="array" ref="DI848">INDEX($K:$P,ROW(),MATCH(DI$3,$K$2:$P$2,0))</f>
        <v>#N/A</v>
      </c>
      <c r="DJ848" s="147" t="e" cm="1">
        <f t="array" ref="DJ848">INDEX($K:$P,ROW(),MATCH(DJ$3,$K$2:$P$2,0))</f>
        <v>#N/A</v>
      </c>
      <c r="DK848" s="147" t="e" cm="1">
        <f t="array" ref="DK848">INDEX($K:$P,ROW(),MATCH(DK$3,$K$2:$P$2,0))</f>
        <v>#N/A</v>
      </c>
      <c r="DL848" s="147" t="e" cm="1">
        <f t="array" ref="DL848">INDEX($K:$P,ROW(),MATCH(DL$3,$K$2:$P$2,0))</f>
        <v>#N/A</v>
      </c>
    </row>
    <row r="849" spans="1:116" x14ac:dyDescent="0.4">
      <c r="A849" s="27"/>
      <c r="B849" s="27"/>
      <c r="C849" s="27" t="s">
        <v>203</v>
      </c>
      <c r="D849" t="s">
        <v>804</v>
      </c>
      <c r="E849" s="8" t="str">
        <f t="shared" si="981"/>
        <v>849 SUBCAC-S</v>
      </c>
      <c r="F849" s="27"/>
      <c r="G849" s="126" t="str">
        <f>SUBSTITUTE(G846,":","")&amp;" - "&amp;G854</f>
        <v>New user acquisition cost - (Primary label)</v>
      </c>
      <c r="H849" s="27"/>
      <c r="I849" s="78"/>
      <c r="J849" s="78"/>
      <c r="K849" s="118">
        <f ca="1">SUMIF($3:$3,K$2,849:849)</f>
        <v>-25000</v>
      </c>
      <c r="L849" s="118">
        <f t="shared" ref="L849:P849" ca="1" si="982">SUMIF($3:$3,L$2,849:849)</f>
        <v>0</v>
      </c>
      <c r="M849" s="118">
        <f t="shared" ca="1" si="982"/>
        <v>0</v>
      </c>
      <c r="N849" s="118">
        <f t="shared" ca="1" si="982"/>
        <v>0</v>
      </c>
      <c r="O849" s="118">
        <f t="shared" ca="1" si="982"/>
        <v>0</v>
      </c>
      <c r="P849" s="118">
        <f t="shared" ca="1" si="982"/>
        <v>0</v>
      </c>
      <c r="R849" s="33"/>
      <c r="S849" s="148" cm="1">
        <f t="array" aca="1" ref="S849" ca="1">-S848*INDIRECT(S841)</f>
        <v>-25000</v>
      </c>
      <c r="T849" s="148" cm="1">
        <f t="array" aca="1" ref="T849" ca="1">-T848*(INDIRECT(T841)-INDIRECT(S841))</f>
        <v>0</v>
      </c>
      <c r="U849" s="148" cm="1">
        <f t="array" aca="1" ref="U849" ca="1">-U848*(INDIRECT(U841)-INDIRECT(T841))</f>
        <v>0</v>
      </c>
      <c r="V849" s="148" cm="1">
        <f t="array" aca="1" ref="V849" ca="1">-V848*(INDIRECT(V841)-INDIRECT(U841))</f>
        <v>0</v>
      </c>
      <c r="W849" s="148" cm="1">
        <f t="array" aca="1" ref="W849" ca="1">-W848*(INDIRECT(W841)-INDIRECT(V841))</f>
        <v>0</v>
      </c>
      <c r="X849" s="148" cm="1">
        <f t="array" aca="1" ref="X849" ca="1">-X848*(INDIRECT(X841)-INDIRECT(W841))</f>
        <v>0</v>
      </c>
      <c r="Y849" s="148" cm="1">
        <f t="array" aca="1" ref="Y849" ca="1">-Y848*(INDIRECT(Y841)-INDIRECT(X841))</f>
        <v>0</v>
      </c>
      <c r="Z849" s="148" cm="1">
        <f t="array" aca="1" ref="Z849" ca="1">-Z848*(INDIRECT(Z841)-INDIRECT(Y841))</f>
        <v>0</v>
      </c>
      <c r="AA849" s="148" cm="1">
        <f t="array" aca="1" ref="AA849" ca="1">-AA848*(INDIRECT(AA841)-INDIRECT(Z841))</f>
        <v>0</v>
      </c>
      <c r="AB849" s="148" cm="1">
        <f t="array" aca="1" ref="AB849" ca="1">-AB848*(INDIRECT(AB841)-INDIRECT(AA841))</f>
        <v>0</v>
      </c>
      <c r="AC849" s="148" cm="1">
        <f t="array" aca="1" ref="AC849" ca="1">-AC848*(INDIRECT(AC841)-INDIRECT(AB841))</f>
        <v>0</v>
      </c>
      <c r="AD849" s="148" cm="1">
        <f t="array" aca="1" ref="AD849" ca="1">-AD848*(INDIRECT(AD841)-INDIRECT(AC841))</f>
        <v>0</v>
      </c>
      <c r="AE849" s="148" cm="1">
        <f t="array" aca="1" ref="AE849" ca="1">-AE848*(INDIRECT(AE841)-INDIRECT(AD841))</f>
        <v>0</v>
      </c>
      <c r="AF849" s="148" cm="1">
        <f t="array" aca="1" ref="AF849" ca="1">-AF848*(INDIRECT(AF841)-INDIRECT(AE841))</f>
        <v>0</v>
      </c>
      <c r="AG849" s="148" cm="1">
        <f t="array" aca="1" ref="AG849" ca="1">-AG848*(INDIRECT(AG841)-INDIRECT(AF841))</f>
        <v>0</v>
      </c>
      <c r="AH849" s="148" cm="1">
        <f t="array" aca="1" ref="AH849" ca="1">-AH848*(INDIRECT(AH841)-INDIRECT(AG841))</f>
        <v>0</v>
      </c>
      <c r="AI849" s="148" cm="1">
        <f t="array" aca="1" ref="AI849" ca="1">-AI848*(INDIRECT(AI841)-INDIRECT(AH841))</f>
        <v>0</v>
      </c>
      <c r="AJ849" s="148" cm="1">
        <f t="array" aca="1" ref="AJ849" ca="1">-AJ848*(INDIRECT(AJ841)-INDIRECT(AI841))</f>
        <v>0</v>
      </c>
      <c r="AK849" s="148" cm="1">
        <f t="array" aca="1" ref="AK849" ca="1">-AK848*(INDIRECT(AK841)-INDIRECT(AJ841))</f>
        <v>0</v>
      </c>
      <c r="AL849" s="148" cm="1">
        <f t="array" aca="1" ref="AL849" ca="1">-AL848*(INDIRECT(AL841)-INDIRECT(AK841))</f>
        <v>0</v>
      </c>
      <c r="AM849" s="148" cm="1">
        <f t="array" aca="1" ref="AM849" ca="1">-AM848*(INDIRECT(AM841)-INDIRECT(AL841))</f>
        <v>0</v>
      </c>
      <c r="AN849" s="148" cm="1">
        <f t="array" aca="1" ref="AN849" ca="1">-AN848*(INDIRECT(AN841)-INDIRECT(AM841))</f>
        <v>0</v>
      </c>
      <c r="AO849" s="148" cm="1">
        <f t="array" aca="1" ref="AO849" ca="1">-AO848*(INDIRECT(AO841)-INDIRECT(AN841))</f>
        <v>0</v>
      </c>
      <c r="AP849" s="148" cm="1">
        <f t="array" aca="1" ref="AP849" ca="1">-AP848*(INDIRECT(AP841)-INDIRECT(AO841))</f>
        <v>0</v>
      </c>
      <c r="AQ849" s="148" cm="1">
        <f t="array" aca="1" ref="AQ849" ca="1">-AQ848*(INDIRECT(AQ841)-INDIRECT(AP841))</f>
        <v>0</v>
      </c>
      <c r="AR849" s="148" cm="1">
        <f t="array" aca="1" ref="AR849" ca="1">-AR848*(INDIRECT(AR841)-INDIRECT(AQ841))</f>
        <v>0</v>
      </c>
      <c r="AS849" s="148" cm="1">
        <f t="array" aca="1" ref="AS849" ca="1">-AS848*(INDIRECT(AS841)-INDIRECT(AR841))</f>
        <v>0</v>
      </c>
      <c r="AT849" s="148" cm="1">
        <f t="array" aca="1" ref="AT849" ca="1">-AT848*(INDIRECT(AT841)-INDIRECT(AS841))</f>
        <v>0</v>
      </c>
      <c r="AU849" s="148" cm="1">
        <f t="array" aca="1" ref="AU849" ca="1">-AU848*(INDIRECT(AU841)-INDIRECT(AT841))</f>
        <v>0</v>
      </c>
      <c r="AV849" s="148" cm="1">
        <f t="array" aca="1" ref="AV849" ca="1">-AV848*(INDIRECT(AV841)-INDIRECT(AU841))</f>
        <v>0</v>
      </c>
      <c r="AW849" s="148" cm="1">
        <f t="array" aca="1" ref="AW849" ca="1">-AW848*(INDIRECT(AW841)-INDIRECT(AV841))</f>
        <v>0</v>
      </c>
      <c r="AX849" s="148" cm="1">
        <f t="array" aca="1" ref="AX849" ca="1">-AX848*(INDIRECT(AX841)-INDIRECT(AW841))</f>
        <v>0</v>
      </c>
      <c r="AY849" s="148" cm="1">
        <f t="array" aca="1" ref="AY849" ca="1">-AY848*(INDIRECT(AY841)-INDIRECT(AX841))</f>
        <v>0</v>
      </c>
      <c r="AZ849" s="148" cm="1">
        <f t="array" aca="1" ref="AZ849" ca="1">-AZ848*(INDIRECT(AZ841)-INDIRECT(AY841))</f>
        <v>0</v>
      </c>
      <c r="BA849" s="148" cm="1">
        <f t="array" aca="1" ref="BA849" ca="1">-BA848*(INDIRECT(BA841)-INDIRECT(AZ841))</f>
        <v>0</v>
      </c>
      <c r="BB849" s="148" cm="1">
        <f t="array" aca="1" ref="BB849" ca="1">-BB848*(INDIRECT(BB841)-INDIRECT(BA841))</f>
        <v>0</v>
      </c>
      <c r="BC849" s="148" cm="1">
        <f t="array" aca="1" ref="BC849" ca="1">-BC848*(INDIRECT(BC841)-INDIRECT(BB841))</f>
        <v>0</v>
      </c>
      <c r="BD849" s="148" cm="1">
        <f t="array" aca="1" ref="BD849" ca="1">-BD848*(INDIRECT(BD841)-INDIRECT(BC841))</f>
        <v>0</v>
      </c>
      <c r="BE849" s="148" cm="1">
        <f t="array" aca="1" ref="BE849" ca="1">-BE848*(INDIRECT(BE841)-INDIRECT(BD841))</f>
        <v>0</v>
      </c>
      <c r="BF849" s="148" cm="1">
        <f t="array" aca="1" ref="BF849" ca="1">-BF848*(INDIRECT(BF841)-INDIRECT(BE841))</f>
        <v>0</v>
      </c>
      <c r="BG849" s="148" cm="1">
        <f t="array" aca="1" ref="BG849" ca="1">-BG848*(INDIRECT(BG841)-INDIRECT(BF841))</f>
        <v>0</v>
      </c>
      <c r="BH849" s="148" cm="1">
        <f t="array" aca="1" ref="BH849" ca="1">-BH848*(INDIRECT(BH841)-INDIRECT(BG841))</f>
        <v>0</v>
      </c>
      <c r="BI849" s="148" cm="1">
        <f t="array" aca="1" ref="BI849" ca="1">-BI848*(INDIRECT(BI841)-INDIRECT(BH841))</f>
        <v>0</v>
      </c>
      <c r="BJ849" s="148" cm="1">
        <f t="array" aca="1" ref="BJ849" ca="1">-BJ848*(INDIRECT(BJ841)-INDIRECT(BI841))</f>
        <v>0</v>
      </c>
      <c r="BK849" s="148" cm="1">
        <f t="array" aca="1" ref="BK849" ca="1">-BK848*(INDIRECT(BK841)-INDIRECT(BJ841))</f>
        <v>0</v>
      </c>
      <c r="BL849" s="148" cm="1">
        <f t="array" aca="1" ref="BL849" ca="1">-BL848*(INDIRECT(BL841)-INDIRECT(BK841))</f>
        <v>0</v>
      </c>
      <c r="BM849" s="148" cm="1">
        <f t="array" aca="1" ref="BM849" ca="1">-BM848*(INDIRECT(BM841)-INDIRECT(BL841))</f>
        <v>0</v>
      </c>
      <c r="BN849" s="148" cm="1">
        <f t="array" aca="1" ref="BN849" ca="1">-BN848*(INDIRECT(BN841)-INDIRECT(BM841))</f>
        <v>0</v>
      </c>
      <c r="BO849" s="148" cm="1">
        <f t="array" aca="1" ref="BO849" ca="1">-BO848*(INDIRECT(BO841)-INDIRECT(BN841))</f>
        <v>0</v>
      </c>
      <c r="BP849" s="148" cm="1">
        <f t="array" aca="1" ref="BP849" ca="1">-BP848*(INDIRECT(BP841)-INDIRECT(BO841))</f>
        <v>0</v>
      </c>
      <c r="BQ849" s="148" cm="1">
        <f t="array" aca="1" ref="BQ849" ca="1">-BQ848*(INDIRECT(BQ841)-INDIRECT(BP841))</f>
        <v>0</v>
      </c>
      <c r="BR849" s="148" cm="1">
        <f t="array" aca="1" ref="BR849" ca="1">-BR848*(INDIRECT(BR841)-INDIRECT(BQ841))</f>
        <v>0</v>
      </c>
      <c r="BS849" s="148" cm="1">
        <f t="array" aca="1" ref="BS849" ca="1">-BS848*(INDIRECT(BS841)-INDIRECT(BR841))</f>
        <v>0</v>
      </c>
      <c r="BT849" s="148" cm="1">
        <f t="array" aca="1" ref="BT849" ca="1">-BT848*(INDIRECT(BT841)-INDIRECT(BS841))</f>
        <v>0</v>
      </c>
      <c r="BU849" s="148" cm="1">
        <f t="array" aca="1" ref="BU849" ca="1">-BU848*(INDIRECT(BU841)-INDIRECT(BT841))</f>
        <v>0</v>
      </c>
      <c r="BV849" s="148" cm="1">
        <f t="array" aca="1" ref="BV849" ca="1">-BV848*(INDIRECT(BV841)-INDIRECT(BU841))</f>
        <v>0</v>
      </c>
      <c r="BW849" s="148" cm="1">
        <f t="array" aca="1" ref="BW849" ca="1">-BW848*(INDIRECT(BW841)-INDIRECT(BV841))</f>
        <v>0</v>
      </c>
      <c r="BX849" s="148" cm="1">
        <f t="array" aca="1" ref="BX849" ca="1">-BX848*(INDIRECT(BX841)-INDIRECT(BW841))</f>
        <v>0</v>
      </c>
      <c r="BY849" s="148" cm="1">
        <f t="array" aca="1" ref="BY849" ca="1">-BY848*(INDIRECT(BY841)-INDIRECT(BX841))</f>
        <v>0</v>
      </c>
      <c r="BZ849" s="148" cm="1">
        <f t="array" aca="1" ref="BZ849" ca="1">-BZ848*(INDIRECT(BZ841)-INDIRECT(BY841))</f>
        <v>0</v>
      </c>
      <c r="CA849" s="148" cm="1">
        <f t="array" aca="1" ref="CA849" ca="1">-CA848*(INDIRECT(CA841)-INDIRECT(BZ841))</f>
        <v>0</v>
      </c>
      <c r="CB849" s="148" cm="1">
        <f t="array" aca="1" ref="CB849" ca="1">-CB848*(INDIRECT(CB841)-INDIRECT(CA841))</f>
        <v>0</v>
      </c>
      <c r="CC849" s="148" cm="1">
        <f t="array" aca="1" ref="CC849" ca="1">-CC848*(INDIRECT(CC841)-INDIRECT(CB841))</f>
        <v>0</v>
      </c>
      <c r="CD849" s="148" cm="1">
        <f t="array" aca="1" ref="CD849" ca="1">-CD848*(INDIRECT(CD841)-INDIRECT(CC841))</f>
        <v>0</v>
      </c>
      <c r="CE849" s="148" cm="1">
        <f t="array" aca="1" ref="CE849" ca="1">-CE848*(INDIRECT(CE841)-INDIRECT(CD841))</f>
        <v>0</v>
      </c>
      <c r="CF849" s="148" cm="1">
        <f t="array" aca="1" ref="CF849" ca="1">-CF848*(INDIRECT(CF841)-INDIRECT(CE841))</f>
        <v>0</v>
      </c>
      <c r="CG849" s="148" cm="1">
        <f t="array" aca="1" ref="CG849" ca="1">-CG848*(INDIRECT(CG841)-INDIRECT(CF841))</f>
        <v>0</v>
      </c>
      <c r="CH849" s="148" cm="1">
        <f t="array" aca="1" ref="CH849" ca="1">-CH848*(INDIRECT(CH841)-INDIRECT(CG841))</f>
        <v>0</v>
      </c>
      <c r="CI849" s="148" cm="1">
        <f t="array" aca="1" ref="CI849" ca="1">-CI848*(INDIRECT(CI841)-INDIRECT(CH841))</f>
        <v>0</v>
      </c>
      <c r="CJ849" s="148" cm="1">
        <f t="array" aca="1" ref="CJ849" ca="1">-CJ848*(INDIRECT(CJ841)-INDIRECT(CI841))</f>
        <v>0</v>
      </c>
      <c r="CK849" s="148" cm="1">
        <f t="array" aca="1" ref="CK849" ca="1">-CK848*(INDIRECT(CK841)-INDIRECT(CJ841))</f>
        <v>0</v>
      </c>
      <c r="CL849" s="148" cm="1">
        <f t="array" aca="1" ref="CL849" ca="1">-CL848*(INDIRECT(CL841)-INDIRECT(CK841))</f>
        <v>0</v>
      </c>
      <c r="CM849" s="148" t="e" cm="1">
        <f t="array" aca="1" ref="CM849" ca="1">-CM848*(INDIRECT(CM841)-INDIRECT(CL841))</f>
        <v>#REF!</v>
      </c>
      <c r="CN849" s="148" t="e" cm="1">
        <f t="array" aca="1" ref="CN849" ca="1">-CN848*(INDIRECT(CN841)-INDIRECT(CM841))</f>
        <v>#REF!</v>
      </c>
      <c r="CO849" s="148" t="e" cm="1">
        <f t="array" aca="1" ref="CO849" ca="1">-CO848*(INDIRECT(CO841)-INDIRECT(CN841))</f>
        <v>#N/A</v>
      </c>
      <c r="CP849" s="148" t="e" cm="1">
        <f t="array" aca="1" ref="CP849" ca="1">-CP848*(INDIRECT(CP841)-INDIRECT(CO841))</f>
        <v>#N/A</v>
      </c>
      <c r="CQ849" s="148" t="e" cm="1">
        <f t="array" aca="1" ref="CQ849" ca="1">-CQ848*(INDIRECT(CQ841)-INDIRECT(CP841))</f>
        <v>#N/A</v>
      </c>
      <c r="CR849" s="148" t="e" cm="1">
        <f t="array" aca="1" ref="CR849" ca="1">-CR848*(INDIRECT(CR841)-INDIRECT(CQ841))</f>
        <v>#N/A</v>
      </c>
      <c r="CS849" s="148" t="e" cm="1">
        <f t="array" aca="1" ref="CS849" ca="1">-CS848*(INDIRECT(CS841)-INDIRECT(CR841))</f>
        <v>#N/A</v>
      </c>
      <c r="CT849" s="148" t="e" cm="1">
        <f t="array" aca="1" ref="CT849" ca="1">-CT848*(INDIRECT(CT841)-INDIRECT(CS841))</f>
        <v>#N/A</v>
      </c>
      <c r="CU849" s="148" t="e" cm="1">
        <f t="array" aca="1" ref="CU849" ca="1">-CU848*(INDIRECT(CU841)-INDIRECT(CT841))</f>
        <v>#N/A</v>
      </c>
      <c r="CV849" s="148" t="e" cm="1">
        <f t="array" aca="1" ref="CV849" ca="1">-CV848*(INDIRECT(CV841)-INDIRECT(CU841))</f>
        <v>#N/A</v>
      </c>
      <c r="CW849" s="148" t="e" cm="1">
        <f t="array" aca="1" ref="CW849" ca="1">-CW848*(INDIRECT(CW841)-INDIRECT(CV841))</f>
        <v>#N/A</v>
      </c>
      <c r="CX849" s="148" t="e" cm="1">
        <f t="array" aca="1" ref="CX849" ca="1">-CX848*(INDIRECT(CX841)-INDIRECT(CW841))</f>
        <v>#N/A</v>
      </c>
      <c r="CY849" s="148" t="e" cm="1">
        <f t="array" aca="1" ref="CY849" ca="1">-CY848*(INDIRECT(CY841)-INDIRECT(CX841))</f>
        <v>#N/A</v>
      </c>
      <c r="CZ849" s="148" t="e" cm="1">
        <f t="array" aca="1" ref="CZ849" ca="1">-CZ848*(INDIRECT(CZ841)-INDIRECT(CY841))</f>
        <v>#N/A</v>
      </c>
      <c r="DA849" s="148" t="e" cm="1">
        <f t="array" aca="1" ref="DA849" ca="1">-DA848*(INDIRECT(DA841)-INDIRECT(CZ841))</f>
        <v>#N/A</v>
      </c>
      <c r="DB849" s="148" t="e" cm="1">
        <f t="array" aca="1" ref="DB849" ca="1">-DB848*(INDIRECT(DB841)-INDIRECT(DA841))</f>
        <v>#N/A</v>
      </c>
      <c r="DC849" s="148" t="e" cm="1">
        <f t="array" aca="1" ref="DC849" ca="1">-DC848*(INDIRECT(DC841)-INDIRECT(DB841))</f>
        <v>#N/A</v>
      </c>
      <c r="DD849" s="148" t="e" cm="1">
        <f t="array" aca="1" ref="DD849" ca="1">-DD848*(INDIRECT(DD841)-INDIRECT(DC841))</f>
        <v>#N/A</v>
      </c>
      <c r="DE849" s="148" t="e" cm="1">
        <f t="array" aca="1" ref="DE849" ca="1">-DE848*(INDIRECT(DE841)-INDIRECT(DD841))</f>
        <v>#N/A</v>
      </c>
      <c r="DF849" s="148" t="e" cm="1">
        <f t="array" aca="1" ref="DF849" ca="1">-DF848*(INDIRECT(DF841)-INDIRECT(DE841))</f>
        <v>#N/A</v>
      </c>
      <c r="DG849" s="148" t="e" cm="1">
        <f t="array" aca="1" ref="DG849" ca="1">-DG848*(INDIRECT(DG841)-INDIRECT(DF841))</f>
        <v>#N/A</v>
      </c>
      <c r="DH849" s="148" t="e" cm="1">
        <f t="array" aca="1" ref="DH849" ca="1">-DH848*(INDIRECT(DH841)-INDIRECT(DG841))</f>
        <v>#N/A</v>
      </c>
      <c r="DI849" s="148" t="e" cm="1">
        <f t="array" aca="1" ref="DI849" ca="1">-DI848*(INDIRECT(DI841)-INDIRECT(DH841))</f>
        <v>#N/A</v>
      </c>
      <c r="DJ849" s="148" t="e" cm="1">
        <f t="array" aca="1" ref="DJ849" ca="1">-DJ848*(INDIRECT(DJ841)-INDIRECT(DI841))</f>
        <v>#N/A</v>
      </c>
      <c r="DK849" s="148" t="e" cm="1">
        <f t="array" aca="1" ref="DK849" ca="1">-DK848*(INDIRECT(DK841)-INDIRECT(DJ841))</f>
        <v>#N/A</v>
      </c>
      <c r="DL849" s="148" t="e" cm="1">
        <f t="array" aca="1" ref="DL849" ca="1">-DL848*(INDIRECT(DL841)-INDIRECT(DK841))</f>
        <v>#N/A</v>
      </c>
    </row>
    <row r="850" spans="1:116" x14ac:dyDescent="0.4">
      <c r="B850" t="s">
        <v>244</v>
      </c>
      <c r="D850" t="s">
        <v>804</v>
      </c>
      <c r="E850" s="8" t="str">
        <f t="shared" si="981"/>
        <v>850 SUBCAC-S</v>
      </c>
      <c r="G850" s="13"/>
      <c r="H850" s="12"/>
      <c r="I850" s="60"/>
      <c r="J850" s="60"/>
      <c r="R850" s="9"/>
      <c r="S850" s="149"/>
      <c r="T850" s="149"/>
      <c r="U850" s="149"/>
      <c r="V850" s="149"/>
      <c r="W850" s="149"/>
      <c r="X850" s="149"/>
      <c r="Y850" s="149"/>
      <c r="Z850" s="149"/>
      <c r="AA850" s="149"/>
      <c r="AB850" s="149"/>
      <c r="AC850" s="149"/>
      <c r="AD850" s="149"/>
      <c r="AE850" s="149"/>
      <c r="AF850" s="149"/>
      <c r="AG850" s="149"/>
      <c r="AH850" s="149"/>
      <c r="AI850" s="149"/>
      <c r="AJ850" s="149"/>
      <c r="AK850" s="149"/>
      <c r="AL850" s="149"/>
      <c r="AM850" s="149"/>
      <c r="AN850" s="149"/>
      <c r="AO850" s="149"/>
      <c r="AP850" s="149"/>
      <c r="AQ850" s="149"/>
      <c r="AR850" s="149"/>
      <c r="AS850" s="149"/>
      <c r="AT850" s="149"/>
      <c r="AU850" s="149"/>
      <c r="AV850" s="149"/>
      <c r="AW850" s="149"/>
      <c r="AX850" s="149"/>
      <c r="AY850" s="149"/>
      <c r="AZ850" s="149"/>
      <c r="BA850" s="149"/>
      <c r="BB850" s="149"/>
      <c r="BC850" s="149"/>
      <c r="BD850" s="149"/>
      <c r="BE850" s="149"/>
      <c r="BF850" s="149"/>
      <c r="BG850" s="149"/>
      <c r="BH850" s="149"/>
      <c r="BI850" s="149"/>
      <c r="BJ850" s="149"/>
      <c r="BK850" s="149"/>
      <c r="BL850" s="149"/>
      <c r="BM850" s="149"/>
      <c r="BN850" s="149"/>
      <c r="BO850" s="149"/>
      <c r="BP850" s="149"/>
      <c r="BQ850" s="149"/>
      <c r="BR850" s="149"/>
      <c r="BS850" s="149"/>
      <c r="BT850" s="149"/>
      <c r="BU850" s="149"/>
      <c r="BV850" s="149"/>
      <c r="BW850" s="149"/>
      <c r="BX850" s="149"/>
      <c r="BY850" s="149"/>
      <c r="BZ850" s="149"/>
      <c r="CA850" s="149"/>
      <c r="CB850" s="149"/>
      <c r="CC850" s="149"/>
      <c r="CD850" s="149"/>
      <c r="CE850" s="149"/>
      <c r="CF850" s="149"/>
      <c r="CG850" s="149"/>
      <c r="CH850" s="149"/>
      <c r="CI850" s="149"/>
      <c r="CJ850" s="149"/>
      <c r="CK850" s="149"/>
      <c r="CL850" s="149"/>
      <c r="CN850" s="60"/>
      <c r="CO850" s="149"/>
      <c r="CP850" s="149"/>
      <c r="CQ850" s="149"/>
      <c r="CR850" s="149"/>
      <c r="CS850" s="149"/>
      <c r="CT850" s="149"/>
      <c r="CU850" s="149"/>
      <c r="CV850" s="149"/>
      <c r="CW850" s="149"/>
      <c r="CX850" s="149"/>
      <c r="CY850" s="149"/>
      <c r="CZ850" s="149"/>
      <c r="DA850" s="149"/>
      <c r="DB850" s="149"/>
      <c r="DC850" s="149"/>
      <c r="DD850" s="149"/>
      <c r="DE850" s="149"/>
      <c r="DF850" s="149"/>
      <c r="DG850" s="149"/>
      <c r="DH850" s="149"/>
      <c r="DI850" s="149"/>
      <c r="DJ850" s="149"/>
      <c r="DK850" s="149"/>
      <c r="DL850" s="149"/>
    </row>
    <row r="851" spans="1:116" x14ac:dyDescent="0.4">
      <c r="D851" t="s">
        <v>804</v>
      </c>
      <c r="E851" s="8" t="str">
        <f t="shared" si="981"/>
        <v>851 SUBCAC-S</v>
      </c>
      <c r="G851" s="126" t="s">
        <v>68</v>
      </c>
      <c r="H851" s="12"/>
      <c r="I851" s="60"/>
      <c r="J851" s="60"/>
      <c r="K851" s="397">
        <f ca="1">SUMIF($3:$3,K$2,851:851)</f>
        <v>95000</v>
      </c>
      <c r="L851" s="397">
        <f t="shared" ref="L851:P851" ca="1" si="983">SUMIF($3:$3,L$2,851:851)</f>
        <v>120000</v>
      </c>
      <c r="M851" s="397">
        <f t="shared" ca="1" si="983"/>
        <v>120000</v>
      </c>
      <c r="N851" s="397">
        <f t="shared" ca="1" si="983"/>
        <v>120000</v>
      </c>
      <c r="O851" s="397">
        <f t="shared" ca="1" si="983"/>
        <v>120000</v>
      </c>
      <c r="P851" s="397">
        <f t="shared" ca="1" si="983"/>
        <v>120000</v>
      </c>
      <c r="R851" s="33"/>
      <c r="S851" s="77" cm="1">
        <f t="array" aca="1" ref="S851" ca="1">INDIRECT(S840)+S849</f>
        <v>-15000</v>
      </c>
      <c r="T851" s="77" cm="1">
        <f t="array" aca="1" ref="T851" ca="1">INDIRECT(T840)+T849</f>
        <v>10000</v>
      </c>
      <c r="U851" s="77" cm="1">
        <f t="array" aca="1" ref="U851" ca="1">INDIRECT(U840)+U849</f>
        <v>10000</v>
      </c>
      <c r="V851" s="77" cm="1">
        <f t="array" aca="1" ref="V851" ca="1">INDIRECT(V840)+V849</f>
        <v>10000</v>
      </c>
      <c r="W851" s="77" cm="1">
        <f t="array" aca="1" ref="W851" ca="1">INDIRECT(W840)+W849</f>
        <v>10000</v>
      </c>
      <c r="X851" s="77" cm="1">
        <f t="array" aca="1" ref="X851" ca="1">INDIRECT(X840)+X849</f>
        <v>10000</v>
      </c>
      <c r="Y851" s="77" cm="1">
        <f t="array" aca="1" ref="Y851" ca="1">INDIRECT(Y840)+Y849</f>
        <v>10000</v>
      </c>
      <c r="Z851" s="77" cm="1">
        <f t="array" aca="1" ref="Z851" ca="1">INDIRECT(Z840)+Z849</f>
        <v>10000</v>
      </c>
      <c r="AA851" s="77" cm="1">
        <f t="array" aca="1" ref="AA851" ca="1">INDIRECT(AA840)+AA849</f>
        <v>10000</v>
      </c>
      <c r="AB851" s="77" cm="1">
        <f t="array" aca="1" ref="AB851" ca="1">INDIRECT(AB840)+AB849</f>
        <v>10000</v>
      </c>
      <c r="AC851" s="77" cm="1">
        <f t="array" aca="1" ref="AC851" ca="1">INDIRECT(AC840)+AC849</f>
        <v>10000</v>
      </c>
      <c r="AD851" s="77" cm="1">
        <f t="array" aca="1" ref="AD851" ca="1">INDIRECT(AD840)+AD849</f>
        <v>10000</v>
      </c>
      <c r="AE851" s="77" cm="1">
        <f t="array" aca="1" ref="AE851" ca="1">INDIRECT(AE840)+AE849</f>
        <v>10000</v>
      </c>
      <c r="AF851" s="77" cm="1">
        <f t="array" aca="1" ref="AF851" ca="1">INDIRECT(AF840)+AF849</f>
        <v>10000</v>
      </c>
      <c r="AG851" s="77" cm="1">
        <f t="array" aca="1" ref="AG851" ca="1">INDIRECT(AG840)+AG849</f>
        <v>10000</v>
      </c>
      <c r="AH851" s="77" cm="1">
        <f t="array" aca="1" ref="AH851" ca="1">INDIRECT(AH840)+AH849</f>
        <v>10000</v>
      </c>
      <c r="AI851" s="77" cm="1">
        <f t="array" aca="1" ref="AI851" ca="1">INDIRECT(AI840)+AI849</f>
        <v>10000</v>
      </c>
      <c r="AJ851" s="77" cm="1">
        <f t="array" aca="1" ref="AJ851" ca="1">INDIRECT(AJ840)+AJ849</f>
        <v>10000</v>
      </c>
      <c r="AK851" s="77" cm="1">
        <f t="array" aca="1" ref="AK851" ca="1">INDIRECT(AK840)+AK849</f>
        <v>10000</v>
      </c>
      <c r="AL851" s="77" cm="1">
        <f t="array" aca="1" ref="AL851" ca="1">INDIRECT(AL840)+AL849</f>
        <v>10000</v>
      </c>
      <c r="AM851" s="77" cm="1">
        <f t="array" aca="1" ref="AM851" ca="1">INDIRECT(AM840)+AM849</f>
        <v>10000</v>
      </c>
      <c r="AN851" s="77" cm="1">
        <f t="array" aca="1" ref="AN851" ca="1">INDIRECT(AN840)+AN849</f>
        <v>10000</v>
      </c>
      <c r="AO851" s="77" cm="1">
        <f t="array" aca="1" ref="AO851" ca="1">INDIRECT(AO840)+AO849</f>
        <v>10000</v>
      </c>
      <c r="AP851" s="77" cm="1">
        <f t="array" aca="1" ref="AP851" ca="1">INDIRECT(AP840)+AP849</f>
        <v>10000</v>
      </c>
      <c r="AQ851" s="77" cm="1">
        <f t="array" aca="1" ref="AQ851" ca="1">INDIRECT(AQ840)+AQ849</f>
        <v>10000</v>
      </c>
      <c r="AR851" s="77" cm="1">
        <f t="array" aca="1" ref="AR851" ca="1">INDIRECT(AR840)+AR849</f>
        <v>10000</v>
      </c>
      <c r="AS851" s="77" cm="1">
        <f t="array" aca="1" ref="AS851" ca="1">INDIRECT(AS840)+AS849</f>
        <v>10000</v>
      </c>
      <c r="AT851" s="77" cm="1">
        <f t="array" aca="1" ref="AT851" ca="1">INDIRECT(AT840)+AT849</f>
        <v>10000</v>
      </c>
      <c r="AU851" s="77" cm="1">
        <f t="array" aca="1" ref="AU851" ca="1">INDIRECT(AU840)+AU849</f>
        <v>10000</v>
      </c>
      <c r="AV851" s="77" cm="1">
        <f t="array" aca="1" ref="AV851" ca="1">INDIRECT(AV840)+AV849</f>
        <v>10000</v>
      </c>
      <c r="AW851" s="77" cm="1">
        <f t="array" aca="1" ref="AW851" ca="1">INDIRECT(AW840)+AW849</f>
        <v>10000</v>
      </c>
      <c r="AX851" s="77" cm="1">
        <f t="array" aca="1" ref="AX851" ca="1">INDIRECT(AX840)+AX849</f>
        <v>10000</v>
      </c>
      <c r="AY851" s="77" cm="1">
        <f t="array" aca="1" ref="AY851" ca="1">INDIRECT(AY840)+AY849</f>
        <v>10000</v>
      </c>
      <c r="AZ851" s="77" cm="1">
        <f t="array" aca="1" ref="AZ851" ca="1">INDIRECT(AZ840)+AZ849</f>
        <v>10000</v>
      </c>
      <c r="BA851" s="77" cm="1">
        <f t="array" aca="1" ref="BA851" ca="1">INDIRECT(BA840)+BA849</f>
        <v>10000</v>
      </c>
      <c r="BB851" s="77" cm="1">
        <f t="array" aca="1" ref="BB851" ca="1">INDIRECT(BB840)+BB849</f>
        <v>10000</v>
      </c>
      <c r="BC851" s="77" cm="1">
        <f t="array" aca="1" ref="BC851" ca="1">INDIRECT(BC840)+BC849</f>
        <v>10000</v>
      </c>
      <c r="BD851" s="77" cm="1">
        <f t="array" aca="1" ref="BD851" ca="1">INDIRECT(BD840)+BD849</f>
        <v>10000</v>
      </c>
      <c r="BE851" s="77" cm="1">
        <f t="array" aca="1" ref="BE851" ca="1">INDIRECT(BE840)+BE849</f>
        <v>10000</v>
      </c>
      <c r="BF851" s="77" cm="1">
        <f t="array" aca="1" ref="BF851" ca="1">INDIRECT(BF840)+BF849</f>
        <v>10000</v>
      </c>
      <c r="BG851" s="77" cm="1">
        <f t="array" aca="1" ref="BG851" ca="1">INDIRECT(BG840)+BG849</f>
        <v>10000</v>
      </c>
      <c r="BH851" s="77" cm="1">
        <f t="array" aca="1" ref="BH851" ca="1">INDIRECT(BH840)+BH849</f>
        <v>10000</v>
      </c>
      <c r="BI851" s="77" cm="1">
        <f t="array" aca="1" ref="BI851" ca="1">INDIRECT(BI840)+BI849</f>
        <v>10000</v>
      </c>
      <c r="BJ851" s="77" cm="1">
        <f t="array" aca="1" ref="BJ851" ca="1">INDIRECT(BJ840)+BJ849</f>
        <v>10000</v>
      </c>
      <c r="BK851" s="77" cm="1">
        <f t="array" aca="1" ref="BK851" ca="1">INDIRECT(BK840)+BK849</f>
        <v>10000</v>
      </c>
      <c r="BL851" s="77" cm="1">
        <f t="array" aca="1" ref="BL851" ca="1">INDIRECT(BL840)+BL849</f>
        <v>10000</v>
      </c>
      <c r="BM851" s="77" cm="1">
        <f t="array" aca="1" ref="BM851" ca="1">INDIRECT(BM840)+BM849</f>
        <v>10000</v>
      </c>
      <c r="BN851" s="77" cm="1">
        <f t="array" aca="1" ref="BN851" ca="1">INDIRECT(BN840)+BN849</f>
        <v>10000</v>
      </c>
      <c r="BO851" s="77" cm="1">
        <f t="array" aca="1" ref="BO851" ca="1">INDIRECT(BO840)+BO849</f>
        <v>10000</v>
      </c>
      <c r="BP851" s="77" cm="1">
        <f t="array" aca="1" ref="BP851" ca="1">INDIRECT(BP840)+BP849</f>
        <v>10000</v>
      </c>
      <c r="BQ851" s="77" cm="1">
        <f t="array" aca="1" ref="BQ851" ca="1">INDIRECT(BQ840)+BQ849</f>
        <v>10000</v>
      </c>
      <c r="BR851" s="77" cm="1">
        <f t="array" aca="1" ref="BR851" ca="1">INDIRECT(BR840)+BR849</f>
        <v>10000</v>
      </c>
      <c r="BS851" s="77" cm="1">
        <f t="array" aca="1" ref="BS851" ca="1">INDIRECT(BS840)+BS849</f>
        <v>10000</v>
      </c>
      <c r="BT851" s="77" cm="1">
        <f t="array" aca="1" ref="BT851" ca="1">INDIRECT(BT840)+BT849</f>
        <v>10000</v>
      </c>
      <c r="BU851" s="77" cm="1">
        <f t="array" aca="1" ref="BU851" ca="1">INDIRECT(BU840)+BU849</f>
        <v>10000</v>
      </c>
      <c r="BV851" s="77" cm="1">
        <f t="array" aca="1" ref="BV851" ca="1">INDIRECT(BV840)+BV849</f>
        <v>10000</v>
      </c>
      <c r="BW851" s="77" cm="1">
        <f t="array" aca="1" ref="BW851" ca="1">INDIRECT(BW840)+BW849</f>
        <v>10000</v>
      </c>
      <c r="BX851" s="77" cm="1">
        <f t="array" aca="1" ref="BX851" ca="1">INDIRECT(BX840)+BX849</f>
        <v>10000</v>
      </c>
      <c r="BY851" s="77" cm="1">
        <f t="array" aca="1" ref="BY851" ca="1">INDIRECT(BY840)+BY849</f>
        <v>10000</v>
      </c>
      <c r="BZ851" s="77" cm="1">
        <f t="array" aca="1" ref="BZ851" ca="1">INDIRECT(BZ840)+BZ849</f>
        <v>10000</v>
      </c>
      <c r="CA851" s="77" cm="1">
        <f t="array" aca="1" ref="CA851" ca="1">INDIRECT(CA840)+CA849</f>
        <v>10000</v>
      </c>
      <c r="CB851" s="77" cm="1">
        <f t="array" aca="1" ref="CB851" ca="1">INDIRECT(CB840)+CB849</f>
        <v>10000</v>
      </c>
      <c r="CC851" s="77" cm="1">
        <f t="array" aca="1" ref="CC851" ca="1">INDIRECT(CC840)+CC849</f>
        <v>10000</v>
      </c>
      <c r="CD851" s="77" cm="1">
        <f t="array" aca="1" ref="CD851" ca="1">INDIRECT(CD840)+CD849</f>
        <v>10000</v>
      </c>
      <c r="CE851" s="77" cm="1">
        <f t="array" aca="1" ref="CE851" ca="1">INDIRECT(CE840)+CE849</f>
        <v>10000</v>
      </c>
      <c r="CF851" s="77" cm="1">
        <f t="array" aca="1" ref="CF851" ca="1">INDIRECT(CF840)+CF849</f>
        <v>10000</v>
      </c>
      <c r="CG851" s="77" cm="1">
        <f t="array" aca="1" ref="CG851" ca="1">INDIRECT(CG840)+CG849</f>
        <v>10000</v>
      </c>
      <c r="CH851" s="77" cm="1">
        <f t="array" aca="1" ref="CH851" ca="1">INDIRECT(CH840)+CH849</f>
        <v>10000</v>
      </c>
      <c r="CI851" s="77" cm="1">
        <f t="array" aca="1" ref="CI851" ca="1">INDIRECT(CI840)+CI849</f>
        <v>10000</v>
      </c>
      <c r="CJ851" s="77" cm="1">
        <f t="array" aca="1" ref="CJ851" ca="1">INDIRECT(CJ840)+CJ849</f>
        <v>10000</v>
      </c>
      <c r="CK851" s="77" cm="1">
        <f t="array" aca="1" ref="CK851" ca="1">INDIRECT(CK840)+CK849</f>
        <v>10000</v>
      </c>
      <c r="CL851" s="77" cm="1">
        <f t="array" aca="1" ref="CL851" ca="1">INDIRECT(CL840)+CL849</f>
        <v>10000</v>
      </c>
      <c r="CN851" s="60"/>
      <c r="CO851" s="77" t="e" cm="1">
        <f t="array" aca="1" ref="CO851" ca="1">INDIRECT(CO840)+CO849</f>
        <v>#N/A</v>
      </c>
      <c r="CP851" s="77" t="e" cm="1">
        <f t="array" aca="1" ref="CP851" ca="1">INDIRECT(CP840)+CP849</f>
        <v>#N/A</v>
      </c>
      <c r="CQ851" s="77" t="e" cm="1">
        <f t="array" aca="1" ref="CQ851" ca="1">INDIRECT(CQ840)+CQ849</f>
        <v>#N/A</v>
      </c>
      <c r="CR851" s="77" t="e" cm="1">
        <f t="array" aca="1" ref="CR851" ca="1">INDIRECT(CR840)+CR849</f>
        <v>#N/A</v>
      </c>
      <c r="CS851" s="77" t="e" cm="1">
        <f t="array" aca="1" ref="CS851" ca="1">INDIRECT(CS840)+CS849</f>
        <v>#N/A</v>
      </c>
      <c r="CT851" s="77" t="e" cm="1">
        <f t="array" aca="1" ref="CT851" ca="1">INDIRECT(CT840)+CT849</f>
        <v>#N/A</v>
      </c>
      <c r="CU851" s="77" t="e" cm="1">
        <f t="array" aca="1" ref="CU851" ca="1">INDIRECT(CU840)+CU849</f>
        <v>#N/A</v>
      </c>
      <c r="CV851" s="77" t="e" cm="1">
        <f t="array" aca="1" ref="CV851" ca="1">INDIRECT(CV840)+CV849</f>
        <v>#N/A</v>
      </c>
      <c r="CW851" s="77" t="e" cm="1">
        <f t="array" aca="1" ref="CW851" ca="1">INDIRECT(CW840)+CW849</f>
        <v>#N/A</v>
      </c>
      <c r="CX851" s="77" t="e" cm="1">
        <f t="array" aca="1" ref="CX851" ca="1">INDIRECT(CX840)+CX849</f>
        <v>#N/A</v>
      </c>
      <c r="CY851" s="77" t="e" cm="1">
        <f t="array" aca="1" ref="CY851" ca="1">INDIRECT(CY840)+CY849</f>
        <v>#N/A</v>
      </c>
      <c r="CZ851" s="77" t="e" cm="1">
        <f t="array" aca="1" ref="CZ851" ca="1">INDIRECT(CZ840)+CZ849</f>
        <v>#N/A</v>
      </c>
      <c r="DA851" s="77" t="e" cm="1">
        <f t="array" aca="1" ref="DA851" ca="1">INDIRECT(DA840)+DA849</f>
        <v>#N/A</v>
      </c>
      <c r="DB851" s="77" t="e" cm="1">
        <f t="array" aca="1" ref="DB851" ca="1">INDIRECT(DB840)+DB849</f>
        <v>#N/A</v>
      </c>
      <c r="DC851" s="77" t="e" cm="1">
        <f t="array" aca="1" ref="DC851" ca="1">INDIRECT(DC840)+DC849</f>
        <v>#N/A</v>
      </c>
      <c r="DD851" s="77" t="e" cm="1">
        <f t="array" aca="1" ref="DD851" ca="1">INDIRECT(DD840)+DD849</f>
        <v>#N/A</v>
      </c>
      <c r="DE851" s="77" t="e" cm="1">
        <f t="array" aca="1" ref="DE851" ca="1">INDIRECT(DE840)+DE849</f>
        <v>#N/A</v>
      </c>
      <c r="DF851" s="77" t="e" cm="1">
        <f t="array" aca="1" ref="DF851" ca="1">INDIRECT(DF840)+DF849</f>
        <v>#N/A</v>
      </c>
      <c r="DG851" s="77" t="e" cm="1">
        <f t="array" aca="1" ref="DG851" ca="1">INDIRECT(DG840)+DG849</f>
        <v>#N/A</v>
      </c>
      <c r="DH851" s="77" t="e" cm="1">
        <f t="array" aca="1" ref="DH851" ca="1">INDIRECT(DH840)+DH849</f>
        <v>#N/A</v>
      </c>
      <c r="DI851" s="77" t="e" cm="1">
        <f t="array" aca="1" ref="DI851" ca="1">INDIRECT(DI840)+DI849</f>
        <v>#N/A</v>
      </c>
      <c r="DJ851" s="77" t="e" cm="1">
        <f t="array" aca="1" ref="DJ851" ca="1">INDIRECT(DJ840)+DJ849</f>
        <v>#N/A</v>
      </c>
      <c r="DK851" s="77" t="e" cm="1">
        <f t="array" aca="1" ref="DK851" ca="1">INDIRECT(DK840)+DK849</f>
        <v>#N/A</v>
      </c>
      <c r="DL851" s="77" t="e" cm="1">
        <f t="array" aca="1" ref="DL851" ca="1">INDIRECT(DL840)+DL849</f>
        <v>#N/A</v>
      </c>
    </row>
    <row r="852" spans="1:116" x14ac:dyDescent="0.4">
      <c r="D852" t="s">
        <v>804</v>
      </c>
      <c r="E852" s="8" t="str">
        <f t="shared" si="981"/>
        <v>852 SUBCAC-S</v>
      </c>
      <c r="G852" s="145" t="s">
        <v>69</v>
      </c>
      <c r="H852" s="12"/>
      <c r="I852" s="60"/>
      <c r="J852" s="60"/>
      <c r="K852" s="398">
        <f ca="1">AVERAGEIF($3:$3,K$2,852:852)</f>
        <v>0.79166666666666663</v>
      </c>
      <c r="L852" s="398">
        <f t="shared" ref="L852:P852" ca="1" si="984">AVERAGEIF($3:$3,L$2,852:852)</f>
        <v>1</v>
      </c>
      <c r="M852" s="398">
        <f t="shared" ca="1" si="984"/>
        <v>1</v>
      </c>
      <c r="N852" s="398">
        <f t="shared" ca="1" si="984"/>
        <v>1</v>
      </c>
      <c r="O852" s="398">
        <f t="shared" ca="1" si="984"/>
        <v>1</v>
      </c>
      <c r="P852" s="398">
        <f t="shared" ca="1" si="984"/>
        <v>1</v>
      </c>
      <c r="R852" s="20"/>
      <c r="S852" s="150" cm="1">
        <f t="array" aca="1" ref="S852" ca="1">S851/INDIRECT(S840)</f>
        <v>-1.5</v>
      </c>
      <c r="T852" s="150" cm="1">
        <f t="array" aca="1" ref="T852" ca="1">T851/INDIRECT(T840)</f>
        <v>1</v>
      </c>
      <c r="U852" s="150" cm="1">
        <f t="array" aca="1" ref="U852" ca="1">U851/INDIRECT(U840)</f>
        <v>1</v>
      </c>
      <c r="V852" s="150" cm="1">
        <f t="array" aca="1" ref="V852" ca="1">V851/INDIRECT(V840)</f>
        <v>1</v>
      </c>
      <c r="W852" s="150" cm="1">
        <f t="array" aca="1" ref="W852" ca="1">W851/INDIRECT(W840)</f>
        <v>1</v>
      </c>
      <c r="X852" s="150" cm="1">
        <f t="array" aca="1" ref="X852" ca="1">X851/INDIRECT(X840)</f>
        <v>1</v>
      </c>
      <c r="Y852" s="150" cm="1">
        <f t="array" aca="1" ref="Y852" ca="1">Y851/INDIRECT(Y840)</f>
        <v>1</v>
      </c>
      <c r="Z852" s="150" cm="1">
        <f t="array" aca="1" ref="Z852" ca="1">Z851/INDIRECT(Z840)</f>
        <v>1</v>
      </c>
      <c r="AA852" s="150" cm="1">
        <f t="array" aca="1" ref="AA852" ca="1">AA851/INDIRECT(AA840)</f>
        <v>1</v>
      </c>
      <c r="AB852" s="150" cm="1">
        <f t="array" aca="1" ref="AB852" ca="1">AB851/INDIRECT(AB840)</f>
        <v>1</v>
      </c>
      <c r="AC852" s="150" cm="1">
        <f t="array" aca="1" ref="AC852" ca="1">AC851/INDIRECT(AC840)</f>
        <v>1</v>
      </c>
      <c r="AD852" s="150" cm="1">
        <f t="array" aca="1" ref="AD852" ca="1">AD851/INDIRECT(AD840)</f>
        <v>1</v>
      </c>
      <c r="AE852" s="150" cm="1">
        <f t="array" aca="1" ref="AE852" ca="1">AE851/INDIRECT(AE840)</f>
        <v>1</v>
      </c>
      <c r="AF852" s="150" cm="1">
        <f t="array" aca="1" ref="AF852" ca="1">AF851/INDIRECT(AF840)</f>
        <v>1</v>
      </c>
      <c r="AG852" s="150" cm="1">
        <f t="array" aca="1" ref="AG852" ca="1">AG851/INDIRECT(AG840)</f>
        <v>1</v>
      </c>
      <c r="AH852" s="150" cm="1">
        <f t="array" aca="1" ref="AH852" ca="1">AH851/INDIRECT(AH840)</f>
        <v>1</v>
      </c>
      <c r="AI852" s="150" cm="1">
        <f t="array" aca="1" ref="AI852" ca="1">AI851/INDIRECT(AI840)</f>
        <v>1</v>
      </c>
      <c r="AJ852" s="150" cm="1">
        <f t="array" aca="1" ref="AJ852" ca="1">AJ851/INDIRECT(AJ840)</f>
        <v>1</v>
      </c>
      <c r="AK852" s="150" cm="1">
        <f t="array" aca="1" ref="AK852" ca="1">AK851/INDIRECT(AK840)</f>
        <v>1</v>
      </c>
      <c r="AL852" s="150" cm="1">
        <f t="array" aca="1" ref="AL852" ca="1">AL851/INDIRECT(AL840)</f>
        <v>1</v>
      </c>
      <c r="AM852" s="150" cm="1">
        <f t="array" aca="1" ref="AM852" ca="1">AM851/INDIRECT(AM840)</f>
        <v>1</v>
      </c>
      <c r="AN852" s="150" cm="1">
        <f t="array" aca="1" ref="AN852" ca="1">AN851/INDIRECT(AN840)</f>
        <v>1</v>
      </c>
      <c r="AO852" s="150" cm="1">
        <f t="array" aca="1" ref="AO852" ca="1">AO851/INDIRECT(AO840)</f>
        <v>1</v>
      </c>
      <c r="AP852" s="150" cm="1">
        <f t="array" aca="1" ref="AP852" ca="1">AP851/INDIRECT(AP840)</f>
        <v>1</v>
      </c>
      <c r="AQ852" s="150" cm="1">
        <f t="array" aca="1" ref="AQ852" ca="1">AQ851/INDIRECT(AQ840)</f>
        <v>1</v>
      </c>
      <c r="AR852" s="150" cm="1">
        <f t="array" aca="1" ref="AR852" ca="1">AR851/INDIRECT(AR840)</f>
        <v>1</v>
      </c>
      <c r="AS852" s="150" cm="1">
        <f t="array" aca="1" ref="AS852" ca="1">AS851/INDIRECT(AS840)</f>
        <v>1</v>
      </c>
      <c r="AT852" s="150" cm="1">
        <f t="array" aca="1" ref="AT852" ca="1">AT851/INDIRECT(AT840)</f>
        <v>1</v>
      </c>
      <c r="AU852" s="150" cm="1">
        <f t="array" aca="1" ref="AU852" ca="1">AU851/INDIRECT(AU840)</f>
        <v>1</v>
      </c>
      <c r="AV852" s="150" cm="1">
        <f t="array" aca="1" ref="AV852" ca="1">AV851/INDIRECT(AV840)</f>
        <v>1</v>
      </c>
      <c r="AW852" s="150" cm="1">
        <f t="array" aca="1" ref="AW852" ca="1">AW851/INDIRECT(AW840)</f>
        <v>1</v>
      </c>
      <c r="AX852" s="150" cm="1">
        <f t="array" aca="1" ref="AX852" ca="1">AX851/INDIRECT(AX840)</f>
        <v>1</v>
      </c>
      <c r="AY852" s="150" cm="1">
        <f t="array" aca="1" ref="AY852" ca="1">AY851/INDIRECT(AY840)</f>
        <v>1</v>
      </c>
      <c r="AZ852" s="150" cm="1">
        <f t="array" aca="1" ref="AZ852" ca="1">AZ851/INDIRECT(AZ840)</f>
        <v>1</v>
      </c>
      <c r="BA852" s="150" cm="1">
        <f t="array" aca="1" ref="BA852" ca="1">BA851/INDIRECT(BA840)</f>
        <v>1</v>
      </c>
      <c r="BB852" s="150" cm="1">
        <f t="array" aca="1" ref="BB852" ca="1">BB851/INDIRECT(BB840)</f>
        <v>1</v>
      </c>
      <c r="BC852" s="150" cm="1">
        <f t="array" aca="1" ref="BC852" ca="1">BC851/INDIRECT(BC840)</f>
        <v>1</v>
      </c>
      <c r="BD852" s="150" cm="1">
        <f t="array" aca="1" ref="BD852" ca="1">BD851/INDIRECT(BD840)</f>
        <v>1</v>
      </c>
      <c r="BE852" s="150" cm="1">
        <f t="array" aca="1" ref="BE852" ca="1">BE851/INDIRECT(BE840)</f>
        <v>1</v>
      </c>
      <c r="BF852" s="150" cm="1">
        <f t="array" aca="1" ref="BF852" ca="1">BF851/INDIRECT(BF840)</f>
        <v>1</v>
      </c>
      <c r="BG852" s="150" cm="1">
        <f t="array" aca="1" ref="BG852" ca="1">BG851/INDIRECT(BG840)</f>
        <v>1</v>
      </c>
      <c r="BH852" s="150" cm="1">
        <f t="array" aca="1" ref="BH852" ca="1">BH851/INDIRECT(BH840)</f>
        <v>1</v>
      </c>
      <c r="BI852" s="150" cm="1">
        <f t="array" aca="1" ref="BI852" ca="1">BI851/INDIRECT(BI840)</f>
        <v>1</v>
      </c>
      <c r="BJ852" s="150" cm="1">
        <f t="array" aca="1" ref="BJ852" ca="1">BJ851/INDIRECT(BJ840)</f>
        <v>1</v>
      </c>
      <c r="BK852" s="150" cm="1">
        <f t="array" aca="1" ref="BK852" ca="1">BK851/INDIRECT(BK840)</f>
        <v>1</v>
      </c>
      <c r="BL852" s="150" cm="1">
        <f t="array" aca="1" ref="BL852" ca="1">BL851/INDIRECT(BL840)</f>
        <v>1</v>
      </c>
      <c r="BM852" s="150" cm="1">
        <f t="array" aca="1" ref="BM852" ca="1">BM851/INDIRECT(BM840)</f>
        <v>1</v>
      </c>
      <c r="BN852" s="150" cm="1">
        <f t="array" aca="1" ref="BN852" ca="1">BN851/INDIRECT(BN840)</f>
        <v>1</v>
      </c>
      <c r="BO852" s="150" cm="1">
        <f t="array" aca="1" ref="BO852" ca="1">BO851/INDIRECT(BO840)</f>
        <v>1</v>
      </c>
      <c r="BP852" s="150" cm="1">
        <f t="array" aca="1" ref="BP852" ca="1">BP851/INDIRECT(BP840)</f>
        <v>1</v>
      </c>
      <c r="BQ852" s="150" cm="1">
        <f t="array" aca="1" ref="BQ852" ca="1">BQ851/INDIRECT(BQ840)</f>
        <v>1</v>
      </c>
      <c r="BR852" s="150" cm="1">
        <f t="array" aca="1" ref="BR852" ca="1">BR851/INDIRECT(BR840)</f>
        <v>1</v>
      </c>
      <c r="BS852" s="150" cm="1">
        <f t="array" aca="1" ref="BS852" ca="1">BS851/INDIRECT(BS840)</f>
        <v>1</v>
      </c>
      <c r="BT852" s="150" cm="1">
        <f t="array" aca="1" ref="BT852" ca="1">BT851/INDIRECT(BT840)</f>
        <v>1</v>
      </c>
      <c r="BU852" s="150" cm="1">
        <f t="array" aca="1" ref="BU852" ca="1">BU851/INDIRECT(BU840)</f>
        <v>1</v>
      </c>
      <c r="BV852" s="150" cm="1">
        <f t="array" aca="1" ref="BV852" ca="1">BV851/INDIRECT(BV840)</f>
        <v>1</v>
      </c>
      <c r="BW852" s="150" cm="1">
        <f t="array" aca="1" ref="BW852" ca="1">BW851/INDIRECT(BW840)</f>
        <v>1</v>
      </c>
      <c r="BX852" s="150" cm="1">
        <f t="array" aca="1" ref="BX852" ca="1">BX851/INDIRECT(BX840)</f>
        <v>1</v>
      </c>
      <c r="BY852" s="150" cm="1">
        <f t="array" aca="1" ref="BY852" ca="1">BY851/INDIRECT(BY840)</f>
        <v>1</v>
      </c>
      <c r="BZ852" s="150" cm="1">
        <f t="array" aca="1" ref="BZ852" ca="1">BZ851/INDIRECT(BZ840)</f>
        <v>1</v>
      </c>
      <c r="CA852" s="150" cm="1">
        <f t="array" aca="1" ref="CA852" ca="1">CA851/INDIRECT(CA840)</f>
        <v>1</v>
      </c>
      <c r="CB852" s="150" cm="1">
        <f t="array" aca="1" ref="CB852" ca="1">CB851/INDIRECT(CB840)</f>
        <v>1</v>
      </c>
      <c r="CC852" s="150" cm="1">
        <f t="array" aca="1" ref="CC852" ca="1">CC851/INDIRECT(CC840)</f>
        <v>1</v>
      </c>
      <c r="CD852" s="150" cm="1">
        <f t="array" aca="1" ref="CD852" ca="1">CD851/INDIRECT(CD840)</f>
        <v>1</v>
      </c>
      <c r="CE852" s="150" cm="1">
        <f t="array" aca="1" ref="CE852" ca="1">CE851/INDIRECT(CE840)</f>
        <v>1</v>
      </c>
      <c r="CF852" s="150" cm="1">
        <f t="array" aca="1" ref="CF852" ca="1">CF851/INDIRECT(CF840)</f>
        <v>1</v>
      </c>
      <c r="CG852" s="150" cm="1">
        <f t="array" aca="1" ref="CG852" ca="1">CG851/INDIRECT(CG840)</f>
        <v>1</v>
      </c>
      <c r="CH852" s="150" cm="1">
        <f t="array" aca="1" ref="CH852" ca="1">CH851/INDIRECT(CH840)</f>
        <v>1</v>
      </c>
      <c r="CI852" s="150" cm="1">
        <f t="array" aca="1" ref="CI852" ca="1">CI851/INDIRECT(CI840)</f>
        <v>1</v>
      </c>
      <c r="CJ852" s="150" cm="1">
        <f t="array" aca="1" ref="CJ852" ca="1">CJ851/INDIRECT(CJ840)</f>
        <v>1</v>
      </c>
      <c r="CK852" s="150" cm="1">
        <f t="array" aca="1" ref="CK852" ca="1">CK851/INDIRECT(CK840)</f>
        <v>1</v>
      </c>
      <c r="CL852" s="150" cm="1">
        <f t="array" aca="1" ref="CL852" ca="1">CL851/INDIRECT(CL840)</f>
        <v>1</v>
      </c>
      <c r="CN852" s="60"/>
      <c r="CO852" s="150" t="e" cm="1">
        <f t="array" aca="1" ref="CO852" ca="1">CO851/INDIRECT(CO840)</f>
        <v>#N/A</v>
      </c>
      <c r="CP852" s="150" t="e" cm="1">
        <f t="array" aca="1" ref="CP852" ca="1">CP851/INDIRECT(CP840)</f>
        <v>#N/A</v>
      </c>
      <c r="CQ852" s="150" t="e" cm="1">
        <f t="array" aca="1" ref="CQ852" ca="1">CQ851/INDIRECT(CQ840)</f>
        <v>#N/A</v>
      </c>
      <c r="CR852" s="150" t="e" cm="1">
        <f t="array" aca="1" ref="CR852" ca="1">CR851/INDIRECT(CR840)</f>
        <v>#N/A</v>
      </c>
      <c r="CS852" s="150" t="e" cm="1">
        <f t="array" aca="1" ref="CS852" ca="1">CS851/INDIRECT(CS840)</f>
        <v>#N/A</v>
      </c>
      <c r="CT852" s="150" t="e" cm="1">
        <f t="array" aca="1" ref="CT852" ca="1">CT851/INDIRECT(CT840)</f>
        <v>#N/A</v>
      </c>
      <c r="CU852" s="150" t="e" cm="1">
        <f t="array" aca="1" ref="CU852" ca="1">CU851/INDIRECT(CU840)</f>
        <v>#N/A</v>
      </c>
      <c r="CV852" s="150" t="e" cm="1">
        <f t="array" aca="1" ref="CV852" ca="1">CV851/INDIRECT(CV840)</f>
        <v>#N/A</v>
      </c>
      <c r="CW852" s="150" t="e" cm="1">
        <f t="array" aca="1" ref="CW852" ca="1">CW851/INDIRECT(CW840)</f>
        <v>#N/A</v>
      </c>
      <c r="CX852" s="150" t="e" cm="1">
        <f t="array" aca="1" ref="CX852" ca="1">CX851/INDIRECT(CX840)</f>
        <v>#N/A</v>
      </c>
      <c r="CY852" s="150" t="e" cm="1">
        <f t="array" aca="1" ref="CY852" ca="1">CY851/INDIRECT(CY840)</f>
        <v>#N/A</v>
      </c>
      <c r="CZ852" s="150" t="e" cm="1">
        <f t="array" aca="1" ref="CZ852" ca="1">CZ851/INDIRECT(CZ840)</f>
        <v>#N/A</v>
      </c>
      <c r="DA852" s="150" t="e" cm="1">
        <f t="array" aca="1" ref="DA852" ca="1">DA851/INDIRECT(DA840)</f>
        <v>#N/A</v>
      </c>
      <c r="DB852" s="150" t="e" cm="1">
        <f t="array" aca="1" ref="DB852" ca="1">DB851/INDIRECT(DB840)</f>
        <v>#N/A</v>
      </c>
      <c r="DC852" s="150" t="e" cm="1">
        <f t="array" aca="1" ref="DC852" ca="1">DC851/INDIRECT(DC840)</f>
        <v>#N/A</v>
      </c>
      <c r="DD852" s="150" t="e" cm="1">
        <f t="array" aca="1" ref="DD852" ca="1">DD851/INDIRECT(DD840)</f>
        <v>#N/A</v>
      </c>
      <c r="DE852" s="150" t="e" cm="1">
        <f t="array" aca="1" ref="DE852" ca="1">DE851/INDIRECT(DE840)</f>
        <v>#N/A</v>
      </c>
      <c r="DF852" s="150" t="e" cm="1">
        <f t="array" aca="1" ref="DF852" ca="1">DF851/INDIRECT(DF840)</f>
        <v>#N/A</v>
      </c>
      <c r="DG852" s="150" t="e" cm="1">
        <f t="array" aca="1" ref="DG852" ca="1">DG851/INDIRECT(DG840)</f>
        <v>#N/A</v>
      </c>
      <c r="DH852" s="150" t="e" cm="1">
        <f t="array" aca="1" ref="DH852" ca="1">DH851/INDIRECT(DH840)</f>
        <v>#N/A</v>
      </c>
      <c r="DI852" s="150" t="e" cm="1">
        <f t="array" aca="1" ref="DI852" ca="1">DI851/INDIRECT(DI840)</f>
        <v>#N/A</v>
      </c>
      <c r="DJ852" s="150" t="e" cm="1">
        <f t="array" aca="1" ref="DJ852" ca="1">DJ851/INDIRECT(DJ840)</f>
        <v>#N/A</v>
      </c>
      <c r="DK852" s="150" t="e" cm="1">
        <f t="array" aca="1" ref="DK852" ca="1">DK851/INDIRECT(DK840)</f>
        <v>#N/A</v>
      </c>
      <c r="DL852" s="150" t="e" cm="1">
        <f t="array" aca="1" ref="DL852" ca="1">DL851/INDIRECT(DL840)</f>
        <v>#N/A</v>
      </c>
    </row>
    <row r="853" spans="1:116" x14ac:dyDescent="0.4">
      <c r="D853" t="s">
        <v>804</v>
      </c>
      <c r="E853" s="8" t="str">
        <f t="shared" si="981"/>
        <v>853 SUBCAC-S</v>
      </c>
      <c r="G853" s="13"/>
      <c r="H853" s="12"/>
      <c r="I853" s="60"/>
      <c r="J853" s="60"/>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c r="CN853" s="60"/>
      <c r="CO853" s="72"/>
      <c r="CP853" s="72"/>
      <c r="CQ853" s="72"/>
      <c r="CR853" s="72"/>
      <c r="CS853" s="72"/>
      <c r="CT853" s="72"/>
      <c r="CU853" s="72"/>
      <c r="CV853" s="72"/>
      <c r="CW853" s="72"/>
      <c r="CX853" s="72"/>
      <c r="CY853" s="72"/>
      <c r="CZ853" s="72"/>
      <c r="DA853" s="72"/>
      <c r="DB853" s="72"/>
      <c r="DC853" s="72"/>
      <c r="DD853" s="72"/>
      <c r="DE853" s="72"/>
      <c r="DF853" s="72"/>
      <c r="DG853" s="72"/>
      <c r="DH853" s="72"/>
      <c r="DI853" s="72"/>
      <c r="DJ853" s="72"/>
      <c r="DK853" s="72"/>
      <c r="DL853" s="72"/>
    </row>
    <row r="854" spans="1:116" x14ac:dyDescent="0.4">
      <c r="B854" t="s">
        <v>332</v>
      </c>
      <c r="D854" t="s">
        <v>804</v>
      </c>
      <c r="E854" s="8" t="str">
        <f>ROW()&amp;" "&amp;D854</f>
        <v>854 SUBCAC-S</v>
      </c>
      <c r="G854" s="8" t="str">
        <f>G838</f>
        <v>(Primary label)</v>
      </c>
      <c r="H854" s="12"/>
      <c r="I854" s="60"/>
      <c r="J854" s="60"/>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N854" s="60"/>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c r="DK854" s="72"/>
      <c r="DL854" s="72"/>
    </row>
    <row r="855" spans="1:116" x14ac:dyDescent="0.4">
      <c r="B855" t="s">
        <v>332</v>
      </c>
      <c r="D855" t="s">
        <v>804</v>
      </c>
      <c r="E855" s="8" t="str">
        <f>ROW()&amp;" "&amp;D855</f>
        <v>855 SUBCAC-S</v>
      </c>
      <c r="G855" s="8" t="str">
        <f>G839</f>
        <v>primary unit</v>
      </c>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4">
      <c r="B856" t="s">
        <v>332</v>
      </c>
      <c r="D856" t="s">
        <v>804</v>
      </c>
      <c r="E856" s="8" t="str">
        <f>ROW()&amp;" "&amp;D856</f>
        <v>856 SUBCAC-S</v>
      </c>
      <c r="G856" s="8" t="str">
        <f>G840</f>
        <v>Primary revenue driver</v>
      </c>
      <c r="K856" s="53"/>
      <c r="L856" s="53"/>
      <c r="M856" s="53"/>
      <c r="N856" s="53"/>
      <c r="O856" s="53"/>
      <c r="P856" s="53"/>
      <c r="R856" s="24"/>
      <c r="S856" s="215" t="str">
        <f t="shared" ref="S856:CD856" si="985">S840</f>
        <v>S$16</v>
      </c>
      <c r="T856" s="215" t="str">
        <f t="shared" si="985"/>
        <v>T$16</v>
      </c>
      <c r="U856" s="215" t="str">
        <f t="shared" si="985"/>
        <v>U$16</v>
      </c>
      <c r="V856" s="215" t="str">
        <f t="shared" si="985"/>
        <v>V$16</v>
      </c>
      <c r="W856" s="215" t="str">
        <f t="shared" si="985"/>
        <v>W$16</v>
      </c>
      <c r="X856" s="215" t="str">
        <f t="shared" si="985"/>
        <v>X$16</v>
      </c>
      <c r="Y856" s="215" t="str">
        <f t="shared" si="985"/>
        <v>Y$16</v>
      </c>
      <c r="Z856" s="215" t="str">
        <f t="shared" si="985"/>
        <v>Z$16</v>
      </c>
      <c r="AA856" s="215" t="str">
        <f t="shared" si="985"/>
        <v>AA$16</v>
      </c>
      <c r="AB856" s="215" t="str">
        <f t="shared" si="985"/>
        <v>AB$16</v>
      </c>
      <c r="AC856" s="215" t="str">
        <f t="shared" si="985"/>
        <v>AC$16</v>
      </c>
      <c r="AD856" s="215" t="str">
        <f t="shared" si="985"/>
        <v>AD$16</v>
      </c>
      <c r="AE856" s="215" t="str">
        <f t="shared" si="985"/>
        <v>AE$16</v>
      </c>
      <c r="AF856" s="215" t="str">
        <f t="shared" si="985"/>
        <v>AF$16</v>
      </c>
      <c r="AG856" s="215" t="str">
        <f t="shared" si="985"/>
        <v>AG$16</v>
      </c>
      <c r="AH856" s="215" t="str">
        <f t="shared" si="985"/>
        <v>AH$16</v>
      </c>
      <c r="AI856" s="215" t="str">
        <f t="shared" si="985"/>
        <v>AI$16</v>
      </c>
      <c r="AJ856" s="215" t="str">
        <f t="shared" si="985"/>
        <v>AJ$16</v>
      </c>
      <c r="AK856" s="215" t="str">
        <f t="shared" si="985"/>
        <v>AK$16</v>
      </c>
      <c r="AL856" s="215" t="str">
        <f t="shared" si="985"/>
        <v>AL$16</v>
      </c>
      <c r="AM856" s="215" t="str">
        <f t="shared" si="985"/>
        <v>AM$16</v>
      </c>
      <c r="AN856" s="215" t="str">
        <f t="shared" si="985"/>
        <v>AN$16</v>
      </c>
      <c r="AO856" s="215" t="str">
        <f t="shared" si="985"/>
        <v>AO$16</v>
      </c>
      <c r="AP856" s="215" t="str">
        <f t="shared" si="985"/>
        <v>AP$16</v>
      </c>
      <c r="AQ856" s="215" t="str">
        <f t="shared" si="985"/>
        <v>AQ$16</v>
      </c>
      <c r="AR856" s="215" t="str">
        <f t="shared" si="985"/>
        <v>AR$16</v>
      </c>
      <c r="AS856" s="215" t="str">
        <f t="shared" si="985"/>
        <v>AS$16</v>
      </c>
      <c r="AT856" s="215" t="str">
        <f t="shared" si="985"/>
        <v>AT$16</v>
      </c>
      <c r="AU856" s="215" t="str">
        <f t="shared" si="985"/>
        <v>AU$16</v>
      </c>
      <c r="AV856" s="215" t="str">
        <f t="shared" si="985"/>
        <v>AV$16</v>
      </c>
      <c r="AW856" s="215" t="str">
        <f t="shared" si="985"/>
        <v>AW$16</v>
      </c>
      <c r="AX856" s="215" t="str">
        <f t="shared" si="985"/>
        <v>AX$16</v>
      </c>
      <c r="AY856" s="215" t="str">
        <f t="shared" si="985"/>
        <v>AY$16</v>
      </c>
      <c r="AZ856" s="215" t="str">
        <f t="shared" si="985"/>
        <v>AZ$16</v>
      </c>
      <c r="BA856" s="215" t="str">
        <f t="shared" si="985"/>
        <v>BA$16</v>
      </c>
      <c r="BB856" s="215" t="str">
        <f t="shared" si="985"/>
        <v>BB$16</v>
      </c>
      <c r="BC856" s="215" t="str">
        <f t="shared" si="985"/>
        <v>BC$16</v>
      </c>
      <c r="BD856" s="215" t="str">
        <f t="shared" si="985"/>
        <v>BD$16</v>
      </c>
      <c r="BE856" s="215" t="str">
        <f t="shared" si="985"/>
        <v>BE$16</v>
      </c>
      <c r="BF856" s="215" t="str">
        <f t="shared" si="985"/>
        <v>BF$16</v>
      </c>
      <c r="BG856" s="215" t="str">
        <f t="shared" si="985"/>
        <v>BG$16</v>
      </c>
      <c r="BH856" s="215" t="str">
        <f t="shared" si="985"/>
        <v>BH$16</v>
      </c>
      <c r="BI856" s="215" t="str">
        <f t="shared" si="985"/>
        <v>BI$16</v>
      </c>
      <c r="BJ856" s="215" t="str">
        <f t="shared" si="985"/>
        <v>BJ$16</v>
      </c>
      <c r="BK856" s="215" t="str">
        <f t="shared" si="985"/>
        <v>BK$16</v>
      </c>
      <c r="BL856" s="215" t="str">
        <f t="shared" si="985"/>
        <v>BL$16</v>
      </c>
      <c r="BM856" s="215" t="str">
        <f t="shared" si="985"/>
        <v>BM$16</v>
      </c>
      <c r="BN856" s="215" t="str">
        <f t="shared" si="985"/>
        <v>BN$16</v>
      </c>
      <c r="BO856" s="215" t="str">
        <f t="shared" si="985"/>
        <v>BO$16</v>
      </c>
      <c r="BP856" s="215" t="str">
        <f t="shared" si="985"/>
        <v>BP$16</v>
      </c>
      <c r="BQ856" s="215" t="str">
        <f t="shared" si="985"/>
        <v>BQ$16</v>
      </c>
      <c r="BR856" s="215" t="str">
        <f t="shared" si="985"/>
        <v>BR$16</v>
      </c>
      <c r="BS856" s="215" t="str">
        <f t="shared" si="985"/>
        <v>BS$16</v>
      </c>
      <c r="BT856" s="215" t="str">
        <f t="shared" si="985"/>
        <v>BT$16</v>
      </c>
      <c r="BU856" s="215" t="str">
        <f t="shared" si="985"/>
        <v>BU$16</v>
      </c>
      <c r="BV856" s="215" t="str">
        <f t="shared" si="985"/>
        <v>BV$16</v>
      </c>
      <c r="BW856" s="215" t="str">
        <f t="shared" si="985"/>
        <v>BW$16</v>
      </c>
      <c r="BX856" s="215" t="str">
        <f t="shared" si="985"/>
        <v>BX$16</v>
      </c>
      <c r="BY856" s="215" t="str">
        <f t="shared" si="985"/>
        <v>BY$16</v>
      </c>
      <c r="BZ856" s="215" t="str">
        <f t="shared" si="985"/>
        <v>BZ$16</v>
      </c>
      <c r="CA856" s="215" t="str">
        <f t="shared" si="985"/>
        <v>CA$16</v>
      </c>
      <c r="CB856" s="215" t="str">
        <f t="shared" si="985"/>
        <v>CB$16</v>
      </c>
      <c r="CC856" s="215" t="str">
        <f t="shared" si="985"/>
        <v>CC$16</v>
      </c>
      <c r="CD856" s="215" t="str">
        <f t="shared" si="985"/>
        <v>CD$16</v>
      </c>
      <c r="CE856" s="215" t="str">
        <f t="shared" ref="CE856:CL856" si="986">CE840</f>
        <v>CE$16</v>
      </c>
      <c r="CF856" s="215" t="str">
        <f t="shared" si="986"/>
        <v>CF$16</v>
      </c>
      <c r="CG856" s="215" t="str">
        <f t="shared" si="986"/>
        <v>CG$16</v>
      </c>
      <c r="CH856" s="215" t="str">
        <f t="shared" si="986"/>
        <v>CH$16</v>
      </c>
      <c r="CI856" s="215" t="str">
        <f t="shared" si="986"/>
        <v>CI$16</v>
      </c>
      <c r="CJ856" s="215" t="str">
        <f t="shared" si="986"/>
        <v>CJ$16</v>
      </c>
      <c r="CK856" s="215" t="str">
        <f t="shared" si="986"/>
        <v>CK$16</v>
      </c>
      <c r="CL856" s="215" t="str">
        <f t="shared" si="986"/>
        <v>CL$16</v>
      </c>
      <c r="CO856" s="215" t="str">
        <f t="shared" ref="CO856:DL856" si="987">CO840</f>
        <v>CO$16</v>
      </c>
      <c r="CP856" s="215" t="str">
        <f t="shared" si="987"/>
        <v>CP$16</v>
      </c>
      <c r="CQ856" s="215" t="str">
        <f t="shared" si="987"/>
        <v>CQ$16</v>
      </c>
      <c r="CR856" s="215" t="str">
        <f t="shared" si="987"/>
        <v>CR$16</v>
      </c>
      <c r="CS856" s="215" t="str">
        <f t="shared" si="987"/>
        <v>CS$16</v>
      </c>
      <c r="CT856" s="215" t="str">
        <f t="shared" si="987"/>
        <v>CT$16</v>
      </c>
      <c r="CU856" s="215" t="str">
        <f t="shared" si="987"/>
        <v>CU$16</v>
      </c>
      <c r="CV856" s="215" t="str">
        <f t="shared" si="987"/>
        <v>CV$16</v>
      </c>
      <c r="CW856" s="215" t="str">
        <f t="shared" si="987"/>
        <v>CW$16</v>
      </c>
      <c r="CX856" s="215" t="str">
        <f t="shared" si="987"/>
        <v>CX$16</v>
      </c>
      <c r="CY856" s="215" t="str">
        <f t="shared" si="987"/>
        <v>CY$16</v>
      </c>
      <c r="CZ856" s="215" t="str">
        <f t="shared" si="987"/>
        <v>CZ$16</v>
      </c>
      <c r="DA856" s="215" t="str">
        <f t="shared" si="987"/>
        <v>DA$16</v>
      </c>
      <c r="DB856" s="215" t="str">
        <f t="shared" si="987"/>
        <v>DB$16</v>
      </c>
      <c r="DC856" s="215" t="str">
        <f t="shared" si="987"/>
        <v>DC$16</v>
      </c>
      <c r="DD856" s="215" t="str">
        <f t="shared" si="987"/>
        <v>DD$16</v>
      </c>
      <c r="DE856" s="215" t="str">
        <f t="shared" si="987"/>
        <v>DE$16</v>
      </c>
      <c r="DF856" s="215" t="str">
        <f t="shared" si="987"/>
        <v>DF$16</v>
      </c>
      <c r="DG856" s="215" t="str">
        <f t="shared" si="987"/>
        <v>DG$16</v>
      </c>
      <c r="DH856" s="215" t="str">
        <f t="shared" si="987"/>
        <v>DH$16</v>
      </c>
      <c r="DI856" s="215" t="str">
        <f t="shared" si="987"/>
        <v>DI$16</v>
      </c>
      <c r="DJ856" s="215" t="str">
        <f t="shared" si="987"/>
        <v>DJ$16</v>
      </c>
      <c r="DK856" s="215" t="str">
        <f t="shared" si="987"/>
        <v>DK$16</v>
      </c>
      <c r="DL856" s="215" t="str">
        <f t="shared" si="987"/>
        <v>DL$16</v>
      </c>
    </row>
    <row r="857" spans="1:116" x14ac:dyDescent="0.4">
      <c r="B857" t="s">
        <v>332</v>
      </c>
      <c r="D857" t="s">
        <v>804</v>
      </c>
      <c r="E857" s="8" t="str">
        <f>ROW()&amp;" "&amp;D857</f>
        <v>857 SUBCAC-S</v>
      </c>
      <c r="G857" s="8" t="str">
        <f>G841</f>
        <v>Primary volume driver</v>
      </c>
      <c r="H857" s="56"/>
      <c r="I857" s="79"/>
      <c r="J857" s="79"/>
      <c r="K857" s="15"/>
      <c r="L857" s="15"/>
      <c r="M857" s="15"/>
      <c r="N857" s="15"/>
      <c r="O857" s="15"/>
      <c r="P857" s="15"/>
      <c r="R857" s="15"/>
      <c r="S857" s="215" t="str">
        <f t="shared" ref="S857:CD857" si="988">S841</f>
        <v>S$17</v>
      </c>
      <c r="T857" s="215" t="str">
        <f t="shared" si="988"/>
        <v>T$17</v>
      </c>
      <c r="U857" s="215" t="str">
        <f t="shared" si="988"/>
        <v>U$17</v>
      </c>
      <c r="V857" s="215" t="str">
        <f t="shared" si="988"/>
        <v>V$17</v>
      </c>
      <c r="W857" s="215" t="str">
        <f t="shared" si="988"/>
        <v>W$17</v>
      </c>
      <c r="X857" s="215" t="str">
        <f t="shared" si="988"/>
        <v>X$17</v>
      </c>
      <c r="Y857" s="215" t="str">
        <f t="shared" si="988"/>
        <v>Y$17</v>
      </c>
      <c r="Z857" s="215" t="str">
        <f t="shared" si="988"/>
        <v>Z$17</v>
      </c>
      <c r="AA857" s="215" t="str">
        <f t="shared" si="988"/>
        <v>AA$17</v>
      </c>
      <c r="AB857" s="215" t="str">
        <f t="shared" si="988"/>
        <v>AB$17</v>
      </c>
      <c r="AC857" s="215" t="str">
        <f t="shared" si="988"/>
        <v>AC$17</v>
      </c>
      <c r="AD857" s="215" t="str">
        <f t="shared" si="988"/>
        <v>AD$17</v>
      </c>
      <c r="AE857" s="215" t="str">
        <f t="shared" si="988"/>
        <v>AE$17</v>
      </c>
      <c r="AF857" s="215" t="str">
        <f t="shared" si="988"/>
        <v>AF$17</v>
      </c>
      <c r="AG857" s="215" t="str">
        <f t="shared" si="988"/>
        <v>AG$17</v>
      </c>
      <c r="AH857" s="215" t="str">
        <f t="shared" si="988"/>
        <v>AH$17</v>
      </c>
      <c r="AI857" s="215" t="str">
        <f t="shared" si="988"/>
        <v>AI$17</v>
      </c>
      <c r="AJ857" s="215" t="str">
        <f t="shared" si="988"/>
        <v>AJ$17</v>
      </c>
      <c r="AK857" s="215" t="str">
        <f t="shared" si="988"/>
        <v>AK$17</v>
      </c>
      <c r="AL857" s="215" t="str">
        <f t="shared" si="988"/>
        <v>AL$17</v>
      </c>
      <c r="AM857" s="215" t="str">
        <f t="shared" si="988"/>
        <v>AM$17</v>
      </c>
      <c r="AN857" s="215" t="str">
        <f t="shared" si="988"/>
        <v>AN$17</v>
      </c>
      <c r="AO857" s="215" t="str">
        <f t="shared" si="988"/>
        <v>AO$17</v>
      </c>
      <c r="AP857" s="215" t="str">
        <f t="shared" si="988"/>
        <v>AP$17</v>
      </c>
      <c r="AQ857" s="215" t="str">
        <f t="shared" si="988"/>
        <v>AQ$17</v>
      </c>
      <c r="AR857" s="215" t="str">
        <f t="shared" si="988"/>
        <v>AR$17</v>
      </c>
      <c r="AS857" s="215" t="str">
        <f t="shared" si="988"/>
        <v>AS$17</v>
      </c>
      <c r="AT857" s="215" t="str">
        <f t="shared" si="988"/>
        <v>AT$17</v>
      </c>
      <c r="AU857" s="215" t="str">
        <f t="shared" si="988"/>
        <v>AU$17</v>
      </c>
      <c r="AV857" s="215" t="str">
        <f t="shared" si="988"/>
        <v>AV$17</v>
      </c>
      <c r="AW857" s="215" t="str">
        <f t="shared" si="988"/>
        <v>AW$17</v>
      </c>
      <c r="AX857" s="215" t="str">
        <f t="shared" si="988"/>
        <v>AX$17</v>
      </c>
      <c r="AY857" s="215" t="str">
        <f t="shared" si="988"/>
        <v>AY$17</v>
      </c>
      <c r="AZ857" s="215" t="str">
        <f t="shared" si="988"/>
        <v>AZ$17</v>
      </c>
      <c r="BA857" s="215" t="str">
        <f t="shared" si="988"/>
        <v>BA$17</v>
      </c>
      <c r="BB857" s="215" t="str">
        <f t="shared" si="988"/>
        <v>BB$17</v>
      </c>
      <c r="BC857" s="215" t="str">
        <f t="shared" si="988"/>
        <v>BC$17</v>
      </c>
      <c r="BD857" s="215" t="str">
        <f t="shared" si="988"/>
        <v>BD$17</v>
      </c>
      <c r="BE857" s="215" t="str">
        <f t="shared" si="988"/>
        <v>BE$17</v>
      </c>
      <c r="BF857" s="215" t="str">
        <f t="shared" si="988"/>
        <v>BF$17</v>
      </c>
      <c r="BG857" s="215" t="str">
        <f t="shared" si="988"/>
        <v>BG$17</v>
      </c>
      <c r="BH857" s="215" t="str">
        <f t="shared" si="988"/>
        <v>BH$17</v>
      </c>
      <c r="BI857" s="215" t="str">
        <f t="shared" si="988"/>
        <v>BI$17</v>
      </c>
      <c r="BJ857" s="215" t="str">
        <f t="shared" si="988"/>
        <v>BJ$17</v>
      </c>
      <c r="BK857" s="215" t="str">
        <f t="shared" si="988"/>
        <v>BK$17</v>
      </c>
      <c r="BL857" s="215" t="str">
        <f t="shared" si="988"/>
        <v>BL$17</v>
      </c>
      <c r="BM857" s="215" t="str">
        <f t="shared" si="988"/>
        <v>BM$17</v>
      </c>
      <c r="BN857" s="215" t="str">
        <f t="shared" si="988"/>
        <v>BN$17</v>
      </c>
      <c r="BO857" s="215" t="str">
        <f t="shared" si="988"/>
        <v>BO$17</v>
      </c>
      <c r="BP857" s="215" t="str">
        <f t="shared" si="988"/>
        <v>BP$17</v>
      </c>
      <c r="BQ857" s="215" t="str">
        <f t="shared" si="988"/>
        <v>BQ$17</v>
      </c>
      <c r="BR857" s="215" t="str">
        <f t="shared" si="988"/>
        <v>BR$17</v>
      </c>
      <c r="BS857" s="215" t="str">
        <f t="shared" si="988"/>
        <v>BS$17</v>
      </c>
      <c r="BT857" s="215" t="str">
        <f t="shared" si="988"/>
        <v>BT$17</v>
      </c>
      <c r="BU857" s="215" t="str">
        <f t="shared" si="988"/>
        <v>BU$17</v>
      </c>
      <c r="BV857" s="215" t="str">
        <f t="shared" si="988"/>
        <v>BV$17</v>
      </c>
      <c r="BW857" s="215" t="str">
        <f t="shared" si="988"/>
        <v>BW$17</v>
      </c>
      <c r="BX857" s="215" t="str">
        <f t="shared" si="988"/>
        <v>BX$17</v>
      </c>
      <c r="BY857" s="215" t="str">
        <f t="shared" si="988"/>
        <v>BY$17</v>
      </c>
      <c r="BZ857" s="215" t="str">
        <f t="shared" si="988"/>
        <v>BZ$17</v>
      </c>
      <c r="CA857" s="215" t="str">
        <f t="shared" si="988"/>
        <v>CA$17</v>
      </c>
      <c r="CB857" s="215" t="str">
        <f t="shared" si="988"/>
        <v>CB$17</v>
      </c>
      <c r="CC857" s="215" t="str">
        <f t="shared" si="988"/>
        <v>CC$17</v>
      </c>
      <c r="CD857" s="215" t="str">
        <f t="shared" si="988"/>
        <v>CD$17</v>
      </c>
      <c r="CE857" s="215" t="str">
        <f t="shared" ref="CE857:CL857" si="989">CE841</f>
        <v>CE$17</v>
      </c>
      <c r="CF857" s="215" t="str">
        <f t="shared" si="989"/>
        <v>CF$17</v>
      </c>
      <c r="CG857" s="215" t="str">
        <f t="shared" si="989"/>
        <v>CG$17</v>
      </c>
      <c r="CH857" s="215" t="str">
        <f t="shared" si="989"/>
        <v>CH$17</v>
      </c>
      <c r="CI857" s="215" t="str">
        <f t="shared" si="989"/>
        <v>CI$17</v>
      </c>
      <c r="CJ857" s="215" t="str">
        <f t="shared" si="989"/>
        <v>CJ$17</v>
      </c>
      <c r="CK857" s="215" t="str">
        <f t="shared" si="989"/>
        <v>CK$17</v>
      </c>
      <c r="CL857" s="215" t="str">
        <f t="shared" si="989"/>
        <v>CL$17</v>
      </c>
      <c r="CN857" s="79"/>
      <c r="CO857" s="215" t="str">
        <f t="shared" ref="CO857:DL857" si="990">CO841</f>
        <v>CO$17</v>
      </c>
      <c r="CP857" s="215" t="str">
        <f t="shared" si="990"/>
        <v>CP$17</v>
      </c>
      <c r="CQ857" s="215" t="str">
        <f t="shared" si="990"/>
        <v>CQ$17</v>
      </c>
      <c r="CR857" s="215" t="str">
        <f t="shared" si="990"/>
        <v>CR$17</v>
      </c>
      <c r="CS857" s="215" t="str">
        <f t="shared" si="990"/>
        <v>CS$17</v>
      </c>
      <c r="CT857" s="215" t="str">
        <f t="shared" si="990"/>
        <v>CT$17</v>
      </c>
      <c r="CU857" s="215" t="str">
        <f t="shared" si="990"/>
        <v>CU$17</v>
      </c>
      <c r="CV857" s="215" t="str">
        <f t="shared" si="990"/>
        <v>CV$17</v>
      </c>
      <c r="CW857" s="215" t="str">
        <f t="shared" si="990"/>
        <v>CW$17</v>
      </c>
      <c r="CX857" s="215" t="str">
        <f t="shared" si="990"/>
        <v>CX$17</v>
      </c>
      <c r="CY857" s="215" t="str">
        <f t="shared" si="990"/>
        <v>CY$17</v>
      </c>
      <c r="CZ857" s="215" t="str">
        <f t="shared" si="990"/>
        <v>CZ$17</v>
      </c>
      <c r="DA857" s="215" t="str">
        <f t="shared" si="990"/>
        <v>DA$17</v>
      </c>
      <c r="DB857" s="215" t="str">
        <f t="shared" si="990"/>
        <v>DB$17</v>
      </c>
      <c r="DC857" s="215" t="str">
        <f t="shared" si="990"/>
        <v>DC$17</v>
      </c>
      <c r="DD857" s="215" t="str">
        <f t="shared" si="990"/>
        <v>DD$17</v>
      </c>
      <c r="DE857" s="215" t="str">
        <f t="shared" si="990"/>
        <v>DE$17</v>
      </c>
      <c r="DF857" s="215" t="str">
        <f t="shared" si="990"/>
        <v>DF$17</v>
      </c>
      <c r="DG857" s="215" t="str">
        <f t="shared" si="990"/>
        <v>DG$17</v>
      </c>
      <c r="DH857" s="215" t="str">
        <f t="shared" si="990"/>
        <v>DH$17</v>
      </c>
      <c r="DI857" s="215" t="str">
        <f t="shared" si="990"/>
        <v>DI$17</v>
      </c>
      <c r="DJ857" s="215" t="str">
        <f t="shared" si="990"/>
        <v>DJ$17</v>
      </c>
      <c r="DK857" s="215" t="str">
        <f t="shared" si="990"/>
        <v>DK$17</v>
      </c>
      <c r="DL857" s="215" t="str">
        <f t="shared" si="990"/>
        <v>DL$17</v>
      </c>
    </row>
    <row r="858" spans="1:116" x14ac:dyDescent="0.4">
      <c r="B858" t="s">
        <v>332</v>
      </c>
      <c r="D858" t="s">
        <v>804</v>
      </c>
      <c r="E858" s="8" t="str">
        <f t="shared" ref="E858:E861" si="991">ROW()&amp;" "&amp;D858</f>
        <v>858 SUBCAC-S</v>
      </c>
      <c r="G858" s="89" t="str">
        <f>G846</f>
        <v>New user acquisition cost</v>
      </c>
      <c r="H858" s="12"/>
      <c r="I858" s="60"/>
      <c r="J858" s="60"/>
      <c r="K858" s="15"/>
      <c r="L858" s="15"/>
      <c r="M858" s="15"/>
      <c r="N858" s="15"/>
      <c r="O858" s="15"/>
      <c r="P858" s="15"/>
      <c r="R858" s="15"/>
      <c r="S858" s="215">
        <f t="shared" ref="S858:CD858" si="992">S843</f>
        <v>0</v>
      </c>
      <c r="T858" s="215">
        <f t="shared" si="992"/>
        <v>0</v>
      </c>
      <c r="U858" s="215">
        <f t="shared" si="992"/>
        <v>0</v>
      </c>
      <c r="V858" s="215">
        <f t="shared" si="992"/>
        <v>0</v>
      </c>
      <c r="W858" s="215">
        <f t="shared" si="992"/>
        <v>0</v>
      </c>
      <c r="X858" s="215">
        <f t="shared" si="992"/>
        <v>0</v>
      </c>
      <c r="Y858" s="215">
        <f t="shared" si="992"/>
        <v>0</v>
      </c>
      <c r="Z858" s="215">
        <f t="shared" si="992"/>
        <v>0</v>
      </c>
      <c r="AA858" s="215">
        <f t="shared" si="992"/>
        <v>0</v>
      </c>
      <c r="AB858" s="215">
        <f t="shared" si="992"/>
        <v>0</v>
      </c>
      <c r="AC858" s="215">
        <f t="shared" si="992"/>
        <v>0</v>
      </c>
      <c r="AD858" s="215">
        <f t="shared" si="992"/>
        <v>0</v>
      </c>
      <c r="AE858" s="215">
        <f t="shared" si="992"/>
        <v>0</v>
      </c>
      <c r="AF858" s="215">
        <f t="shared" si="992"/>
        <v>0</v>
      </c>
      <c r="AG858" s="215">
        <f t="shared" si="992"/>
        <v>0</v>
      </c>
      <c r="AH858" s="215">
        <f t="shared" si="992"/>
        <v>0</v>
      </c>
      <c r="AI858" s="215">
        <f t="shared" si="992"/>
        <v>0</v>
      </c>
      <c r="AJ858" s="215">
        <f t="shared" si="992"/>
        <v>0</v>
      </c>
      <c r="AK858" s="215">
        <f t="shared" si="992"/>
        <v>0</v>
      </c>
      <c r="AL858" s="215">
        <f t="shared" si="992"/>
        <v>0</v>
      </c>
      <c r="AM858" s="215">
        <f t="shared" si="992"/>
        <v>0</v>
      </c>
      <c r="AN858" s="215">
        <f t="shared" si="992"/>
        <v>0</v>
      </c>
      <c r="AO858" s="215">
        <f t="shared" si="992"/>
        <v>0</v>
      </c>
      <c r="AP858" s="215">
        <f t="shared" si="992"/>
        <v>0</v>
      </c>
      <c r="AQ858" s="215">
        <f t="shared" si="992"/>
        <v>0</v>
      </c>
      <c r="AR858" s="215">
        <f t="shared" si="992"/>
        <v>0</v>
      </c>
      <c r="AS858" s="215">
        <f t="shared" si="992"/>
        <v>0</v>
      </c>
      <c r="AT858" s="215">
        <f t="shared" si="992"/>
        <v>0</v>
      </c>
      <c r="AU858" s="215">
        <f t="shared" si="992"/>
        <v>0</v>
      </c>
      <c r="AV858" s="215">
        <f t="shared" si="992"/>
        <v>0</v>
      </c>
      <c r="AW858" s="215">
        <f t="shared" si="992"/>
        <v>0</v>
      </c>
      <c r="AX858" s="215">
        <f t="shared" si="992"/>
        <v>0</v>
      </c>
      <c r="AY858" s="215">
        <f t="shared" si="992"/>
        <v>0</v>
      </c>
      <c r="AZ858" s="215">
        <f t="shared" si="992"/>
        <v>0</v>
      </c>
      <c r="BA858" s="215">
        <f t="shared" si="992"/>
        <v>0</v>
      </c>
      <c r="BB858" s="215">
        <f t="shared" si="992"/>
        <v>0</v>
      </c>
      <c r="BC858" s="215">
        <f t="shared" si="992"/>
        <v>0</v>
      </c>
      <c r="BD858" s="215">
        <f t="shared" si="992"/>
        <v>0</v>
      </c>
      <c r="BE858" s="215">
        <f t="shared" si="992"/>
        <v>0</v>
      </c>
      <c r="BF858" s="215">
        <f t="shared" si="992"/>
        <v>0</v>
      </c>
      <c r="BG858" s="215">
        <f t="shared" si="992"/>
        <v>0</v>
      </c>
      <c r="BH858" s="215">
        <f t="shared" si="992"/>
        <v>0</v>
      </c>
      <c r="BI858" s="215">
        <f t="shared" si="992"/>
        <v>0</v>
      </c>
      <c r="BJ858" s="215">
        <f t="shared" si="992"/>
        <v>0</v>
      </c>
      <c r="BK858" s="215">
        <f t="shared" si="992"/>
        <v>0</v>
      </c>
      <c r="BL858" s="215">
        <f t="shared" si="992"/>
        <v>0</v>
      </c>
      <c r="BM858" s="215">
        <f t="shared" si="992"/>
        <v>0</v>
      </c>
      <c r="BN858" s="215">
        <f t="shared" si="992"/>
        <v>0</v>
      </c>
      <c r="BO858" s="215">
        <f t="shared" si="992"/>
        <v>0</v>
      </c>
      <c r="BP858" s="215">
        <f t="shared" si="992"/>
        <v>0</v>
      </c>
      <c r="BQ858" s="215">
        <f t="shared" si="992"/>
        <v>0</v>
      </c>
      <c r="BR858" s="215">
        <f t="shared" si="992"/>
        <v>0</v>
      </c>
      <c r="BS858" s="215">
        <f t="shared" si="992"/>
        <v>0</v>
      </c>
      <c r="BT858" s="215">
        <f t="shared" si="992"/>
        <v>0</v>
      </c>
      <c r="BU858" s="215">
        <f t="shared" si="992"/>
        <v>0</v>
      </c>
      <c r="BV858" s="215">
        <f t="shared" si="992"/>
        <v>0</v>
      </c>
      <c r="BW858" s="215">
        <f t="shared" si="992"/>
        <v>0</v>
      </c>
      <c r="BX858" s="215">
        <f t="shared" si="992"/>
        <v>0</v>
      </c>
      <c r="BY858" s="215">
        <f t="shared" si="992"/>
        <v>0</v>
      </c>
      <c r="BZ858" s="215">
        <f t="shared" si="992"/>
        <v>0</v>
      </c>
      <c r="CA858" s="215">
        <f t="shared" si="992"/>
        <v>0</v>
      </c>
      <c r="CB858" s="215">
        <f t="shared" si="992"/>
        <v>0</v>
      </c>
      <c r="CC858" s="215">
        <f t="shared" si="992"/>
        <v>0</v>
      </c>
      <c r="CD858" s="215">
        <f t="shared" si="992"/>
        <v>0</v>
      </c>
      <c r="CE858" s="215">
        <f t="shared" ref="CE858:CL858" si="993">CE843</f>
        <v>0</v>
      </c>
      <c r="CF858" s="215">
        <f t="shared" si="993"/>
        <v>0</v>
      </c>
      <c r="CG858" s="215">
        <f t="shared" si="993"/>
        <v>0</v>
      </c>
      <c r="CH858" s="215">
        <f t="shared" si="993"/>
        <v>0</v>
      </c>
      <c r="CI858" s="215">
        <f t="shared" si="993"/>
        <v>0</v>
      </c>
      <c r="CJ858" s="215">
        <f t="shared" si="993"/>
        <v>0</v>
      </c>
      <c r="CK858" s="215">
        <f t="shared" si="993"/>
        <v>0</v>
      </c>
      <c r="CL858" s="215">
        <f t="shared" si="993"/>
        <v>0</v>
      </c>
      <c r="CN858" s="60"/>
      <c r="CO858" s="215">
        <f t="shared" ref="CO858:DL858" si="994">CO843</f>
        <v>0</v>
      </c>
      <c r="CP858" s="215">
        <f t="shared" si="994"/>
        <v>0</v>
      </c>
      <c r="CQ858" s="215">
        <f t="shared" si="994"/>
        <v>0</v>
      </c>
      <c r="CR858" s="215">
        <f t="shared" si="994"/>
        <v>0</v>
      </c>
      <c r="CS858" s="215">
        <f t="shared" si="994"/>
        <v>0</v>
      </c>
      <c r="CT858" s="215">
        <f t="shared" si="994"/>
        <v>0</v>
      </c>
      <c r="CU858" s="215">
        <f t="shared" si="994"/>
        <v>0</v>
      </c>
      <c r="CV858" s="215">
        <f t="shared" si="994"/>
        <v>0</v>
      </c>
      <c r="CW858" s="215">
        <f t="shared" si="994"/>
        <v>0</v>
      </c>
      <c r="CX858" s="215">
        <f t="shared" si="994"/>
        <v>0</v>
      </c>
      <c r="CY858" s="215">
        <f t="shared" si="994"/>
        <v>0</v>
      </c>
      <c r="CZ858" s="215">
        <f t="shared" si="994"/>
        <v>0</v>
      </c>
      <c r="DA858" s="215">
        <f t="shared" si="994"/>
        <v>0</v>
      </c>
      <c r="DB858" s="215">
        <f t="shared" si="994"/>
        <v>0</v>
      </c>
      <c r="DC858" s="215">
        <f t="shared" si="994"/>
        <v>0</v>
      </c>
      <c r="DD858" s="215">
        <f t="shared" si="994"/>
        <v>0</v>
      </c>
      <c r="DE858" s="215">
        <f t="shared" si="994"/>
        <v>0</v>
      </c>
      <c r="DF858" s="215">
        <f t="shared" si="994"/>
        <v>0</v>
      </c>
      <c r="DG858" s="215">
        <f t="shared" si="994"/>
        <v>0</v>
      </c>
      <c r="DH858" s="215">
        <f t="shared" si="994"/>
        <v>0</v>
      </c>
      <c r="DI858" s="215">
        <f t="shared" si="994"/>
        <v>0</v>
      </c>
      <c r="DJ858" s="215">
        <f t="shared" si="994"/>
        <v>0</v>
      </c>
      <c r="DK858" s="215">
        <f t="shared" si="994"/>
        <v>0</v>
      </c>
      <c r="DL858" s="215">
        <f t="shared" si="994"/>
        <v>0</v>
      </c>
    </row>
    <row r="859" spans="1:116" x14ac:dyDescent="0.4">
      <c r="B859" t="s">
        <v>332</v>
      </c>
      <c r="D859" t="s">
        <v>804</v>
      </c>
      <c r="E859" s="8" t="str">
        <f t="shared" si="991"/>
        <v>859 SUBCAC-S</v>
      </c>
      <c r="G859" s="241" t="str">
        <f>IFERROR(SUBSTITUTE(TRIM(MID(G846, SEARCH("-", G846) + 1, LEN(G846))),":",""),"no unit")</f>
        <v>no unit</v>
      </c>
      <c r="H859" s="12"/>
      <c r="I859" s="60"/>
      <c r="J859" s="60"/>
      <c r="K859" s="15"/>
      <c r="L859" s="15"/>
      <c r="M859" s="15"/>
      <c r="N859" s="15"/>
      <c r="O859" s="15"/>
      <c r="P859" s="15"/>
      <c r="R859" s="15"/>
      <c r="S859" s="215"/>
      <c r="T859" s="215"/>
      <c r="U859" s="215"/>
      <c r="V859" s="215"/>
      <c r="W859" s="215"/>
      <c r="X859" s="215"/>
      <c r="Y859" s="215"/>
      <c r="Z859" s="215"/>
      <c r="AA859" s="215"/>
      <c r="AB859" s="215"/>
      <c r="AC859" s="215"/>
      <c r="AD859" s="215"/>
      <c r="AE859" s="215"/>
      <c r="AF859" s="215"/>
      <c r="AG859" s="215"/>
      <c r="AH859" s="215"/>
      <c r="AI859" s="215"/>
      <c r="AJ859" s="215"/>
      <c r="AK859" s="215"/>
      <c r="AL859" s="215"/>
      <c r="AM859" s="215"/>
      <c r="AN859" s="215"/>
      <c r="AO859" s="215"/>
      <c r="AP859" s="215"/>
      <c r="AQ859" s="215"/>
      <c r="AR859" s="215"/>
      <c r="AS859" s="215"/>
      <c r="AT859" s="215"/>
      <c r="AU859" s="215"/>
      <c r="AV859" s="215"/>
      <c r="AW859" s="215"/>
      <c r="AX859" s="215"/>
      <c r="AY859" s="215"/>
      <c r="AZ859" s="215"/>
      <c r="BA859" s="215"/>
      <c r="BB859" s="215"/>
      <c r="BC859" s="215"/>
      <c r="BD859" s="215"/>
      <c r="BE859" s="215"/>
      <c r="BF859" s="215"/>
      <c r="BG859" s="215"/>
      <c r="BH859" s="215"/>
      <c r="BI859" s="215"/>
      <c r="BJ859" s="215"/>
      <c r="BK859" s="215"/>
      <c r="BL859" s="215"/>
      <c r="BM859" s="215"/>
      <c r="BN859" s="215"/>
      <c r="BO859" s="215"/>
      <c r="BP859" s="215"/>
      <c r="BQ859" s="215"/>
      <c r="BR859" s="215"/>
      <c r="BS859" s="215"/>
      <c r="BT859" s="215"/>
      <c r="BU859" s="215"/>
      <c r="BV859" s="215"/>
      <c r="BW859" s="215"/>
      <c r="BX859" s="215"/>
      <c r="BY859" s="215"/>
      <c r="BZ859" s="215"/>
      <c r="CA859" s="215"/>
      <c r="CB859" s="215"/>
      <c r="CC859" s="215"/>
      <c r="CD859" s="215"/>
      <c r="CE859" s="215"/>
      <c r="CF859" s="215"/>
      <c r="CG859" s="215"/>
      <c r="CH859" s="215"/>
      <c r="CI859" s="215"/>
      <c r="CJ859" s="215"/>
      <c r="CK859" s="215"/>
      <c r="CL859" s="215"/>
      <c r="CN859" s="60"/>
      <c r="CO859" s="215"/>
      <c r="CP859" s="215"/>
      <c r="CQ859" s="215"/>
      <c r="CR859" s="215"/>
      <c r="CS859" s="215"/>
      <c r="CT859" s="215"/>
      <c r="CU859" s="215"/>
      <c r="CV859" s="215"/>
      <c r="CW859" s="215"/>
      <c r="CX859" s="215"/>
      <c r="CY859" s="215"/>
      <c r="CZ859" s="215"/>
      <c r="DA859" s="215"/>
      <c r="DB859" s="215"/>
      <c r="DC859" s="215"/>
      <c r="DD859" s="215"/>
      <c r="DE859" s="215"/>
      <c r="DF859" s="215"/>
      <c r="DG859" s="215"/>
      <c r="DH859" s="215"/>
      <c r="DI859" s="215"/>
      <c r="DJ859" s="215"/>
      <c r="DK859" s="215"/>
      <c r="DL859" s="215"/>
    </row>
    <row r="860" spans="1:116" x14ac:dyDescent="0.4">
      <c r="A860" s="3"/>
      <c r="B860" t="s">
        <v>332</v>
      </c>
      <c r="D860" t="s">
        <v>804</v>
      </c>
      <c r="E860" s="8" t="str">
        <f t="shared" si="991"/>
        <v>860 SUBCAC-S</v>
      </c>
      <c r="G860" s="89" t="str">
        <f>G844</f>
        <v>Secondary revenue driver</v>
      </c>
      <c r="H860" s="90"/>
      <c r="I860" s="213"/>
      <c r="J860" s="213"/>
      <c r="K860" s="214"/>
      <c r="L860" s="214"/>
      <c r="M860" s="214"/>
      <c r="N860" s="214"/>
      <c r="O860" s="214"/>
      <c r="P860" s="214"/>
      <c r="R860" s="214"/>
      <c r="S860" s="4" t="str">
        <f t="shared" ref="S860:CD860" si="995">ADDRESS(ROW(S849),COLUMN(S849),2)</f>
        <v>S$849</v>
      </c>
      <c r="T860" s="4" t="str">
        <f t="shared" si="995"/>
        <v>T$849</v>
      </c>
      <c r="U860" s="4" t="str">
        <f t="shared" si="995"/>
        <v>U$849</v>
      </c>
      <c r="V860" s="4" t="str">
        <f t="shared" si="995"/>
        <v>V$849</v>
      </c>
      <c r="W860" s="4" t="str">
        <f t="shared" si="995"/>
        <v>W$849</v>
      </c>
      <c r="X860" s="4" t="str">
        <f t="shared" si="995"/>
        <v>X$849</v>
      </c>
      <c r="Y860" s="4" t="str">
        <f t="shared" si="995"/>
        <v>Y$849</v>
      </c>
      <c r="Z860" s="4" t="str">
        <f t="shared" si="995"/>
        <v>Z$849</v>
      </c>
      <c r="AA860" s="4" t="str">
        <f t="shared" si="995"/>
        <v>AA$849</v>
      </c>
      <c r="AB860" s="4" t="str">
        <f t="shared" si="995"/>
        <v>AB$849</v>
      </c>
      <c r="AC860" s="4" t="str">
        <f t="shared" si="995"/>
        <v>AC$849</v>
      </c>
      <c r="AD860" s="4" t="str">
        <f t="shared" si="995"/>
        <v>AD$849</v>
      </c>
      <c r="AE860" s="4" t="str">
        <f t="shared" si="995"/>
        <v>AE$849</v>
      </c>
      <c r="AF860" s="4" t="str">
        <f t="shared" si="995"/>
        <v>AF$849</v>
      </c>
      <c r="AG860" s="4" t="str">
        <f t="shared" si="995"/>
        <v>AG$849</v>
      </c>
      <c r="AH860" s="4" t="str">
        <f t="shared" si="995"/>
        <v>AH$849</v>
      </c>
      <c r="AI860" s="4" t="str">
        <f t="shared" si="995"/>
        <v>AI$849</v>
      </c>
      <c r="AJ860" s="4" t="str">
        <f t="shared" si="995"/>
        <v>AJ$849</v>
      </c>
      <c r="AK860" s="4" t="str">
        <f t="shared" si="995"/>
        <v>AK$849</v>
      </c>
      <c r="AL860" s="4" t="str">
        <f t="shared" si="995"/>
        <v>AL$849</v>
      </c>
      <c r="AM860" s="4" t="str">
        <f t="shared" si="995"/>
        <v>AM$849</v>
      </c>
      <c r="AN860" s="4" t="str">
        <f t="shared" si="995"/>
        <v>AN$849</v>
      </c>
      <c r="AO860" s="4" t="str">
        <f t="shared" si="995"/>
        <v>AO$849</v>
      </c>
      <c r="AP860" s="4" t="str">
        <f t="shared" si="995"/>
        <v>AP$849</v>
      </c>
      <c r="AQ860" s="4" t="str">
        <f t="shared" si="995"/>
        <v>AQ$849</v>
      </c>
      <c r="AR860" s="4" t="str">
        <f t="shared" si="995"/>
        <v>AR$849</v>
      </c>
      <c r="AS860" s="4" t="str">
        <f t="shared" si="995"/>
        <v>AS$849</v>
      </c>
      <c r="AT860" s="4" t="str">
        <f t="shared" si="995"/>
        <v>AT$849</v>
      </c>
      <c r="AU860" s="4" t="str">
        <f t="shared" si="995"/>
        <v>AU$849</v>
      </c>
      <c r="AV860" s="4" t="str">
        <f t="shared" si="995"/>
        <v>AV$849</v>
      </c>
      <c r="AW860" s="4" t="str">
        <f t="shared" si="995"/>
        <v>AW$849</v>
      </c>
      <c r="AX860" s="4" t="str">
        <f t="shared" si="995"/>
        <v>AX$849</v>
      </c>
      <c r="AY860" s="4" t="str">
        <f t="shared" si="995"/>
        <v>AY$849</v>
      </c>
      <c r="AZ860" s="4" t="str">
        <f t="shared" si="995"/>
        <v>AZ$849</v>
      </c>
      <c r="BA860" s="4" t="str">
        <f t="shared" si="995"/>
        <v>BA$849</v>
      </c>
      <c r="BB860" s="4" t="str">
        <f t="shared" si="995"/>
        <v>BB$849</v>
      </c>
      <c r="BC860" s="4" t="str">
        <f t="shared" si="995"/>
        <v>BC$849</v>
      </c>
      <c r="BD860" s="4" t="str">
        <f t="shared" si="995"/>
        <v>BD$849</v>
      </c>
      <c r="BE860" s="4" t="str">
        <f t="shared" si="995"/>
        <v>BE$849</v>
      </c>
      <c r="BF860" s="4" t="str">
        <f t="shared" si="995"/>
        <v>BF$849</v>
      </c>
      <c r="BG860" s="4" t="str">
        <f t="shared" si="995"/>
        <v>BG$849</v>
      </c>
      <c r="BH860" s="4" t="str">
        <f t="shared" si="995"/>
        <v>BH$849</v>
      </c>
      <c r="BI860" s="4" t="str">
        <f t="shared" si="995"/>
        <v>BI$849</v>
      </c>
      <c r="BJ860" s="4" t="str">
        <f t="shared" si="995"/>
        <v>BJ$849</v>
      </c>
      <c r="BK860" s="4" t="str">
        <f t="shared" si="995"/>
        <v>BK$849</v>
      </c>
      <c r="BL860" s="4" t="str">
        <f t="shared" si="995"/>
        <v>BL$849</v>
      </c>
      <c r="BM860" s="4" t="str">
        <f t="shared" si="995"/>
        <v>BM$849</v>
      </c>
      <c r="BN860" s="4" t="str">
        <f t="shared" si="995"/>
        <v>BN$849</v>
      </c>
      <c r="BO860" s="4" t="str">
        <f t="shared" si="995"/>
        <v>BO$849</v>
      </c>
      <c r="BP860" s="4" t="str">
        <f t="shared" si="995"/>
        <v>BP$849</v>
      </c>
      <c r="BQ860" s="4" t="str">
        <f t="shared" si="995"/>
        <v>BQ$849</v>
      </c>
      <c r="BR860" s="4" t="str">
        <f t="shared" si="995"/>
        <v>BR$849</v>
      </c>
      <c r="BS860" s="4" t="str">
        <f t="shared" si="995"/>
        <v>BS$849</v>
      </c>
      <c r="BT860" s="4" t="str">
        <f t="shared" si="995"/>
        <v>BT$849</v>
      </c>
      <c r="BU860" s="4" t="str">
        <f t="shared" si="995"/>
        <v>BU$849</v>
      </c>
      <c r="BV860" s="4" t="str">
        <f t="shared" si="995"/>
        <v>BV$849</v>
      </c>
      <c r="BW860" s="4" t="str">
        <f t="shared" si="995"/>
        <v>BW$849</v>
      </c>
      <c r="BX860" s="4" t="str">
        <f t="shared" si="995"/>
        <v>BX$849</v>
      </c>
      <c r="BY860" s="4" t="str">
        <f t="shared" si="995"/>
        <v>BY$849</v>
      </c>
      <c r="BZ860" s="4" t="str">
        <f t="shared" si="995"/>
        <v>BZ$849</v>
      </c>
      <c r="CA860" s="4" t="str">
        <f t="shared" si="995"/>
        <v>CA$849</v>
      </c>
      <c r="CB860" s="4" t="str">
        <f t="shared" si="995"/>
        <v>CB$849</v>
      </c>
      <c r="CC860" s="4" t="str">
        <f t="shared" si="995"/>
        <v>CC$849</v>
      </c>
      <c r="CD860" s="4" t="str">
        <f t="shared" si="995"/>
        <v>CD$849</v>
      </c>
      <c r="CE860" s="4" t="str">
        <f t="shared" ref="CE860:CL860" si="996">ADDRESS(ROW(CE849),COLUMN(CE849),2)</f>
        <v>CE$849</v>
      </c>
      <c r="CF860" s="4" t="str">
        <f t="shared" si="996"/>
        <v>CF$849</v>
      </c>
      <c r="CG860" s="4" t="str">
        <f t="shared" si="996"/>
        <v>CG$849</v>
      </c>
      <c r="CH860" s="4" t="str">
        <f t="shared" si="996"/>
        <v>CH$849</v>
      </c>
      <c r="CI860" s="4" t="str">
        <f t="shared" si="996"/>
        <v>CI$849</v>
      </c>
      <c r="CJ860" s="4" t="str">
        <f t="shared" si="996"/>
        <v>CJ$849</v>
      </c>
      <c r="CK860" s="4" t="str">
        <f t="shared" si="996"/>
        <v>CK$849</v>
      </c>
      <c r="CL860" s="4" t="str">
        <f t="shared" si="996"/>
        <v>CL$849</v>
      </c>
      <c r="CN860" s="213"/>
      <c r="CO860" s="4" t="str">
        <f t="shared" ref="CO860:DL860" si="997">ADDRESS(ROW(CO849),COLUMN(CO849),2)</f>
        <v>CO$849</v>
      </c>
      <c r="CP860" s="4" t="str">
        <f t="shared" si="997"/>
        <v>CP$849</v>
      </c>
      <c r="CQ860" s="4" t="str">
        <f t="shared" si="997"/>
        <v>CQ$849</v>
      </c>
      <c r="CR860" s="4" t="str">
        <f t="shared" si="997"/>
        <v>CR$849</v>
      </c>
      <c r="CS860" s="4" t="str">
        <f t="shared" si="997"/>
        <v>CS$849</v>
      </c>
      <c r="CT860" s="4" t="str">
        <f t="shared" si="997"/>
        <v>CT$849</v>
      </c>
      <c r="CU860" s="4" t="str">
        <f t="shared" si="997"/>
        <v>CU$849</v>
      </c>
      <c r="CV860" s="4" t="str">
        <f t="shared" si="997"/>
        <v>CV$849</v>
      </c>
      <c r="CW860" s="4" t="str">
        <f t="shared" si="997"/>
        <v>CW$849</v>
      </c>
      <c r="CX860" s="4" t="str">
        <f t="shared" si="997"/>
        <v>CX$849</v>
      </c>
      <c r="CY860" s="4" t="str">
        <f t="shared" si="997"/>
        <v>CY$849</v>
      </c>
      <c r="CZ860" s="4" t="str">
        <f t="shared" si="997"/>
        <v>CZ$849</v>
      </c>
      <c r="DA860" s="4" t="str">
        <f t="shared" si="997"/>
        <v>DA$849</v>
      </c>
      <c r="DB860" s="4" t="str">
        <f t="shared" si="997"/>
        <v>DB$849</v>
      </c>
      <c r="DC860" s="4" t="str">
        <f t="shared" si="997"/>
        <v>DC$849</v>
      </c>
      <c r="DD860" s="4" t="str">
        <f t="shared" si="997"/>
        <v>DD$849</v>
      </c>
      <c r="DE860" s="4" t="str">
        <f t="shared" si="997"/>
        <v>DE$849</v>
      </c>
      <c r="DF860" s="4" t="str">
        <f t="shared" si="997"/>
        <v>DF$849</v>
      </c>
      <c r="DG860" s="4" t="str">
        <f t="shared" si="997"/>
        <v>DG$849</v>
      </c>
      <c r="DH860" s="4" t="str">
        <f t="shared" si="997"/>
        <v>DH$849</v>
      </c>
      <c r="DI860" s="4" t="str">
        <f t="shared" si="997"/>
        <v>DI$849</v>
      </c>
      <c r="DJ860" s="4" t="str">
        <f t="shared" si="997"/>
        <v>DJ$849</v>
      </c>
      <c r="DK860" s="4" t="str">
        <f t="shared" si="997"/>
        <v>DK$849</v>
      </c>
      <c r="DL860" s="4" t="str">
        <f t="shared" si="997"/>
        <v>DL$849</v>
      </c>
    </row>
    <row r="861" spans="1:116" x14ac:dyDescent="0.4">
      <c r="B861" t="s">
        <v>332</v>
      </c>
      <c r="D861" t="s">
        <v>804</v>
      </c>
      <c r="E861" s="8" t="str">
        <f t="shared" si="991"/>
        <v>861 SUBCAC-S</v>
      </c>
      <c r="G861" s="8" t="str">
        <f>G845</f>
        <v>Secondary volume driver</v>
      </c>
      <c r="H861" s="12"/>
      <c r="I861" s="60"/>
      <c r="J861" s="60"/>
      <c r="K861" s="15"/>
      <c r="L861" s="15"/>
      <c r="M861" s="15"/>
      <c r="N861" s="15"/>
      <c r="O861" s="15"/>
      <c r="P861" s="15"/>
      <c r="R861" s="15"/>
      <c r="S861" s="215" t="str">
        <f t="shared" ref="S861:CD861" si="998">S845</f>
        <v>S$19</v>
      </c>
      <c r="T861" s="215" t="str">
        <f t="shared" si="998"/>
        <v>T$19</v>
      </c>
      <c r="U861" s="215" t="str">
        <f t="shared" si="998"/>
        <v>U$19</v>
      </c>
      <c r="V861" s="215" t="str">
        <f t="shared" si="998"/>
        <v>V$19</v>
      </c>
      <c r="W861" s="215" t="str">
        <f t="shared" si="998"/>
        <v>W$19</v>
      </c>
      <c r="X861" s="215" t="str">
        <f t="shared" si="998"/>
        <v>X$19</v>
      </c>
      <c r="Y861" s="215" t="str">
        <f t="shared" si="998"/>
        <v>Y$19</v>
      </c>
      <c r="Z861" s="215" t="str">
        <f t="shared" si="998"/>
        <v>Z$19</v>
      </c>
      <c r="AA861" s="215" t="str">
        <f t="shared" si="998"/>
        <v>AA$19</v>
      </c>
      <c r="AB861" s="215" t="str">
        <f t="shared" si="998"/>
        <v>AB$19</v>
      </c>
      <c r="AC861" s="215" t="str">
        <f t="shared" si="998"/>
        <v>AC$19</v>
      </c>
      <c r="AD861" s="215" t="str">
        <f t="shared" si="998"/>
        <v>AD$19</v>
      </c>
      <c r="AE861" s="215" t="str">
        <f t="shared" si="998"/>
        <v>AE$19</v>
      </c>
      <c r="AF861" s="215" t="str">
        <f t="shared" si="998"/>
        <v>AF$19</v>
      </c>
      <c r="AG861" s="215" t="str">
        <f t="shared" si="998"/>
        <v>AG$19</v>
      </c>
      <c r="AH861" s="215" t="str">
        <f t="shared" si="998"/>
        <v>AH$19</v>
      </c>
      <c r="AI861" s="215" t="str">
        <f t="shared" si="998"/>
        <v>AI$19</v>
      </c>
      <c r="AJ861" s="215" t="str">
        <f t="shared" si="998"/>
        <v>AJ$19</v>
      </c>
      <c r="AK861" s="215" t="str">
        <f t="shared" si="998"/>
        <v>AK$19</v>
      </c>
      <c r="AL861" s="215" t="str">
        <f t="shared" si="998"/>
        <v>AL$19</v>
      </c>
      <c r="AM861" s="215" t="str">
        <f t="shared" si="998"/>
        <v>AM$19</v>
      </c>
      <c r="AN861" s="215" t="str">
        <f t="shared" si="998"/>
        <v>AN$19</v>
      </c>
      <c r="AO861" s="215" t="str">
        <f t="shared" si="998"/>
        <v>AO$19</v>
      </c>
      <c r="AP861" s="215" t="str">
        <f t="shared" si="998"/>
        <v>AP$19</v>
      </c>
      <c r="AQ861" s="215" t="str">
        <f t="shared" si="998"/>
        <v>AQ$19</v>
      </c>
      <c r="AR861" s="215" t="str">
        <f t="shared" si="998"/>
        <v>AR$19</v>
      </c>
      <c r="AS861" s="215" t="str">
        <f t="shared" si="998"/>
        <v>AS$19</v>
      </c>
      <c r="AT861" s="215" t="str">
        <f t="shared" si="998"/>
        <v>AT$19</v>
      </c>
      <c r="AU861" s="215" t="str">
        <f t="shared" si="998"/>
        <v>AU$19</v>
      </c>
      <c r="AV861" s="215" t="str">
        <f t="shared" si="998"/>
        <v>AV$19</v>
      </c>
      <c r="AW861" s="215" t="str">
        <f t="shared" si="998"/>
        <v>AW$19</v>
      </c>
      <c r="AX861" s="215" t="str">
        <f t="shared" si="998"/>
        <v>AX$19</v>
      </c>
      <c r="AY861" s="215" t="str">
        <f t="shared" si="998"/>
        <v>AY$19</v>
      </c>
      <c r="AZ861" s="215" t="str">
        <f t="shared" si="998"/>
        <v>AZ$19</v>
      </c>
      <c r="BA861" s="215" t="str">
        <f t="shared" si="998"/>
        <v>BA$19</v>
      </c>
      <c r="BB861" s="215" t="str">
        <f t="shared" si="998"/>
        <v>BB$19</v>
      </c>
      <c r="BC861" s="215" t="str">
        <f t="shared" si="998"/>
        <v>BC$19</v>
      </c>
      <c r="BD861" s="215" t="str">
        <f t="shared" si="998"/>
        <v>BD$19</v>
      </c>
      <c r="BE861" s="215" t="str">
        <f t="shared" si="998"/>
        <v>BE$19</v>
      </c>
      <c r="BF861" s="215" t="str">
        <f t="shared" si="998"/>
        <v>BF$19</v>
      </c>
      <c r="BG861" s="215" t="str">
        <f t="shared" si="998"/>
        <v>BG$19</v>
      </c>
      <c r="BH861" s="215" t="str">
        <f t="shared" si="998"/>
        <v>BH$19</v>
      </c>
      <c r="BI861" s="215" t="str">
        <f t="shared" si="998"/>
        <v>BI$19</v>
      </c>
      <c r="BJ861" s="215" t="str">
        <f t="shared" si="998"/>
        <v>BJ$19</v>
      </c>
      <c r="BK861" s="215" t="str">
        <f t="shared" si="998"/>
        <v>BK$19</v>
      </c>
      <c r="BL861" s="215" t="str">
        <f t="shared" si="998"/>
        <v>BL$19</v>
      </c>
      <c r="BM861" s="215" t="str">
        <f t="shared" si="998"/>
        <v>BM$19</v>
      </c>
      <c r="BN861" s="215" t="str">
        <f t="shared" si="998"/>
        <v>BN$19</v>
      </c>
      <c r="BO861" s="215" t="str">
        <f t="shared" si="998"/>
        <v>BO$19</v>
      </c>
      <c r="BP861" s="215" t="str">
        <f t="shared" si="998"/>
        <v>BP$19</v>
      </c>
      <c r="BQ861" s="215" t="str">
        <f t="shared" si="998"/>
        <v>BQ$19</v>
      </c>
      <c r="BR861" s="215" t="str">
        <f t="shared" si="998"/>
        <v>BR$19</v>
      </c>
      <c r="BS861" s="215" t="str">
        <f t="shared" si="998"/>
        <v>BS$19</v>
      </c>
      <c r="BT861" s="215" t="str">
        <f t="shared" si="998"/>
        <v>BT$19</v>
      </c>
      <c r="BU861" s="215" t="str">
        <f t="shared" si="998"/>
        <v>BU$19</v>
      </c>
      <c r="BV861" s="215" t="str">
        <f t="shared" si="998"/>
        <v>BV$19</v>
      </c>
      <c r="BW861" s="215" t="str">
        <f t="shared" si="998"/>
        <v>BW$19</v>
      </c>
      <c r="BX861" s="215" t="str">
        <f t="shared" si="998"/>
        <v>BX$19</v>
      </c>
      <c r="BY861" s="215" t="str">
        <f t="shared" si="998"/>
        <v>BY$19</v>
      </c>
      <c r="BZ861" s="215" t="str">
        <f t="shared" si="998"/>
        <v>BZ$19</v>
      </c>
      <c r="CA861" s="215" t="str">
        <f t="shared" si="998"/>
        <v>CA$19</v>
      </c>
      <c r="CB861" s="215" t="str">
        <f t="shared" si="998"/>
        <v>CB$19</v>
      </c>
      <c r="CC861" s="215" t="str">
        <f t="shared" si="998"/>
        <v>CC$19</v>
      </c>
      <c r="CD861" s="215" t="str">
        <f t="shared" si="998"/>
        <v>CD$19</v>
      </c>
      <c r="CE861" s="215" t="str">
        <f t="shared" ref="CE861:CL861" si="999">CE845</f>
        <v>CE$19</v>
      </c>
      <c r="CF861" s="215" t="str">
        <f t="shared" si="999"/>
        <v>CF$19</v>
      </c>
      <c r="CG861" s="215" t="str">
        <f t="shared" si="999"/>
        <v>CG$19</v>
      </c>
      <c r="CH861" s="215" t="str">
        <f t="shared" si="999"/>
        <v>CH$19</v>
      </c>
      <c r="CI861" s="215" t="str">
        <f t="shared" si="999"/>
        <v>CI$19</v>
      </c>
      <c r="CJ861" s="215" t="str">
        <f t="shared" si="999"/>
        <v>CJ$19</v>
      </c>
      <c r="CK861" s="215" t="str">
        <f t="shared" si="999"/>
        <v>CK$19</v>
      </c>
      <c r="CL861" s="215" t="str">
        <f t="shared" si="999"/>
        <v>CL$19</v>
      </c>
      <c r="CN861" s="60"/>
      <c r="CO861" s="215" t="str">
        <f t="shared" ref="CO861:DL861" si="1000">CO845</f>
        <v>CO$19</v>
      </c>
      <c r="CP861" s="215" t="str">
        <f t="shared" si="1000"/>
        <v>CP$19</v>
      </c>
      <c r="CQ861" s="215" t="str">
        <f t="shared" si="1000"/>
        <v>CQ$19</v>
      </c>
      <c r="CR861" s="215" t="str">
        <f t="shared" si="1000"/>
        <v>CR$19</v>
      </c>
      <c r="CS861" s="215" t="str">
        <f t="shared" si="1000"/>
        <v>CS$19</v>
      </c>
      <c r="CT861" s="215" t="str">
        <f t="shared" si="1000"/>
        <v>CT$19</v>
      </c>
      <c r="CU861" s="215" t="str">
        <f t="shared" si="1000"/>
        <v>CU$19</v>
      </c>
      <c r="CV861" s="215" t="str">
        <f t="shared" si="1000"/>
        <v>CV$19</v>
      </c>
      <c r="CW861" s="215" t="str">
        <f t="shared" si="1000"/>
        <v>CW$19</v>
      </c>
      <c r="CX861" s="215" t="str">
        <f t="shared" si="1000"/>
        <v>CX$19</v>
      </c>
      <c r="CY861" s="215" t="str">
        <f t="shared" si="1000"/>
        <v>CY$19</v>
      </c>
      <c r="CZ861" s="215" t="str">
        <f t="shared" si="1000"/>
        <v>CZ$19</v>
      </c>
      <c r="DA861" s="215" t="str">
        <f t="shared" si="1000"/>
        <v>DA$19</v>
      </c>
      <c r="DB861" s="215" t="str">
        <f t="shared" si="1000"/>
        <v>DB$19</v>
      </c>
      <c r="DC861" s="215" t="str">
        <f t="shared" si="1000"/>
        <v>DC$19</v>
      </c>
      <c r="DD861" s="215" t="str">
        <f t="shared" si="1000"/>
        <v>DD$19</v>
      </c>
      <c r="DE861" s="215" t="str">
        <f t="shared" si="1000"/>
        <v>DE$19</v>
      </c>
      <c r="DF861" s="215" t="str">
        <f t="shared" si="1000"/>
        <v>DF$19</v>
      </c>
      <c r="DG861" s="215" t="str">
        <f t="shared" si="1000"/>
        <v>DG$19</v>
      </c>
      <c r="DH861" s="215" t="str">
        <f t="shared" si="1000"/>
        <v>DH$19</v>
      </c>
      <c r="DI861" s="215" t="str">
        <f t="shared" si="1000"/>
        <v>DI$19</v>
      </c>
      <c r="DJ861" s="215" t="str">
        <f t="shared" si="1000"/>
        <v>DJ$19</v>
      </c>
      <c r="DK861" s="215" t="str">
        <f t="shared" si="1000"/>
        <v>DK$19</v>
      </c>
      <c r="DL861" s="215" t="str">
        <f t="shared" si="1000"/>
        <v>DL$19</v>
      </c>
    </row>
    <row r="862" spans="1: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1:116" x14ac:dyDescent="0.4">
      <c r="A863" s="174"/>
      <c r="E863" s="8"/>
      <c r="G863" s="175" t="s">
        <v>490</v>
      </c>
      <c r="H863" s="193"/>
      <c r="I863" s="194"/>
      <c r="J863" s="194"/>
      <c r="K863" s="195"/>
      <c r="L863" s="195"/>
      <c r="M863" s="195"/>
      <c r="N863" s="195"/>
      <c r="O863" s="195"/>
      <c r="P863" s="195"/>
      <c r="R863" s="195"/>
      <c r="S863" s="196"/>
      <c r="T863" s="196"/>
      <c r="U863" s="196"/>
      <c r="V863" s="196"/>
      <c r="W863" s="196"/>
      <c r="X863" s="196"/>
      <c r="Y863" s="196"/>
      <c r="Z863" s="196"/>
      <c r="AA863" s="196"/>
      <c r="AB863" s="196"/>
      <c r="AC863" s="196"/>
      <c r="AD863" s="196"/>
      <c r="AE863" s="196"/>
      <c r="AF863" s="196"/>
      <c r="AG863" s="196"/>
      <c r="AH863" s="196"/>
      <c r="AI863" s="196"/>
      <c r="AJ863" s="196"/>
      <c r="AK863" s="196"/>
      <c r="AL863" s="196"/>
      <c r="AM863" s="196"/>
      <c r="AN863" s="196"/>
      <c r="AO863" s="196"/>
      <c r="AP863" s="196"/>
      <c r="AQ863" s="196"/>
      <c r="AR863" s="196"/>
      <c r="AS863" s="196"/>
      <c r="AT863" s="196"/>
      <c r="AU863" s="196"/>
      <c r="AV863" s="196"/>
      <c r="AW863" s="196"/>
      <c r="AX863" s="196"/>
      <c r="AY863" s="196"/>
      <c r="AZ863" s="196"/>
      <c r="BA863" s="196"/>
      <c r="BB863" s="196"/>
      <c r="BC863" s="196"/>
      <c r="BD863" s="196"/>
      <c r="BE863" s="196"/>
      <c r="BF863" s="196"/>
      <c r="BG863" s="196"/>
      <c r="BH863" s="196"/>
      <c r="BI863" s="196"/>
      <c r="BJ863" s="196"/>
      <c r="BK863" s="196"/>
      <c r="BL863" s="196"/>
      <c r="BM863" s="196"/>
      <c r="BN863" s="196"/>
      <c r="BO863" s="196"/>
      <c r="BP863" s="196"/>
      <c r="BQ863" s="196"/>
      <c r="BR863" s="196"/>
      <c r="BS863" s="196"/>
      <c r="BT863" s="196"/>
      <c r="BU863" s="196"/>
      <c r="BV863" s="196"/>
      <c r="BW863" s="196"/>
      <c r="BX863" s="196"/>
      <c r="BY863" s="196"/>
      <c r="BZ863" s="196"/>
      <c r="CA863" s="196"/>
      <c r="CB863" s="196"/>
      <c r="CC863" s="196"/>
      <c r="CD863" s="196"/>
      <c r="CE863" s="196"/>
      <c r="CF863" s="196"/>
      <c r="CG863" s="196"/>
      <c r="CH863" s="196"/>
      <c r="CI863" s="196"/>
      <c r="CJ863" s="196"/>
      <c r="CK863" s="196"/>
      <c r="CL863" s="196"/>
      <c r="CN863" s="194"/>
      <c r="CO863" s="196"/>
      <c r="CP863" s="196"/>
      <c r="CQ863" s="196"/>
      <c r="CR863" s="196"/>
      <c r="CS863" s="196"/>
      <c r="CT863" s="196"/>
      <c r="CU863" s="196"/>
      <c r="CV863" s="196"/>
      <c r="CW863" s="196"/>
      <c r="CX863" s="196"/>
      <c r="CY863" s="196"/>
      <c r="CZ863" s="196"/>
      <c r="DA863" s="196"/>
      <c r="DB863" s="196"/>
      <c r="DC863" s="196"/>
      <c r="DD863" s="196"/>
      <c r="DE863" s="196"/>
      <c r="DF863" s="196"/>
      <c r="DG863" s="196"/>
      <c r="DH863" s="196"/>
      <c r="DI863" s="196"/>
      <c r="DJ863" s="196"/>
      <c r="DK863" s="196"/>
      <c r="DL863" s="196"/>
    </row>
    <row r="864" spans="1:116" x14ac:dyDescent="0.4">
      <c r="A864" s="174"/>
      <c r="E864" s="8"/>
      <c r="G864" s="175" t="s">
        <v>492</v>
      </c>
      <c r="H864" s="193"/>
      <c r="I864" s="194"/>
      <c r="J864" s="194"/>
      <c r="K864" s="195"/>
      <c r="L864" s="195"/>
      <c r="M864" s="195"/>
      <c r="N864" s="195"/>
      <c r="O864" s="195"/>
      <c r="P864" s="195"/>
      <c r="R864" s="195"/>
      <c r="S864" s="196"/>
      <c r="T864" s="196"/>
      <c r="U864" s="196"/>
      <c r="V864" s="196"/>
      <c r="W864" s="196"/>
      <c r="X864" s="196"/>
      <c r="Y864" s="196"/>
      <c r="Z864" s="196"/>
      <c r="AA864" s="196"/>
      <c r="AB864" s="196"/>
      <c r="AC864" s="196"/>
      <c r="AD864" s="196"/>
      <c r="AE864" s="196"/>
      <c r="AF864" s="196"/>
      <c r="AG864" s="196"/>
      <c r="AH864" s="196"/>
      <c r="AI864" s="196"/>
      <c r="AJ864" s="196"/>
      <c r="AK864" s="196"/>
      <c r="AL864" s="196"/>
      <c r="AM864" s="196"/>
      <c r="AN864" s="196"/>
      <c r="AO864" s="196"/>
      <c r="AP864" s="196"/>
      <c r="AQ864" s="196"/>
      <c r="AR864" s="196"/>
      <c r="AS864" s="196"/>
      <c r="AT864" s="196"/>
      <c r="AU864" s="196"/>
      <c r="AV864" s="196"/>
      <c r="AW864" s="196"/>
      <c r="AX864" s="196"/>
      <c r="AY864" s="196"/>
      <c r="AZ864" s="196"/>
      <c r="BA864" s="196"/>
      <c r="BB864" s="196"/>
      <c r="BC864" s="196"/>
      <c r="BD864" s="196"/>
      <c r="BE864" s="196"/>
      <c r="BF864" s="196"/>
      <c r="BG864" s="196"/>
      <c r="BH864" s="196"/>
      <c r="BI864" s="196"/>
      <c r="BJ864" s="196"/>
      <c r="BK864" s="196"/>
      <c r="BL864" s="196"/>
      <c r="BM864" s="196"/>
      <c r="BN864" s="196"/>
      <c r="BO864" s="196"/>
      <c r="BP864" s="196"/>
      <c r="BQ864" s="196"/>
      <c r="BR864" s="196"/>
      <c r="BS864" s="196"/>
      <c r="BT864" s="196"/>
      <c r="BU864" s="196"/>
      <c r="BV864" s="196"/>
      <c r="BW864" s="196"/>
      <c r="BX864" s="196"/>
      <c r="BY864" s="196"/>
      <c r="BZ864" s="196"/>
      <c r="CA864" s="196"/>
      <c r="CB864" s="196"/>
      <c r="CC864" s="196"/>
      <c r="CD864" s="196"/>
      <c r="CE864" s="196"/>
      <c r="CF864" s="196"/>
      <c r="CG864" s="196"/>
      <c r="CH864" s="196"/>
      <c r="CI864" s="196"/>
      <c r="CJ864" s="196"/>
      <c r="CK864" s="196"/>
      <c r="CL864" s="196"/>
      <c r="CN864" s="194"/>
      <c r="CO864" s="196"/>
      <c r="CP864" s="196"/>
      <c r="CQ864" s="196"/>
      <c r="CR864" s="196"/>
      <c r="CS864" s="196"/>
      <c r="CT864" s="196"/>
      <c r="CU864" s="196"/>
      <c r="CV864" s="196"/>
      <c r="CW864" s="196"/>
      <c r="CX864" s="196"/>
      <c r="CY864" s="196"/>
      <c r="CZ864" s="196"/>
      <c r="DA864" s="196"/>
      <c r="DB864" s="196"/>
      <c r="DC864" s="196"/>
      <c r="DD864" s="196"/>
      <c r="DE864" s="196"/>
      <c r="DF864" s="196"/>
      <c r="DG864" s="196"/>
      <c r="DH864" s="196"/>
      <c r="DI864" s="196"/>
      <c r="DJ864" s="196"/>
      <c r="DK864" s="196"/>
      <c r="DL864" s="196"/>
    </row>
    <row r="865" spans="1:116" x14ac:dyDescent="0.4">
      <c r="A865" s="174"/>
      <c r="E865" s="8"/>
      <c r="G865" s="175" t="s">
        <v>461</v>
      </c>
      <c r="H865" s="174"/>
      <c r="I865" s="176"/>
      <c r="J865" s="176"/>
      <c r="K865" s="197"/>
      <c r="L865" s="197"/>
      <c r="M865" s="197"/>
      <c r="N865" s="197"/>
      <c r="O865" s="197"/>
      <c r="P865" s="197"/>
      <c r="R865" s="198"/>
      <c r="S865" s="199" t="str">
        <f t="shared" ref="S865:CD865" si="1001">S$20</f>
        <v>S$16</v>
      </c>
      <c r="T865" s="199" t="str">
        <f t="shared" si="1001"/>
        <v>T$16</v>
      </c>
      <c r="U865" s="199" t="str">
        <f t="shared" si="1001"/>
        <v>U$16</v>
      </c>
      <c r="V865" s="199" t="str">
        <f t="shared" si="1001"/>
        <v>V$16</v>
      </c>
      <c r="W865" s="199" t="str">
        <f t="shared" si="1001"/>
        <v>W$16</v>
      </c>
      <c r="X865" s="199" t="str">
        <f t="shared" si="1001"/>
        <v>X$16</v>
      </c>
      <c r="Y865" s="199" t="str">
        <f t="shared" si="1001"/>
        <v>Y$16</v>
      </c>
      <c r="Z865" s="199" t="str">
        <f t="shared" si="1001"/>
        <v>Z$16</v>
      </c>
      <c r="AA865" s="199" t="str">
        <f t="shared" si="1001"/>
        <v>AA$16</v>
      </c>
      <c r="AB865" s="199" t="str">
        <f t="shared" si="1001"/>
        <v>AB$16</v>
      </c>
      <c r="AC865" s="199" t="str">
        <f t="shared" si="1001"/>
        <v>AC$16</v>
      </c>
      <c r="AD865" s="199" t="str">
        <f t="shared" si="1001"/>
        <v>AD$16</v>
      </c>
      <c r="AE865" s="199" t="str">
        <f t="shared" si="1001"/>
        <v>AE$16</v>
      </c>
      <c r="AF865" s="199" t="str">
        <f t="shared" si="1001"/>
        <v>AF$16</v>
      </c>
      <c r="AG865" s="199" t="str">
        <f t="shared" si="1001"/>
        <v>AG$16</v>
      </c>
      <c r="AH865" s="199" t="str">
        <f t="shared" si="1001"/>
        <v>AH$16</v>
      </c>
      <c r="AI865" s="199" t="str">
        <f t="shared" si="1001"/>
        <v>AI$16</v>
      </c>
      <c r="AJ865" s="199" t="str">
        <f t="shared" si="1001"/>
        <v>AJ$16</v>
      </c>
      <c r="AK865" s="199" t="str">
        <f t="shared" si="1001"/>
        <v>AK$16</v>
      </c>
      <c r="AL865" s="199" t="str">
        <f t="shared" si="1001"/>
        <v>AL$16</v>
      </c>
      <c r="AM865" s="199" t="str">
        <f t="shared" si="1001"/>
        <v>AM$16</v>
      </c>
      <c r="AN865" s="199" t="str">
        <f t="shared" si="1001"/>
        <v>AN$16</v>
      </c>
      <c r="AO865" s="199" t="str">
        <f t="shared" si="1001"/>
        <v>AO$16</v>
      </c>
      <c r="AP865" s="199" t="str">
        <f t="shared" si="1001"/>
        <v>AP$16</v>
      </c>
      <c r="AQ865" s="199" t="str">
        <f t="shared" si="1001"/>
        <v>AQ$16</v>
      </c>
      <c r="AR865" s="199" t="str">
        <f t="shared" si="1001"/>
        <v>AR$16</v>
      </c>
      <c r="AS865" s="199" t="str">
        <f t="shared" si="1001"/>
        <v>AS$16</v>
      </c>
      <c r="AT865" s="199" t="str">
        <f t="shared" si="1001"/>
        <v>AT$16</v>
      </c>
      <c r="AU865" s="199" t="str">
        <f t="shared" si="1001"/>
        <v>AU$16</v>
      </c>
      <c r="AV865" s="199" t="str">
        <f t="shared" si="1001"/>
        <v>AV$16</v>
      </c>
      <c r="AW865" s="199" t="str">
        <f t="shared" si="1001"/>
        <v>AW$16</v>
      </c>
      <c r="AX865" s="199" t="str">
        <f t="shared" si="1001"/>
        <v>AX$16</v>
      </c>
      <c r="AY865" s="199" t="str">
        <f t="shared" si="1001"/>
        <v>AY$16</v>
      </c>
      <c r="AZ865" s="199" t="str">
        <f t="shared" si="1001"/>
        <v>AZ$16</v>
      </c>
      <c r="BA865" s="199" t="str">
        <f t="shared" si="1001"/>
        <v>BA$16</v>
      </c>
      <c r="BB865" s="199" t="str">
        <f t="shared" si="1001"/>
        <v>BB$16</v>
      </c>
      <c r="BC865" s="199" t="str">
        <f t="shared" si="1001"/>
        <v>BC$16</v>
      </c>
      <c r="BD865" s="199" t="str">
        <f t="shared" si="1001"/>
        <v>BD$16</v>
      </c>
      <c r="BE865" s="199" t="str">
        <f t="shared" si="1001"/>
        <v>BE$16</v>
      </c>
      <c r="BF865" s="199" t="str">
        <f t="shared" si="1001"/>
        <v>BF$16</v>
      </c>
      <c r="BG865" s="199" t="str">
        <f t="shared" si="1001"/>
        <v>BG$16</v>
      </c>
      <c r="BH865" s="199" t="str">
        <f t="shared" si="1001"/>
        <v>BH$16</v>
      </c>
      <c r="BI865" s="199" t="str">
        <f t="shared" si="1001"/>
        <v>BI$16</v>
      </c>
      <c r="BJ865" s="199" t="str">
        <f t="shared" si="1001"/>
        <v>BJ$16</v>
      </c>
      <c r="BK865" s="199" t="str">
        <f t="shared" si="1001"/>
        <v>BK$16</v>
      </c>
      <c r="BL865" s="199" t="str">
        <f t="shared" si="1001"/>
        <v>BL$16</v>
      </c>
      <c r="BM865" s="199" t="str">
        <f t="shared" si="1001"/>
        <v>BM$16</v>
      </c>
      <c r="BN865" s="199" t="str">
        <f t="shared" si="1001"/>
        <v>BN$16</v>
      </c>
      <c r="BO865" s="199" t="str">
        <f t="shared" si="1001"/>
        <v>BO$16</v>
      </c>
      <c r="BP865" s="199" t="str">
        <f t="shared" si="1001"/>
        <v>BP$16</v>
      </c>
      <c r="BQ865" s="199" t="str">
        <f t="shared" si="1001"/>
        <v>BQ$16</v>
      </c>
      <c r="BR865" s="199" t="str">
        <f t="shared" si="1001"/>
        <v>BR$16</v>
      </c>
      <c r="BS865" s="199" t="str">
        <f t="shared" si="1001"/>
        <v>BS$16</v>
      </c>
      <c r="BT865" s="199" t="str">
        <f t="shared" si="1001"/>
        <v>BT$16</v>
      </c>
      <c r="BU865" s="199" t="str">
        <f t="shared" si="1001"/>
        <v>BU$16</v>
      </c>
      <c r="BV865" s="199" t="str">
        <f t="shared" si="1001"/>
        <v>BV$16</v>
      </c>
      <c r="BW865" s="199" t="str">
        <f t="shared" si="1001"/>
        <v>BW$16</v>
      </c>
      <c r="BX865" s="199" t="str">
        <f t="shared" si="1001"/>
        <v>BX$16</v>
      </c>
      <c r="BY865" s="199" t="str">
        <f t="shared" si="1001"/>
        <v>BY$16</v>
      </c>
      <c r="BZ865" s="199" t="str">
        <f t="shared" si="1001"/>
        <v>BZ$16</v>
      </c>
      <c r="CA865" s="199" t="str">
        <f t="shared" si="1001"/>
        <v>CA$16</v>
      </c>
      <c r="CB865" s="199" t="str">
        <f t="shared" si="1001"/>
        <v>CB$16</v>
      </c>
      <c r="CC865" s="199" t="str">
        <f t="shared" si="1001"/>
        <v>CC$16</v>
      </c>
      <c r="CD865" s="199" t="str">
        <f t="shared" si="1001"/>
        <v>CD$16</v>
      </c>
      <c r="CE865" s="199" t="str">
        <f t="shared" ref="CE865:CL865" si="1002">CE$20</f>
        <v>CE$16</v>
      </c>
      <c r="CF865" s="199" t="str">
        <f t="shared" si="1002"/>
        <v>CF$16</v>
      </c>
      <c r="CG865" s="199" t="str">
        <f t="shared" si="1002"/>
        <v>CG$16</v>
      </c>
      <c r="CH865" s="199" t="str">
        <f t="shared" si="1002"/>
        <v>CH$16</v>
      </c>
      <c r="CI865" s="199" t="str">
        <f t="shared" si="1002"/>
        <v>CI$16</v>
      </c>
      <c r="CJ865" s="199" t="str">
        <f t="shared" si="1002"/>
        <v>CJ$16</v>
      </c>
      <c r="CK865" s="199" t="str">
        <f t="shared" si="1002"/>
        <v>CK$16</v>
      </c>
      <c r="CL865" s="199" t="str">
        <f t="shared" si="1002"/>
        <v>CL$16</v>
      </c>
      <c r="CN865" s="176"/>
      <c r="CO865" s="199" t="str">
        <f t="shared" ref="CO865:DL865" si="1003">CO$20</f>
        <v>CO$16</v>
      </c>
      <c r="CP865" s="199" t="str">
        <f t="shared" si="1003"/>
        <v>CP$16</v>
      </c>
      <c r="CQ865" s="199" t="str">
        <f t="shared" si="1003"/>
        <v>CQ$16</v>
      </c>
      <c r="CR865" s="199" t="str">
        <f t="shared" si="1003"/>
        <v>CR$16</v>
      </c>
      <c r="CS865" s="199" t="str">
        <f t="shared" si="1003"/>
        <v>CS$16</v>
      </c>
      <c r="CT865" s="199" t="str">
        <f t="shared" si="1003"/>
        <v>CT$16</v>
      </c>
      <c r="CU865" s="199" t="str">
        <f t="shared" si="1003"/>
        <v>CU$16</v>
      </c>
      <c r="CV865" s="199" t="str">
        <f t="shared" si="1003"/>
        <v>CV$16</v>
      </c>
      <c r="CW865" s="199" t="str">
        <f t="shared" si="1003"/>
        <v>CW$16</v>
      </c>
      <c r="CX865" s="199" t="str">
        <f t="shared" si="1003"/>
        <v>CX$16</v>
      </c>
      <c r="CY865" s="199" t="str">
        <f t="shared" si="1003"/>
        <v>CY$16</v>
      </c>
      <c r="CZ865" s="199" t="str">
        <f t="shared" si="1003"/>
        <v>CZ$16</v>
      </c>
      <c r="DA865" s="199" t="str">
        <f t="shared" si="1003"/>
        <v>DA$16</v>
      </c>
      <c r="DB865" s="199" t="str">
        <f t="shared" si="1003"/>
        <v>DB$16</v>
      </c>
      <c r="DC865" s="199" t="str">
        <f t="shared" si="1003"/>
        <v>DC$16</v>
      </c>
      <c r="DD865" s="199" t="str">
        <f t="shared" si="1003"/>
        <v>DD$16</v>
      </c>
      <c r="DE865" s="199" t="str">
        <f t="shared" si="1003"/>
        <v>DE$16</v>
      </c>
      <c r="DF865" s="199" t="str">
        <f t="shared" si="1003"/>
        <v>DF$16</v>
      </c>
      <c r="DG865" s="199" t="str">
        <f t="shared" si="1003"/>
        <v>DG$16</v>
      </c>
      <c r="DH865" s="199" t="str">
        <f t="shared" si="1003"/>
        <v>DH$16</v>
      </c>
      <c r="DI865" s="199" t="str">
        <f t="shared" si="1003"/>
        <v>DI$16</v>
      </c>
      <c r="DJ865" s="199" t="str">
        <f t="shared" si="1003"/>
        <v>DJ$16</v>
      </c>
      <c r="DK865" s="199" t="str">
        <f t="shared" si="1003"/>
        <v>DK$16</v>
      </c>
      <c r="DL865" s="199" t="str">
        <f t="shared" si="1003"/>
        <v>DL$16</v>
      </c>
    </row>
    <row r="866" spans="1:116" x14ac:dyDescent="0.4">
      <c r="A866" s="174"/>
      <c r="E866" s="8"/>
      <c r="G866" s="175" t="s">
        <v>462</v>
      </c>
      <c r="H866" s="174"/>
      <c r="I866" s="176"/>
      <c r="J866" s="176"/>
      <c r="K866" s="197"/>
      <c r="L866" s="197"/>
      <c r="M866" s="197"/>
      <c r="N866" s="197"/>
      <c r="O866" s="197"/>
      <c r="P866" s="197"/>
      <c r="R866" s="198"/>
      <c r="S866" s="199" t="str">
        <f t="shared" ref="S866:CD866" si="1004">S$21</f>
        <v>S$17</v>
      </c>
      <c r="T866" s="199" t="str">
        <f t="shared" si="1004"/>
        <v>T$17</v>
      </c>
      <c r="U866" s="199" t="str">
        <f t="shared" si="1004"/>
        <v>U$17</v>
      </c>
      <c r="V866" s="199" t="str">
        <f t="shared" si="1004"/>
        <v>V$17</v>
      </c>
      <c r="W866" s="199" t="str">
        <f t="shared" si="1004"/>
        <v>W$17</v>
      </c>
      <c r="X866" s="199" t="str">
        <f t="shared" si="1004"/>
        <v>X$17</v>
      </c>
      <c r="Y866" s="199" t="str">
        <f t="shared" si="1004"/>
        <v>Y$17</v>
      </c>
      <c r="Z866" s="199" t="str">
        <f t="shared" si="1004"/>
        <v>Z$17</v>
      </c>
      <c r="AA866" s="199" t="str">
        <f t="shared" si="1004"/>
        <v>AA$17</v>
      </c>
      <c r="AB866" s="199" t="str">
        <f t="shared" si="1004"/>
        <v>AB$17</v>
      </c>
      <c r="AC866" s="199" t="str">
        <f t="shared" si="1004"/>
        <v>AC$17</v>
      </c>
      <c r="AD866" s="199" t="str">
        <f t="shared" si="1004"/>
        <v>AD$17</v>
      </c>
      <c r="AE866" s="199" t="str">
        <f t="shared" si="1004"/>
        <v>AE$17</v>
      </c>
      <c r="AF866" s="199" t="str">
        <f t="shared" si="1004"/>
        <v>AF$17</v>
      </c>
      <c r="AG866" s="199" t="str">
        <f t="shared" si="1004"/>
        <v>AG$17</v>
      </c>
      <c r="AH866" s="199" t="str">
        <f t="shared" si="1004"/>
        <v>AH$17</v>
      </c>
      <c r="AI866" s="199" t="str">
        <f t="shared" si="1004"/>
        <v>AI$17</v>
      </c>
      <c r="AJ866" s="199" t="str">
        <f t="shared" si="1004"/>
        <v>AJ$17</v>
      </c>
      <c r="AK866" s="199" t="str">
        <f t="shared" si="1004"/>
        <v>AK$17</v>
      </c>
      <c r="AL866" s="199" t="str">
        <f t="shared" si="1004"/>
        <v>AL$17</v>
      </c>
      <c r="AM866" s="199" t="str">
        <f t="shared" si="1004"/>
        <v>AM$17</v>
      </c>
      <c r="AN866" s="199" t="str">
        <f t="shared" si="1004"/>
        <v>AN$17</v>
      </c>
      <c r="AO866" s="199" t="str">
        <f t="shared" si="1004"/>
        <v>AO$17</v>
      </c>
      <c r="AP866" s="199" t="str">
        <f t="shared" si="1004"/>
        <v>AP$17</v>
      </c>
      <c r="AQ866" s="199" t="str">
        <f t="shared" si="1004"/>
        <v>AQ$17</v>
      </c>
      <c r="AR866" s="199" t="str">
        <f t="shared" si="1004"/>
        <v>AR$17</v>
      </c>
      <c r="AS866" s="199" t="str">
        <f t="shared" si="1004"/>
        <v>AS$17</v>
      </c>
      <c r="AT866" s="199" t="str">
        <f t="shared" si="1004"/>
        <v>AT$17</v>
      </c>
      <c r="AU866" s="199" t="str">
        <f t="shared" si="1004"/>
        <v>AU$17</v>
      </c>
      <c r="AV866" s="199" t="str">
        <f t="shared" si="1004"/>
        <v>AV$17</v>
      </c>
      <c r="AW866" s="199" t="str">
        <f t="shared" si="1004"/>
        <v>AW$17</v>
      </c>
      <c r="AX866" s="199" t="str">
        <f t="shared" si="1004"/>
        <v>AX$17</v>
      </c>
      <c r="AY866" s="199" t="str">
        <f t="shared" si="1004"/>
        <v>AY$17</v>
      </c>
      <c r="AZ866" s="199" t="str">
        <f t="shared" si="1004"/>
        <v>AZ$17</v>
      </c>
      <c r="BA866" s="199" t="str">
        <f t="shared" si="1004"/>
        <v>BA$17</v>
      </c>
      <c r="BB866" s="199" t="str">
        <f t="shared" si="1004"/>
        <v>BB$17</v>
      </c>
      <c r="BC866" s="199" t="str">
        <f t="shared" si="1004"/>
        <v>BC$17</v>
      </c>
      <c r="BD866" s="199" t="str">
        <f t="shared" si="1004"/>
        <v>BD$17</v>
      </c>
      <c r="BE866" s="199" t="str">
        <f t="shared" si="1004"/>
        <v>BE$17</v>
      </c>
      <c r="BF866" s="199" t="str">
        <f t="shared" si="1004"/>
        <v>BF$17</v>
      </c>
      <c r="BG866" s="199" t="str">
        <f t="shared" si="1004"/>
        <v>BG$17</v>
      </c>
      <c r="BH866" s="199" t="str">
        <f t="shared" si="1004"/>
        <v>BH$17</v>
      </c>
      <c r="BI866" s="199" t="str">
        <f t="shared" si="1004"/>
        <v>BI$17</v>
      </c>
      <c r="BJ866" s="199" t="str">
        <f t="shared" si="1004"/>
        <v>BJ$17</v>
      </c>
      <c r="BK866" s="199" t="str">
        <f t="shared" si="1004"/>
        <v>BK$17</v>
      </c>
      <c r="BL866" s="199" t="str">
        <f t="shared" si="1004"/>
        <v>BL$17</v>
      </c>
      <c r="BM866" s="199" t="str">
        <f t="shared" si="1004"/>
        <v>BM$17</v>
      </c>
      <c r="BN866" s="199" t="str">
        <f t="shared" si="1004"/>
        <v>BN$17</v>
      </c>
      <c r="BO866" s="199" t="str">
        <f t="shared" si="1004"/>
        <v>BO$17</v>
      </c>
      <c r="BP866" s="199" t="str">
        <f t="shared" si="1004"/>
        <v>BP$17</v>
      </c>
      <c r="BQ866" s="199" t="str">
        <f t="shared" si="1004"/>
        <v>BQ$17</v>
      </c>
      <c r="BR866" s="199" t="str">
        <f t="shared" si="1004"/>
        <v>BR$17</v>
      </c>
      <c r="BS866" s="199" t="str">
        <f t="shared" si="1004"/>
        <v>BS$17</v>
      </c>
      <c r="BT866" s="199" t="str">
        <f t="shared" si="1004"/>
        <v>BT$17</v>
      </c>
      <c r="BU866" s="199" t="str">
        <f t="shared" si="1004"/>
        <v>BU$17</v>
      </c>
      <c r="BV866" s="199" t="str">
        <f t="shared" si="1004"/>
        <v>BV$17</v>
      </c>
      <c r="BW866" s="199" t="str">
        <f t="shared" si="1004"/>
        <v>BW$17</v>
      </c>
      <c r="BX866" s="199" t="str">
        <f t="shared" si="1004"/>
        <v>BX$17</v>
      </c>
      <c r="BY866" s="199" t="str">
        <f t="shared" si="1004"/>
        <v>BY$17</v>
      </c>
      <c r="BZ866" s="199" t="str">
        <f t="shared" si="1004"/>
        <v>BZ$17</v>
      </c>
      <c r="CA866" s="199" t="str">
        <f t="shared" si="1004"/>
        <v>CA$17</v>
      </c>
      <c r="CB866" s="199" t="str">
        <f t="shared" si="1004"/>
        <v>CB$17</v>
      </c>
      <c r="CC866" s="199" t="str">
        <f t="shared" si="1004"/>
        <v>CC$17</v>
      </c>
      <c r="CD866" s="199" t="str">
        <f t="shared" si="1004"/>
        <v>CD$17</v>
      </c>
      <c r="CE866" s="199" t="str">
        <f t="shared" ref="CE866:CL866" si="1005">CE$21</f>
        <v>CE$17</v>
      </c>
      <c r="CF866" s="199" t="str">
        <f t="shared" si="1005"/>
        <v>CF$17</v>
      </c>
      <c r="CG866" s="199" t="str">
        <f t="shared" si="1005"/>
        <v>CG$17</v>
      </c>
      <c r="CH866" s="199" t="str">
        <f t="shared" si="1005"/>
        <v>CH$17</v>
      </c>
      <c r="CI866" s="199" t="str">
        <f t="shared" si="1005"/>
        <v>CI$17</v>
      </c>
      <c r="CJ866" s="199" t="str">
        <f t="shared" si="1005"/>
        <v>CJ$17</v>
      </c>
      <c r="CK866" s="199" t="str">
        <f t="shared" si="1005"/>
        <v>CK$17</v>
      </c>
      <c r="CL866" s="199" t="str">
        <f t="shared" si="1005"/>
        <v>CL$17</v>
      </c>
      <c r="CN866" s="176"/>
      <c r="CO866" s="199" t="str">
        <f t="shared" ref="CO866:DL866" si="1006">CO$21</f>
        <v>CO$17</v>
      </c>
      <c r="CP866" s="199" t="str">
        <f t="shared" si="1006"/>
        <v>CP$17</v>
      </c>
      <c r="CQ866" s="199" t="str">
        <f t="shared" si="1006"/>
        <v>CQ$17</v>
      </c>
      <c r="CR866" s="199" t="str">
        <f t="shared" si="1006"/>
        <v>CR$17</v>
      </c>
      <c r="CS866" s="199" t="str">
        <f t="shared" si="1006"/>
        <v>CS$17</v>
      </c>
      <c r="CT866" s="199" t="str">
        <f t="shared" si="1006"/>
        <v>CT$17</v>
      </c>
      <c r="CU866" s="199" t="str">
        <f t="shared" si="1006"/>
        <v>CU$17</v>
      </c>
      <c r="CV866" s="199" t="str">
        <f t="shared" si="1006"/>
        <v>CV$17</v>
      </c>
      <c r="CW866" s="199" t="str">
        <f t="shared" si="1006"/>
        <v>CW$17</v>
      </c>
      <c r="CX866" s="199" t="str">
        <f t="shared" si="1006"/>
        <v>CX$17</v>
      </c>
      <c r="CY866" s="199" t="str">
        <f t="shared" si="1006"/>
        <v>CY$17</v>
      </c>
      <c r="CZ866" s="199" t="str">
        <f t="shared" si="1006"/>
        <v>CZ$17</v>
      </c>
      <c r="DA866" s="199" t="str">
        <f t="shared" si="1006"/>
        <v>DA$17</v>
      </c>
      <c r="DB866" s="199" t="str">
        <f t="shared" si="1006"/>
        <v>DB$17</v>
      </c>
      <c r="DC866" s="199" t="str">
        <f t="shared" si="1006"/>
        <v>DC$17</v>
      </c>
      <c r="DD866" s="199" t="str">
        <f t="shared" si="1006"/>
        <v>DD$17</v>
      </c>
      <c r="DE866" s="199" t="str">
        <f t="shared" si="1006"/>
        <v>DE$17</v>
      </c>
      <c r="DF866" s="199" t="str">
        <f t="shared" si="1006"/>
        <v>DF$17</v>
      </c>
      <c r="DG866" s="199" t="str">
        <f t="shared" si="1006"/>
        <v>DG$17</v>
      </c>
      <c r="DH866" s="199" t="str">
        <f t="shared" si="1006"/>
        <v>DH$17</v>
      </c>
      <c r="DI866" s="199" t="str">
        <f t="shared" si="1006"/>
        <v>DI$17</v>
      </c>
      <c r="DJ866" s="199" t="str">
        <f t="shared" si="1006"/>
        <v>DJ$17</v>
      </c>
      <c r="DK866" s="199" t="str">
        <f t="shared" si="1006"/>
        <v>DK$17</v>
      </c>
      <c r="DL866" s="199" t="str">
        <f t="shared" si="1006"/>
        <v>DL$17</v>
      </c>
    </row>
    <row r="867" spans="1:116" x14ac:dyDescent="0.4">
      <c r="A867" s="174"/>
      <c r="E867" s="8"/>
      <c r="G867" s="175" t="s">
        <v>491</v>
      </c>
      <c r="H867" s="200"/>
      <c r="I867" s="201"/>
      <c r="J867" s="201"/>
      <c r="K867" s="202"/>
      <c r="L867" s="202"/>
      <c r="M867" s="202"/>
      <c r="N867" s="202"/>
      <c r="O867" s="202"/>
      <c r="P867" s="202"/>
      <c r="R867" s="202"/>
      <c r="S867" s="174"/>
      <c r="T867" s="174"/>
      <c r="U867" s="174"/>
      <c r="V867" s="174"/>
      <c r="W867" s="174"/>
      <c r="X867" s="174"/>
      <c r="Y867" s="174"/>
      <c r="Z867" s="174"/>
      <c r="AA867" s="174"/>
      <c r="AB867" s="174"/>
      <c r="AC867" s="174"/>
      <c r="AD867" s="174"/>
      <c r="AE867" s="174"/>
      <c r="AF867" s="174"/>
      <c r="AG867" s="174"/>
      <c r="AH867" s="174"/>
      <c r="AI867" s="174"/>
      <c r="AJ867" s="174"/>
      <c r="AK867" s="174"/>
      <c r="AL867" s="174"/>
      <c r="AM867" s="174"/>
      <c r="AN867" s="174"/>
      <c r="AO867" s="174"/>
      <c r="AP867" s="174"/>
      <c r="AQ867" s="174"/>
      <c r="AR867" s="174"/>
      <c r="AS867" s="174"/>
      <c r="AT867" s="174"/>
      <c r="AU867" s="174"/>
      <c r="AV867" s="174"/>
      <c r="AW867" s="174"/>
      <c r="AX867" s="174"/>
      <c r="AY867" s="174"/>
      <c r="AZ867" s="174"/>
      <c r="BA867" s="174"/>
      <c r="BB867" s="174"/>
      <c r="BC867" s="174"/>
      <c r="BD867" s="174"/>
      <c r="BE867" s="174"/>
      <c r="BF867" s="174"/>
      <c r="BG867" s="174"/>
      <c r="BH867" s="174"/>
      <c r="BI867" s="174"/>
      <c r="BJ867" s="174"/>
      <c r="BK867" s="174"/>
      <c r="BL867" s="174"/>
      <c r="BM867" s="174"/>
      <c r="BN867" s="174"/>
      <c r="BO867" s="174"/>
      <c r="BP867" s="174"/>
      <c r="BQ867" s="174"/>
      <c r="BR867" s="174"/>
      <c r="BS867" s="174"/>
      <c r="BT867" s="174"/>
      <c r="BU867" s="174"/>
      <c r="BV867" s="174"/>
      <c r="BW867" s="174"/>
      <c r="BX867" s="174"/>
      <c r="BY867" s="174"/>
      <c r="BZ867" s="174"/>
      <c r="CA867" s="174"/>
      <c r="CB867" s="174"/>
      <c r="CC867" s="174"/>
      <c r="CD867" s="174"/>
      <c r="CE867" s="174"/>
      <c r="CF867" s="174"/>
      <c r="CG867" s="174"/>
      <c r="CH867" s="174"/>
      <c r="CI867" s="174"/>
      <c r="CJ867" s="174"/>
      <c r="CK867" s="174"/>
      <c r="CL867" s="174"/>
      <c r="CN867" s="201"/>
      <c r="CO867" s="174"/>
      <c r="CP867" s="174"/>
      <c r="CQ867" s="174"/>
      <c r="CR867" s="174"/>
      <c r="CS867" s="174"/>
      <c r="CT867" s="174"/>
      <c r="CU867" s="174"/>
      <c r="CV867" s="174"/>
      <c r="CW867" s="174"/>
      <c r="CX867" s="174"/>
      <c r="CY867" s="174"/>
      <c r="CZ867" s="174"/>
      <c r="DA867" s="174"/>
      <c r="DB867" s="174"/>
      <c r="DC867" s="174"/>
      <c r="DD867" s="174"/>
      <c r="DE867" s="174"/>
      <c r="DF867" s="174"/>
      <c r="DG867" s="174"/>
      <c r="DH867" s="174"/>
      <c r="DI867" s="174"/>
      <c r="DJ867" s="174"/>
      <c r="DK867" s="174"/>
      <c r="DL867" s="174"/>
    </row>
    <row r="868" spans="1:116" x14ac:dyDescent="0.4">
      <c r="A868" s="174"/>
      <c r="E868" s="8"/>
      <c r="G868" s="175" t="s">
        <v>505</v>
      </c>
      <c r="H868" s="200"/>
      <c r="I868" s="201"/>
      <c r="J868" s="201"/>
      <c r="K868" s="202"/>
      <c r="L868" s="202"/>
      <c r="M868" s="202"/>
      <c r="N868" s="202"/>
      <c r="O868" s="202"/>
      <c r="P868" s="202"/>
      <c r="R868" s="202"/>
      <c r="S868" s="190"/>
      <c r="T868" s="190"/>
      <c r="U868" s="190"/>
      <c r="V868" s="190"/>
      <c r="W868" s="190"/>
      <c r="X868" s="190"/>
      <c r="Y868" s="190"/>
      <c r="Z868" s="190"/>
      <c r="AA868" s="190"/>
      <c r="AB868" s="190"/>
      <c r="AC868" s="190"/>
      <c r="AD868" s="190"/>
      <c r="AE868" s="190"/>
      <c r="AF868" s="190"/>
      <c r="AG868" s="190"/>
      <c r="AH868" s="190"/>
      <c r="AI868" s="190"/>
      <c r="AJ868" s="190"/>
      <c r="AK868" s="190"/>
      <c r="AL868" s="190"/>
      <c r="AM868" s="190"/>
      <c r="AN868" s="190"/>
      <c r="AO868" s="190"/>
      <c r="AP868" s="190"/>
      <c r="AQ868" s="190"/>
      <c r="AR868" s="190"/>
      <c r="AS868" s="190"/>
      <c r="AT868" s="190"/>
      <c r="AU868" s="190"/>
      <c r="AV868" s="190"/>
      <c r="AW868" s="190"/>
      <c r="AX868" s="190"/>
      <c r="AY868" s="190"/>
      <c r="AZ868" s="190"/>
      <c r="BA868" s="190"/>
      <c r="BB868" s="190"/>
      <c r="BC868" s="190"/>
      <c r="BD868" s="190"/>
      <c r="BE868" s="190"/>
      <c r="BF868" s="190"/>
      <c r="BG868" s="190"/>
      <c r="BH868" s="190"/>
      <c r="BI868" s="190"/>
      <c r="BJ868" s="190"/>
      <c r="BK868" s="190"/>
      <c r="BL868" s="190"/>
      <c r="BM868" s="190"/>
      <c r="BN868" s="190"/>
      <c r="BO868" s="190"/>
      <c r="BP868" s="190"/>
      <c r="BQ868" s="190"/>
      <c r="BR868" s="190"/>
      <c r="BS868" s="190"/>
      <c r="BT868" s="190"/>
      <c r="BU868" s="190"/>
      <c r="BV868" s="190"/>
      <c r="BW868" s="190"/>
      <c r="BX868" s="190"/>
      <c r="BY868" s="190"/>
      <c r="BZ868" s="190"/>
      <c r="CA868" s="190"/>
      <c r="CB868" s="190"/>
      <c r="CC868" s="190"/>
      <c r="CD868" s="190"/>
      <c r="CE868" s="190"/>
      <c r="CF868" s="190"/>
      <c r="CG868" s="190"/>
      <c r="CH868" s="190"/>
      <c r="CI868" s="190"/>
      <c r="CJ868" s="190"/>
      <c r="CK868" s="190"/>
      <c r="CL868" s="190"/>
      <c r="CN868" s="201"/>
      <c r="CO868" s="190"/>
      <c r="CP868" s="190"/>
      <c r="CQ868" s="190"/>
      <c r="CR868" s="190"/>
      <c r="CS868" s="190"/>
      <c r="CT868" s="190"/>
      <c r="CU868" s="190"/>
      <c r="CV868" s="190"/>
      <c r="CW868" s="190"/>
      <c r="CX868" s="190"/>
      <c r="CY868" s="190"/>
      <c r="CZ868" s="190"/>
      <c r="DA868" s="190"/>
      <c r="DB868" s="190"/>
      <c r="DC868" s="190"/>
      <c r="DD868" s="190"/>
      <c r="DE868" s="190"/>
      <c r="DF868" s="190"/>
      <c r="DG868" s="190"/>
      <c r="DH868" s="190"/>
      <c r="DI868" s="190"/>
      <c r="DJ868" s="190"/>
      <c r="DK868" s="190"/>
      <c r="DL868" s="190"/>
    </row>
    <row r="869" spans="1:116" x14ac:dyDescent="0.4">
      <c r="A869" s="174"/>
      <c r="E869" s="8"/>
      <c r="G869" s="175" t="s">
        <v>463</v>
      </c>
      <c r="H869" s="200"/>
      <c r="I869" s="201"/>
      <c r="J869" s="201"/>
      <c r="K869" s="202"/>
      <c r="L869" s="202"/>
      <c r="M869" s="202"/>
      <c r="N869" s="202"/>
      <c r="O869" s="202"/>
      <c r="P869" s="202"/>
      <c r="R869" s="202"/>
      <c r="S869" s="190" t="str">
        <f t="shared" ref="S869:CD869" si="1007">S$22</f>
        <v>S$18</v>
      </c>
      <c r="T869" s="190" t="str">
        <f t="shared" si="1007"/>
        <v>T$18</v>
      </c>
      <c r="U869" s="190" t="str">
        <f t="shared" si="1007"/>
        <v>U$18</v>
      </c>
      <c r="V869" s="190" t="str">
        <f t="shared" si="1007"/>
        <v>V$18</v>
      </c>
      <c r="W869" s="190" t="str">
        <f t="shared" si="1007"/>
        <v>W$18</v>
      </c>
      <c r="X869" s="190" t="str">
        <f t="shared" si="1007"/>
        <v>X$18</v>
      </c>
      <c r="Y869" s="190" t="str">
        <f t="shared" si="1007"/>
        <v>Y$18</v>
      </c>
      <c r="Z869" s="190" t="str">
        <f t="shared" si="1007"/>
        <v>Z$18</v>
      </c>
      <c r="AA869" s="190" t="str">
        <f t="shared" si="1007"/>
        <v>AA$18</v>
      </c>
      <c r="AB869" s="190" t="str">
        <f t="shared" si="1007"/>
        <v>AB$18</v>
      </c>
      <c r="AC869" s="190" t="str">
        <f t="shared" si="1007"/>
        <v>AC$18</v>
      </c>
      <c r="AD869" s="190" t="str">
        <f t="shared" si="1007"/>
        <v>AD$18</v>
      </c>
      <c r="AE869" s="190" t="str">
        <f t="shared" si="1007"/>
        <v>AE$18</v>
      </c>
      <c r="AF869" s="190" t="str">
        <f t="shared" si="1007"/>
        <v>AF$18</v>
      </c>
      <c r="AG869" s="190" t="str">
        <f t="shared" si="1007"/>
        <v>AG$18</v>
      </c>
      <c r="AH869" s="190" t="str">
        <f t="shared" si="1007"/>
        <v>AH$18</v>
      </c>
      <c r="AI869" s="190" t="str">
        <f t="shared" si="1007"/>
        <v>AI$18</v>
      </c>
      <c r="AJ869" s="190" t="str">
        <f t="shared" si="1007"/>
        <v>AJ$18</v>
      </c>
      <c r="AK869" s="190" t="str">
        <f t="shared" si="1007"/>
        <v>AK$18</v>
      </c>
      <c r="AL869" s="190" t="str">
        <f t="shared" si="1007"/>
        <v>AL$18</v>
      </c>
      <c r="AM869" s="190" t="str">
        <f t="shared" si="1007"/>
        <v>AM$18</v>
      </c>
      <c r="AN869" s="190" t="str">
        <f t="shared" si="1007"/>
        <v>AN$18</v>
      </c>
      <c r="AO869" s="190" t="str">
        <f t="shared" si="1007"/>
        <v>AO$18</v>
      </c>
      <c r="AP869" s="190" t="str">
        <f t="shared" si="1007"/>
        <v>AP$18</v>
      </c>
      <c r="AQ869" s="190" t="str">
        <f t="shared" si="1007"/>
        <v>AQ$18</v>
      </c>
      <c r="AR869" s="190" t="str">
        <f t="shared" si="1007"/>
        <v>AR$18</v>
      </c>
      <c r="AS869" s="190" t="str">
        <f t="shared" si="1007"/>
        <v>AS$18</v>
      </c>
      <c r="AT869" s="190" t="str">
        <f t="shared" si="1007"/>
        <v>AT$18</v>
      </c>
      <c r="AU869" s="190" t="str">
        <f t="shared" si="1007"/>
        <v>AU$18</v>
      </c>
      <c r="AV869" s="190" t="str">
        <f t="shared" si="1007"/>
        <v>AV$18</v>
      </c>
      <c r="AW869" s="190" t="str">
        <f t="shared" si="1007"/>
        <v>AW$18</v>
      </c>
      <c r="AX869" s="190" t="str">
        <f t="shared" si="1007"/>
        <v>AX$18</v>
      </c>
      <c r="AY869" s="190" t="str">
        <f t="shared" si="1007"/>
        <v>AY$18</v>
      </c>
      <c r="AZ869" s="190" t="str">
        <f t="shared" si="1007"/>
        <v>AZ$18</v>
      </c>
      <c r="BA869" s="190" t="str">
        <f t="shared" si="1007"/>
        <v>BA$18</v>
      </c>
      <c r="BB869" s="190" t="str">
        <f t="shared" si="1007"/>
        <v>BB$18</v>
      </c>
      <c r="BC869" s="190" t="str">
        <f t="shared" si="1007"/>
        <v>BC$18</v>
      </c>
      <c r="BD869" s="190" t="str">
        <f t="shared" si="1007"/>
        <v>BD$18</v>
      </c>
      <c r="BE869" s="190" t="str">
        <f t="shared" si="1007"/>
        <v>BE$18</v>
      </c>
      <c r="BF869" s="190" t="str">
        <f t="shared" si="1007"/>
        <v>BF$18</v>
      </c>
      <c r="BG869" s="190" t="str">
        <f t="shared" si="1007"/>
        <v>BG$18</v>
      </c>
      <c r="BH869" s="190" t="str">
        <f t="shared" si="1007"/>
        <v>BH$18</v>
      </c>
      <c r="BI869" s="190" t="str">
        <f t="shared" si="1007"/>
        <v>BI$18</v>
      </c>
      <c r="BJ869" s="190" t="str">
        <f t="shared" si="1007"/>
        <v>BJ$18</v>
      </c>
      <c r="BK869" s="190" t="str">
        <f t="shared" si="1007"/>
        <v>BK$18</v>
      </c>
      <c r="BL869" s="190" t="str">
        <f t="shared" si="1007"/>
        <v>BL$18</v>
      </c>
      <c r="BM869" s="190" t="str">
        <f t="shared" si="1007"/>
        <v>BM$18</v>
      </c>
      <c r="BN869" s="190" t="str">
        <f t="shared" si="1007"/>
        <v>BN$18</v>
      </c>
      <c r="BO869" s="190" t="str">
        <f t="shared" si="1007"/>
        <v>BO$18</v>
      </c>
      <c r="BP869" s="190" t="str">
        <f t="shared" si="1007"/>
        <v>BP$18</v>
      </c>
      <c r="BQ869" s="190" t="str">
        <f t="shared" si="1007"/>
        <v>BQ$18</v>
      </c>
      <c r="BR869" s="190" t="str">
        <f t="shared" si="1007"/>
        <v>BR$18</v>
      </c>
      <c r="BS869" s="190" t="str">
        <f t="shared" si="1007"/>
        <v>BS$18</v>
      </c>
      <c r="BT869" s="190" t="str">
        <f t="shared" si="1007"/>
        <v>BT$18</v>
      </c>
      <c r="BU869" s="190" t="str">
        <f t="shared" si="1007"/>
        <v>BU$18</v>
      </c>
      <c r="BV869" s="190" t="str">
        <f t="shared" si="1007"/>
        <v>BV$18</v>
      </c>
      <c r="BW869" s="190" t="str">
        <f t="shared" si="1007"/>
        <v>BW$18</v>
      </c>
      <c r="BX869" s="190" t="str">
        <f t="shared" si="1007"/>
        <v>BX$18</v>
      </c>
      <c r="BY869" s="190" t="str">
        <f t="shared" si="1007"/>
        <v>BY$18</v>
      </c>
      <c r="BZ869" s="190" t="str">
        <f t="shared" si="1007"/>
        <v>BZ$18</v>
      </c>
      <c r="CA869" s="190" t="str">
        <f t="shared" si="1007"/>
        <v>CA$18</v>
      </c>
      <c r="CB869" s="190" t="str">
        <f t="shared" si="1007"/>
        <v>CB$18</v>
      </c>
      <c r="CC869" s="190" t="str">
        <f t="shared" si="1007"/>
        <v>CC$18</v>
      </c>
      <c r="CD869" s="190" t="str">
        <f t="shared" si="1007"/>
        <v>CD$18</v>
      </c>
      <c r="CE869" s="190" t="str">
        <f t="shared" ref="CE869:CL869" si="1008">CE$22</f>
        <v>CE$18</v>
      </c>
      <c r="CF869" s="190" t="str">
        <f t="shared" si="1008"/>
        <v>CF$18</v>
      </c>
      <c r="CG869" s="190" t="str">
        <f t="shared" si="1008"/>
        <v>CG$18</v>
      </c>
      <c r="CH869" s="190" t="str">
        <f t="shared" si="1008"/>
        <v>CH$18</v>
      </c>
      <c r="CI869" s="190" t="str">
        <f t="shared" si="1008"/>
        <v>CI$18</v>
      </c>
      <c r="CJ869" s="190" t="str">
        <f t="shared" si="1008"/>
        <v>CJ$18</v>
      </c>
      <c r="CK869" s="190" t="str">
        <f t="shared" si="1008"/>
        <v>CK$18</v>
      </c>
      <c r="CL869" s="190" t="str">
        <f t="shared" si="1008"/>
        <v>CL$18</v>
      </c>
      <c r="CN869" s="201"/>
      <c r="CO869" s="190" t="str">
        <f t="shared" ref="CO869:DL869" si="1009">CO$22</f>
        <v>CO$18</v>
      </c>
      <c r="CP869" s="190" t="str">
        <f t="shared" si="1009"/>
        <v>CP$18</v>
      </c>
      <c r="CQ869" s="190" t="str">
        <f t="shared" si="1009"/>
        <v>CQ$18</v>
      </c>
      <c r="CR869" s="190" t="str">
        <f t="shared" si="1009"/>
        <v>CR$18</v>
      </c>
      <c r="CS869" s="190" t="str">
        <f t="shared" si="1009"/>
        <v>CS$18</v>
      </c>
      <c r="CT869" s="190" t="str">
        <f t="shared" si="1009"/>
        <v>CT$18</v>
      </c>
      <c r="CU869" s="190" t="str">
        <f t="shared" si="1009"/>
        <v>CU$18</v>
      </c>
      <c r="CV869" s="190" t="str">
        <f t="shared" si="1009"/>
        <v>CV$18</v>
      </c>
      <c r="CW869" s="190" t="str">
        <f t="shared" si="1009"/>
        <v>CW$18</v>
      </c>
      <c r="CX869" s="190" t="str">
        <f t="shared" si="1009"/>
        <v>CX$18</v>
      </c>
      <c r="CY869" s="190" t="str">
        <f t="shared" si="1009"/>
        <v>CY$18</v>
      </c>
      <c r="CZ869" s="190" t="str">
        <f t="shared" si="1009"/>
        <v>CZ$18</v>
      </c>
      <c r="DA869" s="190" t="str">
        <f t="shared" si="1009"/>
        <v>DA$18</v>
      </c>
      <c r="DB869" s="190" t="str">
        <f t="shared" si="1009"/>
        <v>DB$18</v>
      </c>
      <c r="DC869" s="190" t="str">
        <f t="shared" si="1009"/>
        <v>DC$18</v>
      </c>
      <c r="DD869" s="190" t="str">
        <f t="shared" si="1009"/>
        <v>DD$18</v>
      </c>
      <c r="DE869" s="190" t="str">
        <f t="shared" si="1009"/>
        <v>DE$18</v>
      </c>
      <c r="DF869" s="190" t="str">
        <f t="shared" si="1009"/>
        <v>DF$18</v>
      </c>
      <c r="DG869" s="190" t="str">
        <f t="shared" si="1009"/>
        <v>DG$18</v>
      </c>
      <c r="DH869" s="190" t="str">
        <f t="shared" si="1009"/>
        <v>DH$18</v>
      </c>
      <c r="DI869" s="190" t="str">
        <f t="shared" si="1009"/>
        <v>DI$18</v>
      </c>
      <c r="DJ869" s="190" t="str">
        <f t="shared" si="1009"/>
        <v>DJ$18</v>
      </c>
      <c r="DK869" s="190" t="str">
        <f t="shared" si="1009"/>
        <v>DK$18</v>
      </c>
      <c r="DL869" s="190" t="str">
        <f t="shared" si="1009"/>
        <v>DL$18</v>
      </c>
    </row>
    <row r="870" spans="1:116" x14ac:dyDescent="0.4">
      <c r="A870" s="174"/>
      <c r="E870" s="8"/>
      <c r="G870" s="175" t="s">
        <v>464</v>
      </c>
      <c r="H870" s="200"/>
      <c r="I870" s="201"/>
      <c r="J870" s="201"/>
      <c r="K870" s="202"/>
      <c r="L870" s="202"/>
      <c r="M870" s="202"/>
      <c r="N870" s="202"/>
      <c r="O870" s="202"/>
      <c r="P870" s="202"/>
      <c r="R870" s="202"/>
      <c r="S870" s="190" t="str">
        <f t="shared" ref="S870:CD870" si="1010">S$23</f>
        <v>S$19</v>
      </c>
      <c r="T870" s="190" t="str">
        <f t="shared" si="1010"/>
        <v>T$19</v>
      </c>
      <c r="U870" s="190" t="str">
        <f t="shared" si="1010"/>
        <v>U$19</v>
      </c>
      <c r="V870" s="190" t="str">
        <f t="shared" si="1010"/>
        <v>V$19</v>
      </c>
      <c r="W870" s="190" t="str">
        <f t="shared" si="1010"/>
        <v>W$19</v>
      </c>
      <c r="X870" s="190" t="str">
        <f t="shared" si="1010"/>
        <v>X$19</v>
      </c>
      <c r="Y870" s="190" t="str">
        <f t="shared" si="1010"/>
        <v>Y$19</v>
      </c>
      <c r="Z870" s="190" t="str">
        <f t="shared" si="1010"/>
        <v>Z$19</v>
      </c>
      <c r="AA870" s="190" t="str">
        <f t="shared" si="1010"/>
        <v>AA$19</v>
      </c>
      <c r="AB870" s="190" t="str">
        <f t="shared" si="1010"/>
        <v>AB$19</v>
      </c>
      <c r="AC870" s="190" t="str">
        <f t="shared" si="1010"/>
        <v>AC$19</v>
      </c>
      <c r="AD870" s="190" t="str">
        <f t="shared" si="1010"/>
        <v>AD$19</v>
      </c>
      <c r="AE870" s="190" t="str">
        <f t="shared" si="1010"/>
        <v>AE$19</v>
      </c>
      <c r="AF870" s="190" t="str">
        <f t="shared" si="1010"/>
        <v>AF$19</v>
      </c>
      <c r="AG870" s="190" t="str">
        <f t="shared" si="1010"/>
        <v>AG$19</v>
      </c>
      <c r="AH870" s="190" t="str">
        <f t="shared" si="1010"/>
        <v>AH$19</v>
      </c>
      <c r="AI870" s="190" t="str">
        <f t="shared" si="1010"/>
        <v>AI$19</v>
      </c>
      <c r="AJ870" s="190" t="str">
        <f t="shared" si="1010"/>
        <v>AJ$19</v>
      </c>
      <c r="AK870" s="190" t="str">
        <f t="shared" si="1010"/>
        <v>AK$19</v>
      </c>
      <c r="AL870" s="190" t="str">
        <f t="shared" si="1010"/>
        <v>AL$19</v>
      </c>
      <c r="AM870" s="190" t="str">
        <f t="shared" si="1010"/>
        <v>AM$19</v>
      </c>
      <c r="AN870" s="190" t="str">
        <f t="shared" si="1010"/>
        <v>AN$19</v>
      </c>
      <c r="AO870" s="190" t="str">
        <f t="shared" si="1010"/>
        <v>AO$19</v>
      </c>
      <c r="AP870" s="190" t="str">
        <f t="shared" si="1010"/>
        <v>AP$19</v>
      </c>
      <c r="AQ870" s="190" t="str">
        <f t="shared" si="1010"/>
        <v>AQ$19</v>
      </c>
      <c r="AR870" s="190" t="str">
        <f t="shared" si="1010"/>
        <v>AR$19</v>
      </c>
      <c r="AS870" s="190" t="str">
        <f t="shared" si="1010"/>
        <v>AS$19</v>
      </c>
      <c r="AT870" s="190" t="str">
        <f t="shared" si="1010"/>
        <v>AT$19</v>
      </c>
      <c r="AU870" s="190" t="str">
        <f t="shared" si="1010"/>
        <v>AU$19</v>
      </c>
      <c r="AV870" s="190" t="str">
        <f t="shared" si="1010"/>
        <v>AV$19</v>
      </c>
      <c r="AW870" s="190" t="str">
        <f t="shared" si="1010"/>
        <v>AW$19</v>
      </c>
      <c r="AX870" s="190" t="str">
        <f t="shared" si="1010"/>
        <v>AX$19</v>
      </c>
      <c r="AY870" s="190" t="str">
        <f t="shared" si="1010"/>
        <v>AY$19</v>
      </c>
      <c r="AZ870" s="190" t="str">
        <f t="shared" si="1010"/>
        <v>AZ$19</v>
      </c>
      <c r="BA870" s="190" t="str">
        <f t="shared" si="1010"/>
        <v>BA$19</v>
      </c>
      <c r="BB870" s="190" t="str">
        <f t="shared" si="1010"/>
        <v>BB$19</v>
      </c>
      <c r="BC870" s="190" t="str">
        <f t="shared" si="1010"/>
        <v>BC$19</v>
      </c>
      <c r="BD870" s="190" t="str">
        <f t="shared" si="1010"/>
        <v>BD$19</v>
      </c>
      <c r="BE870" s="190" t="str">
        <f t="shared" si="1010"/>
        <v>BE$19</v>
      </c>
      <c r="BF870" s="190" t="str">
        <f t="shared" si="1010"/>
        <v>BF$19</v>
      </c>
      <c r="BG870" s="190" t="str">
        <f t="shared" si="1010"/>
        <v>BG$19</v>
      </c>
      <c r="BH870" s="190" t="str">
        <f t="shared" si="1010"/>
        <v>BH$19</v>
      </c>
      <c r="BI870" s="190" t="str">
        <f t="shared" si="1010"/>
        <v>BI$19</v>
      </c>
      <c r="BJ870" s="190" t="str">
        <f t="shared" si="1010"/>
        <v>BJ$19</v>
      </c>
      <c r="BK870" s="190" t="str">
        <f t="shared" si="1010"/>
        <v>BK$19</v>
      </c>
      <c r="BL870" s="190" t="str">
        <f t="shared" si="1010"/>
        <v>BL$19</v>
      </c>
      <c r="BM870" s="190" t="str">
        <f t="shared" si="1010"/>
        <v>BM$19</v>
      </c>
      <c r="BN870" s="190" t="str">
        <f t="shared" si="1010"/>
        <v>BN$19</v>
      </c>
      <c r="BO870" s="190" t="str">
        <f t="shared" si="1010"/>
        <v>BO$19</v>
      </c>
      <c r="BP870" s="190" t="str">
        <f t="shared" si="1010"/>
        <v>BP$19</v>
      </c>
      <c r="BQ870" s="190" t="str">
        <f t="shared" si="1010"/>
        <v>BQ$19</v>
      </c>
      <c r="BR870" s="190" t="str">
        <f t="shared" si="1010"/>
        <v>BR$19</v>
      </c>
      <c r="BS870" s="190" t="str">
        <f t="shared" si="1010"/>
        <v>BS$19</v>
      </c>
      <c r="BT870" s="190" t="str">
        <f t="shared" si="1010"/>
        <v>BT$19</v>
      </c>
      <c r="BU870" s="190" t="str">
        <f t="shared" si="1010"/>
        <v>BU$19</v>
      </c>
      <c r="BV870" s="190" t="str">
        <f t="shared" si="1010"/>
        <v>BV$19</v>
      </c>
      <c r="BW870" s="190" t="str">
        <f t="shared" si="1010"/>
        <v>BW$19</v>
      </c>
      <c r="BX870" s="190" t="str">
        <f t="shared" si="1010"/>
        <v>BX$19</v>
      </c>
      <c r="BY870" s="190" t="str">
        <f t="shared" si="1010"/>
        <v>BY$19</v>
      </c>
      <c r="BZ870" s="190" t="str">
        <f t="shared" si="1010"/>
        <v>BZ$19</v>
      </c>
      <c r="CA870" s="190" t="str">
        <f t="shared" si="1010"/>
        <v>CA$19</v>
      </c>
      <c r="CB870" s="190" t="str">
        <f t="shared" si="1010"/>
        <v>CB$19</v>
      </c>
      <c r="CC870" s="190" t="str">
        <f t="shared" si="1010"/>
        <v>CC$19</v>
      </c>
      <c r="CD870" s="190" t="str">
        <f t="shared" si="1010"/>
        <v>CD$19</v>
      </c>
      <c r="CE870" s="190" t="str">
        <f t="shared" ref="CE870:CL870" si="1011">CE$23</f>
        <v>CE$19</v>
      </c>
      <c r="CF870" s="190" t="str">
        <f t="shared" si="1011"/>
        <v>CF$19</v>
      </c>
      <c r="CG870" s="190" t="str">
        <f t="shared" si="1011"/>
        <v>CG$19</v>
      </c>
      <c r="CH870" s="190" t="str">
        <f t="shared" si="1011"/>
        <v>CH$19</v>
      </c>
      <c r="CI870" s="190" t="str">
        <f t="shared" si="1011"/>
        <v>CI$19</v>
      </c>
      <c r="CJ870" s="190" t="str">
        <f t="shared" si="1011"/>
        <v>CJ$19</v>
      </c>
      <c r="CK870" s="190" t="str">
        <f t="shared" si="1011"/>
        <v>CK$19</v>
      </c>
      <c r="CL870" s="190" t="str">
        <f t="shared" si="1011"/>
        <v>CL$19</v>
      </c>
      <c r="CN870" s="201"/>
      <c r="CO870" s="190" t="str">
        <f t="shared" ref="CO870:DL870" si="1012">CO$23</f>
        <v>CO$19</v>
      </c>
      <c r="CP870" s="190" t="str">
        <f t="shared" si="1012"/>
        <v>CP$19</v>
      </c>
      <c r="CQ870" s="190" t="str">
        <f t="shared" si="1012"/>
        <v>CQ$19</v>
      </c>
      <c r="CR870" s="190" t="str">
        <f t="shared" si="1012"/>
        <v>CR$19</v>
      </c>
      <c r="CS870" s="190" t="str">
        <f t="shared" si="1012"/>
        <v>CS$19</v>
      </c>
      <c r="CT870" s="190" t="str">
        <f t="shared" si="1012"/>
        <v>CT$19</v>
      </c>
      <c r="CU870" s="190" t="str">
        <f t="shared" si="1012"/>
        <v>CU$19</v>
      </c>
      <c r="CV870" s="190" t="str">
        <f t="shared" si="1012"/>
        <v>CV$19</v>
      </c>
      <c r="CW870" s="190" t="str">
        <f t="shared" si="1012"/>
        <v>CW$19</v>
      </c>
      <c r="CX870" s="190" t="str">
        <f t="shared" si="1012"/>
        <v>CX$19</v>
      </c>
      <c r="CY870" s="190" t="str">
        <f t="shared" si="1012"/>
        <v>CY$19</v>
      </c>
      <c r="CZ870" s="190" t="str">
        <f t="shared" si="1012"/>
        <v>CZ$19</v>
      </c>
      <c r="DA870" s="190" t="str">
        <f t="shared" si="1012"/>
        <v>DA$19</v>
      </c>
      <c r="DB870" s="190" t="str">
        <f t="shared" si="1012"/>
        <v>DB$19</v>
      </c>
      <c r="DC870" s="190" t="str">
        <f t="shared" si="1012"/>
        <v>DC$19</v>
      </c>
      <c r="DD870" s="190" t="str">
        <f t="shared" si="1012"/>
        <v>DD$19</v>
      </c>
      <c r="DE870" s="190" t="str">
        <f t="shared" si="1012"/>
        <v>DE$19</v>
      </c>
      <c r="DF870" s="190" t="str">
        <f t="shared" si="1012"/>
        <v>DF$19</v>
      </c>
      <c r="DG870" s="190" t="str">
        <f t="shared" si="1012"/>
        <v>DG$19</v>
      </c>
      <c r="DH870" s="190" t="str">
        <f t="shared" si="1012"/>
        <v>DH$19</v>
      </c>
      <c r="DI870" s="190" t="str">
        <f t="shared" si="1012"/>
        <v>DI$19</v>
      </c>
      <c r="DJ870" s="190" t="str">
        <f t="shared" si="1012"/>
        <v>DJ$19</v>
      </c>
      <c r="DK870" s="190" t="str">
        <f t="shared" si="1012"/>
        <v>DK$19</v>
      </c>
      <c r="DL870" s="190" t="str">
        <f t="shared" si="1012"/>
        <v>DL$19</v>
      </c>
    </row>
    <row r="871" spans="1:116" x14ac:dyDescent="0.4">
      <c r="A871" s="31" t="s">
        <v>218</v>
      </c>
      <c r="B871" s="31" t="s">
        <v>81</v>
      </c>
      <c r="C871" s="31"/>
      <c r="D871" t="s">
        <v>823</v>
      </c>
      <c r="E871" s="8" t="str">
        <f t="shared" ref="E871:E875" si="1013">ROW()&amp;" "&amp;D871</f>
        <v>871 SALES-S</v>
      </c>
      <c r="F871" t="s">
        <v>438</v>
      </c>
      <c r="G871" s="66" t="s">
        <v>826</v>
      </c>
      <c r="H871" s="22"/>
      <c r="I871" s="306"/>
      <c r="J871" s="306"/>
      <c r="K871" s="22"/>
      <c r="L871" s="22"/>
      <c r="M871" s="22"/>
      <c r="N871" s="22"/>
      <c r="O871" s="22"/>
      <c r="P871" s="22"/>
      <c r="R871" s="66"/>
      <c r="S871" s="307"/>
      <c r="T871" s="307"/>
      <c r="U871" s="307"/>
      <c r="V871" s="307"/>
      <c r="W871" s="307"/>
      <c r="X871" s="307"/>
      <c r="Y871" s="307"/>
      <c r="Z871" s="307"/>
      <c r="AA871" s="307"/>
      <c r="AB871" s="307"/>
      <c r="AC871" s="307"/>
      <c r="AD871" s="307"/>
      <c r="AE871" s="307"/>
      <c r="AF871" s="307"/>
      <c r="AG871" s="307"/>
      <c r="AH871" s="307"/>
      <c r="AI871" s="307"/>
      <c r="AJ871" s="307"/>
      <c r="AK871" s="307"/>
      <c r="AL871" s="307"/>
      <c r="AM871" s="307"/>
      <c r="AN871" s="307"/>
      <c r="AO871" s="307"/>
      <c r="AP871" s="307"/>
      <c r="AQ871" s="307"/>
      <c r="AR871" s="307"/>
      <c r="AS871" s="307"/>
      <c r="AT871" s="307"/>
      <c r="AU871" s="307"/>
      <c r="AV871" s="307"/>
      <c r="AW871" s="307"/>
      <c r="AX871" s="307"/>
      <c r="AY871" s="307"/>
      <c r="AZ871" s="307"/>
      <c r="BA871" s="307"/>
      <c r="BB871" s="307"/>
      <c r="BC871" s="307"/>
      <c r="BD871" s="307"/>
      <c r="BE871" s="307"/>
      <c r="BF871" s="307"/>
      <c r="BG871" s="307"/>
      <c r="BH871" s="307"/>
      <c r="BI871" s="307"/>
      <c r="BJ871" s="307"/>
      <c r="BK871" s="307"/>
      <c r="BL871" s="307"/>
      <c r="BM871" s="307"/>
      <c r="BN871" s="307"/>
      <c r="BO871" s="307"/>
      <c r="BP871" s="307"/>
      <c r="BQ871" s="307"/>
      <c r="BR871" s="307"/>
      <c r="BS871" s="307"/>
      <c r="BT871" s="307"/>
      <c r="BU871" s="307"/>
      <c r="BV871" s="307"/>
      <c r="BW871" s="307"/>
      <c r="BX871" s="307"/>
      <c r="BY871" s="307"/>
      <c r="BZ871" s="307"/>
      <c r="CA871" s="307"/>
      <c r="CB871" s="307"/>
      <c r="CC871" s="307"/>
      <c r="CD871" s="307"/>
      <c r="CE871" s="307"/>
      <c r="CF871" s="307"/>
      <c r="CG871" s="307"/>
      <c r="CH871" s="307"/>
      <c r="CI871" s="307"/>
      <c r="CJ871" s="307"/>
      <c r="CK871" s="307"/>
      <c r="CL871" s="307"/>
      <c r="CN871" s="306"/>
      <c r="CO871" s="307"/>
      <c r="CP871" s="307"/>
      <c r="CQ871" s="307"/>
      <c r="CR871" s="307"/>
      <c r="CS871" s="307"/>
      <c r="CT871" s="307"/>
      <c r="CU871" s="307"/>
      <c r="CV871" s="307"/>
      <c r="CW871" s="307"/>
      <c r="CX871" s="307"/>
      <c r="CY871" s="307"/>
      <c r="CZ871" s="307"/>
      <c r="DA871" s="307"/>
      <c r="DB871" s="307"/>
      <c r="DC871" s="307"/>
      <c r="DD871" s="307"/>
      <c r="DE871" s="307"/>
      <c r="DF871" s="307"/>
      <c r="DG871" s="307"/>
      <c r="DH871" s="307"/>
      <c r="DI871" s="307"/>
      <c r="DJ871" s="307"/>
      <c r="DK871" s="307"/>
      <c r="DL871" s="307"/>
    </row>
    <row r="872" spans="1:116" x14ac:dyDescent="0.4">
      <c r="A872" s="31"/>
      <c r="C872" s="31"/>
      <c r="D872" t="s">
        <v>823</v>
      </c>
      <c r="E872" s="8" t="str">
        <f t="shared" si="1013"/>
        <v>872 SALES-S</v>
      </c>
      <c r="G872" s="95" t="str">
        <f>G874&amp;":"</f>
        <v>Sales - (Primary label):</v>
      </c>
      <c r="H872" s="31"/>
      <c r="I872" s="73"/>
      <c r="J872" s="73"/>
      <c r="K872" s="31"/>
      <c r="L872" s="31"/>
      <c r="M872" s="31"/>
      <c r="N872" s="31"/>
      <c r="O872" s="31"/>
      <c r="P872" s="31"/>
      <c r="R872" s="67"/>
      <c r="S872" s="156"/>
      <c r="T872" s="156"/>
      <c r="U872" s="156"/>
      <c r="V872" s="156"/>
      <c r="W872" s="156"/>
      <c r="X872" s="156"/>
      <c r="Y872" s="156"/>
      <c r="Z872" s="156"/>
      <c r="AA872" s="156"/>
      <c r="AB872" s="156"/>
      <c r="AC872" s="156"/>
      <c r="AD872" s="156"/>
      <c r="AE872" s="156"/>
      <c r="AF872" s="156"/>
      <c r="AG872" s="156"/>
      <c r="AH872" s="156"/>
      <c r="AI872" s="156"/>
      <c r="AJ872" s="156"/>
      <c r="AK872" s="156"/>
      <c r="AL872" s="156"/>
      <c r="AM872" s="156"/>
      <c r="AN872" s="156"/>
      <c r="AO872" s="156"/>
      <c r="AP872" s="156"/>
      <c r="AQ872" s="156"/>
      <c r="AR872" s="156"/>
      <c r="AS872" s="156"/>
      <c r="AT872" s="156"/>
      <c r="AU872" s="156"/>
      <c r="AV872" s="156"/>
      <c r="AW872" s="156"/>
      <c r="AX872" s="156"/>
      <c r="AY872" s="156"/>
      <c r="AZ872" s="156"/>
      <c r="BA872" s="156"/>
      <c r="BB872" s="156"/>
      <c r="BC872" s="156"/>
      <c r="BD872" s="156"/>
      <c r="BE872" s="156"/>
      <c r="BF872" s="156"/>
      <c r="BG872" s="156"/>
      <c r="BH872" s="156"/>
      <c r="BI872" s="156"/>
      <c r="BJ872" s="156"/>
      <c r="BK872" s="156"/>
      <c r="BL872" s="156"/>
      <c r="BM872" s="156"/>
      <c r="BN872" s="156"/>
      <c r="BO872" s="156"/>
      <c r="BP872" s="156"/>
      <c r="BQ872" s="156"/>
      <c r="BR872" s="156"/>
      <c r="BS872" s="156"/>
      <c r="BT872" s="156"/>
      <c r="BU872" s="156"/>
      <c r="BV872" s="156"/>
      <c r="BW872" s="156"/>
      <c r="BX872" s="156"/>
      <c r="BY872" s="156"/>
      <c r="BZ872" s="156"/>
      <c r="CA872" s="156"/>
      <c r="CB872" s="156"/>
      <c r="CC872" s="156"/>
      <c r="CD872" s="156"/>
      <c r="CE872" s="156"/>
      <c r="CF872" s="156"/>
      <c r="CG872" s="156"/>
      <c r="CH872" s="156"/>
      <c r="CI872" s="156"/>
      <c r="CJ872" s="156"/>
      <c r="CK872" s="156"/>
      <c r="CL872" s="156"/>
      <c r="CN872" s="73"/>
      <c r="CO872" s="156"/>
      <c r="CP872" s="156"/>
      <c r="CQ872" s="156"/>
      <c r="CR872" s="156"/>
      <c r="CS872" s="156"/>
      <c r="CT872" s="156"/>
      <c r="CU872" s="156"/>
      <c r="CV872" s="156"/>
      <c r="CW872" s="156"/>
      <c r="CX872" s="156"/>
      <c r="CY872" s="156"/>
      <c r="CZ872" s="156"/>
      <c r="DA872" s="156"/>
      <c r="DB872" s="156"/>
      <c r="DC872" s="156"/>
      <c r="DD872" s="156"/>
      <c r="DE872" s="156"/>
      <c r="DF872" s="156"/>
      <c r="DG872" s="156"/>
      <c r="DH872" s="156"/>
      <c r="DI872" s="156"/>
      <c r="DJ872" s="156"/>
      <c r="DK872" s="156"/>
      <c r="DL872" s="156"/>
    </row>
    <row r="873" spans="1:116" x14ac:dyDescent="0.4">
      <c r="B873" t="str">
        <f>E873</f>
        <v>873 SALES-S</v>
      </c>
      <c r="D873" t="s">
        <v>823</v>
      </c>
      <c r="E873" s="8" t="str">
        <f t="shared" si="1013"/>
        <v>873 SALES-S</v>
      </c>
      <c r="G873" s="145" t="str">
        <f>"$ sales/new "&amp;G877</f>
        <v>$ sales/new primary unit</v>
      </c>
      <c r="H873" s="12"/>
      <c r="I873" s="60"/>
      <c r="J873" s="60"/>
      <c r="K873" s="18">
        <v>5</v>
      </c>
      <c r="L873" s="18">
        <v>5</v>
      </c>
      <c r="M873" s="18">
        <v>5</v>
      </c>
      <c r="N873" s="18">
        <v>5</v>
      </c>
      <c r="O873" s="18">
        <v>5</v>
      </c>
      <c r="P873" s="18">
        <v>5</v>
      </c>
      <c r="R873" s="19"/>
      <c r="S873" s="147" cm="1">
        <f t="array" ref="S873">INDEX($K:$P,ROW(),MATCH(S$3,$K$2:$P$2,0))</f>
        <v>5</v>
      </c>
      <c r="T873" s="147" cm="1">
        <f t="array" ref="T873">INDEX($K:$P,ROW(),MATCH(T$3,$K$2:$P$2,0))</f>
        <v>5</v>
      </c>
      <c r="U873" s="147" cm="1">
        <f t="array" ref="U873">INDEX($K:$P,ROW(),MATCH(U$3,$K$2:$P$2,0))</f>
        <v>5</v>
      </c>
      <c r="V873" s="147" cm="1">
        <f t="array" ref="V873">INDEX($K:$P,ROW(),MATCH(V$3,$K$2:$P$2,0))</f>
        <v>5</v>
      </c>
      <c r="W873" s="147" cm="1">
        <f t="array" ref="W873">INDEX($K:$P,ROW(),MATCH(W$3,$K$2:$P$2,0))</f>
        <v>5</v>
      </c>
      <c r="X873" s="147" cm="1">
        <f t="array" ref="X873">INDEX($K:$P,ROW(),MATCH(X$3,$K$2:$P$2,0))</f>
        <v>5</v>
      </c>
      <c r="Y873" s="147" cm="1">
        <f t="array" ref="Y873">INDEX($K:$P,ROW(),MATCH(Y$3,$K$2:$P$2,0))</f>
        <v>5</v>
      </c>
      <c r="Z873" s="147" cm="1">
        <f t="array" ref="Z873">INDEX($K:$P,ROW(),MATCH(Z$3,$K$2:$P$2,0))</f>
        <v>5</v>
      </c>
      <c r="AA873" s="147" cm="1">
        <f t="array" ref="AA873">INDEX($K:$P,ROW(),MATCH(AA$3,$K$2:$P$2,0))</f>
        <v>5</v>
      </c>
      <c r="AB873" s="147" cm="1">
        <f t="array" ref="AB873">INDEX($K:$P,ROW(),MATCH(AB$3,$K$2:$P$2,0))</f>
        <v>5</v>
      </c>
      <c r="AC873" s="147" cm="1">
        <f t="array" ref="AC873">INDEX($K:$P,ROW(),MATCH(AC$3,$K$2:$P$2,0))</f>
        <v>5</v>
      </c>
      <c r="AD873" s="147" cm="1">
        <f t="array" ref="AD873">INDEX($K:$P,ROW(),MATCH(AD$3,$K$2:$P$2,0))</f>
        <v>5</v>
      </c>
      <c r="AE873" s="147" cm="1">
        <f t="array" ref="AE873">INDEX($K:$P,ROW(),MATCH(AE$3,$K$2:$P$2,0))</f>
        <v>5</v>
      </c>
      <c r="AF873" s="147" cm="1">
        <f t="array" ref="AF873">INDEX($K:$P,ROW(),MATCH(AF$3,$K$2:$P$2,0))</f>
        <v>5</v>
      </c>
      <c r="AG873" s="147" cm="1">
        <f t="array" ref="AG873">INDEX($K:$P,ROW(),MATCH(AG$3,$K$2:$P$2,0))</f>
        <v>5</v>
      </c>
      <c r="AH873" s="147" cm="1">
        <f t="array" ref="AH873">INDEX($K:$P,ROW(),MATCH(AH$3,$K$2:$P$2,0))</f>
        <v>5</v>
      </c>
      <c r="AI873" s="147" cm="1">
        <f t="array" ref="AI873">INDEX($K:$P,ROW(),MATCH(AI$3,$K$2:$P$2,0))</f>
        <v>5</v>
      </c>
      <c r="AJ873" s="147" cm="1">
        <f t="array" ref="AJ873">INDEX($K:$P,ROW(),MATCH(AJ$3,$K$2:$P$2,0))</f>
        <v>5</v>
      </c>
      <c r="AK873" s="147" cm="1">
        <f t="array" ref="AK873">INDEX($K:$P,ROW(),MATCH(AK$3,$K$2:$P$2,0))</f>
        <v>5</v>
      </c>
      <c r="AL873" s="147" cm="1">
        <f t="array" ref="AL873">INDEX($K:$P,ROW(),MATCH(AL$3,$K$2:$P$2,0))</f>
        <v>5</v>
      </c>
      <c r="AM873" s="147" cm="1">
        <f t="array" ref="AM873">INDEX($K:$P,ROW(),MATCH(AM$3,$K$2:$P$2,0))</f>
        <v>5</v>
      </c>
      <c r="AN873" s="147" cm="1">
        <f t="array" ref="AN873">INDEX($K:$P,ROW(),MATCH(AN$3,$K$2:$P$2,0))</f>
        <v>5</v>
      </c>
      <c r="AO873" s="147" cm="1">
        <f t="array" ref="AO873">INDEX($K:$P,ROW(),MATCH(AO$3,$K$2:$P$2,0))</f>
        <v>5</v>
      </c>
      <c r="AP873" s="147" cm="1">
        <f t="array" ref="AP873">INDEX($K:$P,ROW(),MATCH(AP$3,$K$2:$P$2,0))</f>
        <v>5</v>
      </c>
      <c r="AQ873" s="147" cm="1">
        <f t="array" ref="AQ873">INDEX($K:$P,ROW(),MATCH(AQ$3,$K$2:$P$2,0))</f>
        <v>5</v>
      </c>
      <c r="AR873" s="147" cm="1">
        <f t="array" ref="AR873">INDEX($K:$P,ROW(),MATCH(AR$3,$K$2:$P$2,0))</f>
        <v>5</v>
      </c>
      <c r="AS873" s="147" cm="1">
        <f t="array" ref="AS873">INDEX($K:$P,ROW(),MATCH(AS$3,$K$2:$P$2,0))</f>
        <v>5</v>
      </c>
      <c r="AT873" s="147" cm="1">
        <f t="array" ref="AT873">INDEX($K:$P,ROW(),MATCH(AT$3,$K$2:$P$2,0))</f>
        <v>5</v>
      </c>
      <c r="AU873" s="147" cm="1">
        <f t="array" ref="AU873">INDEX($K:$P,ROW(),MATCH(AU$3,$K$2:$P$2,0))</f>
        <v>5</v>
      </c>
      <c r="AV873" s="147" cm="1">
        <f t="array" ref="AV873">INDEX($K:$P,ROW(),MATCH(AV$3,$K$2:$P$2,0))</f>
        <v>5</v>
      </c>
      <c r="AW873" s="147" cm="1">
        <f t="array" ref="AW873">INDEX($K:$P,ROW(),MATCH(AW$3,$K$2:$P$2,0))</f>
        <v>5</v>
      </c>
      <c r="AX873" s="147" cm="1">
        <f t="array" ref="AX873">INDEX($K:$P,ROW(),MATCH(AX$3,$K$2:$P$2,0))</f>
        <v>5</v>
      </c>
      <c r="AY873" s="147" cm="1">
        <f t="array" ref="AY873">INDEX($K:$P,ROW(),MATCH(AY$3,$K$2:$P$2,0))</f>
        <v>5</v>
      </c>
      <c r="AZ873" s="147" cm="1">
        <f t="array" ref="AZ873">INDEX($K:$P,ROW(),MATCH(AZ$3,$K$2:$P$2,0))</f>
        <v>5</v>
      </c>
      <c r="BA873" s="147" cm="1">
        <f t="array" ref="BA873">INDEX($K:$P,ROW(),MATCH(BA$3,$K$2:$P$2,0))</f>
        <v>5</v>
      </c>
      <c r="BB873" s="147" cm="1">
        <f t="array" ref="BB873">INDEX($K:$P,ROW(),MATCH(BB$3,$K$2:$P$2,0))</f>
        <v>5</v>
      </c>
      <c r="BC873" s="147" cm="1">
        <f t="array" ref="BC873">INDEX($K:$P,ROW(),MATCH(BC$3,$K$2:$P$2,0))</f>
        <v>5</v>
      </c>
      <c r="BD873" s="147" cm="1">
        <f t="array" ref="BD873">INDEX($K:$P,ROW(),MATCH(BD$3,$K$2:$P$2,0))</f>
        <v>5</v>
      </c>
      <c r="BE873" s="147" cm="1">
        <f t="array" ref="BE873">INDEX($K:$P,ROW(),MATCH(BE$3,$K$2:$P$2,0))</f>
        <v>5</v>
      </c>
      <c r="BF873" s="147" cm="1">
        <f t="array" ref="BF873">INDEX($K:$P,ROW(),MATCH(BF$3,$K$2:$P$2,0))</f>
        <v>5</v>
      </c>
      <c r="BG873" s="147" cm="1">
        <f t="array" ref="BG873">INDEX($K:$P,ROW(),MATCH(BG$3,$K$2:$P$2,0))</f>
        <v>5</v>
      </c>
      <c r="BH873" s="147" cm="1">
        <f t="array" ref="BH873">INDEX($K:$P,ROW(),MATCH(BH$3,$K$2:$P$2,0))</f>
        <v>5</v>
      </c>
      <c r="BI873" s="147" cm="1">
        <f t="array" ref="BI873">INDEX($K:$P,ROW(),MATCH(BI$3,$K$2:$P$2,0))</f>
        <v>5</v>
      </c>
      <c r="BJ873" s="147" cm="1">
        <f t="array" ref="BJ873">INDEX($K:$P,ROW(),MATCH(BJ$3,$K$2:$P$2,0))</f>
        <v>5</v>
      </c>
      <c r="BK873" s="147" cm="1">
        <f t="array" ref="BK873">INDEX($K:$P,ROW(),MATCH(BK$3,$K$2:$P$2,0))</f>
        <v>5</v>
      </c>
      <c r="BL873" s="147" cm="1">
        <f t="array" ref="BL873">INDEX($K:$P,ROW(),MATCH(BL$3,$K$2:$P$2,0))</f>
        <v>5</v>
      </c>
      <c r="BM873" s="147" cm="1">
        <f t="array" ref="BM873">INDEX($K:$P,ROW(),MATCH(BM$3,$K$2:$P$2,0))</f>
        <v>5</v>
      </c>
      <c r="BN873" s="147" cm="1">
        <f t="array" ref="BN873">INDEX($K:$P,ROW(),MATCH(BN$3,$K$2:$P$2,0))</f>
        <v>5</v>
      </c>
      <c r="BO873" s="147" cm="1">
        <f t="array" ref="BO873">INDEX($K:$P,ROW(),MATCH(BO$3,$K$2:$P$2,0))</f>
        <v>5</v>
      </c>
      <c r="BP873" s="147" cm="1">
        <f t="array" ref="BP873">INDEX($K:$P,ROW(),MATCH(BP$3,$K$2:$P$2,0))</f>
        <v>5</v>
      </c>
      <c r="BQ873" s="147" cm="1">
        <f t="array" ref="BQ873">INDEX($K:$P,ROW(),MATCH(BQ$3,$K$2:$P$2,0))</f>
        <v>5</v>
      </c>
      <c r="BR873" s="147" cm="1">
        <f t="array" ref="BR873">INDEX($K:$P,ROW(),MATCH(BR$3,$K$2:$P$2,0))</f>
        <v>5</v>
      </c>
      <c r="BS873" s="147" cm="1">
        <f t="array" ref="BS873">INDEX($K:$P,ROW(),MATCH(BS$3,$K$2:$P$2,0))</f>
        <v>5</v>
      </c>
      <c r="BT873" s="147" cm="1">
        <f t="array" ref="BT873">INDEX($K:$P,ROW(),MATCH(BT$3,$K$2:$P$2,0))</f>
        <v>5</v>
      </c>
      <c r="BU873" s="147" cm="1">
        <f t="array" ref="BU873">INDEX($K:$P,ROW(),MATCH(BU$3,$K$2:$P$2,0))</f>
        <v>5</v>
      </c>
      <c r="BV873" s="147" cm="1">
        <f t="array" ref="BV873">INDEX($K:$P,ROW(),MATCH(BV$3,$K$2:$P$2,0))</f>
        <v>5</v>
      </c>
      <c r="BW873" s="147" cm="1">
        <f t="array" ref="BW873">INDEX($K:$P,ROW(),MATCH(BW$3,$K$2:$P$2,0))</f>
        <v>5</v>
      </c>
      <c r="BX873" s="147" cm="1">
        <f t="array" ref="BX873">INDEX($K:$P,ROW(),MATCH(BX$3,$K$2:$P$2,0))</f>
        <v>5</v>
      </c>
      <c r="BY873" s="147" cm="1">
        <f t="array" ref="BY873">INDEX($K:$P,ROW(),MATCH(BY$3,$K$2:$P$2,0))</f>
        <v>5</v>
      </c>
      <c r="BZ873" s="147" cm="1">
        <f t="array" ref="BZ873">INDEX($K:$P,ROW(),MATCH(BZ$3,$K$2:$P$2,0))</f>
        <v>5</v>
      </c>
      <c r="CA873" s="147" cm="1">
        <f t="array" ref="CA873">INDEX($K:$P,ROW(),MATCH(CA$3,$K$2:$P$2,0))</f>
        <v>5</v>
      </c>
      <c r="CB873" s="147" cm="1">
        <f t="array" ref="CB873">INDEX($K:$P,ROW(),MATCH(CB$3,$K$2:$P$2,0))</f>
        <v>5</v>
      </c>
      <c r="CC873" s="147" cm="1">
        <f t="array" ref="CC873">INDEX($K:$P,ROW(),MATCH(CC$3,$K$2:$P$2,0))</f>
        <v>5</v>
      </c>
      <c r="CD873" s="147" cm="1">
        <f t="array" ref="CD873">INDEX($K:$P,ROW(),MATCH(CD$3,$K$2:$P$2,0))</f>
        <v>5</v>
      </c>
      <c r="CE873" s="147" cm="1">
        <f t="array" ref="CE873">INDEX($K:$P,ROW(),MATCH(CE$3,$K$2:$P$2,0))</f>
        <v>5</v>
      </c>
      <c r="CF873" s="147" cm="1">
        <f t="array" ref="CF873">INDEX($K:$P,ROW(),MATCH(CF$3,$K$2:$P$2,0))</f>
        <v>5</v>
      </c>
      <c r="CG873" s="147" cm="1">
        <f t="array" ref="CG873">INDEX($K:$P,ROW(),MATCH(CG$3,$K$2:$P$2,0))</f>
        <v>5</v>
      </c>
      <c r="CH873" s="147" cm="1">
        <f t="array" ref="CH873">INDEX($K:$P,ROW(),MATCH(CH$3,$K$2:$P$2,0))</f>
        <v>5</v>
      </c>
      <c r="CI873" s="147" cm="1">
        <f t="array" ref="CI873">INDEX($K:$P,ROW(),MATCH(CI$3,$K$2:$P$2,0))</f>
        <v>5</v>
      </c>
      <c r="CJ873" s="147" cm="1">
        <f t="array" ref="CJ873">INDEX($K:$P,ROW(),MATCH(CJ$3,$K$2:$P$2,0))</f>
        <v>5</v>
      </c>
      <c r="CK873" s="147" cm="1">
        <f t="array" ref="CK873">INDEX($K:$P,ROW(),MATCH(CK$3,$K$2:$P$2,0))</f>
        <v>5</v>
      </c>
      <c r="CL873" s="147" cm="1">
        <f t="array" ref="CL873">INDEX($K:$P,ROW(),MATCH(CL$3,$K$2:$P$2,0))</f>
        <v>5</v>
      </c>
      <c r="CN873" s="60"/>
      <c r="CO873" s="147" t="e" cm="1">
        <f t="array" ref="CO873">INDEX($K:$P,ROW(),MATCH(CO$3,$K$2:$P$2,0))</f>
        <v>#N/A</v>
      </c>
      <c r="CP873" s="147" t="e" cm="1">
        <f t="array" ref="CP873">INDEX($K:$P,ROW(),MATCH(CP$3,$K$2:$P$2,0))</f>
        <v>#N/A</v>
      </c>
      <c r="CQ873" s="147" t="e" cm="1">
        <f t="array" ref="CQ873">INDEX($K:$P,ROW(),MATCH(CQ$3,$K$2:$P$2,0))</f>
        <v>#N/A</v>
      </c>
      <c r="CR873" s="147" t="e" cm="1">
        <f t="array" ref="CR873">INDEX($K:$P,ROW(),MATCH(CR$3,$K$2:$P$2,0))</f>
        <v>#N/A</v>
      </c>
      <c r="CS873" s="147" t="e" cm="1">
        <f t="array" ref="CS873">INDEX($K:$P,ROW(),MATCH(CS$3,$K$2:$P$2,0))</f>
        <v>#N/A</v>
      </c>
      <c r="CT873" s="147" t="e" cm="1">
        <f t="array" ref="CT873">INDEX($K:$P,ROW(),MATCH(CT$3,$K$2:$P$2,0))</f>
        <v>#N/A</v>
      </c>
      <c r="CU873" s="147" t="e" cm="1">
        <f t="array" ref="CU873">INDEX($K:$P,ROW(),MATCH(CU$3,$K$2:$P$2,0))</f>
        <v>#N/A</v>
      </c>
      <c r="CV873" s="147" t="e" cm="1">
        <f t="array" ref="CV873">INDEX($K:$P,ROW(),MATCH(CV$3,$K$2:$P$2,0))</f>
        <v>#N/A</v>
      </c>
      <c r="CW873" s="147" t="e" cm="1">
        <f t="array" ref="CW873">INDEX($K:$P,ROW(),MATCH(CW$3,$K$2:$P$2,0))</f>
        <v>#N/A</v>
      </c>
      <c r="CX873" s="147" t="e" cm="1">
        <f t="array" ref="CX873">INDEX($K:$P,ROW(),MATCH(CX$3,$K$2:$P$2,0))</f>
        <v>#N/A</v>
      </c>
      <c r="CY873" s="147" t="e" cm="1">
        <f t="array" ref="CY873">INDEX($K:$P,ROW(),MATCH(CY$3,$K$2:$P$2,0))</f>
        <v>#N/A</v>
      </c>
      <c r="CZ873" s="147" t="e" cm="1">
        <f t="array" ref="CZ873">INDEX($K:$P,ROW(),MATCH(CZ$3,$K$2:$P$2,0))</f>
        <v>#N/A</v>
      </c>
      <c r="DA873" s="147" t="e" cm="1">
        <f t="array" ref="DA873">INDEX($K:$P,ROW(),MATCH(DA$3,$K$2:$P$2,0))</f>
        <v>#N/A</v>
      </c>
      <c r="DB873" s="147" t="e" cm="1">
        <f t="array" ref="DB873">INDEX($K:$P,ROW(),MATCH(DB$3,$K$2:$P$2,0))</f>
        <v>#N/A</v>
      </c>
      <c r="DC873" s="147" t="e" cm="1">
        <f t="array" ref="DC873">INDEX($K:$P,ROW(),MATCH(DC$3,$K$2:$P$2,0))</f>
        <v>#N/A</v>
      </c>
      <c r="DD873" s="147" t="e" cm="1">
        <f t="array" ref="DD873">INDEX($K:$P,ROW(),MATCH(DD$3,$K$2:$P$2,0))</f>
        <v>#N/A</v>
      </c>
      <c r="DE873" s="147" t="e" cm="1">
        <f t="array" ref="DE873">INDEX($K:$P,ROW(),MATCH(DE$3,$K$2:$P$2,0))</f>
        <v>#N/A</v>
      </c>
      <c r="DF873" s="147" t="e" cm="1">
        <f t="array" ref="DF873">INDEX($K:$P,ROW(),MATCH(DF$3,$K$2:$P$2,0))</f>
        <v>#N/A</v>
      </c>
      <c r="DG873" s="147" t="e" cm="1">
        <f t="array" ref="DG873">INDEX($K:$P,ROW(),MATCH(DG$3,$K$2:$P$2,0))</f>
        <v>#N/A</v>
      </c>
      <c r="DH873" s="147" t="e" cm="1">
        <f t="array" ref="DH873">INDEX($K:$P,ROW(),MATCH(DH$3,$K$2:$P$2,0))</f>
        <v>#N/A</v>
      </c>
      <c r="DI873" s="147" t="e" cm="1">
        <f t="array" ref="DI873">INDEX($K:$P,ROW(),MATCH(DI$3,$K$2:$P$2,0))</f>
        <v>#N/A</v>
      </c>
      <c r="DJ873" s="147" t="e" cm="1">
        <f t="array" ref="DJ873">INDEX($K:$P,ROW(),MATCH(DJ$3,$K$2:$P$2,0))</f>
        <v>#N/A</v>
      </c>
      <c r="DK873" s="147" t="e" cm="1">
        <f t="array" ref="DK873">INDEX($K:$P,ROW(),MATCH(DK$3,$K$2:$P$2,0))</f>
        <v>#N/A</v>
      </c>
      <c r="DL873" s="147" t="e" cm="1">
        <f t="array" ref="DL873">INDEX($K:$P,ROW(),MATCH(DL$3,$K$2:$P$2,0))</f>
        <v>#N/A</v>
      </c>
    </row>
    <row r="874" spans="1:116" x14ac:dyDescent="0.4">
      <c r="A874" s="27"/>
      <c r="B874" s="27"/>
      <c r="C874" s="27" t="s">
        <v>198</v>
      </c>
      <c r="D874" t="s">
        <v>823</v>
      </c>
      <c r="E874" s="8" t="str">
        <f t="shared" si="1013"/>
        <v>874 SALES-S</v>
      </c>
      <c r="F874" s="27"/>
      <c r="G874" s="126" t="str">
        <f>SUBSTITUTE(G871,":","")&amp;" - "&amp;G876</f>
        <v>Sales - (Primary label)</v>
      </c>
      <c r="H874" s="27"/>
      <c r="I874" s="78"/>
      <c r="J874" s="78"/>
      <c r="K874" s="118">
        <f ca="1">SUMIF($3:$3,K$2,874:874)</f>
        <v>300000</v>
      </c>
      <c r="L874" s="118">
        <f t="shared" ref="L874:P874" ca="1" si="1014">SUMIF($3:$3,L$2,874:874)</f>
        <v>300000</v>
      </c>
      <c r="M874" s="118">
        <f t="shared" ca="1" si="1014"/>
        <v>300000</v>
      </c>
      <c r="N874" s="118">
        <f t="shared" ca="1" si="1014"/>
        <v>300000</v>
      </c>
      <c r="O874" s="118">
        <f t="shared" ca="1" si="1014"/>
        <v>300000</v>
      </c>
      <c r="P874" s="118">
        <f t="shared" ca="1" si="1014"/>
        <v>300000</v>
      </c>
      <c r="R874" s="33"/>
      <c r="S874" s="148">
        <f ca="1">S873*INDIRECT(S866)</f>
        <v>25000</v>
      </c>
      <c r="T874" s="148">
        <f t="shared" ref="T874:CE874" ca="1" si="1015">T873*INDIRECT(T866)</f>
        <v>25000</v>
      </c>
      <c r="U874" s="148">
        <f t="shared" ca="1" si="1015"/>
        <v>25000</v>
      </c>
      <c r="V874" s="148">
        <f t="shared" ca="1" si="1015"/>
        <v>25000</v>
      </c>
      <c r="W874" s="148">
        <f t="shared" ca="1" si="1015"/>
        <v>25000</v>
      </c>
      <c r="X874" s="148">
        <f t="shared" ca="1" si="1015"/>
        <v>25000</v>
      </c>
      <c r="Y874" s="148">
        <f t="shared" ca="1" si="1015"/>
        <v>25000</v>
      </c>
      <c r="Z874" s="148">
        <f t="shared" ca="1" si="1015"/>
        <v>25000</v>
      </c>
      <c r="AA874" s="148">
        <f t="shared" ca="1" si="1015"/>
        <v>25000</v>
      </c>
      <c r="AB874" s="148">
        <f t="shared" ca="1" si="1015"/>
        <v>25000</v>
      </c>
      <c r="AC874" s="148">
        <f t="shared" ca="1" si="1015"/>
        <v>25000</v>
      </c>
      <c r="AD874" s="148">
        <f t="shared" ca="1" si="1015"/>
        <v>25000</v>
      </c>
      <c r="AE874" s="148">
        <f t="shared" ca="1" si="1015"/>
        <v>25000</v>
      </c>
      <c r="AF874" s="148">
        <f t="shared" ca="1" si="1015"/>
        <v>25000</v>
      </c>
      <c r="AG874" s="148">
        <f t="shared" ca="1" si="1015"/>
        <v>25000</v>
      </c>
      <c r="AH874" s="148">
        <f t="shared" ca="1" si="1015"/>
        <v>25000</v>
      </c>
      <c r="AI874" s="148">
        <f t="shared" ca="1" si="1015"/>
        <v>25000</v>
      </c>
      <c r="AJ874" s="148">
        <f t="shared" ca="1" si="1015"/>
        <v>25000</v>
      </c>
      <c r="AK874" s="148">
        <f t="shared" ca="1" si="1015"/>
        <v>25000</v>
      </c>
      <c r="AL874" s="148">
        <f t="shared" ca="1" si="1015"/>
        <v>25000</v>
      </c>
      <c r="AM874" s="148">
        <f t="shared" ca="1" si="1015"/>
        <v>25000</v>
      </c>
      <c r="AN874" s="148">
        <f t="shared" ca="1" si="1015"/>
        <v>25000</v>
      </c>
      <c r="AO874" s="148">
        <f t="shared" ca="1" si="1015"/>
        <v>25000</v>
      </c>
      <c r="AP874" s="148">
        <f t="shared" ca="1" si="1015"/>
        <v>25000</v>
      </c>
      <c r="AQ874" s="148">
        <f t="shared" ca="1" si="1015"/>
        <v>25000</v>
      </c>
      <c r="AR874" s="148">
        <f t="shared" ca="1" si="1015"/>
        <v>25000</v>
      </c>
      <c r="AS874" s="148">
        <f t="shared" ca="1" si="1015"/>
        <v>25000</v>
      </c>
      <c r="AT874" s="148">
        <f t="shared" ca="1" si="1015"/>
        <v>25000</v>
      </c>
      <c r="AU874" s="148">
        <f t="shared" ca="1" si="1015"/>
        <v>25000</v>
      </c>
      <c r="AV874" s="148">
        <f t="shared" ca="1" si="1015"/>
        <v>25000</v>
      </c>
      <c r="AW874" s="148">
        <f t="shared" ca="1" si="1015"/>
        <v>25000</v>
      </c>
      <c r="AX874" s="148">
        <f t="shared" ca="1" si="1015"/>
        <v>25000</v>
      </c>
      <c r="AY874" s="148">
        <f t="shared" ca="1" si="1015"/>
        <v>25000</v>
      </c>
      <c r="AZ874" s="148">
        <f t="shared" ca="1" si="1015"/>
        <v>25000</v>
      </c>
      <c r="BA874" s="148">
        <f t="shared" ca="1" si="1015"/>
        <v>25000</v>
      </c>
      <c r="BB874" s="148">
        <f t="shared" ca="1" si="1015"/>
        <v>25000</v>
      </c>
      <c r="BC874" s="148">
        <f t="shared" ca="1" si="1015"/>
        <v>25000</v>
      </c>
      <c r="BD874" s="148">
        <f t="shared" ca="1" si="1015"/>
        <v>25000</v>
      </c>
      <c r="BE874" s="148">
        <f t="shared" ca="1" si="1015"/>
        <v>25000</v>
      </c>
      <c r="BF874" s="148">
        <f t="shared" ca="1" si="1015"/>
        <v>25000</v>
      </c>
      <c r="BG874" s="148">
        <f t="shared" ca="1" si="1015"/>
        <v>25000</v>
      </c>
      <c r="BH874" s="148">
        <f t="shared" ca="1" si="1015"/>
        <v>25000</v>
      </c>
      <c r="BI874" s="148">
        <f t="shared" ca="1" si="1015"/>
        <v>25000</v>
      </c>
      <c r="BJ874" s="148">
        <f t="shared" ca="1" si="1015"/>
        <v>25000</v>
      </c>
      <c r="BK874" s="148">
        <f t="shared" ca="1" si="1015"/>
        <v>25000</v>
      </c>
      <c r="BL874" s="148">
        <f t="shared" ca="1" si="1015"/>
        <v>25000</v>
      </c>
      <c r="BM874" s="148">
        <f t="shared" ca="1" si="1015"/>
        <v>25000</v>
      </c>
      <c r="BN874" s="148">
        <f t="shared" ca="1" si="1015"/>
        <v>25000</v>
      </c>
      <c r="BO874" s="148">
        <f t="shared" ca="1" si="1015"/>
        <v>25000</v>
      </c>
      <c r="BP874" s="148">
        <f t="shared" ca="1" si="1015"/>
        <v>25000</v>
      </c>
      <c r="BQ874" s="148">
        <f t="shared" ca="1" si="1015"/>
        <v>25000</v>
      </c>
      <c r="BR874" s="148">
        <f t="shared" ca="1" si="1015"/>
        <v>25000</v>
      </c>
      <c r="BS874" s="148">
        <f t="shared" ca="1" si="1015"/>
        <v>25000</v>
      </c>
      <c r="BT874" s="148">
        <f t="shared" ca="1" si="1015"/>
        <v>25000</v>
      </c>
      <c r="BU874" s="148">
        <f t="shared" ca="1" si="1015"/>
        <v>25000</v>
      </c>
      <c r="BV874" s="148">
        <f t="shared" ca="1" si="1015"/>
        <v>25000</v>
      </c>
      <c r="BW874" s="148">
        <f t="shared" ca="1" si="1015"/>
        <v>25000</v>
      </c>
      <c r="BX874" s="148">
        <f t="shared" ca="1" si="1015"/>
        <v>25000</v>
      </c>
      <c r="BY874" s="148">
        <f t="shared" ca="1" si="1015"/>
        <v>25000</v>
      </c>
      <c r="BZ874" s="148">
        <f t="shared" ca="1" si="1015"/>
        <v>25000</v>
      </c>
      <c r="CA874" s="148">
        <f t="shared" ca="1" si="1015"/>
        <v>25000</v>
      </c>
      <c r="CB874" s="148">
        <f t="shared" ca="1" si="1015"/>
        <v>25000</v>
      </c>
      <c r="CC874" s="148">
        <f t="shared" ca="1" si="1015"/>
        <v>25000</v>
      </c>
      <c r="CD874" s="148">
        <f t="shared" ca="1" si="1015"/>
        <v>25000</v>
      </c>
      <c r="CE874" s="148">
        <f t="shared" ca="1" si="1015"/>
        <v>25000</v>
      </c>
      <c r="CF874" s="148">
        <f t="shared" ref="CF874:DL874" ca="1" si="1016">CF873*INDIRECT(CF866)</f>
        <v>25000</v>
      </c>
      <c r="CG874" s="148">
        <f t="shared" ca="1" si="1016"/>
        <v>25000</v>
      </c>
      <c r="CH874" s="148">
        <f t="shared" ca="1" si="1016"/>
        <v>25000</v>
      </c>
      <c r="CI874" s="148">
        <f t="shared" ca="1" si="1016"/>
        <v>25000</v>
      </c>
      <c r="CJ874" s="148">
        <f t="shared" ca="1" si="1016"/>
        <v>25000</v>
      </c>
      <c r="CK874" s="148">
        <f t="shared" ca="1" si="1016"/>
        <v>25000</v>
      </c>
      <c r="CL874" s="148">
        <f t="shared" ca="1" si="1016"/>
        <v>25000</v>
      </c>
      <c r="CM874" s="148" t="e">
        <f t="shared" ca="1" si="1016"/>
        <v>#REF!</v>
      </c>
      <c r="CN874" s="148" t="e">
        <f t="shared" ca="1" si="1016"/>
        <v>#REF!</v>
      </c>
      <c r="CO874" s="148" t="e">
        <f t="shared" ca="1" si="1016"/>
        <v>#N/A</v>
      </c>
      <c r="CP874" s="148" t="e">
        <f t="shared" ca="1" si="1016"/>
        <v>#N/A</v>
      </c>
      <c r="CQ874" s="148" t="e">
        <f t="shared" ca="1" si="1016"/>
        <v>#N/A</v>
      </c>
      <c r="CR874" s="148" t="e">
        <f t="shared" ca="1" si="1016"/>
        <v>#N/A</v>
      </c>
      <c r="CS874" s="148" t="e">
        <f t="shared" ca="1" si="1016"/>
        <v>#N/A</v>
      </c>
      <c r="CT874" s="148" t="e">
        <f t="shared" ca="1" si="1016"/>
        <v>#N/A</v>
      </c>
      <c r="CU874" s="148" t="e">
        <f t="shared" ca="1" si="1016"/>
        <v>#N/A</v>
      </c>
      <c r="CV874" s="148" t="e">
        <f t="shared" ca="1" si="1016"/>
        <v>#N/A</v>
      </c>
      <c r="CW874" s="148" t="e">
        <f t="shared" ca="1" si="1016"/>
        <v>#N/A</v>
      </c>
      <c r="CX874" s="148" t="e">
        <f t="shared" ca="1" si="1016"/>
        <v>#N/A</v>
      </c>
      <c r="CY874" s="148" t="e">
        <f t="shared" ca="1" si="1016"/>
        <v>#N/A</v>
      </c>
      <c r="CZ874" s="148" t="e">
        <f t="shared" ca="1" si="1016"/>
        <v>#N/A</v>
      </c>
      <c r="DA874" s="148" t="e">
        <f t="shared" ca="1" si="1016"/>
        <v>#N/A</v>
      </c>
      <c r="DB874" s="148" t="e">
        <f t="shared" ca="1" si="1016"/>
        <v>#N/A</v>
      </c>
      <c r="DC874" s="148" t="e">
        <f t="shared" ca="1" si="1016"/>
        <v>#N/A</v>
      </c>
      <c r="DD874" s="148" t="e">
        <f t="shared" ca="1" si="1016"/>
        <v>#N/A</v>
      </c>
      <c r="DE874" s="148" t="e">
        <f t="shared" ca="1" si="1016"/>
        <v>#N/A</v>
      </c>
      <c r="DF874" s="148" t="e">
        <f t="shared" ca="1" si="1016"/>
        <v>#N/A</v>
      </c>
      <c r="DG874" s="148" t="e">
        <f t="shared" ca="1" si="1016"/>
        <v>#N/A</v>
      </c>
      <c r="DH874" s="148" t="e">
        <f t="shared" ca="1" si="1016"/>
        <v>#N/A</v>
      </c>
      <c r="DI874" s="148" t="e">
        <f t="shared" ca="1" si="1016"/>
        <v>#N/A</v>
      </c>
      <c r="DJ874" s="148" t="e">
        <f t="shared" ca="1" si="1016"/>
        <v>#N/A</v>
      </c>
      <c r="DK874" s="148" t="e">
        <f t="shared" ca="1" si="1016"/>
        <v>#N/A</v>
      </c>
      <c r="DL874" s="148" t="e">
        <f t="shared" ca="1" si="1016"/>
        <v>#N/A</v>
      </c>
    </row>
    <row r="875" spans="1:116" x14ac:dyDescent="0.4">
      <c r="B875" t="s">
        <v>244</v>
      </c>
      <c r="D875" t="s">
        <v>823</v>
      </c>
      <c r="E875" s="8" t="str">
        <f t="shared" si="1013"/>
        <v>875 SALES-S</v>
      </c>
      <c r="G875" s="13"/>
      <c r="H875" s="12"/>
      <c r="I875" s="60"/>
      <c r="J875" s="60"/>
      <c r="R875" s="9"/>
      <c r="S875" s="149"/>
      <c r="T875" s="149"/>
      <c r="U875" s="149"/>
      <c r="V875" s="149"/>
      <c r="W875" s="149"/>
      <c r="X875" s="149"/>
      <c r="Y875" s="149"/>
      <c r="Z875" s="149"/>
      <c r="AA875" s="149"/>
      <c r="AB875" s="149"/>
      <c r="AC875" s="149"/>
      <c r="AD875" s="149"/>
      <c r="AE875" s="149"/>
      <c r="AF875" s="149"/>
      <c r="AG875" s="149"/>
      <c r="AH875" s="149"/>
      <c r="AI875" s="149"/>
      <c r="AJ875" s="149"/>
      <c r="AK875" s="149"/>
      <c r="AL875" s="149"/>
      <c r="AM875" s="149"/>
      <c r="AN875" s="149"/>
      <c r="AO875" s="149"/>
      <c r="AP875" s="149"/>
      <c r="AQ875" s="149"/>
      <c r="AR875" s="149"/>
      <c r="AS875" s="149"/>
      <c r="AT875" s="149"/>
      <c r="AU875" s="149"/>
      <c r="AV875" s="149"/>
      <c r="AW875" s="149"/>
      <c r="AX875" s="149"/>
      <c r="AY875" s="149"/>
      <c r="AZ875" s="149"/>
      <c r="BA875" s="149"/>
      <c r="BB875" s="149"/>
      <c r="BC875" s="149"/>
      <c r="BD875" s="149"/>
      <c r="BE875" s="149"/>
      <c r="BF875" s="149"/>
      <c r="BG875" s="149"/>
      <c r="BH875" s="149"/>
      <c r="BI875" s="149"/>
      <c r="BJ875" s="149"/>
      <c r="BK875" s="149"/>
      <c r="BL875" s="149"/>
      <c r="BM875" s="149"/>
      <c r="BN875" s="149"/>
      <c r="BO875" s="149"/>
      <c r="BP875" s="149"/>
      <c r="BQ875" s="149"/>
      <c r="BR875" s="149"/>
      <c r="BS875" s="149"/>
      <c r="BT875" s="149"/>
      <c r="BU875" s="149"/>
      <c r="BV875" s="149"/>
      <c r="BW875" s="149"/>
      <c r="BX875" s="149"/>
      <c r="BY875" s="149"/>
      <c r="BZ875" s="149"/>
      <c r="CA875" s="149"/>
      <c r="CB875" s="149"/>
      <c r="CC875" s="149"/>
      <c r="CD875" s="149"/>
      <c r="CE875" s="149"/>
      <c r="CF875" s="149"/>
      <c r="CG875" s="149"/>
      <c r="CH875" s="149"/>
      <c r="CI875" s="149"/>
      <c r="CJ875" s="149"/>
      <c r="CK875" s="149"/>
      <c r="CL875" s="149"/>
      <c r="CN875" s="60"/>
      <c r="CO875" s="149"/>
      <c r="CP875" s="149"/>
      <c r="CQ875" s="149"/>
      <c r="CR875" s="149"/>
      <c r="CS875" s="149"/>
      <c r="CT875" s="149"/>
      <c r="CU875" s="149"/>
      <c r="CV875" s="149"/>
      <c r="CW875" s="149"/>
      <c r="CX875" s="149"/>
      <c r="CY875" s="149"/>
      <c r="CZ875" s="149"/>
      <c r="DA875" s="149"/>
      <c r="DB875" s="149"/>
      <c r="DC875" s="149"/>
      <c r="DD875" s="149"/>
      <c r="DE875" s="149"/>
      <c r="DF875" s="149"/>
      <c r="DG875" s="149"/>
      <c r="DH875" s="149"/>
      <c r="DI875" s="149"/>
      <c r="DJ875" s="149"/>
      <c r="DK875" s="149"/>
      <c r="DL875" s="149"/>
    </row>
    <row r="876" spans="1:116" x14ac:dyDescent="0.4">
      <c r="B876" t="s">
        <v>332</v>
      </c>
      <c r="D876" t="s">
        <v>823</v>
      </c>
      <c r="E876" s="8" t="str">
        <f>ROW()&amp;" "&amp;D876</f>
        <v>876 SALES-S</v>
      </c>
      <c r="G876" s="8" t="str">
        <f>G863</f>
        <v>(Primary label)</v>
      </c>
      <c r="H876" s="12"/>
      <c r="I876" s="60"/>
      <c r="J876" s="60"/>
      <c r="S876" s="72"/>
      <c r="T876" s="72"/>
      <c r="U876" s="72"/>
      <c r="V876" s="72"/>
      <c r="W876" s="72"/>
      <c r="X876" s="72"/>
      <c r="Y876" s="72"/>
      <c r="Z876" s="72"/>
      <c r="AA876" s="72"/>
      <c r="AB876" s="72"/>
      <c r="AC876" s="72"/>
      <c r="AD876" s="72"/>
      <c r="AE876" s="72"/>
      <c r="AF876" s="72"/>
      <c r="AG876" s="72"/>
      <c r="AH876" s="72"/>
      <c r="AI876" s="72"/>
      <c r="AJ876" s="72"/>
      <c r="AK876" s="72"/>
      <c r="AL876" s="72"/>
      <c r="AM876" s="72"/>
      <c r="AN876" s="72"/>
      <c r="AO876" s="72"/>
      <c r="AP876" s="72"/>
      <c r="AQ876" s="72"/>
      <c r="AR876" s="72"/>
      <c r="AS876" s="72"/>
      <c r="AT876" s="72"/>
      <c r="AU876" s="72"/>
      <c r="AV876" s="72"/>
      <c r="AW876" s="72"/>
      <c r="AX876" s="72"/>
      <c r="AY876" s="72"/>
      <c r="AZ876" s="72"/>
      <c r="BA876" s="72"/>
      <c r="BB876" s="72"/>
      <c r="BC876" s="72"/>
      <c r="BD876" s="72"/>
      <c r="BE876" s="72"/>
      <c r="BF876" s="72"/>
      <c r="BG876" s="72"/>
      <c r="BH876" s="72"/>
      <c r="BI876" s="72"/>
      <c r="BJ876" s="72"/>
      <c r="BK876" s="72"/>
      <c r="BL876" s="72"/>
      <c r="BM876" s="72"/>
      <c r="BN876" s="72"/>
      <c r="BO876" s="72"/>
      <c r="BP876" s="72"/>
      <c r="BQ876" s="72"/>
      <c r="BR876" s="72"/>
      <c r="BS876" s="72"/>
      <c r="BT876" s="72"/>
      <c r="BU876" s="72"/>
      <c r="BV876" s="72"/>
      <c r="BW876" s="72"/>
      <c r="BX876" s="72"/>
      <c r="BY876" s="72"/>
      <c r="BZ876" s="72"/>
      <c r="CA876" s="72"/>
      <c r="CB876" s="72"/>
      <c r="CC876" s="72"/>
      <c r="CD876" s="72"/>
      <c r="CE876" s="72"/>
      <c r="CF876" s="72"/>
      <c r="CG876" s="72"/>
      <c r="CH876" s="72"/>
      <c r="CI876" s="72"/>
      <c r="CJ876" s="72"/>
      <c r="CK876" s="72"/>
      <c r="CL876" s="72"/>
      <c r="CN876" s="60"/>
      <c r="CO876" s="72"/>
      <c r="CP876" s="72"/>
      <c r="CQ876" s="72"/>
      <c r="CR876" s="72"/>
      <c r="CS876" s="72"/>
      <c r="CT876" s="72"/>
      <c r="CU876" s="72"/>
      <c r="CV876" s="72"/>
      <c r="CW876" s="72"/>
      <c r="CX876" s="72"/>
      <c r="CY876" s="72"/>
      <c r="CZ876" s="72"/>
      <c r="DA876" s="72"/>
      <c r="DB876" s="72"/>
      <c r="DC876" s="72"/>
      <c r="DD876" s="72"/>
      <c r="DE876" s="72"/>
      <c r="DF876" s="72"/>
      <c r="DG876" s="72"/>
      <c r="DH876" s="72"/>
      <c r="DI876" s="72"/>
      <c r="DJ876" s="72"/>
      <c r="DK876" s="72"/>
      <c r="DL876" s="72"/>
    </row>
    <row r="877" spans="1:116" x14ac:dyDescent="0.4">
      <c r="B877" t="s">
        <v>332</v>
      </c>
      <c r="D877" t="s">
        <v>823</v>
      </c>
      <c r="E877" s="8" t="str">
        <f>ROW()&amp;" "&amp;D877</f>
        <v>877 SALES-S</v>
      </c>
      <c r="G877" s="8" t="str">
        <f>G864</f>
        <v>primary unit</v>
      </c>
      <c r="H877" s="12"/>
      <c r="I877" s="60"/>
      <c r="J877" s="60"/>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N877" s="60"/>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c r="DK877" s="72"/>
      <c r="DL877" s="72"/>
    </row>
    <row r="878" spans="1:116" x14ac:dyDescent="0.4">
      <c r="B878" t="s">
        <v>332</v>
      </c>
      <c r="D878" t="s">
        <v>823</v>
      </c>
      <c r="E878" s="8" t="str">
        <f>ROW()&amp;" "&amp;D878</f>
        <v>878 SALES-S</v>
      </c>
      <c r="G878" s="8" t="str">
        <f>G865</f>
        <v>Primary revenue driver</v>
      </c>
      <c r="K878" s="53"/>
      <c r="L878" s="53"/>
      <c r="M878" s="53"/>
      <c r="N878" s="53"/>
      <c r="O878" s="53"/>
      <c r="P878" s="53"/>
      <c r="R878" s="24"/>
      <c r="S878" s="215" t="str">
        <f>S865</f>
        <v>S$16</v>
      </c>
      <c r="T878" s="215" t="str">
        <f>T865</f>
        <v>T$16</v>
      </c>
      <c r="U878" s="215" t="str">
        <f>U865</f>
        <v>U$16</v>
      </c>
      <c r="V878" s="215" t="str">
        <f>V865</f>
        <v>V$16</v>
      </c>
      <c r="W878" s="215" t="str">
        <f>W865</f>
        <v>W$16</v>
      </c>
      <c r="X878" s="215" t="str">
        <f>X865</f>
        <v>X$16</v>
      </c>
      <c r="Y878" s="215" t="str">
        <f>Y865</f>
        <v>Y$16</v>
      </c>
      <c r="Z878" s="215" t="str">
        <f>Z865</f>
        <v>Z$16</v>
      </c>
      <c r="AA878" s="215" t="str">
        <f>AA865</f>
        <v>AA$16</v>
      </c>
      <c r="AB878" s="215" t="str">
        <f>AB865</f>
        <v>AB$16</v>
      </c>
      <c r="AC878" s="215" t="str">
        <f>AC865</f>
        <v>AC$16</v>
      </c>
      <c r="AD878" s="215" t="str">
        <f>AD865</f>
        <v>AD$16</v>
      </c>
      <c r="AE878" s="215" t="str">
        <f>AE865</f>
        <v>AE$16</v>
      </c>
      <c r="AF878" s="215" t="str">
        <f>AF865</f>
        <v>AF$16</v>
      </c>
      <c r="AG878" s="215" t="str">
        <f>AG865</f>
        <v>AG$16</v>
      </c>
      <c r="AH878" s="215" t="str">
        <f>AH865</f>
        <v>AH$16</v>
      </c>
      <c r="AI878" s="215" t="str">
        <f>AI865</f>
        <v>AI$16</v>
      </c>
      <c r="AJ878" s="215" t="str">
        <f>AJ865</f>
        <v>AJ$16</v>
      </c>
      <c r="AK878" s="215" t="str">
        <f>AK865</f>
        <v>AK$16</v>
      </c>
      <c r="AL878" s="215" t="str">
        <f>AL865</f>
        <v>AL$16</v>
      </c>
      <c r="AM878" s="215" t="str">
        <f>AM865</f>
        <v>AM$16</v>
      </c>
      <c r="AN878" s="215" t="str">
        <f>AN865</f>
        <v>AN$16</v>
      </c>
      <c r="AO878" s="215" t="str">
        <f>AO865</f>
        <v>AO$16</v>
      </c>
      <c r="AP878" s="215" t="str">
        <f>AP865</f>
        <v>AP$16</v>
      </c>
      <c r="AQ878" s="215" t="str">
        <f>AQ865</f>
        <v>AQ$16</v>
      </c>
      <c r="AR878" s="215" t="str">
        <f>AR865</f>
        <v>AR$16</v>
      </c>
      <c r="AS878" s="215" t="str">
        <f>AS865</f>
        <v>AS$16</v>
      </c>
      <c r="AT878" s="215" t="str">
        <f>AT865</f>
        <v>AT$16</v>
      </c>
      <c r="AU878" s="215" t="str">
        <f>AU865</f>
        <v>AU$16</v>
      </c>
      <c r="AV878" s="215" t="str">
        <f>AV865</f>
        <v>AV$16</v>
      </c>
      <c r="AW878" s="215" t="str">
        <f>AW865</f>
        <v>AW$16</v>
      </c>
      <c r="AX878" s="215" t="str">
        <f>AX865</f>
        <v>AX$16</v>
      </c>
      <c r="AY878" s="215" t="str">
        <f>AY865</f>
        <v>AY$16</v>
      </c>
      <c r="AZ878" s="215" t="str">
        <f>AZ865</f>
        <v>AZ$16</v>
      </c>
      <c r="BA878" s="215" t="str">
        <f>BA865</f>
        <v>BA$16</v>
      </c>
      <c r="BB878" s="215" t="str">
        <f>BB865</f>
        <v>BB$16</v>
      </c>
      <c r="BC878" s="215" t="str">
        <f>BC865</f>
        <v>BC$16</v>
      </c>
      <c r="BD878" s="215" t="str">
        <f>BD865</f>
        <v>BD$16</v>
      </c>
      <c r="BE878" s="215" t="str">
        <f>BE865</f>
        <v>BE$16</v>
      </c>
      <c r="BF878" s="215" t="str">
        <f>BF865</f>
        <v>BF$16</v>
      </c>
      <c r="BG878" s="215" t="str">
        <f>BG865</f>
        <v>BG$16</v>
      </c>
      <c r="BH878" s="215" t="str">
        <f>BH865</f>
        <v>BH$16</v>
      </c>
      <c r="BI878" s="215" t="str">
        <f>BI865</f>
        <v>BI$16</v>
      </c>
      <c r="BJ878" s="215" t="str">
        <f>BJ865</f>
        <v>BJ$16</v>
      </c>
      <c r="BK878" s="215" t="str">
        <f>BK865</f>
        <v>BK$16</v>
      </c>
      <c r="BL878" s="215" t="str">
        <f>BL865</f>
        <v>BL$16</v>
      </c>
      <c r="BM878" s="215" t="str">
        <f>BM865</f>
        <v>BM$16</v>
      </c>
      <c r="BN878" s="215" t="str">
        <f>BN865</f>
        <v>BN$16</v>
      </c>
      <c r="BO878" s="215" t="str">
        <f>BO865</f>
        <v>BO$16</v>
      </c>
      <c r="BP878" s="215" t="str">
        <f>BP865</f>
        <v>BP$16</v>
      </c>
      <c r="BQ878" s="215" t="str">
        <f>BQ865</f>
        <v>BQ$16</v>
      </c>
      <c r="BR878" s="215" t="str">
        <f>BR865</f>
        <v>BR$16</v>
      </c>
      <c r="BS878" s="215" t="str">
        <f>BS865</f>
        <v>BS$16</v>
      </c>
      <c r="BT878" s="215" t="str">
        <f>BT865</f>
        <v>BT$16</v>
      </c>
      <c r="BU878" s="215" t="str">
        <f>BU865</f>
        <v>BU$16</v>
      </c>
      <c r="BV878" s="215" t="str">
        <f>BV865</f>
        <v>BV$16</v>
      </c>
      <c r="BW878" s="215" t="str">
        <f>BW865</f>
        <v>BW$16</v>
      </c>
      <c r="BX878" s="215" t="str">
        <f>BX865</f>
        <v>BX$16</v>
      </c>
      <c r="BY878" s="215" t="str">
        <f>BY865</f>
        <v>BY$16</v>
      </c>
      <c r="BZ878" s="215" t="str">
        <f>BZ865</f>
        <v>BZ$16</v>
      </c>
      <c r="CA878" s="215" t="str">
        <f>CA865</f>
        <v>CA$16</v>
      </c>
      <c r="CB878" s="215" t="str">
        <f>CB865</f>
        <v>CB$16</v>
      </c>
      <c r="CC878" s="215" t="str">
        <f>CC865</f>
        <v>CC$16</v>
      </c>
      <c r="CD878" s="215" t="str">
        <f>CD865</f>
        <v>CD$16</v>
      </c>
      <c r="CE878" s="215" t="str">
        <f>CE865</f>
        <v>CE$16</v>
      </c>
      <c r="CF878" s="215" t="str">
        <f>CF865</f>
        <v>CF$16</v>
      </c>
      <c r="CG878" s="215" t="str">
        <f>CG865</f>
        <v>CG$16</v>
      </c>
      <c r="CH878" s="215" t="str">
        <f>CH865</f>
        <v>CH$16</v>
      </c>
      <c r="CI878" s="215" t="str">
        <f>CI865</f>
        <v>CI$16</v>
      </c>
      <c r="CJ878" s="215" t="str">
        <f>CJ865</f>
        <v>CJ$16</v>
      </c>
      <c r="CK878" s="215" t="str">
        <f>CK865</f>
        <v>CK$16</v>
      </c>
      <c r="CL878" s="215" t="str">
        <f>CL865</f>
        <v>CL$16</v>
      </c>
      <c r="CO878" s="215" t="str">
        <f>CO865</f>
        <v>CO$16</v>
      </c>
      <c r="CP878" s="215" t="str">
        <f>CP865</f>
        <v>CP$16</v>
      </c>
      <c r="CQ878" s="215" t="str">
        <f>CQ865</f>
        <v>CQ$16</v>
      </c>
      <c r="CR878" s="215" t="str">
        <f>CR865</f>
        <v>CR$16</v>
      </c>
      <c r="CS878" s="215" t="str">
        <f>CS865</f>
        <v>CS$16</v>
      </c>
      <c r="CT878" s="215" t="str">
        <f>CT865</f>
        <v>CT$16</v>
      </c>
      <c r="CU878" s="215" t="str">
        <f>CU865</f>
        <v>CU$16</v>
      </c>
      <c r="CV878" s="215" t="str">
        <f>CV865</f>
        <v>CV$16</v>
      </c>
      <c r="CW878" s="215" t="str">
        <f>CW865</f>
        <v>CW$16</v>
      </c>
      <c r="CX878" s="215" t="str">
        <f>CX865</f>
        <v>CX$16</v>
      </c>
      <c r="CY878" s="215" t="str">
        <f>CY865</f>
        <v>CY$16</v>
      </c>
      <c r="CZ878" s="215" t="str">
        <f>CZ865</f>
        <v>CZ$16</v>
      </c>
      <c r="DA878" s="215" t="str">
        <f>DA865</f>
        <v>DA$16</v>
      </c>
      <c r="DB878" s="215" t="str">
        <f>DB865</f>
        <v>DB$16</v>
      </c>
      <c r="DC878" s="215" t="str">
        <f>DC865</f>
        <v>DC$16</v>
      </c>
      <c r="DD878" s="215" t="str">
        <f>DD865</f>
        <v>DD$16</v>
      </c>
      <c r="DE878" s="215" t="str">
        <f>DE865</f>
        <v>DE$16</v>
      </c>
      <c r="DF878" s="215" t="str">
        <f>DF865</f>
        <v>DF$16</v>
      </c>
      <c r="DG878" s="215" t="str">
        <f>DG865</f>
        <v>DG$16</v>
      </c>
      <c r="DH878" s="215" t="str">
        <f>DH865</f>
        <v>DH$16</v>
      </c>
      <c r="DI878" s="215" t="str">
        <f>DI865</f>
        <v>DI$16</v>
      </c>
      <c r="DJ878" s="215" t="str">
        <f>DJ865</f>
        <v>DJ$16</v>
      </c>
      <c r="DK878" s="215" t="str">
        <f>DK865</f>
        <v>DK$16</v>
      </c>
      <c r="DL878" s="215" t="str">
        <f>DL865</f>
        <v>DL$16</v>
      </c>
    </row>
    <row r="879" spans="1:116" x14ac:dyDescent="0.4">
      <c r="B879" t="s">
        <v>332</v>
      </c>
      <c r="D879" t="s">
        <v>823</v>
      </c>
      <c r="E879" s="8" t="str">
        <f>ROW()&amp;" "&amp;D879</f>
        <v>879 SALES-S</v>
      </c>
      <c r="G879" s="8" t="str">
        <f>G866</f>
        <v>Primary volume driver</v>
      </c>
      <c r="H879" s="56"/>
      <c r="I879" s="79"/>
      <c r="J879" s="79"/>
      <c r="K879" s="15"/>
      <c r="L879" s="15"/>
      <c r="M879" s="15"/>
      <c r="N879" s="15"/>
      <c r="O879" s="15"/>
      <c r="P879" s="15"/>
      <c r="R879" s="15"/>
      <c r="S879" s="215" t="str">
        <f>S866</f>
        <v>S$17</v>
      </c>
      <c r="T879" s="215" t="str">
        <f>T866</f>
        <v>T$17</v>
      </c>
      <c r="U879" s="215" t="str">
        <f>U866</f>
        <v>U$17</v>
      </c>
      <c r="V879" s="215" t="str">
        <f>V866</f>
        <v>V$17</v>
      </c>
      <c r="W879" s="215" t="str">
        <f>W866</f>
        <v>W$17</v>
      </c>
      <c r="X879" s="215" t="str">
        <f>X866</f>
        <v>X$17</v>
      </c>
      <c r="Y879" s="215" t="str">
        <f>Y866</f>
        <v>Y$17</v>
      </c>
      <c r="Z879" s="215" t="str">
        <f>Z866</f>
        <v>Z$17</v>
      </c>
      <c r="AA879" s="215" t="str">
        <f>AA866</f>
        <v>AA$17</v>
      </c>
      <c r="AB879" s="215" t="str">
        <f>AB866</f>
        <v>AB$17</v>
      </c>
      <c r="AC879" s="215" t="str">
        <f>AC866</f>
        <v>AC$17</v>
      </c>
      <c r="AD879" s="215" t="str">
        <f>AD866</f>
        <v>AD$17</v>
      </c>
      <c r="AE879" s="215" t="str">
        <f>AE866</f>
        <v>AE$17</v>
      </c>
      <c r="AF879" s="215" t="str">
        <f>AF866</f>
        <v>AF$17</v>
      </c>
      <c r="AG879" s="215" t="str">
        <f>AG866</f>
        <v>AG$17</v>
      </c>
      <c r="AH879" s="215" t="str">
        <f>AH866</f>
        <v>AH$17</v>
      </c>
      <c r="AI879" s="215" t="str">
        <f>AI866</f>
        <v>AI$17</v>
      </c>
      <c r="AJ879" s="215" t="str">
        <f>AJ866</f>
        <v>AJ$17</v>
      </c>
      <c r="AK879" s="215" t="str">
        <f>AK866</f>
        <v>AK$17</v>
      </c>
      <c r="AL879" s="215" t="str">
        <f>AL866</f>
        <v>AL$17</v>
      </c>
      <c r="AM879" s="215" t="str">
        <f>AM866</f>
        <v>AM$17</v>
      </c>
      <c r="AN879" s="215" t="str">
        <f>AN866</f>
        <v>AN$17</v>
      </c>
      <c r="AO879" s="215" t="str">
        <f>AO866</f>
        <v>AO$17</v>
      </c>
      <c r="AP879" s="215" t="str">
        <f>AP866</f>
        <v>AP$17</v>
      </c>
      <c r="AQ879" s="215" t="str">
        <f>AQ866</f>
        <v>AQ$17</v>
      </c>
      <c r="AR879" s="215" t="str">
        <f>AR866</f>
        <v>AR$17</v>
      </c>
      <c r="AS879" s="215" t="str">
        <f>AS866</f>
        <v>AS$17</v>
      </c>
      <c r="AT879" s="215" t="str">
        <f>AT866</f>
        <v>AT$17</v>
      </c>
      <c r="AU879" s="215" t="str">
        <f>AU866</f>
        <v>AU$17</v>
      </c>
      <c r="AV879" s="215" t="str">
        <f>AV866</f>
        <v>AV$17</v>
      </c>
      <c r="AW879" s="215" t="str">
        <f>AW866</f>
        <v>AW$17</v>
      </c>
      <c r="AX879" s="215" t="str">
        <f>AX866</f>
        <v>AX$17</v>
      </c>
      <c r="AY879" s="215" t="str">
        <f>AY866</f>
        <v>AY$17</v>
      </c>
      <c r="AZ879" s="215" t="str">
        <f>AZ866</f>
        <v>AZ$17</v>
      </c>
      <c r="BA879" s="215" t="str">
        <f>BA866</f>
        <v>BA$17</v>
      </c>
      <c r="BB879" s="215" t="str">
        <f>BB866</f>
        <v>BB$17</v>
      </c>
      <c r="BC879" s="215" t="str">
        <f>BC866</f>
        <v>BC$17</v>
      </c>
      <c r="BD879" s="215" t="str">
        <f>BD866</f>
        <v>BD$17</v>
      </c>
      <c r="BE879" s="215" t="str">
        <f>BE866</f>
        <v>BE$17</v>
      </c>
      <c r="BF879" s="215" t="str">
        <f>BF866</f>
        <v>BF$17</v>
      </c>
      <c r="BG879" s="215" t="str">
        <f>BG866</f>
        <v>BG$17</v>
      </c>
      <c r="BH879" s="215" t="str">
        <f>BH866</f>
        <v>BH$17</v>
      </c>
      <c r="BI879" s="215" t="str">
        <f>BI866</f>
        <v>BI$17</v>
      </c>
      <c r="BJ879" s="215" t="str">
        <f>BJ866</f>
        <v>BJ$17</v>
      </c>
      <c r="BK879" s="215" t="str">
        <f>BK866</f>
        <v>BK$17</v>
      </c>
      <c r="BL879" s="215" t="str">
        <f>BL866</f>
        <v>BL$17</v>
      </c>
      <c r="BM879" s="215" t="str">
        <f>BM866</f>
        <v>BM$17</v>
      </c>
      <c r="BN879" s="215" t="str">
        <f>BN866</f>
        <v>BN$17</v>
      </c>
      <c r="BO879" s="215" t="str">
        <f>BO866</f>
        <v>BO$17</v>
      </c>
      <c r="BP879" s="215" t="str">
        <f>BP866</f>
        <v>BP$17</v>
      </c>
      <c r="BQ879" s="215" t="str">
        <f>BQ866</f>
        <v>BQ$17</v>
      </c>
      <c r="BR879" s="215" t="str">
        <f>BR866</f>
        <v>BR$17</v>
      </c>
      <c r="BS879" s="215" t="str">
        <f>BS866</f>
        <v>BS$17</v>
      </c>
      <c r="BT879" s="215" t="str">
        <f>BT866</f>
        <v>BT$17</v>
      </c>
      <c r="BU879" s="215" t="str">
        <f>BU866</f>
        <v>BU$17</v>
      </c>
      <c r="BV879" s="215" t="str">
        <f>BV866</f>
        <v>BV$17</v>
      </c>
      <c r="BW879" s="215" t="str">
        <f>BW866</f>
        <v>BW$17</v>
      </c>
      <c r="BX879" s="215" t="str">
        <f>BX866</f>
        <v>BX$17</v>
      </c>
      <c r="BY879" s="215" t="str">
        <f>BY866</f>
        <v>BY$17</v>
      </c>
      <c r="BZ879" s="215" t="str">
        <f>BZ866</f>
        <v>BZ$17</v>
      </c>
      <c r="CA879" s="215" t="str">
        <f>CA866</f>
        <v>CA$17</v>
      </c>
      <c r="CB879" s="215" t="str">
        <f>CB866</f>
        <v>CB$17</v>
      </c>
      <c r="CC879" s="215" t="str">
        <f>CC866</f>
        <v>CC$17</v>
      </c>
      <c r="CD879" s="215" t="str">
        <f>CD866</f>
        <v>CD$17</v>
      </c>
      <c r="CE879" s="215" t="str">
        <f>CE866</f>
        <v>CE$17</v>
      </c>
      <c r="CF879" s="215" t="str">
        <f>CF866</f>
        <v>CF$17</v>
      </c>
      <c r="CG879" s="215" t="str">
        <f>CG866</f>
        <v>CG$17</v>
      </c>
      <c r="CH879" s="215" t="str">
        <f>CH866</f>
        <v>CH$17</v>
      </c>
      <c r="CI879" s="215" t="str">
        <f>CI866</f>
        <v>CI$17</v>
      </c>
      <c r="CJ879" s="215" t="str">
        <f>CJ866</f>
        <v>CJ$17</v>
      </c>
      <c r="CK879" s="215" t="str">
        <f>CK866</f>
        <v>CK$17</v>
      </c>
      <c r="CL879" s="215" t="str">
        <f>CL866</f>
        <v>CL$17</v>
      </c>
      <c r="CN879" s="79"/>
      <c r="CO879" s="215" t="str">
        <f>CO866</f>
        <v>CO$17</v>
      </c>
      <c r="CP879" s="215" t="str">
        <f>CP866</f>
        <v>CP$17</v>
      </c>
      <c r="CQ879" s="215" t="str">
        <f>CQ866</f>
        <v>CQ$17</v>
      </c>
      <c r="CR879" s="215" t="str">
        <f>CR866</f>
        <v>CR$17</v>
      </c>
      <c r="CS879" s="215" t="str">
        <f>CS866</f>
        <v>CS$17</v>
      </c>
      <c r="CT879" s="215" t="str">
        <f>CT866</f>
        <v>CT$17</v>
      </c>
      <c r="CU879" s="215" t="str">
        <f>CU866</f>
        <v>CU$17</v>
      </c>
      <c r="CV879" s="215" t="str">
        <f>CV866</f>
        <v>CV$17</v>
      </c>
      <c r="CW879" s="215" t="str">
        <f>CW866</f>
        <v>CW$17</v>
      </c>
      <c r="CX879" s="215" t="str">
        <f>CX866</f>
        <v>CX$17</v>
      </c>
      <c r="CY879" s="215" t="str">
        <f>CY866</f>
        <v>CY$17</v>
      </c>
      <c r="CZ879" s="215" t="str">
        <f>CZ866</f>
        <v>CZ$17</v>
      </c>
      <c r="DA879" s="215" t="str">
        <f>DA866</f>
        <v>DA$17</v>
      </c>
      <c r="DB879" s="215" t="str">
        <f>DB866</f>
        <v>DB$17</v>
      </c>
      <c r="DC879" s="215" t="str">
        <f>DC866</f>
        <v>DC$17</v>
      </c>
      <c r="DD879" s="215" t="str">
        <f>DD866</f>
        <v>DD$17</v>
      </c>
      <c r="DE879" s="215" t="str">
        <f>DE866</f>
        <v>DE$17</v>
      </c>
      <c r="DF879" s="215" t="str">
        <f>DF866</f>
        <v>DF$17</v>
      </c>
      <c r="DG879" s="215" t="str">
        <f>DG866</f>
        <v>DG$17</v>
      </c>
      <c r="DH879" s="215" t="str">
        <f>DH866</f>
        <v>DH$17</v>
      </c>
      <c r="DI879" s="215" t="str">
        <f>DI866</f>
        <v>DI$17</v>
      </c>
      <c r="DJ879" s="215" t="str">
        <f>DJ866</f>
        <v>DJ$17</v>
      </c>
      <c r="DK879" s="215" t="str">
        <f>DK866</f>
        <v>DK$17</v>
      </c>
      <c r="DL879" s="215" t="str">
        <f>DL866</f>
        <v>DL$17</v>
      </c>
    </row>
    <row r="880" spans="1:116" x14ac:dyDescent="0.4">
      <c r="B880" t="s">
        <v>332</v>
      </c>
      <c r="D880" t="s">
        <v>823</v>
      </c>
      <c r="E880" s="8" t="str">
        <f t="shared" ref="E880:E883" si="1017">ROW()&amp;" "&amp;D880</f>
        <v>880 SALES-S</v>
      </c>
      <c r="G880" s="89" t="str">
        <f>G871</f>
        <v>Sales</v>
      </c>
      <c r="H880" s="12"/>
      <c r="I880" s="60"/>
      <c r="J880" s="60"/>
      <c r="K880" s="15"/>
      <c r="L880" s="15"/>
      <c r="M880" s="15"/>
      <c r="N880" s="15"/>
      <c r="O880" s="15"/>
      <c r="P880" s="15"/>
      <c r="R880" s="15"/>
      <c r="S880" s="215">
        <f>S868</f>
        <v>0</v>
      </c>
      <c r="T880" s="215">
        <f>T868</f>
        <v>0</v>
      </c>
      <c r="U880" s="215">
        <f>U868</f>
        <v>0</v>
      </c>
      <c r="V880" s="215">
        <f>V868</f>
        <v>0</v>
      </c>
      <c r="W880" s="215">
        <f>W868</f>
        <v>0</v>
      </c>
      <c r="X880" s="215">
        <f>X868</f>
        <v>0</v>
      </c>
      <c r="Y880" s="215">
        <f>Y868</f>
        <v>0</v>
      </c>
      <c r="Z880" s="215">
        <f>Z868</f>
        <v>0</v>
      </c>
      <c r="AA880" s="215">
        <f>AA868</f>
        <v>0</v>
      </c>
      <c r="AB880" s="215">
        <f>AB868</f>
        <v>0</v>
      </c>
      <c r="AC880" s="215">
        <f>AC868</f>
        <v>0</v>
      </c>
      <c r="AD880" s="215">
        <f>AD868</f>
        <v>0</v>
      </c>
      <c r="AE880" s="215">
        <f>AE868</f>
        <v>0</v>
      </c>
      <c r="AF880" s="215">
        <f>AF868</f>
        <v>0</v>
      </c>
      <c r="AG880" s="215">
        <f>AG868</f>
        <v>0</v>
      </c>
      <c r="AH880" s="215">
        <f>AH868</f>
        <v>0</v>
      </c>
      <c r="AI880" s="215">
        <f>AI868</f>
        <v>0</v>
      </c>
      <c r="AJ880" s="215">
        <f>AJ868</f>
        <v>0</v>
      </c>
      <c r="AK880" s="215">
        <f>AK868</f>
        <v>0</v>
      </c>
      <c r="AL880" s="215">
        <f>AL868</f>
        <v>0</v>
      </c>
      <c r="AM880" s="215">
        <f>AM868</f>
        <v>0</v>
      </c>
      <c r="AN880" s="215">
        <f>AN868</f>
        <v>0</v>
      </c>
      <c r="AO880" s="215">
        <f>AO868</f>
        <v>0</v>
      </c>
      <c r="AP880" s="215">
        <f>AP868</f>
        <v>0</v>
      </c>
      <c r="AQ880" s="215">
        <f>AQ868</f>
        <v>0</v>
      </c>
      <c r="AR880" s="215">
        <f>AR868</f>
        <v>0</v>
      </c>
      <c r="AS880" s="215">
        <f>AS868</f>
        <v>0</v>
      </c>
      <c r="AT880" s="215">
        <f>AT868</f>
        <v>0</v>
      </c>
      <c r="AU880" s="215">
        <f>AU868</f>
        <v>0</v>
      </c>
      <c r="AV880" s="215">
        <f>AV868</f>
        <v>0</v>
      </c>
      <c r="AW880" s="215">
        <f>AW868</f>
        <v>0</v>
      </c>
      <c r="AX880" s="215">
        <f>AX868</f>
        <v>0</v>
      </c>
      <c r="AY880" s="215">
        <f>AY868</f>
        <v>0</v>
      </c>
      <c r="AZ880" s="215">
        <f>AZ868</f>
        <v>0</v>
      </c>
      <c r="BA880" s="215">
        <f>BA868</f>
        <v>0</v>
      </c>
      <c r="BB880" s="215">
        <f>BB868</f>
        <v>0</v>
      </c>
      <c r="BC880" s="215">
        <f>BC868</f>
        <v>0</v>
      </c>
      <c r="BD880" s="215">
        <f>BD868</f>
        <v>0</v>
      </c>
      <c r="BE880" s="215">
        <f>BE868</f>
        <v>0</v>
      </c>
      <c r="BF880" s="215">
        <f>BF868</f>
        <v>0</v>
      </c>
      <c r="BG880" s="215">
        <f>BG868</f>
        <v>0</v>
      </c>
      <c r="BH880" s="215">
        <f>BH868</f>
        <v>0</v>
      </c>
      <c r="BI880" s="215">
        <f>BI868</f>
        <v>0</v>
      </c>
      <c r="BJ880" s="215">
        <f>BJ868</f>
        <v>0</v>
      </c>
      <c r="BK880" s="215">
        <f>BK868</f>
        <v>0</v>
      </c>
      <c r="BL880" s="215">
        <f>BL868</f>
        <v>0</v>
      </c>
      <c r="BM880" s="215">
        <f>BM868</f>
        <v>0</v>
      </c>
      <c r="BN880" s="215">
        <f>BN868</f>
        <v>0</v>
      </c>
      <c r="BO880" s="215">
        <f>BO868</f>
        <v>0</v>
      </c>
      <c r="BP880" s="215">
        <f>BP868</f>
        <v>0</v>
      </c>
      <c r="BQ880" s="215">
        <f>BQ868</f>
        <v>0</v>
      </c>
      <c r="BR880" s="215">
        <f>BR868</f>
        <v>0</v>
      </c>
      <c r="BS880" s="215">
        <f>BS868</f>
        <v>0</v>
      </c>
      <c r="BT880" s="215">
        <f>BT868</f>
        <v>0</v>
      </c>
      <c r="BU880" s="215">
        <f>BU868</f>
        <v>0</v>
      </c>
      <c r="BV880" s="215">
        <f>BV868</f>
        <v>0</v>
      </c>
      <c r="BW880" s="215">
        <f>BW868</f>
        <v>0</v>
      </c>
      <c r="BX880" s="215">
        <f>BX868</f>
        <v>0</v>
      </c>
      <c r="BY880" s="215">
        <f>BY868</f>
        <v>0</v>
      </c>
      <c r="BZ880" s="215">
        <f>BZ868</f>
        <v>0</v>
      </c>
      <c r="CA880" s="215">
        <f>CA868</f>
        <v>0</v>
      </c>
      <c r="CB880" s="215">
        <f>CB868</f>
        <v>0</v>
      </c>
      <c r="CC880" s="215">
        <f>CC868</f>
        <v>0</v>
      </c>
      <c r="CD880" s="215">
        <f>CD868</f>
        <v>0</v>
      </c>
      <c r="CE880" s="215">
        <f>CE868</f>
        <v>0</v>
      </c>
      <c r="CF880" s="215">
        <f>CF868</f>
        <v>0</v>
      </c>
      <c r="CG880" s="215">
        <f>CG868</f>
        <v>0</v>
      </c>
      <c r="CH880" s="215">
        <f>CH868</f>
        <v>0</v>
      </c>
      <c r="CI880" s="215">
        <f>CI868</f>
        <v>0</v>
      </c>
      <c r="CJ880" s="215">
        <f>CJ868</f>
        <v>0</v>
      </c>
      <c r="CK880" s="215">
        <f>CK868</f>
        <v>0</v>
      </c>
      <c r="CL880" s="215">
        <f>CL868</f>
        <v>0</v>
      </c>
      <c r="CN880" s="60"/>
      <c r="CO880" s="215">
        <f>CO868</f>
        <v>0</v>
      </c>
      <c r="CP880" s="215">
        <f>CP868</f>
        <v>0</v>
      </c>
      <c r="CQ880" s="215">
        <f>CQ868</f>
        <v>0</v>
      </c>
      <c r="CR880" s="215">
        <f>CR868</f>
        <v>0</v>
      </c>
      <c r="CS880" s="215">
        <f>CS868</f>
        <v>0</v>
      </c>
      <c r="CT880" s="215">
        <f>CT868</f>
        <v>0</v>
      </c>
      <c r="CU880" s="215">
        <f>CU868</f>
        <v>0</v>
      </c>
      <c r="CV880" s="215">
        <f>CV868</f>
        <v>0</v>
      </c>
      <c r="CW880" s="215">
        <f>CW868</f>
        <v>0</v>
      </c>
      <c r="CX880" s="215">
        <f>CX868</f>
        <v>0</v>
      </c>
      <c r="CY880" s="215">
        <f>CY868</f>
        <v>0</v>
      </c>
      <c r="CZ880" s="215">
        <f>CZ868</f>
        <v>0</v>
      </c>
      <c r="DA880" s="215">
        <f>DA868</f>
        <v>0</v>
      </c>
      <c r="DB880" s="215">
        <f>DB868</f>
        <v>0</v>
      </c>
      <c r="DC880" s="215">
        <f>DC868</f>
        <v>0</v>
      </c>
      <c r="DD880" s="215">
        <f>DD868</f>
        <v>0</v>
      </c>
      <c r="DE880" s="215">
        <f>DE868</f>
        <v>0</v>
      </c>
      <c r="DF880" s="215">
        <f>DF868</f>
        <v>0</v>
      </c>
      <c r="DG880" s="215">
        <f>DG868</f>
        <v>0</v>
      </c>
      <c r="DH880" s="215">
        <f>DH868</f>
        <v>0</v>
      </c>
      <c r="DI880" s="215">
        <f>DI868</f>
        <v>0</v>
      </c>
      <c r="DJ880" s="215">
        <f>DJ868</f>
        <v>0</v>
      </c>
      <c r="DK880" s="215">
        <f>DK868</f>
        <v>0</v>
      </c>
      <c r="DL880" s="215">
        <f>DL868</f>
        <v>0</v>
      </c>
    </row>
    <row r="881" spans="1:116" x14ac:dyDescent="0.4">
      <c r="B881" t="s">
        <v>332</v>
      </c>
      <c r="D881" t="s">
        <v>823</v>
      </c>
      <c r="E881" s="8" t="str">
        <f t="shared" si="1017"/>
        <v>881 SALES-S</v>
      </c>
      <c r="G881" s="241" t="str">
        <f>IFERROR(SUBSTITUTE(TRIM(MID(G871, SEARCH("-", G871) + 1, LEN(G871))),":",""),"no unit")</f>
        <v>no unit</v>
      </c>
      <c r="H881" s="12"/>
      <c r="I881" s="60"/>
      <c r="J881" s="60"/>
      <c r="K881" s="15"/>
      <c r="L881" s="15"/>
      <c r="M881" s="15"/>
      <c r="N881" s="15"/>
      <c r="O881" s="15"/>
      <c r="P881" s="15"/>
      <c r="R881" s="15"/>
      <c r="S881" s="215"/>
      <c r="T881" s="215"/>
      <c r="U881" s="215"/>
      <c r="V881" s="215"/>
      <c r="W881" s="215"/>
      <c r="X881" s="215"/>
      <c r="Y881" s="215"/>
      <c r="Z881" s="215"/>
      <c r="AA881" s="215"/>
      <c r="AB881" s="215"/>
      <c r="AC881" s="215"/>
      <c r="AD881" s="215"/>
      <c r="AE881" s="215"/>
      <c r="AF881" s="215"/>
      <c r="AG881" s="215"/>
      <c r="AH881" s="215"/>
      <c r="AI881" s="215"/>
      <c r="AJ881" s="215"/>
      <c r="AK881" s="215"/>
      <c r="AL881" s="215"/>
      <c r="AM881" s="215"/>
      <c r="AN881" s="215"/>
      <c r="AO881" s="215"/>
      <c r="AP881" s="215"/>
      <c r="AQ881" s="215"/>
      <c r="AR881" s="215"/>
      <c r="AS881" s="215"/>
      <c r="AT881" s="215"/>
      <c r="AU881" s="215"/>
      <c r="AV881" s="215"/>
      <c r="AW881" s="215"/>
      <c r="AX881" s="215"/>
      <c r="AY881" s="215"/>
      <c r="AZ881" s="215"/>
      <c r="BA881" s="215"/>
      <c r="BB881" s="215"/>
      <c r="BC881" s="215"/>
      <c r="BD881" s="215"/>
      <c r="BE881" s="215"/>
      <c r="BF881" s="215"/>
      <c r="BG881" s="215"/>
      <c r="BH881" s="215"/>
      <c r="BI881" s="215"/>
      <c r="BJ881" s="215"/>
      <c r="BK881" s="215"/>
      <c r="BL881" s="215"/>
      <c r="BM881" s="215"/>
      <c r="BN881" s="215"/>
      <c r="BO881" s="215"/>
      <c r="BP881" s="215"/>
      <c r="BQ881" s="215"/>
      <c r="BR881" s="215"/>
      <c r="BS881" s="215"/>
      <c r="BT881" s="215"/>
      <c r="BU881" s="215"/>
      <c r="BV881" s="215"/>
      <c r="BW881" s="215"/>
      <c r="BX881" s="215"/>
      <c r="BY881" s="215"/>
      <c r="BZ881" s="215"/>
      <c r="CA881" s="215"/>
      <c r="CB881" s="215"/>
      <c r="CC881" s="215"/>
      <c r="CD881" s="215"/>
      <c r="CE881" s="215"/>
      <c r="CF881" s="215"/>
      <c r="CG881" s="215"/>
      <c r="CH881" s="215"/>
      <c r="CI881" s="215"/>
      <c r="CJ881" s="215"/>
      <c r="CK881" s="215"/>
      <c r="CL881" s="215"/>
      <c r="CN881" s="60"/>
      <c r="CO881" s="215"/>
      <c r="CP881" s="215"/>
      <c r="CQ881" s="215"/>
      <c r="CR881" s="215"/>
      <c r="CS881" s="215"/>
      <c r="CT881" s="215"/>
      <c r="CU881" s="215"/>
      <c r="CV881" s="215"/>
      <c r="CW881" s="215"/>
      <c r="CX881" s="215"/>
      <c r="CY881" s="215"/>
      <c r="CZ881" s="215"/>
      <c r="DA881" s="215"/>
      <c r="DB881" s="215"/>
      <c r="DC881" s="215"/>
      <c r="DD881" s="215"/>
      <c r="DE881" s="215"/>
      <c r="DF881" s="215"/>
      <c r="DG881" s="215"/>
      <c r="DH881" s="215"/>
      <c r="DI881" s="215"/>
      <c r="DJ881" s="215"/>
      <c r="DK881" s="215"/>
      <c r="DL881" s="215"/>
    </row>
    <row r="882" spans="1:116" x14ac:dyDescent="0.4">
      <c r="A882" s="3"/>
      <c r="B882" t="s">
        <v>332</v>
      </c>
      <c r="D882" t="s">
        <v>823</v>
      </c>
      <c r="E882" s="8" t="str">
        <f t="shared" si="1017"/>
        <v>882 SALES-S</v>
      </c>
      <c r="G882" s="89" t="str">
        <f>G869</f>
        <v>Secondary revenue driver</v>
      </c>
      <c r="H882" s="90"/>
      <c r="I882" s="213"/>
      <c r="J882" s="213"/>
      <c r="K882" s="214"/>
      <c r="L882" s="214"/>
      <c r="M882" s="214"/>
      <c r="N882" s="214"/>
      <c r="O882" s="214"/>
      <c r="P882" s="214"/>
      <c r="R882" s="214"/>
      <c r="S882" s="4" t="str">
        <f>ADDRESS(ROW(S874),COLUMN(S874),2)</f>
        <v>S$874</v>
      </c>
      <c r="T882" s="4" t="str">
        <f>ADDRESS(ROW(T874),COLUMN(T874),2)</f>
        <v>T$874</v>
      </c>
      <c r="U882" s="4" t="str">
        <f>ADDRESS(ROW(U874),COLUMN(U874),2)</f>
        <v>U$874</v>
      </c>
      <c r="V882" s="4" t="str">
        <f>ADDRESS(ROW(V874),COLUMN(V874),2)</f>
        <v>V$874</v>
      </c>
      <c r="W882" s="4" t="str">
        <f>ADDRESS(ROW(W874),COLUMN(W874),2)</f>
        <v>W$874</v>
      </c>
      <c r="X882" s="4" t="str">
        <f>ADDRESS(ROW(X874),COLUMN(X874),2)</f>
        <v>X$874</v>
      </c>
      <c r="Y882" s="4" t="str">
        <f>ADDRESS(ROW(Y874),COLUMN(Y874),2)</f>
        <v>Y$874</v>
      </c>
      <c r="Z882" s="4" t="str">
        <f>ADDRESS(ROW(Z874),COLUMN(Z874),2)</f>
        <v>Z$874</v>
      </c>
      <c r="AA882" s="4" t="str">
        <f>ADDRESS(ROW(AA874),COLUMN(AA874),2)</f>
        <v>AA$874</v>
      </c>
      <c r="AB882" s="4" t="str">
        <f>ADDRESS(ROW(AB874),COLUMN(AB874),2)</f>
        <v>AB$874</v>
      </c>
      <c r="AC882" s="4" t="str">
        <f>ADDRESS(ROW(AC874),COLUMN(AC874),2)</f>
        <v>AC$874</v>
      </c>
      <c r="AD882" s="4" t="str">
        <f>ADDRESS(ROW(AD874),COLUMN(AD874),2)</f>
        <v>AD$874</v>
      </c>
      <c r="AE882" s="4" t="str">
        <f>ADDRESS(ROW(AE874),COLUMN(AE874),2)</f>
        <v>AE$874</v>
      </c>
      <c r="AF882" s="4" t="str">
        <f>ADDRESS(ROW(AF874),COLUMN(AF874),2)</f>
        <v>AF$874</v>
      </c>
      <c r="AG882" s="4" t="str">
        <f>ADDRESS(ROW(AG874),COLUMN(AG874),2)</f>
        <v>AG$874</v>
      </c>
      <c r="AH882" s="4" t="str">
        <f>ADDRESS(ROW(AH874),COLUMN(AH874),2)</f>
        <v>AH$874</v>
      </c>
      <c r="AI882" s="4" t="str">
        <f>ADDRESS(ROW(AI874),COLUMN(AI874),2)</f>
        <v>AI$874</v>
      </c>
      <c r="AJ882" s="4" t="str">
        <f>ADDRESS(ROW(AJ874),COLUMN(AJ874),2)</f>
        <v>AJ$874</v>
      </c>
      <c r="AK882" s="4" t="str">
        <f>ADDRESS(ROW(AK874),COLUMN(AK874),2)</f>
        <v>AK$874</v>
      </c>
      <c r="AL882" s="4" t="str">
        <f>ADDRESS(ROW(AL874),COLUMN(AL874),2)</f>
        <v>AL$874</v>
      </c>
      <c r="AM882" s="4" t="str">
        <f>ADDRESS(ROW(AM874),COLUMN(AM874),2)</f>
        <v>AM$874</v>
      </c>
      <c r="AN882" s="4" t="str">
        <f>ADDRESS(ROW(AN874),COLUMN(AN874),2)</f>
        <v>AN$874</v>
      </c>
      <c r="AO882" s="4" t="str">
        <f>ADDRESS(ROW(AO874),COLUMN(AO874),2)</f>
        <v>AO$874</v>
      </c>
      <c r="AP882" s="4" t="str">
        <f>ADDRESS(ROW(AP874),COLUMN(AP874),2)</f>
        <v>AP$874</v>
      </c>
      <c r="AQ882" s="4" t="str">
        <f>ADDRESS(ROW(AQ874),COLUMN(AQ874),2)</f>
        <v>AQ$874</v>
      </c>
      <c r="AR882" s="4" t="str">
        <f>ADDRESS(ROW(AR874),COLUMN(AR874),2)</f>
        <v>AR$874</v>
      </c>
      <c r="AS882" s="4" t="str">
        <f>ADDRESS(ROW(AS874),COLUMN(AS874),2)</f>
        <v>AS$874</v>
      </c>
      <c r="AT882" s="4" t="str">
        <f>ADDRESS(ROW(AT874),COLUMN(AT874),2)</f>
        <v>AT$874</v>
      </c>
      <c r="AU882" s="4" t="str">
        <f>ADDRESS(ROW(AU874),COLUMN(AU874),2)</f>
        <v>AU$874</v>
      </c>
      <c r="AV882" s="4" t="str">
        <f>ADDRESS(ROW(AV874),COLUMN(AV874),2)</f>
        <v>AV$874</v>
      </c>
      <c r="AW882" s="4" t="str">
        <f>ADDRESS(ROW(AW874),COLUMN(AW874),2)</f>
        <v>AW$874</v>
      </c>
      <c r="AX882" s="4" t="str">
        <f>ADDRESS(ROW(AX874),COLUMN(AX874),2)</f>
        <v>AX$874</v>
      </c>
      <c r="AY882" s="4" t="str">
        <f>ADDRESS(ROW(AY874),COLUMN(AY874),2)</f>
        <v>AY$874</v>
      </c>
      <c r="AZ882" s="4" t="str">
        <f>ADDRESS(ROW(AZ874),COLUMN(AZ874),2)</f>
        <v>AZ$874</v>
      </c>
      <c r="BA882" s="4" t="str">
        <f>ADDRESS(ROW(BA874),COLUMN(BA874),2)</f>
        <v>BA$874</v>
      </c>
      <c r="BB882" s="4" t="str">
        <f>ADDRESS(ROW(BB874),COLUMN(BB874),2)</f>
        <v>BB$874</v>
      </c>
      <c r="BC882" s="4" t="str">
        <f>ADDRESS(ROW(BC874),COLUMN(BC874),2)</f>
        <v>BC$874</v>
      </c>
      <c r="BD882" s="4" t="str">
        <f>ADDRESS(ROW(BD874),COLUMN(BD874),2)</f>
        <v>BD$874</v>
      </c>
      <c r="BE882" s="4" t="str">
        <f>ADDRESS(ROW(BE874),COLUMN(BE874),2)</f>
        <v>BE$874</v>
      </c>
      <c r="BF882" s="4" t="str">
        <f>ADDRESS(ROW(BF874),COLUMN(BF874),2)</f>
        <v>BF$874</v>
      </c>
      <c r="BG882" s="4" t="str">
        <f>ADDRESS(ROW(BG874),COLUMN(BG874),2)</f>
        <v>BG$874</v>
      </c>
      <c r="BH882" s="4" t="str">
        <f>ADDRESS(ROW(BH874),COLUMN(BH874),2)</f>
        <v>BH$874</v>
      </c>
      <c r="BI882" s="4" t="str">
        <f>ADDRESS(ROW(BI874),COLUMN(BI874),2)</f>
        <v>BI$874</v>
      </c>
      <c r="BJ882" s="4" t="str">
        <f>ADDRESS(ROW(BJ874),COLUMN(BJ874),2)</f>
        <v>BJ$874</v>
      </c>
      <c r="BK882" s="4" t="str">
        <f>ADDRESS(ROW(BK874),COLUMN(BK874),2)</f>
        <v>BK$874</v>
      </c>
      <c r="BL882" s="4" t="str">
        <f>ADDRESS(ROW(BL874),COLUMN(BL874),2)</f>
        <v>BL$874</v>
      </c>
      <c r="BM882" s="4" t="str">
        <f>ADDRESS(ROW(BM874),COLUMN(BM874),2)</f>
        <v>BM$874</v>
      </c>
      <c r="BN882" s="4" t="str">
        <f>ADDRESS(ROW(BN874),COLUMN(BN874),2)</f>
        <v>BN$874</v>
      </c>
      <c r="BO882" s="4" t="str">
        <f>ADDRESS(ROW(BO874),COLUMN(BO874),2)</f>
        <v>BO$874</v>
      </c>
      <c r="BP882" s="4" t="str">
        <f>ADDRESS(ROW(BP874),COLUMN(BP874),2)</f>
        <v>BP$874</v>
      </c>
      <c r="BQ882" s="4" t="str">
        <f>ADDRESS(ROW(BQ874),COLUMN(BQ874),2)</f>
        <v>BQ$874</v>
      </c>
      <c r="BR882" s="4" t="str">
        <f>ADDRESS(ROW(BR874),COLUMN(BR874),2)</f>
        <v>BR$874</v>
      </c>
      <c r="BS882" s="4" t="str">
        <f>ADDRESS(ROW(BS874),COLUMN(BS874),2)</f>
        <v>BS$874</v>
      </c>
      <c r="BT882" s="4" t="str">
        <f>ADDRESS(ROW(BT874),COLUMN(BT874),2)</f>
        <v>BT$874</v>
      </c>
      <c r="BU882" s="4" t="str">
        <f>ADDRESS(ROW(BU874),COLUMN(BU874),2)</f>
        <v>BU$874</v>
      </c>
      <c r="BV882" s="4" t="str">
        <f>ADDRESS(ROW(BV874),COLUMN(BV874),2)</f>
        <v>BV$874</v>
      </c>
      <c r="BW882" s="4" t="str">
        <f>ADDRESS(ROW(BW874),COLUMN(BW874),2)</f>
        <v>BW$874</v>
      </c>
      <c r="BX882" s="4" t="str">
        <f>ADDRESS(ROW(BX874),COLUMN(BX874),2)</f>
        <v>BX$874</v>
      </c>
      <c r="BY882" s="4" t="str">
        <f>ADDRESS(ROW(BY874),COLUMN(BY874),2)</f>
        <v>BY$874</v>
      </c>
      <c r="BZ882" s="4" t="str">
        <f>ADDRESS(ROW(BZ874),COLUMN(BZ874),2)</f>
        <v>BZ$874</v>
      </c>
      <c r="CA882" s="4" t="str">
        <f>ADDRESS(ROW(CA874),COLUMN(CA874),2)</f>
        <v>CA$874</v>
      </c>
      <c r="CB882" s="4" t="str">
        <f>ADDRESS(ROW(CB874),COLUMN(CB874),2)</f>
        <v>CB$874</v>
      </c>
      <c r="CC882" s="4" t="str">
        <f>ADDRESS(ROW(CC874),COLUMN(CC874),2)</f>
        <v>CC$874</v>
      </c>
      <c r="CD882" s="4" t="str">
        <f>ADDRESS(ROW(CD874),COLUMN(CD874),2)</f>
        <v>CD$874</v>
      </c>
      <c r="CE882" s="4" t="str">
        <f>ADDRESS(ROW(CE874),COLUMN(CE874),2)</f>
        <v>CE$874</v>
      </c>
      <c r="CF882" s="4" t="str">
        <f>ADDRESS(ROW(CF874),COLUMN(CF874),2)</f>
        <v>CF$874</v>
      </c>
      <c r="CG882" s="4" t="str">
        <f>ADDRESS(ROW(CG874),COLUMN(CG874),2)</f>
        <v>CG$874</v>
      </c>
      <c r="CH882" s="4" t="str">
        <f>ADDRESS(ROW(CH874),COLUMN(CH874),2)</f>
        <v>CH$874</v>
      </c>
      <c r="CI882" s="4" t="str">
        <f>ADDRESS(ROW(CI874),COLUMN(CI874),2)</f>
        <v>CI$874</v>
      </c>
      <c r="CJ882" s="4" t="str">
        <f>ADDRESS(ROW(CJ874),COLUMN(CJ874),2)</f>
        <v>CJ$874</v>
      </c>
      <c r="CK882" s="4" t="str">
        <f>ADDRESS(ROW(CK874),COLUMN(CK874),2)</f>
        <v>CK$874</v>
      </c>
      <c r="CL882" s="4" t="str">
        <f>ADDRESS(ROW(CL874),COLUMN(CL874),2)</f>
        <v>CL$874</v>
      </c>
      <c r="CN882" s="213"/>
      <c r="CO882" s="4" t="str">
        <f>ADDRESS(ROW(CO874),COLUMN(CO874),2)</f>
        <v>CO$874</v>
      </c>
      <c r="CP882" s="4" t="str">
        <f>ADDRESS(ROW(CP874),COLUMN(CP874),2)</f>
        <v>CP$874</v>
      </c>
      <c r="CQ882" s="4" t="str">
        <f>ADDRESS(ROW(CQ874),COLUMN(CQ874),2)</f>
        <v>CQ$874</v>
      </c>
      <c r="CR882" s="4" t="str">
        <f>ADDRESS(ROW(CR874),COLUMN(CR874),2)</f>
        <v>CR$874</v>
      </c>
      <c r="CS882" s="4" t="str">
        <f>ADDRESS(ROW(CS874),COLUMN(CS874),2)</f>
        <v>CS$874</v>
      </c>
      <c r="CT882" s="4" t="str">
        <f>ADDRESS(ROW(CT874),COLUMN(CT874),2)</f>
        <v>CT$874</v>
      </c>
      <c r="CU882" s="4" t="str">
        <f>ADDRESS(ROW(CU874),COLUMN(CU874),2)</f>
        <v>CU$874</v>
      </c>
      <c r="CV882" s="4" t="str">
        <f>ADDRESS(ROW(CV874),COLUMN(CV874),2)</f>
        <v>CV$874</v>
      </c>
      <c r="CW882" s="4" t="str">
        <f>ADDRESS(ROW(CW874),COLUMN(CW874),2)</f>
        <v>CW$874</v>
      </c>
      <c r="CX882" s="4" t="str">
        <f>ADDRESS(ROW(CX874),COLUMN(CX874),2)</f>
        <v>CX$874</v>
      </c>
      <c r="CY882" s="4" t="str">
        <f>ADDRESS(ROW(CY874),COLUMN(CY874),2)</f>
        <v>CY$874</v>
      </c>
      <c r="CZ882" s="4" t="str">
        <f>ADDRESS(ROW(CZ874),COLUMN(CZ874),2)</f>
        <v>CZ$874</v>
      </c>
      <c r="DA882" s="4" t="str">
        <f>ADDRESS(ROW(DA874),COLUMN(DA874),2)</f>
        <v>DA$874</v>
      </c>
      <c r="DB882" s="4" t="str">
        <f>ADDRESS(ROW(DB874),COLUMN(DB874),2)</f>
        <v>DB$874</v>
      </c>
      <c r="DC882" s="4" t="str">
        <f>ADDRESS(ROW(DC874),COLUMN(DC874),2)</f>
        <v>DC$874</v>
      </c>
      <c r="DD882" s="4" t="str">
        <f>ADDRESS(ROW(DD874),COLUMN(DD874),2)</f>
        <v>DD$874</v>
      </c>
      <c r="DE882" s="4" t="str">
        <f>ADDRESS(ROW(DE874),COLUMN(DE874),2)</f>
        <v>DE$874</v>
      </c>
      <c r="DF882" s="4" t="str">
        <f>ADDRESS(ROW(DF874),COLUMN(DF874),2)</f>
        <v>DF$874</v>
      </c>
      <c r="DG882" s="4" t="str">
        <f>ADDRESS(ROW(DG874),COLUMN(DG874),2)</f>
        <v>DG$874</v>
      </c>
      <c r="DH882" s="4" t="str">
        <f>ADDRESS(ROW(DH874),COLUMN(DH874),2)</f>
        <v>DH$874</v>
      </c>
      <c r="DI882" s="4" t="str">
        <f>ADDRESS(ROW(DI874),COLUMN(DI874),2)</f>
        <v>DI$874</v>
      </c>
      <c r="DJ882" s="4" t="str">
        <f>ADDRESS(ROW(DJ874),COLUMN(DJ874),2)</f>
        <v>DJ$874</v>
      </c>
      <c r="DK882" s="4" t="str">
        <f>ADDRESS(ROW(DK874),COLUMN(DK874),2)</f>
        <v>DK$874</v>
      </c>
      <c r="DL882" s="4" t="str">
        <f>ADDRESS(ROW(DL874),COLUMN(DL874),2)</f>
        <v>DL$874</v>
      </c>
    </row>
    <row r="883" spans="1:116" x14ac:dyDescent="0.4">
      <c r="B883" t="s">
        <v>332</v>
      </c>
      <c r="D883" t="s">
        <v>823</v>
      </c>
      <c r="E883" s="8" t="str">
        <f t="shared" si="1017"/>
        <v>883 SALES-S</v>
      </c>
      <c r="G883" s="8" t="str">
        <f>G870</f>
        <v>Secondary volume driver</v>
      </c>
      <c r="H883" s="12"/>
      <c r="I883" s="60"/>
      <c r="J883" s="60"/>
      <c r="K883" s="15"/>
      <c r="L883" s="15"/>
      <c r="M883" s="15"/>
      <c r="N883" s="15"/>
      <c r="O883" s="15"/>
      <c r="P883" s="15"/>
      <c r="R883" s="15"/>
      <c r="S883" s="215" t="str">
        <f>S870</f>
        <v>S$19</v>
      </c>
      <c r="T883" s="215" t="str">
        <f>T870</f>
        <v>T$19</v>
      </c>
      <c r="U883" s="215" t="str">
        <f>U870</f>
        <v>U$19</v>
      </c>
      <c r="V883" s="215" t="str">
        <f>V870</f>
        <v>V$19</v>
      </c>
      <c r="W883" s="215" t="str">
        <f>W870</f>
        <v>W$19</v>
      </c>
      <c r="X883" s="215" t="str">
        <f>X870</f>
        <v>X$19</v>
      </c>
      <c r="Y883" s="215" t="str">
        <f>Y870</f>
        <v>Y$19</v>
      </c>
      <c r="Z883" s="215" t="str">
        <f>Z870</f>
        <v>Z$19</v>
      </c>
      <c r="AA883" s="215" t="str">
        <f>AA870</f>
        <v>AA$19</v>
      </c>
      <c r="AB883" s="215" t="str">
        <f>AB870</f>
        <v>AB$19</v>
      </c>
      <c r="AC883" s="215" t="str">
        <f>AC870</f>
        <v>AC$19</v>
      </c>
      <c r="AD883" s="215" t="str">
        <f>AD870</f>
        <v>AD$19</v>
      </c>
      <c r="AE883" s="215" t="str">
        <f>AE870</f>
        <v>AE$19</v>
      </c>
      <c r="AF883" s="215" t="str">
        <f>AF870</f>
        <v>AF$19</v>
      </c>
      <c r="AG883" s="215" t="str">
        <f>AG870</f>
        <v>AG$19</v>
      </c>
      <c r="AH883" s="215" t="str">
        <f>AH870</f>
        <v>AH$19</v>
      </c>
      <c r="AI883" s="215" t="str">
        <f>AI870</f>
        <v>AI$19</v>
      </c>
      <c r="AJ883" s="215" t="str">
        <f>AJ870</f>
        <v>AJ$19</v>
      </c>
      <c r="AK883" s="215" t="str">
        <f>AK870</f>
        <v>AK$19</v>
      </c>
      <c r="AL883" s="215" t="str">
        <f>AL870</f>
        <v>AL$19</v>
      </c>
      <c r="AM883" s="215" t="str">
        <f>AM870</f>
        <v>AM$19</v>
      </c>
      <c r="AN883" s="215" t="str">
        <f>AN870</f>
        <v>AN$19</v>
      </c>
      <c r="AO883" s="215" t="str">
        <f>AO870</f>
        <v>AO$19</v>
      </c>
      <c r="AP883" s="215" t="str">
        <f>AP870</f>
        <v>AP$19</v>
      </c>
      <c r="AQ883" s="215" t="str">
        <f>AQ870</f>
        <v>AQ$19</v>
      </c>
      <c r="AR883" s="215" t="str">
        <f>AR870</f>
        <v>AR$19</v>
      </c>
      <c r="AS883" s="215" t="str">
        <f>AS870</f>
        <v>AS$19</v>
      </c>
      <c r="AT883" s="215" t="str">
        <f>AT870</f>
        <v>AT$19</v>
      </c>
      <c r="AU883" s="215" t="str">
        <f>AU870</f>
        <v>AU$19</v>
      </c>
      <c r="AV883" s="215" t="str">
        <f>AV870</f>
        <v>AV$19</v>
      </c>
      <c r="AW883" s="215" t="str">
        <f>AW870</f>
        <v>AW$19</v>
      </c>
      <c r="AX883" s="215" t="str">
        <f>AX870</f>
        <v>AX$19</v>
      </c>
      <c r="AY883" s="215" t="str">
        <f>AY870</f>
        <v>AY$19</v>
      </c>
      <c r="AZ883" s="215" t="str">
        <f>AZ870</f>
        <v>AZ$19</v>
      </c>
      <c r="BA883" s="215" t="str">
        <f>BA870</f>
        <v>BA$19</v>
      </c>
      <c r="BB883" s="215" t="str">
        <f>BB870</f>
        <v>BB$19</v>
      </c>
      <c r="BC883" s="215" t="str">
        <f>BC870</f>
        <v>BC$19</v>
      </c>
      <c r="BD883" s="215" t="str">
        <f>BD870</f>
        <v>BD$19</v>
      </c>
      <c r="BE883" s="215" t="str">
        <f>BE870</f>
        <v>BE$19</v>
      </c>
      <c r="BF883" s="215" t="str">
        <f>BF870</f>
        <v>BF$19</v>
      </c>
      <c r="BG883" s="215" t="str">
        <f>BG870</f>
        <v>BG$19</v>
      </c>
      <c r="BH883" s="215" t="str">
        <f>BH870</f>
        <v>BH$19</v>
      </c>
      <c r="BI883" s="215" t="str">
        <f>BI870</f>
        <v>BI$19</v>
      </c>
      <c r="BJ883" s="215" t="str">
        <f>BJ870</f>
        <v>BJ$19</v>
      </c>
      <c r="BK883" s="215" t="str">
        <f>BK870</f>
        <v>BK$19</v>
      </c>
      <c r="BL883" s="215" t="str">
        <f>BL870</f>
        <v>BL$19</v>
      </c>
      <c r="BM883" s="215" t="str">
        <f>BM870</f>
        <v>BM$19</v>
      </c>
      <c r="BN883" s="215" t="str">
        <f>BN870</f>
        <v>BN$19</v>
      </c>
      <c r="BO883" s="215" t="str">
        <f>BO870</f>
        <v>BO$19</v>
      </c>
      <c r="BP883" s="215" t="str">
        <f>BP870</f>
        <v>BP$19</v>
      </c>
      <c r="BQ883" s="215" t="str">
        <f>BQ870</f>
        <v>BQ$19</v>
      </c>
      <c r="BR883" s="215" t="str">
        <f>BR870</f>
        <v>BR$19</v>
      </c>
      <c r="BS883" s="215" t="str">
        <f>BS870</f>
        <v>BS$19</v>
      </c>
      <c r="BT883" s="215" t="str">
        <f>BT870</f>
        <v>BT$19</v>
      </c>
      <c r="BU883" s="215" t="str">
        <f>BU870</f>
        <v>BU$19</v>
      </c>
      <c r="BV883" s="215" t="str">
        <f>BV870</f>
        <v>BV$19</v>
      </c>
      <c r="BW883" s="215" t="str">
        <f>BW870</f>
        <v>BW$19</v>
      </c>
      <c r="BX883" s="215" t="str">
        <f>BX870</f>
        <v>BX$19</v>
      </c>
      <c r="BY883" s="215" t="str">
        <f>BY870</f>
        <v>BY$19</v>
      </c>
      <c r="BZ883" s="215" t="str">
        <f>BZ870</f>
        <v>BZ$19</v>
      </c>
      <c r="CA883" s="215" t="str">
        <f>CA870</f>
        <v>CA$19</v>
      </c>
      <c r="CB883" s="215" t="str">
        <f>CB870</f>
        <v>CB$19</v>
      </c>
      <c r="CC883" s="215" t="str">
        <f>CC870</f>
        <v>CC$19</v>
      </c>
      <c r="CD883" s="215" t="str">
        <f>CD870</f>
        <v>CD$19</v>
      </c>
      <c r="CE883" s="215" t="str">
        <f>CE870</f>
        <v>CE$19</v>
      </c>
      <c r="CF883" s="215" t="str">
        <f>CF870</f>
        <v>CF$19</v>
      </c>
      <c r="CG883" s="215" t="str">
        <f>CG870</f>
        <v>CG$19</v>
      </c>
      <c r="CH883" s="215" t="str">
        <f>CH870</f>
        <v>CH$19</v>
      </c>
      <c r="CI883" s="215" t="str">
        <f>CI870</f>
        <v>CI$19</v>
      </c>
      <c r="CJ883" s="215" t="str">
        <f>CJ870</f>
        <v>CJ$19</v>
      </c>
      <c r="CK883" s="215" t="str">
        <f>CK870</f>
        <v>CK$19</v>
      </c>
      <c r="CL883" s="215" t="str">
        <f>CL870</f>
        <v>CL$19</v>
      </c>
      <c r="CN883" s="60"/>
      <c r="CO883" s="215" t="str">
        <f>CO870</f>
        <v>CO$19</v>
      </c>
      <c r="CP883" s="215" t="str">
        <f>CP870</f>
        <v>CP$19</v>
      </c>
      <c r="CQ883" s="215" t="str">
        <f>CQ870</f>
        <v>CQ$19</v>
      </c>
      <c r="CR883" s="215" t="str">
        <f>CR870</f>
        <v>CR$19</v>
      </c>
      <c r="CS883" s="215" t="str">
        <f>CS870</f>
        <v>CS$19</v>
      </c>
      <c r="CT883" s="215" t="str">
        <f>CT870</f>
        <v>CT$19</v>
      </c>
      <c r="CU883" s="215" t="str">
        <f>CU870</f>
        <v>CU$19</v>
      </c>
      <c r="CV883" s="215" t="str">
        <f>CV870</f>
        <v>CV$19</v>
      </c>
      <c r="CW883" s="215" t="str">
        <f>CW870</f>
        <v>CW$19</v>
      </c>
      <c r="CX883" s="215" t="str">
        <f>CX870</f>
        <v>CX$19</v>
      </c>
      <c r="CY883" s="215" t="str">
        <f>CY870</f>
        <v>CY$19</v>
      </c>
      <c r="CZ883" s="215" t="str">
        <f>CZ870</f>
        <v>CZ$19</v>
      </c>
      <c r="DA883" s="215" t="str">
        <f>DA870</f>
        <v>DA$19</v>
      </c>
      <c r="DB883" s="215" t="str">
        <f>DB870</f>
        <v>DB$19</v>
      </c>
      <c r="DC883" s="215" t="str">
        <f>DC870</f>
        <v>DC$19</v>
      </c>
      <c r="DD883" s="215" t="str">
        <f>DD870</f>
        <v>DD$19</v>
      </c>
      <c r="DE883" s="215" t="str">
        <f>DE870</f>
        <v>DE$19</v>
      </c>
      <c r="DF883" s="215" t="str">
        <f>DF870</f>
        <v>DF$19</v>
      </c>
      <c r="DG883" s="215" t="str">
        <f>DG870</f>
        <v>DG$19</v>
      </c>
      <c r="DH883" s="215" t="str">
        <f>DH870</f>
        <v>DH$19</v>
      </c>
      <c r="DI883" s="215" t="str">
        <f>DI870</f>
        <v>DI$19</v>
      </c>
      <c r="DJ883" s="215" t="str">
        <f>DJ870</f>
        <v>DJ$19</v>
      </c>
      <c r="DK883" s="215" t="str">
        <f>DK870</f>
        <v>DK$19</v>
      </c>
      <c r="DL883" s="215" t="str">
        <f>DL870</f>
        <v>DL$19</v>
      </c>
    </row>
    <row r="884" spans="1: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1: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1: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1: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1: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1: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1: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1: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1: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1: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1: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1: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1: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4">
      <c r="A903" s="174"/>
      <c r="E903" s="8"/>
      <c r="G903" s="175"/>
      <c r="H903" s="200"/>
      <c r="I903" s="201"/>
      <c r="J903" s="201"/>
      <c r="K903" s="202"/>
      <c r="L903" s="202"/>
      <c r="M903" s="202"/>
      <c r="N903" s="202"/>
      <c r="O903" s="202"/>
      <c r="P903" s="202"/>
      <c r="R903" s="202"/>
      <c r="S903" s="190">
        <v>-1000</v>
      </c>
      <c r="T903" s="190">
        <v>-1000</v>
      </c>
      <c r="U903" s="190">
        <v>-1000</v>
      </c>
      <c r="V903" s="190">
        <v>-1000</v>
      </c>
      <c r="W903" s="190">
        <v>-1000</v>
      </c>
      <c r="X903" s="190">
        <v>-1000</v>
      </c>
      <c r="Y903" s="190">
        <v>-1000</v>
      </c>
      <c r="Z903" s="190">
        <v>-1000</v>
      </c>
      <c r="AA903" s="190">
        <v>-1000</v>
      </c>
      <c r="AB903" s="190">
        <v>-1000</v>
      </c>
      <c r="AC903" s="190">
        <v>-1000</v>
      </c>
      <c r="AD903" s="190">
        <v>-1000</v>
      </c>
      <c r="AE903" s="190">
        <v>-1000</v>
      </c>
      <c r="AF903" s="190">
        <v>-1000</v>
      </c>
      <c r="AG903" s="190">
        <v>-1000</v>
      </c>
      <c r="AH903" s="190">
        <v>-1000</v>
      </c>
      <c r="AI903" s="190">
        <v>-1000</v>
      </c>
      <c r="AJ903" s="190">
        <v>-1000</v>
      </c>
      <c r="AK903" s="190">
        <v>-1000</v>
      </c>
      <c r="AL903" s="190">
        <v>-1000</v>
      </c>
      <c r="AM903" s="190">
        <v>-1000</v>
      </c>
      <c r="AN903" s="190">
        <v>-1000</v>
      </c>
      <c r="AO903" s="190">
        <v>-1000</v>
      </c>
      <c r="AP903" s="190">
        <v>-1000</v>
      </c>
      <c r="AQ903" s="190">
        <v>-1000</v>
      </c>
      <c r="AR903" s="190">
        <v>-1000</v>
      </c>
      <c r="AS903" s="190">
        <v>-1000</v>
      </c>
      <c r="AT903" s="190">
        <v>-1000</v>
      </c>
      <c r="AU903" s="190">
        <v>-1000</v>
      </c>
      <c r="AV903" s="190">
        <v>-1000</v>
      </c>
      <c r="AW903" s="190">
        <v>-1000</v>
      </c>
      <c r="AX903" s="190">
        <v>-1000</v>
      </c>
      <c r="AY903" s="190">
        <v>-1000</v>
      </c>
      <c r="AZ903" s="190">
        <v>-1000</v>
      </c>
      <c r="BA903" s="190">
        <v>-1000</v>
      </c>
      <c r="BB903" s="190">
        <v>-1000</v>
      </c>
      <c r="BC903" s="190">
        <v>-1000</v>
      </c>
      <c r="BD903" s="190">
        <v>-1000</v>
      </c>
      <c r="BE903" s="190">
        <v>-1000</v>
      </c>
      <c r="BF903" s="190">
        <v>-1000</v>
      </c>
      <c r="BG903" s="190">
        <v>-1000</v>
      </c>
      <c r="BH903" s="190">
        <v>-1000</v>
      </c>
      <c r="BI903" s="190">
        <v>-1000</v>
      </c>
      <c r="BJ903" s="190">
        <v>-1000</v>
      </c>
      <c r="BK903" s="190">
        <v>-1000</v>
      </c>
      <c r="BL903" s="190">
        <v>-1000</v>
      </c>
      <c r="BM903" s="190">
        <v>-1000</v>
      </c>
      <c r="BN903" s="190">
        <v>-1000</v>
      </c>
      <c r="BO903" s="190">
        <v>-1000</v>
      </c>
      <c r="BP903" s="190">
        <v>-1000</v>
      </c>
      <c r="BQ903" s="190">
        <v>-1000</v>
      </c>
      <c r="BR903" s="190">
        <v>-1000</v>
      </c>
      <c r="BS903" s="190">
        <v>-1000</v>
      </c>
      <c r="BT903" s="190">
        <v>-1000</v>
      </c>
      <c r="BU903" s="190">
        <v>-1000</v>
      </c>
      <c r="BV903" s="190">
        <v>-1000</v>
      </c>
      <c r="BW903" s="190">
        <v>-1000</v>
      </c>
      <c r="BX903" s="190">
        <v>-1000</v>
      </c>
      <c r="BY903" s="190">
        <v>-1000</v>
      </c>
      <c r="BZ903" s="190">
        <v>-1000</v>
      </c>
      <c r="CA903" s="190">
        <v>-1000</v>
      </c>
      <c r="CB903" s="190">
        <v>-1000</v>
      </c>
      <c r="CC903" s="190">
        <v>-1000</v>
      </c>
      <c r="CD903" s="190">
        <v>-1000</v>
      </c>
      <c r="CE903" s="190">
        <v>-1000</v>
      </c>
      <c r="CF903" s="190">
        <v>-1000</v>
      </c>
      <c r="CG903" s="190">
        <v>-1000</v>
      </c>
      <c r="CH903" s="190">
        <v>-1000</v>
      </c>
      <c r="CI903" s="190">
        <v>-1000</v>
      </c>
      <c r="CJ903" s="190">
        <v>-1000</v>
      </c>
      <c r="CK903" s="190">
        <v>-1000</v>
      </c>
      <c r="CL903" s="190">
        <v>-1000</v>
      </c>
      <c r="CN903" s="201"/>
      <c r="CO903" s="190">
        <v>-1000</v>
      </c>
      <c r="CP903" s="190">
        <v>-1000</v>
      </c>
      <c r="CQ903" s="190">
        <v>-1000</v>
      </c>
      <c r="CR903" s="190">
        <v>-1000</v>
      </c>
      <c r="CS903" s="190">
        <v>-1000</v>
      </c>
      <c r="CT903" s="190">
        <v>-1000</v>
      </c>
      <c r="CU903" s="190">
        <v>-1000</v>
      </c>
      <c r="CV903" s="190">
        <v>-1000</v>
      </c>
      <c r="CW903" s="190">
        <v>-1000</v>
      </c>
      <c r="CX903" s="190">
        <v>-1000</v>
      </c>
      <c r="CY903" s="190">
        <v>-1000</v>
      </c>
      <c r="CZ903" s="190">
        <v>-1000</v>
      </c>
      <c r="DA903" s="190">
        <v>-1000</v>
      </c>
      <c r="DB903" s="190">
        <v>-1000</v>
      </c>
      <c r="DC903" s="190">
        <v>-1000</v>
      </c>
      <c r="DD903" s="190">
        <v>-1000</v>
      </c>
      <c r="DE903" s="190">
        <v>-1000</v>
      </c>
      <c r="DF903" s="190">
        <v>-1000</v>
      </c>
      <c r="DG903" s="190">
        <v>-1000</v>
      </c>
      <c r="DH903" s="190">
        <v>-1000</v>
      </c>
      <c r="DI903" s="190">
        <v>-1000</v>
      </c>
      <c r="DJ903" s="190">
        <v>-1000</v>
      </c>
      <c r="DK903" s="190">
        <v>-1000</v>
      </c>
      <c r="DL903" s="190">
        <v>-1000</v>
      </c>
    </row>
    <row r="904" spans="1:116" x14ac:dyDescent="0.4">
      <c r="A904" s="174"/>
      <c r="E904" s="8"/>
      <c r="G904" s="175" t="s">
        <v>490</v>
      </c>
      <c r="H904" s="174"/>
      <c r="I904" s="176"/>
      <c r="J904" s="176"/>
      <c r="K904" s="197"/>
      <c r="L904" s="197"/>
      <c r="M904" s="197"/>
      <c r="N904" s="197"/>
      <c r="O904" s="197"/>
      <c r="P904" s="197"/>
      <c r="R904" s="198"/>
      <c r="S904" s="174"/>
      <c r="T904" s="174"/>
      <c r="U904" s="174"/>
      <c r="V904" s="174"/>
      <c r="W904" s="174"/>
      <c r="X904" s="174"/>
      <c r="Y904" s="174"/>
      <c r="Z904" s="174"/>
      <c r="AA904" s="174"/>
      <c r="AB904" s="174"/>
      <c r="AC904" s="174"/>
      <c r="AD904" s="174"/>
      <c r="AE904" s="174"/>
      <c r="AF904" s="174"/>
      <c r="AG904" s="174"/>
      <c r="AH904" s="174"/>
      <c r="AI904" s="174"/>
      <c r="AJ904" s="174"/>
      <c r="AK904" s="174"/>
      <c r="AL904" s="174"/>
      <c r="AM904" s="174"/>
      <c r="AN904" s="174"/>
      <c r="AO904" s="174"/>
      <c r="AP904" s="174"/>
      <c r="AQ904" s="174"/>
      <c r="AR904" s="174"/>
      <c r="AS904" s="174"/>
      <c r="AT904" s="174"/>
      <c r="AU904" s="174"/>
      <c r="AV904" s="174"/>
      <c r="AW904" s="174"/>
      <c r="AX904" s="174"/>
      <c r="AY904" s="174"/>
      <c r="AZ904" s="174"/>
      <c r="BA904" s="174"/>
      <c r="BB904" s="174"/>
      <c r="BC904" s="174"/>
      <c r="BD904" s="174"/>
      <c r="BE904" s="174"/>
      <c r="BF904" s="174"/>
      <c r="BG904" s="174"/>
      <c r="BH904" s="174"/>
      <c r="BI904" s="174"/>
      <c r="BJ904" s="174"/>
      <c r="BK904" s="174"/>
      <c r="BL904" s="174"/>
      <c r="BM904" s="174"/>
      <c r="BN904" s="174"/>
      <c r="BO904" s="174"/>
      <c r="BP904" s="174"/>
      <c r="BQ904" s="174"/>
      <c r="BR904" s="174"/>
      <c r="BS904" s="174"/>
      <c r="BT904" s="174"/>
      <c r="BU904" s="174"/>
      <c r="BV904" s="174"/>
      <c r="BW904" s="174"/>
      <c r="BX904" s="174"/>
      <c r="BY904" s="174"/>
      <c r="BZ904" s="174"/>
      <c r="CA904" s="174"/>
      <c r="CB904" s="174"/>
      <c r="CC904" s="174"/>
      <c r="CD904" s="174"/>
      <c r="CE904" s="174"/>
      <c r="CF904" s="174"/>
      <c r="CG904" s="174"/>
      <c r="CH904" s="174"/>
      <c r="CI904" s="174"/>
      <c r="CJ904" s="174"/>
      <c r="CK904" s="174"/>
      <c r="CL904" s="174"/>
      <c r="CN904" s="176"/>
      <c r="CO904" s="174"/>
      <c r="CP904" s="174"/>
      <c r="CQ904" s="174"/>
      <c r="CR904" s="174"/>
      <c r="CS904" s="174"/>
      <c r="CT904" s="174"/>
      <c r="CU904" s="174"/>
      <c r="CV904" s="174"/>
      <c r="CW904" s="174"/>
      <c r="CX904" s="174"/>
      <c r="CY904" s="174"/>
      <c r="CZ904" s="174"/>
      <c r="DA904" s="174"/>
      <c r="DB904" s="174"/>
      <c r="DC904" s="174"/>
      <c r="DD904" s="174"/>
      <c r="DE904" s="174"/>
      <c r="DF904" s="174"/>
      <c r="DG904" s="174"/>
      <c r="DH904" s="174"/>
      <c r="DI904" s="174"/>
      <c r="DJ904" s="174"/>
      <c r="DK904" s="174"/>
      <c r="DL904" s="174"/>
    </row>
    <row r="905" spans="1:116" x14ac:dyDescent="0.4">
      <c r="A905" s="174"/>
      <c r="E905" s="8"/>
      <c r="G905" s="175" t="s">
        <v>492</v>
      </c>
      <c r="H905" s="174"/>
      <c r="I905" s="176"/>
      <c r="J905" s="176"/>
      <c r="K905" s="197"/>
      <c r="L905" s="197"/>
      <c r="M905" s="197"/>
      <c r="N905" s="197"/>
      <c r="O905" s="197"/>
      <c r="P905" s="197"/>
      <c r="R905" s="198"/>
      <c r="S905" s="174"/>
      <c r="T905" s="174"/>
      <c r="U905" s="174"/>
      <c r="V905" s="174"/>
      <c r="W905" s="174"/>
      <c r="X905" s="174"/>
      <c r="Y905" s="174"/>
      <c r="Z905" s="174"/>
      <c r="AA905" s="174"/>
      <c r="AB905" s="174"/>
      <c r="AC905" s="174"/>
      <c r="AD905" s="174"/>
      <c r="AE905" s="174"/>
      <c r="AF905" s="174"/>
      <c r="AG905" s="174"/>
      <c r="AH905" s="174"/>
      <c r="AI905" s="174"/>
      <c r="AJ905" s="174"/>
      <c r="AK905" s="174"/>
      <c r="AL905" s="174"/>
      <c r="AM905" s="174"/>
      <c r="AN905" s="174"/>
      <c r="AO905" s="174"/>
      <c r="AP905" s="174"/>
      <c r="AQ905" s="174"/>
      <c r="AR905" s="174"/>
      <c r="AS905" s="174"/>
      <c r="AT905" s="174"/>
      <c r="AU905" s="174"/>
      <c r="AV905" s="174"/>
      <c r="AW905" s="174"/>
      <c r="AX905" s="174"/>
      <c r="AY905" s="174"/>
      <c r="AZ905" s="174"/>
      <c r="BA905" s="174"/>
      <c r="BB905" s="174"/>
      <c r="BC905" s="174"/>
      <c r="BD905" s="174"/>
      <c r="BE905" s="174"/>
      <c r="BF905" s="174"/>
      <c r="BG905" s="174"/>
      <c r="BH905" s="174"/>
      <c r="BI905" s="174"/>
      <c r="BJ905" s="174"/>
      <c r="BK905" s="174"/>
      <c r="BL905" s="174"/>
      <c r="BM905" s="174"/>
      <c r="BN905" s="174"/>
      <c r="BO905" s="174"/>
      <c r="BP905" s="174"/>
      <c r="BQ905" s="174"/>
      <c r="BR905" s="174"/>
      <c r="BS905" s="174"/>
      <c r="BT905" s="174"/>
      <c r="BU905" s="174"/>
      <c r="BV905" s="174"/>
      <c r="BW905" s="174"/>
      <c r="BX905" s="174"/>
      <c r="BY905" s="174"/>
      <c r="BZ905" s="174"/>
      <c r="CA905" s="174"/>
      <c r="CB905" s="174"/>
      <c r="CC905" s="174"/>
      <c r="CD905" s="174"/>
      <c r="CE905" s="174"/>
      <c r="CF905" s="174"/>
      <c r="CG905" s="174"/>
      <c r="CH905" s="174"/>
      <c r="CI905" s="174"/>
      <c r="CJ905" s="174"/>
      <c r="CK905" s="174"/>
      <c r="CL905" s="174"/>
      <c r="CN905" s="176"/>
      <c r="CO905" s="174"/>
      <c r="CP905" s="174"/>
      <c r="CQ905" s="174"/>
      <c r="CR905" s="174"/>
      <c r="CS905" s="174"/>
      <c r="CT905" s="174"/>
      <c r="CU905" s="174"/>
      <c r="CV905" s="174"/>
      <c r="CW905" s="174"/>
      <c r="CX905" s="174"/>
      <c r="CY905" s="174"/>
      <c r="CZ905" s="174"/>
      <c r="DA905" s="174"/>
      <c r="DB905" s="174"/>
      <c r="DC905" s="174"/>
      <c r="DD905" s="174"/>
      <c r="DE905" s="174"/>
      <c r="DF905" s="174"/>
      <c r="DG905" s="174"/>
      <c r="DH905" s="174"/>
      <c r="DI905" s="174"/>
      <c r="DJ905" s="174"/>
      <c r="DK905" s="174"/>
      <c r="DL905" s="174"/>
    </row>
    <row r="906" spans="1:116" x14ac:dyDescent="0.4">
      <c r="A906" s="174"/>
      <c r="E906" s="8"/>
      <c r="G906" s="175" t="s">
        <v>461</v>
      </c>
      <c r="H906" s="174"/>
      <c r="I906" s="176"/>
      <c r="J906" s="176"/>
      <c r="K906" s="197"/>
      <c r="L906" s="197"/>
      <c r="M906" s="197"/>
      <c r="N906" s="197"/>
      <c r="O906" s="197"/>
      <c r="P906" s="197"/>
      <c r="R906" s="198"/>
      <c r="S906" s="199" t="str">
        <f t="shared" ref="S906:AX906" si="1018">S$20</f>
        <v>S$16</v>
      </c>
      <c r="T906" s="199" t="str">
        <f t="shared" si="1018"/>
        <v>T$16</v>
      </c>
      <c r="U906" s="199" t="str">
        <f t="shared" si="1018"/>
        <v>U$16</v>
      </c>
      <c r="V906" s="199" t="str">
        <f t="shared" si="1018"/>
        <v>V$16</v>
      </c>
      <c r="W906" s="199" t="str">
        <f t="shared" si="1018"/>
        <v>W$16</v>
      </c>
      <c r="X906" s="199" t="str">
        <f t="shared" si="1018"/>
        <v>X$16</v>
      </c>
      <c r="Y906" s="199" t="str">
        <f t="shared" si="1018"/>
        <v>Y$16</v>
      </c>
      <c r="Z906" s="199" t="str">
        <f t="shared" si="1018"/>
        <v>Z$16</v>
      </c>
      <c r="AA906" s="199" t="str">
        <f t="shared" si="1018"/>
        <v>AA$16</v>
      </c>
      <c r="AB906" s="199" t="str">
        <f t="shared" si="1018"/>
        <v>AB$16</v>
      </c>
      <c r="AC906" s="199" t="str">
        <f t="shared" si="1018"/>
        <v>AC$16</v>
      </c>
      <c r="AD906" s="199" t="str">
        <f t="shared" si="1018"/>
        <v>AD$16</v>
      </c>
      <c r="AE906" s="199" t="str">
        <f t="shared" si="1018"/>
        <v>AE$16</v>
      </c>
      <c r="AF906" s="199" t="str">
        <f t="shared" si="1018"/>
        <v>AF$16</v>
      </c>
      <c r="AG906" s="199" t="str">
        <f t="shared" si="1018"/>
        <v>AG$16</v>
      </c>
      <c r="AH906" s="199" t="str">
        <f t="shared" si="1018"/>
        <v>AH$16</v>
      </c>
      <c r="AI906" s="199" t="str">
        <f t="shared" si="1018"/>
        <v>AI$16</v>
      </c>
      <c r="AJ906" s="199" t="str">
        <f t="shared" si="1018"/>
        <v>AJ$16</v>
      </c>
      <c r="AK906" s="199" t="str">
        <f t="shared" si="1018"/>
        <v>AK$16</v>
      </c>
      <c r="AL906" s="199" t="str">
        <f t="shared" si="1018"/>
        <v>AL$16</v>
      </c>
      <c r="AM906" s="199" t="str">
        <f t="shared" si="1018"/>
        <v>AM$16</v>
      </c>
      <c r="AN906" s="199" t="str">
        <f t="shared" si="1018"/>
        <v>AN$16</v>
      </c>
      <c r="AO906" s="199" t="str">
        <f t="shared" si="1018"/>
        <v>AO$16</v>
      </c>
      <c r="AP906" s="199" t="str">
        <f t="shared" si="1018"/>
        <v>AP$16</v>
      </c>
      <c r="AQ906" s="199" t="str">
        <f t="shared" si="1018"/>
        <v>AQ$16</v>
      </c>
      <c r="AR906" s="199" t="str">
        <f t="shared" si="1018"/>
        <v>AR$16</v>
      </c>
      <c r="AS906" s="199" t="str">
        <f t="shared" si="1018"/>
        <v>AS$16</v>
      </c>
      <c r="AT906" s="199" t="str">
        <f t="shared" si="1018"/>
        <v>AT$16</v>
      </c>
      <c r="AU906" s="199" t="str">
        <f t="shared" si="1018"/>
        <v>AU$16</v>
      </c>
      <c r="AV906" s="199" t="str">
        <f t="shared" si="1018"/>
        <v>AV$16</v>
      </c>
      <c r="AW906" s="199" t="str">
        <f t="shared" si="1018"/>
        <v>AW$16</v>
      </c>
      <c r="AX906" s="199" t="str">
        <f t="shared" si="1018"/>
        <v>AX$16</v>
      </c>
      <c r="AY906" s="199" t="str">
        <f t="shared" ref="AY906:CD906" si="1019">AY$20</f>
        <v>AY$16</v>
      </c>
      <c r="AZ906" s="199" t="str">
        <f t="shared" si="1019"/>
        <v>AZ$16</v>
      </c>
      <c r="BA906" s="199" t="str">
        <f t="shared" si="1019"/>
        <v>BA$16</v>
      </c>
      <c r="BB906" s="199" t="str">
        <f t="shared" si="1019"/>
        <v>BB$16</v>
      </c>
      <c r="BC906" s="199" t="str">
        <f t="shared" si="1019"/>
        <v>BC$16</v>
      </c>
      <c r="BD906" s="199" t="str">
        <f t="shared" si="1019"/>
        <v>BD$16</v>
      </c>
      <c r="BE906" s="199" t="str">
        <f t="shared" si="1019"/>
        <v>BE$16</v>
      </c>
      <c r="BF906" s="199" t="str">
        <f t="shared" si="1019"/>
        <v>BF$16</v>
      </c>
      <c r="BG906" s="199" t="str">
        <f t="shared" si="1019"/>
        <v>BG$16</v>
      </c>
      <c r="BH906" s="199" t="str">
        <f t="shared" si="1019"/>
        <v>BH$16</v>
      </c>
      <c r="BI906" s="199" t="str">
        <f t="shared" si="1019"/>
        <v>BI$16</v>
      </c>
      <c r="BJ906" s="199" t="str">
        <f t="shared" si="1019"/>
        <v>BJ$16</v>
      </c>
      <c r="BK906" s="199" t="str">
        <f t="shared" si="1019"/>
        <v>BK$16</v>
      </c>
      <c r="BL906" s="199" t="str">
        <f t="shared" si="1019"/>
        <v>BL$16</v>
      </c>
      <c r="BM906" s="199" t="str">
        <f t="shared" si="1019"/>
        <v>BM$16</v>
      </c>
      <c r="BN906" s="199" t="str">
        <f t="shared" si="1019"/>
        <v>BN$16</v>
      </c>
      <c r="BO906" s="199" t="str">
        <f t="shared" si="1019"/>
        <v>BO$16</v>
      </c>
      <c r="BP906" s="199" t="str">
        <f t="shared" si="1019"/>
        <v>BP$16</v>
      </c>
      <c r="BQ906" s="199" t="str">
        <f t="shared" si="1019"/>
        <v>BQ$16</v>
      </c>
      <c r="BR906" s="199" t="str">
        <f t="shared" si="1019"/>
        <v>BR$16</v>
      </c>
      <c r="BS906" s="199" t="str">
        <f t="shared" si="1019"/>
        <v>BS$16</v>
      </c>
      <c r="BT906" s="199" t="str">
        <f t="shared" si="1019"/>
        <v>BT$16</v>
      </c>
      <c r="BU906" s="199" t="str">
        <f t="shared" si="1019"/>
        <v>BU$16</v>
      </c>
      <c r="BV906" s="199" t="str">
        <f t="shared" si="1019"/>
        <v>BV$16</v>
      </c>
      <c r="BW906" s="199" t="str">
        <f t="shared" si="1019"/>
        <v>BW$16</v>
      </c>
      <c r="BX906" s="199" t="str">
        <f t="shared" si="1019"/>
        <v>BX$16</v>
      </c>
      <c r="BY906" s="199" t="str">
        <f t="shared" si="1019"/>
        <v>BY$16</v>
      </c>
      <c r="BZ906" s="199" t="str">
        <f t="shared" si="1019"/>
        <v>BZ$16</v>
      </c>
      <c r="CA906" s="199" t="str">
        <f t="shared" si="1019"/>
        <v>CA$16</v>
      </c>
      <c r="CB906" s="199" t="str">
        <f t="shared" si="1019"/>
        <v>CB$16</v>
      </c>
      <c r="CC906" s="199" t="str">
        <f t="shared" si="1019"/>
        <v>CC$16</v>
      </c>
      <c r="CD906" s="199" t="str">
        <f t="shared" si="1019"/>
        <v>CD$16</v>
      </c>
      <c r="CE906" s="199" t="str">
        <f t="shared" ref="CE906:CL906" si="1020">CE$20</f>
        <v>CE$16</v>
      </c>
      <c r="CF906" s="199" t="str">
        <f t="shared" si="1020"/>
        <v>CF$16</v>
      </c>
      <c r="CG906" s="199" t="str">
        <f t="shared" si="1020"/>
        <v>CG$16</v>
      </c>
      <c r="CH906" s="199" t="str">
        <f t="shared" si="1020"/>
        <v>CH$16</v>
      </c>
      <c r="CI906" s="199" t="str">
        <f t="shared" si="1020"/>
        <v>CI$16</v>
      </c>
      <c r="CJ906" s="199" t="str">
        <f t="shared" si="1020"/>
        <v>CJ$16</v>
      </c>
      <c r="CK906" s="199" t="str">
        <f t="shared" si="1020"/>
        <v>CK$16</v>
      </c>
      <c r="CL906" s="199" t="str">
        <f t="shared" si="1020"/>
        <v>CL$16</v>
      </c>
      <c r="CN906" s="176"/>
      <c r="CO906" s="199" t="str">
        <f t="shared" ref="CO906:DL906" si="1021">CO$20</f>
        <v>CO$16</v>
      </c>
      <c r="CP906" s="199" t="str">
        <f t="shared" si="1021"/>
        <v>CP$16</v>
      </c>
      <c r="CQ906" s="199" t="str">
        <f t="shared" si="1021"/>
        <v>CQ$16</v>
      </c>
      <c r="CR906" s="199" t="str">
        <f t="shared" si="1021"/>
        <v>CR$16</v>
      </c>
      <c r="CS906" s="199" t="str">
        <f t="shared" si="1021"/>
        <v>CS$16</v>
      </c>
      <c r="CT906" s="199" t="str">
        <f t="shared" si="1021"/>
        <v>CT$16</v>
      </c>
      <c r="CU906" s="199" t="str">
        <f t="shared" si="1021"/>
        <v>CU$16</v>
      </c>
      <c r="CV906" s="199" t="str">
        <f t="shared" si="1021"/>
        <v>CV$16</v>
      </c>
      <c r="CW906" s="199" t="str">
        <f t="shared" si="1021"/>
        <v>CW$16</v>
      </c>
      <c r="CX906" s="199" t="str">
        <f t="shared" si="1021"/>
        <v>CX$16</v>
      </c>
      <c r="CY906" s="199" t="str">
        <f t="shared" si="1021"/>
        <v>CY$16</v>
      </c>
      <c r="CZ906" s="199" t="str">
        <f t="shared" si="1021"/>
        <v>CZ$16</v>
      </c>
      <c r="DA906" s="199" t="str">
        <f t="shared" si="1021"/>
        <v>DA$16</v>
      </c>
      <c r="DB906" s="199" t="str">
        <f t="shared" si="1021"/>
        <v>DB$16</v>
      </c>
      <c r="DC906" s="199" t="str">
        <f t="shared" si="1021"/>
        <v>DC$16</v>
      </c>
      <c r="DD906" s="199" t="str">
        <f t="shared" si="1021"/>
        <v>DD$16</v>
      </c>
      <c r="DE906" s="199" t="str">
        <f t="shared" si="1021"/>
        <v>DE$16</v>
      </c>
      <c r="DF906" s="199" t="str">
        <f t="shared" si="1021"/>
        <v>DF$16</v>
      </c>
      <c r="DG906" s="199" t="str">
        <f t="shared" si="1021"/>
        <v>DG$16</v>
      </c>
      <c r="DH906" s="199" t="str">
        <f t="shared" si="1021"/>
        <v>DH$16</v>
      </c>
      <c r="DI906" s="199" t="str">
        <f t="shared" si="1021"/>
        <v>DI$16</v>
      </c>
      <c r="DJ906" s="199" t="str">
        <f t="shared" si="1021"/>
        <v>DJ$16</v>
      </c>
      <c r="DK906" s="199" t="str">
        <f t="shared" si="1021"/>
        <v>DK$16</v>
      </c>
      <c r="DL906" s="199" t="str">
        <f t="shared" si="1021"/>
        <v>DL$16</v>
      </c>
    </row>
    <row r="907" spans="1:116" x14ac:dyDescent="0.4">
      <c r="A907" s="174"/>
      <c r="E907" s="8"/>
      <c r="G907" s="175" t="s">
        <v>462</v>
      </c>
      <c r="H907" s="200"/>
      <c r="I907" s="201"/>
      <c r="J907" s="201"/>
      <c r="K907" s="202"/>
      <c r="L907" s="202"/>
      <c r="M907" s="202"/>
      <c r="N907" s="202"/>
      <c r="O907" s="202"/>
      <c r="P907" s="202"/>
      <c r="R907" s="202"/>
      <c r="S907" s="199" t="str">
        <f t="shared" ref="S907:AX907" si="1022">S$21</f>
        <v>S$17</v>
      </c>
      <c r="T907" s="199" t="str">
        <f t="shared" si="1022"/>
        <v>T$17</v>
      </c>
      <c r="U907" s="199" t="str">
        <f t="shared" si="1022"/>
        <v>U$17</v>
      </c>
      <c r="V907" s="199" t="str">
        <f t="shared" si="1022"/>
        <v>V$17</v>
      </c>
      <c r="W907" s="199" t="str">
        <f t="shared" si="1022"/>
        <v>W$17</v>
      </c>
      <c r="X907" s="199" t="str">
        <f t="shared" si="1022"/>
        <v>X$17</v>
      </c>
      <c r="Y907" s="199" t="str">
        <f t="shared" si="1022"/>
        <v>Y$17</v>
      </c>
      <c r="Z907" s="199" t="str">
        <f t="shared" si="1022"/>
        <v>Z$17</v>
      </c>
      <c r="AA907" s="199" t="str">
        <f t="shared" si="1022"/>
        <v>AA$17</v>
      </c>
      <c r="AB907" s="199" t="str">
        <f t="shared" si="1022"/>
        <v>AB$17</v>
      </c>
      <c r="AC907" s="199" t="str">
        <f t="shared" si="1022"/>
        <v>AC$17</v>
      </c>
      <c r="AD907" s="199" t="str">
        <f t="shared" si="1022"/>
        <v>AD$17</v>
      </c>
      <c r="AE907" s="199" t="str">
        <f t="shared" si="1022"/>
        <v>AE$17</v>
      </c>
      <c r="AF907" s="199" t="str">
        <f t="shared" si="1022"/>
        <v>AF$17</v>
      </c>
      <c r="AG907" s="199" t="str">
        <f t="shared" si="1022"/>
        <v>AG$17</v>
      </c>
      <c r="AH907" s="199" t="str">
        <f t="shared" si="1022"/>
        <v>AH$17</v>
      </c>
      <c r="AI907" s="199" t="str">
        <f t="shared" si="1022"/>
        <v>AI$17</v>
      </c>
      <c r="AJ907" s="199" t="str">
        <f t="shared" si="1022"/>
        <v>AJ$17</v>
      </c>
      <c r="AK907" s="199" t="str">
        <f t="shared" si="1022"/>
        <v>AK$17</v>
      </c>
      <c r="AL907" s="199" t="str">
        <f t="shared" si="1022"/>
        <v>AL$17</v>
      </c>
      <c r="AM907" s="199" t="str">
        <f t="shared" si="1022"/>
        <v>AM$17</v>
      </c>
      <c r="AN907" s="199" t="str">
        <f t="shared" si="1022"/>
        <v>AN$17</v>
      </c>
      <c r="AO907" s="199" t="str">
        <f t="shared" si="1022"/>
        <v>AO$17</v>
      </c>
      <c r="AP907" s="199" t="str">
        <f t="shared" si="1022"/>
        <v>AP$17</v>
      </c>
      <c r="AQ907" s="199" t="str">
        <f t="shared" si="1022"/>
        <v>AQ$17</v>
      </c>
      <c r="AR907" s="199" t="str">
        <f t="shared" si="1022"/>
        <v>AR$17</v>
      </c>
      <c r="AS907" s="199" t="str">
        <f t="shared" si="1022"/>
        <v>AS$17</v>
      </c>
      <c r="AT907" s="199" t="str">
        <f t="shared" si="1022"/>
        <v>AT$17</v>
      </c>
      <c r="AU907" s="199" t="str">
        <f t="shared" si="1022"/>
        <v>AU$17</v>
      </c>
      <c r="AV907" s="199" t="str">
        <f t="shared" si="1022"/>
        <v>AV$17</v>
      </c>
      <c r="AW907" s="199" t="str">
        <f t="shared" si="1022"/>
        <v>AW$17</v>
      </c>
      <c r="AX907" s="199" t="str">
        <f t="shared" si="1022"/>
        <v>AX$17</v>
      </c>
      <c r="AY907" s="199" t="str">
        <f t="shared" ref="AY907:CD907" si="1023">AY$21</f>
        <v>AY$17</v>
      </c>
      <c r="AZ907" s="199" t="str">
        <f t="shared" si="1023"/>
        <v>AZ$17</v>
      </c>
      <c r="BA907" s="199" t="str">
        <f t="shared" si="1023"/>
        <v>BA$17</v>
      </c>
      <c r="BB907" s="199" t="str">
        <f t="shared" si="1023"/>
        <v>BB$17</v>
      </c>
      <c r="BC907" s="199" t="str">
        <f t="shared" si="1023"/>
        <v>BC$17</v>
      </c>
      <c r="BD907" s="199" t="str">
        <f t="shared" si="1023"/>
        <v>BD$17</v>
      </c>
      <c r="BE907" s="199" t="str">
        <f t="shared" si="1023"/>
        <v>BE$17</v>
      </c>
      <c r="BF907" s="199" t="str">
        <f t="shared" si="1023"/>
        <v>BF$17</v>
      </c>
      <c r="BG907" s="199" t="str">
        <f t="shared" si="1023"/>
        <v>BG$17</v>
      </c>
      <c r="BH907" s="199" t="str">
        <f t="shared" si="1023"/>
        <v>BH$17</v>
      </c>
      <c r="BI907" s="199" t="str">
        <f t="shared" si="1023"/>
        <v>BI$17</v>
      </c>
      <c r="BJ907" s="199" t="str">
        <f t="shared" si="1023"/>
        <v>BJ$17</v>
      </c>
      <c r="BK907" s="199" t="str">
        <f t="shared" si="1023"/>
        <v>BK$17</v>
      </c>
      <c r="BL907" s="199" t="str">
        <f t="shared" si="1023"/>
        <v>BL$17</v>
      </c>
      <c r="BM907" s="199" t="str">
        <f t="shared" si="1023"/>
        <v>BM$17</v>
      </c>
      <c r="BN907" s="199" t="str">
        <f t="shared" si="1023"/>
        <v>BN$17</v>
      </c>
      <c r="BO907" s="199" t="str">
        <f t="shared" si="1023"/>
        <v>BO$17</v>
      </c>
      <c r="BP907" s="199" t="str">
        <f t="shared" si="1023"/>
        <v>BP$17</v>
      </c>
      <c r="BQ907" s="199" t="str">
        <f t="shared" si="1023"/>
        <v>BQ$17</v>
      </c>
      <c r="BR907" s="199" t="str">
        <f t="shared" si="1023"/>
        <v>BR$17</v>
      </c>
      <c r="BS907" s="199" t="str">
        <f t="shared" si="1023"/>
        <v>BS$17</v>
      </c>
      <c r="BT907" s="199" t="str">
        <f t="shared" si="1023"/>
        <v>BT$17</v>
      </c>
      <c r="BU907" s="199" t="str">
        <f t="shared" si="1023"/>
        <v>BU$17</v>
      </c>
      <c r="BV907" s="199" t="str">
        <f t="shared" si="1023"/>
        <v>BV$17</v>
      </c>
      <c r="BW907" s="199" t="str">
        <f t="shared" si="1023"/>
        <v>BW$17</v>
      </c>
      <c r="BX907" s="199" t="str">
        <f t="shared" si="1023"/>
        <v>BX$17</v>
      </c>
      <c r="BY907" s="199" t="str">
        <f t="shared" si="1023"/>
        <v>BY$17</v>
      </c>
      <c r="BZ907" s="199" t="str">
        <f t="shared" si="1023"/>
        <v>BZ$17</v>
      </c>
      <c r="CA907" s="199" t="str">
        <f t="shared" si="1023"/>
        <v>CA$17</v>
      </c>
      <c r="CB907" s="199" t="str">
        <f t="shared" si="1023"/>
        <v>CB$17</v>
      </c>
      <c r="CC907" s="199" t="str">
        <f t="shared" si="1023"/>
        <v>CC$17</v>
      </c>
      <c r="CD907" s="199" t="str">
        <f t="shared" si="1023"/>
        <v>CD$17</v>
      </c>
      <c r="CE907" s="199" t="str">
        <f t="shared" ref="CE907:CL907" si="1024">CE$21</f>
        <v>CE$17</v>
      </c>
      <c r="CF907" s="199" t="str">
        <f t="shared" si="1024"/>
        <v>CF$17</v>
      </c>
      <c r="CG907" s="199" t="str">
        <f t="shared" si="1024"/>
        <v>CG$17</v>
      </c>
      <c r="CH907" s="199" t="str">
        <f t="shared" si="1024"/>
        <v>CH$17</v>
      </c>
      <c r="CI907" s="199" t="str">
        <f t="shared" si="1024"/>
        <v>CI$17</v>
      </c>
      <c r="CJ907" s="199" t="str">
        <f t="shared" si="1024"/>
        <v>CJ$17</v>
      </c>
      <c r="CK907" s="199" t="str">
        <f t="shared" si="1024"/>
        <v>CK$17</v>
      </c>
      <c r="CL907" s="199" t="str">
        <f t="shared" si="1024"/>
        <v>CL$17</v>
      </c>
      <c r="CN907" s="201"/>
      <c r="CO907" s="199" t="str">
        <f t="shared" ref="CO907:DL907" si="1025">CO$21</f>
        <v>CO$17</v>
      </c>
      <c r="CP907" s="199" t="str">
        <f t="shared" si="1025"/>
        <v>CP$17</v>
      </c>
      <c r="CQ907" s="199" t="str">
        <f t="shared" si="1025"/>
        <v>CQ$17</v>
      </c>
      <c r="CR907" s="199" t="str">
        <f t="shared" si="1025"/>
        <v>CR$17</v>
      </c>
      <c r="CS907" s="199" t="str">
        <f t="shared" si="1025"/>
        <v>CS$17</v>
      </c>
      <c r="CT907" s="199" t="str">
        <f t="shared" si="1025"/>
        <v>CT$17</v>
      </c>
      <c r="CU907" s="199" t="str">
        <f t="shared" si="1025"/>
        <v>CU$17</v>
      </c>
      <c r="CV907" s="199" t="str">
        <f t="shared" si="1025"/>
        <v>CV$17</v>
      </c>
      <c r="CW907" s="199" t="str">
        <f t="shared" si="1025"/>
        <v>CW$17</v>
      </c>
      <c r="CX907" s="199" t="str">
        <f t="shared" si="1025"/>
        <v>CX$17</v>
      </c>
      <c r="CY907" s="199" t="str">
        <f t="shared" si="1025"/>
        <v>CY$17</v>
      </c>
      <c r="CZ907" s="199" t="str">
        <f t="shared" si="1025"/>
        <v>CZ$17</v>
      </c>
      <c r="DA907" s="199" t="str">
        <f t="shared" si="1025"/>
        <v>DA$17</v>
      </c>
      <c r="DB907" s="199" t="str">
        <f t="shared" si="1025"/>
        <v>DB$17</v>
      </c>
      <c r="DC907" s="199" t="str">
        <f t="shared" si="1025"/>
        <v>DC$17</v>
      </c>
      <c r="DD907" s="199" t="str">
        <f t="shared" si="1025"/>
        <v>DD$17</v>
      </c>
      <c r="DE907" s="199" t="str">
        <f t="shared" si="1025"/>
        <v>DE$17</v>
      </c>
      <c r="DF907" s="199" t="str">
        <f t="shared" si="1025"/>
        <v>DF$17</v>
      </c>
      <c r="DG907" s="199" t="str">
        <f t="shared" si="1025"/>
        <v>DG$17</v>
      </c>
      <c r="DH907" s="199" t="str">
        <f t="shared" si="1025"/>
        <v>DH$17</v>
      </c>
      <c r="DI907" s="199" t="str">
        <f t="shared" si="1025"/>
        <v>DI$17</v>
      </c>
      <c r="DJ907" s="199" t="str">
        <f t="shared" si="1025"/>
        <v>DJ$17</v>
      </c>
      <c r="DK907" s="199" t="str">
        <f t="shared" si="1025"/>
        <v>DK$17</v>
      </c>
      <c r="DL907" s="199" t="str">
        <f t="shared" si="1025"/>
        <v>DL$17</v>
      </c>
    </row>
    <row r="908" spans="1:116" x14ac:dyDescent="0.4">
      <c r="A908" s="174"/>
      <c r="E908" s="8"/>
      <c r="G908" s="175" t="s">
        <v>491</v>
      </c>
      <c r="H908" s="200"/>
      <c r="I908" s="201"/>
      <c r="J908" s="201"/>
      <c r="K908" s="202"/>
      <c r="L908" s="202"/>
      <c r="M908" s="202"/>
      <c r="N908" s="202"/>
      <c r="O908" s="202"/>
      <c r="P908" s="202"/>
      <c r="R908" s="202"/>
      <c r="S908" s="190"/>
      <c r="T908" s="190"/>
      <c r="U908" s="190"/>
      <c r="V908" s="190"/>
      <c r="W908" s="190"/>
      <c r="X908" s="190"/>
      <c r="Y908" s="190"/>
      <c r="Z908" s="190"/>
      <c r="AA908" s="190"/>
      <c r="AB908" s="190"/>
      <c r="AC908" s="190"/>
      <c r="AD908" s="190"/>
      <c r="AE908" s="190"/>
      <c r="AF908" s="190"/>
      <c r="AG908" s="190"/>
      <c r="AH908" s="190"/>
      <c r="AI908" s="190"/>
      <c r="AJ908" s="190"/>
      <c r="AK908" s="190"/>
      <c r="AL908" s="190"/>
      <c r="AM908" s="190"/>
      <c r="AN908" s="190"/>
      <c r="AO908" s="190"/>
      <c r="AP908" s="190"/>
      <c r="AQ908" s="190"/>
      <c r="AR908" s="190"/>
      <c r="AS908" s="190"/>
      <c r="AT908" s="190"/>
      <c r="AU908" s="190"/>
      <c r="AV908" s="190"/>
      <c r="AW908" s="190"/>
      <c r="AX908" s="190"/>
      <c r="AY908" s="190"/>
      <c r="AZ908" s="190"/>
      <c r="BA908" s="190"/>
      <c r="BB908" s="190"/>
      <c r="BC908" s="190"/>
      <c r="BD908" s="190"/>
      <c r="BE908" s="190"/>
      <c r="BF908" s="190"/>
      <c r="BG908" s="190"/>
      <c r="BH908" s="190"/>
      <c r="BI908" s="190"/>
      <c r="BJ908" s="190"/>
      <c r="BK908" s="190"/>
      <c r="BL908" s="190"/>
      <c r="BM908" s="190"/>
      <c r="BN908" s="190"/>
      <c r="BO908" s="190"/>
      <c r="BP908" s="190"/>
      <c r="BQ908" s="190"/>
      <c r="BR908" s="190"/>
      <c r="BS908" s="190"/>
      <c r="BT908" s="190"/>
      <c r="BU908" s="190"/>
      <c r="BV908" s="190"/>
      <c r="BW908" s="190"/>
      <c r="BX908" s="190"/>
      <c r="BY908" s="190"/>
      <c r="BZ908" s="190"/>
      <c r="CA908" s="190"/>
      <c r="CB908" s="190"/>
      <c r="CC908" s="190"/>
      <c r="CD908" s="190"/>
      <c r="CE908" s="190"/>
      <c r="CF908" s="190"/>
      <c r="CG908" s="190"/>
      <c r="CH908" s="190"/>
      <c r="CI908" s="190"/>
      <c r="CJ908" s="190"/>
      <c r="CK908" s="190"/>
      <c r="CL908" s="190"/>
      <c r="CN908" s="201"/>
      <c r="CO908" s="190"/>
      <c r="CP908" s="190"/>
      <c r="CQ908" s="190"/>
      <c r="CR908" s="190"/>
      <c r="CS908" s="190"/>
      <c r="CT908" s="190"/>
      <c r="CU908" s="190"/>
      <c r="CV908" s="190"/>
      <c r="CW908" s="190"/>
      <c r="CX908" s="190"/>
      <c r="CY908" s="190"/>
      <c r="CZ908" s="190"/>
      <c r="DA908" s="190"/>
      <c r="DB908" s="190"/>
      <c r="DC908" s="190"/>
      <c r="DD908" s="190"/>
      <c r="DE908" s="190"/>
      <c r="DF908" s="190"/>
      <c r="DG908" s="190"/>
      <c r="DH908" s="190"/>
      <c r="DI908" s="190"/>
      <c r="DJ908" s="190"/>
      <c r="DK908" s="190"/>
      <c r="DL908" s="190"/>
    </row>
    <row r="909" spans="1:116" x14ac:dyDescent="0.4">
      <c r="A909" s="174"/>
      <c r="E909" s="8"/>
      <c r="G909" s="175" t="s">
        <v>505</v>
      </c>
      <c r="H909" s="200"/>
      <c r="I909" s="201"/>
      <c r="J909" s="201"/>
      <c r="K909" s="202"/>
      <c r="L909" s="202"/>
      <c r="M909" s="202"/>
      <c r="N909" s="202"/>
      <c r="O909" s="202"/>
      <c r="P909" s="202"/>
      <c r="R909" s="202"/>
      <c r="S909" s="190"/>
      <c r="T909" s="190"/>
      <c r="U909" s="190"/>
      <c r="V909" s="190"/>
      <c r="W909" s="190"/>
      <c r="X909" s="190"/>
      <c r="Y909" s="190"/>
      <c r="Z909" s="190"/>
      <c r="AA909" s="190"/>
      <c r="AB909" s="190"/>
      <c r="AC909" s="190"/>
      <c r="AD909" s="190"/>
      <c r="AE909" s="190"/>
      <c r="AF909" s="190"/>
      <c r="AG909" s="190"/>
      <c r="AH909" s="190"/>
      <c r="AI909" s="190"/>
      <c r="AJ909" s="190"/>
      <c r="AK909" s="190"/>
      <c r="AL909" s="190"/>
      <c r="AM909" s="190"/>
      <c r="AN909" s="190"/>
      <c r="AO909" s="190"/>
      <c r="AP909" s="190"/>
      <c r="AQ909" s="190"/>
      <c r="AR909" s="190"/>
      <c r="AS909" s="190"/>
      <c r="AT909" s="190"/>
      <c r="AU909" s="190"/>
      <c r="AV909" s="190"/>
      <c r="AW909" s="190"/>
      <c r="AX909" s="190"/>
      <c r="AY909" s="190"/>
      <c r="AZ909" s="190"/>
      <c r="BA909" s="190"/>
      <c r="BB909" s="190"/>
      <c r="BC909" s="190"/>
      <c r="BD909" s="190"/>
      <c r="BE909" s="190"/>
      <c r="BF909" s="190"/>
      <c r="BG909" s="190"/>
      <c r="BH909" s="190"/>
      <c r="BI909" s="190"/>
      <c r="BJ909" s="190"/>
      <c r="BK909" s="190"/>
      <c r="BL909" s="190"/>
      <c r="BM909" s="190"/>
      <c r="BN909" s="190"/>
      <c r="BO909" s="190"/>
      <c r="BP909" s="190"/>
      <c r="BQ909" s="190"/>
      <c r="BR909" s="190"/>
      <c r="BS909" s="190"/>
      <c r="BT909" s="190"/>
      <c r="BU909" s="190"/>
      <c r="BV909" s="190"/>
      <c r="BW909" s="190"/>
      <c r="BX909" s="190"/>
      <c r="BY909" s="190"/>
      <c r="BZ909" s="190"/>
      <c r="CA909" s="190"/>
      <c r="CB909" s="190"/>
      <c r="CC909" s="190"/>
      <c r="CD909" s="190"/>
      <c r="CE909" s="190"/>
      <c r="CF909" s="190"/>
      <c r="CG909" s="190"/>
      <c r="CH909" s="190"/>
      <c r="CI909" s="190"/>
      <c r="CJ909" s="190"/>
      <c r="CK909" s="190"/>
      <c r="CL909" s="190"/>
      <c r="CN909" s="201"/>
      <c r="CO909" s="190"/>
      <c r="CP909" s="190"/>
      <c r="CQ909" s="190"/>
      <c r="CR909" s="190"/>
      <c r="CS909" s="190"/>
      <c r="CT909" s="190"/>
      <c r="CU909" s="190"/>
      <c r="CV909" s="190"/>
      <c r="CW909" s="190"/>
      <c r="CX909" s="190"/>
      <c r="CY909" s="190"/>
      <c r="CZ909" s="190"/>
      <c r="DA909" s="190"/>
      <c r="DB909" s="190"/>
      <c r="DC909" s="190"/>
      <c r="DD909" s="190"/>
      <c r="DE909" s="190"/>
      <c r="DF909" s="190"/>
      <c r="DG909" s="190"/>
      <c r="DH909" s="190"/>
      <c r="DI909" s="190"/>
      <c r="DJ909" s="190"/>
      <c r="DK909" s="190"/>
      <c r="DL909" s="190"/>
    </row>
    <row r="910" spans="1:116" x14ac:dyDescent="0.4">
      <c r="A910" s="174"/>
      <c r="E910" s="8"/>
      <c r="G910" s="175" t="s">
        <v>463</v>
      </c>
      <c r="H910" s="200"/>
      <c r="I910" s="201"/>
      <c r="J910" s="201"/>
      <c r="K910" s="202"/>
      <c r="L910" s="202"/>
      <c r="M910" s="202"/>
      <c r="N910" s="202"/>
      <c r="O910" s="202"/>
      <c r="P910" s="202"/>
      <c r="R910" s="202"/>
      <c r="S910" s="176" t="str">
        <f>ADDRESS(ROW(S903),COLUMN(S903),2)</f>
        <v>S$903</v>
      </c>
      <c r="T910" s="176" t="str">
        <f t="shared" ref="T910:CE910" si="1026">ADDRESS(ROW(T903),COLUMN(T903),2)</f>
        <v>T$903</v>
      </c>
      <c r="U910" s="176" t="str">
        <f t="shared" si="1026"/>
        <v>U$903</v>
      </c>
      <c r="V910" s="176" t="str">
        <f t="shared" si="1026"/>
        <v>V$903</v>
      </c>
      <c r="W910" s="176" t="str">
        <f t="shared" si="1026"/>
        <v>W$903</v>
      </c>
      <c r="X910" s="176" t="str">
        <f t="shared" si="1026"/>
        <v>X$903</v>
      </c>
      <c r="Y910" s="176" t="str">
        <f t="shared" si="1026"/>
        <v>Y$903</v>
      </c>
      <c r="Z910" s="176" t="str">
        <f t="shared" si="1026"/>
        <v>Z$903</v>
      </c>
      <c r="AA910" s="176" t="str">
        <f t="shared" si="1026"/>
        <v>AA$903</v>
      </c>
      <c r="AB910" s="176" t="str">
        <f t="shared" si="1026"/>
        <v>AB$903</v>
      </c>
      <c r="AC910" s="176" t="str">
        <f t="shared" si="1026"/>
        <v>AC$903</v>
      </c>
      <c r="AD910" s="176" t="str">
        <f t="shared" si="1026"/>
        <v>AD$903</v>
      </c>
      <c r="AE910" s="176" t="str">
        <f t="shared" si="1026"/>
        <v>AE$903</v>
      </c>
      <c r="AF910" s="176" t="str">
        <f t="shared" si="1026"/>
        <v>AF$903</v>
      </c>
      <c r="AG910" s="176" t="str">
        <f t="shared" si="1026"/>
        <v>AG$903</v>
      </c>
      <c r="AH910" s="176" t="str">
        <f t="shared" si="1026"/>
        <v>AH$903</v>
      </c>
      <c r="AI910" s="176" t="str">
        <f t="shared" si="1026"/>
        <v>AI$903</v>
      </c>
      <c r="AJ910" s="176" t="str">
        <f t="shared" si="1026"/>
        <v>AJ$903</v>
      </c>
      <c r="AK910" s="176" t="str">
        <f t="shared" si="1026"/>
        <v>AK$903</v>
      </c>
      <c r="AL910" s="176" t="str">
        <f t="shared" si="1026"/>
        <v>AL$903</v>
      </c>
      <c r="AM910" s="176" t="str">
        <f t="shared" si="1026"/>
        <v>AM$903</v>
      </c>
      <c r="AN910" s="176" t="str">
        <f t="shared" si="1026"/>
        <v>AN$903</v>
      </c>
      <c r="AO910" s="176" t="str">
        <f t="shared" si="1026"/>
        <v>AO$903</v>
      </c>
      <c r="AP910" s="176" t="str">
        <f t="shared" si="1026"/>
        <v>AP$903</v>
      </c>
      <c r="AQ910" s="176" t="str">
        <f t="shared" si="1026"/>
        <v>AQ$903</v>
      </c>
      <c r="AR910" s="176" t="str">
        <f t="shared" si="1026"/>
        <v>AR$903</v>
      </c>
      <c r="AS910" s="176" t="str">
        <f t="shared" si="1026"/>
        <v>AS$903</v>
      </c>
      <c r="AT910" s="176" t="str">
        <f t="shared" si="1026"/>
        <v>AT$903</v>
      </c>
      <c r="AU910" s="176" t="str">
        <f t="shared" si="1026"/>
        <v>AU$903</v>
      </c>
      <c r="AV910" s="176" t="str">
        <f t="shared" si="1026"/>
        <v>AV$903</v>
      </c>
      <c r="AW910" s="176" t="str">
        <f t="shared" si="1026"/>
        <v>AW$903</v>
      </c>
      <c r="AX910" s="176" t="str">
        <f t="shared" si="1026"/>
        <v>AX$903</v>
      </c>
      <c r="AY910" s="176" t="str">
        <f t="shared" si="1026"/>
        <v>AY$903</v>
      </c>
      <c r="AZ910" s="176" t="str">
        <f t="shared" si="1026"/>
        <v>AZ$903</v>
      </c>
      <c r="BA910" s="176" t="str">
        <f t="shared" si="1026"/>
        <v>BA$903</v>
      </c>
      <c r="BB910" s="176" t="str">
        <f t="shared" si="1026"/>
        <v>BB$903</v>
      </c>
      <c r="BC910" s="176" t="str">
        <f t="shared" si="1026"/>
        <v>BC$903</v>
      </c>
      <c r="BD910" s="176" t="str">
        <f t="shared" si="1026"/>
        <v>BD$903</v>
      </c>
      <c r="BE910" s="176" t="str">
        <f t="shared" si="1026"/>
        <v>BE$903</v>
      </c>
      <c r="BF910" s="176" t="str">
        <f t="shared" si="1026"/>
        <v>BF$903</v>
      </c>
      <c r="BG910" s="176" t="str">
        <f t="shared" si="1026"/>
        <v>BG$903</v>
      </c>
      <c r="BH910" s="176" t="str">
        <f t="shared" si="1026"/>
        <v>BH$903</v>
      </c>
      <c r="BI910" s="176" t="str">
        <f t="shared" si="1026"/>
        <v>BI$903</v>
      </c>
      <c r="BJ910" s="176" t="str">
        <f t="shared" si="1026"/>
        <v>BJ$903</v>
      </c>
      <c r="BK910" s="176" t="str">
        <f t="shared" si="1026"/>
        <v>BK$903</v>
      </c>
      <c r="BL910" s="176" t="str">
        <f t="shared" si="1026"/>
        <v>BL$903</v>
      </c>
      <c r="BM910" s="176" t="str">
        <f t="shared" si="1026"/>
        <v>BM$903</v>
      </c>
      <c r="BN910" s="176" t="str">
        <f t="shared" si="1026"/>
        <v>BN$903</v>
      </c>
      <c r="BO910" s="176" t="str">
        <f t="shared" si="1026"/>
        <v>BO$903</v>
      </c>
      <c r="BP910" s="176" t="str">
        <f t="shared" si="1026"/>
        <v>BP$903</v>
      </c>
      <c r="BQ910" s="176" t="str">
        <f t="shared" si="1026"/>
        <v>BQ$903</v>
      </c>
      <c r="BR910" s="176" t="str">
        <f t="shared" si="1026"/>
        <v>BR$903</v>
      </c>
      <c r="BS910" s="176" t="str">
        <f t="shared" si="1026"/>
        <v>BS$903</v>
      </c>
      <c r="BT910" s="176" t="str">
        <f t="shared" si="1026"/>
        <v>BT$903</v>
      </c>
      <c r="BU910" s="176" t="str">
        <f t="shared" si="1026"/>
        <v>BU$903</v>
      </c>
      <c r="BV910" s="176" t="str">
        <f t="shared" si="1026"/>
        <v>BV$903</v>
      </c>
      <c r="BW910" s="176" t="str">
        <f t="shared" si="1026"/>
        <v>BW$903</v>
      </c>
      <c r="BX910" s="176" t="str">
        <f t="shared" si="1026"/>
        <v>BX$903</v>
      </c>
      <c r="BY910" s="176" t="str">
        <f t="shared" si="1026"/>
        <v>BY$903</v>
      </c>
      <c r="BZ910" s="176" t="str">
        <f t="shared" si="1026"/>
        <v>BZ$903</v>
      </c>
      <c r="CA910" s="176" t="str">
        <f t="shared" si="1026"/>
        <v>CA$903</v>
      </c>
      <c r="CB910" s="176" t="str">
        <f t="shared" si="1026"/>
        <v>CB$903</v>
      </c>
      <c r="CC910" s="176" t="str">
        <f t="shared" si="1026"/>
        <v>CC$903</v>
      </c>
      <c r="CD910" s="176" t="str">
        <f t="shared" si="1026"/>
        <v>CD$903</v>
      </c>
      <c r="CE910" s="176" t="str">
        <f t="shared" si="1026"/>
        <v>CE$903</v>
      </c>
      <c r="CF910" s="176" t="str">
        <f t="shared" ref="CF910:CL910" si="1027">ADDRESS(ROW(CF903),COLUMN(CF903),2)</f>
        <v>CF$903</v>
      </c>
      <c r="CG910" s="176" t="str">
        <f t="shared" si="1027"/>
        <v>CG$903</v>
      </c>
      <c r="CH910" s="176" t="str">
        <f t="shared" si="1027"/>
        <v>CH$903</v>
      </c>
      <c r="CI910" s="176" t="str">
        <f t="shared" si="1027"/>
        <v>CI$903</v>
      </c>
      <c r="CJ910" s="176" t="str">
        <f t="shared" si="1027"/>
        <v>CJ$903</v>
      </c>
      <c r="CK910" s="176" t="str">
        <f t="shared" si="1027"/>
        <v>CK$903</v>
      </c>
      <c r="CL910" s="176" t="str">
        <f t="shared" si="1027"/>
        <v>CL$903</v>
      </c>
      <c r="CN910" s="201"/>
      <c r="CO910" s="176" t="str">
        <f t="shared" ref="CO910:DK910" si="1028">ADDRESS(ROW(CO903),COLUMN(CO903),2)</f>
        <v>CO$903</v>
      </c>
      <c r="CP910" s="176" t="str">
        <f t="shared" si="1028"/>
        <v>CP$903</v>
      </c>
      <c r="CQ910" s="176" t="str">
        <f t="shared" si="1028"/>
        <v>CQ$903</v>
      </c>
      <c r="CR910" s="176" t="str">
        <f t="shared" si="1028"/>
        <v>CR$903</v>
      </c>
      <c r="CS910" s="176" t="str">
        <f t="shared" si="1028"/>
        <v>CS$903</v>
      </c>
      <c r="CT910" s="176" t="str">
        <f t="shared" si="1028"/>
        <v>CT$903</v>
      </c>
      <c r="CU910" s="176" t="str">
        <f t="shared" si="1028"/>
        <v>CU$903</v>
      </c>
      <c r="CV910" s="176" t="str">
        <f t="shared" si="1028"/>
        <v>CV$903</v>
      </c>
      <c r="CW910" s="176" t="str">
        <f t="shared" si="1028"/>
        <v>CW$903</v>
      </c>
      <c r="CX910" s="176" t="str">
        <f t="shared" si="1028"/>
        <v>CX$903</v>
      </c>
      <c r="CY910" s="176" t="str">
        <f t="shared" si="1028"/>
        <v>CY$903</v>
      </c>
      <c r="CZ910" s="176" t="str">
        <f t="shared" si="1028"/>
        <v>CZ$903</v>
      </c>
      <c r="DA910" s="176" t="str">
        <f t="shared" si="1028"/>
        <v>DA$903</v>
      </c>
      <c r="DB910" s="176" t="str">
        <f t="shared" si="1028"/>
        <v>DB$903</v>
      </c>
      <c r="DC910" s="176" t="str">
        <f t="shared" si="1028"/>
        <v>DC$903</v>
      </c>
      <c r="DD910" s="176" t="str">
        <f t="shared" si="1028"/>
        <v>DD$903</v>
      </c>
      <c r="DE910" s="176" t="str">
        <f t="shared" si="1028"/>
        <v>DE$903</v>
      </c>
      <c r="DF910" s="176" t="str">
        <f t="shared" si="1028"/>
        <v>DF$903</v>
      </c>
      <c r="DG910" s="176" t="str">
        <f t="shared" si="1028"/>
        <v>DG$903</v>
      </c>
      <c r="DH910" s="176" t="str">
        <f t="shared" si="1028"/>
        <v>DH$903</v>
      </c>
      <c r="DI910" s="176" t="str">
        <f t="shared" si="1028"/>
        <v>DI$903</v>
      </c>
      <c r="DJ910" s="176" t="str">
        <f t="shared" si="1028"/>
        <v>DJ$903</v>
      </c>
      <c r="DK910" s="176" t="str">
        <f t="shared" si="1028"/>
        <v>DK$903</v>
      </c>
      <c r="DL910" s="176" t="str">
        <f t="shared" ref="DL910" si="1029">ADDRESS(ROW(DL903),COLUMN(DL903),2)</f>
        <v>DL$903</v>
      </c>
    </row>
    <row r="911" spans="1:116" x14ac:dyDescent="0.4">
      <c r="A911" s="174"/>
      <c r="E911" s="8"/>
      <c r="G911" s="175" t="s">
        <v>464</v>
      </c>
      <c r="H911" s="200"/>
      <c r="I911" s="201"/>
      <c r="J911" s="201"/>
      <c r="K911" s="202"/>
      <c r="L911" s="202"/>
      <c r="M911" s="202"/>
      <c r="N911" s="202"/>
      <c r="O911" s="202"/>
      <c r="P911" s="202"/>
      <c r="R911" s="202"/>
      <c r="S911" s="190" t="str">
        <f t="shared" ref="S911:AX911" si="1030">S$23</f>
        <v>S$19</v>
      </c>
      <c r="T911" s="190" t="str">
        <f t="shared" si="1030"/>
        <v>T$19</v>
      </c>
      <c r="U911" s="190" t="str">
        <f t="shared" si="1030"/>
        <v>U$19</v>
      </c>
      <c r="V911" s="190" t="str">
        <f t="shared" si="1030"/>
        <v>V$19</v>
      </c>
      <c r="W911" s="190" t="str">
        <f t="shared" si="1030"/>
        <v>W$19</v>
      </c>
      <c r="X911" s="190" t="str">
        <f t="shared" si="1030"/>
        <v>X$19</v>
      </c>
      <c r="Y911" s="190" t="str">
        <f t="shared" si="1030"/>
        <v>Y$19</v>
      </c>
      <c r="Z911" s="190" t="str">
        <f t="shared" si="1030"/>
        <v>Z$19</v>
      </c>
      <c r="AA911" s="190" t="str">
        <f t="shared" si="1030"/>
        <v>AA$19</v>
      </c>
      <c r="AB911" s="190" t="str">
        <f t="shared" si="1030"/>
        <v>AB$19</v>
      </c>
      <c r="AC911" s="190" t="str">
        <f t="shared" si="1030"/>
        <v>AC$19</v>
      </c>
      <c r="AD911" s="190" t="str">
        <f t="shared" si="1030"/>
        <v>AD$19</v>
      </c>
      <c r="AE911" s="190" t="str">
        <f t="shared" si="1030"/>
        <v>AE$19</v>
      </c>
      <c r="AF911" s="190" t="str">
        <f t="shared" si="1030"/>
        <v>AF$19</v>
      </c>
      <c r="AG911" s="190" t="str">
        <f t="shared" si="1030"/>
        <v>AG$19</v>
      </c>
      <c r="AH911" s="190" t="str">
        <f t="shared" si="1030"/>
        <v>AH$19</v>
      </c>
      <c r="AI911" s="190" t="str">
        <f t="shared" si="1030"/>
        <v>AI$19</v>
      </c>
      <c r="AJ911" s="190" t="str">
        <f t="shared" si="1030"/>
        <v>AJ$19</v>
      </c>
      <c r="AK911" s="190" t="str">
        <f t="shared" si="1030"/>
        <v>AK$19</v>
      </c>
      <c r="AL911" s="190" t="str">
        <f t="shared" si="1030"/>
        <v>AL$19</v>
      </c>
      <c r="AM911" s="190" t="str">
        <f t="shared" si="1030"/>
        <v>AM$19</v>
      </c>
      <c r="AN911" s="190" t="str">
        <f t="shared" si="1030"/>
        <v>AN$19</v>
      </c>
      <c r="AO911" s="190" t="str">
        <f t="shared" si="1030"/>
        <v>AO$19</v>
      </c>
      <c r="AP911" s="190" t="str">
        <f t="shared" si="1030"/>
        <v>AP$19</v>
      </c>
      <c r="AQ911" s="190" t="str">
        <f t="shared" si="1030"/>
        <v>AQ$19</v>
      </c>
      <c r="AR911" s="190" t="str">
        <f t="shared" si="1030"/>
        <v>AR$19</v>
      </c>
      <c r="AS911" s="190" t="str">
        <f t="shared" si="1030"/>
        <v>AS$19</v>
      </c>
      <c r="AT911" s="190" t="str">
        <f t="shared" si="1030"/>
        <v>AT$19</v>
      </c>
      <c r="AU911" s="190" t="str">
        <f t="shared" si="1030"/>
        <v>AU$19</v>
      </c>
      <c r="AV911" s="190" t="str">
        <f t="shared" si="1030"/>
        <v>AV$19</v>
      </c>
      <c r="AW911" s="190" t="str">
        <f t="shared" si="1030"/>
        <v>AW$19</v>
      </c>
      <c r="AX911" s="190" t="str">
        <f t="shared" si="1030"/>
        <v>AX$19</v>
      </c>
      <c r="AY911" s="190" t="str">
        <f t="shared" ref="AY911:CD911" si="1031">AY$23</f>
        <v>AY$19</v>
      </c>
      <c r="AZ911" s="190" t="str">
        <f t="shared" si="1031"/>
        <v>AZ$19</v>
      </c>
      <c r="BA911" s="190" t="str">
        <f t="shared" si="1031"/>
        <v>BA$19</v>
      </c>
      <c r="BB911" s="190" t="str">
        <f t="shared" si="1031"/>
        <v>BB$19</v>
      </c>
      <c r="BC911" s="190" t="str">
        <f t="shared" si="1031"/>
        <v>BC$19</v>
      </c>
      <c r="BD911" s="190" t="str">
        <f t="shared" si="1031"/>
        <v>BD$19</v>
      </c>
      <c r="BE911" s="190" t="str">
        <f t="shared" si="1031"/>
        <v>BE$19</v>
      </c>
      <c r="BF911" s="190" t="str">
        <f t="shared" si="1031"/>
        <v>BF$19</v>
      </c>
      <c r="BG911" s="190" t="str">
        <f t="shared" si="1031"/>
        <v>BG$19</v>
      </c>
      <c r="BH911" s="190" t="str">
        <f t="shared" si="1031"/>
        <v>BH$19</v>
      </c>
      <c r="BI911" s="190" t="str">
        <f t="shared" si="1031"/>
        <v>BI$19</v>
      </c>
      <c r="BJ911" s="190" t="str">
        <f t="shared" si="1031"/>
        <v>BJ$19</v>
      </c>
      <c r="BK911" s="190" t="str">
        <f t="shared" si="1031"/>
        <v>BK$19</v>
      </c>
      <c r="BL911" s="190" t="str">
        <f t="shared" si="1031"/>
        <v>BL$19</v>
      </c>
      <c r="BM911" s="190" t="str">
        <f t="shared" si="1031"/>
        <v>BM$19</v>
      </c>
      <c r="BN911" s="190" t="str">
        <f t="shared" si="1031"/>
        <v>BN$19</v>
      </c>
      <c r="BO911" s="190" t="str">
        <f t="shared" si="1031"/>
        <v>BO$19</v>
      </c>
      <c r="BP911" s="190" t="str">
        <f t="shared" si="1031"/>
        <v>BP$19</v>
      </c>
      <c r="BQ911" s="190" t="str">
        <f t="shared" si="1031"/>
        <v>BQ$19</v>
      </c>
      <c r="BR911" s="190" t="str">
        <f t="shared" si="1031"/>
        <v>BR$19</v>
      </c>
      <c r="BS911" s="190" t="str">
        <f t="shared" si="1031"/>
        <v>BS$19</v>
      </c>
      <c r="BT911" s="190" t="str">
        <f t="shared" si="1031"/>
        <v>BT$19</v>
      </c>
      <c r="BU911" s="190" t="str">
        <f t="shared" si="1031"/>
        <v>BU$19</v>
      </c>
      <c r="BV911" s="190" t="str">
        <f t="shared" si="1031"/>
        <v>BV$19</v>
      </c>
      <c r="BW911" s="190" t="str">
        <f t="shared" si="1031"/>
        <v>BW$19</v>
      </c>
      <c r="BX911" s="190" t="str">
        <f t="shared" si="1031"/>
        <v>BX$19</v>
      </c>
      <c r="BY911" s="190" t="str">
        <f t="shared" si="1031"/>
        <v>BY$19</v>
      </c>
      <c r="BZ911" s="190" t="str">
        <f t="shared" si="1031"/>
        <v>BZ$19</v>
      </c>
      <c r="CA911" s="190" t="str">
        <f t="shared" si="1031"/>
        <v>CA$19</v>
      </c>
      <c r="CB911" s="190" t="str">
        <f t="shared" si="1031"/>
        <v>CB$19</v>
      </c>
      <c r="CC911" s="190" t="str">
        <f t="shared" si="1031"/>
        <v>CC$19</v>
      </c>
      <c r="CD911" s="190" t="str">
        <f t="shared" si="1031"/>
        <v>CD$19</v>
      </c>
      <c r="CE911" s="190" t="str">
        <f t="shared" ref="CE911:CL911" si="1032">CE$23</f>
        <v>CE$19</v>
      </c>
      <c r="CF911" s="190" t="str">
        <f t="shared" si="1032"/>
        <v>CF$19</v>
      </c>
      <c r="CG911" s="190" t="str">
        <f t="shared" si="1032"/>
        <v>CG$19</v>
      </c>
      <c r="CH911" s="190" t="str">
        <f t="shared" si="1032"/>
        <v>CH$19</v>
      </c>
      <c r="CI911" s="190" t="str">
        <f t="shared" si="1032"/>
        <v>CI$19</v>
      </c>
      <c r="CJ911" s="190" t="str">
        <f t="shared" si="1032"/>
        <v>CJ$19</v>
      </c>
      <c r="CK911" s="190" t="str">
        <f t="shared" si="1032"/>
        <v>CK$19</v>
      </c>
      <c r="CL911" s="190" t="str">
        <f t="shared" si="1032"/>
        <v>CL$19</v>
      </c>
      <c r="CN911" s="201"/>
      <c r="CO911" s="190" t="str">
        <f t="shared" ref="CO911:DL911" si="1033">CO$23</f>
        <v>CO$19</v>
      </c>
      <c r="CP911" s="190" t="str">
        <f t="shared" si="1033"/>
        <v>CP$19</v>
      </c>
      <c r="CQ911" s="190" t="str">
        <f t="shared" si="1033"/>
        <v>CQ$19</v>
      </c>
      <c r="CR911" s="190" t="str">
        <f t="shared" si="1033"/>
        <v>CR$19</v>
      </c>
      <c r="CS911" s="190" t="str">
        <f t="shared" si="1033"/>
        <v>CS$19</v>
      </c>
      <c r="CT911" s="190" t="str">
        <f t="shared" si="1033"/>
        <v>CT$19</v>
      </c>
      <c r="CU911" s="190" t="str">
        <f t="shared" si="1033"/>
        <v>CU$19</v>
      </c>
      <c r="CV911" s="190" t="str">
        <f t="shared" si="1033"/>
        <v>CV$19</v>
      </c>
      <c r="CW911" s="190" t="str">
        <f t="shared" si="1033"/>
        <v>CW$19</v>
      </c>
      <c r="CX911" s="190" t="str">
        <f t="shared" si="1033"/>
        <v>CX$19</v>
      </c>
      <c r="CY911" s="190" t="str">
        <f t="shared" si="1033"/>
        <v>CY$19</v>
      </c>
      <c r="CZ911" s="190" t="str">
        <f t="shared" si="1033"/>
        <v>CZ$19</v>
      </c>
      <c r="DA911" s="190" t="str">
        <f t="shared" si="1033"/>
        <v>DA$19</v>
      </c>
      <c r="DB911" s="190" t="str">
        <f t="shared" si="1033"/>
        <v>DB$19</v>
      </c>
      <c r="DC911" s="190" t="str">
        <f t="shared" si="1033"/>
        <v>DC$19</v>
      </c>
      <c r="DD911" s="190" t="str">
        <f t="shared" si="1033"/>
        <v>DD$19</v>
      </c>
      <c r="DE911" s="190" t="str">
        <f t="shared" si="1033"/>
        <v>DE$19</v>
      </c>
      <c r="DF911" s="190" t="str">
        <f t="shared" si="1033"/>
        <v>DF$19</v>
      </c>
      <c r="DG911" s="190" t="str">
        <f t="shared" si="1033"/>
        <v>DG$19</v>
      </c>
      <c r="DH911" s="190" t="str">
        <f t="shared" si="1033"/>
        <v>DH$19</v>
      </c>
      <c r="DI911" s="190" t="str">
        <f t="shared" si="1033"/>
        <v>DI$19</v>
      </c>
      <c r="DJ911" s="190" t="str">
        <f t="shared" si="1033"/>
        <v>DJ$19</v>
      </c>
      <c r="DK911" s="190" t="str">
        <f t="shared" si="1033"/>
        <v>DK$19</v>
      </c>
      <c r="DL911" s="190" t="str">
        <f t="shared" si="1033"/>
        <v>DL$19</v>
      </c>
    </row>
    <row r="912" spans="1:116" x14ac:dyDescent="0.4">
      <c r="A912" s="142" t="s">
        <v>218</v>
      </c>
      <c r="B912" s="31" t="s">
        <v>81</v>
      </c>
      <c r="C912" s="31"/>
      <c r="D912" t="s">
        <v>496</v>
      </c>
      <c r="E912" s="8" t="str">
        <f t="shared" ref="E912:E915" si="1034">ROW()&amp;" "&amp;D912</f>
        <v>912 WCINV-SSV</v>
      </c>
      <c r="F912" t="s">
        <v>439</v>
      </c>
      <c r="G912" s="143" t="s">
        <v>265</v>
      </c>
      <c r="H912" s="142"/>
      <c r="I912" s="144"/>
      <c r="J912" s="144"/>
      <c r="K912" s="142"/>
      <c r="L912" s="142"/>
      <c r="M912" s="142"/>
      <c r="N912" s="142"/>
      <c r="O912" s="142"/>
      <c r="P912" s="142"/>
      <c r="R912" s="143"/>
      <c r="S912" s="143"/>
      <c r="T912" s="143"/>
      <c r="U912" s="143"/>
      <c r="V912" s="143"/>
      <c r="W912" s="143"/>
      <c r="X912" s="143"/>
      <c r="Y912" s="143"/>
      <c r="Z912" s="143"/>
      <c r="AA912" s="143"/>
      <c r="AB912" s="143"/>
      <c r="AC912" s="143"/>
      <c r="AD912" s="143"/>
      <c r="AE912" s="143"/>
      <c r="AF912" s="143"/>
      <c r="AG912" s="143"/>
      <c r="AH912" s="143"/>
      <c r="AI912" s="143"/>
      <c r="AJ912" s="143"/>
      <c r="AK912" s="143"/>
      <c r="AL912" s="143"/>
      <c r="AM912" s="143"/>
      <c r="AN912" s="143"/>
      <c r="AO912" s="143"/>
      <c r="AP912" s="143"/>
      <c r="AQ912" s="143"/>
      <c r="AR912" s="143"/>
      <c r="AS912" s="143"/>
      <c r="AT912" s="143"/>
      <c r="AU912" s="143"/>
      <c r="AV912" s="143"/>
      <c r="AW912" s="143"/>
      <c r="AX912" s="143"/>
      <c r="AY912" s="143"/>
      <c r="AZ912" s="143"/>
      <c r="BA912" s="143"/>
      <c r="BB912" s="143"/>
      <c r="BC912" s="143"/>
      <c r="BD912" s="143"/>
      <c r="BE912" s="143"/>
      <c r="BF912" s="143"/>
      <c r="BG912" s="143"/>
      <c r="BH912" s="143"/>
      <c r="BI912" s="143"/>
      <c r="BJ912" s="143"/>
      <c r="BK912" s="143"/>
      <c r="BL912" s="143"/>
      <c r="BM912" s="143"/>
      <c r="BN912" s="143"/>
      <c r="BO912" s="143"/>
      <c r="BP912" s="143"/>
      <c r="BQ912" s="143"/>
      <c r="BR912" s="143"/>
      <c r="BS912" s="143"/>
      <c r="BT912" s="143"/>
      <c r="BU912" s="143"/>
      <c r="BV912" s="143"/>
      <c r="BW912" s="143"/>
      <c r="BX912" s="143"/>
      <c r="BY912" s="143"/>
      <c r="BZ912" s="143"/>
      <c r="CA912" s="143"/>
      <c r="CB912" s="143"/>
      <c r="CC912" s="143"/>
      <c r="CD912" s="143"/>
      <c r="CE912" s="143"/>
      <c r="CF912" s="143"/>
      <c r="CG912" s="143"/>
      <c r="CH912" s="143"/>
      <c r="CI912" s="143"/>
      <c r="CJ912" s="143"/>
      <c r="CK912" s="143"/>
      <c r="CL912" s="143"/>
      <c r="CN912" s="144"/>
      <c r="CO912" s="143"/>
      <c r="CP912" s="143"/>
      <c r="CQ912" s="143"/>
      <c r="CR912" s="143"/>
      <c r="CS912" s="143"/>
      <c r="CT912" s="143"/>
      <c r="CU912" s="143"/>
      <c r="CV912" s="143"/>
      <c r="CW912" s="143"/>
      <c r="CX912" s="143"/>
      <c r="CY912" s="143"/>
      <c r="CZ912" s="143"/>
      <c r="DA912" s="143"/>
      <c r="DB912" s="143"/>
      <c r="DC912" s="143"/>
      <c r="DD912" s="143"/>
      <c r="DE912" s="143"/>
      <c r="DF912" s="143"/>
      <c r="DG912" s="143"/>
      <c r="DH912" s="143"/>
      <c r="DI912" s="143"/>
      <c r="DJ912" s="143"/>
      <c r="DK912" s="143"/>
      <c r="DL912" s="143"/>
    </row>
    <row r="913" spans="1:116" x14ac:dyDescent="0.4">
      <c r="B913" t="str">
        <f>E913</f>
        <v>913 WCINV-SSV</v>
      </c>
      <c r="D913" t="s">
        <v>496</v>
      </c>
      <c r="E913" s="8" t="str">
        <f t="shared" si="1034"/>
        <v>913 WCINV-SSV</v>
      </c>
      <c r="G913" s="95" t="str">
        <f>G915&amp;":"</f>
        <v>Inventory - (Secondary label):</v>
      </c>
      <c r="H913" s="12"/>
      <c r="I913" s="60"/>
      <c r="J913" s="60"/>
      <c r="K913" s="20"/>
      <c r="L913" s="20"/>
      <c r="M913" s="20"/>
      <c r="N913" s="20"/>
      <c r="O913" s="20"/>
      <c r="P913" s="20"/>
      <c r="R913" s="20"/>
      <c r="S913" s="20"/>
      <c r="T913" s="20"/>
      <c r="U913" s="20"/>
      <c r="V913" s="20"/>
      <c r="W913" s="20"/>
      <c r="X913" s="20"/>
      <c r="Y913" s="20"/>
      <c r="Z913" s="20"/>
      <c r="AA913" s="20"/>
      <c r="AB913" s="20"/>
      <c r="AC913" s="20"/>
      <c r="AD913" s="20"/>
      <c r="AE913" s="20"/>
      <c r="AF913" s="20"/>
      <c r="AG913" s="20"/>
      <c r="AH913" s="20"/>
      <c r="AI913" s="20"/>
      <c r="AJ913" s="20"/>
      <c r="AK913" s="20"/>
      <c r="AL913" s="20"/>
      <c r="AM913" s="20"/>
      <c r="AN913" s="20"/>
      <c r="AO913" s="20"/>
      <c r="AP913" s="20"/>
      <c r="AQ913" s="20"/>
      <c r="AR913" s="20"/>
      <c r="AS913" s="20"/>
      <c r="AT913" s="20"/>
      <c r="AU913" s="20"/>
      <c r="AV913" s="20"/>
      <c r="AW913" s="20"/>
      <c r="AX913" s="20"/>
      <c r="AY913" s="20"/>
      <c r="AZ913" s="20"/>
      <c r="BA913" s="20"/>
      <c r="BB913" s="20"/>
      <c r="BC913" s="20"/>
      <c r="BD913" s="20"/>
      <c r="BE913" s="20"/>
      <c r="BF913" s="20"/>
      <c r="BG913" s="20"/>
      <c r="BH913" s="20"/>
      <c r="BI913" s="20"/>
      <c r="BJ913" s="20"/>
      <c r="BK913" s="20"/>
      <c r="BL913" s="20"/>
      <c r="BM913" s="20"/>
      <c r="BN913" s="20"/>
      <c r="BO913" s="20"/>
      <c r="BP913" s="20"/>
      <c r="BQ913" s="20"/>
      <c r="BR913" s="20"/>
      <c r="BS913" s="20"/>
      <c r="BT913" s="20"/>
      <c r="BU913" s="20"/>
      <c r="BV913" s="20"/>
      <c r="BW913" s="20"/>
      <c r="BX913" s="20"/>
      <c r="BY913" s="20"/>
      <c r="BZ913" s="20"/>
      <c r="CA913" s="20"/>
      <c r="CB913" s="20"/>
      <c r="CC913" s="20"/>
      <c r="CD913" s="20"/>
      <c r="CE913" s="20"/>
      <c r="CF913" s="20"/>
      <c r="CG913" s="20"/>
      <c r="CH913" s="20"/>
      <c r="CI913" s="20"/>
      <c r="CJ913" s="20"/>
      <c r="CK913" s="20"/>
      <c r="CL913" s="20"/>
      <c r="CN913" s="60"/>
      <c r="CO913" s="20"/>
      <c r="CP913" s="20"/>
      <c r="CQ913" s="20"/>
      <c r="CR913" s="20"/>
      <c r="CS913" s="20"/>
      <c r="CT913" s="20"/>
      <c r="CU913" s="20"/>
      <c r="CV913" s="20"/>
      <c r="CW913" s="20"/>
      <c r="CX913" s="20"/>
      <c r="CY913" s="20"/>
      <c r="CZ913" s="20"/>
      <c r="DA913" s="20"/>
      <c r="DB913" s="20"/>
      <c r="DC913" s="20"/>
      <c r="DD913" s="20"/>
      <c r="DE913" s="20"/>
      <c r="DF913" s="20"/>
      <c r="DG913" s="20"/>
      <c r="DH913" s="20"/>
      <c r="DI913" s="20"/>
      <c r="DJ913" s="20"/>
      <c r="DK913" s="20"/>
      <c r="DL913" s="20"/>
    </row>
    <row r="914" spans="1:116" x14ac:dyDescent="0.4">
      <c r="B914" t="str">
        <f>E914</f>
        <v>914 WCINV-SSV</v>
      </c>
      <c r="D914" t="s">
        <v>496</v>
      </c>
      <c r="E914" s="8" t="str">
        <f t="shared" si="1034"/>
        <v>914 WCINV-SSV</v>
      </c>
      <c r="G914" s="145" t="s">
        <v>238</v>
      </c>
      <c r="H914" s="12"/>
      <c r="I914" s="60"/>
      <c r="J914" s="60"/>
      <c r="K914" s="17">
        <v>30</v>
      </c>
      <c r="L914" s="17">
        <v>30</v>
      </c>
      <c r="M914" s="17">
        <v>30</v>
      </c>
      <c r="N914" s="17">
        <v>30</v>
      </c>
      <c r="O914" s="17">
        <v>30</v>
      </c>
      <c r="P914" s="17">
        <v>30</v>
      </c>
      <c r="R914" s="15"/>
      <c r="S914" s="15" cm="1">
        <f t="array" ref="S914">INDEX($K:$P,ROW(),MATCH(S$3,$K$2:$P$2,0))</f>
        <v>30</v>
      </c>
      <c r="T914" s="15" cm="1">
        <f t="array" ref="T914">INDEX($K:$P,ROW(),MATCH(T$3,$K$2:$P$2,0))</f>
        <v>30</v>
      </c>
      <c r="U914" s="15" cm="1">
        <f t="array" ref="U914">INDEX($K:$P,ROW(),MATCH(U$3,$K$2:$P$2,0))</f>
        <v>30</v>
      </c>
      <c r="V914" s="15" cm="1">
        <f t="array" ref="V914">INDEX($K:$P,ROW(),MATCH(V$3,$K$2:$P$2,0))</f>
        <v>30</v>
      </c>
      <c r="W914" s="15" cm="1">
        <f t="array" ref="W914">INDEX($K:$P,ROW(),MATCH(W$3,$K$2:$P$2,0))</f>
        <v>30</v>
      </c>
      <c r="X914" s="15" cm="1">
        <f t="array" ref="X914">INDEX($K:$P,ROW(),MATCH(X$3,$K$2:$P$2,0))</f>
        <v>30</v>
      </c>
      <c r="Y914" s="15" cm="1">
        <f t="array" ref="Y914">INDEX($K:$P,ROW(),MATCH(Y$3,$K$2:$P$2,0))</f>
        <v>30</v>
      </c>
      <c r="Z914" s="15" cm="1">
        <f t="array" ref="Z914">INDEX($K:$P,ROW(),MATCH(Z$3,$K$2:$P$2,0))</f>
        <v>30</v>
      </c>
      <c r="AA914" s="15" cm="1">
        <f t="array" ref="AA914">INDEX($K:$P,ROW(),MATCH(AA$3,$K$2:$P$2,0))</f>
        <v>30</v>
      </c>
      <c r="AB914" s="15" cm="1">
        <f t="array" ref="AB914">INDEX($K:$P,ROW(),MATCH(AB$3,$K$2:$P$2,0))</f>
        <v>30</v>
      </c>
      <c r="AC914" s="15" cm="1">
        <f t="array" ref="AC914">INDEX($K:$P,ROW(),MATCH(AC$3,$K$2:$P$2,0))</f>
        <v>30</v>
      </c>
      <c r="AD914" s="15" cm="1">
        <f t="array" ref="AD914">INDEX($K:$P,ROW(),MATCH(AD$3,$K$2:$P$2,0))</f>
        <v>30</v>
      </c>
      <c r="AE914" s="15" cm="1">
        <f t="array" ref="AE914">INDEX($K:$P,ROW(),MATCH(AE$3,$K$2:$P$2,0))</f>
        <v>30</v>
      </c>
      <c r="AF914" s="15" cm="1">
        <f t="array" ref="AF914">INDEX($K:$P,ROW(),MATCH(AF$3,$K$2:$P$2,0))</f>
        <v>30</v>
      </c>
      <c r="AG914" s="15" cm="1">
        <f t="array" ref="AG914">INDEX($K:$P,ROW(),MATCH(AG$3,$K$2:$P$2,0))</f>
        <v>30</v>
      </c>
      <c r="AH914" s="15" cm="1">
        <f t="array" ref="AH914">INDEX($K:$P,ROW(),MATCH(AH$3,$K$2:$P$2,0))</f>
        <v>30</v>
      </c>
      <c r="AI914" s="15" cm="1">
        <f t="array" ref="AI914">INDEX($K:$P,ROW(),MATCH(AI$3,$K$2:$P$2,0))</f>
        <v>30</v>
      </c>
      <c r="AJ914" s="15" cm="1">
        <f t="array" ref="AJ914">INDEX($K:$P,ROW(),MATCH(AJ$3,$K$2:$P$2,0))</f>
        <v>30</v>
      </c>
      <c r="AK914" s="15" cm="1">
        <f t="array" ref="AK914">INDEX($K:$P,ROW(),MATCH(AK$3,$K$2:$P$2,0))</f>
        <v>30</v>
      </c>
      <c r="AL914" s="15" cm="1">
        <f t="array" ref="AL914">INDEX($K:$P,ROW(),MATCH(AL$3,$K$2:$P$2,0))</f>
        <v>30</v>
      </c>
      <c r="AM914" s="15" cm="1">
        <f t="array" ref="AM914">INDEX($K:$P,ROW(),MATCH(AM$3,$K$2:$P$2,0))</f>
        <v>30</v>
      </c>
      <c r="AN914" s="15" cm="1">
        <f t="array" ref="AN914">INDEX($K:$P,ROW(),MATCH(AN$3,$K$2:$P$2,0))</f>
        <v>30</v>
      </c>
      <c r="AO914" s="15" cm="1">
        <f t="array" ref="AO914">INDEX($K:$P,ROW(),MATCH(AO$3,$K$2:$P$2,0))</f>
        <v>30</v>
      </c>
      <c r="AP914" s="15" cm="1">
        <f t="array" ref="AP914">INDEX($K:$P,ROW(),MATCH(AP$3,$K$2:$P$2,0))</f>
        <v>30</v>
      </c>
      <c r="AQ914" s="15" cm="1">
        <f t="array" ref="AQ914">INDEX($K:$P,ROW(),MATCH(AQ$3,$K$2:$P$2,0))</f>
        <v>30</v>
      </c>
      <c r="AR914" s="15" cm="1">
        <f t="array" ref="AR914">INDEX($K:$P,ROW(),MATCH(AR$3,$K$2:$P$2,0))</f>
        <v>30</v>
      </c>
      <c r="AS914" s="15" cm="1">
        <f t="array" ref="AS914">INDEX($K:$P,ROW(),MATCH(AS$3,$K$2:$P$2,0))</f>
        <v>30</v>
      </c>
      <c r="AT914" s="15" cm="1">
        <f t="array" ref="AT914">INDEX($K:$P,ROW(),MATCH(AT$3,$K$2:$P$2,0))</f>
        <v>30</v>
      </c>
      <c r="AU914" s="15" cm="1">
        <f t="array" ref="AU914">INDEX($K:$P,ROW(),MATCH(AU$3,$K$2:$P$2,0))</f>
        <v>30</v>
      </c>
      <c r="AV914" s="15" cm="1">
        <f t="array" ref="AV914">INDEX($K:$P,ROW(),MATCH(AV$3,$K$2:$P$2,0))</f>
        <v>30</v>
      </c>
      <c r="AW914" s="15" cm="1">
        <f t="array" ref="AW914">INDEX($K:$P,ROW(),MATCH(AW$3,$K$2:$P$2,0))</f>
        <v>30</v>
      </c>
      <c r="AX914" s="15" cm="1">
        <f t="array" ref="AX914">INDEX($K:$P,ROW(),MATCH(AX$3,$K$2:$P$2,0))</f>
        <v>30</v>
      </c>
      <c r="AY914" s="15" cm="1">
        <f t="array" ref="AY914">INDEX($K:$P,ROW(),MATCH(AY$3,$K$2:$P$2,0))</f>
        <v>30</v>
      </c>
      <c r="AZ914" s="15" cm="1">
        <f t="array" ref="AZ914">INDEX($K:$P,ROW(),MATCH(AZ$3,$K$2:$P$2,0))</f>
        <v>30</v>
      </c>
      <c r="BA914" s="15" cm="1">
        <f t="array" ref="BA914">INDEX($K:$P,ROW(),MATCH(BA$3,$K$2:$P$2,0))</f>
        <v>30</v>
      </c>
      <c r="BB914" s="15" cm="1">
        <f t="array" ref="BB914">INDEX($K:$P,ROW(),MATCH(BB$3,$K$2:$P$2,0))</f>
        <v>30</v>
      </c>
      <c r="BC914" s="15" cm="1">
        <f t="array" ref="BC914">INDEX($K:$P,ROW(),MATCH(BC$3,$K$2:$P$2,0))</f>
        <v>30</v>
      </c>
      <c r="BD914" s="15" cm="1">
        <f t="array" ref="BD914">INDEX($K:$P,ROW(),MATCH(BD$3,$K$2:$P$2,0))</f>
        <v>30</v>
      </c>
      <c r="BE914" s="15" cm="1">
        <f t="array" ref="BE914">INDEX($K:$P,ROW(),MATCH(BE$3,$K$2:$P$2,0))</f>
        <v>30</v>
      </c>
      <c r="BF914" s="15" cm="1">
        <f t="array" ref="BF914">INDEX($K:$P,ROW(),MATCH(BF$3,$K$2:$P$2,0))</f>
        <v>30</v>
      </c>
      <c r="BG914" s="15" cm="1">
        <f t="array" ref="BG914">INDEX($K:$P,ROW(),MATCH(BG$3,$K$2:$P$2,0))</f>
        <v>30</v>
      </c>
      <c r="BH914" s="15" cm="1">
        <f t="array" ref="BH914">INDEX($K:$P,ROW(),MATCH(BH$3,$K$2:$P$2,0))</f>
        <v>30</v>
      </c>
      <c r="BI914" s="15" cm="1">
        <f t="array" ref="BI914">INDEX($K:$P,ROW(),MATCH(BI$3,$K$2:$P$2,0))</f>
        <v>30</v>
      </c>
      <c r="BJ914" s="15" cm="1">
        <f t="array" ref="BJ914">INDEX($K:$P,ROW(),MATCH(BJ$3,$K$2:$P$2,0))</f>
        <v>30</v>
      </c>
      <c r="BK914" s="15" cm="1">
        <f t="array" ref="BK914">INDEX($K:$P,ROW(),MATCH(BK$3,$K$2:$P$2,0))</f>
        <v>30</v>
      </c>
      <c r="BL914" s="15" cm="1">
        <f t="array" ref="BL914">INDEX($K:$P,ROW(),MATCH(BL$3,$K$2:$P$2,0))</f>
        <v>30</v>
      </c>
      <c r="BM914" s="15" cm="1">
        <f t="array" ref="BM914">INDEX($K:$P,ROW(),MATCH(BM$3,$K$2:$P$2,0))</f>
        <v>30</v>
      </c>
      <c r="BN914" s="15" cm="1">
        <f t="array" ref="BN914">INDEX($K:$P,ROW(),MATCH(BN$3,$K$2:$P$2,0))</f>
        <v>30</v>
      </c>
      <c r="BO914" s="15" cm="1">
        <f t="array" ref="BO914">INDEX($K:$P,ROW(),MATCH(BO$3,$K$2:$P$2,0))</f>
        <v>30</v>
      </c>
      <c r="BP914" s="15" cm="1">
        <f t="array" ref="BP914">INDEX($K:$P,ROW(),MATCH(BP$3,$K$2:$P$2,0))</f>
        <v>30</v>
      </c>
      <c r="BQ914" s="15" cm="1">
        <f t="array" ref="BQ914">INDEX($K:$P,ROW(),MATCH(BQ$3,$K$2:$P$2,0))</f>
        <v>30</v>
      </c>
      <c r="BR914" s="15" cm="1">
        <f t="array" ref="BR914">INDEX($K:$P,ROW(),MATCH(BR$3,$K$2:$P$2,0))</f>
        <v>30</v>
      </c>
      <c r="BS914" s="15" cm="1">
        <f t="array" ref="BS914">INDEX($K:$P,ROW(),MATCH(BS$3,$K$2:$P$2,0))</f>
        <v>30</v>
      </c>
      <c r="BT914" s="15" cm="1">
        <f t="array" ref="BT914">INDEX($K:$P,ROW(),MATCH(BT$3,$K$2:$P$2,0))</f>
        <v>30</v>
      </c>
      <c r="BU914" s="15" cm="1">
        <f t="array" ref="BU914">INDEX($K:$P,ROW(),MATCH(BU$3,$K$2:$P$2,0))</f>
        <v>30</v>
      </c>
      <c r="BV914" s="15" cm="1">
        <f t="array" ref="BV914">INDEX($K:$P,ROW(),MATCH(BV$3,$K$2:$P$2,0))</f>
        <v>30</v>
      </c>
      <c r="BW914" s="15" cm="1">
        <f t="array" ref="BW914">INDEX($K:$P,ROW(),MATCH(BW$3,$K$2:$P$2,0))</f>
        <v>30</v>
      </c>
      <c r="BX914" s="15" cm="1">
        <f t="array" ref="BX914">INDEX($K:$P,ROW(),MATCH(BX$3,$K$2:$P$2,0))</f>
        <v>30</v>
      </c>
      <c r="BY914" s="15" cm="1">
        <f t="array" ref="BY914">INDEX($K:$P,ROW(),MATCH(BY$3,$K$2:$P$2,0))</f>
        <v>30</v>
      </c>
      <c r="BZ914" s="15" cm="1">
        <f t="array" ref="BZ914">INDEX($K:$P,ROW(),MATCH(BZ$3,$K$2:$P$2,0))</f>
        <v>30</v>
      </c>
      <c r="CA914" s="15" cm="1">
        <f t="array" ref="CA914">INDEX($K:$P,ROW(),MATCH(CA$3,$K$2:$P$2,0))</f>
        <v>30</v>
      </c>
      <c r="CB914" s="15" cm="1">
        <f t="array" ref="CB914">INDEX($K:$P,ROW(),MATCH(CB$3,$K$2:$P$2,0))</f>
        <v>30</v>
      </c>
      <c r="CC914" s="15" cm="1">
        <f t="array" ref="CC914">INDEX($K:$P,ROW(),MATCH(CC$3,$K$2:$P$2,0))</f>
        <v>30</v>
      </c>
      <c r="CD914" s="15" cm="1">
        <f t="array" ref="CD914">INDEX($K:$P,ROW(),MATCH(CD$3,$K$2:$P$2,0))</f>
        <v>30</v>
      </c>
      <c r="CE914" s="15" cm="1">
        <f t="array" ref="CE914">INDEX($K:$P,ROW(),MATCH(CE$3,$K$2:$P$2,0))</f>
        <v>30</v>
      </c>
      <c r="CF914" s="15" cm="1">
        <f t="array" ref="CF914">INDEX($K:$P,ROW(),MATCH(CF$3,$K$2:$P$2,0))</f>
        <v>30</v>
      </c>
      <c r="CG914" s="15" cm="1">
        <f t="array" ref="CG914">INDEX($K:$P,ROW(),MATCH(CG$3,$K$2:$P$2,0))</f>
        <v>30</v>
      </c>
      <c r="CH914" s="15" cm="1">
        <f t="array" ref="CH914">INDEX($K:$P,ROW(),MATCH(CH$3,$K$2:$P$2,0))</f>
        <v>30</v>
      </c>
      <c r="CI914" s="15" cm="1">
        <f t="array" ref="CI914">INDEX($K:$P,ROW(),MATCH(CI$3,$K$2:$P$2,0))</f>
        <v>30</v>
      </c>
      <c r="CJ914" s="15" cm="1">
        <f t="array" ref="CJ914">INDEX($K:$P,ROW(),MATCH(CJ$3,$K$2:$P$2,0))</f>
        <v>30</v>
      </c>
      <c r="CK914" s="15" cm="1">
        <f t="array" ref="CK914">INDEX($K:$P,ROW(),MATCH(CK$3,$K$2:$P$2,0))</f>
        <v>30</v>
      </c>
      <c r="CL914" s="15" cm="1">
        <f t="array" ref="CL914">INDEX($K:$P,ROW(),MATCH(CL$3,$K$2:$P$2,0))</f>
        <v>30</v>
      </c>
      <c r="CN914" s="60"/>
      <c r="CO914" s="15" t="e" cm="1">
        <f t="array" ref="CO914">INDEX($K:$P,ROW(),MATCH(CO$3,$K$2:$P$2,0))</f>
        <v>#N/A</v>
      </c>
      <c r="CP914" s="15" t="e" cm="1">
        <f t="array" ref="CP914">INDEX($K:$P,ROW(),MATCH(CP$3,$K$2:$P$2,0))</f>
        <v>#N/A</v>
      </c>
      <c r="CQ914" s="15" t="e" cm="1">
        <f t="array" ref="CQ914">INDEX($K:$P,ROW(),MATCH(CQ$3,$K$2:$P$2,0))</f>
        <v>#N/A</v>
      </c>
      <c r="CR914" s="15" t="e" cm="1">
        <f t="array" ref="CR914">INDEX($K:$P,ROW(),MATCH(CR$3,$K$2:$P$2,0))</f>
        <v>#N/A</v>
      </c>
      <c r="CS914" s="15" t="e" cm="1">
        <f t="array" ref="CS914">INDEX($K:$P,ROW(),MATCH(CS$3,$K$2:$P$2,0))</f>
        <v>#N/A</v>
      </c>
      <c r="CT914" s="15" t="e" cm="1">
        <f t="array" ref="CT914">INDEX($K:$P,ROW(),MATCH(CT$3,$K$2:$P$2,0))</f>
        <v>#N/A</v>
      </c>
      <c r="CU914" s="15" t="e" cm="1">
        <f t="array" ref="CU914">INDEX($K:$P,ROW(),MATCH(CU$3,$K$2:$P$2,0))</f>
        <v>#N/A</v>
      </c>
      <c r="CV914" s="15" t="e" cm="1">
        <f t="array" ref="CV914">INDEX($K:$P,ROW(),MATCH(CV$3,$K$2:$P$2,0))</f>
        <v>#N/A</v>
      </c>
      <c r="CW914" s="15" t="e" cm="1">
        <f t="array" ref="CW914">INDEX($K:$P,ROW(),MATCH(CW$3,$K$2:$P$2,0))</f>
        <v>#N/A</v>
      </c>
      <c r="CX914" s="15" t="e" cm="1">
        <f t="array" ref="CX914">INDEX($K:$P,ROW(),MATCH(CX$3,$K$2:$P$2,0))</f>
        <v>#N/A</v>
      </c>
      <c r="CY914" s="15" t="e" cm="1">
        <f t="array" ref="CY914">INDEX($K:$P,ROW(),MATCH(CY$3,$K$2:$P$2,0))</f>
        <v>#N/A</v>
      </c>
      <c r="CZ914" s="15" t="e" cm="1">
        <f t="array" ref="CZ914">INDEX($K:$P,ROW(),MATCH(CZ$3,$K$2:$P$2,0))</f>
        <v>#N/A</v>
      </c>
      <c r="DA914" s="15" t="e" cm="1">
        <f t="array" ref="DA914">INDEX($K:$P,ROW(),MATCH(DA$3,$K$2:$P$2,0))</f>
        <v>#N/A</v>
      </c>
      <c r="DB914" s="15" t="e" cm="1">
        <f t="array" ref="DB914">INDEX($K:$P,ROW(),MATCH(DB$3,$K$2:$P$2,0))</f>
        <v>#N/A</v>
      </c>
      <c r="DC914" s="15" t="e" cm="1">
        <f t="array" ref="DC914">INDEX($K:$P,ROW(),MATCH(DC$3,$K$2:$P$2,0))</f>
        <v>#N/A</v>
      </c>
      <c r="DD914" s="15" t="e" cm="1">
        <f t="array" ref="DD914">INDEX($K:$P,ROW(),MATCH(DD$3,$K$2:$P$2,0))</f>
        <v>#N/A</v>
      </c>
      <c r="DE914" s="15" t="e" cm="1">
        <f t="array" ref="DE914">INDEX($K:$P,ROW(),MATCH(DE$3,$K$2:$P$2,0))</f>
        <v>#N/A</v>
      </c>
      <c r="DF914" s="15" t="e" cm="1">
        <f t="array" ref="DF914">INDEX($K:$P,ROW(),MATCH(DF$3,$K$2:$P$2,0))</f>
        <v>#N/A</v>
      </c>
      <c r="DG914" s="15" t="e" cm="1">
        <f t="array" ref="DG914">INDEX($K:$P,ROW(),MATCH(DG$3,$K$2:$P$2,0))</f>
        <v>#N/A</v>
      </c>
      <c r="DH914" s="15" t="e" cm="1">
        <f t="array" ref="DH914">INDEX($K:$P,ROW(),MATCH(DH$3,$K$2:$P$2,0))</f>
        <v>#N/A</v>
      </c>
      <c r="DI914" s="15" t="e" cm="1">
        <f t="array" ref="DI914">INDEX($K:$P,ROW(),MATCH(DI$3,$K$2:$P$2,0))</f>
        <v>#N/A</v>
      </c>
      <c r="DJ914" s="15" t="e" cm="1">
        <f t="array" ref="DJ914">INDEX($K:$P,ROW(),MATCH(DJ$3,$K$2:$P$2,0))</f>
        <v>#N/A</v>
      </c>
      <c r="DK914" s="15" t="e" cm="1">
        <f t="array" ref="DK914">INDEX($K:$P,ROW(),MATCH(DK$3,$K$2:$P$2,0))</f>
        <v>#N/A</v>
      </c>
      <c r="DL914" s="15" t="e" cm="1">
        <f t="array" ref="DL914">INDEX($K:$P,ROW(),MATCH(DL$3,$K$2:$P$2,0))</f>
        <v>#N/A</v>
      </c>
    </row>
    <row r="915" spans="1:116" x14ac:dyDescent="0.4">
      <c r="C915" t="s">
        <v>224</v>
      </c>
      <c r="D915" t="s">
        <v>496</v>
      </c>
      <c r="E915" s="8" t="str">
        <f t="shared" si="1034"/>
        <v>915 WCINV-SSV</v>
      </c>
      <c r="G915" s="126" t="str">
        <f>"Inventory - "&amp;G908</f>
        <v>Inventory - (Secondary label)</v>
      </c>
      <c r="H915" s="27"/>
      <c r="I915" s="78"/>
      <c r="J915" s="78"/>
      <c r="K915" s="397">
        <f ca="1">SUMIF($4:$4,K$2,915:915)</f>
        <v>82.191780821917803</v>
      </c>
      <c r="L915" s="397">
        <f t="shared" ref="L915:P915" ca="1" si="1035">SUMIF($4:$4,L$2,915:915)</f>
        <v>82.191780821917803</v>
      </c>
      <c r="M915" s="397">
        <f t="shared" ca="1" si="1035"/>
        <v>82.191780821917803</v>
      </c>
      <c r="N915" s="397">
        <f t="shared" ca="1" si="1035"/>
        <v>82.191780821917803</v>
      </c>
      <c r="O915" s="397">
        <f t="shared" ca="1" si="1035"/>
        <v>82.191780821917803</v>
      </c>
      <c r="P915" s="397">
        <f t="shared" ca="1" si="1035"/>
        <v>82.191780821917803</v>
      </c>
      <c r="R915" s="33"/>
      <c r="S915" s="118" cm="1">
        <f t="array" aca="1" ref="S915" ca="1">-MIN(S914/365*INDIRECT(S910),R915-INDIRECT(S910))</f>
        <v>82.191780821917803</v>
      </c>
      <c r="T915" s="118" cm="1">
        <f t="array" aca="1" ref="T915" ca="1">-MIN(T914/365*INDIRECT(T910),S915-INDIRECT(T910))</f>
        <v>82.191780821917803</v>
      </c>
      <c r="U915" s="118" cm="1">
        <f t="array" aca="1" ref="U915" ca="1">-MIN(U914/365*INDIRECT(U910),T915-INDIRECT(U910))</f>
        <v>82.191780821917803</v>
      </c>
      <c r="V915" s="118" cm="1">
        <f t="array" aca="1" ref="V915" ca="1">-MIN(V914/365*INDIRECT(V910),U915-INDIRECT(V910))</f>
        <v>82.191780821917803</v>
      </c>
      <c r="W915" s="118" cm="1">
        <f t="array" aca="1" ref="W915" ca="1">-MIN(W914/365*INDIRECT(W910),V915-INDIRECT(W910))</f>
        <v>82.191780821917803</v>
      </c>
      <c r="X915" s="118" cm="1">
        <f t="array" aca="1" ref="X915" ca="1">-MIN(X914/365*INDIRECT(X910),W915-INDIRECT(X910))</f>
        <v>82.191780821917803</v>
      </c>
      <c r="Y915" s="118" cm="1">
        <f t="array" aca="1" ref="Y915" ca="1">-MIN(Y914/365*INDIRECT(Y910),X915-INDIRECT(Y910))</f>
        <v>82.191780821917803</v>
      </c>
      <c r="Z915" s="118" cm="1">
        <f t="array" aca="1" ref="Z915" ca="1">-MIN(Z914/365*INDIRECT(Z910),Y915-INDIRECT(Z910))</f>
        <v>82.191780821917803</v>
      </c>
      <c r="AA915" s="118" cm="1">
        <f t="array" aca="1" ref="AA915" ca="1">-MIN(AA914/365*INDIRECT(AA910),Z915-INDIRECT(AA910))</f>
        <v>82.191780821917803</v>
      </c>
      <c r="AB915" s="118" cm="1">
        <f t="array" aca="1" ref="AB915" ca="1">-MIN(AB914/365*INDIRECT(AB910),AA915-INDIRECT(AB910))</f>
        <v>82.191780821917803</v>
      </c>
      <c r="AC915" s="118" cm="1">
        <f t="array" aca="1" ref="AC915" ca="1">-MIN(AC914/365*INDIRECT(AC910),AB915-INDIRECT(AC910))</f>
        <v>82.191780821917803</v>
      </c>
      <c r="AD915" s="118" cm="1">
        <f t="array" aca="1" ref="AD915" ca="1">-MIN(AD914/365*INDIRECT(AD910),AC915-INDIRECT(AD910))</f>
        <v>82.191780821917803</v>
      </c>
      <c r="AE915" s="118" cm="1">
        <f t="array" aca="1" ref="AE915" ca="1">-MIN(AE914/365*INDIRECT(AE910),AD915-INDIRECT(AE910))</f>
        <v>82.191780821917803</v>
      </c>
      <c r="AF915" s="118" cm="1">
        <f t="array" aca="1" ref="AF915" ca="1">-MIN(AF914/365*INDIRECT(AF910),AE915-INDIRECT(AF910))</f>
        <v>82.191780821917803</v>
      </c>
      <c r="AG915" s="118" cm="1">
        <f t="array" aca="1" ref="AG915" ca="1">-MIN(AG914/365*INDIRECT(AG910),AF915-INDIRECT(AG910))</f>
        <v>82.191780821917803</v>
      </c>
      <c r="AH915" s="118" cm="1">
        <f t="array" aca="1" ref="AH915" ca="1">-MIN(AH914/365*INDIRECT(AH910),AG915-INDIRECT(AH910))</f>
        <v>82.191780821917803</v>
      </c>
      <c r="AI915" s="118" cm="1">
        <f t="array" aca="1" ref="AI915" ca="1">-MIN(AI914/365*INDIRECT(AI910),AH915-INDIRECT(AI910))</f>
        <v>82.191780821917803</v>
      </c>
      <c r="AJ915" s="118" cm="1">
        <f t="array" aca="1" ref="AJ915" ca="1">-MIN(AJ914/365*INDIRECT(AJ910),AI915-INDIRECT(AJ910))</f>
        <v>82.191780821917803</v>
      </c>
      <c r="AK915" s="118" cm="1">
        <f t="array" aca="1" ref="AK915" ca="1">-MIN(AK914/365*INDIRECT(AK910),AJ915-INDIRECT(AK910))</f>
        <v>82.191780821917803</v>
      </c>
      <c r="AL915" s="118" cm="1">
        <f t="array" aca="1" ref="AL915" ca="1">-MIN(AL914/365*INDIRECT(AL910),AK915-INDIRECT(AL910))</f>
        <v>82.191780821917803</v>
      </c>
      <c r="AM915" s="118" cm="1">
        <f t="array" aca="1" ref="AM915" ca="1">-MIN(AM914/365*INDIRECT(AM910),AL915-INDIRECT(AM910))</f>
        <v>82.191780821917803</v>
      </c>
      <c r="AN915" s="118" cm="1">
        <f t="array" aca="1" ref="AN915" ca="1">-MIN(AN914/365*INDIRECT(AN910),AM915-INDIRECT(AN910))</f>
        <v>82.191780821917803</v>
      </c>
      <c r="AO915" s="118" cm="1">
        <f t="array" aca="1" ref="AO915" ca="1">-MIN(AO914/365*INDIRECT(AO910),AN915-INDIRECT(AO910))</f>
        <v>82.191780821917803</v>
      </c>
      <c r="AP915" s="118" cm="1">
        <f t="array" aca="1" ref="AP915" ca="1">-MIN(AP914/365*INDIRECT(AP910),AO915-INDIRECT(AP910))</f>
        <v>82.191780821917803</v>
      </c>
      <c r="AQ915" s="118" cm="1">
        <f t="array" aca="1" ref="AQ915" ca="1">-MIN(AQ914/365*INDIRECT(AQ910),AP915-INDIRECT(AQ910))</f>
        <v>82.191780821917803</v>
      </c>
      <c r="AR915" s="118" cm="1">
        <f t="array" aca="1" ref="AR915" ca="1">-MIN(AR914/365*INDIRECT(AR910),AQ915-INDIRECT(AR910))</f>
        <v>82.191780821917803</v>
      </c>
      <c r="AS915" s="118" cm="1">
        <f t="array" aca="1" ref="AS915" ca="1">-MIN(AS914/365*INDIRECT(AS910),AR915-INDIRECT(AS910))</f>
        <v>82.191780821917803</v>
      </c>
      <c r="AT915" s="118" cm="1">
        <f t="array" aca="1" ref="AT915" ca="1">-MIN(AT914/365*INDIRECT(AT910),AS915-INDIRECT(AT910))</f>
        <v>82.191780821917803</v>
      </c>
      <c r="AU915" s="118" cm="1">
        <f t="array" aca="1" ref="AU915" ca="1">-MIN(AU914/365*INDIRECT(AU910),AT915-INDIRECT(AU910))</f>
        <v>82.191780821917803</v>
      </c>
      <c r="AV915" s="118" cm="1">
        <f t="array" aca="1" ref="AV915" ca="1">-MIN(AV914/365*INDIRECT(AV910),AU915-INDIRECT(AV910))</f>
        <v>82.191780821917803</v>
      </c>
      <c r="AW915" s="118" cm="1">
        <f t="array" aca="1" ref="AW915" ca="1">-MIN(AW914/365*INDIRECT(AW910),AV915-INDIRECT(AW910))</f>
        <v>82.191780821917803</v>
      </c>
      <c r="AX915" s="118" cm="1">
        <f t="array" aca="1" ref="AX915" ca="1">-MIN(AX914/365*INDIRECT(AX910),AW915-INDIRECT(AX910))</f>
        <v>82.191780821917803</v>
      </c>
      <c r="AY915" s="118" cm="1">
        <f t="array" aca="1" ref="AY915" ca="1">-MIN(AY914/365*INDIRECT(AY910),AX915-INDIRECT(AY910))</f>
        <v>82.191780821917803</v>
      </c>
      <c r="AZ915" s="118" cm="1">
        <f t="array" aca="1" ref="AZ915" ca="1">-MIN(AZ914/365*INDIRECT(AZ910),AY915-INDIRECT(AZ910))</f>
        <v>82.191780821917803</v>
      </c>
      <c r="BA915" s="118" cm="1">
        <f t="array" aca="1" ref="BA915" ca="1">-MIN(BA914/365*INDIRECT(BA910),AZ915-INDIRECT(BA910))</f>
        <v>82.191780821917803</v>
      </c>
      <c r="BB915" s="118" cm="1">
        <f t="array" aca="1" ref="BB915" ca="1">-MIN(BB914/365*INDIRECT(BB910),BA915-INDIRECT(BB910))</f>
        <v>82.191780821917803</v>
      </c>
      <c r="BC915" s="118" cm="1">
        <f t="array" aca="1" ref="BC915" ca="1">-MIN(BC914/365*INDIRECT(BC910),BB915-INDIRECT(BC910))</f>
        <v>82.191780821917803</v>
      </c>
      <c r="BD915" s="118" cm="1">
        <f t="array" aca="1" ref="BD915" ca="1">-MIN(BD914/365*INDIRECT(BD910),BC915-INDIRECT(BD910))</f>
        <v>82.191780821917803</v>
      </c>
      <c r="BE915" s="118" cm="1">
        <f t="array" aca="1" ref="BE915" ca="1">-MIN(BE914/365*INDIRECT(BE910),BD915-INDIRECT(BE910))</f>
        <v>82.191780821917803</v>
      </c>
      <c r="BF915" s="118" cm="1">
        <f t="array" aca="1" ref="BF915" ca="1">-MIN(BF914/365*INDIRECT(BF910),BE915-INDIRECT(BF910))</f>
        <v>82.191780821917803</v>
      </c>
      <c r="BG915" s="118" cm="1">
        <f t="array" aca="1" ref="BG915" ca="1">-MIN(BG914/365*INDIRECT(BG910),BF915-INDIRECT(BG910))</f>
        <v>82.191780821917803</v>
      </c>
      <c r="BH915" s="118" cm="1">
        <f t="array" aca="1" ref="BH915" ca="1">-MIN(BH914/365*INDIRECT(BH910),BG915-INDIRECT(BH910))</f>
        <v>82.191780821917803</v>
      </c>
      <c r="BI915" s="118" cm="1">
        <f t="array" aca="1" ref="BI915" ca="1">-MIN(BI914/365*INDIRECT(BI910),BH915-INDIRECT(BI910))</f>
        <v>82.191780821917803</v>
      </c>
      <c r="BJ915" s="118" cm="1">
        <f t="array" aca="1" ref="BJ915" ca="1">-MIN(BJ914/365*INDIRECT(BJ910),BI915-INDIRECT(BJ910))</f>
        <v>82.191780821917803</v>
      </c>
      <c r="BK915" s="118" cm="1">
        <f t="array" aca="1" ref="BK915" ca="1">-MIN(BK914/365*INDIRECT(BK910),BJ915-INDIRECT(BK910))</f>
        <v>82.191780821917803</v>
      </c>
      <c r="BL915" s="118" cm="1">
        <f t="array" aca="1" ref="BL915" ca="1">-MIN(BL914/365*INDIRECT(BL910),BK915-INDIRECT(BL910))</f>
        <v>82.191780821917803</v>
      </c>
      <c r="BM915" s="118" cm="1">
        <f t="array" aca="1" ref="BM915" ca="1">-MIN(BM914/365*INDIRECT(BM910),BL915-INDIRECT(BM910))</f>
        <v>82.191780821917803</v>
      </c>
      <c r="BN915" s="118" cm="1">
        <f t="array" aca="1" ref="BN915" ca="1">-MIN(BN914/365*INDIRECT(BN910),BM915-INDIRECT(BN910))</f>
        <v>82.191780821917803</v>
      </c>
      <c r="BO915" s="118" cm="1">
        <f t="array" aca="1" ref="BO915" ca="1">-MIN(BO914/365*INDIRECT(BO910),BN915-INDIRECT(BO910))</f>
        <v>82.191780821917803</v>
      </c>
      <c r="BP915" s="118" cm="1">
        <f t="array" aca="1" ref="BP915" ca="1">-MIN(BP914/365*INDIRECT(BP910),BO915-INDIRECT(BP910))</f>
        <v>82.191780821917803</v>
      </c>
      <c r="BQ915" s="118" cm="1">
        <f t="array" aca="1" ref="BQ915" ca="1">-MIN(BQ914/365*INDIRECT(BQ910),BP915-INDIRECT(BQ910))</f>
        <v>82.191780821917803</v>
      </c>
      <c r="BR915" s="118" cm="1">
        <f t="array" aca="1" ref="BR915" ca="1">-MIN(BR914/365*INDIRECT(BR910),BQ915-INDIRECT(BR910))</f>
        <v>82.191780821917803</v>
      </c>
      <c r="BS915" s="118" cm="1">
        <f t="array" aca="1" ref="BS915" ca="1">-MIN(BS914/365*INDIRECT(BS910),BR915-INDIRECT(BS910))</f>
        <v>82.191780821917803</v>
      </c>
      <c r="BT915" s="118" cm="1">
        <f t="array" aca="1" ref="BT915" ca="1">-MIN(BT914/365*INDIRECT(BT910),BS915-INDIRECT(BT910))</f>
        <v>82.191780821917803</v>
      </c>
      <c r="BU915" s="118" cm="1">
        <f t="array" aca="1" ref="BU915" ca="1">-MIN(BU914/365*INDIRECT(BU910),BT915-INDIRECT(BU910))</f>
        <v>82.191780821917803</v>
      </c>
      <c r="BV915" s="118" cm="1">
        <f t="array" aca="1" ref="BV915" ca="1">-MIN(BV914/365*INDIRECT(BV910),BU915-INDIRECT(BV910))</f>
        <v>82.191780821917803</v>
      </c>
      <c r="BW915" s="118" cm="1">
        <f t="array" aca="1" ref="BW915" ca="1">-MIN(BW914/365*INDIRECT(BW910),BV915-INDIRECT(BW910))</f>
        <v>82.191780821917803</v>
      </c>
      <c r="BX915" s="118" cm="1">
        <f t="array" aca="1" ref="BX915" ca="1">-MIN(BX914/365*INDIRECT(BX910),BW915-INDIRECT(BX910))</f>
        <v>82.191780821917803</v>
      </c>
      <c r="BY915" s="118" cm="1">
        <f t="array" aca="1" ref="BY915" ca="1">-MIN(BY914/365*INDIRECT(BY910),BX915-INDIRECT(BY910))</f>
        <v>82.191780821917803</v>
      </c>
      <c r="BZ915" s="118" cm="1">
        <f t="array" aca="1" ref="BZ915" ca="1">-MIN(BZ914/365*INDIRECT(BZ910),BY915-INDIRECT(BZ910))</f>
        <v>82.191780821917803</v>
      </c>
      <c r="CA915" s="118" cm="1">
        <f t="array" aca="1" ref="CA915" ca="1">-MIN(CA914/365*INDIRECT(CA910),BZ915-INDIRECT(CA910))</f>
        <v>82.191780821917803</v>
      </c>
      <c r="CB915" s="118" cm="1">
        <f t="array" aca="1" ref="CB915" ca="1">-MIN(CB914/365*INDIRECT(CB910),CA915-INDIRECT(CB910))</f>
        <v>82.191780821917803</v>
      </c>
      <c r="CC915" s="118" cm="1">
        <f t="array" aca="1" ref="CC915" ca="1">-MIN(CC914/365*INDIRECT(CC910),CB915-INDIRECT(CC910))</f>
        <v>82.191780821917803</v>
      </c>
      <c r="CD915" s="118" cm="1">
        <f t="array" aca="1" ref="CD915" ca="1">-MIN(CD914/365*INDIRECT(CD910),CC915-INDIRECT(CD910))</f>
        <v>82.191780821917803</v>
      </c>
      <c r="CE915" s="118" cm="1">
        <f t="array" aca="1" ref="CE915" ca="1">-MIN(CE914/365*INDIRECT(CE910),CD915-INDIRECT(CE910))</f>
        <v>82.191780821917803</v>
      </c>
      <c r="CF915" s="118" cm="1">
        <f t="array" aca="1" ref="CF915" ca="1">-MIN(CF914/365*INDIRECT(CF910),CE915-INDIRECT(CF910))</f>
        <v>82.191780821917803</v>
      </c>
      <c r="CG915" s="118" cm="1">
        <f t="array" aca="1" ref="CG915" ca="1">-MIN(CG914/365*INDIRECT(CG910),CF915-INDIRECT(CG910))</f>
        <v>82.191780821917803</v>
      </c>
      <c r="CH915" s="118" cm="1">
        <f t="array" aca="1" ref="CH915" ca="1">-MIN(CH914/365*INDIRECT(CH910),CG915-INDIRECT(CH910))</f>
        <v>82.191780821917803</v>
      </c>
      <c r="CI915" s="118" cm="1">
        <f t="array" aca="1" ref="CI915" ca="1">-MIN(CI914/365*INDIRECT(CI910),CH915-INDIRECT(CI910))</f>
        <v>82.191780821917803</v>
      </c>
      <c r="CJ915" s="118" cm="1">
        <f t="array" aca="1" ref="CJ915" ca="1">-MIN(CJ914/365*INDIRECT(CJ910),CI915-INDIRECT(CJ910))</f>
        <v>82.191780821917803</v>
      </c>
      <c r="CK915" s="118" cm="1">
        <f t="array" aca="1" ref="CK915" ca="1">-MIN(CK914/365*INDIRECT(CK910),CJ915-INDIRECT(CK910))</f>
        <v>82.191780821917803</v>
      </c>
      <c r="CL915" s="118" cm="1">
        <f t="array" aca="1" ref="CL915" ca="1">-MIN(CL914/365*INDIRECT(CL910),CK915-INDIRECT(CL910))</f>
        <v>82.191780821917803</v>
      </c>
      <c r="CN915" s="78"/>
      <c r="CO915" s="118" t="e" cm="1">
        <f t="array" aca="1" ref="CO915" ca="1">-MIN(CO914/365*INDIRECT(CO910),CN915-INDIRECT(CO910))</f>
        <v>#N/A</v>
      </c>
      <c r="CP915" s="118" t="e" cm="1">
        <f t="array" aca="1" ref="CP915" ca="1">-MIN(CP914/365*INDIRECT(CP910),CO915-INDIRECT(CP910))</f>
        <v>#N/A</v>
      </c>
      <c r="CQ915" s="118" t="e" cm="1">
        <f t="array" aca="1" ref="CQ915" ca="1">-MIN(CQ914/365*INDIRECT(CQ910),CP915-INDIRECT(CQ910))</f>
        <v>#N/A</v>
      </c>
      <c r="CR915" s="118" t="e" cm="1">
        <f t="array" aca="1" ref="CR915" ca="1">-MIN(CR914/365*INDIRECT(CR910),CQ915-INDIRECT(CR910))</f>
        <v>#N/A</v>
      </c>
      <c r="CS915" s="118" t="e" cm="1">
        <f t="array" aca="1" ref="CS915" ca="1">-MIN(CS914/365*INDIRECT(CS910),CR915-INDIRECT(CS910))</f>
        <v>#N/A</v>
      </c>
      <c r="CT915" s="118" t="e" cm="1">
        <f t="array" aca="1" ref="CT915" ca="1">-MIN(CT914/365*INDIRECT(CT910),CS915-INDIRECT(CT910))</f>
        <v>#N/A</v>
      </c>
      <c r="CU915" s="118" t="e" cm="1">
        <f t="array" aca="1" ref="CU915" ca="1">-MIN(CU914/365*INDIRECT(CU910),CT915-INDIRECT(CU910))</f>
        <v>#N/A</v>
      </c>
      <c r="CV915" s="118" t="e" cm="1">
        <f t="array" aca="1" ref="CV915" ca="1">-MIN(CV914/365*INDIRECT(CV910),CU915-INDIRECT(CV910))</f>
        <v>#N/A</v>
      </c>
      <c r="CW915" s="118" t="e" cm="1">
        <f t="array" aca="1" ref="CW915" ca="1">-MIN(CW914/365*INDIRECT(CW910),CV915-INDIRECT(CW910))</f>
        <v>#N/A</v>
      </c>
      <c r="CX915" s="118" t="e" cm="1">
        <f t="array" aca="1" ref="CX915" ca="1">-MIN(CX914/365*INDIRECT(CX910),CW915-INDIRECT(CX910))</f>
        <v>#N/A</v>
      </c>
      <c r="CY915" s="118" t="e" cm="1">
        <f t="array" aca="1" ref="CY915" ca="1">-MIN(CY914/365*INDIRECT(CY910),CX915-INDIRECT(CY910))</f>
        <v>#N/A</v>
      </c>
      <c r="CZ915" s="118" t="e" cm="1">
        <f t="array" aca="1" ref="CZ915" ca="1">-MIN(CZ914/365*INDIRECT(CZ910),CY915-INDIRECT(CZ910))</f>
        <v>#N/A</v>
      </c>
      <c r="DA915" s="118" t="e" cm="1">
        <f t="array" aca="1" ref="DA915" ca="1">-MIN(DA914/365*INDIRECT(DA910),CZ915-INDIRECT(DA910))</f>
        <v>#N/A</v>
      </c>
      <c r="DB915" s="118" t="e" cm="1">
        <f t="array" aca="1" ref="DB915" ca="1">-MIN(DB914/365*INDIRECT(DB910),DA915-INDIRECT(DB910))</f>
        <v>#N/A</v>
      </c>
      <c r="DC915" s="118" t="e" cm="1">
        <f t="array" aca="1" ref="DC915" ca="1">-MIN(DC914/365*INDIRECT(DC910),DB915-INDIRECT(DC910))</f>
        <v>#N/A</v>
      </c>
      <c r="DD915" s="118" t="e" cm="1">
        <f t="array" aca="1" ref="DD915" ca="1">-MIN(DD914/365*INDIRECT(DD910),DC915-INDIRECT(DD910))</f>
        <v>#N/A</v>
      </c>
      <c r="DE915" s="118" t="e" cm="1">
        <f t="array" aca="1" ref="DE915" ca="1">-MIN(DE914/365*INDIRECT(DE910),DD915-INDIRECT(DE910))</f>
        <v>#N/A</v>
      </c>
      <c r="DF915" s="118" t="e" cm="1">
        <f t="array" aca="1" ref="DF915" ca="1">-MIN(DF914/365*INDIRECT(DF910),DE915-INDIRECT(DF910))</f>
        <v>#N/A</v>
      </c>
      <c r="DG915" s="118" t="e" cm="1">
        <f t="array" aca="1" ref="DG915" ca="1">-MIN(DG914/365*INDIRECT(DG910),DF915-INDIRECT(DG910))</f>
        <v>#N/A</v>
      </c>
      <c r="DH915" s="118" t="e" cm="1">
        <f t="array" aca="1" ref="DH915" ca="1">-MIN(DH914/365*INDIRECT(DH910),DG915-INDIRECT(DH910))</f>
        <v>#N/A</v>
      </c>
      <c r="DI915" s="118" t="e" cm="1">
        <f t="array" aca="1" ref="DI915" ca="1">-MIN(DI914/365*INDIRECT(DI910),DH915-INDIRECT(DI910))</f>
        <v>#N/A</v>
      </c>
      <c r="DJ915" s="118" t="e" cm="1">
        <f t="array" aca="1" ref="DJ915" ca="1">-MIN(DJ914/365*INDIRECT(DJ910),DI915-INDIRECT(DJ910))</f>
        <v>#N/A</v>
      </c>
      <c r="DK915" s="118" t="e" cm="1">
        <f t="array" aca="1" ref="DK915" ca="1">-MIN(DK914/365*INDIRECT(DK910),DJ915-INDIRECT(DK910))</f>
        <v>#N/A</v>
      </c>
      <c r="DL915" s="118" t="e" cm="1">
        <f t="array" aca="1" ref="DL915" ca="1">-MIN(DL914/365*INDIRECT(DL910),DK915-INDIRECT(DL910))</f>
        <v>#N/A</v>
      </c>
    </row>
    <row r="916" spans="1:116" x14ac:dyDescent="0.4">
      <c r="B916" t="s">
        <v>244</v>
      </c>
      <c r="D916" t="s">
        <v>496</v>
      </c>
      <c r="E916" s="8" t="str">
        <f t="shared" ref="E916:E926" si="1036">ROW()&amp;" "&amp;D916</f>
        <v>916 WCINV-SSV</v>
      </c>
      <c r="G916" s="9"/>
      <c r="H916" s="27"/>
      <c r="I916" s="78"/>
      <c r="J916" s="78"/>
      <c r="K916" s="397"/>
      <c r="L916" s="397"/>
      <c r="M916" s="397"/>
      <c r="N916" s="397"/>
      <c r="O916" s="397"/>
      <c r="P916" s="397"/>
      <c r="R916" s="33"/>
      <c r="S916" s="33"/>
      <c r="T916" s="33"/>
      <c r="U916" s="33"/>
      <c r="V916" s="33"/>
      <c r="W916" s="33"/>
      <c r="X916" s="33"/>
      <c r="Y916" s="33"/>
      <c r="Z916" s="33"/>
      <c r="AA916" s="33"/>
      <c r="AB916" s="33"/>
      <c r="AC916" s="33"/>
      <c r="AD916" s="33"/>
      <c r="AE916" s="33"/>
      <c r="AF916" s="33"/>
      <c r="AG916" s="33"/>
      <c r="AH916" s="33"/>
      <c r="AI916" s="33"/>
      <c r="AJ916" s="33"/>
      <c r="AK916" s="33"/>
      <c r="AL916" s="33"/>
      <c r="AM916" s="33"/>
      <c r="AN916" s="33"/>
      <c r="AO916" s="33"/>
      <c r="AP916" s="33"/>
      <c r="AQ916" s="33"/>
      <c r="AR916" s="33"/>
      <c r="AS916" s="33"/>
      <c r="AT916" s="33"/>
      <c r="AU916" s="33"/>
      <c r="AV916" s="33"/>
      <c r="AW916" s="33"/>
      <c r="AX916" s="33"/>
      <c r="AY916" s="33"/>
      <c r="AZ916" s="33"/>
      <c r="BA916" s="33"/>
      <c r="BB916" s="33"/>
      <c r="BC916" s="33"/>
      <c r="BD916" s="33"/>
      <c r="BE916" s="33"/>
      <c r="BF916" s="33"/>
      <c r="BG916" s="33"/>
      <c r="BH916" s="33"/>
      <c r="BI916" s="33"/>
      <c r="BJ916" s="33"/>
      <c r="BK916" s="33"/>
      <c r="BL916" s="33"/>
      <c r="BM916" s="33"/>
      <c r="BN916" s="33"/>
      <c r="BO916" s="33"/>
      <c r="BP916" s="33"/>
      <c r="BQ916" s="33"/>
      <c r="BR916" s="33"/>
      <c r="BS916" s="33"/>
      <c r="BT916" s="33"/>
      <c r="BU916" s="33"/>
      <c r="BV916" s="33"/>
      <c r="BW916" s="33"/>
      <c r="BX916" s="33"/>
      <c r="BY916" s="33"/>
      <c r="BZ916" s="33"/>
      <c r="CA916" s="33"/>
      <c r="CB916" s="33"/>
      <c r="CC916" s="33"/>
      <c r="CD916" s="33"/>
      <c r="CE916" s="33"/>
      <c r="CF916" s="33"/>
      <c r="CG916" s="33"/>
      <c r="CH916" s="33"/>
      <c r="CI916" s="33"/>
      <c r="CJ916" s="33"/>
      <c r="CK916" s="33"/>
      <c r="CL916" s="33"/>
      <c r="CN916" s="78"/>
      <c r="CO916" s="33"/>
      <c r="CP916" s="33"/>
      <c r="CQ916" s="33"/>
      <c r="CR916" s="33"/>
      <c r="CS916" s="33"/>
      <c r="CT916" s="33"/>
      <c r="CU916" s="33"/>
      <c r="CV916" s="33"/>
      <c r="CW916" s="33"/>
      <c r="CX916" s="33"/>
      <c r="CY916" s="33"/>
      <c r="CZ916" s="33"/>
      <c r="DA916" s="33"/>
      <c r="DB916" s="33"/>
      <c r="DC916" s="33"/>
      <c r="DD916" s="33"/>
      <c r="DE916" s="33"/>
      <c r="DF916" s="33"/>
      <c r="DG916" s="33"/>
      <c r="DH916" s="33"/>
      <c r="DI916" s="33"/>
      <c r="DJ916" s="33"/>
      <c r="DK916" s="33"/>
      <c r="DL916" s="33"/>
    </row>
    <row r="917" spans="1:116" x14ac:dyDescent="0.4">
      <c r="C917" t="s">
        <v>234</v>
      </c>
      <c r="D917" t="s">
        <v>496</v>
      </c>
      <c r="E917" s="8" t="str">
        <f t="shared" si="1036"/>
        <v>917 WCINV-SSV</v>
      </c>
      <c r="G917" s="126" t="str">
        <f>"Change in "&amp;G915</f>
        <v>Change in Inventory - (Secondary label)</v>
      </c>
      <c r="K917" s="397">
        <f ca="1">SUMIF($3:$3,K$2,917:917)</f>
        <v>-82.191780821917803</v>
      </c>
      <c r="L917" s="397">
        <f t="shared" ref="L917:P917" ca="1" si="1037">SUMIF($3:$3,L$2,917:917)</f>
        <v>0</v>
      </c>
      <c r="M917" s="397">
        <f t="shared" ca="1" si="1037"/>
        <v>0</v>
      </c>
      <c r="N917" s="397">
        <f t="shared" ca="1" si="1037"/>
        <v>0</v>
      </c>
      <c r="O917" s="397">
        <f t="shared" ca="1" si="1037"/>
        <v>0</v>
      </c>
      <c r="P917" s="397">
        <f t="shared" ca="1" si="1037"/>
        <v>0</v>
      </c>
      <c r="R917" s="33"/>
      <c r="S917" s="33">
        <f t="shared" ref="S917:AX917" ca="1" si="1038">R915-S915</f>
        <v>-82.191780821917803</v>
      </c>
      <c r="T917" s="33">
        <f t="shared" ca="1" si="1038"/>
        <v>0</v>
      </c>
      <c r="U917" s="33">
        <f t="shared" ca="1" si="1038"/>
        <v>0</v>
      </c>
      <c r="V917" s="33">
        <f t="shared" ca="1" si="1038"/>
        <v>0</v>
      </c>
      <c r="W917" s="33">
        <f t="shared" ca="1" si="1038"/>
        <v>0</v>
      </c>
      <c r="X917" s="33">
        <f t="shared" ca="1" si="1038"/>
        <v>0</v>
      </c>
      <c r="Y917" s="33">
        <f t="shared" ca="1" si="1038"/>
        <v>0</v>
      </c>
      <c r="Z917" s="33">
        <f t="shared" ca="1" si="1038"/>
        <v>0</v>
      </c>
      <c r="AA917" s="33">
        <f t="shared" ca="1" si="1038"/>
        <v>0</v>
      </c>
      <c r="AB917" s="33">
        <f t="shared" ca="1" si="1038"/>
        <v>0</v>
      </c>
      <c r="AC917" s="33">
        <f t="shared" ca="1" si="1038"/>
        <v>0</v>
      </c>
      <c r="AD917" s="33">
        <f t="shared" ca="1" si="1038"/>
        <v>0</v>
      </c>
      <c r="AE917" s="33">
        <f t="shared" ca="1" si="1038"/>
        <v>0</v>
      </c>
      <c r="AF917" s="33">
        <f t="shared" ca="1" si="1038"/>
        <v>0</v>
      </c>
      <c r="AG917" s="33">
        <f t="shared" ca="1" si="1038"/>
        <v>0</v>
      </c>
      <c r="AH917" s="33">
        <f t="shared" ca="1" si="1038"/>
        <v>0</v>
      </c>
      <c r="AI917" s="33">
        <f t="shared" ca="1" si="1038"/>
        <v>0</v>
      </c>
      <c r="AJ917" s="33">
        <f t="shared" ca="1" si="1038"/>
        <v>0</v>
      </c>
      <c r="AK917" s="33">
        <f t="shared" ca="1" si="1038"/>
        <v>0</v>
      </c>
      <c r="AL917" s="33">
        <f t="shared" ca="1" si="1038"/>
        <v>0</v>
      </c>
      <c r="AM917" s="33">
        <f t="shared" ca="1" si="1038"/>
        <v>0</v>
      </c>
      <c r="AN917" s="33">
        <f t="shared" ca="1" si="1038"/>
        <v>0</v>
      </c>
      <c r="AO917" s="33">
        <f t="shared" ca="1" si="1038"/>
        <v>0</v>
      </c>
      <c r="AP917" s="33">
        <f t="shared" ca="1" si="1038"/>
        <v>0</v>
      </c>
      <c r="AQ917" s="33">
        <f t="shared" ca="1" si="1038"/>
        <v>0</v>
      </c>
      <c r="AR917" s="33">
        <f t="shared" ca="1" si="1038"/>
        <v>0</v>
      </c>
      <c r="AS917" s="33">
        <f t="shared" ca="1" si="1038"/>
        <v>0</v>
      </c>
      <c r="AT917" s="33">
        <f t="shared" ca="1" si="1038"/>
        <v>0</v>
      </c>
      <c r="AU917" s="33">
        <f t="shared" ca="1" si="1038"/>
        <v>0</v>
      </c>
      <c r="AV917" s="33">
        <f t="shared" ca="1" si="1038"/>
        <v>0</v>
      </c>
      <c r="AW917" s="33">
        <f t="shared" ca="1" si="1038"/>
        <v>0</v>
      </c>
      <c r="AX917" s="33">
        <f t="shared" ca="1" si="1038"/>
        <v>0</v>
      </c>
      <c r="AY917" s="33">
        <f t="shared" ref="AY917:CD917" ca="1" si="1039">AX915-AY915</f>
        <v>0</v>
      </c>
      <c r="AZ917" s="33">
        <f t="shared" ca="1" si="1039"/>
        <v>0</v>
      </c>
      <c r="BA917" s="33">
        <f t="shared" ca="1" si="1039"/>
        <v>0</v>
      </c>
      <c r="BB917" s="33">
        <f t="shared" ca="1" si="1039"/>
        <v>0</v>
      </c>
      <c r="BC917" s="33">
        <f t="shared" ca="1" si="1039"/>
        <v>0</v>
      </c>
      <c r="BD917" s="33">
        <f t="shared" ca="1" si="1039"/>
        <v>0</v>
      </c>
      <c r="BE917" s="33">
        <f t="shared" ca="1" si="1039"/>
        <v>0</v>
      </c>
      <c r="BF917" s="33">
        <f t="shared" ca="1" si="1039"/>
        <v>0</v>
      </c>
      <c r="BG917" s="33">
        <f t="shared" ca="1" si="1039"/>
        <v>0</v>
      </c>
      <c r="BH917" s="33">
        <f t="shared" ca="1" si="1039"/>
        <v>0</v>
      </c>
      <c r="BI917" s="33">
        <f t="shared" ca="1" si="1039"/>
        <v>0</v>
      </c>
      <c r="BJ917" s="33">
        <f t="shared" ca="1" si="1039"/>
        <v>0</v>
      </c>
      <c r="BK917" s="33">
        <f t="shared" ca="1" si="1039"/>
        <v>0</v>
      </c>
      <c r="BL917" s="33">
        <f t="shared" ca="1" si="1039"/>
        <v>0</v>
      </c>
      <c r="BM917" s="33">
        <f t="shared" ca="1" si="1039"/>
        <v>0</v>
      </c>
      <c r="BN917" s="33">
        <f t="shared" ca="1" si="1039"/>
        <v>0</v>
      </c>
      <c r="BO917" s="33">
        <f t="shared" ca="1" si="1039"/>
        <v>0</v>
      </c>
      <c r="BP917" s="33">
        <f t="shared" ca="1" si="1039"/>
        <v>0</v>
      </c>
      <c r="BQ917" s="33">
        <f t="shared" ca="1" si="1039"/>
        <v>0</v>
      </c>
      <c r="BR917" s="33">
        <f t="shared" ca="1" si="1039"/>
        <v>0</v>
      </c>
      <c r="BS917" s="33">
        <f t="shared" ca="1" si="1039"/>
        <v>0</v>
      </c>
      <c r="BT917" s="33">
        <f t="shared" ca="1" si="1039"/>
        <v>0</v>
      </c>
      <c r="BU917" s="33">
        <f t="shared" ca="1" si="1039"/>
        <v>0</v>
      </c>
      <c r="BV917" s="33">
        <f t="shared" ca="1" si="1039"/>
        <v>0</v>
      </c>
      <c r="BW917" s="33">
        <f t="shared" ca="1" si="1039"/>
        <v>0</v>
      </c>
      <c r="BX917" s="33">
        <f t="shared" ca="1" si="1039"/>
        <v>0</v>
      </c>
      <c r="BY917" s="33">
        <f t="shared" ca="1" si="1039"/>
        <v>0</v>
      </c>
      <c r="BZ917" s="33">
        <f t="shared" ca="1" si="1039"/>
        <v>0</v>
      </c>
      <c r="CA917" s="33">
        <f t="shared" ca="1" si="1039"/>
        <v>0</v>
      </c>
      <c r="CB917" s="33">
        <f t="shared" ca="1" si="1039"/>
        <v>0</v>
      </c>
      <c r="CC917" s="33">
        <f t="shared" ca="1" si="1039"/>
        <v>0</v>
      </c>
      <c r="CD917" s="33">
        <f t="shared" ca="1" si="1039"/>
        <v>0</v>
      </c>
      <c r="CE917" s="33">
        <f t="shared" ref="CE917:CL917" ca="1" si="1040">CD915-CE915</f>
        <v>0</v>
      </c>
      <c r="CF917" s="33">
        <f t="shared" ca="1" si="1040"/>
        <v>0</v>
      </c>
      <c r="CG917" s="33">
        <f t="shared" ca="1" si="1040"/>
        <v>0</v>
      </c>
      <c r="CH917" s="33">
        <f t="shared" ca="1" si="1040"/>
        <v>0</v>
      </c>
      <c r="CI917" s="33">
        <f t="shared" ca="1" si="1040"/>
        <v>0</v>
      </c>
      <c r="CJ917" s="33">
        <f t="shared" ca="1" si="1040"/>
        <v>0</v>
      </c>
      <c r="CK917" s="33">
        <f t="shared" ca="1" si="1040"/>
        <v>0</v>
      </c>
      <c r="CL917" s="33">
        <f t="shared" ca="1" si="1040"/>
        <v>0</v>
      </c>
      <c r="CO917" s="33" t="e">
        <f t="shared" ref="CO917:DL917" ca="1" si="1041">CN915-CO915</f>
        <v>#N/A</v>
      </c>
      <c r="CP917" s="33" t="e">
        <f t="shared" ca="1" si="1041"/>
        <v>#N/A</v>
      </c>
      <c r="CQ917" s="33" t="e">
        <f t="shared" ca="1" si="1041"/>
        <v>#N/A</v>
      </c>
      <c r="CR917" s="33" t="e">
        <f t="shared" ca="1" si="1041"/>
        <v>#N/A</v>
      </c>
      <c r="CS917" s="33" t="e">
        <f t="shared" ca="1" si="1041"/>
        <v>#N/A</v>
      </c>
      <c r="CT917" s="33" t="e">
        <f t="shared" ca="1" si="1041"/>
        <v>#N/A</v>
      </c>
      <c r="CU917" s="33" t="e">
        <f t="shared" ca="1" si="1041"/>
        <v>#N/A</v>
      </c>
      <c r="CV917" s="33" t="e">
        <f t="shared" ca="1" si="1041"/>
        <v>#N/A</v>
      </c>
      <c r="CW917" s="33" t="e">
        <f t="shared" ca="1" si="1041"/>
        <v>#N/A</v>
      </c>
      <c r="CX917" s="33" t="e">
        <f t="shared" ca="1" si="1041"/>
        <v>#N/A</v>
      </c>
      <c r="CY917" s="33" t="e">
        <f t="shared" ca="1" si="1041"/>
        <v>#N/A</v>
      </c>
      <c r="CZ917" s="33" t="e">
        <f t="shared" ca="1" si="1041"/>
        <v>#N/A</v>
      </c>
      <c r="DA917" s="33" t="e">
        <f t="shared" ca="1" si="1041"/>
        <v>#N/A</v>
      </c>
      <c r="DB917" s="33" t="e">
        <f t="shared" ca="1" si="1041"/>
        <v>#N/A</v>
      </c>
      <c r="DC917" s="33" t="e">
        <f t="shared" ca="1" si="1041"/>
        <v>#N/A</v>
      </c>
      <c r="DD917" s="33" t="e">
        <f t="shared" ca="1" si="1041"/>
        <v>#N/A</v>
      </c>
      <c r="DE917" s="33" t="e">
        <f t="shared" ca="1" si="1041"/>
        <v>#N/A</v>
      </c>
      <c r="DF917" s="33" t="e">
        <f t="shared" ca="1" si="1041"/>
        <v>#N/A</v>
      </c>
      <c r="DG917" s="33" t="e">
        <f t="shared" ca="1" si="1041"/>
        <v>#N/A</v>
      </c>
      <c r="DH917" s="33" t="e">
        <f t="shared" ca="1" si="1041"/>
        <v>#N/A</v>
      </c>
      <c r="DI917" s="33" t="e">
        <f t="shared" ca="1" si="1041"/>
        <v>#N/A</v>
      </c>
      <c r="DJ917" s="33" t="e">
        <f t="shared" ca="1" si="1041"/>
        <v>#N/A</v>
      </c>
      <c r="DK917" s="33" t="e">
        <f t="shared" ca="1" si="1041"/>
        <v>#N/A</v>
      </c>
      <c r="DL917" s="33" t="e">
        <f t="shared" ca="1" si="1041"/>
        <v>#N/A</v>
      </c>
    </row>
    <row r="918" spans="1:116" x14ac:dyDescent="0.4">
      <c r="B918" t="s">
        <v>244</v>
      </c>
      <c r="D918" t="s">
        <v>496</v>
      </c>
      <c r="E918" s="8" t="str">
        <f t="shared" ref="E918" si="1042">ROW()&amp;" "&amp;D918</f>
        <v>918 WCINV-SSV</v>
      </c>
      <c r="G918" s="126"/>
      <c r="K918" s="33"/>
      <c r="L918" s="33"/>
      <c r="M918" s="33"/>
      <c r="N918" s="33"/>
      <c r="O918" s="33"/>
      <c r="P918" s="33"/>
      <c r="R918" s="33"/>
      <c r="S918" s="33"/>
      <c r="T918" s="33"/>
      <c r="U918" s="33"/>
      <c r="V918" s="33"/>
      <c r="W918" s="33"/>
      <c r="X918" s="33"/>
      <c r="Y918" s="33"/>
      <c r="Z918" s="33"/>
      <c r="AA918" s="33"/>
      <c r="AB918" s="33"/>
      <c r="AC918" s="33"/>
      <c r="AD918" s="33"/>
      <c r="AE918" s="33"/>
      <c r="AF918" s="33"/>
      <c r="AG918" s="33"/>
      <c r="AH918" s="33"/>
      <c r="AI918" s="33"/>
      <c r="AJ918" s="33"/>
      <c r="AK918" s="33"/>
      <c r="AL918" s="33"/>
      <c r="AM918" s="33"/>
      <c r="AN918" s="33"/>
      <c r="AO918" s="33"/>
      <c r="AP918" s="33"/>
      <c r="AQ918" s="33"/>
      <c r="AR918" s="33"/>
      <c r="AS918" s="33"/>
      <c r="AT918" s="33"/>
      <c r="AU918" s="33"/>
      <c r="AV918" s="33"/>
      <c r="AW918" s="33"/>
      <c r="AX918" s="33"/>
      <c r="AY918" s="33"/>
      <c r="AZ918" s="33"/>
      <c r="BA918" s="33"/>
      <c r="BB918" s="33"/>
      <c r="BC918" s="33"/>
      <c r="BD918" s="33"/>
      <c r="BE918" s="33"/>
      <c r="BF918" s="33"/>
      <c r="BG918" s="33"/>
      <c r="BH918" s="33"/>
      <c r="BI918" s="33"/>
      <c r="BJ918" s="33"/>
      <c r="BK918" s="33"/>
      <c r="BL918" s="33"/>
      <c r="BM918" s="33"/>
      <c r="BN918" s="33"/>
      <c r="BO918" s="33"/>
      <c r="BP918" s="33"/>
      <c r="BQ918" s="33"/>
      <c r="BR918" s="33"/>
      <c r="BS918" s="33"/>
      <c r="BT918" s="33"/>
      <c r="BU918" s="33"/>
      <c r="BV918" s="33"/>
      <c r="BW918" s="33"/>
      <c r="BX918" s="33"/>
      <c r="BY918" s="33"/>
      <c r="BZ918" s="33"/>
      <c r="CA918" s="33"/>
      <c r="CB918" s="33"/>
      <c r="CC918" s="33"/>
      <c r="CD918" s="33"/>
      <c r="CE918" s="33"/>
      <c r="CF918" s="33"/>
      <c r="CG918" s="33"/>
      <c r="CH918" s="33"/>
      <c r="CI918" s="33"/>
      <c r="CJ918" s="33"/>
      <c r="CK918" s="33"/>
      <c r="CL918" s="33"/>
      <c r="CO918" s="33"/>
      <c r="CP918" s="33"/>
      <c r="CQ918" s="33"/>
      <c r="CR918" s="33"/>
      <c r="CS918" s="33"/>
      <c r="CT918" s="33"/>
      <c r="CU918" s="33"/>
      <c r="CV918" s="33"/>
      <c r="CW918" s="33"/>
      <c r="CX918" s="33"/>
      <c r="CY918" s="33"/>
      <c r="CZ918" s="33"/>
      <c r="DA918" s="33"/>
      <c r="DB918" s="33"/>
      <c r="DC918" s="33"/>
      <c r="DD918" s="33"/>
      <c r="DE918" s="33"/>
      <c r="DF918" s="33"/>
      <c r="DG918" s="33"/>
      <c r="DH918" s="33"/>
      <c r="DI918" s="33"/>
      <c r="DJ918" s="33"/>
      <c r="DK918" s="33"/>
      <c r="DL918" s="33"/>
    </row>
    <row r="919" spans="1:116" x14ac:dyDescent="0.4">
      <c r="B919" t="s">
        <v>332</v>
      </c>
      <c r="D919" t="s">
        <v>496</v>
      </c>
      <c r="E919" s="8" t="str">
        <f>ROW()&amp;" "&amp;D919</f>
        <v>919 WCINV-SSV</v>
      </c>
      <c r="G919" s="8" t="str">
        <f>G904</f>
        <v>(Primary label)</v>
      </c>
      <c r="K919" s="53"/>
      <c r="L919" s="53"/>
      <c r="M919" s="53"/>
      <c r="N919" s="53"/>
      <c r="O919" s="53"/>
      <c r="P919" s="53"/>
      <c r="R919" s="24"/>
      <c r="S919" s="24"/>
      <c r="T919" s="24"/>
      <c r="U919" s="24"/>
      <c r="V919" s="24"/>
      <c r="W919" s="24"/>
      <c r="X919" s="24"/>
      <c r="Y919" s="24"/>
      <c r="Z919" s="24"/>
      <c r="AA919" s="24"/>
      <c r="AB919" s="24"/>
      <c r="AC919" s="24"/>
      <c r="AD919" s="24"/>
      <c r="AE919" s="24"/>
      <c r="AF919" s="24"/>
      <c r="AG919" s="24"/>
      <c r="AH919" s="24"/>
      <c r="AI919" s="24"/>
      <c r="AJ919" s="24"/>
      <c r="AK919" s="24"/>
      <c r="AL919" s="24"/>
      <c r="AM919" s="24"/>
      <c r="AN919" s="24"/>
      <c r="AO919" s="24"/>
      <c r="AP919" s="24"/>
      <c r="AQ919" s="24"/>
      <c r="AR919" s="24"/>
      <c r="AS919" s="24"/>
      <c r="AT919" s="24"/>
      <c r="AU919" s="24"/>
      <c r="AV919" s="24"/>
      <c r="AW919" s="24"/>
      <c r="AX919" s="24"/>
      <c r="AY919" s="24"/>
      <c r="AZ919" s="24"/>
      <c r="BA919" s="24"/>
      <c r="BB919" s="24"/>
      <c r="BC919" s="24"/>
      <c r="BD919" s="24"/>
      <c r="BE919" s="24"/>
      <c r="BF919" s="24"/>
      <c r="BG919" s="24"/>
      <c r="BH919" s="24"/>
      <c r="BI919" s="24"/>
      <c r="BJ919" s="24"/>
      <c r="BK919" s="24"/>
      <c r="BL919" s="24"/>
      <c r="BM919" s="24"/>
      <c r="BN919" s="24"/>
      <c r="BO919" s="24"/>
      <c r="BP919" s="24"/>
      <c r="BQ919" s="24"/>
      <c r="BR919" s="24"/>
      <c r="BS919" s="24"/>
      <c r="BT919" s="24"/>
      <c r="BU919" s="24"/>
      <c r="BV919" s="24"/>
      <c r="BW919" s="24"/>
      <c r="BX919" s="24"/>
      <c r="BY919" s="24"/>
      <c r="BZ919" s="24"/>
      <c r="CA919" s="24"/>
      <c r="CB919" s="24"/>
      <c r="CC919" s="24"/>
      <c r="CD919" s="24"/>
      <c r="CE919" s="24"/>
      <c r="CF919" s="24"/>
      <c r="CG919" s="24"/>
      <c r="CH919" s="24"/>
      <c r="CI919" s="24"/>
      <c r="CJ919" s="24"/>
      <c r="CK919" s="24"/>
      <c r="CL919" s="24"/>
      <c r="CO919" s="24"/>
      <c r="CP919" s="24"/>
      <c r="CQ919" s="24"/>
      <c r="CR919" s="24"/>
      <c r="CS919" s="24"/>
      <c r="CT919" s="24"/>
      <c r="CU919" s="24"/>
      <c r="CV919" s="24"/>
      <c r="CW919" s="24"/>
      <c r="CX919" s="24"/>
      <c r="CY919" s="24"/>
      <c r="CZ919" s="24"/>
      <c r="DA919" s="24"/>
      <c r="DB919" s="24"/>
      <c r="DC919" s="24"/>
      <c r="DD919" s="24"/>
      <c r="DE919" s="24"/>
      <c r="DF919" s="24"/>
      <c r="DG919" s="24"/>
      <c r="DH919" s="24"/>
      <c r="DI919" s="24"/>
      <c r="DJ919" s="24"/>
      <c r="DK919" s="24"/>
      <c r="DL919" s="24"/>
    </row>
    <row r="920" spans="1:116" x14ac:dyDescent="0.4">
      <c r="B920" t="s">
        <v>332</v>
      </c>
      <c r="D920" t="s">
        <v>496</v>
      </c>
      <c r="E920" s="8" t="str">
        <f>ROW()&amp;" "&amp;D920</f>
        <v>920 WCINV-SSV</v>
      </c>
      <c r="G920" s="8" t="str">
        <f>G905</f>
        <v>primary unit</v>
      </c>
      <c r="K920" s="53"/>
      <c r="L920" s="53"/>
      <c r="M920" s="53"/>
      <c r="N920" s="53"/>
      <c r="O920" s="53"/>
      <c r="P920" s="53"/>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4"/>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O920" s="24"/>
      <c r="CP920" s="24"/>
      <c r="CQ920" s="24"/>
      <c r="CR920" s="24"/>
      <c r="CS920" s="24"/>
      <c r="CT920" s="24"/>
      <c r="CU920" s="24"/>
      <c r="CV920" s="24"/>
      <c r="CW920" s="24"/>
      <c r="CX920" s="24"/>
      <c r="CY920" s="24"/>
      <c r="CZ920" s="24"/>
      <c r="DA920" s="24"/>
      <c r="DB920" s="24"/>
      <c r="DC920" s="24"/>
      <c r="DD920" s="24"/>
      <c r="DE920" s="24"/>
      <c r="DF920" s="24"/>
      <c r="DG920" s="24"/>
      <c r="DH920" s="24"/>
      <c r="DI920" s="24"/>
      <c r="DJ920" s="24"/>
      <c r="DK920" s="24"/>
      <c r="DL920" s="24"/>
    </row>
    <row r="921" spans="1:116" x14ac:dyDescent="0.4">
      <c r="B921" t="s">
        <v>332</v>
      </c>
      <c r="D921" t="s">
        <v>496</v>
      </c>
      <c r="E921" s="8" t="str">
        <f t="shared" si="1036"/>
        <v>921 WCINV-SSV</v>
      </c>
      <c r="G921" s="8" t="str">
        <f>G906</f>
        <v>Primary revenue driver</v>
      </c>
      <c r="K921" s="53"/>
      <c r="L921" s="53"/>
      <c r="M921" s="53"/>
      <c r="N921" s="53"/>
      <c r="O921" s="53"/>
      <c r="P921" s="53"/>
      <c r="R921" s="24"/>
      <c r="S921" s="215" t="str">
        <f t="shared" ref="S921:AX921" si="1043">S906</f>
        <v>S$16</v>
      </c>
      <c r="T921" s="215" t="str">
        <f t="shared" si="1043"/>
        <v>T$16</v>
      </c>
      <c r="U921" s="215" t="str">
        <f t="shared" si="1043"/>
        <v>U$16</v>
      </c>
      <c r="V921" s="215" t="str">
        <f t="shared" si="1043"/>
        <v>V$16</v>
      </c>
      <c r="W921" s="215" t="str">
        <f t="shared" si="1043"/>
        <v>W$16</v>
      </c>
      <c r="X921" s="215" t="str">
        <f t="shared" si="1043"/>
        <v>X$16</v>
      </c>
      <c r="Y921" s="215" t="str">
        <f t="shared" si="1043"/>
        <v>Y$16</v>
      </c>
      <c r="Z921" s="215" t="str">
        <f t="shared" si="1043"/>
        <v>Z$16</v>
      </c>
      <c r="AA921" s="215" t="str">
        <f t="shared" si="1043"/>
        <v>AA$16</v>
      </c>
      <c r="AB921" s="215" t="str">
        <f t="shared" si="1043"/>
        <v>AB$16</v>
      </c>
      <c r="AC921" s="215" t="str">
        <f t="shared" si="1043"/>
        <v>AC$16</v>
      </c>
      <c r="AD921" s="215" t="str">
        <f t="shared" si="1043"/>
        <v>AD$16</v>
      </c>
      <c r="AE921" s="215" t="str">
        <f t="shared" si="1043"/>
        <v>AE$16</v>
      </c>
      <c r="AF921" s="215" t="str">
        <f t="shared" si="1043"/>
        <v>AF$16</v>
      </c>
      <c r="AG921" s="215" t="str">
        <f t="shared" si="1043"/>
        <v>AG$16</v>
      </c>
      <c r="AH921" s="215" t="str">
        <f t="shared" si="1043"/>
        <v>AH$16</v>
      </c>
      <c r="AI921" s="215" t="str">
        <f t="shared" si="1043"/>
        <v>AI$16</v>
      </c>
      <c r="AJ921" s="215" t="str">
        <f t="shared" si="1043"/>
        <v>AJ$16</v>
      </c>
      <c r="AK921" s="215" t="str">
        <f t="shared" si="1043"/>
        <v>AK$16</v>
      </c>
      <c r="AL921" s="215" t="str">
        <f t="shared" si="1043"/>
        <v>AL$16</v>
      </c>
      <c r="AM921" s="215" t="str">
        <f t="shared" si="1043"/>
        <v>AM$16</v>
      </c>
      <c r="AN921" s="215" t="str">
        <f t="shared" si="1043"/>
        <v>AN$16</v>
      </c>
      <c r="AO921" s="215" t="str">
        <f t="shared" si="1043"/>
        <v>AO$16</v>
      </c>
      <c r="AP921" s="215" t="str">
        <f t="shared" si="1043"/>
        <v>AP$16</v>
      </c>
      <c r="AQ921" s="215" t="str">
        <f t="shared" si="1043"/>
        <v>AQ$16</v>
      </c>
      <c r="AR921" s="215" t="str">
        <f t="shared" si="1043"/>
        <v>AR$16</v>
      </c>
      <c r="AS921" s="215" t="str">
        <f t="shared" si="1043"/>
        <v>AS$16</v>
      </c>
      <c r="AT921" s="215" t="str">
        <f t="shared" si="1043"/>
        <v>AT$16</v>
      </c>
      <c r="AU921" s="215" t="str">
        <f t="shared" si="1043"/>
        <v>AU$16</v>
      </c>
      <c r="AV921" s="215" t="str">
        <f t="shared" si="1043"/>
        <v>AV$16</v>
      </c>
      <c r="AW921" s="215" t="str">
        <f t="shared" si="1043"/>
        <v>AW$16</v>
      </c>
      <c r="AX921" s="215" t="str">
        <f t="shared" si="1043"/>
        <v>AX$16</v>
      </c>
      <c r="AY921" s="215" t="str">
        <f t="shared" ref="AY921:CD921" si="1044">AY906</f>
        <v>AY$16</v>
      </c>
      <c r="AZ921" s="215" t="str">
        <f t="shared" si="1044"/>
        <v>AZ$16</v>
      </c>
      <c r="BA921" s="215" t="str">
        <f t="shared" si="1044"/>
        <v>BA$16</v>
      </c>
      <c r="BB921" s="215" t="str">
        <f t="shared" si="1044"/>
        <v>BB$16</v>
      </c>
      <c r="BC921" s="215" t="str">
        <f t="shared" si="1044"/>
        <v>BC$16</v>
      </c>
      <c r="BD921" s="215" t="str">
        <f t="shared" si="1044"/>
        <v>BD$16</v>
      </c>
      <c r="BE921" s="215" t="str">
        <f t="shared" si="1044"/>
        <v>BE$16</v>
      </c>
      <c r="BF921" s="215" t="str">
        <f t="shared" si="1044"/>
        <v>BF$16</v>
      </c>
      <c r="BG921" s="215" t="str">
        <f t="shared" si="1044"/>
        <v>BG$16</v>
      </c>
      <c r="BH921" s="215" t="str">
        <f t="shared" si="1044"/>
        <v>BH$16</v>
      </c>
      <c r="BI921" s="215" t="str">
        <f t="shared" si="1044"/>
        <v>BI$16</v>
      </c>
      <c r="BJ921" s="215" t="str">
        <f t="shared" si="1044"/>
        <v>BJ$16</v>
      </c>
      <c r="BK921" s="215" t="str">
        <f t="shared" si="1044"/>
        <v>BK$16</v>
      </c>
      <c r="BL921" s="215" t="str">
        <f t="shared" si="1044"/>
        <v>BL$16</v>
      </c>
      <c r="BM921" s="215" t="str">
        <f t="shared" si="1044"/>
        <v>BM$16</v>
      </c>
      <c r="BN921" s="215" t="str">
        <f t="shared" si="1044"/>
        <v>BN$16</v>
      </c>
      <c r="BO921" s="215" t="str">
        <f t="shared" si="1044"/>
        <v>BO$16</v>
      </c>
      <c r="BP921" s="215" t="str">
        <f t="shared" si="1044"/>
        <v>BP$16</v>
      </c>
      <c r="BQ921" s="215" t="str">
        <f t="shared" si="1044"/>
        <v>BQ$16</v>
      </c>
      <c r="BR921" s="215" t="str">
        <f t="shared" si="1044"/>
        <v>BR$16</v>
      </c>
      <c r="BS921" s="215" t="str">
        <f t="shared" si="1044"/>
        <v>BS$16</v>
      </c>
      <c r="BT921" s="215" t="str">
        <f t="shared" si="1044"/>
        <v>BT$16</v>
      </c>
      <c r="BU921" s="215" t="str">
        <f t="shared" si="1044"/>
        <v>BU$16</v>
      </c>
      <c r="BV921" s="215" t="str">
        <f t="shared" si="1044"/>
        <v>BV$16</v>
      </c>
      <c r="BW921" s="215" t="str">
        <f t="shared" si="1044"/>
        <v>BW$16</v>
      </c>
      <c r="BX921" s="215" t="str">
        <f t="shared" si="1044"/>
        <v>BX$16</v>
      </c>
      <c r="BY921" s="215" t="str">
        <f t="shared" si="1044"/>
        <v>BY$16</v>
      </c>
      <c r="BZ921" s="215" t="str">
        <f t="shared" si="1044"/>
        <v>BZ$16</v>
      </c>
      <c r="CA921" s="215" t="str">
        <f t="shared" si="1044"/>
        <v>CA$16</v>
      </c>
      <c r="CB921" s="215" t="str">
        <f t="shared" si="1044"/>
        <v>CB$16</v>
      </c>
      <c r="CC921" s="215" t="str">
        <f t="shared" si="1044"/>
        <v>CC$16</v>
      </c>
      <c r="CD921" s="215" t="str">
        <f t="shared" si="1044"/>
        <v>CD$16</v>
      </c>
      <c r="CE921" s="215" t="str">
        <f t="shared" ref="CE921:CL921" si="1045">CE906</f>
        <v>CE$16</v>
      </c>
      <c r="CF921" s="215" t="str">
        <f t="shared" si="1045"/>
        <v>CF$16</v>
      </c>
      <c r="CG921" s="215" t="str">
        <f t="shared" si="1045"/>
        <v>CG$16</v>
      </c>
      <c r="CH921" s="215" t="str">
        <f t="shared" si="1045"/>
        <v>CH$16</v>
      </c>
      <c r="CI921" s="215" t="str">
        <f t="shared" si="1045"/>
        <v>CI$16</v>
      </c>
      <c r="CJ921" s="215" t="str">
        <f t="shared" si="1045"/>
        <v>CJ$16</v>
      </c>
      <c r="CK921" s="215" t="str">
        <f t="shared" si="1045"/>
        <v>CK$16</v>
      </c>
      <c r="CL921" s="215" t="str">
        <f t="shared" si="1045"/>
        <v>CL$16</v>
      </c>
      <c r="CO921" s="215" t="str">
        <f t="shared" ref="CO921:DL921" si="1046">CO906</f>
        <v>CO$16</v>
      </c>
      <c r="CP921" s="215" t="str">
        <f t="shared" si="1046"/>
        <v>CP$16</v>
      </c>
      <c r="CQ921" s="215" t="str">
        <f t="shared" si="1046"/>
        <v>CQ$16</v>
      </c>
      <c r="CR921" s="215" t="str">
        <f t="shared" si="1046"/>
        <v>CR$16</v>
      </c>
      <c r="CS921" s="215" t="str">
        <f t="shared" si="1046"/>
        <v>CS$16</v>
      </c>
      <c r="CT921" s="215" t="str">
        <f t="shared" si="1046"/>
        <v>CT$16</v>
      </c>
      <c r="CU921" s="215" t="str">
        <f t="shared" si="1046"/>
        <v>CU$16</v>
      </c>
      <c r="CV921" s="215" t="str">
        <f t="shared" si="1046"/>
        <v>CV$16</v>
      </c>
      <c r="CW921" s="215" t="str">
        <f t="shared" si="1046"/>
        <v>CW$16</v>
      </c>
      <c r="CX921" s="215" t="str">
        <f t="shared" si="1046"/>
        <v>CX$16</v>
      </c>
      <c r="CY921" s="215" t="str">
        <f t="shared" si="1046"/>
        <v>CY$16</v>
      </c>
      <c r="CZ921" s="215" t="str">
        <f t="shared" si="1046"/>
        <v>CZ$16</v>
      </c>
      <c r="DA921" s="215" t="str">
        <f t="shared" si="1046"/>
        <v>DA$16</v>
      </c>
      <c r="DB921" s="215" t="str">
        <f t="shared" si="1046"/>
        <v>DB$16</v>
      </c>
      <c r="DC921" s="215" t="str">
        <f t="shared" si="1046"/>
        <v>DC$16</v>
      </c>
      <c r="DD921" s="215" t="str">
        <f t="shared" si="1046"/>
        <v>DD$16</v>
      </c>
      <c r="DE921" s="215" t="str">
        <f t="shared" si="1046"/>
        <v>DE$16</v>
      </c>
      <c r="DF921" s="215" t="str">
        <f t="shared" si="1046"/>
        <v>DF$16</v>
      </c>
      <c r="DG921" s="215" t="str">
        <f t="shared" si="1046"/>
        <v>DG$16</v>
      </c>
      <c r="DH921" s="215" t="str">
        <f t="shared" si="1046"/>
        <v>DH$16</v>
      </c>
      <c r="DI921" s="215" t="str">
        <f t="shared" si="1046"/>
        <v>DI$16</v>
      </c>
      <c r="DJ921" s="215" t="str">
        <f t="shared" si="1046"/>
        <v>DJ$16</v>
      </c>
      <c r="DK921" s="215" t="str">
        <f t="shared" si="1046"/>
        <v>DK$16</v>
      </c>
      <c r="DL921" s="215" t="str">
        <f t="shared" si="1046"/>
        <v>DL$16</v>
      </c>
    </row>
    <row r="922" spans="1:116" x14ac:dyDescent="0.4">
      <c r="B922" t="s">
        <v>332</v>
      </c>
      <c r="D922" t="s">
        <v>496</v>
      </c>
      <c r="E922" s="8" t="str">
        <f t="shared" si="1036"/>
        <v>922 WCINV-SSV</v>
      </c>
      <c r="G922" s="8" t="str">
        <f>G907</f>
        <v>Primary volume driver</v>
      </c>
      <c r="H922" s="56"/>
      <c r="I922" s="79"/>
      <c r="J922" s="79"/>
      <c r="K922" s="15"/>
      <c r="L922" s="15"/>
      <c r="M922" s="15"/>
      <c r="N922" s="15"/>
      <c r="O922" s="15"/>
      <c r="P922" s="15"/>
      <c r="R922" s="15"/>
      <c r="S922" s="215" t="str">
        <f t="shared" ref="S922:AX922" si="1047">S907</f>
        <v>S$17</v>
      </c>
      <c r="T922" s="215" t="str">
        <f t="shared" si="1047"/>
        <v>T$17</v>
      </c>
      <c r="U922" s="215" t="str">
        <f t="shared" si="1047"/>
        <v>U$17</v>
      </c>
      <c r="V922" s="215" t="str">
        <f t="shared" si="1047"/>
        <v>V$17</v>
      </c>
      <c r="W922" s="215" t="str">
        <f t="shared" si="1047"/>
        <v>W$17</v>
      </c>
      <c r="X922" s="215" t="str">
        <f t="shared" si="1047"/>
        <v>X$17</v>
      </c>
      <c r="Y922" s="215" t="str">
        <f t="shared" si="1047"/>
        <v>Y$17</v>
      </c>
      <c r="Z922" s="215" t="str">
        <f t="shared" si="1047"/>
        <v>Z$17</v>
      </c>
      <c r="AA922" s="215" t="str">
        <f t="shared" si="1047"/>
        <v>AA$17</v>
      </c>
      <c r="AB922" s="215" t="str">
        <f t="shared" si="1047"/>
        <v>AB$17</v>
      </c>
      <c r="AC922" s="215" t="str">
        <f t="shared" si="1047"/>
        <v>AC$17</v>
      </c>
      <c r="AD922" s="215" t="str">
        <f t="shared" si="1047"/>
        <v>AD$17</v>
      </c>
      <c r="AE922" s="215" t="str">
        <f t="shared" si="1047"/>
        <v>AE$17</v>
      </c>
      <c r="AF922" s="215" t="str">
        <f t="shared" si="1047"/>
        <v>AF$17</v>
      </c>
      <c r="AG922" s="215" t="str">
        <f t="shared" si="1047"/>
        <v>AG$17</v>
      </c>
      <c r="AH922" s="215" t="str">
        <f t="shared" si="1047"/>
        <v>AH$17</v>
      </c>
      <c r="AI922" s="215" t="str">
        <f t="shared" si="1047"/>
        <v>AI$17</v>
      </c>
      <c r="AJ922" s="215" t="str">
        <f t="shared" si="1047"/>
        <v>AJ$17</v>
      </c>
      <c r="AK922" s="215" t="str">
        <f t="shared" si="1047"/>
        <v>AK$17</v>
      </c>
      <c r="AL922" s="215" t="str">
        <f t="shared" si="1047"/>
        <v>AL$17</v>
      </c>
      <c r="AM922" s="215" t="str">
        <f t="shared" si="1047"/>
        <v>AM$17</v>
      </c>
      <c r="AN922" s="215" t="str">
        <f t="shared" si="1047"/>
        <v>AN$17</v>
      </c>
      <c r="AO922" s="215" t="str">
        <f t="shared" si="1047"/>
        <v>AO$17</v>
      </c>
      <c r="AP922" s="215" t="str">
        <f t="shared" si="1047"/>
        <v>AP$17</v>
      </c>
      <c r="AQ922" s="215" t="str">
        <f t="shared" si="1047"/>
        <v>AQ$17</v>
      </c>
      <c r="AR922" s="215" t="str">
        <f t="shared" si="1047"/>
        <v>AR$17</v>
      </c>
      <c r="AS922" s="215" t="str">
        <f t="shared" si="1047"/>
        <v>AS$17</v>
      </c>
      <c r="AT922" s="215" t="str">
        <f t="shared" si="1047"/>
        <v>AT$17</v>
      </c>
      <c r="AU922" s="215" t="str">
        <f t="shared" si="1047"/>
        <v>AU$17</v>
      </c>
      <c r="AV922" s="215" t="str">
        <f t="shared" si="1047"/>
        <v>AV$17</v>
      </c>
      <c r="AW922" s="215" t="str">
        <f t="shared" si="1047"/>
        <v>AW$17</v>
      </c>
      <c r="AX922" s="215" t="str">
        <f t="shared" si="1047"/>
        <v>AX$17</v>
      </c>
      <c r="AY922" s="215" t="str">
        <f t="shared" ref="AY922:CD922" si="1048">AY907</f>
        <v>AY$17</v>
      </c>
      <c r="AZ922" s="215" t="str">
        <f t="shared" si="1048"/>
        <v>AZ$17</v>
      </c>
      <c r="BA922" s="215" t="str">
        <f t="shared" si="1048"/>
        <v>BA$17</v>
      </c>
      <c r="BB922" s="215" t="str">
        <f t="shared" si="1048"/>
        <v>BB$17</v>
      </c>
      <c r="BC922" s="215" t="str">
        <f t="shared" si="1048"/>
        <v>BC$17</v>
      </c>
      <c r="BD922" s="215" t="str">
        <f t="shared" si="1048"/>
        <v>BD$17</v>
      </c>
      <c r="BE922" s="215" t="str">
        <f t="shared" si="1048"/>
        <v>BE$17</v>
      </c>
      <c r="BF922" s="215" t="str">
        <f t="shared" si="1048"/>
        <v>BF$17</v>
      </c>
      <c r="BG922" s="215" t="str">
        <f t="shared" si="1048"/>
        <v>BG$17</v>
      </c>
      <c r="BH922" s="215" t="str">
        <f t="shared" si="1048"/>
        <v>BH$17</v>
      </c>
      <c r="BI922" s="215" t="str">
        <f t="shared" si="1048"/>
        <v>BI$17</v>
      </c>
      <c r="BJ922" s="215" t="str">
        <f t="shared" si="1048"/>
        <v>BJ$17</v>
      </c>
      <c r="BK922" s="215" t="str">
        <f t="shared" si="1048"/>
        <v>BK$17</v>
      </c>
      <c r="BL922" s="215" t="str">
        <f t="shared" si="1048"/>
        <v>BL$17</v>
      </c>
      <c r="BM922" s="215" t="str">
        <f t="shared" si="1048"/>
        <v>BM$17</v>
      </c>
      <c r="BN922" s="215" t="str">
        <f t="shared" si="1048"/>
        <v>BN$17</v>
      </c>
      <c r="BO922" s="215" t="str">
        <f t="shared" si="1048"/>
        <v>BO$17</v>
      </c>
      <c r="BP922" s="215" t="str">
        <f t="shared" si="1048"/>
        <v>BP$17</v>
      </c>
      <c r="BQ922" s="215" t="str">
        <f t="shared" si="1048"/>
        <v>BQ$17</v>
      </c>
      <c r="BR922" s="215" t="str">
        <f t="shared" si="1048"/>
        <v>BR$17</v>
      </c>
      <c r="BS922" s="215" t="str">
        <f t="shared" si="1048"/>
        <v>BS$17</v>
      </c>
      <c r="BT922" s="215" t="str">
        <f t="shared" si="1048"/>
        <v>BT$17</v>
      </c>
      <c r="BU922" s="215" t="str">
        <f t="shared" si="1048"/>
        <v>BU$17</v>
      </c>
      <c r="BV922" s="215" t="str">
        <f t="shared" si="1048"/>
        <v>BV$17</v>
      </c>
      <c r="BW922" s="215" t="str">
        <f t="shared" si="1048"/>
        <v>BW$17</v>
      </c>
      <c r="BX922" s="215" t="str">
        <f t="shared" si="1048"/>
        <v>BX$17</v>
      </c>
      <c r="BY922" s="215" t="str">
        <f t="shared" si="1048"/>
        <v>BY$17</v>
      </c>
      <c r="BZ922" s="215" t="str">
        <f t="shared" si="1048"/>
        <v>BZ$17</v>
      </c>
      <c r="CA922" s="215" t="str">
        <f t="shared" si="1048"/>
        <v>CA$17</v>
      </c>
      <c r="CB922" s="215" t="str">
        <f t="shared" si="1048"/>
        <v>CB$17</v>
      </c>
      <c r="CC922" s="215" t="str">
        <f t="shared" si="1048"/>
        <v>CC$17</v>
      </c>
      <c r="CD922" s="215" t="str">
        <f t="shared" si="1048"/>
        <v>CD$17</v>
      </c>
      <c r="CE922" s="215" t="str">
        <f t="shared" ref="CE922:CL922" si="1049">CE907</f>
        <v>CE$17</v>
      </c>
      <c r="CF922" s="215" t="str">
        <f t="shared" si="1049"/>
        <v>CF$17</v>
      </c>
      <c r="CG922" s="215" t="str">
        <f t="shared" si="1049"/>
        <v>CG$17</v>
      </c>
      <c r="CH922" s="215" t="str">
        <f t="shared" si="1049"/>
        <v>CH$17</v>
      </c>
      <c r="CI922" s="215" t="str">
        <f t="shared" si="1049"/>
        <v>CI$17</v>
      </c>
      <c r="CJ922" s="215" t="str">
        <f t="shared" si="1049"/>
        <v>CJ$17</v>
      </c>
      <c r="CK922" s="215" t="str">
        <f t="shared" si="1049"/>
        <v>CK$17</v>
      </c>
      <c r="CL922" s="215" t="str">
        <f t="shared" si="1049"/>
        <v>CL$17</v>
      </c>
      <c r="CN922" s="79"/>
      <c r="CO922" s="215" t="str">
        <f t="shared" ref="CO922:DL922" si="1050">CO907</f>
        <v>CO$17</v>
      </c>
      <c r="CP922" s="215" t="str">
        <f t="shared" si="1050"/>
        <v>CP$17</v>
      </c>
      <c r="CQ922" s="215" t="str">
        <f t="shared" si="1050"/>
        <v>CQ$17</v>
      </c>
      <c r="CR922" s="215" t="str">
        <f t="shared" si="1050"/>
        <v>CR$17</v>
      </c>
      <c r="CS922" s="215" t="str">
        <f t="shared" si="1050"/>
        <v>CS$17</v>
      </c>
      <c r="CT922" s="215" t="str">
        <f t="shared" si="1050"/>
        <v>CT$17</v>
      </c>
      <c r="CU922" s="215" t="str">
        <f t="shared" si="1050"/>
        <v>CU$17</v>
      </c>
      <c r="CV922" s="215" t="str">
        <f t="shared" si="1050"/>
        <v>CV$17</v>
      </c>
      <c r="CW922" s="215" t="str">
        <f t="shared" si="1050"/>
        <v>CW$17</v>
      </c>
      <c r="CX922" s="215" t="str">
        <f t="shared" si="1050"/>
        <v>CX$17</v>
      </c>
      <c r="CY922" s="215" t="str">
        <f t="shared" si="1050"/>
        <v>CY$17</v>
      </c>
      <c r="CZ922" s="215" t="str">
        <f t="shared" si="1050"/>
        <v>CZ$17</v>
      </c>
      <c r="DA922" s="215" t="str">
        <f t="shared" si="1050"/>
        <v>DA$17</v>
      </c>
      <c r="DB922" s="215" t="str">
        <f t="shared" si="1050"/>
        <v>DB$17</v>
      </c>
      <c r="DC922" s="215" t="str">
        <f t="shared" si="1050"/>
        <v>DC$17</v>
      </c>
      <c r="DD922" s="215" t="str">
        <f t="shared" si="1050"/>
        <v>DD$17</v>
      </c>
      <c r="DE922" s="215" t="str">
        <f t="shared" si="1050"/>
        <v>DE$17</v>
      </c>
      <c r="DF922" s="215" t="str">
        <f t="shared" si="1050"/>
        <v>DF$17</v>
      </c>
      <c r="DG922" s="215" t="str">
        <f t="shared" si="1050"/>
        <v>DG$17</v>
      </c>
      <c r="DH922" s="215" t="str">
        <f t="shared" si="1050"/>
        <v>DH$17</v>
      </c>
      <c r="DI922" s="215" t="str">
        <f t="shared" si="1050"/>
        <v>DI$17</v>
      </c>
      <c r="DJ922" s="215" t="str">
        <f t="shared" si="1050"/>
        <v>DJ$17</v>
      </c>
      <c r="DK922" s="215" t="str">
        <f t="shared" si="1050"/>
        <v>DK$17</v>
      </c>
      <c r="DL922" s="215" t="str">
        <f t="shared" si="1050"/>
        <v>DL$17</v>
      </c>
    </row>
    <row r="923" spans="1:116" x14ac:dyDescent="0.4">
      <c r="B923" t="s">
        <v>332</v>
      </c>
      <c r="D923" t="s">
        <v>496</v>
      </c>
      <c r="E923" s="8" t="str">
        <f t="shared" si="1036"/>
        <v>923 WCINV-SSV</v>
      </c>
      <c r="G923" s="89" t="str">
        <f>G912</f>
        <v xml:space="preserve">COGS w/ inventory - volume driven: </v>
      </c>
      <c r="H923" s="12"/>
      <c r="I923" s="60"/>
      <c r="J923" s="60"/>
      <c r="K923" s="15"/>
      <c r="L923" s="15"/>
      <c r="M923" s="15"/>
      <c r="N923" s="15"/>
      <c r="O923" s="15"/>
      <c r="P923" s="15"/>
      <c r="R923" s="15"/>
      <c r="S923" s="215">
        <f t="shared" ref="S923:AX923" si="1051">S908</f>
        <v>0</v>
      </c>
      <c r="T923" s="215">
        <f t="shared" si="1051"/>
        <v>0</v>
      </c>
      <c r="U923" s="215">
        <f t="shared" si="1051"/>
        <v>0</v>
      </c>
      <c r="V923" s="215">
        <f t="shared" si="1051"/>
        <v>0</v>
      </c>
      <c r="W923" s="215">
        <f t="shared" si="1051"/>
        <v>0</v>
      </c>
      <c r="X923" s="215">
        <f t="shared" si="1051"/>
        <v>0</v>
      </c>
      <c r="Y923" s="215">
        <f t="shared" si="1051"/>
        <v>0</v>
      </c>
      <c r="Z923" s="215">
        <f t="shared" si="1051"/>
        <v>0</v>
      </c>
      <c r="AA923" s="215">
        <f t="shared" si="1051"/>
        <v>0</v>
      </c>
      <c r="AB923" s="215">
        <f t="shared" si="1051"/>
        <v>0</v>
      </c>
      <c r="AC923" s="215">
        <f t="shared" si="1051"/>
        <v>0</v>
      </c>
      <c r="AD923" s="215">
        <f t="shared" si="1051"/>
        <v>0</v>
      </c>
      <c r="AE923" s="215">
        <f t="shared" si="1051"/>
        <v>0</v>
      </c>
      <c r="AF923" s="215">
        <f t="shared" si="1051"/>
        <v>0</v>
      </c>
      <c r="AG923" s="215">
        <f t="shared" si="1051"/>
        <v>0</v>
      </c>
      <c r="AH923" s="215">
        <f t="shared" si="1051"/>
        <v>0</v>
      </c>
      <c r="AI923" s="215">
        <f t="shared" si="1051"/>
        <v>0</v>
      </c>
      <c r="AJ923" s="215">
        <f t="shared" si="1051"/>
        <v>0</v>
      </c>
      <c r="AK923" s="215">
        <f t="shared" si="1051"/>
        <v>0</v>
      </c>
      <c r="AL923" s="215">
        <f t="shared" si="1051"/>
        <v>0</v>
      </c>
      <c r="AM923" s="215">
        <f t="shared" si="1051"/>
        <v>0</v>
      </c>
      <c r="AN923" s="215">
        <f t="shared" si="1051"/>
        <v>0</v>
      </c>
      <c r="AO923" s="215">
        <f t="shared" si="1051"/>
        <v>0</v>
      </c>
      <c r="AP923" s="215">
        <f t="shared" si="1051"/>
        <v>0</v>
      </c>
      <c r="AQ923" s="215">
        <f t="shared" si="1051"/>
        <v>0</v>
      </c>
      <c r="AR923" s="215">
        <f t="shared" si="1051"/>
        <v>0</v>
      </c>
      <c r="AS923" s="215">
        <f t="shared" si="1051"/>
        <v>0</v>
      </c>
      <c r="AT923" s="215">
        <f t="shared" si="1051"/>
        <v>0</v>
      </c>
      <c r="AU923" s="215">
        <f t="shared" si="1051"/>
        <v>0</v>
      </c>
      <c r="AV923" s="215">
        <f t="shared" si="1051"/>
        <v>0</v>
      </c>
      <c r="AW923" s="215">
        <f t="shared" si="1051"/>
        <v>0</v>
      </c>
      <c r="AX923" s="215">
        <f t="shared" si="1051"/>
        <v>0</v>
      </c>
      <c r="AY923" s="215">
        <f t="shared" ref="AY923:CD923" si="1052">AY908</f>
        <v>0</v>
      </c>
      <c r="AZ923" s="215">
        <f t="shared" si="1052"/>
        <v>0</v>
      </c>
      <c r="BA923" s="215">
        <f t="shared" si="1052"/>
        <v>0</v>
      </c>
      <c r="BB923" s="215">
        <f t="shared" si="1052"/>
        <v>0</v>
      </c>
      <c r="BC923" s="215">
        <f t="shared" si="1052"/>
        <v>0</v>
      </c>
      <c r="BD923" s="215">
        <f t="shared" si="1052"/>
        <v>0</v>
      </c>
      <c r="BE923" s="215">
        <f t="shared" si="1052"/>
        <v>0</v>
      </c>
      <c r="BF923" s="215">
        <f t="shared" si="1052"/>
        <v>0</v>
      </c>
      <c r="BG923" s="215">
        <f t="shared" si="1052"/>
        <v>0</v>
      </c>
      <c r="BH923" s="215">
        <f t="shared" si="1052"/>
        <v>0</v>
      </c>
      <c r="BI923" s="215">
        <f t="shared" si="1052"/>
        <v>0</v>
      </c>
      <c r="BJ923" s="215">
        <f t="shared" si="1052"/>
        <v>0</v>
      </c>
      <c r="BK923" s="215">
        <f t="shared" si="1052"/>
        <v>0</v>
      </c>
      <c r="BL923" s="215">
        <f t="shared" si="1052"/>
        <v>0</v>
      </c>
      <c r="BM923" s="215">
        <f t="shared" si="1052"/>
        <v>0</v>
      </c>
      <c r="BN923" s="215">
        <f t="shared" si="1052"/>
        <v>0</v>
      </c>
      <c r="BO923" s="215">
        <f t="shared" si="1052"/>
        <v>0</v>
      </c>
      <c r="BP923" s="215">
        <f t="shared" si="1052"/>
        <v>0</v>
      </c>
      <c r="BQ923" s="215">
        <f t="shared" si="1052"/>
        <v>0</v>
      </c>
      <c r="BR923" s="215">
        <f t="shared" si="1052"/>
        <v>0</v>
      </c>
      <c r="BS923" s="215">
        <f t="shared" si="1052"/>
        <v>0</v>
      </c>
      <c r="BT923" s="215">
        <f t="shared" si="1052"/>
        <v>0</v>
      </c>
      <c r="BU923" s="215">
        <f t="shared" si="1052"/>
        <v>0</v>
      </c>
      <c r="BV923" s="215">
        <f t="shared" si="1052"/>
        <v>0</v>
      </c>
      <c r="BW923" s="215">
        <f t="shared" si="1052"/>
        <v>0</v>
      </c>
      <c r="BX923" s="215">
        <f t="shared" si="1052"/>
        <v>0</v>
      </c>
      <c r="BY923" s="215">
        <f t="shared" si="1052"/>
        <v>0</v>
      </c>
      <c r="BZ923" s="215">
        <f t="shared" si="1052"/>
        <v>0</v>
      </c>
      <c r="CA923" s="215">
        <f t="shared" si="1052"/>
        <v>0</v>
      </c>
      <c r="CB923" s="215">
        <f t="shared" si="1052"/>
        <v>0</v>
      </c>
      <c r="CC923" s="215">
        <f t="shared" si="1052"/>
        <v>0</v>
      </c>
      <c r="CD923" s="215">
        <f t="shared" si="1052"/>
        <v>0</v>
      </c>
      <c r="CE923" s="215">
        <f t="shared" ref="CE923:CL923" si="1053">CE908</f>
        <v>0</v>
      </c>
      <c r="CF923" s="215">
        <f t="shared" si="1053"/>
        <v>0</v>
      </c>
      <c r="CG923" s="215">
        <f t="shared" si="1053"/>
        <v>0</v>
      </c>
      <c r="CH923" s="215">
        <f t="shared" si="1053"/>
        <v>0</v>
      </c>
      <c r="CI923" s="215">
        <f t="shared" si="1053"/>
        <v>0</v>
      </c>
      <c r="CJ923" s="215">
        <f t="shared" si="1053"/>
        <v>0</v>
      </c>
      <c r="CK923" s="215">
        <f t="shared" si="1053"/>
        <v>0</v>
      </c>
      <c r="CL923" s="215">
        <f t="shared" si="1053"/>
        <v>0</v>
      </c>
      <c r="CN923" s="60"/>
      <c r="CO923" s="215">
        <f t="shared" ref="CO923:DL923" si="1054">CO908</f>
        <v>0</v>
      </c>
      <c r="CP923" s="215">
        <f t="shared" si="1054"/>
        <v>0</v>
      </c>
      <c r="CQ923" s="215">
        <f t="shared" si="1054"/>
        <v>0</v>
      </c>
      <c r="CR923" s="215">
        <f t="shared" si="1054"/>
        <v>0</v>
      </c>
      <c r="CS923" s="215">
        <f t="shared" si="1054"/>
        <v>0</v>
      </c>
      <c r="CT923" s="215">
        <f t="shared" si="1054"/>
        <v>0</v>
      </c>
      <c r="CU923" s="215">
        <f t="shared" si="1054"/>
        <v>0</v>
      </c>
      <c r="CV923" s="215">
        <f t="shared" si="1054"/>
        <v>0</v>
      </c>
      <c r="CW923" s="215">
        <f t="shared" si="1054"/>
        <v>0</v>
      </c>
      <c r="CX923" s="215">
        <f t="shared" si="1054"/>
        <v>0</v>
      </c>
      <c r="CY923" s="215">
        <f t="shared" si="1054"/>
        <v>0</v>
      </c>
      <c r="CZ923" s="215">
        <f t="shared" si="1054"/>
        <v>0</v>
      </c>
      <c r="DA923" s="215">
        <f t="shared" si="1054"/>
        <v>0</v>
      </c>
      <c r="DB923" s="215">
        <f t="shared" si="1054"/>
        <v>0</v>
      </c>
      <c r="DC923" s="215">
        <f t="shared" si="1054"/>
        <v>0</v>
      </c>
      <c r="DD923" s="215">
        <f t="shared" si="1054"/>
        <v>0</v>
      </c>
      <c r="DE923" s="215">
        <f t="shared" si="1054"/>
        <v>0</v>
      </c>
      <c r="DF923" s="215">
        <f t="shared" si="1054"/>
        <v>0</v>
      </c>
      <c r="DG923" s="215">
        <f t="shared" si="1054"/>
        <v>0</v>
      </c>
      <c r="DH923" s="215">
        <f t="shared" si="1054"/>
        <v>0</v>
      </c>
      <c r="DI923" s="215">
        <f t="shared" si="1054"/>
        <v>0</v>
      </c>
      <c r="DJ923" s="215">
        <f t="shared" si="1054"/>
        <v>0</v>
      </c>
      <c r="DK923" s="215">
        <f t="shared" si="1054"/>
        <v>0</v>
      </c>
      <c r="DL923" s="215">
        <f t="shared" si="1054"/>
        <v>0</v>
      </c>
    </row>
    <row r="924" spans="1:116" x14ac:dyDescent="0.4">
      <c r="B924" t="s">
        <v>332</v>
      </c>
      <c r="D924" t="s">
        <v>496</v>
      </c>
      <c r="E924" s="8" t="str">
        <f t="shared" ref="E924" si="1055">ROW()&amp;" "&amp;D924</f>
        <v>924 WCINV-SSV</v>
      </c>
      <c r="G924" s="241" t="str">
        <f>IFERROR(SUBSTITUTE(TRIM(MID(G912, SEARCH("-", G912) + 1, LEN(G912))),":",""),"no unit")</f>
        <v>volume driven</v>
      </c>
      <c r="H924" s="12"/>
      <c r="I924" s="60"/>
      <c r="J924" s="60"/>
      <c r="K924" s="15"/>
      <c r="L924" s="15"/>
      <c r="M924" s="15"/>
      <c r="N924" s="15"/>
      <c r="O924" s="15"/>
      <c r="P924" s="15"/>
      <c r="R924" s="15"/>
      <c r="S924" s="215"/>
      <c r="T924" s="215"/>
      <c r="U924" s="215"/>
      <c r="V924" s="215"/>
      <c r="W924" s="215"/>
      <c r="X924" s="215"/>
      <c r="Y924" s="215"/>
      <c r="Z924" s="215"/>
      <c r="AA924" s="215"/>
      <c r="AB924" s="215"/>
      <c r="AC924" s="215"/>
      <c r="AD924" s="215"/>
      <c r="AE924" s="215"/>
      <c r="AF924" s="215"/>
      <c r="AG924" s="215"/>
      <c r="AH924" s="215"/>
      <c r="AI924" s="215"/>
      <c r="AJ924" s="215"/>
      <c r="AK924" s="215"/>
      <c r="AL924" s="215"/>
      <c r="AM924" s="215"/>
      <c r="AN924" s="215"/>
      <c r="AO924" s="215"/>
      <c r="AP924" s="215"/>
      <c r="AQ924" s="215"/>
      <c r="AR924" s="215"/>
      <c r="AS924" s="215"/>
      <c r="AT924" s="215"/>
      <c r="AU924" s="215"/>
      <c r="AV924" s="215"/>
      <c r="AW924" s="215"/>
      <c r="AX924" s="215"/>
      <c r="AY924" s="215"/>
      <c r="AZ924" s="215"/>
      <c r="BA924" s="215"/>
      <c r="BB924" s="215"/>
      <c r="BC924" s="215"/>
      <c r="BD924" s="215"/>
      <c r="BE924" s="215"/>
      <c r="BF924" s="215"/>
      <c r="BG924" s="215"/>
      <c r="BH924" s="215"/>
      <c r="BI924" s="215"/>
      <c r="BJ924" s="215"/>
      <c r="BK924" s="215"/>
      <c r="BL924" s="215"/>
      <c r="BM924" s="215"/>
      <c r="BN924" s="215"/>
      <c r="BO924" s="215"/>
      <c r="BP924" s="215"/>
      <c r="BQ924" s="215"/>
      <c r="BR924" s="215"/>
      <c r="BS924" s="215"/>
      <c r="BT924" s="215"/>
      <c r="BU924" s="215"/>
      <c r="BV924" s="215"/>
      <c r="BW924" s="215"/>
      <c r="BX924" s="215"/>
      <c r="BY924" s="215"/>
      <c r="BZ924" s="215"/>
      <c r="CA924" s="215"/>
      <c r="CB924" s="215"/>
      <c r="CC924" s="215"/>
      <c r="CD924" s="215"/>
      <c r="CE924" s="215"/>
      <c r="CF924" s="215"/>
      <c r="CG924" s="215"/>
      <c r="CH924" s="215"/>
      <c r="CI924" s="215"/>
      <c r="CJ924" s="215"/>
      <c r="CK924" s="215"/>
      <c r="CL924" s="215"/>
      <c r="CN924" s="60"/>
      <c r="CO924" s="215"/>
      <c r="CP924" s="215"/>
      <c r="CQ924" s="215"/>
      <c r="CR924" s="215"/>
      <c r="CS924" s="215"/>
      <c r="CT924" s="215"/>
      <c r="CU924" s="215"/>
      <c r="CV924" s="215"/>
      <c r="CW924" s="215"/>
      <c r="CX924" s="215"/>
      <c r="CY924" s="215"/>
      <c r="CZ924" s="215"/>
      <c r="DA924" s="215"/>
      <c r="DB924" s="215"/>
      <c r="DC924" s="215"/>
      <c r="DD924" s="215"/>
      <c r="DE924" s="215"/>
      <c r="DF924" s="215"/>
      <c r="DG924" s="215"/>
      <c r="DH924" s="215"/>
      <c r="DI924" s="215"/>
      <c r="DJ924" s="215"/>
      <c r="DK924" s="215"/>
      <c r="DL924" s="215"/>
    </row>
    <row r="925" spans="1:116" x14ac:dyDescent="0.4">
      <c r="B925" t="s">
        <v>332</v>
      </c>
      <c r="D925" t="s">
        <v>496</v>
      </c>
      <c r="E925" s="8" t="str">
        <f t="shared" si="1036"/>
        <v>925 WCINV-SSV</v>
      </c>
      <c r="G925" s="89" t="str">
        <f>G910</f>
        <v>Secondary revenue driver</v>
      </c>
      <c r="H925" s="12"/>
      <c r="I925" s="60"/>
      <c r="J925" s="60"/>
      <c r="K925" s="15"/>
      <c r="L925" s="15"/>
      <c r="M925" s="15"/>
      <c r="N925" s="15"/>
      <c r="O925" s="15"/>
      <c r="P925" s="15"/>
      <c r="R925" s="15"/>
      <c r="S925" s="4" t="str">
        <f t="shared" ref="S925:AX925" si="1056">ADDRESS(ROW(S915),COLUMN(S915),2)</f>
        <v>S$915</v>
      </c>
      <c r="T925" s="4" t="str">
        <f t="shared" si="1056"/>
        <v>T$915</v>
      </c>
      <c r="U925" s="4" t="str">
        <f t="shared" si="1056"/>
        <v>U$915</v>
      </c>
      <c r="V925" s="4" t="str">
        <f t="shared" si="1056"/>
        <v>V$915</v>
      </c>
      <c r="W925" s="4" t="str">
        <f t="shared" si="1056"/>
        <v>W$915</v>
      </c>
      <c r="X925" s="4" t="str">
        <f t="shared" si="1056"/>
        <v>X$915</v>
      </c>
      <c r="Y925" s="4" t="str">
        <f t="shared" si="1056"/>
        <v>Y$915</v>
      </c>
      <c r="Z925" s="4" t="str">
        <f t="shared" si="1056"/>
        <v>Z$915</v>
      </c>
      <c r="AA925" s="4" t="str">
        <f t="shared" si="1056"/>
        <v>AA$915</v>
      </c>
      <c r="AB925" s="4" t="str">
        <f t="shared" si="1056"/>
        <v>AB$915</v>
      </c>
      <c r="AC925" s="4" t="str">
        <f t="shared" si="1056"/>
        <v>AC$915</v>
      </c>
      <c r="AD925" s="4" t="str">
        <f t="shared" si="1056"/>
        <v>AD$915</v>
      </c>
      <c r="AE925" s="4" t="str">
        <f t="shared" si="1056"/>
        <v>AE$915</v>
      </c>
      <c r="AF925" s="4" t="str">
        <f t="shared" si="1056"/>
        <v>AF$915</v>
      </c>
      <c r="AG925" s="4" t="str">
        <f t="shared" si="1056"/>
        <v>AG$915</v>
      </c>
      <c r="AH925" s="4" t="str">
        <f t="shared" si="1056"/>
        <v>AH$915</v>
      </c>
      <c r="AI925" s="4" t="str">
        <f t="shared" si="1056"/>
        <v>AI$915</v>
      </c>
      <c r="AJ925" s="4" t="str">
        <f t="shared" si="1056"/>
        <v>AJ$915</v>
      </c>
      <c r="AK925" s="4" t="str">
        <f t="shared" si="1056"/>
        <v>AK$915</v>
      </c>
      <c r="AL925" s="4" t="str">
        <f t="shared" si="1056"/>
        <v>AL$915</v>
      </c>
      <c r="AM925" s="4" t="str">
        <f t="shared" si="1056"/>
        <v>AM$915</v>
      </c>
      <c r="AN925" s="4" t="str">
        <f t="shared" si="1056"/>
        <v>AN$915</v>
      </c>
      <c r="AO925" s="4" t="str">
        <f t="shared" si="1056"/>
        <v>AO$915</v>
      </c>
      <c r="AP925" s="4" t="str">
        <f t="shared" si="1056"/>
        <v>AP$915</v>
      </c>
      <c r="AQ925" s="4" t="str">
        <f t="shared" si="1056"/>
        <v>AQ$915</v>
      </c>
      <c r="AR925" s="4" t="str">
        <f t="shared" si="1056"/>
        <v>AR$915</v>
      </c>
      <c r="AS925" s="4" t="str">
        <f t="shared" si="1056"/>
        <v>AS$915</v>
      </c>
      <c r="AT925" s="4" t="str">
        <f t="shared" si="1056"/>
        <v>AT$915</v>
      </c>
      <c r="AU925" s="4" t="str">
        <f t="shared" si="1056"/>
        <v>AU$915</v>
      </c>
      <c r="AV925" s="4" t="str">
        <f t="shared" si="1056"/>
        <v>AV$915</v>
      </c>
      <c r="AW925" s="4" t="str">
        <f t="shared" si="1056"/>
        <v>AW$915</v>
      </c>
      <c r="AX925" s="4" t="str">
        <f t="shared" si="1056"/>
        <v>AX$915</v>
      </c>
      <c r="AY925" s="4" t="str">
        <f t="shared" ref="AY925:CD925" si="1057">ADDRESS(ROW(AY915),COLUMN(AY915),2)</f>
        <v>AY$915</v>
      </c>
      <c r="AZ925" s="4" t="str">
        <f t="shared" si="1057"/>
        <v>AZ$915</v>
      </c>
      <c r="BA925" s="4" t="str">
        <f t="shared" si="1057"/>
        <v>BA$915</v>
      </c>
      <c r="BB925" s="4" t="str">
        <f t="shared" si="1057"/>
        <v>BB$915</v>
      </c>
      <c r="BC925" s="4" t="str">
        <f t="shared" si="1057"/>
        <v>BC$915</v>
      </c>
      <c r="BD925" s="4" t="str">
        <f t="shared" si="1057"/>
        <v>BD$915</v>
      </c>
      <c r="BE925" s="4" t="str">
        <f t="shared" si="1057"/>
        <v>BE$915</v>
      </c>
      <c r="BF925" s="4" t="str">
        <f t="shared" si="1057"/>
        <v>BF$915</v>
      </c>
      <c r="BG925" s="4" t="str">
        <f t="shared" si="1057"/>
        <v>BG$915</v>
      </c>
      <c r="BH925" s="4" t="str">
        <f t="shared" si="1057"/>
        <v>BH$915</v>
      </c>
      <c r="BI925" s="4" t="str">
        <f t="shared" si="1057"/>
        <v>BI$915</v>
      </c>
      <c r="BJ925" s="4" t="str">
        <f t="shared" si="1057"/>
        <v>BJ$915</v>
      </c>
      <c r="BK925" s="4" t="str">
        <f t="shared" si="1057"/>
        <v>BK$915</v>
      </c>
      <c r="BL925" s="4" t="str">
        <f t="shared" si="1057"/>
        <v>BL$915</v>
      </c>
      <c r="BM925" s="4" t="str">
        <f t="shared" si="1057"/>
        <v>BM$915</v>
      </c>
      <c r="BN925" s="4" t="str">
        <f t="shared" si="1057"/>
        <v>BN$915</v>
      </c>
      <c r="BO925" s="4" t="str">
        <f t="shared" si="1057"/>
        <v>BO$915</v>
      </c>
      <c r="BP925" s="4" t="str">
        <f t="shared" si="1057"/>
        <v>BP$915</v>
      </c>
      <c r="BQ925" s="4" t="str">
        <f t="shared" si="1057"/>
        <v>BQ$915</v>
      </c>
      <c r="BR925" s="4" t="str">
        <f t="shared" si="1057"/>
        <v>BR$915</v>
      </c>
      <c r="BS925" s="4" t="str">
        <f t="shared" si="1057"/>
        <v>BS$915</v>
      </c>
      <c r="BT925" s="4" t="str">
        <f t="shared" si="1057"/>
        <v>BT$915</v>
      </c>
      <c r="BU925" s="4" t="str">
        <f t="shared" si="1057"/>
        <v>BU$915</v>
      </c>
      <c r="BV925" s="4" t="str">
        <f t="shared" si="1057"/>
        <v>BV$915</v>
      </c>
      <c r="BW925" s="4" t="str">
        <f t="shared" si="1057"/>
        <v>BW$915</v>
      </c>
      <c r="BX925" s="4" t="str">
        <f t="shared" si="1057"/>
        <v>BX$915</v>
      </c>
      <c r="BY925" s="4" t="str">
        <f t="shared" si="1057"/>
        <v>BY$915</v>
      </c>
      <c r="BZ925" s="4" t="str">
        <f t="shared" si="1057"/>
        <v>BZ$915</v>
      </c>
      <c r="CA925" s="4" t="str">
        <f t="shared" si="1057"/>
        <v>CA$915</v>
      </c>
      <c r="CB925" s="4" t="str">
        <f t="shared" si="1057"/>
        <v>CB$915</v>
      </c>
      <c r="CC925" s="4" t="str">
        <f t="shared" si="1057"/>
        <v>CC$915</v>
      </c>
      <c r="CD925" s="4" t="str">
        <f t="shared" si="1057"/>
        <v>CD$915</v>
      </c>
      <c r="CE925" s="4" t="str">
        <f t="shared" ref="CE925:CL925" si="1058">ADDRESS(ROW(CE915),COLUMN(CE915),2)</f>
        <v>CE$915</v>
      </c>
      <c r="CF925" s="4" t="str">
        <f t="shared" si="1058"/>
        <v>CF$915</v>
      </c>
      <c r="CG925" s="4" t="str">
        <f t="shared" si="1058"/>
        <v>CG$915</v>
      </c>
      <c r="CH925" s="4" t="str">
        <f t="shared" si="1058"/>
        <v>CH$915</v>
      </c>
      <c r="CI925" s="4" t="str">
        <f t="shared" si="1058"/>
        <v>CI$915</v>
      </c>
      <c r="CJ925" s="4" t="str">
        <f t="shared" si="1058"/>
        <v>CJ$915</v>
      </c>
      <c r="CK925" s="4" t="str">
        <f t="shared" si="1058"/>
        <v>CK$915</v>
      </c>
      <c r="CL925" s="4" t="str">
        <f t="shared" si="1058"/>
        <v>CL$915</v>
      </c>
      <c r="CN925" s="60"/>
      <c r="CO925" s="4" t="str">
        <f t="shared" ref="CO925:DL925" si="1059">ADDRESS(ROW(CO915),COLUMN(CO915),2)</f>
        <v>CO$915</v>
      </c>
      <c r="CP925" s="4" t="str">
        <f t="shared" si="1059"/>
        <v>CP$915</v>
      </c>
      <c r="CQ925" s="4" t="str">
        <f t="shared" si="1059"/>
        <v>CQ$915</v>
      </c>
      <c r="CR925" s="4" t="str">
        <f t="shared" si="1059"/>
        <v>CR$915</v>
      </c>
      <c r="CS925" s="4" t="str">
        <f t="shared" si="1059"/>
        <v>CS$915</v>
      </c>
      <c r="CT925" s="4" t="str">
        <f t="shared" si="1059"/>
        <v>CT$915</v>
      </c>
      <c r="CU925" s="4" t="str">
        <f t="shared" si="1059"/>
        <v>CU$915</v>
      </c>
      <c r="CV925" s="4" t="str">
        <f t="shared" si="1059"/>
        <v>CV$915</v>
      </c>
      <c r="CW925" s="4" t="str">
        <f t="shared" si="1059"/>
        <v>CW$915</v>
      </c>
      <c r="CX925" s="4" t="str">
        <f t="shared" si="1059"/>
        <v>CX$915</v>
      </c>
      <c r="CY925" s="4" t="str">
        <f t="shared" si="1059"/>
        <v>CY$915</v>
      </c>
      <c r="CZ925" s="4" t="str">
        <f t="shared" si="1059"/>
        <v>CZ$915</v>
      </c>
      <c r="DA925" s="4" t="str">
        <f t="shared" si="1059"/>
        <v>DA$915</v>
      </c>
      <c r="DB925" s="4" t="str">
        <f t="shared" si="1059"/>
        <v>DB$915</v>
      </c>
      <c r="DC925" s="4" t="str">
        <f t="shared" si="1059"/>
        <v>DC$915</v>
      </c>
      <c r="DD925" s="4" t="str">
        <f t="shared" si="1059"/>
        <v>DD$915</v>
      </c>
      <c r="DE925" s="4" t="str">
        <f t="shared" si="1059"/>
        <v>DE$915</v>
      </c>
      <c r="DF925" s="4" t="str">
        <f t="shared" si="1059"/>
        <v>DF$915</v>
      </c>
      <c r="DG925" s="4" t="str">
        <f t="shared" si="1059"/>
        <v>DG$915</v>
      </c>
      <c r="DH925" s="4" t="str">
        <f t="shared" si="1059"/>
        <v>DH$915</v>
      </c>
      <c r="DI925" s="4" t="str">
        <f t="shared" si="1059"/>
        <v>DI$915</v>
      </c>
      <c r="DJ925" s="4" t="str">
        <f t="shared" si="1059"/>
        <v>DJ$915</v>
      </c>
      <c r="DK925" s="4" t="str">
        <f t="shared" si="1059"/>
        <v>DK$915</v>
      </c>
      <c r="DL925" s="4" t="str">
        <f t="shared" si="1059"/>
        <v>DL$915</v>
      </c>
    </row>
    <row r="926" spans="1:116" x14ac:dyDescent="0.4">
      <c r="B926" t="s">
        <v>332</v>
      </c>
      <c r="D926" t="s">
        <v>496</v>
      </c>
      <c r="E926" s="8" t="str">
        <f t="shared" si="1036"/>
        <v>926 WCINV-SSV</v>
      </c>
      <c r="G926" s="8" t="str">
        <f>G911</f>
        <v>Secondary volume driver</v>
      </c>
      <c r="H926" s="12"/>
      <c r="I926" s="60"/>
      <c r="J926" s="60"/>
      <c r="K926" s="15"/>
      <c r="L926" s="15"/>
      <c r="M926" s="15"/>
      <c r="N926" s="15"/>
      <c r="O926" s="15"/>
      <c r="P926" s="15"/>
      <c r="R926" s="15"/>
      <c r="S926" s="215" t="str">
        <f t="shared" ref="S926:AX926" si="1060">S911</f>
        <v>S$19</v>
      </c>
      <c r="T926" s="215" t="str">
        <f t="shared" si="1060"/>
        <v>T$19</v>
      </c>
      <c r="U926" s="215" t="str">
        <f t="shared" si="1060"/>
        <v>U$19</v>
      </c>
      <c r="V926" s="215" t="str">
        <f t="shared" si="1060"/>
        <v>V$19</v>
      </c>
      <c r="W926" s="215" t="str">
        <f t="shared" si="1060"/>
        <v>W$19</v>
      </c>
      <c r="X926" s="215" t="str">
        <f t="shared" si="1060"/>
        <v>X$19</v>
      </c>
      <c r="Y926" s="215" t="str">
        <f t="shared" si="1060"/>
        <v>Y$19</v>
      </c>
      <c r="Z926" s="215" t="str">
        <f t="shared" si="1060"/>
        <v>Z$19</v>
      </c>
      <c r="AA926" s="215" t="str">
        <f t="shared" si="1060"/>
        <v>AA$19</v>
      </c>
      <c r="AB926" s="215" t="str">
        <f t="shared" si="1060"/>
        <v>AB$19</v>
      </c>
      <c r="AC926" s="215" t="str">
        <f t="shared" si="1060"/>
        <v>AC$19</v>
      </c>
      <c r="AD926" s="215" t="str">
        <f t="shared" si="1060"/>
        <v>AD$19</v>
      </c>
      <c r="AE926" s="215" t="str">
        <f t="shared" si="1060"/>
        <v>AE$19</v>
      </c>
      <c r="AF926" s="215" t="str">
        <f t="shared" si="1060"/>
        <v>AF$19</v>
      </c>
      <c r="AG926" s="215" t="str">
        <f t="shared" si="1060"/>
        <v>AG$19</v>
      </c>
      <c r="AH926" s="215" t="str">
        <f t="shared" si="1060"/>
        <v>AH$19</v>
      </c>
      <c r="AI926" s="215" t="str">
        <f t="shared" si="1060"/>
        <v>AI$19</v>
      </c>
      <c r="AJ926" s="215" t="str">
        <f t="shared" si="1060"/>
        <v>AJ$19</v>
      </c>
      <c r="AK926" s="215" t="str">
        <f t="shared" si="1060"/>
        <v>AK$19</v>
      </c>
      <c r="AL926" s="215" t="str">
        <f t="shared" si="1060"/>
        <v>AL$19</v>
      </c>
      <c r="AM926" s="215" t="str">
        <f t="shared" si="1060"/>
        <v>AM$19</v>
      </c>
      <c r="AN926" s="215" t="str">
        <f t="shared" si="1060"/>
        <v>AN$19</v>
      </c>
      <c r="AO926" s="215" t="str">
        <f t="shared" si="1060"/>
        <v>AO$19</v>
      </c>
      <c r="AP926" s="215" t="str">
        <f t="shared" si="1060"/>
        <v>AP$19</v>
      </c>
      <c r="AQ926" s="215" t="str">
        <f t="shared" si="1060"/>
        <v>AQ$19</v>
      </c>
      <c r="AR926" s="215" t="str">
        <f t="shared" si="1060"/>
        <v>AR$19</v>
      </c>
      <c r="AS926" s="215" t="str">
        <f t="shared" si="1060"/>
        <v>AS$19</v>
      </c>
      <c r="AT926" s="215" t="str">
        <f t="shared" si="1060"/>
        <v>AT$19</v>
      </c>
      <c r="AU926" s="215" t="str">
        <f t="shared" si="1060"/>
        <v>AU$19</v>
      </c>
      <c r="AV926" s="215" t="str">
        <f t="shared" si="1060"/>
        <v>AV$19</v>
      </c>
      <c r="AW926" s="215" t="str">
        <f t="shared" si="1060"/>
        <v>AW$19</v>
      </c>
      <c r="AX926" s="215" t="str">
        <f t="shared" si="1060"/>
        <v>AX$19</v>
      </c>
      <c r="AY926" s="215" t="str">
        <f t="shared" ref="AY926:CD926" si="1061">AY911</f>
        <v>AY$19</v>
      </c>
      <c r="AZ926" s="215" t="str">
        <f t="shared" si="1061"/>
        <v>AZ$19</v>
      </c>
      <c r="BA926" s="215" t="str">
        <f t="shared" si="1061"/>
        <v>BA$19</v>
      </c>
      <c r="BB926" s="215" t="str">
        <f t="shared" si="1061"/>
        <v>BB$19</v>
      </c>
      <c r="BC926" s="215" t="str">
        <f t="shared" si="1061"/>
        <v>BC$19</v>
      </c>
      <c r="BD926" s="215" t="str">
        <f t="shared" si="1061"/>
        <v>BD$19</v>
      </c>
      <c r="BE926" s="215" t="str">
        <f t="shared" si="1061"/>
        <v>BE$19</v>
      </c>
      <c r="BF926" s="215" t="str">
        <f t="shared" si="1061"/>
        <v>BF$19</v>
      </c>
      <c r="BG926" s="215" t="str">
        <f t="shared" si="1061"/>
        <v>BG$19</v>
      </c>
      <c r="BH926" s="215" t="str">
        <f t="shared" si="1061"/>
        <v>BH$19</v>
      </c>
      <c r="BI926" s="215" t="str">
        <f t="shared" si="1061"/>
        <v>BI$19</v>
      </c>
      <c r="BJ926" s="215" t="str">
        <f t="shared" si="1061"/>
        <v>BJ$19</v>
      </c>
      <c r="BK926" s="215" t="str">
        <f t="shared" si="1061"/>
        <v>BK$19</v>
      </c>
      <c r="BL926" s="215" t="str">
        <f t="shared" si="1061"/>
        <v>BL$19</v>
      </c>
      <c r="BM926" s="215" t="str">
        <f t="shared" si="1061"/>
        <v>BM$19</v>
      </c>
      <c r="BN926" s="215" t="str">
        <f t="shared" si="1061"/>
        <v>BN$19</v>
      </c>
      <c r="BO926" s="215" t="str">
        <f t="shared" si="1061"/>
        <v>BO$19</v>
      </c>
      <c r="BP926" s="215" t="str">
        <f t="shared" si="1061"/>
        <v>BP$19</v>
      </c>
      <c r="BQ926" s="215" t="str">
        <f t="shared" si="1061"/>
        <v>BQ$19</v>
      </c>
      <c r="BR926" s="215" t="str">
        <f t="shared" si="1061"/>
        <v>BR$19</v>
      </c>
      <c r="BS926" s="215" t="str">
        <f t="shared" si="1061"/>
        <v>BS$19</v>
      </c>
      <c r="BT926" s="215" t="str">
        <f t="shared" si="1061"/>
        <v>BT$19</v>
      </c>
      <c r="BU926" s="215" t="str">
        <f t="shared" si="1061"/>
        <v>BU$19</v>
      </c>
      <c r="BV926" s="215" t="str">
        <f t="shared" si="1061"/>
        <v>BV$19</v>
      </c>
      <c r="BW926" s="215" t="str">
        <f t="shared" si="1061"/>
        <v>BW$19</v>
      </c>
      <c r="BX926" s="215" t="str">
        <f t="shared" si="1061"/>
        <v>BX$19</v>
      </c>
      <c r="BY926" s="215" t="str">
        <f t="shared" si="1061"/>
        <v>BY$19</v>
      </c>
      <c r="BZ926" s="215" t="str">
        <f t="shared" si="1061"/>
        <v>BZ$19</v>
      </c>
      <c r="CA926" s="215" t="str">
        <f t="shared" si="1061"/>
        <v>CA$19</v>
      </c>
      <c r="CB926" s="215" t="str">
        <f t="shared" si="1061"/>
        <v>CB$19</v>
      </c>
      <c r="CC926" s="215" t="str">
        <f t="shared" si="1061"/>
        <v>CC$19</v>
      </c>
      <c r="CD926" s="215" t="str">
        <f t="shared" si="1061"/>
        <v>CD$19</v>
      </c>
      <c r="CE926" s="215" t="str">
        <f t="shared" ref="CE926:CL926" si="1062">CE911</f>
        <v>CE$19</v>
      </c>
      <c r="CF926" s="215" t="str">
        <f t="shared" si="1062"/>
        <v>CF$19</v>
      </c>
      <c r="CG926" s="215" t="str">
        <f t="shared" si="1062"/>
        <v>CG$19</v>
      </c>
      <c r="CH926" s="215" t="str">
        <f t="shared" si="1062"/>
        <v>CH$19</v>
      </c>
      <c r="CI926" s="215" t="str">
        <f t="shared" si="1062"/>
        <v>CI$19</v>
      </c>
      <c r="CJ926" s="215" t="str">
        <f t="shared" si="1062"/>
        <v>CJ$19</v>
      </c>
      <c r="CK926" s="215" t="str">
        <f t="shared" si="1062"/>
        <v>CK$19</v>
      </c>
      <c r="CL926" s="215" t="str">
        <f t="shared" si="1062"/>
        <v>CL$19</v>
      </c>
      <c r="CN926" s="60"/>
      <c r="CO926" s="215" t="str">
        <f t="shared" ref="CO926:DL926" si="1063">CO911</f>
        <v>CO$19</v>
      </c>
      <c r="CP926" s="215" t="str">
        <f t="shared" si="1063"/>
        <v>CP$19</v>
      </c>
      <c r="CQ926" s="215" t="str">
        <f t="shared" si="1063"/>
        <v>CQ$19</v>
      </c>
      <c r="CR926" s="215" t="str">
        <f t="shared" si="1063"/>
        <v>CR$19</v>
      </c>
      <c r="CS926" s="215" t="str">
        <f t="shared" si="1063"/>
        <v>CS$19</v>
      </c>
      <c r="CT926" s="215" t="str">
        <f t="shared" si="1063"/>
        <v>CT$19</v>
      </c>
      <c r="CU926" s="215" t="str">
        <f t="shared" si="1063"/>
        <v>CU$19</v>
      </c>
      <c r="CV926" s="215" t="str">
        <f t="shared" si="1063"/>
        <v>CV$19</v>
      </c>
      <c r="CW926" s="215" t="str">
        <f t="shared" si="1063"/>
        <v>CW$19</v>
      </c>
      <c r="CX926" s="215" t="str">
        <f t="shared" si="1063"/>
        <v>CX$19</v>
      </c>
      <c r="CY926" s="215" t="str">
        <f t="shared" si="1063"/>
        <v>CY$19</v>
      </c>
      <c r="CZ926" s="215" t="str">
        <f t="shared" si="1063"/>
        <v>CZ$19</v>
      </c>
      <c r="DA926" s="215" t="str">
        <f t="shared" si="1063"/>
        <v>DA$19</v>
      </c>
      <c r="DB926" s="215" t="str">
        <f t="shared" si="1063"/>
        <v>DB$19</v>
      </c>
      <c r="DC926" s="215" t="str">
        <f t="shared" si="1063"/>
        <v>DC$19</v>
      </c>
      <c r="DD926" s="215" t="str">
        <f t="shared" si="1063"/>
        <v>DD$19</v>
      </c>
      <c r="DE926" s="215" t="str">
        <f t="shared" si="1063"/>
        <v>DE$19</v>
      </c>
      <c r="DF926" s="215" t="str">
        <f t="shared" si="1063"/>
        <v>DF$19</v>
      </c>
      <c r="DG926" s="215" t="str">
        <f t="shared" si="1063"/>
        <v>DG$19</v>
      </c>
      <c r="DH926" s="215" t="str">
        <f t="shared" si="1063"/>
        <v>DH$19</v>
      </c>
      <c r="DI926" s="215" t="str">
        <f t="shared" si="1063"/>
        <v>DI$19</v>
      </c>
      <c r="DJ926" s="215" t="str">
        <f t="shared" si="1063"/>
        <v>DJ$19</v>
      </c>
      <c r="DK926" s="215" t="str">
        <f t="shared" si="1063"/>
        <v>DK$19</v>
      </c>
      <c r="DL926" s="215" t="str">
        <f t="shared" si="1063"/>
        <v>DL$19</v>
      </c>
    </row>
    <row r="927" spans="1:116" x14ac:dyDescent="0.4">
      <c r="E927" s="8"/>
      <c r="H927" s="12"/>
      <c r="I927" s="60"/>
      <c r="J927" s="60"/>
      <c r="K927" s="15"/>
      <c r="L927" s="15"/>
      <c r="M927" s="15"/>
      <c r="N927" s="15"/>
      <c r="O927" s="15"/>
      <c r="P927" s="15"/>
      <c r="R927" s="15"/>
      <c r="S927" s="76"/>
      <c r="T927" s="76"/>
      <c r="U927" s="76"/>
      <c r="V927" s="76"/>
      <c r="W927" s="76"/>
      <c r="X927" s="76"/>
      <c r="Y927" s="76"/>
      <c r="Z927" s="76"/>
      <c r="AA927" s="76"/>
      <c r="AB927" s="76"/>
      <c r="AC927" s="76"/>
      <c r="AD927" s="76"/>
      <c r="AE927" s="76"/>
      <c r="AF927" s="76"/>
      <c r="AG927" s="76"/>
      <c r="AH927" s="76"/>
      <c r="AI927" s="76"/>
      <c r="AJ927" s="76"/>
      <c r="AK927" s="76"/>
      <c r="AL927" s="76"/>
      <c r="AM927" s="76"/>
      <c r="AN927" s="76"/>
      <c r="AO927" s="76"/>
      <c r="AP927" s="76"/>
      <c r="AQ927" s="76"/>
      <c r="AR927" s="76"/>
      <c r="AS927" s="76"/>
      <c r="AT927" s="76"/>
      <c r="AU927" s="76"/>
      <c r="AV927" s="76"/>
      <c r="AW927" s="76"/>
      <c r="AX927" s="76"/>
      <c r="AY927" s="76"/>
      <c r="AZ927" s="76"/>
      <c r="BA927" s="76"/>
      <c r="BB927" s="76"/>
      <c r="BC927" s="76"/>
      <c r="BD927" s="76"/>
      <c r="BE927" s="76"/>
      <c r="BF927" s="76"/>
      <c r="BG927" s="76"/>
      <c r="BH927" s="76"/>
      <c r="BI927" s="76"/>
      <c r="BJ927" s="76"/>
      <c r="BK927" s="76"/>
      <c r="BL927" s="76"/>
      <c r="BM927" s="76"/>
      <c r="BN927" s="76"/>
      <c r="BO927" s="76"/>
      <c r="BP927" s="76"/>
      <c r="BQ927" s="76"/>
      <c r="BR927" s="76"/>
      <c r="BS927" s="76"/>
      <c r="BT927" s="76"/>
      <c r="BU927" s="76"/>
      <c r="BV927" s="76"/>
      <c r="BW927" s="76"/>
      <c r="BX927" s="76"/>
      <c r="BY927" s="76"/>
      <c r="BZ927" s="76"/>
      <c r="CA927" s="76"/>
      <c r="CB927" s="76"/>
      <c r="CC927" s="76"/>
      <c r="CD927" s="76"/>
      <c r="CE927" s="76"/>
      <c r="CF927" s="76"/>
      <c r="CG927" s="76"/>
      <c r="CH927" s="76"/>
      <c r="CI927" s="76"/>
      <c r="CJ927" s="76"/>
      <c r="CK927" s="76"/>
      <c r="CL927" s="76"/>
      <c r="CN927" s="60"/>
      <c r="CO927" s="76"/>
      <c r="CP927" s="76"/>
      <c r="CQ927" s="76"/>
      <c r="CR927" s="76"/>
      <c r="CS927" s="76"/>
      <c r="CT927" s="76"/>
      <c r="CU927" s="76"/>
      <c r="CV927" s="76"/>
      <c r="CW927" s="76"/>
      <c r="CX927" s="76"/>
      <c r="CY927" s="76"/>
      <c r="CZ927" s="76"/>
      <c r="DA927" s="76"/>
      <c r="DB927" s="76"/>
      <c r="DC927" s="76"/>
      <c r="DD927" s="76"/>
      <c r="DE927" s="76"/>
      <c r="DF927" s="76"/>
      <c r="DG927" s="76"/>
      <c r="DH927" s="76"/>
      <c r="DI927" s="76"/>
      <c r="DJ927" s="76"/>
      <c r="DK927" s="76"/>
      <c r="DL927" s="76"/>
    </row>
    <row r="928" spans="1:116" x14ac:dyDescent="0.4">
      <c r="A928" s="174"/>
      <c r="E928" s="8"/>
      <c r="G928" s="175" t="s">
        <v>490</v>
      </c>
      <c r="H928" s="174"/>
      <c r="I928" s="176"/>
      <c r="J928" s="176"/>
      <c r="K928" s="197"/>
      <c r="L928" s="197"/>
      <c r="M928" s="197"/>
      <c r="N928" s="197"/>
      <c r="O928" s="197"/>
      <c r="P928" s="197"/>
      <c r="R928" s="198"/>
      <c r="S928" s="174"/>
      <c r="T928" s="174"/>
      <c r="U928" s="174"/>
      <c r="V928" s="174"/>
      <c r="W928" s="174"/>
      <c r="X928" s="174"/>
      <c r="Y928" s="174"/>
      <c r="Z928" s="174"/>
      <c r="AA928" s="174"/>
      <c r="AB928" s="174"/>
      <c r="AC928" s="174"/>
      <c r="AD928" s="174"/>
      <c r="AE928" s="174"/>
      <c r="AF928" s="174"/>
      <c r="AG928" s="174"/>
      <c r="AH928" s="174"/>
      <c r="AI928" s="174"/>
      <c r="AJ928" s="174"/>
      <c r="AK928" s="174"/>
      <c r="AL928" s="174"/>
      <c r="AM928" s="174"/>
      <c r="AN928" s="174"/>
      <c r="AO928" s="174"/>
      <c r="AP928" s="174"/>
      <c r="AQ928" s="174"/>
      <c r="AR928" s="174"/>
      <c r="AS928" s="174"/>
      <c r="AT928" s="174"/>
      <c r="AU928" s="174"/>
      <c r="AV928" s="174"/>
      <c r="AW928" s="174"/>
      <c r="AX928" s="174"/>
      <c r="AY928" s="174"/>
      <c r="AZ928" s="174"/>
      <c r="BA928" s="174"/>
      <c r="BB928" s="174"/>
      <c r="BC928" s="174"/>
      <c r="BD928" s="174"/>
      <c r="BE928" s="174"/>
      <c r="BF928" s="174"/>
      <c r="BG928" s="174"/>
      <c r="BH928" s="174"/>
      <c r="BI928" s="174"/>
      <c r="BJ928" s="174"/>
      <c r="BK928" s="174"/>
      <c r="BL928" s="174"/>
      <c r="BM928" s="174"/>
      <c r="BN928" s="174"/>
      <c r="BO928" s="174"/>
      <c r="BP928" s="174"/>
      <c r="BQ928" s="174"/>
      <c r="BR928" s="174"/>
      <c r="BS928" s="174"/>
      <c r="BT928" s="174"/>
      <c r="BU928" s="174"/>
      <c r="BV928" s="174"/>
      <c r="BW928" s="174"/>
      <c r="BX928" s="174"/>
      <c r="BY928" s="174"/>
      <c r="BZ928" s="174"/>
      <c r="CA928" s="174"/>
      <c r="CB928" s="174"/>
      <c r="CC928" s="174"/>
      <c r="CD928" s="174"/>
      <c r="CE928" s="174"/>
      <c r="CF928" s="174"/>
      <c r="CG928" s="174"/>
      <c r="CH928" s="174"/>
      <c r="CI928" s="174"/>
      <c r="CJ928" s="174"/>
      <c r="CK928" s="174"/>
      <c r="CL928" s="174"/>
      <c r="CN928" s="176"/>
      <c r="CO928" s="174"/>
      <c r="CP928" s="174"/>
      <c r="CQ928" s="174"/>
      <c r="CR928" s="174"/>
      <c r="CS928" s="174"/>
      <c r="CT928" s="174"/>
      <c r="CU928" s="174"/>
      <c r="CV928" s="174"/>
      <c r="CW928" s="174"/>
      <c r="CX928" s="174"/>
      <c r="CY928" s="174"/>
      <c r="CZ928" s="174"/>
      <c r="DA928" s="174"/>
      <c r="DB928" s="174"/>
      <c r="DC928" s="174"/>
      <c r="DD928" s="174"/>
      <c r="DE928" s="174"/>
      <c r="DF928" s="174"/>
      <c r="DG928" s="174"/>
      <c r="DH928" s="174"/>
      <c r="DI928" s="174"/>
      <c r="DJ928" s="174"/>
      <c r="DK928" s="174"/>
      <c r="DL928" s="174"/>
    </row>
    <row r="929" spans="1:116" x14ac:dyDescent="0.4">
      <c r="A929" s="174"/>
      <c r="E929" s="8"/>
      <c r="G929" s="175" t="s">
        <v>492</v>
      </c>
      <c r="H929" s="174"/>
      <c r="I929" s="176"/>
      <c r="J929" s="176"/>
      <c r="K929" s="197"/>
      <c r="L929" s="197"/>
      <c r="M929" s="197"/>
      <c r="N929" s="197"/>
      <c r="O929" s="197"/>
      <c r="P929" s="197"/>
      <c r="R929" s="198"/>
      <c r="S929" s="174"/>
      <c r="T929" s="174"/>
      <c r="U929" s="174"/>
      <c r="V929" s="174"/>
      <c r="W929" s="174"/>
      <c r="X929" s="174"/>
      <c r="Y929" s="174"/>
      <c r="Z929" s="174"/>
      <c r="AA929" s="174"/>
      <c r="AB929" s="174"/>
      <c r="AC929" s="174"/>
      <c r="AD929" s="174"/>
      <c r="AE929" s="174"/>
      <c r="AF929" s="174"/>
      <c r="AG929" s="174"/>
      <c r="AH929" s="174"/>
      <c r="AI929" s="174"/>
      <c r="AJ929" s="174"/>
      <c r="AK929" s="174"/>
      <c r="AL929" s="174"/>
      <c r="AM929" s="174"/>
      <c r="AN929" s="174"/>
      <c r="AO929" s="174"/>
      <c r="AP929" s="174"/>
      <c r="AQ929" s="174"/>
      <c r="AR929" s="174"/>
      <c r="AS929" s="174"/>
      <c r="AT929" s="174"/>
      <c r="AU929" s="174"/>
      <c r="AV929" s="174"/>
      <c r="AW929" s="174"/>
      <c r="AX929" s="174"/>
      <c r="AY929" s="174"/>
      <c r="AZ929" s="174"/>
      <c r="BA929" s="174"/>
      <c r="BB929" s="174"/>
      <c r="BC929" s="174"/>
      <c r="BD929" s="174"/>
      <c r="BE929" s="174"/>
      <c r="BF929" s="174"/>
      <c r="BG929" s="174"/>
      <c r="BH929" s="174"/>
      <c r="BI929" s="174"/>
      <c r="BJ929" s="174"/>
      <c r="BK929" s="174"/>
      <c r="BL929" s="174"/>
      <c r="BM929" s="174"/>
      <c r="BN929" s="174"/>
      <c r="BO929" s="174"/>
      <c r="BP929" s="174"/>
      <c r="BQ929" s="174"/>
      <c r="BR929" s="174"/>
      <c r="BS929" s="174"/>
      <c r="BT929" s="174"/>
      <c r="BU929" s="174"/>
      <c r="BV929" s="174"/>
      <c r="BW929" s="174"/>
      <c r="BX929" s="174"/>
      <c r="BY929" s="174"/>
      <c r="BZ929" s="174"/>
      <c r="CA929" s="174"/>
      <c r="CB929" s="174"/>
      <c r="CC929" s="174"/>
      <c r="CD929" s="174"/>
      <c r="CE929" s="174"/>
      <c r="CF929" s="174"/>
      <c r="CG929" s="174"/>
      <c r="CH929" s="174"/>
      <c r="CI929" s="174"/>
      <c r="CJ929" s="174"/>
      <c r="CK929" s="174"/>
      <c r="CL929" s="174"/>
      <c r="CN929" s="176"/>
      <c r="CO929" s="174"/>
      <c r="CP929" s="174"/>
      <c r="CQ929" s="174"/>
      <c r="CR929" s="174"/>
      <c r="CS929" s="174"/>
      <c r="CT929" s="174"/>
      <c r="CU929" s="174"/>
      <c r="CV929" s="174"/>
      <c r="CW929" s="174"/>
      <c r="CX929" s="174"/>
      <c r="CY929" s="174"/>
      <c r="CZ929" s="174"/>
      <c r="DA929" s="174"/>
      <c r="DB929" s="174"/>
      <c r="DC929" s="174"/>
      <c r="DD929" s="174"/>
      <c r="DE929" s="174"/>
      <c r="DF929" s="174"/>
      <c r="DG929" s="174"/>
      <c r="DH929" s="174"/>
      <c r="DI929" s="174"/>
      <c r="DJ929" s="174"/>
      <c r="DK929" s="174"/>
      <c r="DL929" s="174"/>
    </row>
    <row r="930" spans="1:116" x14ac:dyDescent="0.4">
      <c r="A930" s="174"/>
      <c r="E930" s="8"/>
      <c r="G930" s="175" t="s">
        <v>461</v>
      </c>
      <c r="H930" s="174"/>
      <c r="I930" s="176"/>
      <c r="J930" s="176"/>
      <c r="K930" s="197"/>
      <c r="L930" s="197"/>
      <c r="M930" s="197"/>
      <c r="N930" s="197"/>
      <c r="O930" s="197"/>
      <c r="P930" s="197"/>
      <c r="R930" s="198"/>
      <c r="S930" s="199" t="str">
        <f t="shared" ref="S930:AX930" si="1064">S$20</f>
        <v>S$16</v>
      </c>
      <c r="T930" s="199" t="str">
        <f t="shared" si="1064"/>
        <v>T$16</v>
      </c>
      <c r="U930" s="199" t="str">
        <f t="shared" si="1064"/>
        <v>U$16</v>
      </c>
      <c r="V930" s="199" t="str">
        <f t="shared" si="1064"/>
        <v>V$16</v>
      </c>
      <c r="W930" s="199" t="str">
        <f t="shared" si="1064"/>
        <v>W$16</v>
      </c>
      <c r="X930" s="199" t="str">
        <f t="shared" si="1064"/>
        <v>X$16</v>
      </c>
      <c r="Y930" s="199" t="str">
        <f t="shared" si="1064"/>
        <v>Y$16</v>
      </c>
      <c r="Z930" s="199" t="str">
        <f t="shared" si="1064"/>
        <v>Z$16</v>
      </c>
      <c r="AA930" s="199" t="str">
        <f t="shared" si="1064"/>
        <v>AA$16</v>
      </c>
      <c r="AB930" s="199" t="str">
        <f t="shared" si="1064"/>
        <v>AB$16</v>
      </c>
      <c r="AC930" s="199" t="str">
        <f t="shared" si="1064"/>
        <v>AC$16</v>
      </c>
      <c r="AD930" s="199" t="str">
        <f t="shared" si="1064"/>
        <v>AD$16</v>
      </c>
      <c r="AE930" s="199" t="str">
        <f t="shared" si="1064"/>
        <v>AE$16</v>
      </c>
      <c r="AF930" s="199" t="str">
        <f t="shared" si="1064"/>
        <v>AF$16</v>
      </c>
      <c r="AG930" s="199" t="str">
        <f t="shared" si="1064"/>
        <v>AG$16</v>
      </c>
      <c r="AH930" s="199" t="str">
        <f t="shared" si="1064"/>
        <v>AH$16</v>
      </c>
      <c r="AI930" s="199" t="str">
        <f t="shared" si="1064"/>
        <v>AI$16</v>
      </c>
      <c r="AJ930" s="199" t="str">
        <f t="shared" si="1064"/>
        <v>AJ$16</v>
      </c>
      <c r="AK930" s="199" t="str">
        <f t="shared" si="1064"/>
        <v>AK$16</v>
      </c>
      <c r="AL930" s="199" t="str">
        <f t="shared" si="1064"/>
        <v>AL$16</v>
      </c>
      <c r="AM930" s="199" t="str">
        <f t="shared" si="1064"/>
        <v>AM$16</v>
      </c>
      <c r="AN930" s="199" t="str">
        <f t="shared" si="1064"/>
        <v>AN$16</v>
      </c>
      <c r="AO930" s="199" t="str">
        <f t="shared" si="1064"/>
        <v>AO$16</v>
      </c>
      <c r="AP930" s="199" t="str">
        <f t="shared" si="1064"/>
        <v>AP$16</v>
      </c>
      <c r="AQ930" s="199" t="str">
        <f t="shared" si="1064"/>
        <v>AQ$16</v>
      </c>
      <c r="AR930" s="199" t="str">
        <f t="shared" si="1064"/>
        <v>AR$16</v>
      </c>
      <c r="AS930" s="199" t="str">
        <f t="shared" si="1064"/>
        <v>AS$16</v>
      </c>
      <c r="AT930" s="199" t="str">
        <f t="shared" si="1064"/>
        <v>AT$16</v>
      </c>
      <c r="AU930" s="199" t="str">
        <f t="shared" si="1064"/>
        <v>AU$16</v>
      </c>
      <c r="AV930" s="199" t="str">
        <f t="shared" si="1064"/>
        <v>AV$16</v>
      </c>
      <c r="AW930" s="199" t="str">
        <f t="shared" si="1064"/>
        <v>AW$16</v>
      </c>
      <c r="AX930" s="199" t="str">
        <f t="shared" si="1064"/>
        <v>AX$16</v>
      </c>
      <c r="AY930" s="199" t="str">
        <f t="shared" ref="AY930:CD930" si="1065">AY$20</f>
        <v>AY$16</v>
      </c>
      <c r="AZ930" s="199" t="str">
        <f t="shared" si="1065"/>
        <v>AZ$16</v>
      </c>
      <c r="BA930" s="199" t="str">
        <f t="shared" si="1065"/>
        <v>BA$16</v>
      </c>
      <c r="BB930" s="199" t="str">
        <f t="shared" si="1065"/>
        <v>BB$16</v>
      </c>
      <c r="BC930" s="199" t="str">
        <f t="shared" si="1065"/>
        <v>BC$16</v>
      </c>
      <c r="BD930" s="199" t="str">
        <f t="shared" si="1065"/>
        <v>BD$16</v>
      </c>
      <c r="BE930" s="199" t="str">
        <f t="shared" si="1065"/>
        <v>BE$16</v>
      </c>
      <c r="BF930" s="199" t="str">
        <f t="shared" si="1065"/>
        <v>BF$16</v>
      </c>
      <c r="BG930" s="199" t="str">
        <f t="shared" si="1065"/>
        <v>BG$16</v>
      </c>
      <c r="BH930" s="199" t="str">
        <f t="shared" si="1065"/>
        <v>BH$16</v>
      </c>
      <c r="BI930" s="199" t="str">
        <f t="shared" si="1065"/>
        <v>BI$16</v>
      </c>
      <c r="BJ930" s="199" t="str">
        <f t="shared" si="1065"/>
        <v>BJ$16</v>
      </c>
      <c r="BK930" s="199" t="str">
        <f t="shared" si="1065"/>
        <v>BK$16</v>
      </c>
      <c r="BL930" s="199" t="str">
        <f t="shared" si="1065"/>
        <v>BL$16</v>
      </c>
      <c r="BM930" s="199" t="str">
        <f t="shared" si="1065"/>
        <v>BM$16</v>
      </c>
      <c r="BN930" s="199" t="str">
        <f t="shared" si="1065"/>
        <v>BN$16</v>
      </c>
      <c r="BO930" s="199" t="str">
        <f t="shared" si="1065"/>
        <v>BO$16</v>
      </c>
      <c r="BP930" s="199" t="str">
        <f t="shared" si="1065"/>
        <v>BP$16</v>
      </c>
      <c r="BQ930" s="199" t="str">
        <f t="shared" si="1065"/>
        <v>BQ$16</v>
      </c>
      <c r="BR930" s="199" t="str">
        <f t="shared" si="1065"/>
        <v>BR$16</v>
      </c>
      <c r="BS930" s="199" t="str">
        <f t="shared" si="1065"/>
        <v>BS$16</v>
      </c>
      <c r="BT930" s="199" t="str">
        <f t="shared" si="1065"/>
        <v>BT$16</v>
      </c>
      <c r="BU930" s="199" t="str">
        <f t="shared" si="1065"/>
        <v>BU$16</v>
      </c>
      <c r="BV930" s="199" t="str">
        <f t="shared" si="1065"/>
        <v>BV$16</v>
      </c>
      <c r="BW930" s="199" t="str">
        <f t="shared" si="1065"/>
        <v>BW$16</v>
      </c>
      <c r="BX930" s="199" t="str">
        <f t="shared" si="1065"/>
        <v>BX$16</v>
      </c>
      <c r="BY930" s="199" t="str">
        <f t="shared" si="1065"/>
        <v>BY$16</v>
      </c>
      <c r="BZ930" s="199" t="str">
        <f t="shared" si="1065"/>
        <v>BZ$16</v>
      </c>
      <c r="CA930" s="199" t="str">
        <f t="shared" si="1065"/>
        <v>CA$16</v>
      </c>
      <c r="CB930" s="199" t="str">
        <f t="shared" si="1065"/>
        <v>CB$16</v>
      </c>
      <c r="CC930" s="199" t="str">
        <f t="shared" si="1065"/>
        <v>CC$16</v>
      </c>
      <c r="CD930" s="199" t="str">
        <f t="shared" si="1065"/>
        <v>CD$16</v>
      </c>
      <c r="CE930" s="199" t="str">
        <f t="shared" ref="CE930:CL930" si="1066">CE$20</f>
        <v>CE$16</v>
      </c>
      <c r="CF930" s="199" t="str">
        <f t="shared" si="1066"/>
        <v>CF$16</v>
      </c>
      <c r="CG930" s="199" t="str">
        <f t="shared" si="1066"/>
        <v>CG$16</v>
      </c>
      <c r="CH930" s="199" t="str">
        <f t="shared" si="1066"/>
        <v>CH$16</v>
      </c>
      <c r="CI930" s="199" t="str">
        <f t="shared" si="1066"/>
        <v>CI$16</v>
      </c>
      <c r="CJ930" s="199" t="str">
        <f t="shared" si="1066"/>
        <v>CJ$16</v>
      </c>
      <c r="CK930" s="199" t="str">
        <f t="shared" si="1066"/>
        <v>CK$16</v>
      </c>
      <c r="CL930" s="199" t="str">
        <f t="shared" si="1066"/>
        <v>CL$16</v>
      </c>
      <c r="CN930" s="176"/>
      <c r="CO930" s="199" t="str">
        <f t="shared" ref="CO930:DL930" si="1067">CO$20</f>
        <v>CO$16</v>
      </c>
      <c r="CP930" s="199" t="str">
        <f t="shared" si="1067"/>
        <v>CP$16</v>
      </c>
      <c r="CQ930" s="199" t="str">
        <f t="shared" si="1067"/>
        <v>CQ$16</v>
      </c>
      <c r="CR930" s="199" t="str">
        <f t="shared" si="1067"/>
        <v>CR$16</v>
      </c>
      <c r="CS930" s="199" t="str">
        <f t="shared" si="1067"/>
        <v>CS$16</v>
      </c>
      <c r="CT930" s="199" t="str">
        <f t="shared" si="1067"/>
        <v>CT$16</v>
      </c>
      <c r="CU930" s="199" t="str">
        <f t="shared" si="1067"/>
        <v>CU$16</v>
      </c>
      <c r="CV930" s="199" t="str">
        <f t="shared" si="1067"/>
        <v>CV$16</v>
      </c>
      <c r="CW930" s="199" t="str">
        <f t="shared" si="1067"/>
        <v>CW$16</v>
      </c>
      <c r="CX930" s="199" t="str">
        <f t="shared" si="1067"/>
        <v>CX$16</v>
      </c>
      <c r="CY930" s="199" t="str">
        <f t="shared" si="1067"/>
        <v>CY$16</v>
      </c>
      <c r="CZ930" s="199" t="str">
        <f t="shared" si="1067"/>
        <v>CZ$16</v>
      </c>
      <c r="DA930" s="199" t="str">
        <f t="shared" si="1067"/>
        <v>DA$16</v>
      </c>
      <c r="DB930" s="199" t="str">
        <f t="shared" si="1067"/>
        <v>DB$16</v>
      </c>
      <c r="DC930" s="199" t="str">
        <f t="shared" si="1067"/>
        <v>DC$16</v>
      </c>
      <c r="DD930" s="199" t="str">
        <f t="shared" si="1067"/>
        <v>DD$16</v>
      </c>
      <c r="DE930" s="199" t="str">
        <f t="shared" si="1067"/>
        <v>DE$16</v>
      </c>
      <c r="DF930" s="199" t="str">
        <f t="shared" si="1067"/>
        <v>DF$16</v>
      </c>
      <c r="DG930" s="199" t="str">
        <f t="shared" si="1067"/>
        <v>DG$16</v>
      </c>
      <c r="DH930" s="199" t="str">
        <f t="shared" si="1067"/>
        <v>DH$16</v>
      </c>
      <c r="DI930" s="199" t="str">
        <f t="shared" si="1067"/>
        <v>DI$16</v>
      </c>
      <c r="DJ930" s="199" t="str">
        <f t="shared" si="1067"/>
        <v>DJ$16</v>
      </c>
      <c r="DK930" s="199" t="str">
        <f t="shared" si="1067"/>
        <v>DK$16</v>
      </c>
      <c r="DL930" s="199" t="str">
        <f t="shared" si="1067"/>
        <v>DL$16</v>
      </c>
    </row>
    <row r="931" spans="1:116" x14ac:dyDescent="0.4">
      <c r="A931" s="174"/>
      <c r="E931" s="8"/>
      <c r="G931" s="175" t="s">
        <v>462</v>
      </c>
      <c r="H931" s="200"/>
      <c r="I931" s="201"/>
      <c r="J931" s="201"/>
      <c r="K931" s="202"/>
      <c r="L931" s="202"/>
      <c r="M931" s="202"/>
      <c r="N931" s="202"/>
      <c r="O931" s="202"/>
      <c r="P931" s="202"/>
      <c r="R931" s="202"/>
      <c r="S931" s="199" t="str">
        <f t="shared" ref="S931:AX931" si="1068">S$21</f>
        <v>S$17</v>
      </c>
      <c r="T931" s="199" t="str">
        <f t="shared" si="1068"/>
        <v>T$17</v>
      </c>
      <c r="U931" s="199" t="str">
        <f t="shared" si="1068"/>
        <v>U$17</v>
      </c>
      <c r="V931" s="199" t="str">
        <f t="shared" si="1068"/>
        <v>V$17</v>
      </c>
      <c r="W931" s="199" t="str">
        <f t="shared" si="1068"/>
        <v>W$17</v>
      </c>
      <c r="X931" s="199" t="str">
        <f t="shared" si="1068"/>
        <v>X$17</v>
      </c>
      <c r="Y931" s="199" t="str">
        <f t="shared" si="1068"/>
        <v>Y$17</v>
      </c>
      <c r="Z931" s="199" t="str">
        <f t="shared" si="1068"/>
        <v>Z$17</v>
      </c>
      <c r="AA931" s="199" t="str">
        <f t="shared" si="1068"/>
        <v>AA$17</v>
      </c>
      <c r="AB931" s="199" t="str">
        <f t="shared" si="1068"/>
        <v>AB$17</v>
      </c>
      <c r="AC931" s="199" t="str">
        <f t="shared" si="1068"/>
        <v>AC$17</v>
      </c>
      <c r="AD931" s="199" t="str">
        <f t="shared" si="1068"/>
        <v>AD$17</v>
      </c>
      <c r="AE931" s="199" t="str">
        <f t="shared" si="1068"/>
        <v>AE$17</v>
      </c>
      <c r="AF931" s="199" t="str">
        <f t="shared" si="1068"/>
        <v>AF$17</v>
      </c>
      <c r="AG931" s="199" t="str">
        <f t="shared" si="1068"/>
        <v>AG$17</v>
      </c>
      <c r="AH931" s="199" t="str">
        <f t="shared" si="1068"/>
        <v>AH$17</v>
      </c>
      <c r="AI931" s="199" t="str">
        <f t="shared" si="1068"/>
        <v>AI$17</v>
      </c>
      <c r="AJ931" s="199" t="str">
        <f t="shared" si="1068"/>
        <v>AJ$17</v>
      </c>
      <c r="AK931" s="199" t="str">
        <f t="shared" si="1068"/>
        <v>AK$17</v>
      </c>
      <c r="AL931" s="199" t="str">
        <f t="shared" si="1068"/>
        <v>AL$17</v>
      </c>
      <c r="AM931" s="199" t="str">
        <f t="shared" si="1068"/>
        <v>AM$17</v>
      </c>
      <c r="AN931" s="199" t="str">
        <f t="shared" si="1068"/>
        <v>AN$17</v>
      </c>
      <c r="AO931" s="199" t="str">
        <f t="shared" si="1068"/>
        <v>AO$17</v>
      </c>
      <c r="AP931" s="199" t="str">
        <f t="shared" si="1068"/>
        <v>AP$17</v>
      </c>
      <c r="AQ931" s="199" t="str">
        <f t="shared" si="1068"/>
        <v>AQ$17</v>
      </c>
      <c r="AR931" s="199" t="str">
        <f t="shared" si="1068"/>
        <v>AR$17</v>
      </c>
      <c r="AS931" s="199" t="str">
        <f t="shared" si="1068"/>
        <v>AS$17</v>
      </c>
      <c r="AT931" s="199" t="str">
        <f t="shared" si="1068"/>
        <v>AT$17</v>
      </c>
      <c r="AU931" s="199" t="str">
        <f t="shared" si="1068"/>
        <v>AU$17</v>
      </c>
      <c r="AV931" s="199" t="str">
        <f t="shared" si="1068"/>
        <v>AV$17</v>
      </c>
      <c r="AW931" s="199" t="str">
        <f t="shared" si="1068"/>
        <v>AW$17</v>
      </c>
      <c r="AX931" s="199" t="str">
        <f t="shared" si="1068"/>
        <v>AX$17</v>
      </c>
      <c r="AY931" s="199" t="str">
        <f t="shared" ref="AY931:CD931" si="1069">AY$21</f>
        <v>AY$17</v>
      </c>
      <c r="AZ931" s="199" t="str">
        <f t="shared" si="1069"/>
        <v>AZ$17</v>
      </c>
      <c r="BA931" s="199" t="str">
        <f t="shared" si="1069"/>
        <v>BA$17</v>
      </c>
      <c r="BB931" s="199" t="str">
        <f t="shared" si="1069"/>
        <v>BB$17</v>
      </c>
      <c r="BC931" s="199" t="str">
        <f t="shared" si="1069"/>
        <v>BC$17</v>
      </c>
      <c r="BD931" s="199" t="str">
        <f t="shared" si="1069"/>
        <v>BD$17</v>
      </c>
      <c r="BE931" s="199" t="str">
        <f t="shared" si="1069"/>
        <v>BE$17</v>
      </c>
      <c r="BF931" s="199" t="str">
        <f t="shared" si="1069"/>
        <v>BF$17</v>
      </c>
      <c r="BG931" s="199" t="str">
        <f t="shared" si="1069"/>
        <v>BG$17</v>
      </c>
      <c r="BH931" s="199" t="str">
        <f t="shared" si="1069"/>
        <v>BH$17</v>
      </c>
      <c r="BI931" s="199" t="str">
        <f t="shared" si="1069"/>
        <v>BI$17</v>
      </c>
      <c r="BJ931" s="199" t="str">
        <f t="shared" si="1069"/>
        <v>BJ$17</v>
      </c>
      <c r="BK931" s="199" t="str">
        <f t="shared" si="1069"/>
        <v>BK$17</v>
      </c>
      <c r="BL931" s="199" t="str">
        <f t="shared" si="1069"/>
        <v>BL$17</v>
      </c>
      <c r="BM931" s="199" t="str">
        <f t="shared" si="1069"/>
        <v>BM$17</v>
      </c>
      <c r="BN931" s="199" t="str">
        <f t="shared" si="1069"/>
        <v>BN$17</v>
      </c>
      <c r="BO931" s="199" t="str">
        <f t="shared" si="1069"/>
        <v>BO$17</v>
      </c>
      <c r="BP931" s="199" t="str">
        <f t="shared" si="1069"/>
        <v>BP$17</v>
      </c>
      <c r="BQ931" s="199" t="str">
        <f t="shared" si="1069"/>
        <v>BQ$17</v>
      </c>
      <c r="BR931" s="199" t="str">
        <f t="shared" si="1069"/>
        <v>BR$17</v>
      </c>
      <c r="BS931" s="199" t="str">
        <f t="shared" si="1069"/>
        <v>BS$17</v>
      </c>
      <c r="BT931" s="199" t="str">
        <f t="shared" si="1069"/>
        <v>BT$17</v>
      </c>
      <c r="BU931" s="199" t="str">
        <f t="shared" si="1069"/>
        <v>BU$17</v>
      </c>
      <c r="BV931" s="199" t="str">
        <f t="shared" si="1069"/>
        <v>BV$17</v>
      </c>
      <c r="BW931" s="199" t="str">
        <f t="shared" si="1069"/>
        <v>BW$17</v>
      </c>
      <c r="BX931" s="199" t="str">
        <f t="shared" si="1069"/>
        <v>BX$17</v>
      </c>
      <c r="BY931" s="199" t="str">
        <f t="shared" si="1069"/>
        <v>BY$17</v>
      </c>
      <c r="BZ931" s="199" t="str">
        <f t="shared" si="1069"/>
        <v>BZ$17</v>
      </c>
      <c r="CA931" s="199" t="str">
        <f t="shared" si="1069"/>
        <v>CA$17</v>
      </c>
      <c r="CB931" s="199" t="str">
        <f t="shared" si="1069"/>
        <v>CB$17</v>
      </c>
      <c r="CC931" s="199" t="str">
        <f t="shared" si="1069"/>
        <v>CC$17</v>
      </c>
      <c r="CD931" s="199" t="str">
        <f t="shared" si="1069"/>
        <v>CD$17</v>
      </c>
      <c r="CE931" s="199" t="str">
        <f t="shared" ref="CE931:CL931" si="1070">CE$21</f>
        <v>CE$17</v>
      </c>
      <c r="CF931" s="199" t="str">
        <f t="shared" si="1070"/>
        <v>CF$17</v>
      </c>
      <c r="CG931" s="199" t="str">
        <f t="shared" si="1070"/>
        <v>CG$17</v>
      </c>
      <c r="CH931" s="199" t="str">
        <f t="shared" si="1070"/>
        <v>CH$17</v>
      </c>
      <c r="CI931" s="199" t="str">
        <f t="shared" si="1070"/>
        <v>CI$17</v>
      </c>
      <c r="CJ931" s="199" t="str">
        <f t="shared" si="1070"/>
        <v>CJ$17</v>
      </c>
      <c r="CK931" s="199" t="str">
        <f t="shared" si="1070"/>
        <v>CK$17</v>
      </c>
      <c r="CL931" s="199" t="str">
        <f t="shared" si="1070"/>
        <v>CL$17</v>
      </c>
      <c r="CN931" s="201"/>
      <c r="CO931" s="199" t="str">
        <f t="shared" ref="CO931:DL931" si="1071">CO$21</f>
        <v>CO$17</v>
      </c>
      <c r="CP931" s="199" t="str">
        <f t="shared" si="1071"/>
        <v>CP$17</v>
      </c>
      <c r="CQ931" s="199" t="str">
        <f t="shared" si="1071"/>
        <v>CQ$17</v>
      </c>
      <c r="CR931" s="199" t="str">
        <f t="shared" si="1071"/>
        <v>CR$17</v>
      </c>
      <c r="CS931" s="199" t="str">
        <f t="shared" si="1071"/>
        <v>CS$17</v>
      </c>
      <c r="CT931" s="199" t="str">
        <f t="shared" si="1071"/>
        <v>CT$17</v>
      </c>
      <c r="CU931" s="199" t="str">
        <f t="shared" si="1071"/>
        <v>CU$17</v>
      </c>
      <c r="CV931" s="199" t="str">
        <f t="shared" si="1071"/>
        <v>CV$17</v>
      </c>
      <c r="CW931" s="199" t="str">
        <f t="shared" si="1071"/>
        <v>CW$17</v>
      </c>
      <c r="CX931" s="199" t="str">
        <f t="shared" si="1071"/>
        <v>CX$17</v>
      </c>
      <c r="CY931" s="199" t="str">
        <f t="shared" si="1071"/>
        <v>CY$17</v>
      </c>
      <c r="CZ931" s="199" t="str">
        <f t="shared" si="1071"/>
        <v>CZ$17</v>
      </c>
      <c r="DA931" s="199" t="str">
        <f t="shared" si="1071"/>
        <v>DA$17</v>
      </c>
      <c r="DB931" s="199" t="str">
        <f t="shared" si="1071"/>
        <v>DB$17</v>
      </c>
      <c r="DC931" s="199" t="str">
        <f t="shared" si="1071"/>
        <v>DC$17</v>
      </c>
      <c r="DD931" s="199" t="str">
        <f t="shared" si="1071"/>
        <v>DD$17</v>
      </c>
      <c r="DE931" s="199" t="str">
        <f t="shared" si="1071"/>
        <v>DE$17</v>
      </c>
      <c r="DF931" s="199" t="str">
        <f t="shared" si="1071"/>
        <v>DF$17</v>
      </c>
      <c r="DG931" s="199" t="str">
        <f t="shared" si="1071"/>
        <v>DG$17</v>
      </c>
      <c r="DH931" s="199" t="str">
        <f t="shared" si="1071"/>
        <v>DH$17</v>
      </c>
      <c r="DI931" s="199" t="str">
        <f t="shared" si="1071"/>
        <v>DI$17</v>
      </c>
      <c r="DJ931" s="199" t="str">
        <f t="shared" si="1071"/>
        <v>DJ$17</v>
      </c>
      <c r="DK931" s="199" t="str">
        <f t="shared" si="1071"/>
        <v>DK$17</v>
      </c>
      <c r="DL931" s="199" t="str">
        <f t="shared" si="1071"/>
        <v>DL$17</v>
      </c>
    </row>
    <row r="932" spans="1:116" x14ac:dyDescent="0.4">
      <c r="A932" s="174"/>
      <c r="E932" s="8"/>
      <c r="G932" s="175" t="s">
        <v>491</v>
      </c>
      <c r="H932" s="200"/>
      <c r="I932" s="201"/>
      <c r="J932" s="201"/>
      <c r="K932" s="202"/>
      <c r="L932" s="202"/>
      <c r="M932" s="202"/>
      <c r="N932" s="202"/>
      <c r="O932" s="202"/>
      <c r="P932" s="202"/>
      <c r="R932" s="202"/>
      <c r="S932" s="190"/>
      <c r="T932" s="190"/>
      <c r="U932" s="190"/>
      <c r="V932" s="190"/>
      <c r="W932" s="190"/>
      <c r="X932" s="190"/>
      <c r="Y932" s="190"/>
      <c r="Z932" s="190"/>
      <c r="AA932" s="190"/>
      <c r="AB932" s="190"/>
      <c r="AC932" s="190"/>
      <c r="AD932" s="190"/>
      <c r="AE932" s="190"/>
      <c r="AF932" s="190"/>
      <c r="AG932" s="190"/>
      <c r="AH932" s="190"/>
      <c r="AI932" s="190"/>
      <c r="AJ932" s="190"/>
      <c r="AK932" s="190"/>
      <c r="AL932" s="190"/>
      <c r="AM932" s="190"/>
      <c r="AN932" s="190"/>
      <c r="AO932" s="190"/>
      <c r="AP932" s="190"/>
      <c r="AQ932" s="190"/>
      <c r="AR932" s="190"/>
      <c r="AS932" s="190"/>
      <c r="AT932" s="190"/>
      <c r="AU932" s="190"/>
      <c r="AV932" s="190"/>
      <c r="AW932" s="190"/>
      <c r="AX932" s="190"/>
      <c r="AY932" s="190"/>
      <c r="AZ932" s="190"/>
      <c r="BA932" s="190"/>
      <c r="BB932" s="190"/>
      <c r="BC932" s="190"/>
      <c r="BD932" s="190"/>
      <c r="BE932" s="190"/>
      <c r="BF932" s="190"/>
      <c r="BG932" s="190"/>
      <c r="BH932" s="190"/>
      <c r="BI932" s="190"/>
      <c r="BJ932" s="190"/>
      <c r="BK932" s="190"/>
      <c r="BL932" s="190"/>
      <c r="BM932" s="190"/>
      <c r="BN932" s="190"/>
      <c r="BO932" s="190"/>
      <c r="BP932" s="190"/>
      <c r="BQ932" s="190"/>
      <c r="BR932" s="190"/>
      <c r="BS932" s="190"/>
      <c r="BT932" s="190"/>
      <c r="BU932" s="190"/>
      <c r="BV932" s="190"/>
      <c r="BW932" s="190"/>
      <c r="BX932" s="190"/>
      <c r="BY932" s="190"/>
      <c r="BZ932" s="190"/>
      <c r="CA932" s="190"/>
      <c r="CB932" s="190"/>
      <c r="CC932" s="190"/>
      <c r="CD932" s="190"/>
      <c r="CE932" s="190"/>
      <c r="CF932" s="190"/>
      <c r="CG932" s="190"/>
      <c r="CH932" s="190"/>
      <c r="CI932" s="190"/>
      <c r="CJ932" s="190"/>
      <c r="CK932" s="190"/>
      <c r="CL932" s="190"/>
      <c r="CN932" s="201"/>
      <c r="CO932" s="190"/>
      <c r="CP932" s="190"/>
      <c r="CQ932" s="190"/>
      <c r="CR932" s="190"/>
      <c r="CS932" s="190"/>
      <c r="CT932" s="190"/>
      <c r="CU932" s="190"/>
      <c r="CV932" s="190"/>
      <c r="CW932" s="190"/>
      <c r="CX932" s="190"/>
      <c r="CY932" s="190"/>
      <c r="CZ932" s="190"/>
      <c r="DA932" s="190"/>
      <c r="DB932" s="190"/>
      <c r="DC932" s="190"/>
      <c r="DD932" s="190"/>
      <c r="DE932" s="190"/>
      <c r="DF932" s="190"/>
      <c r="DG932" s="190"/>
      <c r="DH932" s="190"/>
      <c r="DI932" s="190"/>
      <c r="DJ932" s="190"/>
      <c r="DK932" s="190"/>
      <c r="DL932" s="190"/>
    </row>
    <row r="933" spans="1:116" x14ac:dyDescent="0.4">
      <c r="A933" s="174"/>
      <c r="E933" s="8"/>
      <c r="G933" s="175" t="s">
        <v>505</v>
      </c>
      <c r="H933" s="200"/>
      <c r="I933" s="201"/>
      <c r="J933" s="201"/>
      <c r="K933" s="202"/>
      <c r="L933" s="202"/>
      <c r="M933" s="202"/>
      <c r="N933" s="202"/>
      <c r="O933" s="202"/>
      <c r="P933" s="202"/>
      <c r="R933" s="202"/>
      <c r="S933" s="190"/>
      <c r="T933" s="190"/>
      <c r="U933" s="190"/>
      <c r="V933" s="190"/>
      <c r="W933" s="190"/>
      <c r="X933" s="190"/>
      <c r="Y933" s="190"/>
      <c r="Z933" s="190"/>
      <c r="AA933" s="190"/>
      <c r="AB933" s="190"/>
      <c r="AC933" s="190"/>
      <c r="AD933" s="190"/>
      <c r="AE933" s="190"/>
      <c r="AF933" s="190"/>
      <c r="AG933" s="190"/>
      <c r="AH933" s="190"/>
      <c r="AI933" s="190"/>
      <c r="AJ933" s="190"/>
      <c r="AK933" s="190"/>
      <c r="AL933" s="190"/>
      <c r="AM933" s="190"/>
      <c r="AN933" s="190"/>
      <c r="AO933" s="190"/>
      <c r="AP933" s="190"/>
      <c r="AQ933" s="190"/>
      <c r="AR933" s="190"/>
      <c r="AS933" s="190"/>
      <c r="AT933" s="190"/>
      <c r="AU933" s="190"/>
      <c r="AV933" s="190"/>
      <c r="AW933" s="190"/>
      <c r="AX933" s="190"/>
      <c r="AY933" s="190"/>
      <c r="AZ933" s="190"/>
      <c r="BA933" s="190"/>
      <c r="BB933" s="190"/>
      <c r="BC933" s="190"/>
      <c r="BD933" s="190"/>
      <c r="BE933" s="190"/>
      <c r="BF933" s="190"/>
      <c r="BG933" s="190"/>
      <c r="BH933" s="190"/>
      <c r="BI933" s="190"/>
      <c r="BJ933" s="190"/>
      <c r="BK933" s="190"/>
      <c r="BL933" s="190"/>
      <c r="BM933" s="190"/>
      <c r="BN933" s="190"/>
      <c r="BO933" s="190"/>
      <c r="BP933" s="190"/>
      <c r="BQ933" s="190"/>
      <c r="BR933" s="190"/>
      <c r="BS933" s="190"/>
      <c r="BT933" s="190"/>
      <c r="BU933" s="190"/>
      <c r="BV933" s="190"/>
      <c r="BW933" s="190"/>
      <c r="BX933" s="190"/>
      <c r="BY933" s="190"/>
      <c r="BZ933" s="190"/>
      <c r="CA933" s="190"/>
      <c r="CB933" s="190"/>
      <c r="CC933" s="190"/>
      <c r="CD933" s="190"/>
      <c r="CE933" s="190"/>
      <c r="CF933" s="190"/>
      <c r="CG933" s="190"/>
      <c r="CH933" s="190"/>
      <c r="CI933" s="190"/>
      <c r="CJ933" s="190"/>
      <c r="CK933" s="190"/>
      <c r="CL933" s="190"/>
      <c r="CN933" s="201"/>
      <c r="CO933" s="190"/>
      <c r="CP933" s="190"/>
      <c r="CQ933" s="190"/>
      <c r="CR933" s="190"/>
      <c r="CS933" s="190"/>
      <c r="CT933" s="190"/>
      <c r="CU933" s="190"/>
      <c r="CV933" s="190"/>
      <c r="CW933" s="190"/>
      <c r="CX933" s="190"/>
      <c r="CY933" s="190"/>
      <c r="CZ933" s="190"/>
      <c r="DA933" s="190"/>
      <c r="DB933" s="190"/>
      <c r="DC933" s="190"/>
      <c r="DD933" s="190"/>
      <c r="DE933" s="190"/>
      <c r="DF933" s="190"/>
      <c r="DG933" s="190"/>
      <c r="DH933" s="190"/>
      <c r="DI933" s="190"/>
      <c r="DJ933" s="190"/>
      <c r="DK933" s="190"/>
      <c r="DL933" s="190"/>
    </row>
    <row r="934" spans="1:116" x14ac:dyDescent="0.4">
      <c r="A934" s="174"/>
      <c r="E934" s="8"/>
      <c r="G934" s="175" t="s">
        <v>463</v>
      </c>
      <c r="H934" s="200"/>
      <c r="I934" s="201"/>
      <c r="J934" s="201"/>
      <c r="K934" s="202"/>
      <c r="L934" s="202"/>
      <c r="M934" s="202"/>
      <c r="N934" s="202"/>
      <c r="O934" s="202"/>
      <c r="P934" s="202"/>
      <c r="R934" s="202"/>
      <c r="S934" s="190" t="str">
        <f t="shared" ref="S934:AX934" si="1072">S$22</f>
        <v>S$18</v>
      </c>
      <c r="T934" s="190" t="str">
        <f t="shared" si="1072"/>
        <v>T$18</v>
      </c>
      <c r="U934" s="190" t="str">
        <f t="shared" si="1072"/>
        <v>U$18</v>
      </c>
      <c r="V934" s="190" t="str">
        <f t="shared" si="1072"/>
        <v>V$18</v>
      </c>
      <c r="W934" s="190" t="str">
        <f t="shared" si="1072"/>
        <v>W$18</v>
      </c>
      <c r="X934" s="190" t="str">
        <f t="shared" si="1072"/>
        <v>X$18</v>
      </c>
      <c r="Y934" s="190" t="str">
        <f t="shared" si="1072"/>
        <v>Y$18</v>
      </c>
      <c r="Z934" s="190" t="str">
        <f t="shared" si="1072"/>
        <v>Z$18</v>
      </c>
      <c r="AA934" s="190" t="str">
        <f t="shared" si="1072"/>
        <v>AA$18</v>
      </c>
      <c r="AB934" s="190" t="str">
        <f t="shared" si="1072"/>
        <v>AB$18</v>
      </c>
      <c r="AC934" s="190" t="str">
        <f t="shared" si="1072"/>
        <v>AC$18</v>
      </c>
      <c r="AD934" s="190" t="str">
        <f t="shared" si="1072"/>
        <v>AD$18</v>
      </c>
      <c r="AE934" s="190" t="str">
        <f t="shared" si="1072"/>
        <v>AE$18</v>
      </c>
      <c r="AF934" s="190" t="str">
        <f t="shared" si="1072"/>
        <v>AF$18</v>
      </c>
      <c r="AG934" s="190" t="str">
        <f t="shared" si="1072"/>
        <v>AG$18</v>
      </c>
      <c r="AH934" s="190" t="str">
        <f t="shared" si="1072"/>
        <v>AH$18</v>
      </c>
      <c r="AI934" s="190" t="str">
        <f t="shared" si="1072"/>
        <v>AI$18</v>
      </c>
      <c r="AJ934" s="190" t="str">
        <f t="shared" si="1072"/>
        <v>AJ$18</v>
      </c>
      <c r="AK934" s="190" t="str">
        <f t="shared" si="1072"/>
        <v>AK$18</v>
      </c>
      <c r="AL934" s="190" t="str">
        <f t="shared" si="1072"/>
        <v>AL$18</v>
      </c>
      <c r="AM934" s="190" t="str">
        <f t="shared" si="1072"/>
        <v>AM$18</v>
      </c>
      <c r="AN934" s="190" t="str">
        <f t="shared" si="1072"/>
        <v>AN$18</v>
      </c>
      <c r="AO934" s="190" t="str">
        <f t="shared" si="1072"/>
        <v>AO$18</v>
      </c>
      <c r="AP934" s="190" t="str">
        <f t="shared" si="1072"/>
        <v>AP$18</v>
      </c>
      <c r="AQ934" s="190" t="str">
        <f t="shared" si="1072"/>
        <v>AQ$18</v>
      </c>
      <c r="AR934" s="190" t="str">
        <f t="shared" si="1072"/>
        <v>AR$18</v>
      </c>
      <c r="AS934" s="190" t="str">
        <f t="shared" si="1072"/>
        <v>AS$18</v>
      </c>
      <c r="AT934" s="190" t="str">
        <f t="shared" si="1072"/>
        <v>AT$18</v>
      </c>
      <c r="AU934" s="190" t="str">
        <f t="shared" si="1072"/>
        <v>AU$18</v>
      </c>
      <c r="AV934" s="190" t="str">
        <f t="shared" si="1072"/>
        <v>AV$18</v>
      </c>
      <c r="AW934" s="190" t="str">
        <f t="shared" si="1072"/>
        <v>AW$18</v>
      </c>
      <c r="AX934" s="190" t="str">
        <f t="shared" si="1072"/>
        <v>AX$18</v>
      </c>
      <c r="AY934" s="190" t="str">
        <f t="shared" ref="AY934:CD934" si="1073">AY$22</f>
        <v>AY$18</v>
      </c>
      <c r="AZ934" s="190" t="str">
        <f t="shared" si="1073"/>
        <v>AZ$18</v>
      </c>
      <c r="BA934" s="190" t="str">
        <f t="shared" si="1073"/>
        <v>BA$18</v>
      </c>
      <c r="BB934" s="190" t="str">
        <f t="shared" si="1073"/>
        <v>BB$18</v>
      </c>
      <c r="BC934" s="190" t="str">
        <f t="shared" si="1073"/>
        <v>BC$18</v>
      </c>
      <c r="BD934" s="190" t="str">
        <f t="shared" si="1073"/>
        <v>BD$18</v>
      </c>
      <c r="BE934" s="190" t="str">
        <f t="shared" si="1073"/>
        <v>BE$18</v>
      </c>
      <c r="BF934" s="190" t="str">
        <f t="shared" si="1073"/>
        <v>BF$18</v>
      </c>
      <c r="BG934" s="190" t="str">
        <f t="shared" si="1073"/>
        <v>BG$18</v>
      </c>
      <c r="BH934" s="190" t="str">
        <f t="shared" si="1073"/>
        <v>BH$18</v>
      </c>
      <c r="BI934" s="190" t="str">
        <f t="shared" si="1073"/>
        <v>BI$18</v>
      </c>
      <c r="BJ934" s="190" t="str">
        <f t="shared" si="1073"/>
        <v>BJ$18</v>
      </c>
      <c r="BK934" s="190" t="str">
        <f t="shared" si="1073"/>
        <v>BK$18</v>
      </c>
      <c r="BL934" s="190" t="str">
        <f t="shared" si="1073"/>
        <v>BL$18</v>
      </c>
      <c r="BM934" s="190" t="str">
        <f t="shared" si="1073"/>
        <v>BM$18</v>
      </c>
      <c r="BN934" s="190" t="str">
        <f t="shared" si="1073"/>
        <v>BN$18</v>
      </c>
      <c r="BO934" s="190" t="str">
        <f t="shared" si="1073"/>
        <v>BO$18</v>
      </c>
      <c r="BP934" s="190" t="str">
        <f t="shared" si="1073"/>
        <v>BP$18</v>
      </c>
      <c r="BQ934" s="190" t="str">
        <f t="shared" si="1073"/>
        <v>BQ$18</v>
      </c>
      <c r="BR934" s="190" t="str">
        <f t="shared" si="1073"/>
        <v>BR$18</v>
      </c>
      <c r="BS934" s="190" t="str">
        <f t="shared" si="1073"/>
        <v>BS$18</v>
      </c>
      <c r="BT934" s="190" t="str">
        <f t="shared" si="1073"/>
        <v>BT$18</v>
      </c>
      <c r="BU934" s="190" t="str">
        <f t="shared" si="1073"/>
        <v>BU$18</v>
      </c>
      <c r="BV934" s="190" t="str">
        <f t="shared" si="1073"/>
        <v>BV$18</v>
      </c>
      <c r="BW934" s="190" t="str">
        <f t="shared" si="1073"/>
        <v>BW$18</v>
      </c>
      <c r="BX934" s="190" t="str">
        <f t="shared" si="1073"/>
        <v>BX$18</v>
      </c>
      <c r="BY934" s="190" t="str">
        <f t="shared" si="1073"/>
        <v>BY$18</v>
      </c>
      <c r="BZ934" s="190" t="str">
        <f t="shared" si="1073"/>
        <v>BZ$18</v>
      </c>
      <c r="CA934" s="190" t="str">
        <f t="shared" si="1073"/>
        <v>CA$18</v>
      </c>
      <c r="CB934" s="190" t="str">
        <f t="shared" si="1073"/>
        <v>CB$18</v>
      </c>
      <c r="CC934" s="190" t="str">
        <f t="shared" si="1073"/>
        <v>CC$18</v>
      </c>
      <c r="CD934" s="190" t="str">
        <f t="shared" si="1073"/>
        <v>CD$18</v>
      </c>
      <c r="CE934" s="190" t="str">
        <f t="shared" ref="CE934:CL934" si="1074">CE$22</f>
        <v>CE$18</v>
      </c>
      <c r="CF934" s="190" t="str">
        <f t="shared" si="1074"/>
        <v>CF$18</v>
      </c>
      <c r="CG934" s="190" t="str">
        <f t="shared" si="1074"/>
        <v>CG$18</v>
      </c>
      <c r="CH934" s="190" t="str">
        <f t="shared" si="1074"/>
        <v>CH$18</v>
      </c>
      <c r="CI934" s="190" t="str">
        <f t="shared" si="1074"/>
        <v>CI$18</v>
      </c>
      <c r="CJ934" s="190" t="str">
        <f t="shared" si="1074"/>
        <v>CJ$18</v>
      </c>
      <c r="CK934" s="190" t="str">
        <f t="shared" si="1074"/>
        <v>CK$18</v>
      </c>
      <c r="CL934" s="190" t="str">
        <f t="shared" si="1074"/>
        <v>CL$18</v>
      </c>
      <c r="CN934" s="201"/>
      <c r="CO934" s="190" t="str">
        <f t="shared" ref="CO934:DL934" si="1075">CO$22</f>
        <v>CO$18</v>
      </c>
      <c r="CP934" s="190" t="str">
        <f t="shared" si="1075"/>
        <v>CP$18</v>
      </c>
      <c r="CQ934" s="190" t="str">
        <f t="shared" si="1075"/>
        <v>CQ$18</v>
      </c>
      <c r="CR934" s="190" t="str">
        <f t="shared" si="1075"/>
        <v>CR$18</v>
      </c>
      <c r="CS934" s="190" t="str">
        <f t="shared" si="1075"/>
        <v>CS$18</v>
      </c>
      <c r="CT934" s="190" t="str">
        <f t="shared" si="1075"/>
        <v>CT$18</v>
      </c>
      <c r="CU934" s="190" t="str">
        <f t="shared" si="1075"/>
        <v>CU$18</v>
      </c>
      <c r="CV934" s="190" t="str">
        <f t="shared" si="1075"/>
        <v>CV$18</v>
      </c>
      <c r="CW934" s="190" t="str">
        <f t="shared" si="1075"/>
        <v>CW$18</v>
      </c>
      <c r="CX934" s="190" t="str">
        <f t="shared" si="1075"/>
        <v>CX$18</v>
      </c>
      <c r="CY934" s="190" t="str">
        <f t="shared" si="1075"/>
        <v>CY$18</v>
      </c>
      <c r="CZ934" s="190" t="str">
        <f t="shared" si="1075"/>
        <v>CZ$18</v>
      </c>
      <c r="DA934" s="190" t="str">
        <f t="shared" si="1075"/>
        <v>DA$18</v>
      </c>
      <c r="DB934" s="190" t="str">
        <f t="shared" si="1075"/>
        <v>DB$18</v>
      </c>
      <c r="DC934" s="190" t="str">
        <f t="shared" si="1075"/>
        <v>DC$18</v>
      </c>
      <c r="DD934" s="190" t="str">
        <f t="shared" si="1075"/>
        <v>DD$18</v>
      </c>
      <c r="DE934" s="190" t="str">
        <f t="shared" si="1075"/>
        <v>DE$18</v>
      </c>
      <c r="DF934" s="190" t="str">
        <f t="shared" si="1075"/>
        <v>DF$18</v>
      </c>
      <c r="DG934" s="190" t="str">
        <f t="shared" si="1075"/>
        <v>DG$18</v>
      </c>
      <c r="DH934" s="190" t="str">
        <f t="shared" si="1075"/>
        <v>DH$18</v>
      </c>
      <c r="DI934" s="190" t="str">
        <f t="shared" si="1075"/>
        <v>DI$18</v>
      </c>
      <c r="DJ934" s="190" t="str">
        <f t="shared" si="1075"/>
        <v>DJ$18</v>
      </c>
      <c r="DK934" s="190" t="str">
        <f t="shared" si="1075"/>
        <v>DK$18</v>
      </c>
      <c r="DL934" s="190" t="str">
        <f t="shared" si="1075"/>
        <v>DL$18</v>
      </c>
    </row>
    <row r="935" spans="1:116" x14ac:dyDescent="0.4">
      <c r="A935" s="174"/>
      <c r="E935" s="8"/>
      <c r="G935" s="175" t="s">
        <v>464</v>
      </c>
      <c r="H935" s="200"/>
      <c r="I935" s="201"/>
      <c r="J935" s="201"/>
      <c r="K935" s="202"/>
      <c r="L935" s="202"/>
      <c r="M935" s="202"/>
      <c r="N935" s="202"/>
      <c r="O935" s="202"/>
      <c r="P935" s="202"/>
      <c r="R935" s="202"/>
      <c r="S935" s="190" t="str">
        <f t="shared" ref="S935:AX935" si="1076">S$23</f>
        <v>S$19</v>
      </c>
      <c r="T935" s="190" t="str">
        <f t="shared" si="1076"/>
        <v>T$19</v>
      </c>
      <c r="U935" s="190" t="str">
        <f t="shared" si="1076"/>
        <v>U$19</v>
      </c>
      <c r="V935" s="190" t="str">
        <f t="shared" si="1076"/>
        <v>V$19</v>
      </c>
      <c r="W935" s="190" t="str">
        <f t="shared" si="1076"/>
        <v>W$19</v>
      </c>
      <c r="X935" s="190" t="str">
        <f t="shared" si="1076"/>
        <v>X$19</v>
      </c>
      <c r="Y935" s="190" t="str">
        <f t="shared" si="1076"/>
        <v>Y$19</v>
      </c>
      <c r="Z935" s="190" t="str">
        <f t="shared" si="1076"/>
        <v>Z$19</v>
      </c>
      <c r="AA935" s="190" t="str">
        <f t="shared" si="1076"/>
        <v>AA$19</v>
      </c>
      <c r="AB935" s="190" t="str">
        <f t="shared" si="1076"/>
        <v>AB$19</v>
      </c>
      <c r="AC935" s="190" t="str">
        <f t="shared" si="1076"/>
        <v>AC$19</v>
      </c>
      <c r="AD935" s="190" t="str">
        <f t="shared" si="1076"/>
        <v>AD$19</v>
      </c>
      <c r="AE935" s="190" t="str">
        <f t="shared" si="1076"/>
        <v>AE$19</v>
      </c>
      <c r="AF935" s="190" t="str">
        <f t="shared" si="1076"/>
        <v>AF$19</v>
      </c>
      <c r="AG935" s="190" t="str">
        <f t="shared" si="1076"/>
        <v>AG$19</v>
      </c>
      <c r="AH935" s="190" t="str">
        <f t="shared" si="1076"/>
        <v>AH$19</v>
      </c>
      <c r="AI935" s="190" t="str">
        <f t="shared" si="1076"/>
        <v>AI$19</v>
      </c>
      <c r="AJ935" s="190" t="str">
        <f t="shared" si="1076"/>
        <v>AJ$19</v>
      </c>
      <c r="AK935" s="190" t="str">
        <f t="shared" si="1076"/>
        <v>AK$19</v>
      </c>
      <c r="AL935" s="190" t="str">
        <f t="shared" si="1076"/>
        <v>AL$19</v>
      </c>
      <c r="AM935" s="190" t="str">
        <f t="shared" si="1076"/>
        <v>AM$19</v>
      </c>
      <c r="AN935" s="190" t="str">
        <f t="shared" si="1076"/>
        <v>AN$19</v>
      </c>
      <c r="AO935" s="190" t="str">
        <f t="shared" si="1076"/>
        <v>AO$19</v>
      </c>
      <c r="AP935" s="190" t="str">
        <f t="shared" si="1076"/>
        <v>AP$19</v>
      </c>
      <c r="AQ935" s="190" t="str">
        <f t="shared" si="1076"/>
        <v>AQ$19</v>
      </c>
      <c r="AR935" s="190" t="str">
        <f t="shared" si="1076"/>
        <v>AR$19</v>
      </c>
      <c r="AS935" s="190" t="str">
        <f t="shared" si="1076"/>
        <v>AS$19</v>
      </c>
      <c r="AT935" s="190" t="str">
        <f t="shared" si="1076"/>
        <v>AT$19</v>
      </c>
      <c r="AU935" s="190" t="str">
        <f t="shared" si="1076"/>
        <v>AU$19</v>
      </c>
      <c r="AV935" s="190" t="str">
        <f t="shared" si="1076"/>
        <v>AV$19</v>
      </c>
      <c r="AW935" s="190" t="str">
        <f t="shared" si="1076"/>
        <v>AW$19</v>
      </c>
      <c r="AX935" s="190" t="str">
        <f t="shared" si="1076"/>
        <v>AX$19</v>
      </c>
      <c r="AY935" s="190" t="str">
        <f t="shared" ref="AY935:CD935" si="1077">AY$23</f>
        <v>AY$19</v>
      </c>
      <c r="AZ935" s="190" t="str">
        <f t="shared" si="1077"/>
        <v>AZ$19</v>
      </c>
      <c r="BA935" s="190" t="str">
        <f t="shared" si="1077"/>
        <v>BA$19</v>
      </c>
      <c r="BB935" s="190" t="str">
        <f t="shared" si="1077"/>
        <v>BB$19</v>
      </c>
      <c r="BC935" s="190" t="str">
        <f t="shared" si="1077"/>
        <v>BC$19</v>
      </c>
      <c r="BD935" s="190" t="str">
        <f t="shared" si="1077"/>
        <v>BD$19</v>
      </c>
      <c r="BE935" s="190" t="str">
        <f t="shared" si="1077"/>
        <v>BE$19</v>
      </c>
      <c r="BF935" s="190" t="str">
        <f t="shared" si="1077"/>
        <v>BF$19</v>
      </c>
      <c r="BG935" s="190" t="str">
        <f t="shared" si="1077"/>
        <v>BG$19</v>
      </c>
      <c r="BH935" s="190" t="str">
        <f t="shared" si="1077"/>
        <v>BH$19</v>
      </c>
      <c r="BI935" s="190" t="str">
        <f t="shared" si="1077"/>
        <v>BI$19</v>
      </c>
      <c r="BJ935" s="190" t="str">
        <f t="shared" si="1077"/>
        <v>BJ$19</v>
      </c>
      <c r="BK935" s="190" t="str">
        <f t="shared" si="1077"/>
        <v>BK$19</v>
      </c>
      <c r="BL935" s="190" t="str">
        <f t="shared" si="1077"/>
        <v>BL$19</v>
      </c>
      <c r="BM935" s="190" t="str">
        <f t="shared" si="1077"/>
        <v>BM$19</v>
      </c>
      <c r="BN935" s="190" t="str">
        <f t="shared" si="1077"/>
        <v>BN$19</v>
      </c>
      <c r="BO935" s="190" t="str">
        <f t="shared" si="1077"/>
        <v>BO$19</v>
      </c>
      <c r="BP935" s="190" t="str">
        <f t="shared" si="1077"/>
        <v>BP$19</v>
      </c>
      <c r="BQ935" s="190" t="str">
        <f t="shared" si="1077"/>
        <v>BQ$19</v>
      </c>
      <c r="BR935" s="190" t="str">
        <f t="shared" si="1077"/>
        <v>BR$19</v>
      </c>
      <c r="BS935" s="190" t="str">
        <f t="shared" si="1077"/>
        <v>BS$19</v>
      </c>
      <c r="BT935" s="190" t="str">
        <f t="shared" si="1077"/>
        <v>BT$19</v>
      </c>
      <c r="BU935" s="190" t="str">
        <f t="shared" si="1077"/>
        <v>BU$19</v>
      </c>
      <c r="BV935" s="190" t="str">
        <f t="shared" si="1077"/>
        <v>BV$19</v>
      </c>
      <c r="BW935" s="190" t="str">
        <f t="shared" si="1077"/>
        <v>BW$19</v>
      </c>
      <c r="BX935" s="190" t="str">
        <f t="shared" si="1077"/>
        <v>BX$19</v>
      </c>
      <c r="BY935" s="190" t="str">
        <f t="shared" si="1077"/>
        <v>BY$19</v>
      </c>
      <c r="BZ935" s="190" t="str">
        <f t="shared" si="1077"/>
        <v>BZ$19</v>
      </c>
      <c r="CA935" s="190" t="str">
        <f t="shared" si="1077"/>
        <v>CA$19</v>
      </c>
      <c r="CB935" s="190" t="str">
        <f t="shared" si="1077"/>
        <v>CB$19</v>
      </c>
      <c r="CC935" s="190" t="str">
        <f t="shared" si="1077"/>
        <v>CC$19</v>
      </c>
      <c r="CD935" s="190" t="str">
        <f t="shared" si="1077"/>
        <v>CD$19</v>
      </c>
      <c r="CE935" s="190" t="str">
        <f t="shared" ref="CE935:CL935" si="1078">CE$23</f>
        <v>CE$19</v>
      </c>
      <c r="CF935" s="190" t="str">
        <f t="shared" si="1078"/>
        <v>CF$19</v>
      </c>
      <c r="CG935" s="190" t="str">
        <f t="shared" si="1078"/>
        <v>CG$19</v>
      </c>
      <c r="CH935" s="190" t="str">
        <f t="shared" si="1078"/>
        <v>CH$19</v>
      </c>
      <c r="CI935" s="190" t="str">
        <f t="shared" si="1078"/>
        <v>CI$19</v>
      </c>
      <c r="CJ935" s="190" t="str">
        <f t="shared" si="1078"/>
        <v>CJ$19</v>
      </c>
      <c r="CK935" s="190" t="str">
        <f t="shared" si="1078"/>
        <v>CK$19</v>
      </c>
      <c r="CL935" s="190" t="str">
        <f t="shared" si="1078"/>
        <v>CL$19</v>
      </c>
      <c r="CN935" s="201"/>
      <c r="CO935" s="190" t="str">
        <f t="shared" ref="CO935:DL935" si="1079">CO$23</f>
        <v>CO$19</v>
      </c>
      <c r="CP935" s="190" t="str">
        <f t="shared" si="1079"/>
        <v>CP$19</v>
      </c>
      <c r="CQ935" s="190" t="str">
        <f t="shared" si="1079"/>
        <v>CQ$19</v>
      </c>
      <c r="CR935" s="190" t="str">
        <f t="shared" si="1079"/>
        <v>CR$19</v>
      </c>
      <c r="CS935" s="190" t="str">
        <f t="shared" si="1079"/>
        <v>CS$19</v>
      </c>
      <c r="CT935" s="190" t="str">
        <f t="shared" si="1079"/>
        <v>CT$19</v>
      </c>
      <c r="CU935" s="190" t="str">
        <f t="shared" si="1079"/>
        <v>CU$19</v>
      </c>
      <c r="CV935" s="190" t="str">
        <f t="shared" si="1079"/>
        <v>CV$19</v>
      </c>
      <c r="CW935" s="190" t="str">
        <f t="shared" si="1079"/>
        <v>CW$19</v>
      </c>
      <c r="CX935" s="190" t="str">
        <f t="shared" si="1079"/>
        <v>CX$19</v>
      </c>
      <c r="CY935" s="190" t="str">
        <f t="shared" si="1079"/>
        <v>CY$19</v>
      </c>
      <c r="CZ935" s="190" t="str">
        <f t="shared" si="1079"/>
        <v>CZ$19</v>
      </c>
      <c r="DA935" s="190" t="str">
        <f t="shared" si="1079"/>
        <v>DA$19</v>
      </c>
      <c r="DB935" s="190" t="str">
        <f t="shared" si="1079"/>
        <v>DB$19</v>
      </c>
      <c r="DC935" s="190" t="str">
        <f t="shared" si="1079"/>
        <v>DC$19</v>
      </c>
      <c r="DD935" s="190" t="str">
        <f t="shared" si="1079"/>
        <v>DD$19</v>
      </c>
      <c r="DE935" s="190" t="str">
        <f t="shared" si="1079"/>
        <v>DE$19</v>
      </c>
      <c r="DF935" s="190" t="str">
        <f t="shared" si="1079"/>
        <v>DF$19</v>
      </c>
      <c r="DG935" s="190" t="str">
        <f t="shared" si="1079"/>
        <v>DG$19</v>
      </c>
      <c r="DH935" s="190" t="str">
        <f t="shared" si="1079"/>
        <v>DH$19</v>
      </c>
      <c r="DI935" s="190" t="str">
        <f t="shared" si="1079"/>
        <v>DI$19</v>
      </c>
      <c r="DJ935" s="190" t="str">
        <f t="shared" si="1079"/>
        <v>DJ$19</v>
      </c>
      <c r="DK935" s="190" t="str">
        <f t="shared" si="1079"/>
        <v>DK$19</v>
      </c>
      <c r="DL935" s="190" t="str">
        <f t="shared" si="1079"/>
        <v>DL$19</v>
      </c>
    </row>
    <row r="936" spans="1:116" x14ac:dyDescent="0.4">
      <c r="A936" s="142"/>
      <c r="B936" s="31" t="s">
        <v>81</v>
      </c>
      <c r="C936" s="170"/>
      <c r="D936" t="s">
        <v>763</v>
      </c>
      <c r="E936" s="8"/>
      <c r="F936" t="s">
        <v>346</v>
      </c>
      <c r="G936" s="143" t="s">
        <v>328</v>
      </c>
      <c r="H936" s="142"/>
      <c r="I936" s="144"/>
      <c r="J936" s="144"/>
      <c r="K936" s="142"/>
      <c r="L936" s="142"/>
      <c r="M936" s="142"/>
      <c r="N936" s="142"/>
      <c r="O936" s="142"/>
      <c r="P936" s="142"/>
      <c r="R936" s="143"/>
      <c r="S936" s="143"/>
      <c r="T936" s="143"/>
      <c r="U936" s="143"/>
      <c r="V936" s="143"/>
      <c r="W936" s="143"/>
      <c r="X936" s="143"/>
      <c r="Y936" s="143"/>
      <c r="Z936" s="143"/>
      <c r="AA936" s="143"/>
      <c r="AB936" s="143"/>
      <c r="AC936" s="143"/>
      <c r="AD936" s="143"/>
      <c r="AE936" s="143"/>
      <c r="AF936" s="143"/>
      <c r="AG936" s="143"/>
      <c r="AH936" s="143"/>
      <c r="AI936" s="143"/>
      <c r="AJ936" s="143"/>
      <c r="AK936" s="143"/>
      <c r="AL936" s="143"/>
      <c r="AM936" s="143"/>
      <c r="AN936" s="143"/>
      <c r="AO936" s="143"/>
      <c r="AP936" s="143"/>
      <c r="AQ936" s="143"/>
      <c r="AR936" s="143"/>
      <c r="AS936" s="143"/>
      <c r="AT936" s="143"/>
      <c r="AU936" s="143"/>
      <c r="AV936" s="143"/>
      <c r="AW936" s="143"/>
      <c r="AX936" s="143"/>
      <c r="AY936" s="143"/>
      <c r="AZ936" s="143"/>
      <c r="BA936" s="143"/>
      <c r="BB936" s="143"/>
      <c r="BC936" s="143"/>
      <c r="BD936" s="143"/>
      <c r="BE936" s="143"/>
      <c r="BF936" s="143"/>
      <c r="BG936" s="143"/>
      <c r="BH936" s="143"/>
      <c r="BI936" s="143"/>
      <c r="BJ936" s="143"/>
      <c r="BK936" s="143"/>
      <c r="BL936" s="143"/>
      <c r="BM936" s="143"/>
      <c r="BN936" s="143"/>
      <c r="BO936" s="143"/>
      <c r="BP936" s="143"/>
      <c r="BQ936" s="143"/>
      <c r="BR936" s="143"/>
      <c r="BS936" s="143"/>
      <c r="BT936" s="143"/>
      <c r="BU936" s="143"/>
      <c r="BV936" s="143"/>
      <c r="BW936" s="143"/>
      <c r="BX936" s="143"/>
      <c r="BY936" s="143"/>
      <c r="BZ936" s="143"/>
      <c r="CA936" s="143"/>
      <c r="CB936" s="143"/>
      <c r="CC936" s="143"/>
      <c r="CD936" s="143"/>
      <c r="CE936" s="143"/>
      <c r="CF936" s="143"/>
      <c r="CG936" s="143"/>
      <c r="CH936" s="143"/>
      <c r="CI936" s="143"/>
      <c r="CJ936" s="143"/>
      <c r="CK936" s="143"/>
      <c r="CL936" s="143"/>
      <c r="CN936" s="144"/>
      <c r="CO936" s="143"/>
      <c r="CP936" s="143"/>
      <c r="CQ936" s="143"/>
      <c r="CR936" s="143"/>
      <c r="CS936" s="143"/>
      <c r="CT936" s="143"/>
      <c r="CU936" s="143"/>
      <c r="CV936" s="143"/>
      <c r="CW936" s="143"/>
      <c r="CX936" s="143"/>
      <c r="CY936" s="143"/>
      <c r="CZ936" s="143"/>
      <c r="DA936" s="143"/>
      <c r="DB936" s="143"/>
      <c r="DC936" s="143"/>
      <c r="DD936" s="143"/>
      <c r="DE936" s="143"/>
      <c r="DF936" s="143"/>
      <c r="DG936" s="143"/>
      <c r="DH936" s="143"/>
      <c r="DI936" s="143"/>
      <c r="DJ936" s="143"/>
      <c r="DK936" s="143"/>
      <c r="DL936" s="143"/>
    </row>
    <row r="937" spans="1:116" x14ac:dyDescent="0.4">
      <c r="B937" t="str">
        <f>E937</f>
        <v>937 ADREV-S</v>
      </c>
      <c r="C937" s="169"/>
      <c r="D937" t="s">
        <v>763</v>
      </c>
      <c r="E937" s="8" t="str">
        <f>ROW()&amp;" "&amp;D937</f>
        <v>937 ADREV-S</v>
      </c>
      <c r="G937" s="95" t="str">
        <f>G941&amp;":"</f>
        <v xml:space="preserve"> Revenue - (Primary label):</v>
      </c>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1:116" x14ac:dyDescent="0.4">
      <c r="B938" t="str">
        <f>E938</f>
        <v>938 ADREV-S</v>
      </c>
      <c r="C938" s="169"/>
      <c r="D938" t="s">
        <v>763</v>
      </c>
      <c r="E938" s="8" t="str">
        <f t="shared" ref="E938:E950" si="1080">ROW()&amp;" "&amp;D938</f>
        <v>938 ADREV-S</v>
      </c>
      <c r="G938" s="145" t="str">
        <f>"# of impressions/"&amp;G944&amp;"/month"</f>
        <v># of impressions/primary unit/month</v>
      </c>
      <c r="H938" s="12"/>
      <c r="I938" s="60"/>
      <c r="J938" s="60"/>
      <c r="K938" s="17">
        <v>30</v>
      </c>
      <c r="L938" s="17">
        <v>30</v>
      </c>
      <c r="M938" s="17">
        <v>30</v>
      </c>
      <c r="N938" s="17">
        <v>30</v>
      </c>
      <c r="O938" s="17">
        <v>30</v>
      </c>
      <c r="P938" s="17">
        <v>30</v>
      </c>
      <c r="R938" s="15"/>
      <c r="S938" s="76" cm="1">
        <f t="array" ref="S938">INDEX($K:$P,ROW(),MATCH(S$3,$K$2:$P$2,0))</f>
        <v>30</v>
      </c>
      <c r="T938" s="76" cm="1">
        <f t="array" ref="T938">INDEX($K:$P,ROW(),MATCH(T$3,$K$2:$P$2,0))</f>
        <v>30</v>
      </c>
      <c r="U938" s="76" cm="1">
        <f t="array" ref="U938">INDEX($K:$P,ROW(),MATCH(U$3,$K$2:$P$2,0))</f>
        <v>30</v>
      </c>
      <c r="V938" s="76" cm="1">
        <f t="array" ref="V938">INDEX($K:$P,ROW(),MATCH(V$3,$K$2:$P$2,0))</f>
        <v>30</v>
      </c>
      <c r="W938" s="76" cm="1">
        <f t="array" ref="W938">INDEX($K:$P,ROW(),MATCH(W$3,$K$2:$P$2,0))</f>
        <v>30</v>
      </c>
      <c r="X938" s="76" cm="1">
        <f t="array" ref="X938">INDEX($K:$P,ROW(),MATCH(X$3,$K$2:$P$2,0))</f>
        <v>30</v>
      </c>
      <c r="Y938" s="76" cm="1">
        <f t="array" ref="Y938">INDEX($K:$P,ROW(),MATCH(Y$3,$K$2:$P$2,0))</f>
        <v>30</v>
      </c>
      <c r="Z938" s="76" cm="1">
        <f t="array" ref="Z938">INDEX($K:$P,ROW(),MATCH(Z$3,$K$2:$P$2,0))</f>
        <v>30</v>
      </c>
      <c r="AA938" s="76" cm="1">
        <f t="array" ref="AA938">INDEX($K:$P,ROW(),MATCH(AA$3,$K$2:$P$2,0))</f>
        <v>30</v>
      </c>
      <c r="AB938" s="76" cm="1">
        <f t="array" ref="AB938">INDEX($K:$P,ROW(),MATCH(AB$3,$K$2:$P$2,0))</f>
        <v>30</v>
      </c>
      <c r="AC938" s="76" cm="1">
        <f t="array" ref="AC938">INDEX($K:$P,ROW(),MATCH(AC$3,$K$2:$P$2,0))</f>
        <v>30</v>
      </c>
      <c r="AD938" s="76" cm="1">
        <f t="array" ref="AD938">INDEX($K:$P,ROW(),MATCH(AD$3,$K$2:$P$2,0))</f>
        <v>30</v>
      </c>
      <c r="AE938" s="76" cm="1">
        <f t="array" ref="AE938">INDEX($K:$P,ROW(),MATCH(AE$3,$K$2:$P$2,0))</f>
        <v>30</v>
      </c>
      <c r="AF938" s="76" cm="1">
        <f t="array" ref="AF938">INDEX($K:$P,ROW(),MATCH(AF$3,$K$2:$P$2,0))</f>
        <v>30</v>
      </c>
      <c r="AG938" s="76" cm="1">
        <f t="array" ref="AG938">INDEX($K:$P,ROW(),MATCH(AG$3,$K$2:$P$2,0))</f>
        <v>30</v>
      </c>
      <c r="AH938" s="76" cm="1">
        <f t="array" ref="AH938">INDEX($K:$P,ROW(),MATCH(AH$3,$K$2:$P$2,0))</f>
        <v>30</v>
      </c>
      <c r="AI938" s="76" cm="1">
        <f t="array" ref="AI938">INDEX($K:$P,ROW(),MATCH(AI$3,$K$2:$P$2,0))</f>
        <v>30</v>
      </c>
      <c r="AJ938" s="76" cm="1">
        <f t="array" ref="AJ938">INDEX($K:$P,ROW(),MATCH(AJ$3,$K$2:$P$2,0))</f>
        <v>30</v>
      </c>
      <c r="AK938" s="76" cm="1">
        <f t="array" ref="AK938">INDEX($K:$P,ROW(),MATCH(AK$3,$K$2:$P$2,0))</f>
        <v>30</v>
      </c>
      <c r="AL938" s="76" cm="1">
        <f t="array" ref="AL938">INDEX($K:$P,ROW(),MATCH(AL$3,$K$2:$P$2,0))</f>
        <v>30</v>
      </c>
      <c r="AM938" s="76" cm="1">
        <f t="array" ref="AM938">INDEX($K:$P,ROW(),MATCH(AM$3,$K$2:$P$2,0))</f>
        <v>30</v>
      </c>
      <c r="AN938" s="76" cm="1">
        <f t="array" ref="AN938">INDEX($K:$P,ROW(),MATCH(AN$3,$K$2:$P$2,0))</f>
        <v>30</v>
      </c>
      <c r="AO938" s="76" cm="1">
        <f t="array" ref="AO938">INDEX($K:$P,ROW(),MATCH(AO$3,$K$2:$P$2,0))</f>
        <v>30</v>
      </c>
      <c r="AP938" s="76" cm="1">
        <f t="array" ref="AP938">INDEX($K:$P,ROW(),MATCH(AP$3,$K$2:$P$2,0))</f>
        <v>30</v>
      </c>
      <c r="AQ938" s="76" cm="1">
        <f t="array" ref="AQ938">INDEX($K:$P,ROW(),MATCH(AQ$3,$K$2:$P$2,0))</f>
        <v>30</v>
      </c>
      <c r="AR938" s="76" cm="1">
        <f t="array" ref="AR938">INDEX($K:$P,ROW(),MATCH(AR$3,$K$2:$P$2,0))</f>
        <v>30</v>
      </c>
      <c r="AS938" s="76" cm="1">
        <f t="array" ref="AS938">INDEX($K:$P,ROW(),MATCH(AS$3,$K$2:$P$2,0))</f>
        <v>30</v>
      </c>
      <c r="AT938" s="76" cm="1">
        <f t="array" ref="AT938">INDEX($K:$P,ROW(),MATCH(AT$3,$K$2:$P$2,0))</f>
        <v>30</v>
      </c>
      <c r="AU938" s="76" cm="1">
        <f t="array" ref="AU938">INDEX($K:$P,ROW(),MATCH(AU$3,$K$2:$P$2,0))</f>
        <v>30</v>
      </c>
      <c r="AV938" s="76" cm="1">
        <f t="array" ref="AV938">INDEX($K:$P,ROW(),MATCH(AV$3,$K$2:$P$2,0))</f>
        <v>30</v>
      </c>
      <c r="AW938" s="76" cm="1">
        <f t="array" ref="AW938">INDEX($K:$P,ROW(),MATCH(AW$3,$K$2:$P$2,0))</f>
        <v>30</v>
      </c>
      <c r="AX938" s="76" cm="1">
        <f t="array" ref="AX938">INDEX($K:$P,ROW(),MATCH(AX$3,$K$2:$P$2,0))</f>
        <v>30</v>
      </c>
      <c r="AY938" s="76" cm="1">
        <f t="array" ref="AY938">INDEX($K:$P,ROW(),MATCH(AY$3,$K$2:$P$2,0))</f>
        <v>30</v>
      </c>
      <c r="AZ938" s="76" cm="1">
        <f t="array" ref="AZ938">INDEX($K:$P,ROW(),MATCH(AZ$3,$K$2:$P$2,0))</f>
        <v>30</v>
      </c>
      <c r="BA938" s="76" cm="1">
        <f t="array" ref="BA938">INDEX($K:$P,ROW(),MATCH(BA$3,$K$2:$P$2,0))</f>
        <v>30</v>
      </c>
      <c r="BB938" s="76" cm="1">
        <f t="array" ref="BB938">INDEX($K:$P,ROW(),MATCH(BB$3,$K$2:$P$2,0))</f>
        <v>30</v>
      </c>
      <c r="BC938" s="76" cm="1">
        <f t="array" ref="BC938">INDEX($K:$P,ROW(),MATCH(BC$3,$K$2:$P$2,0))</f>
        <v>30</v>
      </c>
      <c r="BD938" s="76" cm="1">
        <f t="array" ref="BD938">INDEX($K:$P,ROW(),MATCH(BD$3,$K$2:$P$2,0))</f>
        <v>30</v>
      </c>
      <c r="BE938" s="76" cm="1">
        <f t="array" ref="BE938">INDEX($K:$P,ROW(),MATCH(BE$3,$K$2:$P$2,0))</f>
        <v>30</v>
      </c>
      <c r="BF938" s="76" cm="1">
        <f t="array" ref="BF938">INDEX($K:$P,ROW(),MATCH(BF$3,$K$2:$P$2,0))</f>
        <v>30</v>
      </c>
      <c r="BG938" s="76" cm="1">
        <f t="array" ref="BG938">INDEX($K:$P,ROW(),MATCH(BG$3,$K$2:$P$2,0))</f>
        <v>30</v>
      </c>
      <c r="BH938" s="76" cm="1">
        <f t="array" ref="BH938">INDEX($K:$P,ROW(),MATCH(BH$3,$K$2:$P$2,0))</f>
        <v>30</v>
      </c>
      <c r="BI938" s="76" cm="1">
        <f t="array" ref="BI938">INDEX($K:$P,ROW(),MATCH(BI$3,$K$2:$P$2,0))</f>
        <v>30</v>
      </c>
      <c r="BJ938" s="76" cm="1">
        <f t="array" ref="BJ938">INDEX($K:$P,ROW(),MATCH(BJ$3,$K$2:$P$2,0))</f>
        <v>30</v>
      </c>
      <c r="BK938" s="76" cm="1">
        <f t="array" ref="BK938">INDEX($K:$P,ROW(),MATCH(BK$3,$K$2:$P$2,0))</f>
        <v>30</v>
      </c>
      <c r="BL938" s="76" cm="1">
        <f t="array" ref="BL938">INDEX($K:$P,ROW(),MATCH(BL$3,$K$2:$P$2,0))</f>
        <v>30</v>
      </c>
      <c r="BM938" s="76" cm="1">
        <f t="array" ref="BM938">INDEX($K:$P,ROW(),MATCH(BM$3,$K$2:$P$2,0))</f>
        <v>30</v>
      </c>
      <c r="BN938" s="76" cm="1">
        <f t="array" ref="BN938">INDEX($K:$P,ROW(),MATCH(BN$3,$K$2:$P$2,0))</f>
        <v>30</v>
      </c>
      <c r="BO938" s="76" cm="1">
        <f t="array" ref="BO938">INDEX($K:$P,ROW(),MATCH(BO$3,$K$2:$P$2,0))</f>
        <v>30</v>
      </c>
      <c r="BP938" s="76" cm="1">
        <f t="array" ref="BP938">INDEX($K:$P,ROW(),MATCH(BP$3,$K$2:$P$2,0))</f>
        <v>30</v>
      </c>
      <c r="BQ938" s="76" cm="1">
        <f t="array" ref="BQ938">INDEX($K:$P,ROW(),MATCH(BQ$3,$K$2:$P$2,0))</f>
        <v>30</v>
      </c>
      <c r="BR938" s="76" cm="1">
        <f t="array" ref="BR938">INDEX($K:$P,ROW(),MATCH(BR$3,$K$2:$P$2,0))</f>
        <v>30</v>
      </c>
      <c r="BS938" s="76" cm="1">
        <f t="array" ref="BS938">INDEX($K:$P,ROW(),MATCH(BS$3,$K$2:$P$2,0))</f>
        <v>30</v>
      </c>
      <c r="BT938" s="76" cm="1">
        <f t="array" ref="BT938">INDEX($K:$P,ROW(),MATCH(BT$3,$K$2:$P$2,0))</f>
        <v>30</v>
      </c>
      <c r="BU938" s="76" cm="1">
        <f t="array" ref="BU938">INDEX($K:$P,ROW(),MATCH(BU$3,$K$2:$P$2,0))</f>
        <v>30</v>
      </c>
      <c r="BV938" s="76" cm="1">
        <f t="array" ref="BV938">INDEX($K:$P,ROW(),MATCH(BV$3,$K$2:$P$2,0))</f>
        <v>30</v>
      </c>
      <c r="BW938" s="76" cm="1">
        <f t="array" ref="BW938">INDEX($K:$P,ROW(),MATCH(BW$3,$K$2:$P$2,0))</f>
        <v>30</v>
      </c>
      <c r="BX938" s="76" cm="1">
        <f t="array" ref="BX938">INDEX($K:$P,ROW(),MATCH(BX$3,$K$2:$P$2,0))</f>
        <v>30</v>
      </c>
      <c r="BY938" s="76" cm="1">
        <f t="array" ref="BY938">INDEX($K:$P,ROW(),MATCH(BY$3,$K$2:$P$2,0))</f>
        <v>30</v>
      </c>
      <c r="BZ938" s="76" cm="1">
        <f t="array" ref="BZ938">INDEX($K:$P,ROW(),MATCH(BZ$3,$K$2:$P$2,0))</f>
        <v>30</v>
      </c>
      <c r="CA938" s="76" cm="1">
        <f t="array" ref="CA938">INDEX($K:$P,ROW(),MATCH(CA$3,$K$2:$P$2,0))</f>
        <v>30</v>
      </c>
      <c r="CB938" s="76" cm="1">
        <f t="array" ref="CB938">INDEX($K:$P,ROW(),MATCH(CB$3,$K$2:$P$2,0))</f>
        <v>30</v>
      </c>
      <c r="CC938" s="76" cm="1">
        <f t="array" ref="CC938">INDEX($K:$P,ROW(),MATCH(CC$3,$K$2:$P$2,0))</f>
        <v>30</v>
      </c>
      <c r="CD938" s="76" cm="1">
        <f t="array" ref="CD938">INDEX($K:$P,ROW(),MATCH(CD$3,$K$2:$P$2,0))</f>
        <v>30</v>
      </c>
      <c r="CE938" s="76" cm="1">
        <f t="array" ref="CE938">INDEX($K:$P,ROW(),MATCH(CE$3,$K$2:$P$2,0))</f>
        <v>30</v>
      </c>
      <c r="CF938" s="76" cm="1">
        <f t="array" ref="CF938">INDEX($K:$P,ROW(),MATCH(CF$3,$K$2:$P$2,0))</f>
        <v>30</v>
      </c>
      <c r="CG938" s="76" cm="1">
        <f t="array" ref="CG938">INDEX($K:$P,ROW(),MATCH(CG$3,$K$2:$P$2,0))</f>
        <v>30</v>
      </c>
      <c r="CH938" s="76" cm="1">
        <f t="array" ref="CH938">INDEX($K:$P,ROW(),MATCH(CH$3,$K$2:$P$2,0))</f>
        <v>30</v>
      </c>
      <c r="CI938" s="76" cm="1">
        <f t="array" ref="CI938">INDEX($K:$P,ROW(),MATCH(CI$3,$K$2:$P$2,0))</f>
        <v>30</v>
      </c>
      <c r="CJ938" s="76" cm="1">
        <f t="array" ref="CJ938">INDEX($K:$P,ROW(),MATCH(CJ$3,$K$2:$P$2,0))</f>
        <v>30</v>
      </c>
      <c r="CK938" s="76" cm="1">
        <f t="array" ref="CK938">INDEX($K:$P,ROW(),MATCH(CK$3,$K$2:$P$2,0))</f>
        <v>30</v>
      </c>
      <c r="CL938" s="76" cm="1">
        <f t="array" ref="CL938">INDEX($K:$P,ROW(),MATCH(CL$3,$K$2:$P$2,0))</f>
        <v>30</v>
      </c>
      <c r="CN938" s="60"/>
      <c r="CO938" s="76" t="e" cm="1">
        <f t="array" ref="CO938">INDEX($K:$P,ROW(),MATCH(CO$3,$K$2:$P$2,0))</f>
        <v>#N/A</v>
      </c>
      <c r="CP938" s="76" t="e" cm="1">
        <f t="array" ref="CP938">INDEX($K:$P,ROW(),MATCH(CP$3,$K$2:$P$2,0))</f>
        <v>#N/A</v>
      </c>
      <c r="CQ938" s="76" t="e" cm="1">
        <f t="array" ref="CQ938">INDEX($K:$P,ROW(),MATCH(CQ$3,$K$2:$P$2,0))</f>
        <v>#N/A</v>
      </c>
      <c r="CR938" s="76" t="e" cm="1">
        <f t="array" ref="CR938">INDEX($K:$P,ROW(),MATCH(CR$3,$K$2:$P$2,0))</f>
        <v>#N/A</v>
      </c>
      <c r="CS938" s="76" t="e" cm="1">
        <f t="array" ref="CS938">INDEX($K:$P,ROW(),MATCH(CS$3,$K$2:$P$2,0))</f>
        <v>#N/A</v>
      </c>
      <c r="CT938" s="76" t="e" cm="1">
        <f t="array" ref="CT938">INDEX($K:$P,ROW(),MATCH(CT$3,$K$2:$P$2,0))</f>
        <v>#N/A</v>
      </c>
      <c r="CU938" s="76" t="e" cm="1">
        <f t="array" ref="CU938">INDEX($K:$P,ROW(),MATCH(CU$3,$K$2:$P$2,0))</f>
        <v>#N/A</v>
      </c>
      <c r="CV938" s="76" t="e" cm="1">
        <f t="array" ref="CV938">INDEX($K:$P,ROW(),MATCH(CV$3,$K$2:$P$2,0))</f>
        <v>#N/A</v>
      </c>
      <c r="CW938" s="76" t="e" cm="1">
        <f t="array" ref="CW938">INDEX($K:$P,ROW(),MATCH(CW$3,$K$2:$P$2,0))</f>
        <v>#N/A</v>
      </c>
      <c r="CX938" s="76" t="e" cm="1">
        <f t="array" ref="CX938">INDEX($K:$P,ROW(),MATCH(CX$3,$K$2:$P$2,0))</f>
        <v>#N/A</v>
      </c>
      <c r="CY938" s="76" t="e" cm="1">
        <f t="array" ref="CY938">INDEX($K:$P,ROW(),MATCH(CY$3,$K$2:$P$2,0))</f>
        <v>#N/A</v>
      </c>
      <c r="CZ938" s="76" t="e" cm="1">
        <f t="array" ref="CZ938">INDEX($K:$P,ROW(),MATCH(CZ$3,$K$2:$P$2,0))</f>
        <v>#N/A</v>
      </c>
      <c r="DA938" s="76" t="e" cm="1">
        <f t="array" ref="DA938">INDEX($K:$P,ROW(),MATCH(DA$3,$K$2:$P$2,0))</f>
        <v>#N/A</v>
      </c>
      <c r="DB938" s="76" t="e" cm="1">
        <f t="array" ref="DB938">INDEX($K:$P,ROW(),MATCH(DB$3,$K$2:$P$2,0))</f>
        <v>#N/A</v>
      </c>
      <c r="DC938" s="76" t="e" cm="1">
        <f t="array" ref="DC938">INDEX($K:$P,ROW(),MATCH(DC$3,$K$2:$P$2,0))</f>
        <v>#N/A</v>
      </c>
      <c r="DD938" s="76" t="e" cm="1">
        <f t="array" ref="DD938">INDEX($K:$P,ROW(),MATCH(DD$3,$K$2:$P$2,0))</f>
        <v>#N/A</v>
      </c>
      <c r="DE938" s="76" t="e" cm="1">
        <f t="array" ref="DE938">INDEX($K:$P,ROW(),MATCH(DE$3,$K$2:$P$2,0))</f>
        <v>#N/A</v>
      </c>
      <c r="DF938" s="76" t="e" cm="1">
        <f t="array" ref="DF938">INDEX($K:$P,ROW(),MATCH(DF$3,$K$2:$P$2,0))</f>
        <v>#N/A</v>
      </c>
      <c r="DG938" s="76" t="e" cm="1">
        <f t="array" ref="DG938">INDEX($K:$P,ROW(),MATCH(DG$3,$K$2:$P$2,0))</f>
        <v>#N/A</v>
      </c>
      <c r="DH938" s="76" t="e" cm="1">
        <f t="array" ref="DH938">INDEX($K:$P,ROW(),MATCH(DH$3,$K$2:$P$2,0))</f>
        <v>#N/A</v>
      </c>
      <c r="DI938" s="76" t="e" cm="1">
        <f t="array" ref="DI938">INDEX($K:$P,ROW(),MATCH(DI$3,$K$2:$P$2,0))</f>
        <v>#N/A</v>
      </c>
      <c r="DJ938" s="76" t="e" cm="1">
        <f t="array" ref="DJ938">INDEX($K:$P,ROW(),MATCH(DJ$3,$K$2:$P$2,0))</f>
        <v>#N/A</v>
      </c>
      <c r="DK938" s="76" t="e" cm="1">
        <f t="array" ref="DK938">INDEX($K:$P,ROW(),MATCH(DK$3,$K$2:$P$2,0))</f>
        <v>#N/A</v>
      </c>
      <c r="DL938" s="76" t="e" cm="1">
        <f t="array" ref="DL938">INDEX($K:$P,ROW(),MATCH(DL$3,$K$2:$P$2,0))</f>
        <v>#N/A</v>
      </c>
    </row>
    <row r="939" spans="1:116" x14ac:dyDescent="0.4">
      <c r="C939" s="169" t="s">
        <v>80</v>
      </c>
      <c r="D939" t="s">
        <v>763</v>
      </c>
      <c r="E939" s="8" t="str">
        <f t="shared" si="1080"/>
        <v>939 ADREV-S</v>
      </c>
      <c r="G939" s="145" t="s">
        <v>172</v>
      </c>
      <c r="H939" s="12"/>
      <c r="I939" s="60"/>
      <c r="J939" s="60"/>
      <c r="K939" s="15">
        <f>SUMIF($3:$3,K$2,937:937)</f>
        <v>0</v>
      </c>
      <c r="L939" s="15">
        <f>SUMIF($3:$3,L$2,937:937)</f>
        <v>0</v>
      </c>
      <c r="M939" s="15">
        <f>SUMIF($3:$3,M$2,937:937)</f>
        <v>0</v>
      </c>
      <c r="N939" s="15">
        <f>SUMIF($3:$3,N$2,937:937)</f>
        <v>0</v>
      </c>
      <c r="O939" s="15">
        <f>SUMIF($3:$3,O$2,937:937)</f>
        <v>0</v>
      </c>
      <c r="P939" s="15">
        <f>SUMIF($3:$3,P$2,937:937)</f>
        <v>0</v>
      </c>
      <c r="R939" s="15"/>
      <c r="S939" s="76" cm="1">
        <f t="array" aca="1" ref="S939" ca="1">S938*INDIRECT(S931)</f>
        <v>150000</v>
      </c>
      <c r="T939" s="76" cm="1">
        <f t="array" aca="1" ref="T939" ca="1">T938*INDIRECT(T931)</f>
        <v>150000</v>
      </c>
      <c r="U939" s="76" cm="1">
        <f t="array" aca="1" ref="U939" ca="1">U938*INDIRECT(U931)</f>
        <v>150000</v>
      </c>
      <c r="V939" s="76" cm="1">
        <f t="array" aca="1" ref="V939" ca="1">V938*INDIRECT(V931)</f>
        <v>150000</v>
      </c>
      <c r="W939" s="76" cm="1">
        <f t="array" aca="1" ref="W939" ca="1">W938*INDIRECT(W931)</f>
        <v>150000</v>
      </c>
      <c r="X939" s="76" cm="1">
        <f t="array" aca="1" ref="X939" ca="1">X938*INDIRECT(X931)</f>
        <v>150000</v>
      </c>
      <c r="Y939" s="76" cm="1">
        <f t="array" aca="1" ref="Y939" ca="1">Y938*INDIRECT(Y931)</f>
        <v>150000</v>
      </c>
      <c r="Z939" s="76" cm="1">
        <f t="array" aca="1" ref="Z939" ca="1">Z938*INDIRECT(Z931)</f>
        <v>150000</v>
      </c>
      <c r="AA939" s="76" cm="1">
        <f t="array" aca="1" ref="AA939" ca="1">AA938*INDIRECT(AA931)</f>
        <v>150000</v>
      </c>
      <c r="AB939" s="76" cm="1">
        <f t="array" aca="1" ref="AB939" ca="1">AB938*INDIRECT(AB931)</f>
        <v>150000</v>
      </c>
      <c r="AC939" s="76" cm="1">
        <f t="array" aca="1" ref="AC939" ca="1">AC938*INDIRECT(AC931)</f>
        <v>150000</v>
      </c>
      <c r="AD939" s="76" cm="1">
        <f t="array" aca="1" ref="AD939" ca="1">AD938*INDIRECT(AD931)</f>
        <v>150000</v>
      </c>
      <c r="AE939" s="76" cm="1">
        <f t="array" aca="1" ref="AE939" ca="1">AE938*INDIRECT(AE931)</f>
        <v>150000</v>
      </c>
      <c r="AF939" s="76" cm="1">
        <f t="array" aca="1" ref="AF939" ca="1">AF938*INDIRECT(AF931)</f>
        <v>150000</v>
      </c>
      <c r="AG939" s="76" cm="1">
        <f t="array" aca="1" ref="AG939" ca="1">AG938*INDIRECT(AG931)</f>
        <v>150000</v>
      </c>
      <c r="AH939" s="76" cm="1">
        <f t="array" aca="1" ref="AH939" ca="1">AH938*INDIRECT(AH931)</f>
        <v>150000</v>
      </c>
      <c r="AI939" s="76" cm="1">
        <f t="array" aca="1" ref="AI939" ca="1">AI938*INDIRECT(AI931)</f>
        <v>150000</v>
      </c>
      <c r="AJ939" s="76" cm="1">
        <f t="array" aca="1" ref="AJ939" ca="1">AJ938*INDIRECT(AJ931)</f>
        <v>150000</v>
      </c>
      <c r="AK939" s="76" cm="1">
        <f t="array" aca="1" ref="AK939" ca="1">AK938*INDIRECT(AK931)</f>
        <v>150000</v>
      </c>
      <c r="AL939" s="76" cm="1">
        <f t="array" aca="1" ref="AL939" ca="1">AL938*INDIRECT(AL931)</f>
        <v>150000</v>
      </c>
      <c r="AM939" s="76" cm="1">
        <f t="array" aca="1" ref="AM939" ca="1">AM938*INDIRECT(AM931)</f>
        <v>150000</v>
      </c>
      <c r="AN939" s="76" cm="1">
        <f t="array" aca="1" ref="AN939" ca="1">AN938*INDIRECT(AN931)</f>
        <v>150000</v>
      </c>
      <c r="AO939" s="76" cm="1">
        <f t="array" aca="1" ref="AO939" ca="1">AO938*INDIRECT(AO931)</f>
        <v>150000</v>
      </c>
      <c r="AP939" s="76" cm="1">
        <f t="array" aca="1" ref="AP939" ca="1">AP938*INDIRECT(AP931)</f>
        <v>150000</v>
      </c>
      <c r="AQ939" s="76" cm="1">
        <f t="array" aca="1" ref="AQ939" ca="1">AQ938*INDIRECT(AQ931)</f>
        <v>150000</v>
      </c>
      <c r="AR939" s="76" cm="1">
        <f t="array" aca="1" ref="AR939" ca="1">AR938*INDIRECT(AR931)</f>
        <v>150000</v>
      </c>
      <c r="AS939" s="76" cm="1">
        <f t="array" aca="1" ref="AS939" ca="1">AS938*INDIRECT(AS931)</f>
        <v>150000</v>
      </c>
      <c r="AT939" s="76" cm="1">
        <f t="array" aca="1" ref="AT939" ca="1">AT938*INDIRECT(AT931)</f>
        <v>150000</v>
      </c>
      <c r="AU939" s="76" cm="1">
        <f t="array" aca="1" ref="AU939" ca="1">AU938*INDIRECT(AU931)</f>
        <v>150000</v>
      </c>
      <c r="AV939" s="76" cm="1">
        <f t="array" aca="1" ref="AV939" ca="1">AV938*INDIRECT(AV931)</f>
        <v>150000</v>
      </c>
      <c r="AW939" s="76" cm="1">
        <f t="array" aca="1" ref="AW939" ca="1">AW938*INDIRECT(AW931)</f>
        <v>150000</v>
      </c>
      <c r="AX939" s="76" cm="1">
        <f t="array" aca="1" ref="AX939" ca="1">AX938*INDIRECT(AX931)</f>
        <v>150000</v>
      </c>
      <c r="AY939" s="76" cm="1">
        <f t="array" aca="1" ref="AY939" ca="1">AY938*INDIRECT(AY931)</f>
        <v>150000</v>
      </c>
      <c r="AZ939" s="76" cm="1">
        <f t="array" aca="1" ref="AZ939" ca="1">AZ938*INDIRECT(AZ931)</f>
        <v>150000</v>
      </c>
      <c r="BA939" s="76" cm="1">
        <f t="array" aca="1" ref="BA939" ca="1">BA938*INDIRECT(BA931)</f>
        <v>150000</v>
      </c>
      <c r="BB939" s="76" cm="1">
        <f t="array" aca="1" ref="BB939" ca="1">BB938*INDIRECT(BB931)</f>
        <v>150000</v>
      </c>
      <c r="BC939" s="76" cm="1">
        <f t="array" aca="1" ref="BC939" ca="1">BC938*INDIRECT(BC931)</f>
        <v>150000</v>
      </c>
      <c r="BD939" s="76" cm="1">
        <f t="array" aca="1" ref="BD939" ca="1">BD938*INDIRECT(BD931)</f>
        <v>150000</v>
      </c>
      <c r="BE939" s="76" cm="1">
        <f t="array" aca="1" ref="BE939" ca="1">BE938*INDIRECT(BE931)</f>
        <v>150000</v>
      </c>
      <c r="BF939" s="76" cm="1">
        <f t="array" aca="1" ref="BF939" ca="1">BF938*INDIRECT(BF931)</f>
        <v>150000</v>
      </c>
      <c r="BG939" s="76" cm="1">
        <f t="array" aca="1" ref="BG939" ca="1">BG938*INDIRECT(BG931)</f>
        <v>150000</v>
      </c>
      <c r="BH939" s="76" cm="1">
        <f t="array" aca="1" ref="BH939" ca="1">BH938*INDIRECT(BH931)</f>
        <v>150000</v>
      </c>
      <c r="BI939" s="76" cm="1">
        <f t="array" aca="1" ref="BI939" ca="1">BI938*INDIRECT(BI931)</f>
        <v>150000</v>
      </c>
      <c r="BJ939" s="76" cm="1">
        <f t="array" aca="1" ref="BJ939" ca="1">BJ938*INDIRECT(BJ931)</f>
        <v>150000</v>
      </c>
      <c r="BK939" s="76" cm="1">
        <f t="array" aca="1" ref="BK939" ca="1">BK938*INDIRECT(BK931)</f>
        <v>150000</v>
      </c>
      <c r="BL939" s="76" cm="1">
        <f t="array" aca="1" ref="BL939" ca="1">BL938*INDIRECT(BL931)</f>
        <v>150000</v>
      </c>
      <c r="BM939" s="76" cm="1">
        <f t="array" aca="1" ref="BM939" ca="1">BM938*INDIRECT(BM931)</f>
        <v>150000</v>
      </c>
      <c r="BN939" s="76" cm="1">
        <f t="array" aca="1" ref="BN939" ca="1">BN938*INDIRECT(BN931)</f>
        <v>150000</v>
      </c>
      <c r="BO939" s="76" cm="1">
        <f t="array" aca="1" ref="BO939" ca="1">BO938*INDIRECT(BO931)</f>
        <v>150000</v>
      </c>
      <c r="BP939" s="76" cm="1">
        <f t="array" aca="1" ref="BP939" ca="1">BP938*INDIRECT(BP931)</f>
        <v>150000</v>
      </c>
      <c r="BQ939" s="76" cm="1">
        <f t="array" aca="1" ref="BQ939" ca="1">BQ938*INDIRECT(BQ931)</f>
        <v>150000</v>
      </c>
      <c r="BR939" s="76" cm="1">
        <f t="array" aca="1" ref="BR939" ca="1">BR938*INDIRECT(BR931)</f>
        <v>150000</v>
      </c>
      <c r="BS939" s="76" cm="1">
        <f t="array" aca="1" ref="BS939" ca="1">BS938*INDIRECT(BS931)</f>
        <v>150000</v>
      </c>
      <c r="BT939" s="76" cm="1">
        <f t="array" aca="1" ref="BT939" ca="1">BT938*INDIRECT(BT931)</f>
        <v>150000</v>
      </c>
      <c r="BU939" s="76" cm="1">
        <f t="array" aca="1" ref="BU939" ca="1">BU938*INDIRECT(BU931)</f>
        <v>150000</v>
      </c>
      <c r="BV939" s="76" cm="1">
        <f t="array" aca="1" ref="BV939" ca="1">BV938*INDIRECT(BV931)</f>
        <v>150000</v>
      </c>
      <c r="BW939" s="76" cm="1">
        <f t="array" aca="1" ref="BW939" ca="1">BW938*INDIRECT(BW931)</f>
        <v>150000</v>
      </c>
      <c r="BX939" s="76" cm="1">
        <f t="array" aca="1" ref="BX939" ca="1">BX938*INDIRECT(BX931)</f>
        <v>150000</v>
      </c>
      <c r="BY939" s="76" cm="1">
        <f t="array" aca="1" ref="BY939" ca="1">BY938*INDIRECT(BY931)</f>
        <v>150000</v>
      </c>
      <c r="BZ939" s="76" cm="1">
        <f t="array" aca="1" ref="BZ939" ca="1">BZ938*INDIRECT(BZ931)</f>
        <v>150000</v>
      </c>
      <c r="CA939" s="76" cm="1">
        <f t="array" aca="1" ref="CA939" ca="1">CA938*INDIRECT(CA931)</f>
        <v>150000</v>
      </c>
      <c r="CB939" s="76" cm="1">
        <f t="array" aca="1" ref="CB939" ca="1">CB938*INDIRECT(CB931)</f>
        <v>150000</v>
      </c>
      <c r="CC939" s="76" cm="1">
        <f t="array" aca="1" ref="CC939" ca="1">CC938*INDIRECT(CC931)</f>
        <v>150000</v>
      </c>
      <c r="CD939" s="76" cm="1">
        <f t="array" aca="1" ref="CD939" ca="1">CD938*INDIRECT(CD931)</f>
        <v>150000</v>
      </c>
      <c r="CE939" s="76" cm="1">
        <f t="array" aca="1" ref="CE939" ca="1">CE938*INDIRECT(CE931)</f>
        <v>150000</v>
      </c>
      <c r="CF939" s="76" cm="1">
        <f t="array" aca="1" ref="CF939" ca="1">CF938*INDIRECT(CF931)</f>
        <v>150000</v>
      </c>
      <c r="CG939" s="76" cm="1">
        <f t="array" aca="1" ref="CG939" ca="1">CG938*INDIRECT(CG931)</f>
        <v>150000</v>
      </c>
      <c r="CH939" s="76" cm="1">
        <f t="array" aca="1" ref="CH939" ca="1">CH938*INDIRECT(CH931)</f>
        <v>150000</v>
      </c>
      <c r="CI939" s="76" cm="1">
        <f t="array" aca="1" ref="CI939" ca="1">CI938*INDIRECT(CI931)</f>
        <v>150000</v>
      </c>
      <c r="CJ939" s="76" cm="1">
        <f t="array" aca="1" ref="CJ939" ca="1">CJ938*INDIRECT(CJ931)</f>
        <v>150000</v>
      </c>
      <c r="CK939" s="76" cm="1">
        <f t="array" aca="1" ref="CK939" ca="1">CK938*INDIRECT(CK931)</f>
        <v>150000</v>
      </c>
      <c r="CL939" s="76" cm="1">
        <f t="array" aca="1" ref="CL939" ca="1">CL938*INDIRECT(CL931)</f>
        <v>150000</v>
      </c>
      <c r="CN939" s="60"/>
      <c r="CO939" s="76" t="e" cm="1">
        <f t="array" aca="1" ref="CO939" ca="1">CO938*INDIRECT(CO931)</f>
        <v>#N/A</v>
      </c>
      <c r="CP939" s="76" t="e" cm="1">
        <f t="array" aca="1" ref="CP939" ca="1">CP938*INDIRECT(CP931)</f>
        <v>#N/A</v>
      </c>
      <c r="CQ939" s="76" t="e" cm="1">
        <f t="array" aca="1" ref="CQ939" ca="1">CQ938*INDIRECT(CQ931)</f>
        <v>#N/A</v>
      </c>
      <c r="CR939" s="76" t="e" cm="1">
        <f t="array" aca="1" ref="CR939" ca="1">CR938*INDIRECT(CR931)</f>
        <v>#N/A</v>
      </c>
      <c r="CS939" s="76" t="e" cm="1">
        <f t="array" aca="1" ref="CS939" ca="1">CS938*INDIRECT(CS931)</f>
        <v>#N/A</v>
      </c>
      <c r="CT939" s="76" t="e" cm="1">
        <f t="array" aca="1" ref="CT939" ca="1">CT938*INDIRECT(CT931)</f>
        <v>#N/A</v>
      </c>
      <c r="CU939" s="76" t="e" cm="1">
        <f t="array" aca="1" ref="CU939" ca="1">CU938*INDIRECT(CU931)</f>
        <v>#N/A</v>
      </c>
      <c r="CV939" s="76" t="e" cm="1">
        <f t="array" aca="1" ref="CV939" ca="1">CV938*INDIRECT(CV931)</f>
        <v>#N/A</v>
      </c>
      <c r="CW939" s="76" t="e" cm="1">
        <f t="array" aca="1" ref="CW939" ca="1">CW938*INDIRECT(CW931)</f>
        <v>#N/A</v>
      </c>
      <c r="CX939" s="76" t="e" cm="1">
        <f t="array" aca="1" ref="CX939" ca="1">CX938*INDIRECT(CX931)</f>
        <v>#N/A</v>
      </c>
      <c r="CY939" s="76" t="e" cm="1">
        <f t="array" aca="1" ref="CY939" ca="1">CY938*INDIRECT(CY931)</f>
        <v>#N/A</v>
      </c>
      <c r="CZ939" s="76" t="e" cm="1">
        <f t="array" aca="1" ref="CZ939" ca="1">CZ938*INDIRECT(CZ931)</f>
        <v>#N/A</v>
      </c>
      <c r="DA939" s="76" t="e" cm="1">
        <f t="array" aca="1" ref="DA939" ca="1">DA938*INDIRECT(DA931)</f>
        <v>#N/A</v>
      </c>
      <c r="DB939" s="76" t="e" cm="1">
        <f t="array" aca="1" ref="DB939" ca="1">DB938*INDIRECT(DB931)</f>
        <v>#N/A</v>
      </c>
      <c r="DC939" s="76" t="e" cm="1">
        <f t="array" aca="1" ref="DC939" ca="1">DC938*INDIRECT(DC931)</f>
        <v>#N/A</v>
      </c>
      <c r="DD939" s="76" t="e" cm="1">
        <f t="array" aca="1" ref="DD939" ca="1">DD938*INDIRECT(DD931)</f>
        <v>#N/A</v>
      </c>
      <c r="DE939" s="76" t="e" cm="1">
        <f t="array" aca="1" ref="DE939" ca="1">DE938*INDIRECT(DE931)</f>
        <v>#N/A</v>
      </c>
      <c r="DF939" s="76" t="e" cm="1">
        <f t="array" aca="1" ref="DF939" ca="1">DF938*INDIRECT(DF931)</f>
        <v>#N/A</v>
      </c>
      <c r="DG939" s="76" t="e" cm="1">
        <f t="array" aca="1" ref="DG939" ca="1">DG938*INDIRECT(DG931)</f>
        <v>#N/A</v>
      </c>
      <c r="DH939" s="76" t="e" cm="1">
        <f t="array" aca="1" ref="DH939" ca="1">DH938*INDIRECT(DH931)</f>
        <v>#N/A</v>
      </c>
      <c r="DI939" s="76" t="e" cm="1">
        <f t="array" aca="1" ref="DI939" ca="1">DI938*INDIRECT(DI931)</f>
        <v>#N/A</v>
      </c>
      <c r="DJ939" s="76" t="e" cm="1">
        <f t="array" aca="1" ref="DJ939" ca="1">DJ938*INDIRECT(DJ931)</f>
        <v>#N/A</v>
      </c>
      <c r="DK939" s="76" t="e" cm="1">
        <f t="array" aca="1" ref="DK939" ca="1">DK938*INDIRECT(DK931)</f>
        <v>#N/A</v>
      </c>
      <c r="DL939" s="76" t="e" cm="1">
        <f t="array" aca="1" ref="DL939" ca="1">DL938*INDIRECT(DL931)</f>
        <v>#N/A</v>
      </c>
    </row>
    <row r="940" spans="1:116" x14ac:dyDescent="0.4">
      <c r="B940" t="str">
        <f>E940</f>
        <v>940 ADREV-S</v>
      </c>
      <c r="C940" s="169"/>
      <c r="D940" t="s">
        <v>763</v>
      </c>
      <c r="E940" s="8" t="str">
        <f t="shared" si="1080"/>
        <v>940 ADREV-S</v>
      </c>
      <c r="G940" s="145" t="s">
        <v>173</v>
      </c>
      <c r="H940" s="12"/>
      <c r="I940" s="60"/>
      <c r="J940" s="60"/>
      <c r="K940" s="162">
        <v>0.1</v>
      </c>
      <c r="L940" s="162">
        <v>0.1</v>
      </c>
      <c r="M940" s="162">
        <v>0.1</v>
      </c>
      <c r="N940" s="162">
        <v>0.1</v>
      </c>
      <c r="O940" s="162">
        <v>0.1</v>
      </c>
      <c r="P940" s="162">
        <v>0.1</v>
      </c>
      <c r="R940" s="121"/>
      <c r="S940" s="163" cm="1">
        <f t="array" ref="S940">INDEX($K:$P,ROW(),MATCH(S$3,$K$2:$P$2,0))</f>
        <v>0.1</v>
      </c>
      <c r="T940" s="163" cm="1">
        <f t="array" ref="T940">INDEX($K:$P,ROW(),MATCH(T$3,$K$2:$P$2,0))</f>
        <v>0.1</v>
      </c>
      <c r="U940" s="163" cm="1">
        <f t="array" ref="U940">INDEX($K:$P,ROW(),MATCH(U$3,$K$2:$P$2,0))</f>
        <v>0.1</v>
      </c>
      <c r="V940" s="163" cm="1">
        <f t="array" ref="V940">INDEX($K:$P,ROW(),MATCH(V$3,$K$2:$P$2,0))</f>
        <v>0.1</v>
      </c>
      <c r="W940" s="163" cm="1">
        <f t="array" ref="W940">INDEX($K:$P,ROW(),MATCH(W$3,$K$2:$P$2,0))</f>
        <v>0.1</v>
      </c>
      <c r="X940" s="163" cm="1">
        <f t="array" ref="X940">INDEX($K:$P,ROW(),MATCH(X$3,$K$2:$P$2,0))</f>
        <v>0.1</v>
      </c>
      <c r="Y940" s="163" cm="1">
        <f t="array" ref="Y940">INDEX($K:$P,ROW(),MATCH(Y$3,$K$2:$P$2,0))</f>
        <v>0.1</v>
      </c>
      <c r="Z940" s="163" cm="1">
        <f t="array" ref="Z940">INDEX($K:$P,ROW(),MATCH(Z$3,$K$2:$P$2,0))</f>
        <v>0.1</v>
      </c>
      <c r="AA940" s="163" cm="1">
        <f t="array" ref="AA940">INDEX($K:$P,ROW(),MATCH(AA$3,$K$2:$P$2,0))</f>
        <v>0.1</v>
      </c>
      <c r="AB940" s="163" cm="1">
        <f t="array" ref="AB940">INDEX($K:$P,ROW(),MATCH(AB$3,$K$2:$P$2,0))</f>
        <v>0.1</v>
      </c>
      <c r="AC940" s="163" cm="1">
        <f t="array" ref="AC940">INDEX($K:$P,ROW(),MATCH(AC$3,$K$2:$P$2,0))</f>
        <v>0.1</v>
      </c>
      <c r="AD940" s="163" cm="1">
        <f t="array" ref="AD940">INDEX($K:$P,ROW(),MATCH(AD$3,$K$2:$P$2,0))</f>
        <v>0.1</v>
      </c>
      <c r="AE940" s="163" cm="1">
        <f t="array" ref="AE940">INDEX($K:$P,ROW(),MATCH(AE$3,$K$2:$P$2,0))</f>
        <v>0.1</v>
      </c>
      <c r="AF940" s="163" cm="1">
        <f t="array" ref="AF940">INDEX($K:$P,ROW(),MATCH(AF$3,$K$2:$P$2,0))</f>
        <v>0.1</v>
      </c>
      <c r="AG940" s="163" cm="1">
        <f t="array" ref="AG940">INDEX($K:$P,ROW(),MATCH(AG$3,$K$2:$P$2,0))</f>
        <v>0.1</v>
      </c>
      <c r="AH940" s="163" cm="1">
        <f t="array" ref="AH940">INDEX($K:$P,ROW(),MATCH(AH$3,$K$2:$P$2,0))</f>
        <v>0.1</v>
      </c>
      <c r="AI940" s="163" cm="1">
        <f t="array" ref="AI940">INDEX($K:$P,ROW(),MATCH(AI$3,$K$2:$P$2,0))</f>
        <v>0.1</v>
      </c>
      <c r="AJ940" s="163" cm="1">
        <f t="array" ref="AJ940">INDEX($K:$P,ROW(),MATCH(AJ$3,$K$2:$P$2,0))</f>
        <v>0.1</v>
      </c>
      <c r="AK940" s="163" cm="1">
        <f t="array" ref="AK940">INDEX($K:$P,ROW(),MATCH(AK$3,$K$2:$P$2,0))</f>
        <v>0.1</v>
      </c>
      <c r="AL940" s="163" cm="1">
        <f t="array" ref="AL940">INDEX($K:$P,ROW(),MATCH(AL$3,$K$2:$P$2,0))</f>
        <v>0.1</v>
      </c>
      <c r="AM940" s="163" cm="1">
        <f t="array" ref="AM940">INDEX($K:$P,ROW(),MATCH(AM$3,$K$2:$P$2,0))</f>
        <v>0.1</v>
      </c>
      <c r="AN940" s="163" cm="1">
        <f t="array" ref="AN940">INDEX($K:$P,ROW(),MATCH(AN$3,$K$2:$P$2,0))</f>
        <v>0.1</v>
      </c>
      <c r="AO940" s="163" cm="1">
        <f t="array" ref="AO940">INDEX($K:$P,ROW(),MATCH(AO$3,$K$2:$P$2,0))</f>
        <v>0.1</v>
      </c>
      <c r="AP940" s="163" cm="1">
        <f t="array" ref="AP940">INDEX($K:$P,ROW(),MATCH(AP$3,$K$2:$P$2,0))</f>
        <v>0.1</v>
      </c>
      <c r="AQ940" s="163" cm="1">
        <f t="array" ref="AQ940">INDEX($K:$P,ROW(),MATCH(AQ$3,$K$2:$P$2,0))</f>
        <v>0.1</v>
      </c>
      <c r="AR940" s="163" cm="1">
        <f t="array" ref="AR940">INDEX($K:$P,ROW(),MATCH(AR$3,$K$2:$P$2,0))</f>
        <v>0.1</v>
      </c>
      <c r="AS940" s="163" cm="1">
        <f t="array" ref="AS940">INDEX($K:$P,ROW(),MATCH(AS$3,$K$2:$P$2,0))</f>
        <v>0.1</v>
      </c>
      <c r="AT940" s="163" cm="1">
        <f t="array" ref="AT940">INDEX($K:$P,ROW(),MATCH(AT$3,$K$2:$P$2,0))</f>
        <v>0.1</v>
      </c>
      <c r="AU940" s="163" cm="1">
        <f t="array" ref="AU940">INDEX($K:$P,ROW(),MATCH(AU$3,$K$2:$P$2,0))</f>
        <v>0.1</v>
      </c>
      <c r="AV940" s="163" cm="1">
        <f t="array" ref="AV940">INDEX($K:$P,ROW(),MATCH(AV$3,$K$2:$P$2,0))</f>
        <v>0.1</v>
      </c>
      <c r="AW940" s="163" cm="1">
        <f t="array" ref="AW940">INDEX($K:$P,ROW(),MATCH(AW$3,$K$2:$P$2,0))</f>
        <v>0.1</v>
      </c>
      <c r="AX940" s="163" cm="1">
        <f t="array" ref="AX940">INDEX($K:$P,ROW(),MATCH(AX$3,$K$2:$P$2,0))</f>
        <v>0.1</v>
      </c>
      <c r="AY940" s="163" cm="1">
        <f t="array" ref="AY940">INDEX($K:$P,ROW(),MATCH(AY$3,$K$2:$P$2,0))</f>
        <v>0.1</v>
      </c>
      <c r="AZ940" s="163" cm="1">
        <f t="array" ref="AZ940">INDEX($K:$P,ROW(),MATCH(AZ$3,$K$2:$P$2,0))</f>
        <v>0.1</v>
      </c>
      <c r="BA940" s="163" cm="1">
        <f t="array" ref="BA940">INDEX($K:$P,ROW(),MATCH(BA$3,$K$2:$P$2,0))</f>
        <v>0.1</v>
      </c>
      <c r="BB940" s="163" cm="1">
        <f t="array" ref="BB940">INDEX($K:$P,ROW(),MATCH(BB$3,$K$2:$P$2,0))</f>
        <v>0.1</v>
      </c>
      <c r="BC940" s="163" cm="1">
        <f t="array" ref="BC940">INDEX($K:$P,ROW(),MATCH(BC$3,$K$2:$P$2,0))</f>
        <v>0.1</v>
      </c>
      <c r="BD940" s="163" cm="1">
        <f t="array" ref="BD940">INDEX($K:$P,ROW(),MATCH(BD$3,$K$2:$P$2,0))</f>
        <v>0.1</v>
      </c>
      <c r="BE940" s="163" cm="1">
        <f t="array" ref="BE940">INDEX($K:$P,ROW(),MATCH(BE$3,$K$2:$P$2,0))</f>
        <v>0.1</v>
      </c>
      <c r="BF940" s="163" cm="1">
        <f t="array" ref="BF940">INDEX($K:$P,ROW(),MATCH(BF$3,$K$2:$P$2,0))</f>
        <v>0.1</v>
      </c>
      <c r="BG940" s="163" cm="1">
        <f t="array" ref="BG940">INDEX($K:$P,ROW(),MATCH(BG$3,$K$2:$P$2,0))</f>
        <v>0.1</v>
      </c>
      <c r="BH940" s="163" cm="1">
        <f t="array" ref="BH940">INDEX($K:$P,ROW(),MATCH(BH$3,$K$2:$P$2,0))</f>
        <v>0.1</v>
      </c>
      <c r="BI940" s="163" cm="1">
        <f t="array" ref="BI940">INDEX($K:$P,ROW(),MATCH(BI$3,$K$2:$P$2,0))</f>
        <v>0.1</v>
      </c>
      <c r="BJ940" s="163" cm="1">
        <f t="array" ref="BJ940">INDEX($K:$P,ROW(),MATCH(BJ$3,$K$2:$P$2,0))</f>
        <v>0.1</v>
      </c>
      <c r="BK940" s="163" cm="1">
        <f t="array" ref="BK940">INDEX($K:$P,ROW(),MATCH(BK$3,$K$2:$P$2,0))</f>
        <v>0.1</v>
      </c>
      <c r="BL940" s="163" cm="1">
        <f t="array" ref="BL940">INDEX($K:$P,ROW(),MATCH(BL$3,$K$2:$P$2,0))</f>
        <v>0.1</v>
      </c>
      <c r="BM940" s="163" cm="1">
        <f t="array" ref="BM940">INDEX($K:$P,ROW(),MATCH(BM$3,$K$2:$P$2,0))</f>
        <v>0.1</v>
      </c>
      <c r="BN940" s="163" cm="1">
        <f t="array" ref="BN940">INDEX($K:$P,ROW(),MATCH(BN$3,$K$2:$P$2,0))</f>
        <v>0.1</v>
      </c>
      <c r="BO940" s="163" cm="1">
        <f t="array" ref="BO940">INDEX($K:$P,ROW(),MATCH(BO$3,$K$2:$P$2,0))</f>
        <v>0.1</v>
      </c>
      <c r="BP940" s="163" cm="1">
        <f t="array" ref="BP940">INDEX($K:$P,ROW(),MATCH(BP$3,$K$2:$P$2,0))</f>
        <v>0.1</v>
      </c>
      <c r="BQ940" s="163" cm="1">
        <f t="array" ref="BQ940">INDEX($K:$P,ROW(),MATCH(BQ$3,$K$2:$P$2,0))</f>
        <v>0.1</v>
      </c>
      <c r="BR940" s="163" cm="1">
        <f t="array" ref="BR940">INDEX($K:$P,ROW(),MATCH(BR$3,$K$2:$P$2,0))</f>
        <v>0.1</v>
      </c>
      <c r="BS940" s="163" cm="1">
        <f t="array" ref="BS940">INDEX($K:$P,ROW(),MATCH(BS$3,$K$2:$P$2,0))</f>
        <v>0.1</v>
      </c>
      <c r="BT940" s="163" cm="1">
        <f t="array" ref="BT940">INDEX($K:$P,ROW(),MATCH(BT$3,$K$2:$P$2,0))</f>
        <v>0.1</v>
      </c>
      <c r="BU940" s="163" cm="1">
        <f t="array" ref="BU940">INDEX($K:$P,ROW(),MATCH(BU$3,$K$2:$P$2,0))</f>
        <v>0.1</v>
      </c>
      <c r="BV940" s="163" cm="1">
        <f t="array" ref="BV940">INDEX($K:$P,ROW(),MATCH(BV$3,$K$2:$P$2,0))</f>
        <v>0.1</v>
      </c>
      <c r="BW940" s="163" cm="1">
        <f t="array" ref="BW940">INDEX($K:$P,ROW(),MATCH(BW$3,$K$2:$P$2,0))</f>
        <v>0.1</v>
      </c>
      <c r="BX940" s="163" cm="1">
        <f t="array" ref="BX940">INDEX($K:$P,ROW(),MATCH(BX$3,$K$2:$P$2,0))</f>
        <v>0.1</v>
      </c>
      <c r="BY940" s="163" cm="1">
        <f t="array" ref="BY940">INDEX($K:$P,ROW(),MATCH(BY$3,$K$2:$P$2,0))</f>
        <v>0.1</v>
      </c>
      <c r="BZ940" s="163" cm="1">
        <f t="array" ref="BZ940">INDEX($K:$P,ROW(),MATCH(BZ$3,$K$2:$P$2,0))</f>
        <v>0.1</v>
      </c>
      <c r="CA940" s="163" cm="1">
        <f t="array" ref="CA940">INDEX($K:$P,ROW(),MATCH(CA$3,$K$2:$P$2,0))</f>
        <v>0.1</v>
      </c>
      <c r="CB940" s="163" cm="1">
        <f t="array" ref="CB940">INDEX($K:$P,ROW(),MATCH(CB$3,$K$2:$P$2,0))</f>
        <v>0.1</v>
      </c>
      <c r="CC940" s="163" cm="1">
        <f t="array" ref="CC940">INDEX($K:$P,ROW(),MATCH(CC$3,$K$2:$P$2,0))</f>
        <v>0.1</v>
      </c>
      <c r="CD940" s="163" cm="1">
        <f t="array" ref="CD940">INDEX($K:$P,ROW(),MATCH(CD$3,$K$2:$P$2,0))</f>
        <v>0.1</v>
      </c>
      <c r="CE940" s="163" cm="1">
        <f t="array" ref="CE940">INDEX($K:$P,ROW(),MATCH(CE$3,$K$2:$P$2,0))</f>
        <v>0.1</v>
      </c>
      <c r="CF940" s="163" cm="1">
        <f t="array" ref="CF940">INDEX($K:$P,ROW(),MATCH(CF$3,$K$2:$P$2,0))</f>
        <v>0.1</v>
      </c>
      <c r="CG940" s="163" cm="1">
        <f t="array" ref="CG940">INDEX($K:$P,ROW(),MATCH(CG$3,$K$2:$P$2,0))</f>
        <v>0.1</v>
      </c>
      <c r="CH940" s="163" cm="1">
        <f t="array" ref="CH940">INDEX($K:$P,ROW(),MATCH(CH$3,$K$2:$P$2,0))</f>
        <v>0.1</v>
      </c>
      <c r="CI940" s="163" cm="1">
        <f t="array" ref="CI940">INDEX($K:$P,ROW(),MATCH(CI$3,$K$2:$P$2,0))</f>
        <v>0.1</v>
      </c>
      <c r="CJ940" s="163" cm="1">
        <f t="array" ref="CJ940">INDEX($K:$P,ROW(),MATCH(CJ$3,$K$2:$P$2,0))</f>
        <v>0.1</v>
      </c>
      <c r="CK940" s="163" cm="1">
        <f t="array" ref="CK940">INDEX($K:$P,ROW(),MATCH(CK$3,$K$2:$P$2,0))</f>
        <v>0.1</v>
      </c>
      <c r="CL940" s="163" cm="1">
        <f t="array" ref="CL940">INDEX($K:$P,ROW(),MATCH(CL$3,$K$2:$P$2,0))</f>
        <v>0.1</v>
      </c>
      <c r="CN940" s="60"/>
      <c r="CO940" s="163" t="e" cm="1">
        <f t="array" ref="CO940">INDEX($K:$P,ROW(),MATCH(CO$3,$K$2:$P$2,0))</f>
        <v>#N/A</v>
      </c>
      <c r="CP940" s="163" t="e" cm="1">
        <f t="array" ref="CP940">INDEX($K:$P,ROW(),MATCH(CP$3,$K$2:$P$2,0))</f>
        <v>#N/A</v>
      </c>
      <c r="CQ940" s="163" t="e" cm="1">
        <f t="array" ref="CQ940">INDEX($K:$P,ROW(),MATCH(CQ$3,$K$2:$P$2,0))</f>
        <v>#N/A</v>
      </c>
      <c r="CR940" s="163" t="e" cm="1">
        <f t="array" ref="CR940">INDEX($K:$P,ROW(),MATCH(CR$3,$K$2:$P$2,0))</f>
        <v>#N/A</v>
      </c>
      <c r="CS940" s="163" t="e" cm="1">
        <f t="array" ref="CS940">INDEX($K:$P,ROW(),MATCH(CS$3,$K$2:$P$2,0))</f>
        <v>#N/A</v>
      </c>
      <c r="CT940" s="163" t="e" cm="1">
        <f t="array" ref="CT940">INDEX($K:$P,ROW(),MATCH(CT$3,$K$2:$P$2,0))</f>
        <v>#N/A</v>
      </c>
      <c r="CU940" s="163" t="e" cm="1">
        <f t="array" ref="CU940">INDEX($K:$P,ROW(),MATCH(CU$3,$K$2:$P$2,0))</f>
        <v>#N/A</v>
      </c>
      <c r="CV940" s="163" t="e" cm="1">
        <f t="array" ref="CV940">INDEX($K:$P,ROW(),MATCH(CV$3,$K$2:$P$2,0))</f>
        <v>#N/A</v>
      </c>
      <c r="CW940" s="163" t="e" cm="1">
        <f t="array" ref="CW940">INDEX($K:$P,ROW(),MATCH(CW$3,$K$2:$P$2,0))</f>
        <v>#N/A</v>
      </c>
      <c r="CX940" s="163" t="e" cm="1">
        <f t="array" ref="CX940">INDEX($K:$P,ROW(),MATCH(CX$3,$K$2:$P$2,0))</f>
        <v>#N/A</v>
      </c>
      <c r="CY940" s="163" t="e" cm="1">
        <f t="array" ref="CY940">INDEX($K:$P,ROW(),MATCH(CY$3,$K$2:$P$2,0))</f>
        <v>#N/A</v>
      </c>
      <c r="CZ940" s="163" t="e" cm="1">
        <f t="array" ref="CZ940">INDEX($K:$P,ROW(),MATCH(CZ$3,$K$2:$P$2,0))</f>
        <v>#N/A</v>
      </c>
      <c r="DA940" s="163" t="e" cm="1">
        <f t="array" ref="DA940">INDEX($K:$P,ROW(),MATCH(DA$3,$K$2:$P$2,0))</f>
        <v>#N/A</v>
      </c>
      <c r="DB940" s="163" t="e" cm="1">
        <f t="array" ref="DB940">INDEX($K:$P,ROW(),MATCH(DB$3,$K$2:$P$2,0))</f>
        <v>#N/A</v>
      </c>
      <c r="DC940" s="163" t="e" cm="1">
        <f t="array" ref="DC940">INDEX($K:$P,ROW(),MATCH(DC$3,$K$2:$P$2,0))</f>
        <v>#N/A</v>
      </c>
      <c r="DD940" s="163" t="e" cm="1">
        <f t="array" ref="DD940">INDEX($K:$P,ROW(),MATCH(DD$3,$K$2:$P$2,0))</f>
        <v>#N/A</v>
      </c>
      <c r="DE940" s="163" t="e" cm="1">
        <f t="array" ref="DE940">INDEX($K:$P,ROW(),MATCH(DE$3,$K$2:$P$2,0))</f>
        <v>#N/A</v>
      </c>
      <c r="DF940" s="163" t="e" cm="1">
        <f t="array" ref="DF940">INDEX($K:$P,ROW(),MATCH(DF$3,$K$2:$P$2,0))</f>
        <v>#N/A</v>
      </c>
      <c r="DG940" s="163" t="e" cm="1">
        <f t="array" ref="DG940">INDEX($K:$P,ROW(),MATCH(DG$3,$K$2:$P$2,0))</f>
        <v>#N/A</v>
      </c>
      <c r="DH940" s="163" t="e" cm="1">
        <f t="array" ref="DH940">INDEX($K:$P,ROW(),MATCH(DH$3,$K$2:$P$2,0))</f>
        <v>#N/A</v>
      </c>
      <c r="DI940" s="163" t="e" cm="1">
        <f t="array" ref="DI940">INDEX($K:$P,ROW(),MATCH(DI$3,$K$2:$P$2,0))</f>
        <v>#N/A</v>
      </c>
      <c r="DJ940" s="163" t="e" cm="1">
        <f t="array" ref="DJ940">INDEX($K:$P,ROW(),MATCH(DJ$3,$K$2:$P$2,0))</f>
        <v>#N/A</v>
      </c>
      <c r="DK940" s="163" t="e" cm="1">
        <f t="array" ref="DK940">INDEX($K:$P,ROW(),MATCH(DK$3,$K$2:$P$2,0))</f>
        <v>#N/A</v>
      </c>
      <c r="DL940" s="163" t="e" cm="1">
        <f t="array" ref="DL940">INDEX($K:$P,ROW(),MATCH(DL$3,$K$2:$P$2,0))</f>
        <v>#N/A</v>
      </c>
    </row>
    <row r="941" spans="1:116" x14ac:dyDescent="0.4">
      <c r="C941" s="169" t="s">
        <v>198</v>
      </c>
      <c r="D941" t="s">
        <v>763</v>
      </c>
      <c r="E941" s="8" t="str">
        <f t="shared" si="1080"/>
        <v>941 ADREV-S</v>
      </c>
      <c r="G941" s="126" t="str">
        <f>" Revenue - "&amp;G943</f>
        <v xml:space="preserve"> Revenue - (Primary label)</v>
      </c>
      <c r="H941" s="27"/>
      <c r="I941" s="78"/>
      <c r="J941" s="78"/>
      <c r="K941" s="33">
        <f ca="1">SUMIF($3:$3,K$2,941:941)</f>
        <v>180000</v>
      </c>
      <c r="L941" s="33">
        <f t="shared" ref="L941:P941" ca="1" si="1081">SUMIF($3:$3,L$2,941:941)</f>
        <v>180000</v>
      </c>
      <c r="M941" s="33">
        <f t="shared" ca="1" si="1081"/>
        <v>180000</v>
      </c>
      <c r="N941" s="33">
        <f t="shared" ca="1" si="1081"/>
        <v>180000</v>
      </c>
      <c r="O941" s="33">
        <f t="shared" ca="1" si="1081"/>
        <v>180000</v>
      </c>
      <c r="P941" s="33">
        <f t="shared" ca="1" si="1081"/>
        <v>180000</v>
      </c>
      <c r="R941" s="33"/>
      <c r="S941" s="77">
        <f t="shared" ref="S941:AX941" ca="1" si="1082">S940*S939</f>
        <v>15000</v>
      </c>
      <c r="T941" s="77">
        <f t="shared" ca="1" si="1082"/>
        <v>15000</v>
      </c>
      <c r="U941" s="77">
        <f t="shared" ca="1" si="1082"/>
        <v>15000</v>
      </c>
      <c r="V941" s="77">
        <f t="shared" ca="1" si="1082"/>
        <v>15000</v>
      </c>
      <c r="W941" s="77">
        <f t="shared" ca="1" si="1082"/>
        <v>15000</v>
      </c>
      <c r="X941" s="77">
        <f t="shared" ca="1" si="1082"/>
        <v>15000</v>
      </c>
      <c r="Y941" s="77">
        <f t="shared" ca="1" si="1082"/>
        <v>15000</v>
      </c>
      <c r="Z941" s="77">
        <f t="shared" ca="1" si="1082"/>
        <v>15000</v>
      </c>
      <c r="AA941" s="77">
        <f t="shared" ca="1" si="1082"/>
        <v>15000</v>
      </c>
      <c r="AB941" s="77">
        <f t="shared" ca="1" si="1082"/>
        <v>15000</v>
      </c>
      <c r="AC941" s="77">
        <f t="shared" ca="1" si="1082"/>
        <v>15000</v>
      </c>
      <c r="AD941" s="77">
        <f t="shared" ca="1" si="1082"/>
        <v>15000</v>
      </c>
      <c r="AE941" s="77">
        <f t="shared" ca="1" si="1082"/>
        <v>15000</v>
      </c>
      <c r="AF941" s="77">
        <f t="shared" ca="1" si="1082"/>
        <v>15000</v>
      </c>
      <c r="AG941" s="77">
        <f t="shared" ca="1" si="1082"/>
        <v>15000</v>
      </c>
      <c r="AH941" s="77">
        <f t="shared" ca="1" si="1082"/>
        <v>15000</v>
      </c>
      <c r="AI941" s="77">
        <f t="shared" ca="1" si="1082"/>
        <v>15000</v>
      </c>
      <c r="AJ941" s="77">
        <f t="shared" ca="1" si="1082"/>
        <v>15000</v>
      </c>
      <c r="AK941" s="77">
        <f t="shared" ca="1" si="1082"/>
        <v>15000</v>
      </c>
      <c r="AL941" s="77">
        <f t="shared" ca="1" si="1082"/>
        <v>15000</v>
      </c>
      <c r="AM941" s="77">
        <f t="shared" ca="1" si="1082"/>
        <v>15000</v>
      </c>
      <c r="AN941" s="77">
        <f t="shared" ca="1" si="1082"/>
        <v>15000</v>
      </c>
      <c r="AO941" s="77">
        <f t="shared" ca="1" si="1082"/>
        <v>15000</v>
      </c>
      <c r="AP941" s="77">
        <f t="shared" ca="1" si="1082"/>
        <v>15000</v>
      </c>
      <c r="AQ941" s="77">
        <f t="shared" ca="1" si="1082"/>
        <v>15000</v>
      </c>
      <c r="AR941" s="77">
        <f t="shared" ca="1" si="1082"/>
        <v>15000</v>
      </c>
      <c r="AS941" s="77">
        <f t="shared" ca="1" si="1082"/>
        <v>15000</v>
      </c>
      <c r="AT941" s="77">
        <f t="shared" ca="1" si="1082"/>
        <v>15000</v>
      </c>
      <c r="AU941" s="77">
        <f t="shared" ca="1" si="1082"/>
        <v>15000</v>
      </c>
      <c r="AV941" s="77">
        <f t="shared" ca="1" si="1082"/>
        <v>15000</v>
      </c>
      <c r="AW941" s="77">
        <f t="shared" ca="1" si="1082"/>
        <v>15000</v>
      </c>
      <c r="AX941" s="77">
        <f t="shared" ca="1" si="1082"/>
        <v>15000</v>
      </c>
      <c r="AY941" s="77">
        <f t="shared" ref="AY941:CD941" ca="1" si="1083">AY940*AY939</f>
        <v>15000</v>
      </c>
      <c r="AZ941" s="77">
        <f t="shared" ca="1" si="1083"/>
        <v>15000</v>
      </c>
      <c r="BA941" s="77">
        <f t="shared" ca="1" si="1083"/>
        <v>15000</v>
      </c>
      <c r="BB941" s="77">
        <f t="shared" ca="1" si="1083"/>
        <v>15000</v>
      </c>
      <c r="BC941" s="77">
        <f t="shared" ca="1" si="1083"/>
        <v>15000</v>
      </c>
      <c r="BD941" s="77">
        <f t="shared" ca="1" si="1083"/>
        <v>15000</v>
      </c>
      <c r="BE941" s="77">
        <f t="shared" ca="1" si="1083"/>
        <v>15000</v>
      </c>
      <c r="BF941" s="77">
        <f t="shared" ca="1" si="1083"/>
        <v>15000</v>
      </c>
      <c r="BG941" s="77">
        <f t="shared" ca="1" si="1083"/>
        <v>15000</v>
      </c>
      <c r="BH941" s="77">
        <f t="shared" ca="1" si="1083"/>
        <v>15000</v>
      </c>
      <c r="BI941" s="77">
        <f t="shared" ca="1" si="1083"/>
        <v>15000</v>
      </c>
      <c r="BJ941" s="77">
        <f t="shared" ca="1" si="1083"/>
        <v>15000</v>
      </c>
      <c r="BK941" s="77">
        <f t="shared" ca="1" si="1083"/>
        <v>15000</v>
      </c>
      <c r="BL941" s="77">
        <f t="shared" ca="1" si="1083"/>
        <v>15000</v>
      </c>
      <c r="BM941" s="77">
        <f t="shared" ca="1" si="1083"/>
        <v>15000</v>
      </c>
      <c r="BN941" s="77">
        <f t="shared" ca="1" si="1083"/>
        <v>15000</v>
      </c>
      <c r="BO941" s="77">
        <f t="shared" ca="1" si="1083"/>
        <v>15000</v>
      </c>
      <c r="BP941" s="77">
        <f t="shared" ca="1" si="1083"/>
        <v>15000</v>
      </c>
      <c r="BQ941" s="77">
        <f t="shared" ca="1" si="1083"/>
        <v>15000</v>
      </c>
      <c r="BR941" s="77">
        <f t="shared" ca="1" si="1083"/>
        <v>15000</v>
      </c>
      <c r="BS941" s="77">
        <f t="shared" ca="1" si="1083"/>
        <v>15000</v>
      </c>
      <c r="BT941" s="77">
        <f t="shared" ca="1" si="1083"/>
        <v>15000</v>
      </c>
      <c r="BU941" s="77">
        <f t="shared" ca="1" si="1083"/>
        <v>15000</v>
      </c>
      <c r="BV941" s="77">
        <f t="shared" ca="1" si="1083"/>
        <v>15000</v>
      </c>
      <c r="BW941" s="77">
        <f t="shared" ca="1" si="1083"/>
        <v>15000</v>
      </c>
      <c r="BX941" s="77">
        <f t="shared" ca="1" si="1083"/>
        <v>15000</v>
      </c>
      <c r="BY941" s="77">
        <f t="shared" ca="1" si="1083"/>
        <v>15000</v>
      </c>
      <c r="BZ941" s="77">
        <f t="shared" ca="1" si="1083"/>
        <v>15000</v>
      </c>
      <c r="CA941" s="77">
        <f t="shared" ca="1" si="1083"/>
        <v>15000</v>
      </c>
      <c r="CB941" s="77">
        <f t="shared" ca="1" si="1083"/>
        <v>15000</v>
      </c>
      <c r="CC941" s="77">
        <f t="shared" ca="1" si="1083"/>
        <v>15000</v>
      </c>
      <c r="CD941" s="77">
        <f t="shared" ca="1" si="1083"/>
        <v>15000</v>
      </c>
      <c r="CE941" s="77">
        <f t="shared" ref="CE941:CL941" ca="1" si="1084">CE940*CE939</f>
        <v>15000</v>
      </c>
      <c r="CF941" s="77">
        <f t="shared" ca="1" si="1084"/>
        <v>15000</v>
      </c>
      <c r="CG941" s="77">
        <f t="shared" ca="1" si="1084"/>
        <v>15000</v>
      </c>
      <c r="CH941" s="77">
        <f t="shared" ca="1" si="1084"/>
        <v>15000</v>
      </c>
      <c r="CI941" s="77">
        <f t="shared" ca="1" si="1084"/>
        <v>15000</v>
      </c>
      <c r="CJ941" s="77">
        <f t="shared" ca="1" si="1084"/>
        <v>15000</v>
      </c>
      <c r="CK941" s="77">
        <f t="shared" ca="1" si="1084"/>
        <v>15000</v>
      </c>
      <c r="CL941" s="77">
        <f t="shared" ca="1" si="1084"/>
        <v>15000</v>
      </c>
      <c r="CN941" s="78"/>
      <c r="CO941" s="77" t="e">
        <f t="shared" ref="CO941:DK941" ca="1" si="1085">CO940*CO939</f>
        <v>#N/A</v>
      </c>
      <c r="CP941" s="77" t="e">
        <f t="shared" ca="1" si="1085"/>
        <v>#N/A</v>
      </c>
      <c r="CQ941" s="77" t="e">
        <f t="shared" ca="1" si="1085"/>
        <v>#N/A</v>
      </c>
      <c r="CR941" s="77" t="e">
        <f t="shared" ca="1" si="1085"/>
        <v>#N/A</v>
      </c>
      <c r="CS941" s="77" t="e">
        <f t="shared" ca="1" si="1085"/>
        <v>#N/A</v>
      </c>
      <c r="CT941" s="77" t="e">
        <f t="shared" ca="1" si="1085"/>
        <v>#N/A</v>
      </c>
      <c r="CU941" s="77" t="e">
        <f t="shared" ca="1" si="1085"/>
        <v>#N/A</v>
      </c>
      <c r="CV941" s="77" t="e">
        <f t="shared" ca="1" si="1085"/>
        <v>#N/A</v>
      </c>
      <c r="CW941" s="77" t="e">
        <f t="shared" ca="1" si="1085"/>
        <v>#N/A</v>
      </c>
      <c r="CX941" s="77" t="e">
        <f t="shared" ca="1" si="1085"/>
        <v>#N/A</v>
      </c>
      <c r="CY941" s="77" t="e">
        <f t="shared" ca="1" si="1085"/>
        <v>#N/A</v>
      </c>
      <c r="CZ941" s="77" t="e">
        <f t="shared" ca="1" si="1085"/>
        <v>#N/A</v>
      </c>
      <c r="DA941" s="77" t="e">
        <f t="shared" ca="1" si="1085"/>
        <v>#N/A</v>
      </c>
      <c r="DB941" s="77" t="e">
        <f t="shared" ca="1" si="1085"/>
        <v>#N/A</v>
      </c>
      <c r="DC941" s="77" t="e">
        <f t="shared" ca="1" si="1085"/>
        <v>#N/A</v>
      </c>
      <c r="DD941" s="77" t="e">
        <f t="shared" ca="1" si="1085"/>
        <v>#N/A</v>
      </c>
      <c r="DE941" s="77" t="e">
        <f t="shared" ca="1" si="1085"/>
        <v>#N/A</v>
      </c>
      <c r="DF941" s="77" t="e">
        <f t="shared" ca="1" si="1085"/>
        <v>#N/A</v>
      </c>
      <c r="DG941" s="77" t="e">
        <f t="shared" ca="1" si="1085"/>
        <v>#N/A</v>
      </c>
      <c r="DH941" s="77" t="e">
        <f t="shared" ca="1" si="1085"/>
        <v>#N/A</v>
      </c>
      <c r="DI941" s="77" t="e">
        <f t="shared" ca="1" si="1085"/>
        <v>#N/A</v>
      </c>
      <c r="DJ941" s="77" t="e">
        <f t="shared" ca="1" si="1085"/>
        <v>#N/A</v>
      </c>
      <c r="DK941" s="77" t="e">
        <f t="shared" ca="1" si="1085"/>
        <v>#N/A</v>
      </c>
      <c r="DL941" s="77" t="e">
        <f t="shared" ref="DL941" ca="1" si="1086">DL940*DL939</f>
        <v>#N/A</v>
      </c>
    </row>
    <row r="942" spans="1:116" x14ac:dyDescent="0.4">
      <c r="B942" s="169" t="s">
        <v>244</v>
      </c>
      <c r="C942" s="169"/>
      <c r="D942" t="s">
        <v>763</v>
      </c>
      <c r="E942" s="8" t="str">
        <f t="shared" si="1080"/>
        <v>942 ADREV-S</v>
      </c>
      <c r="G942" s="13"/>
      <c r="H942" s="12"/>
      <c r="I942" s="60"/>
      <c r="J942" s="60"/>
      <c r="K942" s="21"/>
      <c r="L942" s="21"/>
      <c r="M942" s="21"/>
      <c r="N942" s="21"/>
      <c r="O942" s="21"/>
      <c r="P942" s="21"/>
      <c r="R942" s="20"/>
      <c r="S942" s="150"/>
      <c r="T942" s="150"/>
      <c r="U942" s="150"/>
      <c r="V942" s="150"/>
      <c r="W942" s="150"/>
      <c r="X942" s="150"/>
      <c r="Y942" s="150"/>
      <c r="Z942" s="150"/>
      <c r="AA942" s="150"/>
      <c r="AB942" s="150"/>
      <c r="AC942" s="150"/>
      <c r="AD942" s="150"/>
      <c r="AE942" s="150"/>
      <c r="AF942" s="150"/>
      <c r="AG942" s="150"/>
      <c r="AH942" s="150"/>
      <c r="AI942" s="150"/>
      <c r="AJ942" s="150"/>
      <c r="AK942" s="150"/>
      <c r="AL942" s="150"/>
      <c r="AM942" s="150"/>
      <c r="AN942" s="150"/>
      <c r="AO942" s="150"/>
      <c r="AP942" s="150"/>
      <c r="AQ942" s="150"/>
      <c r="AR942" s="150"/>
      <c r="AS942" s="150"/>
      <c r="AT942" s="150"/>
      <c r="AU942" s="150"/>
      <c r="AV942" s="150"/>
      <c r="AW942" s="150"/>
      <c r="AX942" s="150"/>
      <c r="AY942" s="150"/>
      <c r="AZ942" s="150"/>
      <c r="BA942" s="150"/>
      <c r="BB942" s="150"/>
      <c r="BC942" s="150"/>
      <c r="BD942" s="150"/>
      <c r="BE942" s="150"/>
      <c r="BF942" s="150"/>
      <c r="BG942" s="150"/>
      <c r="BH942" s="150"/>
      <c r="BI942" s="150"/>
      <c r="BJ942" s="150"/>
      <c r="BK942" s="150"/>
      <c r="BL942" s="150"/>
      <c r="BM942" s="150"/>
      <c r="BN942" s="150"/>
      <c r="BO942" s="150"/>
      <c r="BP942" s="150"/>
      <c r="BQ942" s="150"/>
      <c r="BR942" s="150"/>
      <c r="BS942" s="150"/>
      <c r="BT942" s="150"/>
      <c r="BU942" s="150"/>
      <c r="BV942" s="150"/>
      <c r="BW942" s="150"/>
      <c r="BX942" s="150"/>
      <c r="BY942" s="150"/>
      <c r="BZ942" s="150"/>
      <c r="CA942" s="150"/>
      <c r="CB942" s="150"/>
      <c r="CC942" s="150"/>
      <c r="CD942" s="150"/>
      <c r="CE942" s="150"/>
      <c r="CF942" s="150"/>
      <c r="CG942" s="150"/>
      <c r="CH942" s="150"/>
      <c r="CI942" s="150"/>
      <c r="CJ942" s="150"/>
      <c r="CK942" s="150"/>
      <c r="CL942" s="150"/>
      <c r="CN942" s="60"/>
      <c r="CO942" s="150"/>
      <c r="CP942" s="150"/>
      <c r="CQ942" s="150"/>
      <c r="CR942" s="150"/>
      <c r="CS942" s="150"/>
      <c r="CT942" s="150"/>
      <c r="CU942" s="150"/>
      <c r="CV942" s="150"/>
      <c r="CW942" s="150"/>
      <c r="CX942" s="150"/>
      <c r="CY942" s="150"/>
      <c r="CZ942" s="150"/>
      <c r="DA942" s="150"/>
      <c r="DB942" s="150"/>
      <c r="DC942" s="150"/>
      <c r="DD942" s="150"/>
      <c r="DE942" s="150"/>
      <c r="DF942" s="150"/>
      <c r="DG942" s="150"/>
      <c r="DH942" s="150"/>
      <c r="DI942" s="150"/>
      <c r="DJ942" s="150"/>
      <c r="DK942" s="150"/>
      <c r="DL942" s="150"/>
    </row>
    <row r="943" spans="1:116" x14ac:dyDescent="0.4">
      <c r="B943" s="169" t="s">
        <v>332</v>
      </c>
      <c r="D943" t="s">
        <v>763</v>
      </c>
      <c r="E943" s="8" t="str">
        <f t="shared" si="1080"/>
        <v>943 ADREV-S</v>
      </c>
      <c r="G943" s="136" t="str">
        <f>G928</f>
        <v>(Primary label)</v>
      </c>
      <c r="H943" s="27"/>
      <c r="I943" s="78"/>
      <c r="J943" s="78"/>
      <c r="K943" s="33"/>
      <c r="L943" s="33"/>
      <c r="M943" s="33"/>
      <c r="N943" s="33"/>
      <c r="O943" s="33"/>
      <c r="P943" s="33"/>
      <c r="R943" s="33"/>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c r="BT943" s="77"/>
      <c r="BU943" s="77"/>
      <c r="BV943" s="77"/>
      <c r="BW943" s="77"/>
      <c r="BX943" s="77"/>
      <c r="BY943" s="77"/>
      <c r="BZ943" s="77"/>
      <c r="CA943" s="77"/>
      <c r="CB943" s="77"/>
      <c r="CC943" s="77"/>
      <c r="CD943" s="77"/>
      <c r="CE943" s="77"/>
      <c r="CF943" s="77"/>
      <c r="CG943" s="77"/>
      <c r="CH943" s="77"/>
      <c r="CI943" s="77"/>
      <c r="CJ943" s="77"/>
      <c r="CK943" s="77"/>
      <c r="CL943" s="77"/>
      <c r="CN943" s="78"/>
      <c r="CO943" s="77"/>
      <c r="CP943" s="77"/>
      <c r="CQ943" s="77"/>
      <c r="CR943" s="77"/>
      <c r="CS943" s="77"/>
      <c r="CT943" s="77"/>
      <c r="CU943" s="77"/>
      <c r="CV943" s="77"/>
      <c r="CW943" s="77"/>
      <c r="CX943" s="77"/>
      <c r="CY943" s="77"/>
      <c r="CZ943" s="77"/>
      <c r="DA943" s="77"/>
      <c r="DB943" s="77"/>
      <c r="DC943" s="77"/>
      <c r="DD943" s="77"/>
      <c r="DE943" s="77"/>
      <c r="DF943" s="77"/>
      <c r="DG943" s="77"/>
      <c r="DH943" s="77"/>
      <c r="DI943" s="77"/>
      <c r="DJ943" s="77"/>
      <c r="DK943" s="77"/>
      <c r="DL943" s="77"/>
    </row>
    <row r="944" spans="1:116" x14ac:dyDescent="0.4">
      <c r="B944" s="169" t="s">
        <v>332</v>
      </c>
      <c r="D944" t="s">
        <v>763</v>
      </c>
      <c r="E944" s="8" t="str">
        <f>ROW()&amp;" "&amp;D944</f>
        <v>944 ADREV-S</v>
      </c>
      <c r="G944" s="136" t="str">
        <f>G929</f>
        <v>primary unit</v>
      </c>
      <c r="H944" s="12"/>
      <c r="I944" s="60"/>
      <c r="J944" s="60"/>
      <c r="K944" s="21"/>
      <c r="L944" s="21"/>
      <c r="M944" s="21"/>
      <c r="N944" s="21"/>
      <c r="O944" s="21"/>
      <c r="P944" s="21"/>
      <c r="R944" s="20"/>
      <c r="S944" s="150"/>
      <c r="T944" s="150"/>
      <c r="U944" s="150"/>
      <c r="V944" s="150"/>
      <c r="W944" s="150"/>
      <c r="X944" s="150"/>
      <c r="Y944" s="150"/>
      <c r="Z944" s="150"/>
      <c r="AA944" s="150"/>
      <c r="AB944" s="150"/>
      <c r="AC944" s="150"/>
      <c r="AD944" s="150"/>
      <c r="AE944" s="150"/>
      <c r="AF944" s="150"/>
      <c r="AG944" s="150"/>
      <c r="AH944" s="150"/>
      <c r="AI944" s="150"/>
      <c r="AJ944" s="150"/>
      <c r="AK944" s="150"/>
      <c r="AL944" s="150"/>
      <c r="AM944" s="150"/>
      <c r="AN944" s="150"/>
      <c r="AO944" s="150"/>
      <c r="AP944" s="150"/>
      <c r="AQ944" s="150"/>
      <c r="AR944" s="150"/>
      <c r="AS944" s="150"/>
      <c r="AT944" s="150"/>
      <c r="AU944" s="150"/>
      <c r="AV944" s="150"/>
      <c r="AW944" s="150"/>
      <c r="AX944" s="150"/>
      <c r="AY944" s="150"/>
      <c r="AZ944" s="150"/>
      <c r="BA944" s="150"/>
      <c r="BB944" s="150"/>
      <c r="BC944" s="150"/>
      <c r="BD944" s="150"/>
      <c r="BE944" s="150"/>
      <c r="BF944" s="150"/>
      <c r="BG944" s="150"/>
      <c r="BH944" s="150"/>
      <c r="BI944" s="150"/>
      <c r="BJ944" s="150"/>
      <c r="BK944" s="150"/>
      <c r="BL944" s="150"/>
      <c r="BM944" s="150"/>
      <c r="BN944" s="150"/>
      <c r="BO944" s="150"/>
      <c r="BP944" s="150"/>
      <c r="BQ944" s="150"/>
      <c r="BR944" s="150"/>
      <c r="BS944" s="150"/>
      <c r="BT944" s="150"/>
      <c r="BU944" s="150"/>
      <c r="BV944" s="150"/>
      <c r="BW944" s="150"/>
      <c r="BX944" s="150"/>
      <c r="BY944" s="150"/>
      <c r="BZ944" s="150"/>
      <c r="CA944" s="150"/>
      <c r="CB944" s="150"/>
      <c r="CC944" s="150"/>
      <c r="CD944" s="150"/>
      <c r="CE944" s="150"/>
      <c r="CF944" s="150"/>
      <c r="CG944" s="150"/>
      <c r="CH944" s="150"/>
      <c r="CI944" s="150"/>
      <c r="CJ944" s="150"/>
      <c r="CK944" s="150"/>
      <c r="CL944" s="150"/>
      <c r="CN944" s="60"/>
      <c r="CO944" s="150"/>
      <c r="CP944" s="150"/>
      <c r="CQ944" s="150"/>
      <c r="CR944" s="150"/>
      <c r="CS944" s="150"/>
      <c r="CT944" s="150"/>
      <c r="CU944" s="150"/>
      <c r="CV944" s="150"/>
      <c r="CW944" s="150"/>
      <c r="CX944" s="150"/>
      <c r="CY944" s="150"/>
      <c r="CZ944" s="150"/>
      <c r="DA944" s="150"/>
      <c r="DB944" s="150"/>
      <c r="DC944" s="150"/>
      <c r="DD944" s="150"/>
      <c r="DE944" s="150"/>
      <c r="DF944" s="150"/>
      <c r="DG944" s="150"/>
      <c r="DH944" s="150"/>
      <c r="DI944" s="150"/>
      <c r="DJ944" s="150"/>
      <c r="DK944" s="150"/>
      <c r="DL944" s="150"/>
    </row>
    <row r="945" spans="1:116" x14ac:dyDescent="0.4">
      <c r="B945" s="169" t="s">
        <v>332</v>
      </c>
      <c r="D945" t="s">
        <v>763</v>
      </c>
      <c r="E945" s="8" t="str">
        <f t="shared" si="1080"/>
        <v>945 ADREV-S</v>
      </c>
      <c r="G945" s="136" t="str">
        <f>G930</f>
        <v>Primary revenue driver</v>
      </c>
      <c r="K945" s="53"/>
      <c r="L945" s="53"/>
      <c r="M945" s="53"/>
      <c r="N945" s="53"/>
      <c r="O945" s="53"/>
      <c r="P945" s="53"/>
      <c r="R945" s="24"/>
      <c r="S945" s="179" t="str">
        <f t="shared" ref="S945:AX945" si="1087">S930</f>
        <v>S$16</v>
      </c>
      <c r="T945" s="179" t="str">
        <f t="shared" si="1087"/>
        <v>T$16</v>
      </c>
      <c r="U945" s="179" t="str">
        <f t="shared" si="1087"/>
        <v>U$16</v>
      </c>
      <c r="V945" s="179" t="str">
        <f t="shared" si="1087"/>
        <v>V$16</v>
      </c>
      <c r="W945" s="179" t="str">
        <f t="shared" si="1087"/>
        <v>W$16</v>
      </c>
      <c r="X945" s="179" t="str">
        <f t="shared" si="1087"/>
        <v>X$16</v>
      </c>
      <c r="Y945" s="179" t="str">
        <f t="shared" si="1087"/>
        <v>Y$16</v>
      </c>
      <c r="Z945" s="179" t="str">
        <f t="shared" si="1087"/>
        <v>Z$16</v>
      </c>
      <c r="AA945" s="179" t="str">
        <f t="shared" si="1087"/>
        <v>AA$16</v>
      </c>
      <c r="AB945" s="179" t="str">
        <f t="shared" si="1087"/>
        <v>AB$16</v>
      </c>
      <c r="AC945" s="179" t="str">
        <f t="shared" si="1087"/>
        <v>AC$16</v>
      </c>
      <c r="AD945" s="179" t="str">
        <f t="shared" si="1087"/>
        <v>AD$16</v>
      </c>
      <c r="AE945" s="179" t="str">
        <f t="shared" si="1087"/>
        <v>AE$16</v>
      </c>
      <c r="AF945" s="179" t="str">
        <f t="shared" si="1087"/>
        <v>AF$16</v>
      </c>
      <c r="AG945" s="179" t="str">
        <f t="shared" si="1087"/>
        <v>AG$16</v>
      </c>
      <c r="AH945" s="179" t="str">
        <f t="shared" si="1087"/>
        <v>AH$16</v>
      </c>
      <c r="AI945" s="179" t="str">
        <f t="shared" si="1087"/>
        <v>AI$16</v>
      </c>
      <c r="AJ945" s="179" t="str">
        <f t="shared" si="1087"/>
        <v>AJ$16</v>
      </c>
      <c r="AK945" s="179" t="str">
        <f t="shared" si="1087"/>
        <v>AK$16</v>
      </c>
      <c r="AL945" s="179" t="str">
        <f t="shared" si="1087"/>
        <v>AL$16</v>
      </c>
      <c r="AM945" s="179" t="str">
        <f t="shared" si="1087"/>
        <v>AM$16</v>
      </c>
      <c r="AN945" s="179" t="str">
        <f t="shared" si="1087"/>
        <v>AN$16</v>
      </c>
      <c r="AO945" s="179" t="str">
        <f t="shared" si="1087"/>
        <v>AO$16</v>
      </c>
      <c r="AP945" s="179" t="str">
        <f t="shared" si="1087"/>
        <v>AP$16</v>
      </c>
      <c r="AQ945" s="179" t="str">
        <f t="shared" si="1087"/>
        <v>AQ$16</v>
      </c>
      <c r="AR945" s="179" t="str">
        <f t="shared" si="1087"/>
        <v>AR$16</v>
      </c>
      <c r="AS945" s="179" t="str">
        <f t="shared" si="1087"/>
        <v>AS$16</v>
      </c>
      <c r="AT945" s="179" t="str">
        <f t="shared" si="1087"/>
        <v>AT$16</v>
      </c>
      <c r="AU945" s="179" t="str">
        <f t="shared" si="1087"/>
        <v>AU$16</v>
      </c>
      <c r="AV945" s="179" t="str">
        <f t="shared" si="1087"/>
        <v>AV$16</v>
      </c>
      <c r="AW945" s="179" t="str">
        <f t="shared" si="1087"/>
        <v>AW$16</v>
      </c>
      <c r="AX945" s="179" t="str">
        <f t="shared" si="1087"/>
        <v>AX$16</v>
      </c>
      <c r="AY945" s="179" t="str">
        <f t="shared" ref="AY945:CD945" si="1088">AY930</f>
        <v>AY$16</v>
      </c>
      <c r="AZ945" s="179" t="str">
        <f t="shared" si="1088"/>
        <v>AZ$16</v>
      </c>
      <c r="BA945" s="179" t="str">
        <f t="shared" si="1088"/>
        <v>BA$16</v>
      </c>
      <c r="BB945" s="179" t="str">
        <f t="shared" si="1088"/>
        <v>BB$16</v>
      </c>
      <c r="BC945" s="179" t="str">
        <f t="shared" si="1088"/>
        <v>BC$16</v>
      </c>
      <c r="BD945" s="179" t="str">
        <f t="shared" si="1088"/>
        <v>BD$16</v>
      </c>
      <c r="BE945" s="179" t="str">
        <f t="shared" si="1088"/>
        <v>BE$16</v>
      </c>
      <c r="BF945" s="179" t="str">
        <f t="shared" si="1088"/>
        <v>BF$16</v>
      </c>
      <c r="BG945" s="179" t="str">
        <f t="shared" si="1088"/>
        <v>BG$16</v>
      </c>
      <c r="BH945" s="179" t="str">
        <f t="shared" si="1088"/>
        <v>BH$16</v>
      </c>
      <c r="BI945" s="179" t="str">
        <f t="shared" si="1088"/>
        <v>BI$16</v>
      </c>
      <c r="BJ945" s="179" t="str">
        <f t="shared" si="1088"/>
        <v>BJ$16</v>
      </c>
      <c r="BK945" s="179" t="str">
        <f t="shared" si="1088"/>
        <v>BK$16</v>
      </c>
      <c r="BL945" s="179" t="str">
        <f t="shared" si="1088"/>
        <v>BL$16</v>
      </c>
      <c r="BM945" s="179" t="str">
        <f t="shared" si="1088"/>
        <v>BM$16</v>
      </c>
      <c r="BN945" s="179" t="str">
        <f t="shared" si="1088"/>
        <v>BN$16</v>
      </c>
      <c r="BO945" s="179" t="str">
        <f t="shared" si="1088"/>
        <v>BO$16</v>
      </c>
      <c r="BP945" s="179" t="str">
        <f t="shared" si="1088"/>
        <v>BP$16</v>
      </c>
      <c r="BQ945" s="179" t="str">
        <f t="shared" si="1088"/>
        <v>BQ$16</v>
      </c>
      <c r="BR945" s="179" t="str">
        <f t="shared" si="1088"/>
        <v>BR$16</v>
      </c>
      <c r="BS945" s="179" t="str">
        <f t="shared" si="1088"/>
        <v>BS$16</v>
      </c>
      <c r="BT945" s="179" t="str">
        <f t="shared" si="1088"/>
        <v>BT$16</v>
      </c>
      <c r="BU945" s="179" t="str">
        <f t="shared" si="1088"/>
        <v>BU$16</v>
      </c>
      <c r="BV945" s="179" t="str">
        <f t="shared" si="1088"/>
        <v>BV$16</v>
      </c>
      <c r="BW945" s="179" t="str">
        <f t="shared" si="1088"/>
        <v>BW$16</v>
      </c>
      <c r="BX945" s="179" t="str">
        <f t="shared" si="1088"/>
        <v>BX$16</v>
      </c>
      <c r="BY945" s="179" t="str">
        <f t="shared" si="1088"/>
        <v>BY$16</v>
      </c>
      <c r="BZ945" s="179" t="str">
        <f t="shared" si="1088"/>
        <v>BZ$16</v>
      </c>
      <c r="CA945" s="179" t="str">
        <f t="shared" si="1088"/>
        <v>CA$16</v>
      </c>
      <c r="CB945" s="179" t="str">
        <f t="shared" si="1088"/>
        <v>CB$16</v>
      </c>
      <c r="CC945" s="179" t="str">
        <f t="shared" si="1088"/>
        <v>CC$16</v>
      </c>
      <c r="CD945" s="179" t="str">
        <f t="shared" si="1088"/>
        <v>CD$16</v>
      </c>
      <c r="CE945" s="179" t="str">
        <f t="shared" ref="CE945:CL945" si="1089">CE930</f>
        <v>CE$16</v>
      </c>
      <c r="CF945" s="179" t="str">
        <f t="shared" si="1089"/>
        <v>CF$16</v>
      </c>
      <c r="CG945" s="179" t="str">
        <f t="shared" si="1089"/>
        <v>CG$16</v>
      </c>
      <c r="CH945" s="179" t="str">
        <f t="shared" si="1089"/>
        <v>CH$16</v>
      </c>
      <c r="CI945" s="179" t="str">
        <f t="shared" si="1089"/>
        <v>CI$16</v>
      </c>
      <c r="CJ945" s="179" t="str">
        <f t="shared" si="1089"/>
        <v>CJ$16</v>
      </c>
      <c r="CK945" s="179" t="str">
        <f t="shared" si="1089"/>
        <v>CK$16</v>
      </c>
      <c r="CL945" s="179" t="str">
        <f t="shared" si="1089"/>
        <v>CL$16</v>
      </c>
      <c r="CO945" s="179" t="str">
        <f t="shared" ref="CO945:DL945" si="1090">CO930</f>
        <v>CO$16</v>
      </c>
      <c r="CP945" s="179" t="str">
        <f t="shared" si="1090"/>
        <v>CP$16</v>
      </c>
      <c r="CQ945" s="179" t="str">
        <f t="shared" si="1090"/>
        <v>CQ$16</v>
      </c>
      <c r="CR945" s="179" t="str">
        <f t="shared" si="1090"/>
        <v>CR$16</v>
      </c>
      <c r="CS945" s="179" t="str">
        <f t="shared" si="1090"/>
        <v>CS$16</v>
      </c>
      <c r="CT945" s="179" t="str">
        <f t="shared" si="1090"/>
        <v>CT$16</v>
      </c>
      <c r="CU945" s="179" t="str">
        <f t="shared" si="1090"/>
        <v>CU$16</v>
      </c>
      <c r="CV945" s="179" t="str">
        <f t="shared" si="1090"/>
        <v>CV$16</v>
      </c>
      <c r="CW945" s="179" t="str">
        <f t="shared" si="1090"/>
        <v>CW$16</v>
      </c>
      <c r="CX945" s="179" t="str">
        <f t="shared" si="1090"/>
        <v>CX$16</v>
      </c>
      <c r="CY945" s="179" t="str">
        <f t="shared" si="1090"/>
        <v>CY$16</v>
      </c>
      <c r="CZ945" s="179" t="str">
        <f t="shared" si="1090"/>
        <v>CZ$16</v>
      </c>
      <c r="DA945" s="179" t="str">
        <f t="shared" si="1090"/>
        <v>DA$16</v>
      </c>
      <c r="DB945" s="179" t="str">
        <f t="shared" si="1090"/>
        <v>DB$16</v>
      </c>
      <c r="DC945" s="179" t="str">
        <f t="shared" si="1090"/>
        <v>DC$16</v>
      </c>
      <c r="DD945" s="179" t="str">
        <f t="shared" si="1090"/>
        <v>DD$16</v>
      </c>
      <c r="DE945" s="179" t="str">
        <f t="shared" si="1090"/>
        <v>DE$16</v>
      </c>
      <c r="DF945" s="179" t="str">
        <f t="shared" si="1090"/>
        <v>DF$16</v>
      </c>
      <c r="DG945" s="179" t="str">
        <f t="shared" si="1090"/>
        <v>DG$16</v>
      </c>
      <c r="DH945" s="179" t="str">
        <f t="shared" si="1090"/>
        <v>DH$16</v>
      </c>
      <c r="DI945" s="179" t="str">
        <f t="shared" si="1090"/>
        <v>DI$16</v>
      </c>
      <c r="DJ945" s="179" t="str">
        <f t="shared" si="1090"/>
        <v>DJ$16</v>
      </c>
      <c r="DK945" s="179" t="str">
        <f t="shared" si="1090"/>
        <v>DK$16</v>
      </c>
      <c r="DL945" s="179" t="str">
        <f t="shared" si="1090"/>
        <v>DL$16</v>
      </c>
    </row>
    <row r="946" spans="1:116" x14ac:dyDescent="0.4">
      <c r="B946" s="169" t="s">
        <v>332</v>
      </c>
      <c r="D946" t="s">
        <v>763</v>
      </c>
      <c r="E946" s="8" t="str">
        <f t="shared" si="1080"/>
        <v>946 ADREV-S</v>
      </c>
      <c r="G946" s="136" t="str">
        <f>G931</f>
        <v>Primary volume driver</v>
      </c>
      <c r="H946" s="12"/>
      <c r="I946" s="60"/>
      <c r="J946" s="60"/>
      <c r="K946" s="15"/>
      <c r="L946" s="15"/>
      <c r="M946" s="15"/>
      <c r="N946" s="15"/>
      <c r="O946" s="15"/>
      <c r="P946" s="15"/>
      <c r="R946" s="15"/>
      <c r="S946" s="179" t="str">
        <f t="shared" ref="S946:AX946" si="1091">S931</f>
        <v>S$17</v>
      </c>
      <c r="T946" s="179" t="str">
        <f t="shared" si="1091"/>
        <v>T$17</v>
      </c>
      <c r="U946" s="179" t="str">
        <f t="shared" si="1091"/>
        <v>U$17</v>
      </c>
      <c r="V946" s="179" t="str">
        <f t="shared" si="1091"/>
        <v>V$17</v>
      </c>
      <c r="W946" s="179" t="str">
        <f t="shared" si="1091"/>
        <v>W$17</v>
      </c>
      <c r="X946" s="179" t="str">
        <f t="shared" si="1091"/>
        <v>X$17</v>
      </c>
      <c r="Y946" s="179" t="str">
        <f t="shared" si="1091"/>
        <v>Y$17</v>
      </c>
      <c r="Z946" s="179" t="str">
        <f t="shared" si="1091"/>
        <v>Z$17</v>
      </c>
      <c r="AA946" s="179" t="str">
        <f t="shared" si="1091"/>
        <v>AA$17</v>
      </c>
      <c r="AB946" s="179" t="str">
        <f t="shared" si="1091"/>
        <v>AB$17</v>
      </c>
      <c r="AC946" s="179" t="str">
        <f t="shared" si="1091"/>
        <v>AC$17</v>
      </c>
      <c r="AD946" s="179" t="str">
        <f t="shared" si="1091"/>
        <v>AD$17</v>
      </c>
      <c r="AE946" s="179" t="str">
        <f t="shared" si="1091"/>
        <v>AE$17</v>
      </c>
      <c r="AF946" s="179" t="str">
        <f t="shared" si="1091"/>
        <v>AF$17</v>
      </c>
      <c r="AG946" s="179" t="str">
        <f t="shared" si="1091"/>
        <v>AG$17</v>
      </c>
      <c r="AH946" s="179" t="str">
        <f t="shared" si="1091"/>
        <v>AH$17</v>
      </c>
      <c r="AI946" s="179" t="str">
        <f t="shared" si="1091"/>
        <v>AI$17</v>
      </c>
      <c r="AJ946" s="179" t="str">
        <f t="shared" si="1091"/>
        <v>AJ$17</v>
      </c>
      <c r="AK946" s="179" t="str">
        <f t="shared" si="1091"/>
        <v>AK$17</v>
      </c>
      <c r="AL946" s="179" t="str">
        <f t="shared" si="1091"/>
        <v>AL$17</v>
      </c>
      <c r="AM946" s="179" t="str">
        <f t="shared" si="1091"/>
        <v>AM$17</v>
      </c>
      <c r="AN946" s="179" t="str">
        <f t="shared" si="1091"/>
        <v>AN$17</v>
      </c>
      <c r="AO946" s="179" t="str">
        <f t="shared" si="1091"/>
        <v>AO$17</v>
      </c>
      <c r="AP946" s="179" t="str">
        <f t="shared" si="1091"/>
        <v>AP$17</v>
      </c>
      <c r="AQ946" s="179" t="str">
        <f t="shared" si="1091"/>
        <v>AQ$17</v>
      </c>
      <c r="AR946" s="179" t="str">
        <f t="shared" si="1091"/>
        <v>AR$17</v>
      </c>
      <c r="AS946" s="179" t="str">
        <f t="shared" si="1091"/>
        <v>AS$17</v>
      </c>
      <c r="AT946" s="179" t="str">
        <f t="shared" si="1091"/>
        <v>AT$17</v>
      </c>
      <c r="AU946" s="179" t="str">
        <f t="shared" si="1091"/>
        <v>AU$17</v>
      </c>
      <c r="AV946" s="179" t="str">
        <f t="shared" si="1091"/>
        <v>AV$17</v>
      </c>
      <c r="AW946" s="179" t="str">
        <f t="shared" si="1091"/>
        <v>AW$17</v>
      </c>
      <c r="AX946" s="179" t="str">
        <f t="shared" si="1091"/>
        <v>AX$17</v>
      </c>
      <c r="AY946" s="179" t="str">
        <f t="shared" ref="AY946:CD946" si="1092">AY931</f>
        <v>AY$17</v>
      </c>
      <c r="AZ946" s="179" t="str">
        <f t="shared" si="1092"/>
        <v>AZ$17</v>
      </c>
      <c r="BA946" s="179" t="str">
        <f t="shared" si="1092"/>
        <v>BA$17</v>
      </c>
      <c r="BB946" s="179" t="str">
        <f t="shared" si="1092"/>
        <v>BB$17</v>
      </c>
      <c r="BC946" s="179" t="str">
        <f t="shared" si="1092"/>
        <v>BC$17</v>
      </c>
      <c r="BD946" s="179" t="str">
        <f t="shared" si="1092"/>
        <v>BD$17</v>
      </c>
      <c r="BE946" s="179" t="str">
        <f t="shared" si="1092"/>
        <v>BE$17</v>
      </c>
      <c r="BF946" s="179" t="str">
        <f t="shared" si="1092"/>
        <v>BF$17</v>
      </c>
      <c r="BG946" s="179" t="str">
        <f t="shared" si="1092"/>
        <v>BG$17</v>
      </c>
      <c r="BH946" s="179" t="str">
        <f t="shared" si="1092"/>
        <v>BH$17</v>
      </c>
      <c r="BI946" s="179" t="str">
        <f t="shared" si="1092"/>
        <v>BI$17</v>
      </c>
      <c r="BJ946" s="179" t="str">
        <f t="shared" si="1092"/>
        <v>BJ$17</v>
      </c>
      <c r="BK946" s="179" t="str">
        <f t="shared" si="1092"/>
        <v>BK$17</v>
      </c>
      <c r="BL946" s="179" t="str">
        <f t="shared" si="1092"/>
        <v>BL$17</v>
      </c>
      <c r="BM946" s="179" t="str">
        <f t="shared" si="1092"/>
        <v>BM$17</v>
      </c>
      <c r="BN946" s="179" t="str">
        <f t="shared" si="1092"/>
        <v>BN$17</v>
      </c>
      <c r="BO946" s="179" t="str">
        <f t="shared" si="1092"/>
        <v>BO$17</v>
      </c>
      <c r="BP946" s="179" t="str">
        <f t="shared" si="1092"/>
        <v>BP$17</v>
      </c>
      <c r="BQ946" s="179" t="str">
        <f t="shared" si="1092"/>
        <v>BQ$17</v>
      </c>
      <c r="BR946" s="179" t="str">
        <f t="shared" si="1092"/>
        <v>BR$17</v>
      </c>
      <c r="BS946" s="179" t="str">
        <f t="shared" si="1092"/>
        <v>BS$17</v>
      </c>
      <c r="BT946" s="179" t="str">
        <f t="shared" si="1092"/>
        <v>BT$17</v>
      </c>
      <c r="BU946" s="179" t="str">
        <f t="shared" si="1092"/>
        <v>BU$17</v>
      </c>
      <c r="BV946" s="179" t="str">
        <f t="shared" si="1092"/>
        <v>BV$17</v>
      </c>
      <c r="BW946" s="179" t="str">
        <f t="shared" si="1092"/>
        <v>BW$17</v>
      </c>
      <c r="BX946" s="179" t="str">
        <f t="shared" si="1092"/>
        <v>BX$17</v>
      </c>
      <c r="BY946" s="179" t="str">
        <f t="shared" si="1092"/>
        <v>BY$17</v>
      </c>
      <c r="BZ946" s="179" t="str">
        <f t="shared" si="1092"/>
        <v>BZ$17</v>
      </c>
      <c r="CA946" s="179" t="str">
        <f t="shared" si="1092"/>
        <v>CA$17</v>
      </c>
      <c r="CB946" s="179" t="str">
        <f t="shared" si="1092"/>
        <v>CB$17</v>
      </c>
      <c r="CC946" s="179" t="str">
        <f t="shared" si="1092"/>
        <v>CC$17</v>
      </c>
      <c r="CD946" s="179" t="str">
        <f t="shared" si="1092"/>
        <v>CD$17</v>
      </c>
      <c r="CE946" s="179" t="str">
        <f t="shared" ref="CE946:CL946" si="1093">CE931</f>
        <v>CE$17</v>
      </c>
      <c r="CF946" s="179" t="str">
        <f t="shared" si="1093"/>
        <v>CF$17</v>
      </c>
      <c r="CG946" s="179" t="str">
        <f t="shared" si="1093"/>
        <v>CG$17</v>
      </c>
      <c r="CH946" s="179" t="str">
        <f t="shared" si="1093"/>
        <v>CH$17</v>
      </c>
      <c r="CI946" s="179" t="str">
        <f t="shared" si="1093"/>
        <v>CI$17</v>
      </c>
      <c r="CJ946" s="179" t="str">
        <f t="shared" si="1093"/>
        <v>CJ$17</v>
      </c>
      <c r="CK946" s="179" t="str">
        <f t="shared" si="1093"/>
        <v>CK$17</v>
      </c>
      <c r="CL946" s="179" t="str">
        <f t="shared" si="1093"/>
        <v>CL$17</v>
      </c>
      <c r="CN946" s="60"/>
      <c r="CO946" s="179" t="str">
        <f t="shared" ref="CO946:DL946" si="1094">CO931</f>
        <v>CO$17</v>
      </c>
      <c r="CP946" s="179" t="str">
        <f t="shared" si="1094"/>
        <v>CP$17</v>
      </c>
      <c r="CQ946" s="179" t="str">
        <f t="shared" si="1094"/>
        <v>CQ$17</v>
      </c>
      <c r="CR946" s="179" t="str">
        <f t="shared" si="1094"/>
        <v>CR$17</v>
      </c>
      <c r="CS946" s="179" t="str">
        <f t="shared" si="1094"/>
        <v>CS$17</v>
      </c>
      <c r="CT946" s="179" t="str">
        <f t="shared" si="1094"/>
        <v>CT$17</v>
      </c>
      <c r="CU946" s="179" t="str">
        <f t="shared" si="1094"/>
        <v>CU$17</v>
      </c>
      <c r="CV946" s="179" t="str">
        <f t="shared" si="1094"/>
        <v>CV$17</v>
      </c>
      <c r="CW946" s="179" t="str">
        <f t="shared" si="1094"/>
        <v>CW$17</v>
      </c>
      <c r="CX946" s="179" t="str">
        <f t="shared" si="1094"/>
        <v>CX$17</v>
      </c>
      <c r="CY946" s="179" t="str">
        <f t="shared" si="1094"/>
        <v>CY$17</v>
      </c>
      <c r="CZ946" s="179" t="str">
        <f t="shared" si="1094"/>
        <v>CZ$17</v>
      </c>
      <c r="DA946" s="179" t="str">
        <f t="shared" si="1094"/>
        <v>DA$17</v>
      </c>
      <c r="DB946" s="179" t="str">
        <f t="shared" si="1094"/>
        <v>DB$17</v>
      </c>
      <c r="DC946" s="179" t="str">
        <f t="shared" si="1094"/>
        <v>DC$17</v>
      </c>
      <c r="DD946" s="179" t="str">
        <f t="shared" si="1094"/>
        <v>DD$17</v>
      </c>
      <c r="DE946" s="179" t="str">
        <f t="shared" si="1094"/>
        <v>DE$17</v>
      </c>
      <c r="DF946" s="179" t="str">
        <f t="shared" si="1094"/>
        <v>DF$17</v>
      </c>
      <c r="DG946" s="179" t="str">
        <f t="shared" si="1094"/>
        <v>DG$17</v>
      </c>
      <c r="DH946" s="179" t="str">
        <f t="shared" si="1094"/>
        <v>DH$17</v>
      </c>
      <c r="DI946" s="179" t="str">
        <f t="shared" si="1094"/>
        <v>DI$17</v>
      </c>
      <c r="DJ946" s="179" t="str">
        <f t="shared" si="1094"/>
        <v>DJ$17</v>
      </c>
      <c r="DK946" s="179" t="str">
        <f t="shared" si="1094"/>
        <v>DK$17</v>
      </c>
      <c r="DL946" s="179" t="str">
        <f t="shared" si="1094"/>
        <v>DL$17</v>
      </c>
    </row>
    <row r="947" spans="1:116" x14ac:dyDescent="0.4">
      <c r="B947" t="s">
        <v>332</v>
      </c>
      <c r="D947" t="s">
        <v>763</v>
      </c>
      <c r="E947" s="8" t="str">
        <f t="shared" si="1080"/>
        <v>947 ADREV-S</v>
      </c>
      <c r="G947" s="136" t="str">
        <f>G936</f>
        <v>Advertising revenue - secondary:</v>
      </c>
      <c r="H947" s="12"/>
      <c r="I947" s="60"/>
      <c r="J947" s="60"/>
      <c r="K947" s="15"/>
      <c r="L947" s="15"/>
      <c r="M947" s="15"/>
      <c r="N947" s="15"/>
      <c r="O947" s="15"/>
      <c r="P947" s="15"/>
      <c r="R947" s="15"/>
      <c r="S947" s="179">
        <f t="shared" ref="S947:AX947" si="1095">S932</f>
        <v>0</v>
      </c>
      <c r="T947" s="179">
        <f t="shared" si="1095"/>
        <v>0</v>
      </c>
      <c r="U947" s="179">
        <f t="shared" si="1095"/>
        <v>0</v>
      </c>
      <c r="V947" s="179">
        <f t="shared" si="1095"/>
        <v>0</v>
      </c>
      <c r="W947" s="179">
        <f t="shared" si="1095"/>
        <v>0</v>
      </c>
      <c r="X947" s="179">
        <f t="shared" si="1095"/>
        <v>0</v>
      </c>
      <c r="Y947" s="179">
        <f t="shared" si="1095"/>
        <v>0</v>
      </c>
      <c r="Z947" s="179">
        <f t="shared" si="1095"/>
        <v>0</v>
      </c>
      <c r="AA947" s="179">
        <f t="shared" si="1095"/>
        <v>0</v>
      </c>
      <c r="AB947" s="179">
        <f t="shared" si="1095"/>
        <v>0</v>
      </c>
      <c r="AC947" s="179">
        <f t="shared" si="1095"/>
        <v>0</v>
      </c>
      <c r="AD947" s="179">
        <f t="shared" si="1095"/>
        <v>0</v>
      </c>
      <c r="AE947" s="179">
        <f t="shared" si="1095"/>
        <v>0</v>
      </c>
      <c r="AF947" s="179">
        <f t="shared" si="1095"/>
        <v>0</v>
      </c>
      <c r="AG947" s="179">
        <f t="shared" si="1095"/>
        <v>0</v>
      </c>
      <c r="AH947" s="179">
        <f t="shared" si="1095"/>
        <v>0</v>
      </c>
      <c r="AI947" s="179">
        <f t="shared" si="1095"/>
        <v>0</v>
      </c>
      <c r="AJ947" s="179">
        <f t="shared" si="1095"/>
        <v>0</v>
      </c>
      <c r="AK947" s="179">
        <f t="shared" si="1095"/>
        <v>0</v>
      </c>
      <c r="AL947" s="179">
        <f t="shared" si="1095"/>
        <v>0</v>
      </c>
      <c r="AM947" s="179">
        <f t="shared" si="1095"/>
        <v>0</v>
      </c>
      <c r="AN947" s="179">
        <f t="shared" si="1095"/>
        <v>0</v>
      </c>
      <c r="AO947" s="179">
        <f t="shared" si="1095"/>
        <v>0</v>
      </c>
      <c r="AP947" s="179">
        <f t="shared" si="1095"/>
        <v>0</v>
      </c>
      <c r="AQ947" s="179">
        <f t="shared" si="1095"/>
        <v>0</v>
      </c>
      <c r="AR947" s="179">
        <f t="shared" si="1095"/>
        <v>0</v>
      </c>
      <c r="AS947" s="179">
        <f t="shared" si="1095"/>
        <v>0</v>
      </c>
      <c r="AT947" s="179">
        <f t="shared" si="1095"/>
        <v>0</v>
      </c>
      <c r="AU947" s="179">
        <f t="shared" si="1095"/>
        <v>0</v>
      </c>
      <c r="AV947" s="179">
        <f t="shared" si="1095"/>
        <v>0</v>
      </c>
      <c r="AW947" s="179">
        <f t="shared" si="1095"/>
        <v>0</v>
      </c>
      <c r="AX947" s="179">
        <f t="shared" si="1095"/>
        <v>0</v>
      </c>
      <c r="AY947" s="179">
        <f t="shared" ref="AY947:CD947" si="1096">AY932</f>
        <v>0</v>
      </c>
      <c r="AZ947" s="179">
        <f t="shared" si="1096"/>
        <v>0</v>
      </c>
      <c r="BA947" s="179">
        <f t="shared" si="1096"/>
        <v>0</v>
      </c>
      <c r="BB947" s="179">
        <f t="shared" si="1096"/>
        <v>0</v>
      </c>
      <c r="BC947" s="179">
        <f t="shared" si="1096"/>
        <v>0</v>
      </c>
      <c r="BD947" s="179">
        <f t="shared" si="1096"/>
        <v>0</v>
      </c>
      <c r="BE947" s="179">
        <f t="shared" si="1096"/>
        <v>0</v>
      </c>
      <c r="BF947" s="179">
        <f t="shared" si="1096"/>
        <v>0</v>
      </c>
      <c r="BG947" s="179">
        <f t="shared" si="1096"/>
        <v>0</v>
      </c>
      <c r="BH947" s="179">
        <f t="shared" si="1096"/>
        <v>0</v>
      </c>
      <c r="BI947" s="179">
        <f t="shared" si="1096"/>
        <v>0</v>
      </c>
      <c r="BJ947" s="179">
        <f t="shared" si="1096"/>
        <v>0</v>
      </c>
      <c r="BK947" s="179">
        <f t="shared" si="1096"/>
        <v>0</v>
      </c>
      <c r="BL947" s="179">
        <f t="shared" si="1096"/>
        <v>0</v>
      </c>
      <c r="BM947" s="179">
        <f t="shared" si="1096"/>
        <v>0</v>
      </c>
      <c r="BN947" s="179">
        <f t="shared" si="1096"/>
        <v>0</v>
      </c>
      <c r="BO947" s="179">
        <f t="shared" si="1096"/>
        <v>0</v>
      </c>
      <c r="BP947" s="179">
        <f t="shared" si="1096"/>
        <v>0</v>
      </c>
      <c r="BQ947" s="179">
        <f t="shared" si="1096"/>
        <v>0</v>
      </c>
      <c r="BR947" s="179">
        <f t="shared" si="1096"/>
        <v>0</v>
      </c>
      <c r="BS947" s="179">
        <f t="shared" si="1096"/>
        <v>0</v>
      </c>
      <c r="BT947" s="179">
        <f t="shared" si="1096"/>
        <v>0</v>
      </c>
      <c r="BU947" s="179">
        <f t="shared" si="1096"/>
        <v>0</v>
      </c>
      <c r="BV947" s="179">
        <f t="shared" si="1096"/>
        <v>0</v>
      </c>
      <c r="BW947" s="179">
        <f t="shared" si="1096"/>
        <v>0</v>
      </c>
      <c r="BX947" s="179">
        <f t="shared" si="1096"/>
        <v>0</v>
      </c>
      <c r="BY947" s="179">
        <f t="shared" si="1096"/>
        <v>0</v>
      </c>
      <c r="BZ947" s="179">
        <f t="shared" si="1096"/>
        <v>0</v>
      </c>
      <c r="CA947" s="179">
        <f t="shared" si="1096"/>
        <v>0</v>
      </c>
      <c r="CB947" s="179">
        <f t="shared" si="1096"/>
        <v>0</v>
      </c>
      <c r="CC947" s="179">
        <f t="shared" si="1096"/>
        <v>0</v>
      </c>
      <c r="CD947" s="179">
        <f t="shared" si="1096"/>
        <v>0</v>
      </c>
      <c r="CE947" s="179">
        <f t="shared" ref="CE947:CL947" si="1097">CE932</f>
        <v>0</v>
      </c>
      <c r="CF947" s="179">
        <f t="shared" si="1097"/>
        <v>0</v>
      </c>
      <c r="CG947" s="179">
        <f t="shared" si="1097"/>
        <v>0</v>
      </c>
      <c r="CH947" s="179">
        <f t="shared" si="1097"/>
        <v>0</v>
      </c>
      <c r="CI947" s="179">
        <f t="shared" si="1097"/>
        <v>0</v>
      </c>
      <c r="CJ947" s="179">
        <f t="shared" si="1097"/>
        <v>0</v>
      </c>
      <c r="CK947" s="179">
        <f t="shared" si="1097"/>
        <v>0</v>
      </c>
      <c r="CL947" s="179">
        <f t="shared" si="1097"/>
        <v>0</v>
      </c>
      <c r="CN947" s="60"/>
      <c r="CO947" s="179">
        <f t="shared" ref="CO947:DL947" si="1098">CO932</f>
        <v>0</v>
      </c>
      <c r="CP947" s="179">
        <f t="shared" si="1098"/>
        <v>0</v>
      </c>
      <c r="CQ947" s="179">
        <f t="shared" si="1098"/>
        <v>0</v>
      </c>
      <c r="CR947" s="179">
        <f t="shared" si="1098"/>
        <v>0</v>
      </c>
      <c r="CS947" s="179">
        <f t="shared" si="1098"/>
        <v>0</v>
      </c>
      <c r="CT947" s="179">
        <f t="shared" si="1098"/>
        <v>0</v>
      </c>
      <c r="CU947" s="179">
        <f t="shared" si="1098"/>
        <v>0</v>
      </c>
      <c r="CV947" s="179">
        <f t="shared" si="1098"/>
        <v>0</v>
      </c>
      <c r="CW947" s="179">
        <f t="shared" si="1098"/>
        <v>0</v>
      </c>
      <c r="CX947" s="179">
        <f t="shared" si="1098"/>
        <v>0</v>
      </c>
      <c r="CY947" s="179">
        <f t="shared" si="1098"/>
        <v>0</v>
      </c>
      <c r="CZ947" s="179">
        <f t="shared" si="1098"/>
        <v>0</v>
      </c>
      <c r="DA947" s="179">
        <f t="shared" si="1098"/>
        <v>0</v>
      </c>
      <c r="DB947" s="179">
        <f t="shared" si="1098"/>
        <v>0</v>
      </c>
      <c r="DC947" s="179">
        <f t="shared" si="1098"/>
        <v>0</v>
      </c>
      <c r="DD947" s="179">
        <f t="shared" si="1098"/>
        <v>0</v>
      </c>
      <c r="DE947" s="179">
        <f t="shared" si="1098"/>
        <v>0</v>
      </c>
      <c r="DF947" s="179">
        <f t="shared" si="1098"/>
        <v>0</v>
      </c>
      <c r="DG947" s="179">
        <f t="shared" si="1098"/>
        <v>0</v>
      </c>
      <c r="DH947" s="179">
        <f t="shared" si="1098"/>
        <v>0</v>
      </c>
      <c r="DI947" s="179">
        <f t="shared" si="1098"/>
        <v>0</v>
      </c>
      <c r="DJ947" s="179">
        <f t="shared" si="1098"/>
        <v>0</v>
      </c>
      <c r="DK947" s="179">
        <f t="shared" si="1098"/>
        <v>0</v>
      </c>
      <c r="DL947" s="179">
        <f t="shared" si="1098"/>
        <v>0</v>
      </c>
    </row>
    <row r="948" spans="1:116" x14ac:dyDescent="0.4">
      <c r="B948" t="s">
        <v>332</v>
      </c>
      <c r="D948" t="s">
        <v>763</v>
      </c>
      <c r="E948" s="8" t="str">
        <f t="shared" ref="E948" si="1099">ROW()&amp;" "&amp;D948</f>
        <v>948 ADREV-S</v>
      </c>
      <c r="G948" s="241" t="str">
        <f>IFERROR(SUBSTITUTE(TRIM(MID(G936, SEARCH("-", G936) + 1, LEN(G936))),":",""),"no unit")</f>
        <v>secondary</v>
      </c>
      <c r="H948" s="12"/>
      <c r="I948" s="60"/>
      <c r="J948" s="60"/>
      <c r="K948" s="15"/>
      <c r="L948" s="15"/>
      <c r="M948" s="15"/>
      <c r="N948" s="15"/>
      <c r="O948" s="15"/>
      <c r="P948" s="15"/>
      <c r="R948" s="15"/>
      <c r="S948" s="179"/>
      <c r="T948" s="179"/>
      <c r="U948" s="179"/>
      <c r="V948" s="179"/>
      <c r="W948" s="179"/>
      <c r="X948" s="179"/>
      <c r="Y948" s="179"/>
      <c r="Z948" s="179"/>
      <c r="AA948" s="179"/>
      <c r="AB948" s="179"/>
      <c r="AC948" s="179"/>
      <c r="AD948" s="179"/>
      <c r="AE948" s="179"/>
      <c r="AF948" s="179"/>
      <c r="AG948" s="179"/>
      <c r="AH948" s="179"/>
      <c r="AI948" s="179"/>
      <c r="AJ948" s="179"/>
      <c r="AK948" s="179"/>
      <c r="AL948" s="179"/>
      <c r="AM948" s="179"/>
      <c r="AN948" s="179"/>
      <c r="AO948" s="179"/>
      <c r="AP948" s="179"/>
      <c r="AQ948" s="179"/>
      <c r="AR948" s="179"/>
      <c r="AS948" s="179"/>
      <c r="AT948" s="179"/>
      <c r="AU948" s="179"/>
      <c r="AV948" s="179"/>
      <c r="AW948" s="179"/>
      <c r="AX948" s="179"/>
      <c r="AY948" s="179"/>
      <c r="AZ948" s="179"/>
      <c r="BA948" s="179"/>
      <c r="BB948" s="179"/>
      <c r="BC948" s="179"/>
      <c r="BD948" s="179"/>
      <c r="BE948" s="179"/>
      <c r="BF948" s="179"/>
      <c r="BG948" s="179"/>
      <c r="BH948" s="179"/>
      <c r="BI948" s="179"/>
      <c r="BJ948" s="179"/>
      <c r="BK948" s="179"/>
      <c r="BL948" s="179"/>
      <c r="BM948" s="179"/>
      <c r="BN948" s="179"/>
      <c r="BO948" s="179"/>
      <c r="BP948" s="179"/>
      <c r="BQ948" s="179"/>
      <c r="BR948" s="179"/>
      <c r="BS948" s="179"/>
      <c r="BT948" s="179"/>
      <c r="BU948" s="179"/>
      <c r="BV948" s="179"/>
      <c r="BW948" s="179"/>
      <c r="BX948" s="179"/>
      <c r="BY948" s="179"/>
      <c r="BZ948" s="179"/>
      <c r="CA948" s="179"/>
      <c r="CB948" s="179"/>
      <c r="CC948" s="179"/>
      <c r="CD948" s="179"/>
      <c r="CE948" s="179"/>
      <c r="CF948" s="179"/>
      <c r="CG948" s="179"/>
      <c r="CH948" s="179"/>
      <c r="CI948" s="179"/>
      <c r="CJ948" s="179"/>
      <c r="CK948" s="179"/>
      <c r="CL948" s="179"/>
      <c r="CN948" s="60"/>
      <c r="CO948" s="179"/>
      <c r="CP948" s="179"/>
      <c r="CQ948" s="179"/>
      <c r="CR948" s="179"/>
      <c r="CS948" s="179"/>
      <c r="CT948" s="179"/>
      <c r="CU948" s="179"/>
      <c r="CV948" s="179"/>
      <c r="CW948" s="179"/>
      <c r="CX948" s="179"/>
      <c r="CY948" s="179"/>
      <c r="CZ948" s="179"/>
      <c r="DA948" s="179"/>
      <c r="DB948" s="179"/>
      <c r="DC948" s="179"/>
      <c r="DD948" s="179"/>
      <c r="DE948" s="179"/>
      <c r="DF948" s="179"/>
      <c r="DG948" s="179"/>
      <c r="DH948" s="179"/>
      <c r="DI948" s="179"/>
      <c r="DJ948" s="179"/>
      <c r="DK948" s="179"/>
      <c r="DL948" s="179"/>
    </row>
    <row r="949" spans="1:116" x14ac:dyDescent="0.4">
      <c r="B949" t="s">
        <v>332</v>
      </c>
      <c r="D949" t="s">
        <v>763</v>
      </c>
      <c r="E949" s="8" t="str">
        <f t="shared" si="1080"/>
        <v>949 ADREV-S</v>
      </c>
      <c r="G949" s="136" t="str">
        <f>G934</f>
        <v>Secondary revenue driver</v>
      </c>
      <c r="H949" s="12"/>
      <c r="I949" s="60"/>
      <c r="J949" s="60"/>
      <c r="K949" s="15"/>
      <c r="L949" s="15"/>
      <c r="M949" s="15"/>
      <c r="N949" s="15"/>
      <c r="O949" s="15"/>
      <c r="P949" s="15"/>
      <c r="R949" s="15"/>
      <c r="S949" s="179" t="str">
        <f t="shared" ref="S949:AX949" si="1100">S934</f>
        <v>S$18</v>
      </c>
      <c r="T949" s="179" t="str">
        <f t="shared" si="1100"/>
        <v>T$18</v>
      </c>
      <c r="U949" s="179" t="str">
        <f t="shared" si="1100"/>
        <v>U$18</v>
      </c>
      <c r="V949" s="179" t="str">
        <f t="shared" si="1100"/>
        <v>V$18</v>
      </c>
      <c r="W949" s="179" t="str">
        <f t="shared" si="1100"/>
        <v>W$18</v>
      </c>
      <c r="X949" s="179" t="str">
        <f t="shared" si="1100"/>
        <v>X$18</v>
      </c>
      <c r="Y949" s="179" t="str">
        <f t="shared" si="1100"/>
        <v>Y$18</v>
      </c>
      <c r="Z949" s="179" t="str">
        <f t="shared" si="1100"/>
        <v>Z$18</v>
      </c>
      <c r="AA949" s="179" t="str">
        <f t="shared" si="1100"/>
        <v>AA$18</v>
      </c>
      <c r="AB949" s="179" t="str">
        <f t="shared" si="1100"/>
        <v>AB$18</v>
      </c>
      <c r="AC949" s="179" t="str">
        <f t="shared" si="1100"/>
        <v>AC$18</v>
      </c>
      <c r="AD949" s="179" t="str">
        <f t="shared" si="1100"/>
        <v>AD$18</v>
      </c>
      <c r="AE949" s="179" t="str">
        <f t="shared" si="1100"/>
        <v>AE$18</v>
      </c>
      <c r="AF949" s="179" t="str">
        <f t="shared" si="1100"/>
        <v>AF$18</v>
      </c>
      <c r="AG949" s="179" t="str">
        <f t="shared" si="1100"/>
        <v>AG$18</v>
      </c>
      <c r="AH949" s="179" t="str">
        <f t="shared" si="1100"/>
        <v>AH$18</v>
      </c>
      <c r="AI949" s="179" t="str">
        <f t="shared" si="1100"/>
        <v>AI$18</v>
      </c>
      <c r="AJ949" s="179" t="str">
        <f t="shared" si="1100"/>
        <v>AJ$18</v>
      </c>
      <c r="AK949" s="179" t="str">
        <f t="shared" si="1100"/>
        <v>AK$18</v>
      </c>
      <c r="AL949" s="179" t="str">
        <f t="shared" si="1100"/>
        <v>AL$18</v>
      </c>
      <c r="AM949" s="179" t="str">
        <f t="shared" si="1100"/>
        <v>AM$18</v>
      </c>
      <c r="AN949" s="179" t="str">
        <f t="shared" si="1100"/>
        <v>AN$18</v>
      </c>
      <c r="AO949" s="179" t="str">
        <f t="shared" si="1100"/>
        <v>AO$18</v>
      </c>
      <c r="AP949" s="179" t="str">
        <f t="shared" si="1100"/>
        <v>AP$18</v>
      </c>
      <c r="AQ949" s="179" t="str">
        <f t="shared" si="1100"/>
        <v>AQ$18</v>
      </c>
      <c r="AR949" s="179" t="str">
        <f t="shared" si="1100"/>
        <v>AR$18</v>
      </c>
      <c r="AS949" s="179" t="str">
        <f t="shared" si="1100"/>
        <v>AS$18</v>
      </c>
      <c r="AT949" s="179" t="str">
        <f t="shared" si="1100"/>
        <v>AT$18</v>
      </c>
      <c r="AU949" s="179" t="str">
        <f t="shared" si="1100"/>
        <v>AU$18</v>
      </c>
      <c r="AV949" s="179" t="str">
        <f t="shared" si="1100"/>
        <v>AV$18</v>
      </c>
      <c r="AW949" s="179" t="str">
        <f t="shared" si="1100"/>
        <v>AW$18</v>
      </c>
      <c r="AX949" s="179" t="str">
        <f t="shared" si="1100"/>
        <v>AX$18</v>
      </c>
      <c r="AY949" s="179" t="str">
        <f t="shared" ref="AY949:CD949" si="1101">AY934</f>
        <v>AY$18</v>
      </c>
      <c r="AZ949" s="179" t="str">
        <f t="shared" si="1101"/>
        <v>AZ$18</v>
      </c>
      <c r="BA949" s="179" t="str">
        <f t="shared" si="1101"/>
        <v>BA$18</v>
      </c>
      <c r="BB949" s="179" t="str">
        <f t="shared" si="1101"/>
        <v>BB$18</v>
      </c>
      <c r="BC949" s="179" t="str">
        <f t="shared" si="1101"/>
        <v>BC$18</v>
      </c>
      <c r="BD949" s="179" t="str">
        <f t="shared" si="1101"/>
        <v>BD$18</v>
      </c>
      <c r="BE949" s="179" t="str">
        <f t="shared" si="1101"/>
        <v>BE$18</v>
      </c>
      <c r="BF949" s="179" t="str">
        <f t="shared" si="1101"/>
        <v>BF$18</v>
      </c>
      <c r="BG949" s="179" t="str">
        <f t="shared" si="1101"/>
        <v>BG$18</v>
      </c>
      <c r="BH949" s="179" t="str">
        <f t="shared" si="1101"/>
        <v>BH$18</v>
      </c>
      <c r="BI949" s="179" t="str">
        <f t="shared" si="1101"/>
        <v>BI$18</v>
      </c>
      <c r="BJ949" s="179" t="str">
        <f t="shared" si="1101"/>
        <v>BJ$18</v>
      </c>
      <c r="BK949" s="179" t="str">
        <f t="shared" si="1101"/>
        <v>BK$18</v>
      </c>
      <c r="BL949" s="179" t="str">
        <f t="shared" si="1101"/>
        <v>BL$18</v>
      </c>
      <c r="BM949" s="179" t="str">
        <f t="shared" si="1101"/>
        <v>BM$18</v>
      </c>
      <c r="BN949" s="179" t="str">
        <f t="shared" si="1101"/>
        <v>BN$18</v>
      </c>
      <c r="BO949" s="179" t="str">
        <f t="shared" si="1101"/>
        <v>BO$18</v>
      </c>
      <c r="BP949" s="179" t="str">
        <f t="shared" si="1101"/>
        <v>BP$18</v>
      </c>
      <c r="BQ949" s="179" t="str">
        <f t="shared" si="1101"/>
        <v>BQ$18</v>
      </c>
      <c r="BR949" s="179" t="str">
        <f t="shared" si="1101"/>
        <v>BR$18</v>
      </c>
      <c r="BS949" s="179" t="str">
        <f t="shared" si="1101"/>
        <v>BS$18</v>
      </c>
      <c r="BT949" s="179" t="str">
        <f t="shared" si="1101"/>
        <v>BT$18</v>
      </c>
      <c r="BU949" s="179" t="str">
        <f t="shared" si="1101"/>
        <v>BU$18</v>
      </c>
      <c r="BV949" s="179" t="str">
        <f t="shared" si="1101"/>
        <v>BV$18</v>
      </c>
      <c r="BW949" s="179" t="str">
        <f t="shared" si="1101"/>
        <v>BW$18</v>
      </c>
      <c r="BX949" s="179" t="str">
        <f t="shared" si="1101"/>
        <v>BX$18</v>
      </c>
      <c r="BY949" s="179" t="str">
        <f t="shared" si="1101"/>
        <v>BY$18</v>
      </c>
      <c r="BZ949" s="179" t="str">
        <f t="shared" si="1101"/>
        <v>BZ$18</v>
      </c>
      <c r="CA949" s="179" t="str">
        <f t="shared" si="1101"/>
        <v>CA$18</v>
      </c>
      <c r="CB949" s="179" t="str">
        <f t="shared" si="1101"/>
        <v>CB$18</v>
      </c>
      <c r="CC949" s="179" t="str">
        <f t="shared" si="1101"/>
        <v>CC$18</v>
      </c>
      <c r="CD949" s="179" t="str">
        <f t="shared" si="1101"/>
        <v>CD$18</v>
      </c>
      <c r="CE949" s="179" t="str">
        <f t="shared" ref="CE949:CL949" si="1102">CE934</f>
        <v>CE$18</v>
      </c>
      <c r="CF949" s="179" t="str">
        <f t="shared" si="1102"/>
        <v>CF$18</v>
      </c>
      <c r="CG949" s="179" t="str">
        <f t="shared" si="1102"/>
        <v>CG$18</v>
      </c>
      <c r="CH949" s="179" t="str">
        <f t="shared" si="1102"/>
        <v>CH$18</v>
      </c>
      <c r="CI949" s="179" t="str">
        <f t="shared" si="1102"/>
        <v>CI$18</v>
      </c>
      <c r="CJ949" s="179" t="str">
        <f t="shared" si="1102"/>
        <v>CJ$18</v>
      </c>
      <c r="CK949" s="179" t="str">
        <f t="shared" si="1102"/>
        <v>CK$18</v>
      </c>
      <c r="CL949" s="179" t="str">
        <f t="shared" si="1102"/>
        <v>CL$18</v>
      </c>
      <c r="CN949" s="60"/>
      <c r="CO949" s="179" t="str">
        <f t="shared" ref="CO949:DL949" si="1103">CO934</f>
        <v>CO$18</v>
      </c>
      <c r="CP949" s="179" t="str">
        <f t="shared" si="1103"/>
        <v>CP$18</v>
      </c>
      <c r="CQ949" s="179" t="str">
        <f t="shared" si="1103"/>
        <v>CQ$18</v>
      </c>
      <c r="CR949" s="179" t="str">
        <f t="shared" si="1103"/>
        <v>CR$18</v>
      </c>
      <c r="CS949" s="179" t="str">
        <f t="shared" si="1103"/>
        <v>CS$18</v>
      </c>
      <c r="CT949" s="179" t="str">
        <f t="shared" si="1103"/>
        <v>CT$18</v>
      </c>
      <c r="CU949" s="179" t="str">
        <f t="shared" si="1103"/>
        <v>CU$18</v>
      </c>
      <c r="CV949" s="179" t="str">
        <f t="shared" si="1103"/>
        <v>CV$18</v>
      </c>
      <c r="CW949" s="179" t="str">
        <f t="shared" si="1103"/>
        <v>CW$18</v>
      </c>
      <c r="CX949" s="179" t="str">
        <f t="shared" si="1103"/>
        <v>CX$18</v>
      </c>
      <c r="CY949" s="179" t="str">
        <f t="shared" si="1103"/>
        <v>CY$18</v>
      </c>
      <c r="CZ949" s="179" t="str">
        <f t="shared" si="1103"/>
        <v>CZ$18</v>
      </c>
      <c r="DA949" s="179" t="str">
        <f t="shared" si="1103"/>
        <v>DA$18</v>
      </c>
      <c r="DB949" s="179" t="str">
        <f t="shared" si="1103"/>
        <v>DB$18</v>
      </c>
      <c r="DC949" s="179" t="str">
        <f t="shared" si="1103"/>
        <v>DC$18</v>
      </c>
      <c r="DD949" s="179" t="str">
        <f t="shared" si="1103"/>
        <v>DD$18</v>
      </c>
      <c r="DE949" s="179" t="str">
        <f t="shared" si="1103"/>
        <v>DE$18</v>
      </c>
      <c r="DF949" s="179" t="str">
        <f t="shared" si="1103"/>
        <v>DF$18</v>
      </c>
      <c r="DG949" s="179" t="str">
        <f t="shared" si="1103"/>
        <v>DG$18</v>
      </c>
      <c r="DH949" s="179" t="str">
        <f t="shared" si="1103"/>
        <v>DH$18</v>
      </c>
      <c r="DI949" s="179" t="str">
        <f t="shared" si="1103"/>
        <v>DI$18</v>
      </c>
      <c r="DJ949" s="179" t="str">
        <f t="shared" si="1103"/>
        <v>DJ$18</v>
      </c>
      <c r="DK949" s="179" t="str">
        <f t="shared" si="1103"/>
        <v>DK$18</v>
      </c>
      <c r="DL949" s="179" t="str">
        <f t="shared" si="1103"/>
        <v>DL$18</v>
      </c>
    </row>
    <row r="950" spans="1:116" x14ac:dyDescent="0.4">
      <c r="B950" t="s">
        <v>332</v>
      </c>
      <c r="D950" t="s">
        <v>763</v>
      </c>
      <c r="E950" s="8" t="str">
        <f t="shared" si="1080"/>
        <v>950 ADREV-S</v>
      </c>
      <c r="G950" s="136" t="str">
        <f>G935</f>
        <v>Secondary volume driver</v>
      </c>
      <c r="H950" s="12"/>
      <c r="I950" s="60"/>
      <c r="J950" s="60"/>
      <c r="K950" s="15"/>
      <c r="L950" s="15"/>
      <c r="M950" s="15"/>
      <c r="N950" s="15"/>
      <c r="O950" s="15"/>
      <c r="P950" s="15"/>
      <c r="R950" s="15"/>
      <c r="S950" s="179" t="str">
        <f t="shared" ref="S950:AX950" si="1104">S935</f>
        <v>S$19</v>
      </c>
      <c r="T950" s="179" t="str">
        <f t="shared" si="1104"/>
        <v>T$19</v>
      </c>
      <c r="U950" s="179" t="str">
        <f t="shared" si="1104"/>
        <v>U$19</v>
      </c>
      <c r="V950" s="179" t="str">
        <f t="shared" si="1104"/>
        <v>V$19</v>
      </c>
      <c r="W950" s="179" t="str">
        <f t="shared" si="1104"/>
        <v>W$19</v>
      </c>
      <c r="X950" s="179" t="str">
        <f t="shared" si="1104"/>
        <v>X$19</v>
      </c>
      <c r="Y950" s="179" t="str">
        <f t="shared" si="1104"/>
        <v>Y$19</v>
      </c>
      <c r="Z950" s="179" t="str">
        <f t="shared" si="1104"/>
        <v>Z$19</v>
      </c>
      <c r="AA950" s="179" t="str">
        <f t="shared" si="1104"/>
        <v>AA$19</v>
      </c>
      <c r="AB950" s="179" t="str">
        <f t="shared" si="1104"/>
        <v>AB$19</v>
      </c>
      <c r="AC950" s="179" t="str">
        <f t="shared" si="1104"/>
        <v>AC$19</v>
      </c>
      <c r="AD950" s="179" t="str">
        <f t="shared" si="1104"/>
        <v>AD$19</v>
      </c>
      <c r="AE950" s="179" t="str">
        <f t="shared" si="1104"/>
        <v>AE$19</v>
      </c>
      <c r="AF950" s="179" t="str">
        <f t="shared" si="1104"/>
        <v>AF$19</v>
      </c>
      <c r="AG950" s="179" t="str">
        <f t="shared" si="1104"/>
        <v>AG$19</v>
      </c>
      <c r="AH950" s="179" t="str">
        <f t="shared" si="1104"/>
        <v>AH$19</v>
      </c>
      <c r="AI950" s="179" t="str">
        <f t="shared" si="1104"/>
        <v>AI$19</v>
      </c>
      <c r="AJ950" s="179" t="str">
        <f t="shared" si="1104"/>
        <v>AJ$19</v>
      </c>
      <c r="AK950" s="179" t="str">
        <f t="shared" si="1104"/>
        <v>AK$19</v>
      </c>
      <c r="AL950" s="179" t="str">
        <f t="shared" si="1104"/>
        <v>AL$19</v>
      </c>
      <c r="AM950" s="179" t="str">
        <f t="shared" si="1104"/>
        <v>AM$19</v>
      </c>
      <c r="AN950" s="179" t="str">
        <f t="shared" si="1104"/>
        <v>AN$19</v>
      </c>
      <c r="AO950" s="179" t="str">
        <f t="shared" si="1104"/>
        <v>AO$19</v>
      </c>
      <c r="AP950" s="179" t="str">
        <f t="shared" si="1104"/>
        <v>AP$19</v>
      </c>
      <c r="AQ950" s="179" t="str">
        <f t="shared" si="1104"/>
        <v>AQ$19</v>
      </c>
      <c r="AR950" s="179" t="str">
        <f t="shared" si="1104"/>
        <v>AR$19</v>
      </c>
      <c r="AS950" s="179" t="str">
        <f t="shared" si="1104"/>
        <v>AS$19</v>
      </c>
      <c r="AT950" s="179" t="str">
        <f t="shared" si="1104"/>
        <v>AT$19</v>
      </c>
      <c r="AU950" s="179" t="str">
        <f t="shared" si="1104"/>
        <v>AU$19</v>
      </c>
      <c r="AV950" s="179" t="str">
        <f t="shared" si="1104"/>
        <v>AV$19</v>
      </c>
      <c r="AW950" s="179" t="str">
        <f t="shared" si="1104"/>
        <v>AW$19</v>
      </c>
      <c r="AX950" s="179" t="str">
        <f t="shared" si="1104"/>
        <v>AX$19</v>
      </c>
      <c r="AY950" s="179" t="str">
        <f t="shared" ref="AY950:CD950" si="1105">AY935</f>
        <v>AY$19</v>
      </c>
      <c r="AZ950" s="179" t="str">
        <f t="shared" si="1105"/>
        <v>AZ$19</v>
      </c>
      <c r="BA950" s="179" t="str">
        <f t="shared" si="1105"/>
        <v>BA$19</v>
      </c>
      <c r="BB950" s="179" t="str">
        <f t="shared" si="1105"/>
        <v>BB$19</v>
      </c>
      <c r="BC950" s="179" t="str">
        <f t="shared" si="1105"/>
        <v>BC$19</v>
      </c>
      <c r="BD950" s="179" t="str">
        <f t="shared" si="1105"/>
        <v>BD$19</v>
      </c>
      <c r="BE950" s="179" t="str">
        <f t="shared" si="1105"/>
        <v>BE$19</v>
      </c>
      <c r="BF950" s="179" t="str">
        <f t="shared" si="1105"/>
        <v>BF$19</v>
      </c>
      <c r="BG950" s="179" t="str">
        <f t="shared" si="1105"/>
        <v>BG$19</v>
      </c>
      <c r="BH950" s="179" t="str">
        <f t="shared" si="1105"/>
        <v>BH$19</v>
      </c>
      <c r="BI950" s="179" t="str">
        <f t="shared" si="1105"/>
        <v>BI$19</v>
      </c>
      <c r="BJ950" s="179" t="str">
        <f t="shared" si="1105"/>
        <v>BJ$19</v>
      </c>
      <c r="BK950" s="179" t="str">
        <f t="shared" si="1105"/>
        <v>BK$19</v>
      </c>
      <c r="BL950" s="179" t="str">
        <f t="shared" si="1105"/>
        <v>BL$19</v>
      </c>
      <c r="BM950" s="179" t="str">
        <f t="shared" si="1105"/>
        <v>BM$19</v>
      </c>
      <c r="BN950" s="179" t="str">
        <f t="shared" si="1105"/>
        <v>BN$19</v>
      </c>
      <c r="BO950" s="179" t="str">
        <f t="shared" si="1105"/>
        <v>BO$19</v>
      </c>
      <c r="BP950" s="179" t="str">
        <f t="shared" si="1105"/>
        <v>BP$19</v>
      </c>
      <c r="BQ950" s="179" t="str">
        <f t="shared" si="1105"/>
        <v>BQ$19</v>
      </c>
      <c r="BR950" s="179" t="str">
        <f t="shared" si="1105"/>
        <v>BR$19</v>
      </c>
      <c r="BS950" s="179" t="str">
        <f t="shared" si="1105"/>
        <v>BS$19</v>
      </c>
      <c r="BT950" s="179" t="str">
        <f t="shared" si="1105"/>
        <v>BT$19</v>
      </c>
      <c r="BU950" s="179" t="str">
        <f t="shared" si="1105"/>
        <v>BU$19</v>
      </c>
      <c r="BV950" s="179" t="str">
        <f t="shared" si="1105"/>
        <v>BV$19</v>
      </c>
      <c r="BW950" s="179" t="str">
        <f t="shared" si="1105"/>
        <v>BW$19</v>
      </c>
      <c r="BX950" s="179" t="str">
        <f t="shared" si="1105"/>
        <v>BX$19</v>
      </c>
      <c r="BY950" s="179" t="str">
        <f t="shared" si="1105"/>
        <v>BY$19</v>
      </c>
      <c r="BZ950" s="179" t="str">
        <f t="shared" si="1105"/>
        <v>BZ$19</v>
      </c>
      <c r="CA950" s="179" t="str">
        <f t="shared" si="1105"/>
        <v>CA$19</v>
      </c>
      <c r="CB950" s="179" t="str">
        <f t="shared" si="1105"/>
        <v>CB$19</v>
      </c>
      <c r="CC950" s="179" t="str">
        <f t="shared" si="1105"/>
        <v>CC$19</v>
      </c>
      <c r="CD950" s="179" t="str">
        <f t="shared" si="1105"/>
        <v>CD$19</v>
      </c>
      <c r="CE950" s="179" t="str">
        <f t="shared" ref="CE950:CL950" si="1106">CE935</f>
        <v>CE$19</v>
      </c>
      <c r="CF950" s="179" t="str">
        <f t="shared" si="1106"/>
        <v>CF$19</v>
      </c>
      <c r="CG950" s="179" t="str">
        <f t="shared" si="1106"/>
        <v>CG$19</v>
      </c>
      <c r="CH950" s="179" t="str">
        <f t="shared" si="1106"/>
        <v>CH$19</v>
      </c>
      <c r="CI950" s="179" t="str">
        <f t="shared" si="1106"/>
        <v>CI$19</v>
      </c>
      <c r="CJ950" s="179" t="str">
        <f t="shared" si="1106"/>
        <v>CJ$19</v>
      </c>
      <c r="CK950" s="179" t="str">
        <f t="shared" si="1106"/>
        <v>CK$19</v>
      </c>
      <c r="CL950" s="179" t="str">
        <f t="shared" si="1106"/>
        <v>CL$19</v>
      </c>
      <c r="CN950" s="60"/>
      <c r="CO950" s="179" t="str">
        <f t="shared" ref="CO950:DL950" si="1107">CO935</f>
        <v>CO$19</v>
      </c>
      <c r="CP950" s="179" t="str">
        <f t="shared" si="1107"/>
        <v>CP$19</v>
      </c>
      <c r="CQ950" s="179" t="str">
        <f t="shared" si="1107"/>
        <v>CQ$19</v>
      </c>
      <c r="CR950" s="179" t="str">
        <f t="shared" si="1107"/>
        <v>CR$19</v>
      </c>
      <c r="CS950" s="179" t="str">
        <f t="shared" si="1107"/>
        <v>CS$19</v>
      </c>
      <c r="CT950" s="179" t="str">
        <f t="shared" si="1107"/>
        <v>CT$19</v>
      </c>
      <c r="CU950" s="179" t="str">
        <f t="shared" si="1107"/>
        <v>CU$19</v>
      </c>
      <c r="CV950" s="179" t="str">
        <f t="shared" si="1107"/>
        <v>CV$19</v>
      </c>
      <c r="CW950" s="179" t="str">
        <f t="shared" si="1107"/>
        <v>CW$19</v>
      </c>
      <c r="CX950" s="179" t="str">
        <f t="shared" si="1107"/>
        <v>CX$19</v>
      </c>
      <c r="CY950" s="179" t="str">
        <f t="shared" si="1107"/>
        <v>CY$19</v>
      </c>
      <c r="CZ950" s="179" t="str">
        <f t="shared" si="1107"/>
        <v>CZ$19</v>
      </c>
      <c r="DA950" s="179" t="str">
        <f t="shared" si="1107"/>
        <v>DA$19</v>
      </c>
      <c r="DB950" s="179" t="str">
        <f t="shared" si="1107"/>
        <v>DB$19</v>
      </c>
      <c r="DC950" s="179" t="str">
        <f t="shared" si="1107"/>
        <v>DC$19</v>
      </c>
      <c r="DD950" s="179" t="str">
        <f t="shared" si="1107"/>
        <v>DD$19</v>
      </c>
      <c r="DE950" s="179" t="str">
        <f t="shared" si="1107"/>
        <v>DE$19</v>
      </c>
      <c r="DF950" s="179" t="str">
        <f t="shared" si="1107"/>
        <v>DF$19</v>
      </c>
      <c r="DG950" s="179" t="str">
        <f t="shared" si="1107"/>
        <v>DG$19</v>
      </c>
      <c r="DH950" s="179" t="str">
        <f t="shared" si="1107"/>
        <v>DH$19</v>
      </c>
      <c r="DI950" s="179" t="str">
        <f t="shared" si="1107"/>
        <v>DI$19</v>
      </c>
      <c r="DJ950" s="179" t="str">
        <f t="shared" si="1107"/>
        <v>DJ$19</v>
      </c>
      <c r="DK950" s="179" t="str">
        <f t="shared" si="1107"/>
        <v>DK$19</v>
      </c>
      <c r="DL950" s="179" t="str">
        <f t="shared" si="1107"/>
        <v>DL$19</v>
      </c>
    </row>
    <row r="951" spans="1:116" x14ac:dyDescent="0.4">
      <c r="E951" s="8"/>
      <c r="H951" s="12"/>
      <c r="I951" s="60"/>
      <c r="J951" s="60"/>
      <c r="K951" s="15"/>
      <c r="L951" s="15"/>
      <c r="M951" s="15"/>
      <c r="N951" s="15"/>
      <c r="O951" s="15"/>
      <c r="P951" s="15"/>
      <c r="R951" s="15"/>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c r="CN951" s="60"/>
      <c r="CO951" s="76"/>
      <c r="CP951" s="76"/>
      <c r="CQ951" s="76"/>
      <c r="CR951" s="76"/>
      <c r="CS951" s="76"/>
      <c r="CT951" s="76"/>
      <c r="CU951" s="76"/>
      <c r="CV951" s="76"/>
      <c r="CW951" s="76"/>
      <c r="CX951" s="76"/>
      <c r="CY951" s="76"/>
      <c r="CZ951" s="76"/>
      <c r="DA951" s="76"/>
      <c r="DB951" s="76"/>
      <c r="DC951" s="76"/>
      <c r="DD951" s="76"/>
      <c r="DE951" s="76"/>
      <c r="DF951" s="76"/>
      <c r="DG951" s="76"/>
      <c r="DH951" s="76"/>
      <c r="DI951" s="76"/>
      <c r="DJ951" s="76"/>
      <c r="DK951" s="76"/>
      <c r="DL951" s="76"/>
    </row>
    <row r="952" spans="1:116" x14ac:dyDescent="0.4">
      <c r="A952" s="174"/>
      <c r="E952" s="8"/>
      <c r="G952" s="175" t="s">
        <v>490</v>
      </c>
      <c r="H952" s="174"/>
      <c r="I952" s="176"/>
      <c r="J952" s="176"/>
      <c r="K952" s="197"/>
      <c r="L952" s="197"/>
      <c r="M952" s="197"/>
      <c r="N952" s="197"/>
      <c r="O952" s="197"/>
      <c r="P952" s="197"/>
      <c r="R952" s="198"/>
      <c r="S952" s="174"/>
      <c r="T952" s="174"/>
      <c r="U952" s="174"/>
      <c r="V952" s="174"/>
      <c r="W952" s="174"/>
      <c r="X952" s="174"/>
      <c r="Y952" s="174"/>
      <c r="Z952" s="174"/>
      <c r="AA952" s="174"/>
      <c r="AB952" s="174"/>
      <c r="AC952" s="174"/>
      <c r="AD952" s="174"/>
      <c r="AE952" s="174"/>
      <c r="AF952" s="174"/>
      <c r="AG952" s="174"/>
      <c r="AH952" s="174"/>
      <c r="AI952" s="174"/>
      <c r="AJ952" s="174"/>
      <c r="AK952" s="174"/>
      <c r="AL952" s="174"/>
      <c r="AM952" s="174"/>
      <c r="AN952" s="174"/>
      <c r="AO952" s="174"/>
      <c r="AP952" s="174"/>
      <c r="AQ952" s="174"/>
      <c r="AR952" s="174"/>
      <c r="AS952" s="174"/>
      <c r="AT952" s="174"/>
      <c r="AU952" s="174"/>
      <c r="AV952" s="174"/>
      <c r="AW952" s="174"/>
      <c r="AX952" s="174"/>
      <c r="AY952" s="174"/>
      <c r="AZ952" s="174"/>
      <c r="BA952" s="174"/>
      <c r="BB952" s="174"/>
      <c r="BC952" s="174"/>
      <c r="BD952" s="174"/>
      <c r="BE952" s="174"/>
      <c r="BF952" s="174"/>
      <c r="BG952" s="174"/>
      <c r="BH952" s="174"/>
      <c r="BI952" s="174"/>
      <c r="BJ952" s="174"/>
      <c r="BK952" s="174"/>
      <c r="BL952" s="174"/>
      <c r="BM952" s="174"/>
      <c r="BN952" s="174"/>
      <c r="BO952" s="174"/>
      <c r="BP952" s="174"/>
      <c r="BQ952" s="174"/>
      <c r="BR952" s="174"/>
      <c r="BS952" s="174"/>
      <c r="BT952" s="174"/>
      <c r="BU952" s="174"/>
      <c r="BV952" s="174"/>
      <c r="BW952" s="174"/>
      <c r="BX952" s="174"/>
      <c r="BY952" s="174"/>
      <c r="BZ952" s="174"/>
      <c r="CA952" s="174"/>
      <c r="CB952" s="174"/>
      <c r="CC952" s="174"/>
      <c r="CD952" s="174"/>
      <c r="CE952" s="174"/>
      <c r="CF952" s="174"/>
      <c r="CG952" s="174"/>
      <c r="CH952" s="174"/>
      <c r="CI952" s="174"/>
      <c r="CJ952" s="174"/>
      <c r="CK952" s="174"/>
      <c r="CL952" s="174"/>
      <c r="CN952" s="176"/>
      <c r="CO952" s="174"/>
      <c r="CP952" s="174"/>
      <c r="CQ952" s="174"/>
      <c r="CR952" s="174"/>
      <c r="CS952" s="174"/>
      <c r="CT952" s="174"/>
      <c r="CU952" s="174"/>
      <c r="CV952" s="174"/>
      <c r="CW952" s="174"/>
      <c r="CX952" s="174"/>
      <c r="CY952" s="174"/>
      <c r="CZ952" s="174"/>
      <c r="DA952" s="174"/>
      <c r="DB952" s="174"/>
      <c r="DC952" s="174"/>
      <c r="DD952" s="174"/>
      <c r="DE952" s="174"/>
      <c r="DF952" s="174"/>
      <c r="DG952" s="174"/>
      <c r="DH952" s="174"/>
      <c r="DI952" s="174"/>
      <c r="DJ952" s="174"/>
      <c r="DK952" s="174"/>
      <c r="DL952" s="174"/>
    </row>
    <row r="953" spans="1:116" x14ac:dyDescent="0.4">
      <c r="A953" s="174"/>
      <c r="E953" s="8"/>
      <c r="G953" s="175" t="s">
        <v>492</v>
      </c>
      <c r="H953" s="174"/>
      <c r="I953" s="176"/>
      <c r="J953" s="176"/>
      <c r="K953" s="197"/>
      <c r="L953" s="197"/>
      <c r="M953" s="197"/>
      <c r="N953" s="197"/>
      <c r="O953" s="197"/>
      <c r="P953" s="197"/>
      <c r="R953" s="198"/>
      <c r="S953" s="174"/>
      <c r="T953" s="174"/>
      <c r="U953" s="174"/>
      <c r="V953" s="174"/>
      <c r="W953" s="174"/>
      <c r="X953" s="174"/>
      <c r="Y953" s="174"/>
      <c r="Z953" s="174"/>
      <c r="AA953" s="174"/>
      <c r="AB953" s="174"/>
      <c r="AC953" s="174"/>
      <c r="AD953" s="174"/>
      <c r="AE953" s="174"/>
      <c r="AF953" s="174"/>
      <c r="AG953" s="174"/>
      <c r="AH953" s="174"/>
      <c r="AI953" s="174"/>
      <c r="AJ953" s="174"/>
      <c r="AK953" s="174"/>
      <c r="AL953" s="174"/>
      <c r="AM953" s="174"/>
      <c r="AN953" s="174"/>
      <c r="AO953" s="174"/>
      <c r="AP953" s="174"/>
      <c r="AQ953" s="174"/>
      <c r="AR953" s="174"/>
      <c r="AS953" s="174"/>
      <c r="AT953" s="174"/>
      <c r="AU953" s="174"/>
      <c r="AV953" s="174"/>
      <c r="AW953" s="174"/>
      <c r="AX953" s="174"/>
      <c r="AY953" s="174"/>
      <c r="AZ953" s="174"/>
      <c r="BA953" s="174"/>
      <c r="BB953" s="174"/>
      <c r="BC953" s="174"/>
      <c r="BD953" s="174"/>
      <c r="BE953" s="174"/>
      <c r="BF953" s="174"/>
      <c r="BG953" s="174"/>
      <c r="BH953" s="174"/>
      <c r="BI953" s="174"/>
      <c r="BJ953" s="174"/>
      <c r="BK953" s="174"/>
      <c r="BL953" s="174"/>
      <c r="BM953" s="174"/>
      <c r="BN953" s="174"/>
      <c r="BO953" s="174"/>
      <c r="BP953" s="174"/>
      <c r="BQ953" s="174"/>
      <c r="BR953" s="174"/>
      <c r="BS953" s="174"/>
      <c r="BT953" s="174"/>
      <c r="BU953" s="174"/>
      <c r="BV953" s="174"/>
      <c r="BW953" s="174"/>
      <c r="BX953" s="174"/>
      <c r="BY953" s="174"/>
      <c r="BZ953" s="174"/>
      <c r="CA953" s="174"/>
      <c r="CB953" s="174"/>
      <c r="CC953" s="174"/>
      <c r="CD953" s="174"/>
      <c r="CE953" s="174"/>
      <c r="CF953" s="174"/>
      <c r="CG953" s="174"/>
      <c r="CH953" s="174"/>
      <c r="CI953" s="174"/>
      <c r="CJ953" s="174"/>
      <c r="CK953" s="174"/>
      <c r="CL953" s="174"/>
      <c r="CN953" s="176"/>
      <c r="CO953" s="174"/>
      <c r="CP953" s="174"/>
      <c r="CQ953" s="174"/>
      <c r="CR953" s="174"/>
      <c r="CS953" s="174"/>
      <c r="CT953" s="174"/>
      <c r="CU953" s="174"/>
      <c r="CV953" s="174"/>
      <c r="CW953" s="174"/>
      <c r="CX953" s="174"/>
      <c r="CY953" s="174"/>
      <c r="CZ953" s="174"/>
      <c r="DA953" s="174"/>
      <c r="DB953" s="174"/>
      <c r="DC953" s="174"/>
      <c r="DD953" s="174"/>
      <c r="DE953" s="174"/>
      <c r="DF953" s="174"/>
      <c r="DG953" s="174"/>
      <c r="DH953" s="174"/>
      <c r="DI953" s="174"/>
      <c r="DJ953" s="174"/>
      <c r="DK953" s="174"/>
      <c r="DL953" s="174"/>
    </row>
    <row r="954" spans="1:116" x14ac:dyDescent="0.4">
      <c r="A954" s="174"/>
      <c r="E954" s="8"/>
      <c r="G954" s="175" t="s">
        <v>461</v>
      </c>
      <c r="H954" s="174"/>
      <c r="I954" s="176"/>
      <c r="J954" s="176"/>
      <c r="K954" s="197"/>
      <c r="L954" s="197"/>
      <c r="M954" s="197"/>
      <c r="N954" s="197"/>
      <c r="O954" s="197"/>
      <c r="P954" s="197"/>
      <c r="R954" s="198"/>
      <c r="S954" s="199" t="str">
        <f t="shared" ref="S954:AX954" si="1108">S$20</f>
        <v>S$16</v>
      </c>
      <c r="T954" s="199" t="str">
        <f t="shared" si="1108"/>
        <v>T$16</v>
      </c>
      <c r="U954" s="199" t="str">
        <f t="shared" si="1108"/>
        <v>U$16</v>
      </c>
      <c r="V954" s="199" t="str">
        <f t="shared" si="1108"/>
        <v>V$16</v>
      </c>
      <c r="W954" s="199" t="str">
        <f t="shared" si="1108"/>
        <v>W$16</v>
      </c>
      <c r="X954" s="199" t="str">
        <f t="shared" si="1108"/>
        <v>X$16</v>
      </c>
      <c r="Y954" s="199" t="str">
        <f t="shared" si="1108"/>
        <v>Y$16</v>
      </c>
      <c r="Z954" s="199" t="str">
        <f t="shared" si="1108"/>
        <v>Z$16</v>
      </c>
      <c r="AA954" s="199" t="str">
        <f t="shared" si="1108"/>
        <v>AA$16</v>
      </c>
      <c r="AB954" s="199" t="str">
        <f t="shared" si="1108"/>
        <v>AB$16</v>
      </c>
      <c r="AC954" s="199" t="str">
        <f t="shared" si="1108"/>
        <v>AC$16</v>
      </c>
      <c r="AD954" s="199" t="str">
        <f t="shared" si="1108"/>
        <v>AD$16</v>
      </c>
      <c r="AE954" s="199" t="str">
        <f t="shared" si="1108"/>
        <v>AE$16</v>
      </c>
      <c r="AF954" s="199" t="str">
        <f t="shared" si="1108"/>
        <v>AF$16</v>
      </c>
      <c r="AG954" s="199" t="str">
        <f t="shared" si="1108"/>
        <v>AG$16</v>
      </c>
      <c r="AH954" s="199" t="str">
        <f t="shared" si="1108"/>
        <v>AH$16</v>
      </c>
      <c r="AI954" s="199" t="str">
        <f t="shared" si="1108"/>
        <v>AI$16</v>
      </c>
      <c r="AJ954" s="199" t="str">
        <f t="shared" si="1108"/>
        <v>AJ$16</v>
      </c>
      <c r="AK954" s="199" t="str">
        <f t="shared" si="1108"/>
        <v>AK$16</v>
      </c>
      <c r="AL954" s="199" t="str">
        <f t="shared" si="1108"/>
        <v>AL$16</v>
      </c>
      <c r="AM954" s="199" t="str">
        <f t="shared" si="1108"/>
        <v>AM$16</v>
      </c>
      <c r="AN954" s="199" t="str">
        <f t="shared" si="1108"/>
        <v>AN$16</v>
      </c>
      <c r="AO954" s="199" t="str">
        <f t="shared" si="1108"/>
        <v>AO$16</v>
      </c>
      <c r="AP954" s="199" t="str">
        <f t="shared" si="1108"/>
        <v>AP$16</v>
      </c>
      <c r="AQ954" s="199" t="str">
        <f t="shared" si="1108"/>
        <v>AQ$16</v>
      </c>
      <c r="AR954" s="199" t="str">
        <f t="shared" si="1108"/>
        <v>AR$16</v>
      </c>
      <c r="AS954" s="199" t="str">
        <f t="shared" si="1108"/>
        <v>AS$16</v>
      </c>
      <c r="AT954" s="199" t="str">
        <f t="shared" si="1108"/>
        <v>AT$16</v>
      </c>
      <c r="AU954" s="199" t="str">
        <f t="shared" si="1108"/>
        <v>AU$16</v>
      </c>
      <c r="AV954" s="199" t="str">
        <f t="shared" si="1108"/>
        <v>AV$16</v>
      </c>
      <c r="AW954" s="199" t="str">
        <f t="shared" si="1108"/>
        <v>AW$16</v>
      </c>
      <c r="AX954" s="199" t="str">
        <f t="shared" si="1108"/>
        <v>AX$16</v>
      </c>
      <c r="AY954" s="199" t="str">
        <f t="shared" ref="AY954:CD954" si="1109">AY$20</f>
        <v>AY$16</v>
      </c>
      <c r="AZ954" s="199" t="str">
        <f t="shared" si="1109"/>
        <v>AZ$16</v>
      </c>
      <c r="BA954" s="199" t="str">
        <f t="shared" si="1109"/>
        <v>BA$16</v>
      </c>
      <c r="BB954" s="199" t="str">
        <f t="shared" si="1109"/>
        <v>BB$16</v>
      </c>
      <c r="BC954" s="199" t="str">
        <f t="shared" si="1109"/>
        <v>BC$16</v>
      </c>
      <c r="BD954" s="199" t="str">
        <f t="shared" si="1109"/>
        <v>BD$16</v>
      </c>
      <c r="BE954" s="199" t="str">
        <f t="shared" si="1109"/>
        <v>BE$16</v>
      </c>
      <c r="BF954" s="199" t="str">
        <f t="shared" si="1109"/>
        <v>BF$16</v>
      </c>
      <c r="BG954" s="199" t="str">
        <f t="shared" si="1109"/>
        <v>BG$16</v>
      </c>
      <c r="BH954" s="199" t="str">
        <f t="shared" si="1109"/>
        <v>BH$16</v>
      </c>
      <c r="BI954" s="199" t="str">
        <f t="shared" si="1109"/>
        <v>BI$16</v>
      </c>
      <c r="BJ954" s="199" t="str">
        <f t="shared" si="1109"/>
        <v>BJ$16</v>
      </c>
      <c r="BK954" s="199" t="str">
        <f t="shared" si="1109"/>
        <v>BK$16</v>
      </c>
      <c r="BL954" s="199" t="str">
        <f t="shared" si="1109"/>
        <v>BL$16</v>
      </c>
      <c r="BM954" s="199" t="str">
        <f t="shared" si="1109"/>
        <v>BM$16</v>
      </c>
      <c r="BN954" s="199" t="str">
        <f t="shared" si="1109"/>
        <v>BN$16</v>
      </c>
      <c r="BO954" s="199" t="str">
        <f t="shared" si="1109"/>
        <v>BO$16</v>
      </c>
      <c r="BP954" s="199" t="str">
        <f t="shared" si="1109"/>
        <v>BP$16</v>
      </c>
      <c r="BQ954" s="199" t="str">
        <f t="shared" si="1109"/>
        <v>BQ$16</v>
      </c>
      <c r="BR954" s="199" t="str">
        <f t="shared" si="1109"/>
        <v>BR$16</v>
      </c>
      <c r="BS954" s="199" t="str">
        <f t="shared" si="1109"/>
        <v>BS$16</v>
      </c>
      <c r="BT954" s="199" t="str">
        <f t="shared" si="1109"/>
        <v>BT$16</v>
      </c>
      <c r="BU954" s="199" t="str">
        <f t="shared" si="1109"/>
        <v>BU$16</v>
      </c>
      <c r="BV954" s="199" t="str">
        <f t="shared" si="1109"/>
        <v>BV$16</v>
      </c>
      <c r="BW954" s="199" t="str">
        <f t="shared" si="1109"/>
        <v>BW$16</v>
      </c>
      <c r="BX954" s="199" t="str">
        <f t="shared" si="1109"/>
        <v>BX$16</v>
      </c>
      <c r="BY954" s="199" t="str">
        <f t="shared" si="1109"/>
        <v>BY$16</v>
      </c>
      <c r="BZ954" s="199" t="str">
        <f t="shared" si="1109"/>
        <v>BZ$16</v>
      </c>
      <c r="CA954" s="199" t="str">
        <f t="shared" si="1109"/>
        <v>CA$16</v>
      </c>
      <c r="CB954" s="199" t="str">
        <f t="shared" si="1109"/>
        <v>CB$16</v>
      </c>
      <c r="CC954" s="199" t="str">
        <f t="shared" si="1109"/>
        <v>CC$16</v>
      </c>
      <c r="CD954" s="199" t="str">
        <f t="shared" si="1109"/>
        <v>CD$16</v>
      </c>
      <c r="CE954" s="199" t="str">
        <f t="shared" ref="CE954:CL954" si="1110">CE$20</f>
        <v>CE$16</v>
      </c>
      <c r="CF954" s="199" t="str">
        <f t="shared" si="1110"/>
        <v>CF$16</v>
      </c>
      <c r="CG954" s="199" t="str">
        <f t="shared" si="1110"/>
        <v>CG$16</v>
      </c>
      <c r="CH954" s="199" t="str">
        <f t="shared" si="1110"/>
        <v>CH$16</v>
      </c>
      <c r="CI954" s="199" t="str">
        <f t="shared" si="1110"/>
        <v>CI$16</v>
      </c>
      <c r="CJ954" s="199" t="str">
        <f t="shared" si="1110"/>
        <v>CJ$16</v>
      </c>
      <c r="CK954" s="199" t="str">
        <f t="shared" si="1110"/>
        <v>CK$16</v>
      </c>
      <c r="CL954" s="199" t="str">
        <f t="shared" si="1110"/>
        <v>CL$16</v>
      </c>
      <c r="CN954" s="176"/>
      <c r="CO954" s="199" t="str">
        <f t="shared" ref="CO954:DL954" si="1111">CO$20</f>
        <v>CO$16</v>
      </c>
      <c r="CP954" s="199" t="str">
        <f t="shared" si="1111"/>
        <v>CP$16</v>
      </c>
      <c r="CQ954" s="199" t="str">
        <f t="shared" si="1111"/>
        <v>CQ$16</v>
      </c>
      <c r="CR954" s="199" t="str">
        <f t="shared" si="1111"/>
        <v>CR$16</v>
      </c>
      <c r="CS954" s="199" t="str">
        <f t="shared" si="1111"/>
        <v>CS$16</v>
      </c>
      <c r="CT954" s="199" t="str">
        <f t="shared" si="1111"/>
        <v>CT$16</v>
      </c>
      <c r="CU954" s="199" t="str">
        <f t="shared" si="1111"/>
        <v>CU$16</v>
      </c>
      <c r="CV954" s="199" t="str">
        <f t="shared" si="1111"/>
        <v>CV$16</v>
      </c>
      <c r="CW954" s="199" t="str">
        <f t="shared" si="1111"/>
        <v>CW$16</v>
      </c>
      <c r="CX954" s="199" t="str">
        <f t="shared" si="1111"/>
        <v>CX$16</v>
      </c>
      <c r="CY954" s="199" t="str">
        <f t="shared" si="1111"/>
        <v>CY$16</v>
      </c>
      <c r="CZ954" s="199" t="str">
        <f t="shared" si="1111"/>
        <v>CZ$16</v>
      </c>
      <c r="DA954" s="199" t="str">
        <f t="shared" si="1111"/>
        <v>DA$16</v>
      </c>
      <c r="DB954" s="199" t="str">
        <f t="shared" si="1111"/>
        <v>DB$16</v>
      </c>
      <c r="DC954" s="199" t="str">
        <f t="shared" si="1111"/>
        <v>DC$16</v>
      </c>
      <c r="DD954" s="199" t="str">
        <f t="shared" si="1111"/>
        <v>DD$16</v>
      </c>
      <c r="DE954" s="199" t="str">
        <f t="shared" si="1111"/>
        <v>DE$16</v>
      </c>
      <c r="DF954" s="199" t="str">
        <f t="shared" si="1111"/>
        <v>DF$16</v>
      </c>
      <c r="DG954" s="199" t="str">
        <f t="shared" si="1111"/>
        <v>DG$16</v>
      </c>
      <c r="DH954" s="199" t="str">
        <f t="shared" si="1111"/>
        <v>DH$16</v>
      </c>
      <c r="DI954" s="199" t="str">
        <f t="shared" si="1111"/>
        <v>DI$16</v>
      </c>
      <c r="DJ954" s="199" t="str">
        <f t="shared" si="1111"/>
        <v>DJ$16</v>
      </c>
      <c r="DK954" s="199" t="str">
        <f t="shared" si="1111"/>
        <v>DK$16</v>
      </c>
      <c r="DL954" s="199" t="str">
        <f t="shared" si="1111"/>
        <v>DL$16</v>
      </c>
    </row>
    <row r="955" spans="1:116" x14ac:dyDescent="0.4">
      <c r="A955" s="174"/>
      <c r="E955" s="8"/>
      <c r="G955" s="175" t="s">
        <v>462</v>
      </c>
      <c r="H955" s="200"/>
      <c r="I955" s="201"/>
      <c r="J955" s="201"/>
      <c r="K955" s="202"/>
      <c r="L955" s="202"/>
      <c r="M955" s="202"/>
      <c r="N955" s="202"/>
      <c r="O955" s="202"/>
      <c r="P955" s="202"/>
      <c r="R955" s="202"/>
      <c r="S955" s="199" t="str">
        <f t="shared" ref="S955:AX955" si="1112">S$21</f>
        <v>S$17</v>
      </c>
      <c r="T955" s="199" t="str">
        <f t="shared" si="1112"/>
        <v>T$17</v>
      </c>
      <c r="U955" s="199" t="str">
        <f t="shared" si="1112"/>
        <v>U$17</v>
      </c>
      <c r="V955" s="199" t="str">
        <f t="shared" si="1112"/>
        <v>V$17</v>
      </c>
      <c r="W955" s="199" t="str">
        <f t="shared" si="1112"/>
        <v>W$17</v>
      </c>
      <c r="X955" s="199" t="str">
        <f t="shared" si="1112"/>
        <v>X$17</v>
      </c>
      <c r="Y955" s="199" t="str">
        <f t="shared" si="1112"/>
        <v>Y$17</v>
      </c>
      <c r="Z955" s="199" t="str">
        <f t="shared" si="1112"/>
        <v>Z$17</v>
      </c>
      <c r="AA955" s="199" t="str">
        <f t="shared" si="1112"/>
        <v>AA$17</v>
      </c>
      <c r="AB955" s="199" t="str">
        <f t="shared" si="1112"/>
        <v>AB$17</v>
      </c>
      <c r="AC955" s="199" t="str">
        <f t="shared" si="1112"/>
        <v>AC$17</v>
      </c>
      <c r="AD955" s="199" t="str">
        <f t="shared" si="1112"/>
        <v>AD$17</v>
      </c>
      <c r="AE955" s="199" t="str">
        <f t="shared" si="1112"/>
        <v>AE$17</v>
      </c>
      <c r="AF955" s="199" t="str">
        <f t="shared" si="1112"/>
        <v>AF$17</v>
      </c>
      <c r="AG955" s="199" t="str">
        <f t="shared" si="1112"/>
        <v>AG$17</v>
      </c>
      <c r="AH955" s="199" t="str">
        <f t="shared" si="1112"/>
        <v>AH$17</v>
      </c>
      <c r="AI955" s="199" t="str">
        <f t="shared" si="1112"/>
        <v>AI$17</v>
      </c>
      <c r="AJ955" s="199" t="str">
        <f t="shared" si="1112"/>
        <v>AJ$17</v>
      </c>
      <c r="AK955" s="199" t="str">
        <f t="shared" si="1112"/>
        <v>AK$17</v>
      </c>
      <c r="AL955" s="199" t="str">
        <f t="shared" si="1112"/>
        <v>AL$17</v>
      </c>
      <c r="AM955" s="199" t="str">
        <f t="shared" si="1112"/>
        <v>AM$17</v>
      </c>
      <c r="AN955" s="199" t="str">
        <f t="shared" si="1112"/>
        <v>AN$17</v>
      </c>
      <c r="AO955" s="199" t="str">
        <f t="shared" si="1112"/>
        <v>AO$17</v>
      </c>
      <c r="AP955" s="199" t="str">
        <f t="shared" si="1112"/>
        <v>AP$17</v>
      </c>
      <c r="AQ955" s="199" t="str">
        <f t="shared" si="1112"/>
        <v>AQ$17</v>
      </c>
      <c r="AR955" s="199" t="str">
        <f t="shared" si="1112"/>
        <v>AR$17</v>
      </c>
      <c r="AS955" s="199" t="str">
        <f t="shared" si="1112"/>
        <v>AS$17</v>
      </c>
      <c r="AT955" s="199" t="str">
        <f t="shared" si="1112"/>
        <v>AT$17</v>
      </c>
      <c r="AU955" s="199" t="str">
        <f t="shared" si="1112"/>
        <v>AU$17</v>
      </c>
      <c r="AV955" s="199" t="str">
        <f t="shared" si="1112"/>
        <v>AV$17</v>
      </c>
      <c r="AW955" s="199" t="str">
        <f t="shared" si="1112"/>
        <v>AW$17</v>
      </c>
      <c r="AX955" s="199" t="str">
        <f t="shared" si="1112"/>
        <v>AX$17</v>
      </c>
      <c r="AY955" s="199" t="str">
        <f t="shared" ref="AY955:CD955" si="1113">AY$21</f>
        <v>AY$17</v>
      </c>
      <c r="AZ955" s="199" t="str">
        <f t="shared" si="1113"/>
        <v>AZ$17</v>
      </c>
      <c r="BA955" s="199" t="str">
        <f t="shared" si="1113"/>
        <v>BA$17</v>
      </c>
      <c r="BB955" s="199" t="str">
        <f t="shared" si="1113"/>
        <v>BB$17</v>
      </c>
      <c r="BC955" s="199" t="str">
        <f t="shared" si="1113"/>
        <v>BC$17</v>
      </c>
      <c r="BD955" s="199" t="str">
        <f t="shared" si="1113"/>
        <v>BD$17</v>
      </c>
      <c r="BE955" s="199" t="str">
        <f t="shared" si="1113"/>
        <v>BE$17</v>
      </c>
      <c r="BF955" s="199" t="str">
        <f t="shared" si="1113"/>
        <v>BF$17</v>
      </c>
      <c r="BG955" s="199" t="str">
        <f t="shared" si="1113"/>
        <v>BG$17</v>
      </c>
      <c r="BH955" s="199" t="str">
        <f t="shared" si="1113"/>
        <v>BH$17</v>
      </c>
      <c r="BI955" s="199" t="str">
        <f t="shared" si="1113"/>
        <v>BI$17</v>
      </c>
      <c r="BJ955" s="199" t="str">
        <f t="shared" si="1113"/>
        <v>BJ$17</v>
      </c>
      <c r="BK955" s="199" t="str">
        <f t="shared" si="1113"/>
        <v>BK$17</v>
      </c>
      <c r="BL955" s="199" t="str">
        <f t="shared" si="1113"/>
        <v>BL$17</v>
      </c>
      <c r="BM955" s="199" t="str">
        <f t="shared" si="1113"/>
        <v>BM$17</v>
      </c>
      <c r="BN955" s="199" t="str">
        <f t="shared" si="1113"/>
        <v>BN$17</v>
      </c>
      <c r="BO955" s="199" t="str">
        <f t="shared" si="1113"/>
        <v>BO$17</v>
      </c>
      <c r="BP955" s="199" t="str">
        <f t="shared" si="1113"/>
        <v>BP$17</v>
      </c>
      <c r="BQ955" s="199" t="str">
        <f t="shared" si="1113"/>
        <v>BQ$17</v>
      </c>
      <c r="BR955" s="199" t="str">
        <f t="shared" si="1113"/>
        <v>BR$17</v>
      </c>
      <c r="BS955" s="199" t="str">
        <f t="shared" si="1113"/>
        <v>BS$17</v>
      </c>
      <c r="BT955" s="199" t="str">
        <f t="shared" si="1113"/>
        <v>BT$17</v>
      </c>
      <c r="BU955" s="199" t="str">
        <f t="shared" si="1113"/>
        <v>BU$17</v>
      </c>
      <c r="BV955" s="199" t="str">
        <f t="shared" si="1113"/>
        <v>BV$17</v>
      </c>
      <c r="BW955" s="199" t="str">
        <f t="shared" si="1113"/>
        <v>BW$17</v>
      </c>
      <c r="BX955" s="199" t="str">
        <f t="shared" si="1113"/>
        <v>BX$17</v>
      </c>
      <c r="BY955" s="199" t="str">
        <f t="shared" si="1113"/>
        <v>BY$17</v>
      </c>
      <c r="BZ955" s="199" t="str">
        <f t="shared" si="1113"/>
        <v>BZ$17</v>
      </c>
      <c r="CA955" s="199" t="str">
        <f t="shared" si="1113"/>
        <v>CA$17</v>
      </c>
      <c r="CB955" s="199" t="str">
        <f t="shared" si="1113"/>
        <v>CB$17</v>
      </c>
      <c r="CC955" s="199" t="str">
        <f t="shared" si="1113"/>
        <v>CC$17</v>
      </c>
      <c r="CD955" s="199" t="str">
        <f t="shared" si="1113"/>
        <v>CD$17</v>
      </c>
      <c r="CE955" s="199" t="str">
        <f t="shared" ref="CE955:CL955" si="1114">CE$21</f>
        <v>CE$17</v>
      </c>
      <c r="CF955" s="199" t="str">
        <f t="shared" si="1114"/>
        <v>CF$17</v>
      </c>
      <c r="CG955" s="199" t="str">
        <f t="shared" si="1114"/>
        <v>CG$17</v>
      </c>
      <c r="CH955" s="199" t="str">
        <f t="shared" si="1114"/>
        <v>CH$17</v>
      </c>
      <c r="CI955" s="199" t="str">
        <f t="shared" si="1114"/>
        <v>CI$17</v>
      </c>
      <c r="CJ955" s="199" t="str">
        <f t="shared" si="1114"/>
        <v>CJ$17</v>
      </c>
      <c r="CK955" s="199" t="str">
        <f t="shared" si="1114"/>
        <v>CK$17</v>
      </c>
      <c r="CL955" s="199" t="str">
        <f t="shared" si="1114"/>
        <v>CL$17</v>
      </c>
      <c r="CN955" s="201"/>
      <c r="CO955" s="199" t="str">
        <f t="shared" ref="CO955:DL955" si="1115">CO$21</f>
        <v>CO$17</v>
      </c>
      <c r="CP955" s="199" t="str">
        <f t="shared" si="1115"/>
        <v>CP$17</v>
      </c>
      <c r="CQ955" s="199" t="str">
        <f t="shared" si="1115"/>
        <v>CQ$17</v>
      </c>
      <c r="CR955" s="199" t="str">
        <f t="shared" si="1115"/>
        <v>CR$17</v>
      </c>
      <c r="CS955" s="199" t="str">
        <f t="shared" si="1115"/>
        <v>CS$17</v>
      </c>
      <c r="CT955" s="199" t="str">
        <f t="shared" si="1115"/>
        <v>CT$17</v>
      </c>
      <c r="CU955" s="199" t="str">
        <f t="shared" si="1115"/>
        <v>CU$17</v>
      </c>
      <c r="CV955" s="199" t="str">
        <f t="shared" si="1115"/>
        <v>CV$17</v>
      </c>
      <c r="CW955" s="199" t="str">
        <f t="shared" si="1115"/>
        <v>CW$17</v>
      </c>
      <c r="CX955" s="199" t="str">
        <f t="shared" si="1115"/>
        <v>CX$17</v>
      </c>
      <c r="CY955" s="199" t="str">
        <f t="shared" si="1115"/>
        <v>CY$17</v>
      </c>
      <c r="CZ955" s="199" t="str">
        <f t="shared" si="1115"/>
        <v>CZ$17</v>
      </c>
      <c r="DA955" s="199" t="str">
        <f t="shared" si="1115"/>
        <v>DA$17</v>
      </c>
      <c r="DB955" s="199" t="str">
        <f t="shared" si="1115"/>
        <v>DB$17</v>
      </c>
      <c r="DC955" s="199" t="str">
        <f t="shared" si="1115"/>
        <v>DC$17</v>
      </c>
      <c r="DD955" s="199" t="str">
        <f t="shared" si="1115"/>
        <v>DD$17</v>
      </c>
      <c r="DE955" s="199" t="str">
        <f t="shared" si="1115"/>
        <v>DE$17</v>
      </c>
      <c r="DF955" s="199" t="str">
        <f t="shared" si="1115"/>
        <v>DF$17</v>
      </c>
      <c r="DG955" s="199" t="str">
        <f t="shared" si="1115"/>
        <v>DG$17</v>
      </c>
      <c r="DH955" s="199" t="str">
        <f t="shared" si="1115"/>
        <v>DH$17</v>
      </c>
      <c r="DI955" s="199" t="str">
        <f t="shared" si="1115"/>
        <v>DI$17</v>
      </c>
      <c r="DJ955" s="199" t="str">
        <f t="shared" si="1115"/>
        <v>DJ$17</v>
      </c>
      <c r="DK955" s="199" t="str">
        <f t="shared" si="1115"/>
        <v>DK$17</v>
      </c>
      <c r="DL955" s="199" t="str">
        <f t="shared" si="1115"/>
        <v>DL$17</v>
      </c>
    </row>
    <row r="956" spans="1:116" x14ac:dyDescent="0.4">
      <c r="A956" s="174"/>
      <c r="E956" s="8"/>
      <c r="G956" s="175" t="s">
        <v>491</v>
      </c>
      <c r="H956" s="200"/>
      <c r="I956" s="201"/>
      <c r="J956" s="201"/>
      <c r="K956" s="202"/>
      <c r="L956" s="202"/>
      <c r="M956" s="202"/>
      <c r="N956" s="202"/>
      <c r="O956" s="202"/>
      <c r="P956" s="202"/>
      <c r="R956" s="202"/>
      <c r="S956" s="190"/>
      <c r="T956" s="190"/>
      <c r="U956" s="190"/>
      <c r="V956" s="190"/>
      <c r="W956" s="190"/>
      <c r="X956" s="190"/>
      <c r="Y956" s="190"/>
      <c r="Z956" s="190"/>
      <c r="AA956" s="190"/>
      <c r="AB956" s="190"/>
      <c r="AC956" s="190"/>
      <c r="AD956" s="190"/>
      <c r="AE956" s="190"/>
      <c r="AF956" s="190"/>
      <c r="AG956" s="190"/>
      <c r="AH956" s="190"/>
      <c r="AI956" s="190"/>
      <c r="AJ956" s="190"/>
      <c r="AK956" s="190"/>
      <c r="AL956" s="190"/>
      <c r="AM956" s="190"/>
      <c r="AN956" s="190"/>
      <c r="AO956" s="190"/>
      <c r="AP956" s="190"/>
      <c r="AQ956" s="190"/>
      <c r="AR956" s="190"/>
      <c r="AS956" s="190"/>
      <c r="AT956" s="190"/>
      <c r="AU956" s="190"/>
      <c r="AV956" s="190"/>
      <c r="AW956" s="190"/>
      <c r="AX956" s="190"/>
      <c r="AY956" s="190"/>
      <c r="AZ956" s="190"/>
      <c r="BA956" s="190"/>
      <c r="BB956" s="190"/>
      <c r="BC956" s="190"/>
      <c r="BD956" s="190"/>
      <c r="BE956" s="190"/>
      <c r="BF956" s="190"/>
      <c r="BG956" s="190"/>
      <c r="BH956" s="190"/>
      <c r="BI956" s="190"/>
      <c r="BJ956" s="190"/>
      <c r="BK956" s="190"/>
      <c r="BL956" s="190"/>
      <c r="BM956" s="190"/>
      <c r="BN956" s="190"/>
      <c r="BO956" s="190"/>
      <c r="BP956" s="190"/>
      <c r="BQ956" s="190"/>
      <c r="BR956" s="190"/>
      <c r="BS956" s="190"/>
      <c r="BT956" s="190"/>
      <c r="BU956" s="190"/>
      <c r="BV956" s="190"/>
      <c r="BW956" s="190"/>
      <c r="BX956" s="190"/>
      <c r="BY956" s="190"/>
      <c r="BZ956" s="190"/>
      <c r="CA956" s="190"/>
      <c r="CB956" s="190"/>
      <c r="CC956" s="190"/>
      <c r="CD956" s="190"/>
      <c r="CE956" s="190"/>
      <c r="CF956" s="190"/>
      <c r="CG956" s="190"/>
      <c r="CH956" s="190"/>
      <c r="CI956" s="190"/>
      <c r="CJ956" s="190"/>
      <c r="CK956" s="190"/>
      <c r="CL956" s="190"/>
      <c r="CN956" s="201"/>
      <c r="CO956" s="190"/>
      <c r="CP956" s="190"/>
      <c r="CQ956" s="190"/>
      <c r="CR956" s="190"/>
      <c r="CS956" s="190"/>
      <c r="CT956" s="190"/>
      <c r="CU956" s="190"/>
      <c r="CV956" s="190"/>
      <c r="CW956" s="190"/>
      <c r="CX956" s="190"/>
      <c r="CY956" s="190"/>
      <c r="CZ956" s="190"/>
      <c r="DA956" s="190"/>
      <c r="DB956" s="190"/>
      <c r="DC956" s="190"/>
      <c r="DD956" s="190"/>
      <c r="DE956" s="190"/>
      <c r="DF956" s="190"/>
      <c r="DG956" s="190"/>
      <c r="DH956" s="190"/>
      <c r="DI956" s="190"/>
      <c r="DJ956" s="190"/>
      <c r="DK956" s="190"/>
      <c r="DL956" s="190"/>
    </row>
    <row r="957" spans="1:116" x14ac:dyDescent="0.4">
      <c r="A957" s="174"/>
      <c r="E957" s="8"/>
      <c r="G957" s="175" t="s">
        <v>505</v>
      </c>
      <c r="H957" s="200"/>
      <c r="I957" s="201"/>
      <c r="J957" s="201"/>
      <c r="K957" s="202"/>
      <c r="L957" s="202"/>
      <c r="M957" s="202"/>
      <c r="N957" s="202"/>
      <c r="O957" s="202"/>
      <c r="P957" s="202"/>
      <c r="R957" s="202"/>
      <c r="S957" s="190"/>
      <c r="T957" s="190"/>
      <c r="U957" s="190"/>
      <c r="V957" s="190"/>
      <c r="W957" s="190"/>
      <c r="X957" s="190"/>
      <c r="Y957" s="190"/>
      <c r="Z957" s="190"/>
      <c r="AA957" s="190"/>
      <c r="AB957" s="190"/>
      <c r="AC957" s="190"/>
      <c r="AD957" s="190"/>
      <c r="AE957" s="190"/>
      <c r="AF957" s="190"/>
      <c r="AG957" s="190"/>
      <c r="AH957" s="190"/>
      <c r="AI957" s="190"/>
      <c r="AJ957" s="190"/>
      <c r="AK957" s="190"/>
      <c r="AL957" s="190"/>
      <c r="AM957" s="190"/>
      <c r="AN957" s="190"/>
      <c r="AO957" s="190"/>
      <c r="AP957" s="190"/>
      <c r="AQ957" s="190"/>
      <c r="AR957" s="190"/>
      <c r="AS957" s="190"/>
      <c r="AT957" s="190"/>
      <c r="AU957" s="190"/>
      <c r="AV957" s="190"/>
      <c r="AW957" s="190"/>
      <c r="AX957" s="190"/>
      <c r="AY957" s="190"/>
      <c r="AZ957" s="190"/>
      <c r="BA957" s="190"/>
      <c r="BB957" s="190"/>
      <c r="BC957" s="190"/>
      <c r="BD957" s="190"/>
      <c r="BE957" s="190"/>
      <c r="BF957" s="190"/>
      <c r="BG957" s="190"/>
      <c r="BH957" s="190"/>
      <c r="BI957" s="190"/>
      <c r="BJ957" s="190"/>
      <c r="BK957" s="190"/>
      <c r="BL957" s="190"/>
      <c r="BM957" s="190"/>
      <c r="BN957" s="190"/>
      <c r="BO957" s="190"/>
      <c r="BP957" s="190"/>
      <c r="BQ957" s="190"/>
      <c r="BR957" s="190"/>
      <c r="BS957" s="190"/>
      <c r="BT957" s="190"/>
      <c r="BU957" s="190"/>
      <c r="BV957" s="190"/>
      <c r="BW957" s="190"/>
      <c r="BX957" s="190"/>
      <c r="BY957" s="190"/>
      <c r="BZ957" s="190"/>
      <c r="CA957" s="190"/>
      <c r="CB957" s="190"/>
      <c r="CC957" s="190"/>
      <c r="CD957" s="190"/>
      <c r="CE957" s="190"/>
      <c r="CF957" s="190"/>
      <c r="CG957" s="190"/>
      <c r="CH957" s="190"/>
      <c r="CI957" s="190"/>
      <c r="CJ957" s="190"/>
      <c r="CK957" s="190"/>
      <c r="CL957" s="190"/>
      <c r="CN957" s="201"/>
      <c r="CO957" s="190"/>
      <c r="CP957" s="190"/>
      <c r="CQ957" s="190"/>
      <c r="CR957" s="190"/>
      <c r="CS957" s="190"/>
      <c r="CT957" s="190"/>
      <c r="CU957" s="190"/>
      <c r="CV957" s="190"/>
      <c r="CW957" s="190"/>
      <c r="CX957" s="190"/>
      <c r="CY957" s="190"/>
      <c r="CZ957" s="190"/>
      <c r="DA957" s="190"/>
      <c r="DB957" s="190"/>
      <c r="DC957" s="190"/>
      <c r="DD957" s="190"/>
      <c r="DE957" s="190"/>
      <c r="DF957" s="190"/>
      <c r="DG957" s="190"/>
      <c r="DH957" s="190"/>
      <c r="DI957" s="190"/>
      <c r="DJ957" s="190"/>
      <c r="DK957" s="190"/>
      <c r="DL957" s="190"/>
    </row>
    <row r="958" spans="1:116" x14ac:dyDescent="0.4">
      <c r="A958" s="174"/>
      <c r="E958" s="8"/>
      <c r="G958" s="175" t="s">
        <v>463</v>
      </c>
      <c r="H958" s="200"/>
      <c r="I958" s="201"/>
      <c r="J958" s="201"/>
      <c r="K958" s="202"/>
      <c r="L958" s="202"/>
      <c r="M958" s="202"/>
      <c r="N958" s="202"/>
      <c r="O958" s="202"/>
      <c r="P958" s="202"/>
      <c r="R958" s="202"/>
      <c r="S958" s="190" t="str">
        <f t="shared" ref="S958:AX958" si="1116">S$22</f>
        <v>S$18</v>
      </c>
      <c r="T958" s="190" t="str">
        <f t="shared" si="1116"/>
        <v>T$18</v>
      </c>
      <c r="U958" s="190" t="str">
        <f t="shared" si="1116"/>
        <v>U$18</v>
      </c>
      <c r="V958" s="190" t="str">
        <f t="shared" si="1116"/>
        <v>V$18</v>
      </c>
      <c r="W958" s="190" t="str">
        <f t="shared" si="1116"/>
        <v>W$18</v>
      </c>
      <c r="X958" s="190" t="str">
        <f t="shared" si="1116"/>
        <v>X$18</v>
      </c>
      <c r="Y958" s="190" t="str">
        <f t="shared" si="1116"/>
        <v>Y$18</v>
      </c>
      <c r="Z958" s="190" t="str">
        <f t="shared" si="1116"/>
        <v>Z$18</v>
      </c>
      <c r="AA958" s="190" t="str">
        <f t="shared" si="1116"/>
        <v>AA$18</v>
      </c>
      <c r="AB958" s="190" t="str">
        <f t="shared" si="1116"/>
        <v>AB$18</v>
      </c>
      <c r="AC958" s="190" t="str">
        <f t="shared" si="1116"/>
        <v>AC$18</v>
      </c>
      <c r="AD958" s="190" t="str">
        <f t="shared" si="1116"/>
        <v>AD$18</v>
      </c>
      <c r="AE958" s="190" t="str">
        <f t="shared" si="1116"/>
        <v>AE$18</v>
      </c>
      <c r="AF958" s="190" t="str">
        <f t="shared" si="1116"/>
        <v>AF$18</v>
      </c>
      <c r="AG958" s="190" t="str">
        <f t="shared" si="1116"/>
        <v>AG$18</v>
      </c>
      <c r="AH958" s="190" t="str">
        <f t="shared" si="1116"/>
        <v>AH$18</v>
      </c>
      <c r="AI958" s="190" t="str">
        <f t="shared" si="1116"/>
        <v>AI$18</v>
      </c>
      <c r="AJ958" s="190" t="str">
        <f t="shared" si="1116"/>
        <v>AJ$18</v>
      </c>
      <c r="AK958" s="190" t="str">
        <f t="shared" si="1116"/>
        <v>AK$18</v>
      </c>
      <c r="AL958" s="190" t="str">
        <f t="shared" si="1116"/>
        <v>AL$18</v>
      </c>
      <c r="AM958" s="190" t="str">
        <f t="shared" si="1116"/>
        <v>AM$18</v>
      </c>
      <c r="AN958" s="190" t="str">
        <f t="shared" si="1116"/>
        <v>AN$18</v>
      </c>
      <c r="AO958" s="190" t="str">
        <f t="shared" si="1116"/>
        <v>AO$18</v>
      </c>
      <c r="AP958" s="190" t="str">
        <f t="shared" si="1116"/>
        <v>AP$18</v>
      </c>
      <c r="AQ958" s="190" t="str">
        <f t="shared" si="1116"/>
        <v>AQ$18</v>
      </c>
      <c r="AR958" s="190" t="str">
        <f t="shared" si="1116"/>
        <v>AR$18</v>
      </c>
      <c r="AS958" s="190" t="str">
        <f t="shared" si="1116"/>
        <v>AS$18</v>
      </c>
      <c r="AT958" s="190" t="str">
        <f t="shared" si="1116"/>
        <v>AT$18</v>
      </c>
      <c r="AU958" s="190" t="str">
        <f t="shared" si="1116"/>
        <v>AU$18</v>
      </c>
      <c r="AV958" s="190" t="str">
        <f t="shared" si="1116"/>
        <v>AV$18</v>
      </c>
      <c r="AW958" s="190" t="str">
        <f t="shared" si="1116"/>
        <v>AW$18</v>
      </c>
      <c r="AX958" s="190" t="str">
        <f t="shared" si="1116"/>
        <v>AX$18</v>
      </c>
      <c r="AY958" s="190" t="str">
        <f t="shared" ref="AY958:CD958" si="1117">AY$22</f>
        <v>AY$18</v>
      </c>
      <c r="AZ958" s="190" t="str">
        <f t="shared" si="1117"/>
        <v>AZ$18</v>
      </c>
      <c r="BA958" s="190" t="str">
        <f t="shared" si="1117"/>
        <v>BA$18</v>
      </c>
      <c r="BB958" s="190" t="str">
        <f t="shared" si="1117"/>
        <v>BB$18</v>
      </c>
      <c r="BC958" s="190" t="str">
        <f t="shared" si="1117"/>
        <v>BC$18</v>
      </c>
      <c r="BD958" s="190" t="str">
        <f t="shared" si="1117"/>
        <v>BD$18</v>
      </c>
      <c r="BE958" s="190" t="str">
        <f t="shared" si="1117"/>
        <v>BE$18</v>
      </c>
      <c r="BF958" s="190" t="str">
        <f t="shared" si="1117"/>
        <v>BF$18</v>
      </c>
      <c r="BG958" s="190" t="str">
        <f t="shared" si="1117"/>
        <v>BG$18</v>
      </c>
      <c r="BH958" s="190" t="str">
        <f t="shared" si="1117"/>
        <v>BH$18</v>
      </c>
      <c r="BI958" s="190" t="str">
        <f t="shared" si="1117"/>
        <v>BI$18</v>
      </c>
      <c r="BJ958" s="190" t="str">
        <f t="shared" si="1117"/>
        <v>BJ$18</v>
      </c>
      <c r="BK958" s="190" t="str">
        <f t="shared" si="1117"/>
        <v>BK$18</v>
      </c>
      <c r="BL958" s="190" t="str">
        <f t="shared" si="1117"/>
        <v>BL$18</v>
      </c>
      <c r="BM958" s="190" t="str">
        <f t="shared" si="1117"/>
        <v>BM$18</v>
      </c>
      <c r="BN958" s="190" t="str">
        <f t="shared" si="1117"/>
        <v>BN$18</v>
      </c>
      <c r="BO958" s="190" t="str">
        <f t="shared" si="1117"/>
        <v>BO$18</v>
      </c>
      <c r="BP958" s="190" t="str">
        <f t="shared" si="1117"/>
        <v>BP$18</v>
      </c>
      <c r="BQ958" s="190" t="str">
        <f t="shared" si="1117"/>
        <v>BQ$18</v>
      </c>
      <c r="BR958" s="190" t="str">
        <f t="shared" si="1117"/>
        <v>BR$18</v>
      </c>
      <c r="BS958" s="190" t="str">
        <f t="shared" si="1117"/>
        <v>BS$18</v>
      </c>
      <c r="BT958" s="190" t="str">
        <f t="shared" si="1117"/>
        <v>BT$18</v>
      </c>
      <c r="BU958" s="190" t="str">
        <f t="shared" si="1117"/>
        <v>BU$18</v>
      </c>
      <c r="BV958" s="190" t="str">
        <f t="shared" si="1117"/>
        <v>BV$18</v>
      </c>
      <c r="BW958" s="190" t="str">
        <f t="shared" si="1117"/>
        <v>BW$18</v>
      </c>
      <c r="BX958" s="190" t="str">
        <f t="shared" si="1117"/>
        <v>BX$18</v>
      </c>
      <c r="BY958" s="190" t="str">
        <f t="shared" si="1117"/>
        <v>BY$18</v>
      </c>
      <c r="BZ958" s="190" t="str">
        <f t="shared" si="1117"/>
        <v>BZ$18</v>
      </c>
      <c r="CA958" s="190" t="str">
        <f t="shared" si="1117"/>
        <v>CA$18</v>
      </c>
      <c r="CB958" s="190" t="str">
        <f t="shared" si="1117"/>
        <v>CB$18</v>
      </c>
      <c r="CC958" s="190" t="str">
        <f t="shared" si="1117"/>
        <v>CC$18</v>
      </c>
      <c r="CD958" s="190" t="str">
        <f t="shared" si="1117"/>
        <v>CD$18</v>
      </c>
      <c r="CE958" s="190" t="str">
        <f t="shared" ref="CE958:CL958" si="1118">CE$22</f>
        <v>CE$18</v>
      </c>
      <c r="CF958" s="190" t="str">
        <f t="shared" si="1118"/>
        <v>CF$18</v>
      </c>
      <c r="CG958" s="190" t="str">
        <f t="shared" si="1118"/>
        <v>CG$18</v>
      </c>
      <c r="CH958" s="190" t="str">
        <f t="shared" si="1118"/>
        <v>CH$18</v>
      </c>
      <c r="CI958" s="190" t="str">
        <f t="shared" si="1118"/>
        <v>CI$18</v>
      </c>
      <c r="CJ958" s="190" t="str">
        <f t="shared" si="1118"/>
        <v>CJ$18</v>
      </c>
      <c r="CK958" s="190" t="str">
        <f t="shared" si="1118"/>
        <v>CK$18</v>
      </c>
      <c r="CL958" s="190" t="str">
        <f t="shared" si="1118"/>
        <v>CL$18</v>
      </c>
      <c r="CN958" s="201"/>
      <c r="CO958" s="190" t="str">
        <f t="shared" ref="CO958:DL958" si="1119">CO$22</f>
        <v>CO$18</v>
      </c>
      <c r="CP958" s="190" t="str">
        <f t="shared" si="1119"/>
        <v>CP$18</v>
      </c>
      <c r="CQ958" s="190" t="str">
        <f t="shared" si="1119"/>
        <v>CQ$18</v>
      </c>
      <c r="CR958" s="190" t="str">
        <f t="shared" si="1119"/>
        <v>CR$18</v>
      </c>
      <c r="CS958" s="190" t="str">
        <f t="shared" si="1119"/>
        <v>CS$18</v>
      </c>
      <c r="CT958" s="190" t="str">
        <f t="shared" si="1119"/>
        <v>CT$18</v>
      </c>
      <c r="CU958" s="190" t="str">
        <f t="shared" si="1119"/>
        <v>CU$18</v>
      </c>
      <c r="CV958" s="190" t="str">
        <f t="shared" si="1119"/>
        <v>CV$18</v>
      </c>
      <c r="CW958" s="190" t="str">
        <f t="shared" si="1119"/>
        <v>CW$18</v>
      </c>
      <c r="CX958" s="190" t="str">
        <f t="shared" si="1119"/>
        <v>CX$18</v>
      </c>
      <c r="CY958" s="190" t="str">
        <f t="shared" si="1119"/>
        <v>CY$18</v>
      </c>
      <c r="CZ958" s="190" t="str">
        <f t="shared" si="1119"/>
        <v>CZ$18</v>
      </c>
      <c r="DA958" s="190" t="str">
        <f t="shared" si="1119"/>
        <v>DA$18</v>
      </c>
      <c r="DB958" s="190" t="str">
        <f t="shared" si="1119"/>
        <v>DB$18</v>
      </c>
      <c r="DC958" s="190" t="str">
        <f t="shared" si="1119"/>
        <v>DC$18</v>
      </c>
      <c r="DD958" s="190" t="str">
        <f t="shared" si="1119"/>
        <v>DD$18</v>
      </c>
      <c r="DE958" s="190" t="str">
        <f t="shared" si="1119"/>
        <v>DE$18</v>
      </c>
      <c r="DF958" s="190" t="str">
        <f t="shared" si="1119"/>
        <v>DF$18</v>
      </c>
      <c r="DG958" s="190" t="str">
        <f t="shared" si="1119"/>
        <v>DG$18</v>
      </c>
      <c r="DH958" s="190" t="str">
        <f t="shared" si="1119"/>
        <v>DH$18</v>
      </c>
      <c r="DI958" s="190" t="str">
        <f t="shared" si="1119"/>
        <v>DI$18</v>
      </c>
      <c r="DJ958" s="190" t="str">
        <f t="shared" si="1119"/>
        <v>DJ$18</v>
      </c>
      <c r="DK958" s="190" t="str">
        <f t="shared" si="1119"/>
        <v>DK$18</v>
      </c>
      <c r="DL958" s="190" t="str">
        <f t="shared" si="1119"/>
        <v>DL$18</v>
      </c>
    </row>
    <row r="959" spans="1:116" x14ac:dyDescent="0.4">
      <c r="A959" s="174"/>
      <c r="E959" s="8"/>
      <c r="G959" s="175" t="s">
        <v>464</v>
      </c>
      <c r="H959" s="200"/>
      <c r="I959" s="201"/>
      <c r="J959" s="201"/>
      <c r="K959" s="202"/>
      <c r="L959" s="202"/>
      <c r="M959" s="202"/>
      <c r="N959" s="202"/>
      <c r="O959" s="202"/>
      <c r="P959" s="202"/>
      <c r="R959" s="202"/>
      <c r="S959" s="190" t="str">
        <f t="shared" ref="S959:AX959" si="1120">S$23</f>
        <v>S$19</v>
      </c>
      <c r="T959" s="190" t="str">
        <f t="shared" si="1120"/>
        <v>T$19</v>
      </c>
      <c r="U959" s="190" t="str">
        <f t="shared" si="1120"/>
        <v>U$19</v>
      </c>
      <c r="V959" s="190" t="str">
        <f t="shared" si="1120"/>
        <v>V$19</v>
      </c>
      <c r="W959" s="190" t="str">
        <f t="shared" si="1120"/>
        <v>W$19</v>
      </c>
      <c r="X959" s="190" t="str">
        <f t="shared" si="1120"/>
        <v>X$19</v>
      </c>
      <c r="Y959" s="190" t="str">
        <f t="shared" si="1120"/>
        <v>Y$19</v>
      </c>
      <c r="Z959" s="190" t="str">
        <f t="shared" si="1120"/>
        <v>Z$19</v>
      </c>
      <c r="AA959" s="190" t="str">
        <f t="shared" si="1120"/>
        <v>AA$19</v>
      </c>
      <c r="AB959" s="190" t="str">
        <f t="shared" si="1120"/>
        <v>AB$19</v>
      </c>
      <c r="AC959" s="190" t="str">
        <f t="shared" si="1120"/>
        <v>AC$19</v>
      </c>
      <c r="AD959" s="190" t="str">
        <f t="shared" si="1120"/>
        <v>AD$19</v>
      </c>
      <c r="AE959" s="190" t="str">
        <f t="shared" si="1120"/>
        <v>AE$19</v>
      </c>
      <c r="AF959" s="190" t="str">
        <f t="shared" si="1120"/>
        <v>AF$19</v>
      </c>
      <c r="AG959" s="190" t="str">
        <f t="shared" si="1120"/>
        <v>AG$19</v>
      </c>
      <c r="AH959" s="190" t="str">
        <f t="shared" si="1120"/>
        <v>AH$19</v>
      </c>
      <c r="AI959" s="190" t="str">
        <f t="shared" si="1120"/>
        <v>AI$19</v>
      </c>
      <c r="AJ959" s="190" t="str">
        <f t="shared" si="1120"/>
        <v>AJ$19</v>
      </c>
      <c r="AK959" s="190" t="str">
        <f t="shared" si="1120"/>
        <v>AK$19</v>
      </c>
      <c r="AL959" s="190" t="str">
        <f t="shared" si="1120"/>
        <v>AL$19</v>
      </c>
      <c r="AM959" s="190" t="str">
        <f t="shared" si="1120"/>
        <v>AM$19</v>
      </c>
      <c r="AN959" s="190" t="str">
        <f t="shared" si="1120"/>
        <v>AN$19</v>
      </c>
      <c r="AO959" s="190" t="str">
        <f t="shared" si="1120"/>
        <v>AO$19</v>
      </c>
      <c r="AP959" s="190" t="str">
        <f t="shared" si="1120"/>
        <v>AP$19</v>
      </c>
      <c r="AQ959" s="190" t="str">
        <f t="shared" si="1120"/>
        <v>AQ$19</v>
      </c>
      <c r="AR959" s="190" t="str">
        <f t="shared" si="1120"/>
        <v>AR$19</v>
      </c>
      <c r="AS959" s="190" t="str">
        <f t="shared" si="1120"/>
        <v>AS$19</v>
      </c>
      <c r="AT959" s="190" t="str">
        <f t="shared" si="1120"/>
        <v>AT$19</v>
      </c>
      <c r="AU959" s="190" t="str">
        <f t="shared" si="1120"/>
        <v>AU$19</v>
      </c>
      <c r="AV959" s="190" t="str">
        <f t="shared" si="1120"/>
        <v>AV$19</v>
      </c>
      <c r="AW959" s="190" t="str">
        <f t="shared" si="1120"/>
        <v>AW$19</v>
      </c>
      <c r="AX959" s="190" t="str">
        <f t="shared" si="1120"/>
        <v>AX$19</v>
      </c>
      <c r="AY959" s="190" t="str">
        <f t="shared" ref="AY959:CD959" si="1121">AY$23</f>
        <v>AY$19</v>
      </c>
      <c r="AZ959" s="190" t="str">
        <f t="shared" si="1121"/>
        <v>AZ$19</v>
      </c>
      <c r="BA959" s="190" t="str">
        <f t="shared" si="1121"/>
        <v>BA$19</v>
      </c>
      <c r="BB959" s="190" t="str">
        <f t="shared" si="1121"/>
        <v>BB$19</v>
      </c>
      <c r="BC959" s="190" t="str">
        <f t="shared" si="1121"/>
        <v>BC$19</v>
      </c>
      <c r="BD959" s="190" t="str">
        <f t="shared" si="1121"/>
        <v>BD$19</v>
      </c>
      <c r="BE959" s="190" t="str">
        <f t="shared" si="1121"/>
        <v>BE$19</v>
      </c>
      <c r="BF959" s="190" t="str">
        <f t="shared" si="1121"/>
        <v>BF$19</v>
      </c>
      <c r="BG959" s="190" t="str">
        <f t="shared" si="1121"/>
        <v>BG$19</v>
      </c>
      <c r="BH959" s="190" t="str">
        <f t="shared" si="1121"/>
        <v>BH$19</v>
      </c>
      <c r="BI959" s="190" t="str">
        <f t="shared" si="1121"/>
        <v>BI$19</v>
      </c>
      <c r="BJ959" s="190" t="str">
        <f t="shared" si="1121"/>
        <v>BJ$19</v>
      </c>
      <c r="BK959" s="190" t="str">
        <f t="shared" si="1121"/>
        <v>BK$19</v>
      </c>
      <c r="BL959" s="190" t="str">
        <f t="shared" si="1121"/>
        <v>BL$19</v>
      </c>
      <c r="BM959" s="190" t="str">
        <f t="shared" si="1121"/>
        <v>BM$19</v>
      </c>
      <c r="BN959" s="190" t="str">
        <f t="shared" si="1121"/>
        <v>BN$19</v>
      </c>
      <c r="BO959" s="190" t="str">
        <f t="shared" si="1121"/>
        <v>BO$19</v>
      </c>
      <c r="BP959" s="190" t="str">
        <f t="shared" si="1121"/>
        <v>BP$19</v>
      </c>
      <c r="BQ959" s="190" t="str">
        <f t="shared" si="1121"/>
        <v>BQ$19</v>
      </c>
      <c r="BR959" s="190" t="str">
        <f t="shared" si="1121"/>
        <v>BR$19</v>
      </c>
      <c r="BS959" s="190" t="str">
        <f t="shared" si="1121"/>
        <v>BS$19</v>
      </c>
      <c r="BT959" s="190" t="str">
        <f t="shared" si="1121"/>
        <v>BT$19</v>
      </c>
      <c r="BU959" s="190" t="str">
        <f t="shared" si="1121"/>
        <v>BU$19</v>
      </c>
      <c r="BV959" s="190" t="str">
        <f t="shared" si="1121"/>
        <v>BV$19</v>
      </c>
      <c r="BW959" s="190" t="str">
        <f t="shared" si="1121"/>
        <v>BW$19</v>
      </c>
      <c r="BX959" s="190" t="str">
        <f t="shared" si="1121"/>
        <v>BX$19</v>
      </c>
      <c r="BY959" s="190" t="str">
        <f t="shared" si="1121"/>
        <v>BY$19</v>
      </c>
      <c r="BZ959" s="190" t="str">
        <f t="shared" si="1121"/>
        <v>BZ$19</v>
      </c>
      <c r="CA959" s="190" t="str">
        <f t="shared" si="1121"/>
        <v>CA$19</v>
      </c>
      <c r="CB959" s="190" t="str">
        <f t="shared" si="1121"/>
        <v>CB$19</v>
      </c>
      <c r="CC959" s="190" t="str">
        <f t="shared" si="1121"/>
        <v>CC$19</v>
      </c>
      <c r="CD959" s="190" t="str">
        <f t="shared" si="1121"/>
        <v>CD$19</v>
      </c>
      <c r="CE959" s="190" t="str">
        <f t="shared" ref="CE959:CL959" si="1122">CE$23</f>
        <v>CE$19</v>
      </c>
      <c r="CF959" s="190" t="str">
        <f t="shared" si="1122"/>
        <v>CF$19</v>
      </c>
      <c r="CG959" s="190" t="str">
        <f t="shared" si="1122"/>
        <v>CG$19</v>
      </c>
      <c r="CH959" s="190" t="str">
        <f t="shared" si="1122"/>
        <v>CH$19</v>
      </c>
      <c r="CI959" s="190" t="str">
        <f t="shared" si="1122"/>
        <v>CI$19</v>
      </c>
      <c r="CJ959" s="190" t="str">
        <f t="shared" si="1122"/>
        <v>CJ$19</v>
      </c>
      <c r="CK959" s="190" t="str">
        <f t="shared" si="1122"/>
        <v>CK$19</v>
      </c>
      <c r="CL959" s="190" t="str">
        <f t="shared" si="1122"/>
        <v>CL$19</v>
      </c>
      <c r="CN959" s="201"/>
      <c r="CO959" s="190" t="str">
        <f t="shared" ref="CO959:DL959" si="1123">CO$23</f>
        <v>CO$19</v>
      </c>
      <c r="CP959" s="190" t="str">
        <f t="shared" si="1123"/>
        <v>CP$19</v>
      </c>
      <c r="CQ959" s="190" t="str">
        <f t="shared" si="1123"/>
        <v>CQ$19</v>
      </c>
      <c r="CR959" s="190" t="str">
        <f t="shared" si="1123"/>
        <v>CR$19</v>
      </c>
      <c r="CS959" s="190" t="str">
        <f t="shared" si="1123"/>
        <v>CS$19</v>
      </c>
      <c r="CT959" s="190" t="str">
        <f t="shared" si="1123"/>
        <v>CT$19</v>
      </c>
      <c r="CU959" s="190" t="str">
        <f t="shared" si="1123"/>
        <v>CU$19</v>
      </c>
      <c r="CV959" s="190" t="str">
        <f t="shared" si="1123"/>
        <v>CV$19</v>
      </c>
      <c r="CW959" s="190" t="str">
        <f t="shared" si="1123"/>
        <v>CW$19</v>
      </c>
      <c r="CX959" s="190" t="str">
        <f t="shared" si="1123"/>
        <v>CX$19</v>
      </c>
      <c r="CY959" s="190" t="str">
        <f t="shared" si="1123"/>
        <v>CY$19</v>
      </c>
      <c r="CZ959" s="190" t="str">
        <f t="shared" si="1123"/>
        <v>CZ$19</v>
      </c>
      <c r="DA959" s="190" t="str">
        <f t="shared" si="1123"/>
        <v>DA$19</v>
      </c>
      <c r="DB959" s="190" t="str">
        <f t="shared" si="1123"/>
        <v>DB$19</v>
      </c>
      <c r="DC959" s="190" t="str">
        <f t="shared" si="1123"/>
        <v>DC$19</v>
      </c>
      <c r="DD959" s="190" t="str">
        <f t="shared" si="1123"/>
        <v>DD$19</v>
      </c>
      <c r="DE959" s="190" t="str">
        <f t="shared" si="1123"/>
        <v>DE$19</v>
      </c>
      <c r="DF959" s="190" t="str">
        <f t="shared" si="1123"/>
        <v>DF$19</v>
      </c>
      <c r="DG959" s="190" t="str">
        <f t="shared" si="1123"/>
        <v>DG$19</v>
      </c>
      <c r="DH959" s="190" t="str">
        <f t="shared" si="1123"/>
        <v>DH$19</v>
      </c>
      <c r="DI959" s="190" t="str">
        <f t="shared" si="1123"/>
        <v>DI$19</v>
      </c>
      <c r="DJ959" s="190" t="str">
        <f t="shared" si="1123"/>
        <v>DJ$19</v>
      </c>
      <c r="DK959" s="190" t="str">
        <f t="shared" si="1123"/>
        <v>DK$19</v>
      </c>
      <c r="DL959" s="190" t="str">
        <f t="shared" si="1123"/>
        <v>DL$19</v>
      </c>
    </row>
    <row r="960" spans="1:116" x14ac:dyDescent="0.4">
      <c r="A960" s="142" t="s">
        <v>218</v>
      </c>
      <c r="B960" s="31" t="s">
        <v>81</v>
      </c>
      <c r="C960" s="31"/>
      <c r="D960" t="s">
        <v>764</v>
      </c>
      <c r="E960" s="8" t="str">
        <f t="shared" ref="E960:E974" si="1124">ROW()&amp;" "&amp;D960</f>
        <v>960 DCHC-S</v>
      </c>
      <c r="F960" t="s">
        <v>153</v>
      </c>
      <c r="G960" s="143" t="s">
        <v>188</v>
      </c>
      <c r="H960" s="142"/>
      <c r="I960" s="144"/>
      <c r="J960" s="144"/>
      <c r="K960" s="142"/>
      <c r="L960" s="142"/>
      <c r="M960" s="142"/>
      <c r="N960" s="142"/>
      <c r="O960" s="142"/>
      <c r="P960" s="142"/>
      <c r="R960" s="143"/>
      <c r="S960" s="143"/>
      <c r="T960" s="143"/>
      <c r="U960" s="143"/>
      <c r="V960" s="143"/>
      <c r="W960" s="143"/>
      <c r="X960" s="143"/>
      <c r="Y960" s="143"/>
      <c r="Z960" s="143"/>
      <c r="AA960" s="143"/>
      <c r="AB960" s="143"/>
      <c r="AC960" s="143"/>
      <c r="AD960" s="143"/>
      <c r="AE960" s="143"/>
      <c r="AF960" s="143"/>
      <c r="AG960" s="143"/>
      <c r="AH960" s="143"/>
      <c r="AI960" s="143"/>
      <c r="AJ960" s="143"/>
      <c r="AK960" s="143"/>
      <c r="AL960" s="143"/>
      <c r="AM960" s="143"/>
      <c r="AN960" s="143"/>
      <c r="AO960" s="143"/>
      <c r="AP960" s="143"/>
      <c r="AQ960" s="143"/>
      <c r="AR960" s="143"/>
      <c r="AS960" s="143"/>
      <c r="AT960" s="143"/>
      <c r="AU960" s="143"/>
      <c r="AV960" s="143"/>
      <c r="AW960" s="143"/>
      <c r="AX960" s="143"/>
      <c r="AY960" s="143"/>
      <c r="AZ960" s="143"/>
      <c r="BA960" s="143"/>
      <c r="BB960" s="143"/>
      <c r="BC960" s="143"/>
      <c r="BD960" s="143"/>
      <c r="BE960" s="143"/>
      <c r="BF960" s="143"/>
      <c r="BG960" s="143"/>
      <c r="BH960" s="143"/>
      <c r="BI960" s="143"/>
      <c r="BJ960" s="143"/>
      <c r="BK960" s="143"/>
      <c r="BL960" s="143"/>
      <c r="BM960" s="143"/>
      <c r="BN960" s="143"/>
      <c r="BO960" s="143"/>
      <c r="BP960" s="143"/>
      <c r="BQ960" s="143"/>
      <c r="BR960" s="143"/>
      <c r="BS960" s="143"/>
      <c r="BT960" s="143"/>
      <c r="BU960" s="143"/>
      <c r="BV960" s="143"/>
      <c r="BW960" s="143"/>
      <c r="BX960" s="143"/>
      <c r="BY960" s="143"/>
      <c r="BZ960" s="143"/>
      <c r="CA960" s="143"/>
      <c r="CB960" s="143"/>
      <c r="CC960" s="143"/>
      <c r="CD960" s="143"/>
      <c r="CE960" s="143"/>
      <c r="CF960" s="143"/>
      <c r="CG960" s="143"/>
      <c r="CH960" s="143"/>
      <c r="CI960" s="143"/>
      <c r="CJ960" s="143"/>
      <c r="CK960" s="143"/>
      <c r="CL960" s="143"/>
      <c r="CN960" s="144"/>
      <c r="CO960" s="143"/>
      <c r="CP960" s="143"/>
      <c r="CQ960" s="143"/>
      <c r="CR960" s="143"/>
      <c r="CS960" s="143"/>
      <c r="CT960" s="143"/>
      <c r="CU960" s="143"/>
      <c r="CV960" s="143"/>
      <c r="CW960" s="143"/>
      <c r="CX960" s="143"/>
      <c r="CY960" s="143"/>
      <c r="CZ960" s="143"/>
      <c r="DA960" s="143"/>
      <c r="DB960" s="143"/>
      <c r="DC960" s="143"/>
      <c r="DD960" s="143"/>
      <c r="DE960" s="143"/>
      <c r="DF960" s="143"/>
      <c r="DG960" s="143"/>
      <c r="DH960" s="143"/>
      <c r="DI960" s="143"/>
      <c r="DJ960" s="143"/>
      <c r="DK960" s="143"/>
      <c r="DL960" s="143"/>
    </row>
    <row r="961" spans="1:116" x14ac:dyDescent="0.4">
      <c r="A961" s="31"/>
      <c r="B961" t="str">
        <f>E961</f>
        <v>961 DCHC-S</v>
      </c>
      <c r="D961" t="s">
        <v>764</v>
      </c>
      <c r="E961" s="8" t="str">
        <f>ROW()&amp;" "&amp;D961</f>
        <v>961 DCHC-S</v>
      </c>
      <c r="G961" s="95" t="str">
        <f>G965&amp;":"</f>
        <v>Expense - Headcount - revenue driven:</v>
      </c>
      <c r="H961" s="31"/>
      <c r="I961" s="73"/>
      <c r="J961" s="73"/>
      <c r="K961" s="31"/>
      <c r="L961" s="31"/>
      <c r="M961" s="31"/>
      <c r="N961" s="31"/>
      <c r="O961" s="31"/>
      <c r="P961" s="31"/>
      <c r="R961" s="67"/>
      <c r="S961" s="67"/>
      <c r="T961" s="67"/>
      <c r="U961" s="67"/>
      <c r="V961" s="67"/>
      <c r="W961" s="67"/>
      <c r="X961" s="67"/>
      <c r="Y961" s="67"/>
      <c r="Z961" s="67"/>
      <c r="AA961" s="67"/>
      <c r="AB961" s="67"/>
      <c r="AC961" s="67"/>
      <c r="AD961" s="67"/>
      <c r="AE961" s="67"/>
      <c r="AF961" s="67"/>
      <c r="AG961" s="67"/>
      <c r="AH961" s="67"/>
      <c r="AI961" s="67"/>
      <c r="AJ961" s="67"/>
      <c r="AK961" s="67"/>
      <c r="AL961" s="67"/>
      <c r="AM961" s="67"/>
      <c r="AN961" s="67"/>
      <c r="AO961" s="67"/>
      <c r="AP961" s="67"/>
      <c r="AQ961" s="67"/>
      <c r="AR961" s="67"/>
      <c r="AS961" s="67"/>
      <c r="AT961" s="67"/>
      <c r="AU961" s="67"/>
      <c r="AV961" s="67"/>
      <c r="AW961" s="67"/>
      <c r="AX961" s="67"/>
      <c r="AY961" s="67"/>
      <c r="AZ961" s="67"/>
      <c r="BA961" s="67"/>
      <c r="BB961" s="67"/>
      <c r="BC961" s="67"/>
      <c r="BD961" s="67"/>
      <c r="BE961" s="67"/>
      <c r="BF961" s="67"/>
      <c r="BG961" s="67"/>
      <c r="BH961" s="67"/>
      <c r="BI961" s="67"/>
      <c r="BJ961" s="67"/>
      <c r="BK961" s="67"/>
      <c r="BL961" s="67"/>
      <c r="BM961" s="67"/>
      <c r="BN961" s="67"/>
      <c r="BO961" s="67"/>
      <c r="BP961" s="67"/>
      <c r="BQ961" s="67"/>
      <c r="BR961" s="67"/>
      <c r="BS961" s="67"/>
      <c r="BT961" s="67"/>
      <c r="BU961" s="67"/>
      <c r="BV961" s="67"/>
      <c r="BW961" s="67"/>
      <c r="BX961" s="67"/>
      <c r="BY961" s="67"/>
      <c r="BZ961" s="67"/>
      <c r="CA961" s="67"/>
      <c r="CB961" s="67"/>
      <c r="CC961" s="67"/>
      <c r="CD961" s="67"/>
      <c r="CE961" s="67"/>
      <c r="CF961" s="67"/>
      <c r="CG961" s="67"/>
      <c r="CH961" s="67"/>
      <c r="CI961" s="67"/>
      <c r="CJ961" s="67"/>
      <c r="CK961" s="67"/>
      <c r="CL961" s="67"/>
      <c r="CN961" s="73"/>
      <c r="CO961" s="67"/>
      <c r="CP961" s="67"/>
      <c r="CQ961" s="67"/>
      <c r="CR961" s="67"/>
      <c r="CS961" s="67"/>
      <c r="CT961" s="67"/>
      <c r="CU961" s="67"/>
      <c r="CV961" s="67"/>
      <c r="CW961" s="67"/>
      <c r="CX961" s="67"/>
      <c r="CY961" s="67"/>
      <c r="CZ961" s="67"/>
      <c r="DA961" s="67"/>
      <c r="DB961" s="67"/>
      <c r="DC961" s="67"/>
      <c r="DD961" s="67"/>
      <c r="DE961" s="67"/>
      <c r="DF961" s="67"/>
      <c r="DG961" s="67"/>
      <c r="DH961" s="67"/>
      <c r="DI961" s="67"/>
      <c r="DJ961" s="67"/>
      <c r="DK961" s="67"/>
      <c r="DL961" s="67"/>
    </row>
    <row r="962" spans="1:116" x14ac:dyDescent="0.4">
      <c r="B962" t="str">
        <f>E962</f>
        <v>962 DCHC-S</v>
      </c>
      <c r="D962" t="s">
        <v>764</v>
      </c>
      <c r="E962" s="8" t="str">
        <f t="shared" si="1124"/>
        <v>962 DCHC-S</v>
      </c>
      <c r="G962" s="145" t="s">
        <v>189</v>
      </c>
      <c r="H962" s="12"/>
      <c r="I962" s="60"/>
      <c r="J962" s="60"/>
      <c r="K962" s="18">
        <v>500000</v>
      </c>
      <c r="L962" s="18">
        <v>500000</v>
      </c>
      <c r="M962" s="18">
        <v>500000</v>
      </c>
      <c r="N962" s="18">
        <v>500000</v>
      </c>
      <c r="O962" s="18">
        <v>500000</v>
      </c>
      <c r="P962" s="18">
        <v>500000</v>
      </c>
      <c r="R962" s="19"/>
      <c r="S962" s="147" cm="1">
        <f t="array" ref="S962">INDEX($K:$P,ROW(),MATCH(S$3,$K$2:$P$2,0))/12</f>
        <v>41666.666666666664</v>
      </c>
      <c r="T962" s="147" cm="1">
        <f t="array" ref="T962">INDEX($K:$P,ROW(),MATCH(T$3,$K$2:$P$2,0))/12</f>
        <v>41666.666666666664</v>
      </c>
      <c r="U962" s="147" cm="1">
        <f t="array" ref="U962">INDEX($K:$P,ROW(),MATCH(U$3,$K$2:$P$2,0))/12</f>
        <v>41666.666666666664</v>
      </c>
      <c r="V962" s="147" cm="1">
        <f t="array" ref="V962">INDEX($K:$P,ROW(),MATCH(V$3,$K$2:$P$2,0))/12</f>
        <v>41666.666666666664</v>
      </c>
      <c r="W962" s="147" cm="1">
        <f t="array" ref="W962">INDEX($K:$P,ROW(),MATCH(W$3,$K$2:$P$2,0))/12</f>
        <v>41666.666666666664</v>
      </c>
      <c r="X962" s="147" cm="1">
        <f t="array" ref="X962">INDEX($K:$P,ROW(),MATCH(X$3,$K$2:$P$2,0))/12</f>
        <v>41666.666666666664</v>
      </c>
      <c r="Y962" s="147" cm="1">
        <f t="array" ref="Y962">INDEX($K:$P,ROW(),MATCH(Y$3,$K$2:$P$2,0))/12</f>
        <v>41666.666666666664</v>
      </c>
      <c r="Z962" s="147" cm="1">
        <f t="array" ref="Z962">INDEX($K:$P,ROW(),MATCH(Z$3,$K$2:$P$2,0))/12</f>
        <v>41666.666666666664</v>
      </c>
      <c r="AA962" s="147" cm="1">
        <f t="array" ref="AA962">INDEX($K:$P,ROW(),MATCH(AA$3,$K$2:$P$2,0))/12</f>
        <v>41666.666666666664</v>
      </c>
      <c r="AB962" s="147" cm="1">
        <f t="array" ref="AB962">INDEX($K:$P,ROW(),MATCH(AB$3,$K$2:$P$2,0))/12</f>
        <v>41666.666666666664</v>
      </c>
      <c r="AC962" s="147" cm="1">
        <f t="array" ref="AC962">INDEX($K:$P,ROW(),MATCH(AC$3,$K$2:$P$2,0))/12</f>
        <v>41666.666666666664</v>
      </c>
      <c r="AD962" s="147" cm="1">
        <f t="array" ref="AD962">INDEX($K:$P,ROW(),MATCH(AD$3,$K$2:$P$2,0))/12</f>
        <v>41666.666666666664</v>
      </c>
      <c r="AE962" s="147" cm="1">
        <f t="array" ref="AE962">INDEX($K:$P,ROW(),MATCH(AE$3,$K$2:$P$2,0))/12</f>
        <v>41666.666666666664</v>
      </c>
      <c r="AF962" s="147" cm="1">
        <f t="array" ref="AF962">INDEX($K:$P,ROW(),MATCH(AF$3,$K$2:$P$2,0))/12</f>
        <v>41666.666666666664</v>
      </c>
      <c r="AG962" s="147" cm="1">
        <f t="array" ref="AG962">INDEX($K:$P,ROW(),MATCH(AG$3,$K$2:$P$2,0))/12</f>
        <v>41666.666666666664</v>
      </c>
      <c r="AH962" s="147" cm="1">
        <f t="array" ref="AH962">INDEX($K:$P,ROW(),MATCH(AH$3,$K$2:$P$2,0))/12</f>
        <v>41666.666666666664</v>
      </c>
      <c r="AI962" s="147" cm="1">
        <f t="array" ref="AI962">INDEX($K:$P,ROW(),MATCH(AI$3,$K$2:$P$2,0))/12</f>
        <v>41666.666666666664</v>
      </c>
      <c r="AJ962" s="147" cm="1">
        <f t="array" ref="AJ962">INDEX($K:$P,ROW(),MATCH(AJ$3,$K$2:$P$2,0))/12</f>
        <v>41666.666666666664</v>
      </c>
      <c r="AK962" s="147" cm="1">
        <f t="array" ref="AK962">INDEX($K:$P,ROW(),MATCH(AK$3,$K$2:$P$2,0))/12</f>
        <v>41666.666666666664</v>
      </c>
      <c r="AL962" s="147" cm="1">
        <f t="array" ref="AL962">INDEX($K:$P,ROW(),MATCH(AL$3,$K$2:$P$2,0))/12</f>
        <v>41666.666666666664</v>
      </c>
      <c r="AM962" s="147" cm="1">
        <f t="array" ref="AM962">INDEX($K:$P,ROW(),MATCH(AM$3,$K$2:$P$2,0))/12</f>
        <v>41666.666666666664</v>
      </c>
      <c r="AN962" s="147" cm="1">
        <f t="array" ref="AN962">INDEX($K:$P,ROW(),MATCH(AN$3,$K$2:$P$2,0))/12</f>
        <v>41666.666666666664</v>
      </c>
      <c r="AO962" s="147" cm="1">
        <f t="array" ref="AO962">INDEX($K:$P,ROW(),MATCH(AO$3,$K$2:$P$2,0))/12</f>
        <v>41666.666666666664</v>
      </c>
      <c r="AP962" s="147" cm="1">
        <f t="array" ref="AP962">INDEX($K:$P,ROW(),MATCH(AP$3,$K$2:$P$2,0))/12</f>
        <v>41666.666666666664</v>
      </c>
      <c r="AQ962" s="147" cm="1">
        <f t="array" ref="AQ962">INDEX($K:$P,ROW(),MATCH(AQ$3,$K$2:$P$2,0))/12</f>
        <v>41666.666666666664</v>
      </c>
      <c r="AR962" s="147" cm="1">
        <f t="array" ref="AR962">INDEX($K:$P,ROW(),MATCH(AR$3,$K$2:$P$2,0))/12</f>
        <v>41666.666666666664</v>
      </c>
      <c r="AS962" s="147" cm="1">
        <f t="array" ref="AS962">INDEX($K:$P,ROW(),MATCH(AS$3,$K$2:$P$2,0))/12</f>
        <v>41666.666666666664</v>
      </c>
      <c r="AT962" s="147" cm="1">
        <f t="array" ref="AT962">INDEX($K:$P,ROW(),MATCH(AT$3,$K$2:$P$2,0))/12</f>
        <v>41666.666666666664</v>
      </c>
      <c r="AU962" s="147" cm="1">
        <f t="array" ref="AU962">INDEX($K:$P,ROW(),MATCH(AU$3,$K$2:$P$2,0))/12</f>
        <v>41666.666666666664</v>
      </c>
      <c r="AV962" s="147" cm="1">
        <f t="array" ref="AV962">INDEX($K:$P,ROW(),MATCH(AV$3,$K$2:$P$2,0))/12</f>
        <v>41666.666666666664</v>
      </c>
      <c r="AW962" s="147" cm="1">
        <f t="array" ref="AW962">INDEX($K:$P,ROW(),MATCH(AW$3,$K$2:$P$2,0))/12</f>
        <v>41666.666666666664</v>
      </c>
      <c r="AX962" s="147" cm="1">
        <f t="array" ref="AX962">INDEX($K:$P,ROW(),MATCH(AX$3,$K$2:$P$2,0))/12</f>
        <v>41666.666666666664</v>
      </c>
      <c r="AY962" s="147" cm="1">
        <f t="array" ref="AY962">INDEX($K:$P,ROW(),MATCH(AY$3,$K$2:$P$2,0))/12</f>
        <v>41666.666666666664</v>
      </c>
      <c r="AZ962" s="147" cm="1">
        <f t="array" ref="AZ962">INDEX($K:$P,ROW(),MATCH(AZ$3,$K$2:$P$2,0))/12</f>
        <v>41666.666666666664</v>
      </c>
      <c r="BA962" s="147" cm="1">
        <f t="array" ref="BA962">INDEX($K:$P,ROW(),MATCH(BA$3,$K$2:$P$2,0))/12</f>
        <v>41666.666666666664</v>
      </c>
      <c r="BB962" s="147" cm="1">
        <f t="array" ref="BB962">INDEX($K:$P,ROW(),MATCH(BB$3,$K$2:$P$2,0))/12</f>
        <v>41666.666666666664</v>
      </c>
      <c r="BC962" s="147" cm="1">
        <f t="array" ref="BC962">INDEX($K:$P,ROW(),MATCH(BC$3,$K$2:$P$2,0))/12</f>
        <v>41666.666666666664</v>
      </c>
      <c r="BD962" s="147" cm="1">
        <f t="array" ref="BD962">INDEX($K:$P,ROW(),MATCH(BD$3,$K$2:$P$2,0))/12</f>
        <v>41666.666666666664</v>
      </c>
      <c r="BE962" s="147" cm="1">
        <f t="array" ref="BE962">INDEX($K:$P,ROW(),MATCH(BE$3,$K$2:$P$2,0))/12</f>
        <v>41666.666666666664</v>
      </c>
      <c r="BF962" s="147" cm="1">
        <f t="array" ref="BF962">INDEX($K:$P,ROW(),MATCH(BF$3,$K$2:$P$2,0))/12</f>
        <v>41666.666666666664</v>
      </c>
      <c r="BG962" s="147" cm="1">
        <f t="array" ref="BG962">INDEX($K:$P,ROW(),MATCH(BG$3,$K$2:$P$2,0))/12</f>
        <v>41666.666666666664</v>
      </c>
      <c r="BH962" s="147" cm="1">
        <f t="array" ref="BH962">INDEX($K:$P,ROW(),MATCH(BH$3,$K$2:$P$2,0))/12</f>
        <v>41666.666666666664</v>
      </c>
      <c r="BI962" s="147" cm="1">
        <f t="array" ref="BI962">INDEX($K:$P,ROW(),MATCH(BI$3,$K$2:$P$2,0))/12</f>
        <v>41666.666666666664</v>
      </c>
      <c r="BJ962" s="147" cm="1">
        <f t="array" ref="BJ962">INDEX($K:$P,ROW(),MATCH(BJ$3,$K$2:$P$2,0))/12</f>
        <v>41666.666666666664</v>
      </c>
      <c r="BK962" s="147" cm="1">
        <f t="array" ref="BK962">INDEX($K:$P,ROW(),MATCH(BK$3,$K$2:$P$2,0))/12</f>
        <v>41666.666666666664</v>
      </c>
      <c r="BL962" s="147" cm="1">
        <f t="array" ref="BL962">INDEX($K:$P,ROW(),MATCH(BL$3,$K$2:$P$2,0))/12</f>
        <v>41666.666666666664</v>
      </c>
      <c r="BM962" s="147" cm="1">
        <f t="array" ref="BM962">INDEX($K:$P,ROW(),MATCH(BM$3,$K$2:$P$2,0))/12</f>
        <v>41666.666666666664</v>
      </c>
      <c r="BN962" s="147" cm="1">
        <f t="array" ref="BN962">INDEX($K:$P,ROW(),MATCH(BN$3,$K$2:$P$2,0))/12</f>
        <v>41666.666666666664</v>
      </c>
      <c r="BO962" s="147" cm="1">
        <f t="array" ref="BO962">INDEX($K:$P,ROW(),MATCH(BO$3,$K$2:$P$2,0))/12</f>
        <v>41666.666666666664</v>
      </c>
      <c r="BP962" s="147" cm="1">
        <f t="array" ref="BP962">INDEX($K:$P,ROW(),MATCH(BP$3,$K$2:$P$2,0))/12</f>
        <v>41666.666666666664</v>
      </c>
      <c r="BQ962" s="147" cm="1">
        <f t="array" ref="BQ962">INDEX($K:$P,ROW(),MATCH(BQ$3,$K$2:$P$2,0))/12</f>
        <v>41666.666666666664</v>
      </c>
      <c r="BR962" s="147" cm="1">
        <f t="array" ref="BR962">INDEX($K:$P,ROW(),MATCH(BR$3,$K$2:$P$2,0))/12</f>
        <v>41666.666666666664</v>
      </c>
      <c r="BS962" s="147" cm="1">
        <f t="array" ref="BS962">INDEX($K:$P,ROW(),MATCH(BS$3,$K$2:$P$2,0))/12</f>
        <v>41666.666666666664</v>
      </c>
      <c r="BT962" s="147" cm="1">
        <f t="array" ref="BT962">INDEX($K:$P,ROW(),MATCH(BT$3,$K$2:$P$2,0))/12</f>
        <v>41666.666666666664</v>
      </c>
      <c r="BU962" s="147" cm="1">
        <f t="array" ref="BU962">INDEX($K:$P,ROW(),MATCH(BU$3,$K$2:$P$2,0))/12</f>
        <v>41666.666666666664</v>
      </c>
      <c r="BV962" s="147" cm="1">
        <f t="array" ref="BV962">INDEX($K:$P,ROW(),MATCH(BV$3,$K$2:$P$2,0))/12</f>
        <v>41666.666666666664</v>
      </c>
      <c r="BW962" s="147" cm="1">
        <f t="array" ref="BW962">INDEX($K:$P,ROW(),MATCH(BW$3,$K$2:$P$2,0))/12</f>
        <v>41666.666666666664</v>
      </c>
      <c r="BX962" s="147" cm="1">
        <f t="array" ref="BX962">INDEX($K:$P,ROW(),MATCH(BX$3,$K$2:$P$2,0))/12</f>
        <v>41666.666666666664</v>
      </c>
      <c r="BY962" s="147" cm="1">
        <f t="array" ref="BY962">INDEX($K:$P,ROW(),MATCH(BY$3,$K$2:$P$2,0))/12</f>
        <v>41666.666666666664</v>
      </c>
      <c r="BZ962" s="147" cm="1">
        <f t="array" ref="BZ962">INDEX($K:$P,ROW(),MATCH(BZ$3,$K$2:$P$2,0))/12</f>
        <v>41666.666666666664</v>
      </c>
      <c r="CA962" s="147" cm="1">
        <f t="array" ref="CA962">INDEX($K:$P,ROW(),MATCH(CA$3,$K$2:$P$2,0))/12</f>
        <v>41666.666666666664</v>
      </c>
      <c r="CB962" s="147" cm="1">
        <f t="array" ref="CB962">INDEX($K:$P,ROW(),MATCH(CB$3,$K$2:$P$2,0))/12</f>
        <v>41666.666666666664</v>
      </c>
      <c r="CC962" s="147" cm="1">
        <f t="array" ref="CC962">INDEX($K:$P,ROW(),MATCH(CC$3,$K$2:$P$2,0))/12</f>
        <v>41666.666666666664</v>
      </c>
      <c r="CD962" s="147" cm="1">
        <f t="array" ref="CD962">INDEX($K:$P,ROW(),MATCH(CD$3,$K$2:$P$2,0))/12</f>
        <v>41666.666666666664</v>
      </c>
      <c r="CE962" s="147" cm="1">
        <f t="array" ref="CE962">INDEX($K:$P,ROW(),MATCH(CE$3,$K$2:$P$2,0))/12</f>
        <v>41666.666666666664</v>
      </c>
      <c r="CF962" s="147" cm="1">
        <f t="array" ref="CF962">INDEX($K:$P,ROW(),MATCH(CF$3,$K$2:$P$2,0))/12</f>
        <v>41666.666666666664</v>
      </c>
      <c r="CG962" s="147" cm="1">
        <f t="array" ref="CG962">INDEX($K:$P,ROW(),MATCH(CG$3,$K$2:$P$2,0))/12</f>
        <v>41666.666666666664</v>
      </c>
      <c r="CH962" s="147" cm="1">
        <f t="array" ref="CH962">INDEX($K:$P,ROW(),MATCH(CH$3,$K$2:$P$2,0))/12</f>
        <v>41666.666666666664</v>
      </c>
      <c r="CI962" s="147" cm="1">
        <f t="array" ref="CI962">INDEX($K:$P,ROW(),MATCH(CI$3,$K$2:$P$2,0))/12</f>
        <v>41666.666666666664</v>
      </c>
      <c r="CJ962" s="147" cm="1">
        <f t="array" ref="CJ962">INDEX($K:$P,ROW(),MATCH(CJ$3,$K$2:$P$2,0))/12</f>
        <v>41666.666666666664</v>
      </c>
      <c r="CK962" s="147" cm="1">
        <f t="array" ref="CK962">INDEX($K:$P,ROW(),MATCH(CK$3,$K$2:$P$2,0))/12</f>
        <v>41666.666666666664</v>
      </c>
      <c r="CL962" s="147" cm="1">
        <f t="array" ref="CL962">INDEX($K:$P,ROW(),MATCH(CL$3,$K$2:$P$2,0))/12</f>
        <v>41666.666666666664</v>
      </c>
      <c r="CN962" s="60"/>
      <c r="CO962" s="147" t="e" cm="1">
        <f t="array" ref="CO962">INDEX($K:$P,ROW(),MATCH(CO$3,$K$2:$P$2,0))/CO$5</f>
        <v>#N/A</v>
      </c>
      <c r="CP962" s="147" t="e" cm="1">
        <f t="array" ref="CP962">INDEX($K:$P,ROW(),MATCH(CP$3,$K$2:$P$2,0))/CP$5</f>
        <v>#N/A</v>
      </c>
      <c r="CQ962" s="147" t="e" cm="1">
        <f t="array" ref="CQ962">INDEX($K:$P,ROW(),MATCH(CQ$3,$K$2:$P$2,0))/CQ$5</f>
        <v>#N/A</v>
      </c>
      <c r="CR962" s="147" t="e" cm="1">
        <f t="array" ref="CR962">INDEX($K:$P,ROW(),MATCH(CR$3,$K$2:$P$2,0))/CR$5</f>
        <v>#N/A</v>
      </c>
      <c r="CS962" s="147" t="e" cm="1">
        <f t="array" ref="CS962">INDEX($K:$P,ROW(),MATCH(CS$3,$K$2:$P$2,0))/CS$5</f>
        <v>#N/A</v>
      </c>
      <c r="CT962" s="147" t="e" cm="1">
        <f t="array" ref="CT962">INDEX($K:$P,ROW(),MATCH(CT$3,$K$2:$P$2,0))/CT$5</f>
        <v>#N/A</v>
      </c>
      <c r="CU962" s="147" t="e" cm="1">
        <f t="array" ref="CU962">INDEX($K:$P,ROW(),MATCH(CU$3,$K$2:$P$2,0))/CU$5</f>
        <v>#N/A</v>
      </c>
      <c r="CV962" s="147" t="e" cm="1">
        <f t="array" ref="CV962">INDEX($K:$P,ROW(),MATCH(CV$3,$K$2:$P$2,0))/CV$5</f>
        <v>#N/A</v>
      </c>
      <c r="CW962" s="147" t="e" cm="1">
        <f t="array" ref="CW962">INDEX($K:$P,ROW(),MATCH(CW$3,$K$2:$P$2,0))/CW$5</f>
        <v>#N/A</v>
      </c>
      <c r="CX962" s="147" t="e" cm="1">
        <f t="array" ref="CX962">INDEX($K:$P,ROW(),MATCH(CX$3,$K$2:$P$2,0))/CX$5</f>
        <v>#N/A</v>
      </c>
      <c r="CY962" s="147" t="e" cm="1">
        <f t="array" ref="CY962">INDEX($K:$P,ROW(),MATCH(CY$3,$K$2:$P$2,0))/CL$5</f>
        <v>#N/A</v>
      </c>
      <c r="CZ962" s="147" t="e" cm="1">
        <f t="array" ref="CZ962">INDEX($K:$P,ROW(),MATCH(CZ$3,$K$2:$P$2,0))/CZ$5</f>
        <v>#N/A</v>
      </c>
      <c r="DA962" s="147" t="e" cm="1">
        <f t="array" ref="DA962">INDEX($K:$P,ROW(),MATCH(DA$3,$K$2:$P$2,0))/DA$5</f>
        <v>#N/A</v>
      </c>
      <c r="DB962" s="147" t="e" cm="1">
        <f t="array" ref="DB962">INDEX($K:$P,ROW(),MATCH(DB$3,$K$2:$P$2,0))/DB$5</f>
        <v>#N/A</v>
      </c>
      <c r="DC962" s="147" t="e" cm="1">
        <f t="array" ref="DC962">INDEX($K:$P,ROW(),MATCH(DC$3,$K$2:$P$2,0))/DC$5</f>
        <v>#N/A</v>
      </c>
      <c r="DD962" s="147" t="e" cm="1">
        <f t="array" ref="DD962">INDEX($K:$P,ROW(),MATCH(DD$3,$K$2:$P$2,0))/DD$5</f>
        <v>#N/A</v>
      </c>
      <c r="DE962" s="147" t="e" cm="1">
        <f t="array" ref="DE962">INDEX($K:$P,ROW(),MATCH(DE$3,$K$2:$P$2,0))/DE$5</f>
        <v>#N/A</v>
      </c>
      <c r="DF962" s="147" t="e" cm="1">
        <f t="array" ref="DF962">INDEX($K:$P,ROW(),MATCH(DF$3,$K$2:$P$2,0))/DF$5</f>
        <v>#N/A</v>
      </c>
      <c r="DG962" s="147" t="e" cm="1">
        <f t="array" ref="DG962">INDEX($K:$P,ROW(),MATCH(DG$3,$K$2:$P$2,0))/DG$5</f>
        <v>#N/A</v>
      </c>
      <c r="DH962" s="147" t="e" cm="1">
        <f t="array" ref="DH962">INDEX($K:$P,ROW(),MATCH(DH$3,$K$2:$P$2,0))/DH$5</f>
        <v>#N/A</v>
      </c>
      <c r="DI962" s="147" t="e" cm="1">
        <f t="array" ref="DI962">INDEX($K:$P,ROW(),MATCH(DI$3,$K$2:$P$2,0))/DI$5</f>
        <v>#N/A</v>
      </c>
      <c r="DJ962" s="147" t="e" cm="1">
        <f t="array" ref="DJ962">INDEX($K:$P,ROW(),MATCH(DJ$3,$K$2:$P$2,0))/DJ$5</f>
        <v>#N/A</v>
      </c>
      <c r="DK962" s="147" t="e" cm="1">
        <f t="array" ref="DK962">INDEX($K:$P,ROW(),MATCH(DK$3,$K$2:$P$2,0))/DK$5</f>
        <v>#N/A</v>
      </c>
      <c r="DL962" s="147" t="e" cm="1">
        <f t="array" ref="DL962">INDEX($K:$P,ROW(),MATCH(DL$3,$K$2:$P$2,0))/DL$5</f>
        <v>#N/A</v>
      </c>
    </row>
    <row r="963" spans="1:116" x14ac:dyDescent="0.4">
      <c r="C963" t="s">
        <v>80</v>
      </c>
      <c r="D963" t="s">
        <v>764</v>
      </c>
      <c r="E963" s="8" t="str">
        <f t="shared" si="1124"/>
        <v>963 DCHC-S</v>
      </c>
      <c r="G963" s="145" t="str">
        <f>"# of FTE's - "&amp;SUBSTITUTE(G960,":","")</f>
        <v># of FTE's - Headcount - revenue driven</v>
      </c>
      <c r="H963" s="12"/>
      <c r="I963" s="60"/>
      <c r="J963" s="60"/>
      <c r="K963" s="34">
        <f>SUMIF($4:$4,K$2,961:961)</f>
        <v>0</v>
      </c>
      <c r="L963" s="34">
        <f>SUMIF($4:$4,L$2,961:961)</f>
        <v>0</v>
      </c>
      <c r="M963" s="34">
        <f>SUMIF($4:$4,M$2,961:961)</f>
        <v>0</v>
      </c>
      <c r="N963" s="34">
        <f>SUMIF($4:$4,N$2,961:961)</f>
        <v>0</v>
      </c>
      <c r="O963" s="34">
        <f>SUMIF($4:$4,O$2,961:961)</f>
        <v>0</v>
      </c>
      <c r="P963" s="34">
        <f>SUMIF($4:$4,P$2,961:961)</f>
        <v>0</v>
      </c>
      <c r="R963" s="15"/>
      <c r="S963" s="76" cm="1">
        <f t="array" aca="1" ref="S963" ca="1">ROUNDUP(INDIRECT(S954)/S962,0)</f>
        <v>1</v>
      </c>
      <c r="T963" s="76" cm="1">
        <f t="array" aca="1" ref="T963" ca="1">ROUNDUP(INDIRECT(T954)/T962,0)</f>
        <v>1</v>
      </c>
      <c r="U963" s="76" cm="1">
        <f t="array" aca="1" ref="U963" ca="1">ROUNDUP(INDIRECT(U954)/U962,0)</f>
        <v>1</v>
      </c>
      <c r="V963" s="76" cm="1">
        <f t="array" aca="1" ref="V963" ca="1">ROUNDUP(INDIRECT(V954)/V962,0)</f>
        <v>1</v>
      </c>
      <c r="W963" s="76" cm="1">
        <f t="array" aca="1" ref="W963" ca="1">ROUNDUP(INDIRECT(W954)/W962,0)</f>
        <v>1</v>
      </c>
      <c r="X963" s="76" cm="1">
        <f t="array" aca="1" ref="X963" ca="1">ROUNDUP(INDIRECT(X954)/X962,0)</f>
        <v>1</v>
      </c>
      <c r="Y963" s="76" cm="1">
        <f t="array" aca="1" ref="Y963" ca="1">ROUNDUP(INDIRECT(Y954)/Y962,0)</f>
        <v>1</v>
      </c>
      <c r="Z963" s="76" cm="1">
        <f t="array" aca="1" ref="Z963" ca="1">ROUNDUP(INDIRECT(Z954)/Z962,0)</f>
        <v>1</v>
      </c>
      <c r="AA963" s="76" cm="1">
        <f t="array" aca="1" ref="AA963" ca="1">ROUNDUP(INDIRECT(AA954)/AA962,0)</f>
        <v>1</v>
      </c>
      <c r="AB963" s="76" cm="1">
        <f t="array" aca="1" ref="AB963" ca="1">ROUNDUP(INDIRECT(AB954)/AB962,0)</f>
        <v>1</v>
      </c>
      <c r="AC963" s="76" cm="1">
        <f t="array" aca="1" ref="AC963" ca="1">ROUNDUP(INDIRECT(AC954)/AC962,0)</f>
        <v>1</v>
      </c>
      <c r="AD963" s="76" cm="1">
        <f t="array" aca="1" ref="AD963" ca="1">ROUNDUP(INDIRECT(AD954)/AD962,0)</f>
        <v>1</v>
      </c>
      <c r="AE963" s="76" cm="1">
        <f t="array" aca="1" ref="AE963" ca="1">ROUNDUP(INDIRECT(AE954)/AE962,0)</f>
        <v>1</v>
      </c>
      <c r="AF963" s="76" cm="1">
        <f t="array" aca="1" ref="AF963" ca="1">ROUNDUP(INDIRECT(AF954)/AF962,0)</f>
        <v>1</v>
      </c>
      <c r="AG963" s="76" cm="1">
        <f t="array" aca="1" ref="AG963" ca="1">ROUNDUP(INDIRECT(AG954)/AG962,0)</f>
        <v>1</v>
      </c>
      <c r="AH963" s="76" cm="1">
        <f t="array" aca="1" ref="AH963" ca="1">ROUNDUP(INDIRECT(AH954)/AH962,0)</f>
        <v>1</v>
      </c>
      <c r="AI963" s="76" cm="1">
        <f t="array" aca="1" ref="AI963" ca="1">ROUNDUP(INDIRECT(AI954)/AI962,0)</f>
        <v>1</v>
      </c>
      <c r="AJ963" s="76" cm="1">
        <f t="array" aca="1" ref="AJ963" ca="1">ROUNDUP(INDIRECT(AJ954)/AJ962,0)</f>
        <v>1</v>
      </c>
      <c r="AK963" s="76" cm="1">
        <f t="array" aca="1" ref="AK963" ca="1">ROUNDUP(INDIRECT(AK954)/AK962,0)</f>
        <v>1</v>
      </c>
      <c r="AL963" s="76" cm="1">
        <f t="array" aca="1" ref="AL963" ca="1">ROUNDUP(INDIRECT(AL954)/AL962,0)</f>
        <v>1</v>
      </c>
      <c r="AM963" s="76" cm="1">
        <f t="array" aca="1" ref="AM963" ca="1">ROUNDUP(INDIRECT(AM954)/AM962,0)</f>
        <v>1</v>
      </c>
      <c r="AN963" s="76" cm="1">
        <f t="array" aca="1" ref="AN963" ca="1">ROUNDUP(INDIRECT(AN954)/AN962,0)</f>
        <v>1</v>
      </c>
      <c r="AO963" s="76" cm="1">
        <f t="array" aca="1" ref="AO963" ca="1">ROUNDUP(INDIRECT(AO954)/AO962,0)</f>
        <v>1</v>
      </c>
      <c r="AP963" s="76" cm="1">
        <f t="array" aca="1" ref="AP963" ca="1">ROUNDUP(INDIRECT(AP954)/AP962,0)</f>
        <v>1</v>
      </c>
      <c r="AQ963" s="76" cm="1">
        <f t="array" aca="1" ref="AQ963" ca="1">ROUNDUP(INDIRECT(AQ954)/AQ962,0)</f>
        <v>1</v>
      </c>
      <c r="AR963" s="76" cm="1">
        <f t="array" aca="1" ref="AR963" ca="1">ROUNDUP(INDIRECT(AR954)/AR962,0)</f>
        <v>1</v>
      </c>
      <c r="AS963" s="76" cm="1">
        <f t="array" aca="1" ref="AS963" ca="1">ROUNDUP(INDIRECT(AS954)/AS962,0)</f>
        <v>1</v>
      </c>
      <c r="AT963" s="76" cm="1">
        <f t="array" aca="1" ref="AT963" ca="1">ROUNDUP(INDIRECT(AT954)/AT962,0)</f>
        <v>1</v>
      </c>
      <c r="AU963" s="76" cm="1">
        <f t="array" aca="1" ref="AU963" ca="1">ROUNDUP(INDIRECT(AU954)/AU962,0)</f>
        <v>1</v>
      </c>
      <c r="AV963" s="76" cm="1">
        <f t="array" aca="1" ref="AV963" ca="1">ROUNDUP(INDIRECT(AV954)/AV962,0)</f>
        <v>1</v>
      </c>
      <c r="AW963" s="76" cm="1">
        <f t="array" aca="1" ref="AW963" ca="1">ROUNDUP(INDIRECT(AW954)/AW962,0)</f>
        <v>1</v>
      </c>
      <c r="AX963" s="76" cm="1">
        <f t="array" aca="1" ref="AX963" ca="1">ROUNDUP(INDIRECT(AX954)/AX962,0)</f>
        <v>1</v>
      </c>
      <c r="AY963" s="76" cm="1">
        <f t="array" aca="1" ref="AY963" ca="1">ROUNDUP(INDIRECT(AY954)/AY962,0)</f>
        <v>1</v>
      </c>
      <c r="AZ963" s="76" cm="1">
        <f t="array" aca="1" ref="AZ963" ca="1">ROUNDUP(INDIRECT(AZ954)/AZ962,0)</f>
        <v>1</v>
      </c>
      <c r="BA963" s="76" cm="1">
        <f t="array" aca="1" ref="BA963" ca="1">ROUNDUP(INDIRECT(BA954)/BA962,0)</f>
        <v>1</v>
      </c>
      <c r="BB963" s="76" cm="1">
        <f t="array" aca="1" ref="BB963" ca="1">ROUNDUP(INDIRECT(BB954)/BB962,0)</f>
        <v>1</v>
      </c>
      <c r="BC963" s="76" cm="1">
        <f t="array" aca="1" ref="BC963" ca="1">ROUNDUP(INDIRECT(BC954)/BC962,0)</f>
        <v>1</v>
      </c>
      <c r="BD963" s="76" cm="1">
        <f t="array" aca="1" ref="BD963" ca="1">ROUNDUP(INDIRECT(BD954)/BD962,0)</f>
        <v>1</v>
      </c>
      <c r="BE963" s="76" cm="1">
        <f t="array" aca="1" ref="BE963" ca="1">ROUNDUP(INDIRECT(BE954)/BE962,0)</f>
        <v>1</v>
      </c>
      <c r="BF963" s="76" cm="1">
        <f t="array" aca="1" ref="BF963" ca="1">ROUNDUP(INDIRECT(BF954)/BF962,0)</f>
        <v>1</v>
      </c>
      <c r="BG963" s="76" cm="1">
        <f t="array" aca="1" ref="BG963" ca="1">ROUNDUP(INDIRECT(BG954)/BG962,0)</f>
        <v>1</v>
      </c>
      <c r="BH963" s="76" cm="1">
        <f t="array" aca="1" ref="BH963" ca="1">ROUNDUP(INDIRECT(BH954)/BH962,0)</f>
        <v>1</v>
      </c>
      <c r="BI963" s="76" cm="1">
        <f t="array" aca="1" ref="BI963" ca="1">ROUNDUP(INDIRECT(BI954)/BI962,0)</f>
        <v>1</v>
      </c>
      <c r="BJ963" s="76" cm="1">
        <f t="array" aca="1" ref="BJ963" ca="1">ROUNDUP(INDIRECT(BJ954)/BJ962,0)</f>
        <v>1</v>
      </c>
      <c r="BK963" s="76" cm="1">
        <f t="array" aca="1" ref="BK963" ca="1">ROUNDUP(INDIRECT(BK954)/BK962,0)</f>
        <v>1</v>
      </c>
      <c r="BL963" s="76" cm="1">
        <f t="array" aca="1" ref="BL963" ca="1">ROUNDUP(INDIRECT(BL954)/BL962,0)</f>
        <v>1</v>
      </c>
      <c r="BM963" s="76" cm="1">
        <f t="array" aca="1" ref="BM963" ca="1">ROUNDUP(INDIRECT(BM954)/BM962,0)</f>
        <v>1</v>
      </c>
      <c r="BN963" s="76" cm="1">
        <f t="array" aca="1" ref="BN963" ca="1">ROUNDUP(INDIRECT(BN954)/BN962,0)</f>
        <v>1</v>
      </c>
      <c r="BO963" s="76" cm="1">
        <f t="array" aca="1" ref="BO963" ca="1">ROUNDUP(INDIRECT(BO954)/BO962,0)</f>
        <v>1</v>
      </c>
      <c r="BP963" s="76" cm="1">
        <f t="array" aca="1" ref="BP963" ca="1">ROUNDUP(INDIRECT(BP954)/BP962,0)</f>
        <v>1</v>
      </c>
      <c r="BQ963" s="76" cm="1">
        <f t="array" aca="1" ref="BQ963" ca="1">ROUNDUP(INDIRECT(BQ954)/BQ962,0)</f>
        <v>1</v>
      </c>
      <c r="BR963" s="76" cm="1">
        <f t="array" aca="1" ref="BR963" ca="1">ROUNDUP(INDIRECT(BR954)/BR962,0)</f>
        <v>1</v>
      </c>
      <c r="BS963" s="76" cm="1">
        <f t="array" aca="1" ref="BS963" ca="1">ROUNDUP(INDIRECT(BS954)/BS962,0)</f>
        <v>1</v>
      </c>
      <c r="BT963" s="76" cm="1">
        <f t="array" aca="1" ref="BT963" ca="1">ROUNDUP(INDIRECT(BT954)/BT962,0)</f>
        <v>1</v>
      </c>
      <c r="BU963" s="76" cm="1">
        <f t="array" aca="1" ref="BU963" ca="1">ROUNDUP(INDIRECT(BU954)/BU962,0)</f>
        <v>1</v>
      </c>
      <c r="BV963" s="76" cm="1">
        <f t="array" aca="1" ref="BV963" ca="1">ROUNDUP(INDIRECT(BV954)/BV962,0)</f>
        <v>1</v>
      </c>
      <c r="BW963" s="76" cm="1">
        <f t="array" aca="1" ref="BW963" ca="1">ROUNDUP(INDIRECT(BW954)/BW962,0)</f>
        <v>1</v>
      </c>
      <c r="BX963" s="76" cm="1">
        <f t="array" aca="1" ref="BX963" ca="1">ROUNDUP(INDIRECT(BX954)/BX962,0)</f>
        <v>1</v>
      </c>
      <c r="BY963" s="76" cm="1">
        <f t="array" aca="1" ref="BY963" ca="1">ROUNDUP(INDIRECT(BY954)/BY962,0)</f>
        <v>1</v>
      </c>
      <c r="BZ963" s="76" cm="1">
        <f t="array" aca="1" ref="BZ963" ca="1">ROUNDUP(INDIRECT(BZ954)/BZ962,0)</f>
        <v>1</v>
      </c>
      <c r="CA963" s="76" cm="1">
        <f t="array" aca="1" ref="CA963" ca="1">ROUNDUP(INDIRECT(CA954)/CA962,0)</f>
        <v>1</v>
      </c>
      <c r="CB963" s="76" cm="1">
        <f t="array" aca="1" ref="CB963" ca="1">ROUNDUP(INDIRECT(CB954)/CB962,0)</f>
        <v>1</v>
      </c>
      <c r="CC963" s="76" cm="1">
        <f t="array" aca="1" ref="CC963" ca="1">ROUNDUP(INDIRECT(CC954)/CC962,0)</f>
        <v>1</v>
      </c>
      <c r="CD963" s="76" cm="1">
        <f t="array" aca="1" ref="CD963" ca="1">ROUNDUP(INDIRECT(CD954)/CD962,0)</f>
        <v>1</v>
      </c>
      <c r="CE963" s="76" cm="1">
        <f t="array" aca="1" ref="CE963" ca="1">ROUNDUP(INDIRECT(CE954)/CE962,0)</f>
        <v>1</v>
      </c>
      <c r="CF963" s="76" cm="1">
        <f t="array" aca="1" ref="CF963" ca="1">ROUNDUP(INDIRECT(CF954)/CF962,0)</f>
        <v>1</v>
      </c>
      <c r="CG963" s="76" cm="1">
        <f t="array" aca="1" ref="CG963" ca="1">ROUNDUP(INDIRECT(CG954)/CG962,0)</f>
        <v>1</v>
      </c>
      <c r="CH963" s="76" cm="1">
        <f t="array" aca="1" ref="CH963" ca="1">ROUNDUP(INDIRECT(CH954)/CH962,0)</f>
        <v>1</v>
      </c>
      <c r="CI963" s="76" cm="1">
        <f t="array" aca="1" ref="CI963" ca="1">ROUNDUP(INDIRECT(CI954)/CI962,0)</f>
        <v>1</v>
      </c>
      <c r="CJ963" s="76" cm="1">
        <f t="array" aca="1" ref="CJ963" ca="1">ROUNDUP(INDIRECT(CJ954)/CJ962,0)</f>
        <v>1</v>
      </c>
      <c r="CK963" s="76" cm="1">
        <f t="array" aca="1" ref="CK963" ca="1">ROUNDUP(INDIRECT(CK954)/CK962,0)</f>
        <v>1</v>
      </c>
      <c r="CL963" s="76" cm="1">
        <f t="array" aca="1" ref="CL963" ca="1">ROUNDUP(INDIRECT(CL954)/CL962,0)</f>
        <v>1</v>
      </c>
      <c r="CN963" s="60"/>
      <c r="CO963" s="76" t="e" cm="1">
        <f t="array" aca="1" ref="CO963" ca="1">ROUNDUP(INDIRECT(CO954)/CO962,0)</f>
        <v>#N/A</v>
      </c>
      <c r="CP963" s="76" t="e" cm="1">
        <f t="array" aca="1" ref="CP963" ca="1">ROUNDUP(INDIRECT(CP954)/CP962,0)</f>
        <v>#N/A</v>
      </c>
      <c r="CQ963" s="76" t="e" cm="1">
        <f t="array" aca="1" ref="CQ963" ca="1">ROUNDUP(INDIRECT(CQ954)/CQ962,0)</f>
        <v>#N/A</v>
      </c>
      <c r="CR963" s="76" t="e" cm="1">
        <f t="array" aca="1" ref="CR963" ca="1">ROUNDUP(INDIRECT(CR954)/CR962,0)</f>
        <v>#N/A</v>
      </c>
      <c r="CS963" s="76" t="e" cm="1">
        <f t="array" aca="1" ref="CS963" ca="1">ROUNDUP(INDIRECT(CS954)/CS962,0)</f>
        <v>#N/A</v>
      </c>
      <c r="CT963" s="76" t="e" cm="1">
        <f t="array" aca="1" ref="CT963" ca="1">ROUNDUP(INDIRECT(CT954)/CT962,0)</f>
        <v>#N/A</v>
      </c>
      <c r="CU963" s="76" t="e" cm="1">
        <f t="array" aca="1" ref="CU963" ca="1">ROUNDUP(INDIRECT(CU954)/CU962,0)</f>
        <v>#N/A</v>
      </c>
      <c r="CV963" s="76" t="e" cm="1">
        <f t="array" aca="1" ref="CV963" ca="1">ROUNDUP(INDIRECT(CV954)/CV962,0)</f>
        <v>#N/A</v>
      </c>
      <c r="CW963" s="76" t="e" cm="1">
        <f t="array" aca="1" ref="CW963" ca="1">ROUNDUP(INDIRECT(CW954)/CW962,0)</f>
        <v>#N/A</v>
      </c>
      <c r="CX963" s="76" t="e" cm="1">
        <f t="array" aca="1" ref="CX963" ca="1">ROUNDUP(INDIRECT(CX954)/CX962,0)</f>
        <v>#N/A</v>
      </c>
      <c r="CY963" s="76" t="e" cm="1">
        <f t="array" aca="1" ref="CY963" ca="1">ROUNDUP(INDIRECT(CY954)/CY962,0)</f>
        <v>#N/A</v>
      </c>
      <c r="CZ963" s="76" t="e" cm="1">
        <f t="array" aca="1" ref="CZ963" ca="1">ROUNDUP(INDIRECT(CZ954)/CZ962,0)</f>
        <v>#N/A</v>
      </c>
      <c r="DA963" s="76" t="e" cm="1">
        <f t="array" aca="1" ref="DA963" ca="1">ROUNDUP(INDIRECT(DA954)/DA962,0)</f>
        <v>#N/A</v>
      </c>
      <c r="DB963" s="76" t="e" cm="1">
        <f t="array" aca="1" ref="DB963" ca="1">ROUNDUP(INDIRECT(DB954)/DB962,0)</f>
        <v>#N/A</v>
      </c>
      <c r="DC963" s="76" t="e" cm="1">
        <f t="array" aca="1" ref="DC963" ca="1">ROUNDUP(INDIRECT(DC954)/DC962,0)</f>
        <v>#N/A</v>
      </c>
      <c r="DD963" s="76" t="e" cm="1">
        <f t="array" aca="1" ref="DD963" ca="1">ROUNDUP(INDIRECT(DD954)/DD962,0)</f>
        <v>#N/A</v>
      </c>
      <c r="DE963" s="76" t="e" cm="1">
        <f t="array" aca="1" ref="DE963" ca="1">ROUNDUP(INDIRECT(DE954)/DE962,0)</f>
        <v>#N/A</v>
      </c>
      <c r="DF963" s="76" t="e" cm="1">
        <f t="array" aca="1" ref="DF963" ca="1">ROUNDUP(INDIRECT(DF954)/DF962,0)</f>
        <v>#N/A</v>
      </c>
      <c r="DG963" s="76" t="e" cm="1">
        <f t="array" aca="1" ref="DG963" ca="1">ROUNDUP(INDIRECT(DG954)/DG962,0)</f>
        <v>#N/A</v>
      </c>
      <c r="DH963" s="76" t="e" cm="1">
        <f t="array" aca="1" ref="DH963" ca="1">ROUNDUP(INDIRECT(DH954)/DH962,0)</f>
        <v>#N/A</v>
      </c>
      <c r="DI963" s="76" t="e" cm="1">
        <f t="array" aca="1" ref="DI963" ca="1">ROUNDUP(INDIRECT(DI954)/DI962,0)</f>
        <v>#N/A</v>
      </c>
      <c r="DJ963" s="76" t="e" cm="1">
        <f t="array" aca="1" ref="DJ963" ca="1">ROUNDUP(INDIRECT(DJ954)/DJ962,0)</f>
        <v>#N/A</v>
      </c>
      <c r="DK963" s="76" t="e" cm="1">
        <f t="array" aca="1" ref="DK963" ca="1">ROUNDUP(INDIRECT(DK954)/DK962,0)</f>
        <v>#N/A</v>
      </c>
      <c r="DL963" s="76" t="e" cm="1">
        <f t="array" aca="1" ref="DL963" ca="1">ROUNDUP(INDIRECT(DL954)/DL962,0)</f>
        <v>#N/A</v>
      </c>
    </row>
    <row r="964" spans="1:116" x14ac:dyDescent="0.4">
      <c r="B964" t="str">
        <f>E964</f>
        <v>964 DCHC-S</v>
      </c>
      <c r="D964" t="s">
        <v>764</v>
      </c>
      <c r="E964" s="8" t="str">
        <f t="shared" si="1124"/>
        <v>964 DCHC-S</v>
      </c>
      <c r="G964" s="145" t="s">
        <v>185</v>
      </c>
      <c r="H964" s="12"/>
      <c r="I964" s="60"/>
      <c r="J964" s="60"/>
      <c r="K964" s="18">
        <v>50000</v>
      </c>
      <c r="L964" s="18">
        <v>50000</v>
      </c>
      <c r="M964" s="18">
        <v>50000</v>
      </c>
      <c r="N964" s="18">
        <v>50000</v>
      </c>
      <c r="O964" s="18">
        <v>50000</v>
      </c>
      <c r="P964" s="18">
        <v>50000</v>
      </c>
      <c r="R964" s="19"/>
      <c r="S964" s="147" cm="1">
        <f t="array" ref="S964">INDEX($K:$P,ROW(),MATCH(S$3,$K$2:$P$2,0))/12</f>
        <v>4166.666666666667</v>
      </c>
      <c r="T964" s="147" cm="1">
        <f t="array" ref="T964">INDEX($K:$P,ROW(),MATCH(T$3,$K$2:$P$2,0))/12</f>
        <v>4166.666666666667</v>
      </c>
      <c r="U964" s="147" cm="1">
        <f t="array" ref="U964">INDEX($K:$P,ROW(),MATCH(U$3,$K$2:$P$2,0))/12</f>
        <v>4166.666666666667</v>
      </c>
      <c r="V964" s="147" cm="1">
        <f t="array" ref="V964">INDEX($K:$P,ROW(),MATCH(V$3,$K$2:$P$2,0))/12</f>
        <v>4166.666666666667</v>
      </c>
      <c r="W964" s="147" cm="1">
        <f t="array" ref="W964">INDEX($K:$P,ROW(),MATCH(W$3,$K$2:$P$2,0))/12</f>
        <v>4166.666666666667</v>
      </c>
      <c r="X964" s="147" cm="1">
        <f t="array" ref="X964">INDEX($K:$P,ROW(),MATCH(X$3,$K$2:$P$2,0))/12</f>
        <v>4166.666666666667</v>
      </c>
      <c r="Y964" s="147" cm="1">
        <f t="array" ref="Y964">INDEX($K:$P,ROW(),MATCH(Y$3,$K$2:$P$2,0))/12</f>
        <v>4166.666666666667</v>
      </c>
      <c r="Z964" s="147" cm="1">
        <f t="array" ref="Z964">INDEX($K:$P,ROW(),MATCH(Z$3,$K$2:$P$2,0))/12</f>
        <v>4166.666666666667</v>
      </c>
      <c r="AA964" s="147" cm="1">
        <f t="array" ref="AA964">INDEX($K:$P,ROW(),MATCH(AA$3,$K$2:$P$2,0))/12</f>
        <v>4166.666666666667</v>
      </c>
      <c r="AB964" s="147" cm="1">
        <f t="array" ref="AB964">INDEX($K:$P,ROW(),MATCH(AB$3,$K$2:$P$2,0))/12</f>
        <v>4166.666666666667</v>
      </c>
      <c r="AC964" s="147" cm="1">
        <f t="array" ref="AC964">INDEX($K:$P,ROW(),MATCH(AC$3,$K$2:$P$2,0))/12</f>
        <v>4166.666666666667</v>
      </c>
      <c r="AD964" s="147" cm="1">
        <f t="array" ref="AD964">INDEX($K:$P,ROW(),MATCH(AD$3,$K$2:$P$2,0))/12</f>
        <v>4166.666666666667</v>
      </c>
      <c r="AE964" s="147" cm="1">
        <f t="array" ref="AE964">INDEX($K:$P,ROW(),MATCH(AE$3,$K$2:$P$2,0))/12</f>
        <v>4166.666666666667</v>
      </c>
      <c r="AF964" s="147" cm="1">
        <f t="array" ref="AF964">INDEX($K:$P,ROW(),MATCH(AF$3,$K$2:$P$2,0))/12</f>
        <v>4166.666666666667</v>
      </c>
      <c r="AG964" s="147" cm="1">
        <f t="array" ref="AG964">INDEX($K:$P,ROW(),MATCH(AG$3,$K$2:$P$2,0))/12</f>
        <v>4166.666666666667</v>
      </c>
      <c r="AH964" s="147" cm="1">
        <f t="array" ref="AH964">INDEX($K:$P,ROW(),MATCH(AH$3,$K$2:$P$2,0))/12</f>
        <v>4166.666666666667</v>
      </c>
      <c r="AI964" s="147" cm="1">
        <f t="array" ref="AI964">INDEX($K:$P,ROW(),MATCH(AI$3,$K$2:$P$2,0))/12</f>
        <v>4166.666666666667</v>
      </c>
      <c r="AJ964" s="147" cm="1">
        <f t="array" ref="AJ964">INDEX($K:$P,ROW(),MATCH(AJ$3,$K$2:$P$2,0))/12</f>
        <v>4166.666666666667</v>
      </c>
      <c r="AK964" s="147" cm="1">
        <f t="array" ref="AK964">INDEX($K:$P,ROW(),MATCH(AK$3,$K$2:$P$2,0))/12</f>
        <v>4166.666666666667</v>
      </c>
      <c r="AL964" s="147" cm="1">
        <f t="array" ref="AL964">INDEX($K:$P,ROW(),MATCH(AL$3,$K$2:$P$2,0))/12</f>
        <v>4166.666666666667</v>
      </c>
      <c r="AM964" s="147" cm="1">
        <f t="array" ref="AM964">INDEX($K:$P,ROW(),MATCH(AM$3,$K$2:$P$2,0))/12</f>
        <v>4166.666666666667</v>
      </c>
      <c r="AN964" s="147" cm="1">
        <f t="array" ref="AN964">INDEX($K:$P,ROW(),MATCH(AN$3,$K$2:$P$2,0))/12</f>
        <v>4166.666666666667</v>
      </c>
      <c r="AO964" s="147" cm="1">
        <f t="array" ref="AO964">INDEX($K:$P,ROW(),MATCH(AO$3,$K$2:$P$2,0))/12</f>
        <v>4166.666666666667</v>
      </c>
      <c r="AP964" s="147" cm="1">
        <f t="array" ref="AP964">INDEX($K:$P,ROW(),MATCH(AP$3,$K$2:$P$2,0))/12</f>
        <v>4166.666666666667</v>
      </c>
      <c r="AQ964" s="147" cm="1">
        <f t="array" ref="AQ964">INDEX($K:$P,ROW(),MATCH(AQ$3,$K$2:$P$2,0))/12</f>
        <v>4166.666666666667</v>
      </c>
      <c r="AR964" s="147" cm="1">
        <f t="array" ref="AR964">INDEX($K:$P,ROW(),MATCH(AR$3,$K$2:$P$2,0))/12</f>
        <v>4166.666666666667</v>
      </c>
      <c r="AS964" s="147" cm="1">
        <f t="array" ref="AS964">INDEX($K:$P,ROW(),MATCH(AS$3,$K$2:$P$2,0))/12</f>
        <v>4166.666666666667</v>
      </c>
      <c r="AT964" s="147" cm="1">
        <f t="array" ref="AT964">INDEX($K:$P,ROW(),MATCH(AT$3,$K$2:$P$2,0))/12</f>
        <v>4166.666666666667</v>
      </c>
      <c r="AU964" s="147" cm="1">
        <f t="array" ref="AU964">INDEX($K:$P,ROW(),MATCH(AU$3,$K$2:$P$2,0))/12</f>
        <v>4166.666666666667</v>
      </c>
      <c r="AV964" s="147" cm="1">
        <f t="array" ref="AV964">INDEX($K:$P,ROW(),MATCH(AV$3,$K$2:$P$2,0))/12</f>
        <v>4166.666666666667</v>
      </c>
      <c r="AW964" s="147" cm="1">
        <f t="array" ref="AW964">INDEX($K:$P,ROW(),MATCH(AW$3,$K$2:$P$2,0))/12</f>
        <v>4166.666666666667</v>
      </c>
      <c r="AX964" s="147" cm="1">
        <f t="array" ref="AX964">INDEX($K:$P,ROW(),MATCH(AX$3,$K$2:$P$2,0))/12</f>
        <v>4166.666666666667</v>
      </c>
      <c r="AY964" s="147" cm="1">
        <f t="array" ref="AY964">INDEX($K:$P,ROW(),MATCH(AY$3,$K$2:$P$2,0))/12</f>
        <v>4166.666666666667</v>
      </c>
      <c r="AZ964" s="147" cm="1">
        <f t="array" ref="AZ964">INDEX($K:$P,ROW(),MATCH(AZ$3,$K$2:$P$2,0))/12</f>
        <v>4166.666666666667</v>
      </c>
      <c r="BA964" s="147" cm="1">
        <f t="array" ref="BA964">INDEX($K:$P,ROW(),MATCH(BA$3,$K$2:$P$2,0))/12</f>
        <v>4166.666666666667</v>
      </c>
      <c r="BB964" s="147" cm="1">
        <f t="array" ref="BB964">INDEX($K:$P,ROW(),MATCH(BB$3,$K$2:$P$2,0))/12</f>
        <v>4166.666666666667</v>
      </c>
      <c r="BC964" s="147" cm="1">
        <f t="array" ref="BC964">INDEX($K:$P,ROW(),MATCH(BC$3,$K$2:$P$2,0))/12</f>
        <v>4166.666666666667</v>
      </c>
      <c r="BD964" s="147" cm="1">
        <f t="array" ref="BD964">INDEX($K:$P,ROW(),MATCH(BD$3,$K$2:$P$2,0))/12</f>
        <v>4166.666666666667</v>
      </c>
      <c r="BE964" s="147" cm="1">
        <f t="array" ref="BE964">INDEX($K:$P,ROW(),MATCH(BE$3,$K$2:$P$2,0))/12</f>
        <v>4166.666666666667</v>
      </c>
      <c r="BF964" s="147" cm="1">
        <f t="array" ref="BF964">INDEX($K:$P,ROW(),MATCH(BF$3,$K$2:$P$2,0))/12</f>
        <v>4166.666666666667</v>
      </c>
      <c r="BG964" s="147" cm="1">
        <f t="array" ref="BG964">INDEX($K:$P,ROW(),MATCH(BG$3,$K$2:$P$2,0))/12</f>
        <v>4166.666666666667</v>
      </c>
      <c r="BH964" s="147" cm="1">
        <f t="array" ref="BH964">INDEX($K:$P,ROW(),MATCH(BH$3,$K$2:$P$2,0))/12</f>
        <v>4166.666666666667</v>
      </c>
      <c r="BI964" s="147" cm="1">
        <f t="array" ref="BI964">INDEX($K:$P,ROW(),MATCH(BI$3,$K$2:$P$2,0))/12</f>
        <v>4166.666666666667</v>
      </c>
      <c r="BJ964" s="147" cm="1">
        <f t="array" ref="BJ964">INDEX($K:$P,ROW(),MATCH(BJ$3,$K$2:$P$2,0))/12</f>
        <v>4166.666666666667</v>
      </c>
      <c r="BK964" s="147" cm="1">
        <f t="array" ref="BK964">INDEX($K:$P,ROW(),MATCH(BK$3,$K$2:$P$2,0))/12</f>
        <v>4166.666666666667</v>
      </c>
      <c r="BL964" s="147" cm="1">
        <f t="array" ref="BL964">INDEX($K:$P,ROW(),MATCH(BL$3,$K$2:$P$2,0))/12</f>
        <v>4166.666666666667</v>
      </c>
      <c r="BM964" s="147" cm="1">
        <f t="array" ref="BM964">INDEX($K:$P,ROW(),MATCH(BM$3,$K$2:$P$2,0))/12</f>
        <v>4166.666666666667</v>
      </c>
      <c r="BN964" s="147" cm="1">
        <f t="array" ref="BN964">INDEX($K:$P,ROW(),MATCH(BN$3,$K$2:$P$2,0))/12</f>
        <v>4166.666666666667</v>
      </c>
      <c r="BO964" s="147" cm="1">
        <f t="array" ref="BO964">INDEX($K:$P,ROW(),MATCH(BO$3,$K$2:$P$2,0))/12</f>
        <v>4166.666666666667</v>
      </c>
      <c r="BP964" s="147" cm="1">
        <f t="array" ref="BP964">INDEX($K:$P,ROW(),MATCH(BP$3,$K$2:$P$2,0))/12</f>
        <v>4166.666666666667</v>
      </c>
      <c r="BQ964" s="147" cm="1">
        <f t="array" ref="BQ964">INDEX($K:$P,ROW(),MATCH(BQ$3,$K$2:$P$2,0))/12</f>
        <v>4166.666666666667</v>
      </c>
      <c r="BR964" s="147" cm="1">
        <f t="array" ref="BR964">INDEX($K:$P,ROW(),MATCH(BR$3,$K$2:$P$2,0))/12</f>
        <v>4166.666666666667</v>
      </c>
      <c r="BS964" s="147" cm="1">
        <f t="array" ref="BS964">INDEX($K:$P,ROW(),MATCH(BS$3,$K$2:$P$2,0))/12</f>
        <v>4166.666666666667</v>
      </c>
      <c r="BT964" s="147" cm="1">
        <f t="array" ref="BT964">INDEX($K:$P,ROW(),MATCH(BT$3,$K$2:$P$2,0))/12</f>
        <v>4166.666666666667</v>
      </c>
      <c r="BU964" s="147" cm="1">
        <f t="array" ref="BU964">INDEX($K:$P,ROW(),MATCH(BU$3,$K$2:$P$2,0))/12</f>
        <v>4166.666666666667</v>
      </c>
      <c r="BV964" s="147" cm="1">
        <f t="array" ref="BV964">INDEX($K:$P,ROW(),MATCH(BV$3,$K$2:$P$2,0))/12</f>
        <v>4166.666666666667</v>
      </c>
      <c r="BW964" s="147" cm="1">
        <f t="array" ref="BW964">INDEX($K:$P,ROW(),MATCH(BW$3,$K$2:$P$2,0))/12</f>
        <v>4166.666666666667</v>
      </c>
      <c r="BX964" s="147" cm="1">
        <f t="array" ref="BX964">INDEX($K:$P,ROW(),MATCH(BX$3,$K$2:$P$2,0))/12</f>
        <v>4166.666666666667</v>
      </c>
      <c r="BY964" s="147" cm="1">
        <f t="array" ref="BY964">INDEX($K:$P,ROW(),MATCH(BY$3,$K$2:$P$2,0))/12</f>
        <v>4166.666666666667</v>
      </c>
      <c r="BZ964" s="147" cm="1">
        <f t="array" ref="BZ964">INDEX($K:$P,ROW(),MATCH(BZ$3,$K$2:$P$2,0))/12</f>
        <v>4166.666666666667</v>
      </c>
      <c r="CA964" s="147" cm="1">
        <f t="array" ref="CA964">INDEX($K:$P,ROW(),MATCH(CA$3,$K$2:$P$2,0))/12</f>
        <v>4166.666666666667</v>
      </c>
      <c r="CB964" s="147" cm="1">
        <f t="array" ref="CB964">INDEX($K:$P,ROW(),MATCH(CB$3,$K$2:$P$2,0))/12</f>
        <v>4166.666666666667</v>
      </c>
      <c r="CC964" s="147" cm="1">
        <f t="array" ref="CC964">INDEX($K:$P,ROW(),MATCH(CC$3,$K$2:$P$2,0))/12</f>
        <v>4166.666666666667</v>
      </c>
      <c r="CD964" s="147" cm="1">
        <f t="array" ref="CD964">INDEX($K:$P,ROW(),MATCH(CD$3,$K$2:$P$2,0))/12</f>
        <v>4166.666666666667</v>
      </c>
      <c r="CE964" s="147" cm="1">
        <f t="array" ref="CE964">INDEX($K:$P,ROW(),MATCH(CE$3,$K$2:$P$2,0))/12</f>
        <v>4166.666666666667</v>
      </c>
      <c r="CF964" s="147" cm="1">
        <f t="array" ref="CF964">INDEX($K:$P,ROW(),MATCH(CF$3,$K$2:$P$2,0))/12</f>
        <v>4166.666666666667</v>
      </c>
      <c r="CG964" s="147" cm="1">
        <f t="array" ref="CG964">INDEX($K:$P,ROW(),MATCH(CG$3,$K$2:$P$2,0))/12</f>
        <v>4166.666666666667</v>
      </c>
      <c r="CH964" s="147" cm="1">
        <f t="array" ref="CH964">INDEX($K:$P,ROW(),MATCH(CH$3,$K$2:$P$2,0))/12</f>
        <v>4166.666666666667</v>
      </c>
      <c r="CI964" s="147" cm="1">
        <f t="array" ref="CI964">INDEX($K:$P,ROW(),MATCH(CI$3,$K$2:$P$2,0))/12</f>
        <v>4166.666666666667</v>
      </c>
      <c r="CJ964" s="147" cm="1">
        <f t="array" ref="CJ964">INDEX($K:$P,ROW(),MATCH(CJ$3,$K$2:$P$2,0))/12</f>
        <v>4166.666666666667</v>
      </c>
      <c r="CK964" s="147" cm="1">
        <f t="array" ref="CK964">INDEX($K:$P,ROW(),MATCH(CK$3,$K$2:$P$2,0))/12</f>
        <v>4166.666666666667</v>
      </c>
      <c r="CL964" s="147" cm="1">
        <f t="array" ref="CL964">INDEX($K:$P,ROW(),MATCH(CL$3,$K$2:$P$2,0))/12</f>
        <v>4166.666666666667</v>
      </c>
      <c r="CN964" s="60"/>
      <c r="CO964" s="147" t="e" cm="1">
        <f t="array" ref="CO964">INDEX($K:$P,ROW(),MATCH(CO$3,$K$2:$P$2,0))/CO$5</f>
        <v>#N/A</v>
      </c>
      <c r="CP964" s="147" t="e" cm="1">
        <f t="array" ref="CP964">INDEX($K:$P,ROW(),MATCH(CP$3,$K$2:$P$2,0))/CP$5</f>
        <v>#N/A</v>
      </c>
      <c r="CQ964" s="147" t="e" cm="1">
        <f t="array" ref="CQ964">INDEX($K:$P,ROW(),MATCH(CQ$3,$K$2:$P$2,0))/CQ$5</f>
        <v>#N/A</v>
      </c>
      <c r="CR964" s="147" t="e" cm="1">
        <f t="array" ref="CR964">INDEX($K:$P,ROW(),MATCH(CR$3,$K$2:$P$2,0))/CR$5</f>
        <v>#N/A</v>
      </c>
      <c r="CS964" s="147" t="e" cm="1">
        <f t="array" ref="CS964">INDEX($K:$P,ROW(),MATCH(CS$3,$K$2:$P$2,0))/CS$5</f>
        <v>#N/A</v>
      </c>
      <c r="CT964" s="147" t="e" cm="1">
        <f t="array" ref="CT964">INDEX($K:$P,ROW(),MATCH(CT$3,$K$2:$P$2,0))/CT$5</f>
        <v>#N/A</v>
      </c>
      <c r="CU964" s="147" t="e" cm="1">
        <f t="array" ref="CU964">INDEX($K:$P,ROW(),MATCH(CU$3,$K$2:$P$2,0))/CU$5</f>
        <v>#N/A</v>
      </c>
      <c r="CV964" s="147" t="e" cm="1">
        <f t="array" ref="CV964">INDEX($K:$P,ROW(),MATCH(CV$3,$K$2:$P$2,0))/CV$5</f>
        <v>#N/A</v>
      </c>
      <c r="CW964" s="147" t="e" cm="1">
        <f t="array" ref="CW964">INDEX($K:$P,ROW(),MATCH(CW$3,$K$2:$P$2,0))/CW$5</f>
        <v>#N/A</v>
      </c>
      <c r="CX964" s="147" t="e" cm="1">
        <f t="array" ref="CX964">INDEX($K:$P,ROW(),MATCH(CX$3,$K$2:$P$2,0))/CX$5</f>
        <v>#N/A</v>
      </c>
      <c r="CY964" s="147" t="e" cm="1">
        <f t="array" ref="CY964">INDEX($K:$P,ROW(),MATCH(CY$3,$K$2:$P$2,0))/CL$5</f>
        <v>#N/A</v>
      </c>
      <c r="CZ964" s="147" t="e" cm="1">
        <f t="array" ref="CZ964">INDEX($K:$P,ROW(),MATCH(CZ$3,$K$2:$P$2,0))/CZ$5</f>
        <v>#N/A</v>
      </c>
      <c r="DA964" s="147" t="e" cm="1">
        <f t="array" ref="DA964">INDEX($K:$P,ROW(),MATCH(DA$3,$K$2:$P$2,0))/DA$5</f>
        <v>#N/A</v>
      </c>
      <c r="DB964" s="147" t="e" cm="1">
        <f t="array" ref="DB964">INDEX($K:$P,ROW(),MATCH(DB$3,$K$2:$P$2,0))/DB$5</f>
        <v>#N/A</v>
      </c>
      <c r="DC964" s="147" t="e" cm="1">
        <f t="array" ref="DC964">INDEX($K:$P,ROW(),MATCH(DC$3,$K$2:$P$2,0))/DC$5</f>
        <v>#N/A</v>
      </c>
      <c r="DD964" s="147" t="e" cm="1">
        <f t="array" ref="DD964">INDEX($K:$P,ROW(),MATCH(DD$3,$K$2:$P$2,0))/DD$5</f>
        <v>#N/A</v>
      </c>
      <c r="DE964" s="147" t="e" cm="1">
        <f t="array" ref="DE964">INDEX($K:$P,ROW(),MATCH(DE$3,$K$2:$P$2,0))/DE$5</f>
        <v>#N/A</v>
      </c>
      <c r="DF964" s="147" t="e" cm="1">
        <f t="array" ref="DF964">INDEX($K:$P,ROW(),MATCH(DF$3,$K$2:$P$2,0))/DF$5</f>
        <v>#N/A</v>
      </c>
      <c r="DG964" s="147" t="e" cm="1">
        <f t="array" ref="DG964">INDEX($K:$P,ROW(),MATCH(DG$3,$K$2:$P$2,0))/DG$5</f>
        <v>#N/A</v>
      </c>
      <c r="DH964" s="147" t="e" cm="1">
        <f t="array" ref="DH964">INDEX($K:$P,ROW(),MATCH(DH$3,$K$2:$P$2,0))/DH$5</f>
        <v>#N/A</v>
      </c>
      <c r="DI964" s="147" t="e" cm="1">
        <f t="array" ref="DI964">INDEX($K:$P,ROW(),MATCH(DI$3,$K$2:$P$2,0))/DI$5</f>
        <v>#N/A</v>
      </c>
      <c r="DJ964" s="147" t="e" cm="1">
        <f t="array" ref="DJ964">INDEX($K:$P,ROW(),MATCH(DJ$3,$K$2:$P$2,0))/DJ$5</f>
        <v>#N/A</v>
      </c>
      <c r="DK964" s="147" t="e" cm="1">
        <f t="array" ref="DK964">INDEX($K:$P,ROW(),MATCH(DK$3,$K$2:$P$2,0))/DK$5</f>
        <v>#N/A</v>
      </c>
      <c r="DL964" s="147" t="e" cm="1">
        <f t="array" ref="DL964">INDEX($K:$P,ROW(),MATCH(DL$3,$K$2:$P$2,0))/DL$5</f>
        <v>#N/A</v>
      </c>
    </row>
    <row r="965" spans="1:116" x14ac:dyDescent="0.4">
      <c r="C965" t="s">
        <v>203</v>
      </c>
      <c r="D965" t="s">
        <v>764</v>
      </c>
      <c r="E965" s="8" t="str">
        <f t="shared" si="1124"/>
        <v>965 DCHC-S</v>
      </c>
      <c r="G965" s="126" t="str">
        <f>"Expense - "&amp;SUBSTITUTE(G960,":","")</f>
        <v>Expense - Headcount - revenue driven</v>
      </c>
      <c r="H965" s="27"/>
      <c r="I965" s="78"/>
      <c r="J965" s="78"/>
      <c r="K965" s="63">
        <f ca="1">SUMIF($3:$3,K$2,965:965)</f>
        <v>-49999.999999999993</v>
      </c>
      <c r="L965" s="63">
        <f t="shared" ref="L965:P965" ca="1" si="1125">SUMIF($3:$3,L$2,965:965)</f>
        <v>-49999.999999999993</v>
      </c>
      <c r="M965" s="63">
        <f t="shared" ca="1" si="1125"/>
        <v>-49999.999999999993</v>
      </c>
      <c r="N965" s="63">
        <f t="shared" ca="1" si="1125"/>
        <v>-49999.999999999993</v>
      </c>
      <c r="O965" s="63">
        <f t="shared" ca="1" si="1125"/>
        <v>-49999.999999999993</v>
      </c>
      <c r="P965" s="63">
        <f t="shared" ca="1" si="1125"/>
        <v>-49999.999999999993</v>
      </c>
      <c r="R965" s="33"/>
      <c r="S965" s="148">
        <f t="shared" ref="S965:AX965" ca="1" si="1126">-S964*S963</f>
        <v>-4166.666666666667</v>
      </c>
      <c r="T965" s="148">
        <f t="shared" ca="1" si="1126"/>
        <v>-4166.666666666667</v>
      </c>
      <c r="U965" s="148">
        <f t="shared" ca="1" si="1126"/>
        <v>-4166.666666666667</v>
      </c>
      <c r="V965" s="148">
        <f t="shared" ca="1" si="1126"/>
        <v>-4166.666666666667</v>
      </c>
      <c r="W965" s="148">
        <f t="shared" ca="1" si="1126"/>
        <v>-4166.666666666667</v>
      </c>
      <c r="X965" s="148">
        <f t="shared" ca="1" si="1126"/>
        <v>-4166.666666666667</v>
      </c>
      <c r="Y965" s="148">
        <f t="shared" ca="1" si="1126"/>
        <v>-4166.666666666667</v>
      </c>
      <c r="Z965" s="148">
        <f t="shared" ca="1" si="1126"/>
        <v>-4166.666666666667</v>
      </c>
      <c r="AA965" s="148">
        <f t="shared" ca="1" si="1126"/>
        <v>-4166.666666666667</v>
      </c>
      <c r="AB965" s="148">
        <f t="shared" ca="1" si="1126"/>
        <v>-4166.666666666667</v>
      </c>
      <c r="AC965" s="148">
        <f t="shared" ca="1" si="1126"/>
        <v>-4166.666666666667</v>
      </c>
      <c r="AD965" s="148">
        <f t="shared" ca="1" si="1126"/>
        <v>-4166.666666666667</v>
      </c>
      <c r="AE965" s="148">
        <f t="shared" ca="1" si="1126"/>
        <v>-4166.666666666667</v>
      </c>
      <c r="AF965" s="148">
        <f t="shared" ca="1" si="1126"/>
        <v>-4166.666666666667</v>
      </c>
      <c r="AG965" s="148">
        <f t="shared" ca="1" si="1126"/>
        <v>-4166.666666666667</v>
      </c>
      <c r="AH965" s="148">
        <f t="shared" ca="1" si="1126"/>
        <v>-4166.666666666667</v>
      </c>
      <c r="AI965" s="148">
        <f t="shared" ca="1" si="1126"/>
        <v>-4166.666666666667</v>
      </c>
      <c r="AJ965" s="148">
        <f t="shared" ca="1" si="1126"/>
        <v>-4166.666666666667</v>
      </c>
      <c r="AK965" s="148">
        <f t="shared" ca="1" si="1126"/>
        <v>-4166.666666666667</v>
      </c>
      <c r="AL965" s="148">
        <f t="shared" ca="1" si="1126"/>
        <v>-4166.666666666667</v>
      </c>
      <c r="AM965" s="148">
        <f t="shared" ca="1" si="1126"/>
        <v>-4166.666666666667</v>
      </c>
      <c r="AN965" s="148">
        <f t="shared" ca="1" si="1126"/>
        <v>-4166.666666666667</v>
      </c>
      <c r="AO965" s="148">
        <f t="shared" ca="1" si="1126"/>
        <v>-4166.666666666667</v>
      </c>
      <c r="AP965" s="148">
        <f t="shared" ca="1" si="1126"/>
        <v>-4166.666666666667</v>
      </c>
      <c r="AQ965" s="148">
        <f t="shared" ca="1" si="1126"/>
        <v>-4166.666666666667</v>
      </c>
      <c r="AR965" s="148">
        <f t="shared" ca="1" si="1126"/>
        <v>-4166.666666666667</v>
      </c>
      <c r="AS965" s="148">
        <f t="shared" ca="1" si="1126"/>
        <v>-4166.666666666667</v>
      </c>
      <c r="AT965" s="148">
        <f t="shared" ca="1" si="1126"/>
        <v>-4166.666666666667</v>
      </c>
      <c r="AU965" s="148">
        <f t="shared" ca="1" si="1126"/>
        <v>-4166.666666666667</v>
      </c>
      <c r="AV965" s="148">
        <f t="shared" ca="1" si="1126"/>
        <v>-4166.666666666667</v>
      </c>
      <c r="AW965" s="148">
        <f t="shared" ca="1" si="1126"/>
        <v>-4166.666666666667</v>
      </c>
      <c r="AX965" s="148">
        <f t="shared" ca="1" si="1126"/>
        <v>-4166.666666666667</v>
      </c>
      <c r="AY965" s="148">
        <f t="shared" ref="AY965:CD965" ca="1" si="1127">-AY964*AY963</f>
        <v>-4166.666666666667</v>
      </c>
      <c r="AZ965" s="148">
        <f t="shared" ca="1" si="1127"/>
        <v>-4166.666666666667</v>
      </c>
      <c r="BA965" s="148">
        <f t="shared" ca="1" si="1127"/>
        <v>-4166.666666666667</v>
      </c>
      <c r="BB965" s="148">
        <f t="shared" ca="1" si="1127"/>
        <v>-4166.666666666667</v>
      </c>
      <c r="BC965" s="148">
        <f t="shared" ca="1" si="1127"/>
        <v>-4166.666666666667</v>
      </c>
      <c r="BD965" s="148">
        <f t="shared" ca="1" si="1127"/>
        <v>-4166.666666666667</v>
      </c>
      <c r="BE965" s="148">
        <f t="shared" ca="1" si="1127"/>
        <v>-4166.666666666667</v>
      </c>
      <c r="BF965" s="148">
        <f t="shared" ca="1" si="1127"/>
        <v>-4166.666666666667</v>
      </c>
      <c r="BG965" s="148">
        <f t="shared" ca="1" si="1127"/>
        <v>-4166.666666666667</v>
      </c>
      <c r="BH965" s="148">
        <f t="shared" ca="1" si="1127"/>
        <v>-4166.666666666667</v>
      </c>
      <c r="BI965" s="148">
        <f t="shared" ca="1" si="1127"/>
        <v>-4166.666666666667</v>
      </c>
      <c r="BJ965" s="148">
        <f t="shared" ca="1" si="1127"/>
        <v>-4166.666666666667</v>
      </c>
      <c r="BK965" s="148">
        <f t="shared" ca="1" si="1127"/>
        <v>-4166.666666666667</v>
      </c>
      <c r="BL965" s="148">
        <f t="shared" ca="1" si="1127"/>
        <v>-4166.666666666667</v>
      </c>
      <c r="BM965" s="148">
        <f t="shared" ca="1" si="1127"/>
        <v>-4166.666666666667</v>
      </c>
      <c r="BN965" s="148">
        <f t="shared" ca="1" si="1127"/>
        <v>-4166.666666666667</v>
      </c>
      <c r="BO965" s="148">
        <f t="shared" ca="1" si="1127"/>
        <v>-4166.666666666667</v>
      </c>
      <c r="BP965" s="148">
        <f t="shared" ca="1" si="1127"/>
        <v>-4166.666666666667</v>
      </c>
      <c r="BQ965" s="148">
        <f t="shared" ca="1" si="1127"/>
        <v>-4166.666666666667</v>
      </c>
      <c r="BR965" s="148">
        <f t="shared" ca="1" si="1127"/>
        <v>-4166.666666666667</v>
      </c>
      <c r="BS965" s="148">
        <f t="shared" ca="1" si="1127"/>
        <v>-4166.666666666667</v>
      </c>
      <c r="BT965" s="148">
        <f t="shared" ca="1" si="1127"/>
        <v>-4166.666666666667</v>
      </c>
      <c r="BU965" s="148">
        <f t="shared" ca="1" si="1127"/>
        <v>-4166.666666666667</v>
      </c>
      <c r="BV965" s="148">
        <f t="shared" ca="1" si="1127"/>
        <v>-4166.666666666667</v>
      </c>
      <c r="BW965" s="148">
        <f t="shared" ca="1" si="1127"/>
        <v>-4166.666666666667</v>
      </c>
      <c r="BX965" s="148">
        <f t="shared" ca="1" si="1127"/>
        <v>-4166.666666666667</v>
      </c>
      <c r="BY965" s="148">
        <f t="shared" ca="1" si="1127"/>
        <v>-4166.666666666667</v>
      </c>
      <c r="BZ965" s="148">
        <f t="shared" ca="1" si="1127"/>
        <v>-4166.666666666667</v>
      </c>
      <c r="CA965" s="148">
        <f t="shared" ca="1" si="1127"/>
        <v>-4166.666666666667</v>
      </c>
      <c r="CB965" s="148">
        <f t="shared" ca="1" si="1127"/>
        <v>-4166.666666666667</v>
      </c>
      <c r="CC965" s="148">
        <f t="shared" ca="1" si="1127"/>
        <v>-4166.666666666667</v>
      </c>
      <c r="CD965" s="148">
        <f t="shared" ca="1" si="1127"/>
        <v>-4166.666666666667</v>
      </c>
      <c r="CE965" s="148">
        <f t="shared" ref="CE965:CL965" ca="1" si="1128">-CE964*CE963</f>
        <v>-4166.666666666667</v>
      </c>
      <c r="CF965" s="148">
        <f t="shared" ca="1" si="1128"/>
        <v>-4166.666666666667</v>
      </c>
      <c r="CG965" s="148">
        <f t="shared" ca="1" si="1128"/>
        <v>-4166.666666666667</v>
      </c>
      <c r="CH965" s="148">
        <f t="shared" ca="1" si="1128"/>
        <v>-4166.666666666667</v>
      </c>
      <c r="CI965" s="148">
        <f t="shared" ca="1" si="1128"/>
        <v>-4166.666666666667</v>
      </c>
      <c r="CJ965" s="148">
        <f t="shared" ca="1" si="1128"/>
        <v>-4166.666666666667</v>
      </c>
      <c r="CK965" s="148">
        <f t="shared" ca="1" si="1128"/>
        <v>-4166.666666666667</v>
      </c>
      <c r="CL965" s="148">
        <f t="shared" ca="1" si="1128"/>
        <v>-4166.666666666667</v>
      </c>
      <c r="CN965" s="78"/>
      <c r="CO965" s="148" t="e">
        <f ca="1">-CO54*CO963</f>
        <v>#N/A</v>
      </c>
      <c r="CP965" s="148" t="e">
        <f ca="1">-CP54*CP963</f>
        <v>#N/A</v>
      </c>
      <c r="CQ965" s="148" t="e">
        <f ca="1">-CQ54*CQ963</f>
        <v>#N/A</v>
      </c>
      <c r="CR965" s="148" t="e">
        <f ca="1">-CR54*CR963</f>
        <v>#N/A</v>
      </c>
      <c r="CS965" s="148" t="e">
        <f ca="1">-CS54*CS963</f>
        <v>#N/A</v>
      </c>
      <c r="CT965" s="148" t="e">
        <f ca="1">-CT54*CT963</f>
        <v>#N/A</v>
      </c>
      <c r="CU965" s="148" t="e">
        <f ca="1">-CU54*CU963</f>
        <v>#N/A</v>
      </c>
      <c r="CV965" s="148" t="e">
        <f ca="1">-CV54*CV963</f>
        <v>#N/A</v>
      </c>
      <c r="CW965" s="148" t="e">
        <f ca="1">-CW54*CW963</f>
        <v>#N/A</v>
      </c>
      <c r="CX965" s="148" t="e">
        <f ca="1">-CX54*CX963</f>
        <v>#N/A</v>
      </c>
      <c r="CY965" s="148" t="e">
        <f ca="1">-CY54*CY963</f>
        <v>#N/A</v>
      </c>
      <c r="CZ965" s="148" t="e">
        <f ca="1">-CZ54*CZ963</f>
        <v>#N/A</v>
      </c>
      <c r="DA965" s="148" t="e">
        <f ca="1">-DA54*DA963</f>
        <v>#N/A</v>
      </c>
      <c r="DB965" s="148" t="e">
        <f ca="1">-DB54*DB963</f>
        <v>#N/A</v>
      </c>
      <c r="DC965" s="148" t="e">
        <f ca="1">-DC54*DC963</f>
        <v>#N/A</v>
      </c>
      <c r="DD965" s="148" t="e">
        <f ca="1">-DD54*DD963</f>
        <v>#N/A</v>
      </c>
      <c r="DE965" s="148" t="e">
        <f ca="1">-DE54*DE963</f>
        <v>#N/A</v>
      </c>
      <c r="DF965" s="148" t="e">
        <f ca="1">-DF54*DF963</f>
        <v>#N/A</v>
      </c>
      <c r="DG965" s="148" t="e">
        <f ca="1">-DG54*DG963</f>
        <v>#N/A</v>
      </c>
      <c r="DH965" s="148" t="e">
        <f ca="1">-DH54*DH963</f>
        <v>#N/A</v>
      </c>
      <c r="DI965" s="148" t="e">
        <f ca="1">-DI54*DI963</f>
        <v>#N/A</v>
      </c>
      <c r="DJ965" s="148" t="e">
        <f ca="1">-DJ54*DJ963</f>
        <v>#N/A</v>
      </c>
      <c r="DK965" s="148" t="e">
        <f ca="1">-DK54*DK963</f>
        <v>#N/A</v>
      </c>
      <c r="DL965" s="148" t="e">
        <f ca="1">-DL54*DL963</f>
        <v>#N/A</v>
      </c>
    </row>
    <row r="966" spans="1:116" x14ac:dyDescent="0.4">
      <c r="B966" t="s">
        <v>244</v>
      </c>
      <c r="D966" t="s">
        <v>764</v>
      </c>
      <c r="E966" s="8" t="str">
        <f t="shared" si="1124"/>
        <v>966 DCHC-S</v>
      </c>
      <c r="S966" s="72"/>
      <c r="T966" s="72"/>
      <c r="U966" s="72"/>
      <c r="V966" s="72"/>
      <c r="W966" s="72"/>
      <c r="X966" s="72"/>
      <c r="Y966" s="72"/>
      <c r="Z966" s="72"/>
      <c r="AA966" s="72"/>
      <c r="AB966" s="72"/>
      <c r="AC966" s="72"/>
      <c r="AD966" s="72"/>
      <c r="AE966" s="72"/>
      <c r="AF966" s="72"/>
      <c r="AG966" s="72"/>
      <c r="AH966" s="72"/>
      <c r="AI966" s="72"/>
      <c r="AJ966" s="72"/>
      <c r="AK966" s="72"/>
      <c r="AL966" s="72"/>
      <c r="AM966" s="72"/>
      <c r="AN966" s="72"/>
      <c r="AO966" s="72"/>
      <c r="AP966" s="72"/>
      <c r="AQ966" s="72"/>
      <c r="AR966" s="72"/>
      <c r="AS966" s="72"/>
      <c r="AT966" s="72"/>
      <c r="AU966" s="72"/>
      <c r="AV966" s="72"/>
      <c r="AW966" s="72"/>
      <c r="AX966" s="72"/>
      <c r="AY966" s="72"/>
      <c r="AZ966" s="72"/>
      <c r="BA966" s="72"/>
      <c r="BB966" s="72"/>
      <c r="BC966" s="72"/>
      <c r="BD966" s="72"/>
      <c r="BE966" s="72"/>
      <c r="BF966" s="72"/>
      <c r="BG966" s="72"/>
      <c r="BH966" s="72"/>
      <c r="BI966" s="72"/>
      <c r="BJ966" s="72"/>
      <c r="BK966" s="72"/>
      <c r="BL966" s="72"/>
      <c r="BM966" s="72"/>
      <c r="BN966" s="72"/>
      <c r="BO966" s="72"/>
      <c r="BP966" s="72"/>
      <c r="BQ966" s="72"/>
      <c r="BR966" s="72"/>
      <c r="BS966" s="72"/>
      <c r="BT966" s="72"/>
      <c r="BU966" s="72"/>
      <c r="BV966" s="72"/>
      <c r="BW966" s="72"/>
      <c r="BX966" s="72"/>
      <c r="BY966" s="72"/>
      <c r="BZ966" s="72"/>
      <c r="CA966" s="72"/>
      <c r="CB966" s="72"/>
      <c r="CC966" s="72"/>
      <c r="CD966" s="72"/>
      <c r="CE966" s="72"/>
      <c r="CF966" s="72"/>
      <c r="CG966" s="72"/>
      <c r="CH966" s="72"/>
      <c r="CI966" s="72"/>
      <c r="CJ966" s="72"/>
      <c r="CK966" s="72"/>
      <c r="CL966" s="72"/>
      <c r="CO966" s="72"/>
      <c r="CP966" s="72"/>
      <c r="CQ966" s="72"/>
      <c r="CR966" s="72"/>
      <c r="CS966" s="72"/>
      <c r="CT966" s="72"/>
      <c r="CU966" s="72"/>
      <c r="CV966" s="72"/>
      <c r="CW966" s="72"/>
      <c r="CX966" s="72"/>
      <c r="CY966" s="72"/>
      <c r="CZ966" s="72"/>
      <c r="DA966" s="72"/>
      <c r="DB966" s="72"/>
      <c r="DC966" s="72"/>
      <c r="DD966" s="72"/>
      <c r="DE966" s="72"/>
      <c r="DF966" s="72"/>
      <c r="DG966" s="72"/>
      <c r="DH966" s="72"/>
      <c r="DI966" s="72"/>
      <c r="DJ966" s="72"/>
      <c r="DK966" s="72"/>
      <c r="DL966" s="72"/>
    </row>
    <row r="967" spans="1:116" x14ac:dyDescent="0.4">
      <c r="B967" t="s">
        <v>332</v>
      </c>
      <c r="D967" t="s">
        <v>764</v>
      </c>
      <c r="E967" s="8" t="str">
        <f t="shared" si="1124"/>
        <v>967 DCHC-S</v>
      </c>
      <c r="G967" s="136" t="str">
        <f>G952</f>
        <v>(Primary label)</v>
      </c>
      <c r="H967" s="27"/>
      <c r="I967" s="78"/>
      <c r="J967" s="78"/>
      <c r="K967" s="33"/>
      <c r="L967" s="33"/>
      <c r="M967" s="33"/>
      <c r="N967" s="33"/>
      <c r="O967" s="33"/>
      <c r="P967" s="33"/>
      <c r="R967" s="33"/>
      <c r="S967" s="77"/>
      <c r="T967" s="77"/>
      <c r="U967" s="77"/>
      <c r="V967" s="77"/>
      <c r="W967" s="77"/>
      <c r="X967" s="77"/>
      <c r="Y967" s="77"/>
      <c r="Z967" s="77"/>
      <c r="AA967" s="77"/>
      <c r="AB967" s="77"/>
      <c r="AC967" s="77"/>
      <c r="AD967" s="77"/>
      <c r="AE967" s="77"/>
      <c r="AF967" s="77"/>
      <c r="AG967" s="77"/>
      <c r="AH967" s="77"/>
      <c r="AI967" s="77"/>
      <c r="AJ967" s="77"/>
      <c r="AK967" s="77"/>
      <c r="AL967" s="77"/>
      <c r="AM967" s="77"/>
      <c r="AN967" s="77"/>
      <c r="AO967" s="77"/>
      <c r="AP967" s="77"/>
      <c r="AQ967" s="77"/>
      <c r="AR967" s="77"/>
      <c r="AS967" s="77"/>
      <c r="AT967" s="77"/>
      <c r="AU967" s="77"/>
      <c r="AV967" s="77"/>
      <c r="AW967" s="77"/>
      <c r="AX967" s="77"/>
      <c r="AY967" s="77"/>
      <c r="AZ967" s="77"/>
      <c r="BA967" s="77"/>
      <c r="BB967" s="77"/>
      <c r="BC967" s="77"/>
      <c r="BD967" s="77"/>
      <c r="BE967" s="77"/>
      <c r="BF967" s="77"/>
      <c r="BG967" s="77"/>
      <c r="BH967" s="77"/>
      <c r="BI967" s="77"/>
      <c r="BJ967" s="77"/>
      <c r="BK967" s="77"/>
      <c r="BL967" s="77"/>
      <c r="BM967" s="77"/>
      <c r="BN967" s="77"/>
      <c r="BO967" s="77"/>
      <c r="BP967" s="77"/>
      <c r="BQ967" s="77"/>
      <c r="BR967" s="77"/>
      <c r="BS967" s="77"/>
      <c r="BT967" s="77"/>
      <c r="BU967" s="77"/>
      <c r="BV967" s="77"/>
      <c r="BW967" s="77"/>
      <c r="BX967" s="77"/>
      <c r="BY967" s="77"/>
      <c r="BZ967" s="77"/>
      <c r="CA967" s="77"/>
      <c r="CB967" s="77"/>
      <c r="CC967" s="77"/>
      <c r="CD967" s="77"/>
      <c r="CE967" s="77"/>
      <c r="CF967" s="77"/>
      <c r="CG967" s="77"/>
      <c r="CH967" s="77"/>
      <c r="CI967" s="77"/>
      <c r="CJ967" s="77"/>
      <c r="CK967" s="77"/>
      <c r="CL967" s="77"/>
      <c r="CN967" s="78"/>
      <c r="CO967" s="77"/>
      <c r="CP967" s="77"/>
      <c r="CQ967" s="77"/>
      <c r="CR967" s="77"/>
      <c r="CS967" s="77"/>
      <c r="CT967" s="77"/>
      <c r="CU967" s="77"/>
      <c r="CV967" s="77"/>
      <c r="CW967" s="77"/>
      <c r="CX967" s="77"/>
      <c r="CY967" s="77"/>
      <c r="CZ967" s="77"/>
      <c r="DA967" s="77"/>
      <c r="DB967" s="77"/>
      <c r="DC967" s="77"/>
      <c r="DD967" s="77"/>
      <c r="DE967" s="77"/>
      <c r="DF967" s="77"/>
      <c r="DG967" s="77"/>
      <c r="DH967" s="77"/>
      <c r="DI967" s="77"/>
      <c r="DJ967" s="77"/>
      <c r="DK967" s="77"/>
      <c r="DL967" s="77"/>
    </row>
    <row r="968" spans="1:116" x14ac:dyDescent="0.4">
      <c r="B968" t="s">
        <v>332</v>
      </c>
      <c r="D968" t="s">
        <v>764</v>
      </c>
      <c r="E968" s="8" t="str">
        <f>ROW()&amp;" "&amp;D968</f>
        <v>968 DCHC-S</v>
      </c>
      <c r="G968" s="136" t="str">
        <f>G953</f>
        <v>primary unit</v>
      </c>
      <c r="H968" s="12"/>
      <c r="I968" s="60"/>
      <c r="J968" s="60"/>
      <c r="K968" s="21"/>
      <c r="L968" s="21"/>
      <c r="M968" s="21"/>
      <c r="N968" s="21"/>
      <c r="O968" s="21"/>
      <c r="P968" s="21"/>
      <c r="R968" s="20"/>
      <c r="S968" s="150"/>
      <c r="T968" s="150"/>
      <c r="U968" s="150"/>
      <c r="V968" s="150"/>
      <c r="W968" s="150"/>
      <c r="X968" s="150"/>
      <c r="Y968" s="150"/>
      <c r="Z968" s="150"/>
      <c r="AA968" s="150"/>
      <c r="AB968" s="150"/>
      <c r="AC968" s="150"/>
      <c r="AD968" s="150"/>
      <c r="AE968" s="150"/>
      <c r="AF968" s="150"/>
      <c r="AG968" s="150"/>
      <c r="AH968" s="150"/>
      <c r="AI968" s="150"/>
      <c r="AJ968" s="150"/>
      <c r="AK968" s="150"/>
      <c r="AL968" s="150"/>
      <c r="AM968" s="150"/>
      <c r="AN968" s="150"/>
      <c r="AO968" s="150"/>
      <c r="AP968" s="150"/>
      <c r="AQ968" s="150"/>
      <c r="AR968" s="150"/>
      <c r="AS968" s="150"/>
      <c r="AT968" s="150"/>
      <c r="AU968" s="150"/>
      <c r="AV968" s="150"/>
      <c r="AW968" s="150"/>
      <c r="AX968" s="150"/>
      <c r="AY968" s="150"/>
      <c r="AZ968" s="150"/>
      <c r="BA968" s="150"/>
      <c r="BB968" s="150"/>
      <c r="BC968" s="150"/>
      <c r="BD968" s="150"/>
      <c r="BE968" s="150"/>
      <c r="BF968" s="150"/>
      <c r="BG968" s="150"/>
      <c r="BH968" s="150"/>
      <c r="BI968" s="150"/>
      <c r="BJ968" s="150"/>
      <c r="BK968" s="150"/>
      <c r="BL968" s="150"/>
      <c r="BM968" s="150"/>
      <c r="BN968" s="150"/>
      <c r="BO968" s="150"/>
      <c r="BP968" s="150"/>
      <c r="BQ968" s="150"/>
      <c r="BR968" s="150"/>
      <c r="BS968" s="150"/>
      <c r="BT968" s="150"/>
      <c r="BU968" s="150"/>
      <c r="BV968" s="150"/>
      <c r="BW968" s="150"/>
      <c r="BX968" s="150"/>
      <c r="BY968" s="150"/>
      <c r="BZ968" s="150"/>
      <c r="CA968" s="150"/>
      <c r="CB968" s="150"/>
      <c r="CC968" s="150"/>
      <c r="CD968" s="150"/>
      <c r="CE968" s="150"/>
      <c r="CF968" s="150"/>
      <c r="CG968" s="150"/>
      <c r="CH968" s="150"/>
      <c r="CI968" s="150"/>
      <c r="CJ968" s="150"/>
      <c r="CK968" s="150"/>
      <c r="CL968" s="150"/>
      <c r="CN968" s="60"/>
      <c r="CO968" s="150"/>
      <c r="CP968" s="150"/>
      <c r="CQ968" s="150"/>
      <c r="CR968" s="150"/>
      <c r="CS968" s="150"/>
      <c r="CT968" s="150"/>
      <c r="CU968" s="150"/>
      <c r="CV968" s="150"/>
      <c r="CW968" s="150"/>
      <c r="CX968" s="150"/>
      <c r="CY968" s="150"/>
      <c r="CZ968" s="150"/>
      <c r="DA968" s="150"/>
      <c r="DB968" s="150"/>
      <c r="DC968" s="150"/>
      <c r="DD968" s="150"/>
      <c r="DE968" s="150"/>
      <c r="DF968" s="150"/>
      <c r="DG968" s="150"/>
      <c r="DH968" s="150"/>
      <c r="DI968" s="150"/>
      <c r="DJ968" s="150"/>
      <c r="DK968" s="150"/>
      <c r="DL968" s="150"/>
    </row>
    <row r="969" spans="1:116" x14ac:dyDescent="0.4">
      <c r="B969" t="s">
        <v>332</v>
      </c>
      <c r="D969" t="s">
        <v>764</v>
      </c>
      <c r="E969" s="8" t="str">
        <f t="shared" si="1124"/>
        <v>969 DCHC-S</v>
      </c>
      <c r="G969" s="136" t="str">
        <f>G954</f>
        <v>Primary revenue driver</v>
      </c>
      <c r="K969" s="53"/>
      <c r="L969" s="53"/>
      <c r="M969" s="53"/>
      <c r="N969" s="53"/>
      <c r="O969" s="53"/>
      <c r="P969" s="53"/>
      <c r="R969" s="24"/>
      <c r="S969" s="179" t="str">
        <f t="shared" ref="S969:AX969" si="1129">S954</f>
        <v>S$16</v>
      </c>
      <c r="T969" s="179" t="str">
        <f t="shared" si="1129"/>
        <v>T$16</v>
      </c>
      <c r="U969" s="179" t="str">
        <f t="shared" si="1129"/>
        <v>U$16</v>
      </c>
      <c r="V969" s="179" t="str">
        <f t="shared" si="1129"/>
        <v>V$16</v>
      </c>
      <c r="W969" s="179" t="str">
        <f t="shared" si="1129"/>
        <v>W$16</v>
      </c>
      <c r="X969" s="179" t="str">
        <f t="shared" si="1129"/>
        <v>X$16</v>
      </c>
      <c r="Y969" s="179" t="str">
        <f t="shared" si="1129"/>
        <v>Y$16</v>
      </c>
      <c r="Z969" s="179" t="str">
        <f t="shared" si="1129"/>
        <v>Z$16</v>
      </c>
      <c r="AA969" s="179" t="str">
        <f t="shared" si="1129"/>
        <v>AA$16</v>
      </c>
      <c r="AB969" s="179" t="str">
        <f t="shared" si="1129"/>
        <v>AB$16</v>
      </c>
      <c r="AC969" s="179" t="str">
        <f t="shared" si="1129"/>
        <v>AC$16</v>
      </c>
      <c r="AD969" s="179" t="str">
        <f t="shared" si="1129"/>
        <v>AD$16</v>
      </c>
      <c r="AE969" s="179" t="str">
        <f t="shared" si="1129"/>
        <v>AE$16</v>
      </c>
      <c r="AF969" s="179" t="str">
        <f t="shared" si="1129"/>
        <v>AF$16</v>
      </c>
      <c r="AG969" s="179" t="str">
        <f t="shared" si="1129"/>
        <v>AG$16</v>
      </c>
      <c r="AH969" s="179" t="str">
        <f t="shared" si="1129"/>
        <v>AH$16</v>
      </c>
      <c r="AI969" s="179" t="str">
        <f t="shared" si="1129"/>
        <v>AI$16</v>
      </c>
      <c r="AJ969" s="179" t="str">
        <f t="shared" si="1129"/>
        <v>AJ$16</v>
      </c>
      <c r="AK969" s="179" t="str">
        <f t="shared" si="1129"/>
        <v>AK$16</v>
      </c>
      <c r="AL969" s="179" t="str">
        <f t="shared" si="1129"/>
        <v>AL$16</v>
      </c>
      <c r="AM969" s="179" t="str">
        <f t="shared" si="1129"/>
        <v>AM$16</v>
      </c>
      <c r="AN969" s="179" t="str">
        <f t="shared" si="1129"/>
        <v>AN$16</v>
      </c>
      <c r="AO969" s="179" t="str">
        <f t="shared" si="1129"/>
        <v>AO$16</v>
      </c>
      <c r="AP969" s="179" t="str">
        <f t="shared" si="1129"/>
        <v>AP$16</v>
      </c>
      <c r="AQ969" s="179" t="str">
        <f t="shared" si="1129"/>
        <v>AQ$16</v>
      </c>
      <c r="AR969" s="179" t="str">
        <f t="shared" si="1129"/>
        <v>AR$16</v>
      </c>
      <c r="AS969" s="179" t="str">
        <f t="shared" si="1129"/>
        <v>AS$16</v>
      </c>
      <c r="AT969" s="179" t="str">
        <f t="shared" si="1129"/>
        <v>AT$16</v>
      </c>
      <c r="AU969" s="179" t="str">
        <f t="shared" si="1129"/>
        <v>AU$16</v>
      </c>
      <c r="AV969" s="179" t="str">
        <f t="shared" si="1129"/>
        <v>AV$16</v>
      </c>
      <c r="AW969" s="179" t="str">
        <f t="shared" si="1129"/>
        <v>AW$16</v>
      </c>
      <c r="AX969" s="179" t="str">
        <f t="shared" si="1129"/>
        <v>AX$16</v>
      </c>
      <c r="AY969" s="179" t="str">
        <f t="shared" ref="AY969:CD969" si="1130">AY954</f>
        <v>AY$16</v>
      </c>
      <c r="AZ969" s="179" t="str">
        <f t="shared" si="1130"/>
        <v>AZ$16</v>
      </c>
      <c r="BA969" s="179" t="str">
        <f t="shared" si="1130"/>
        <v>BA$16</v>
      </c>
      <c r="BB969" s="179" t="str">
        <f t="shared" si="1130"/>
        <v>BB$16</v>
      </c>
      <c r="BC969" s="179" t="str">
        <f t="shared" si="1130"/>
        <v>BC$16</v>
      </c>
      <c r="BD969" s="179" t="str">
        <f t="shared" si="1130"/>
        <v>BD$16</v>
      </c>
      <c r="BE969" s="179" t="str">
        <f t="shared" si="1130"/>
        <v>BE$16</v>
      </c>
      <c r="BF969" s="179" t="str">
        <f t="shared" si="1130"/>
        <v>BF$16</v>
      </c>
      <c r="BG969" s="179" t="str">
        <f t="shared" si="1130"/>
        <v>BG$16</v>
      </c>
      <c r="BH969" s="179" t="str">
        <f t="shared" si="1130"/>
        <v>BH$16</v>
      </c>
      <c r="BI969" s="179" t="str">
        <f t="shared" si="1130"/>
        <v>BI$16</v>
      </c>
      <c r="BJ969" s="179" t="str">
        <f t="shared" si="1130"/>
        <v>BJ$16</v>
      </c>
      <c r="BK969" s="179" t="str">
        <f t="shared" si="1130"/>
        <v>BK$16</v>
      </c>
      <c r="BL969" s="179" t="str">
        <f t="shared" si="1130"/>
        <v>BL$16</v>
      </c>
      <c r="BM969" s="179" t="str">
        <f t="shared" si="1130"/>
        <v>BM$16</v>
      </c>
      <c r="BN969" s="179" t="str">
        <f t="shared" si="1130"/>
        <v>BN$16</v>
      </c>
      <c r="BO969" s="179" t="str">
        <f t="shared" si="1130"/>
        <v>BO$16</v>
      </c>
      <c r="BP969" s="179" t="str">
        <f t="shared" si="1130"/>
        <v>BP$16</v>
      </c>
      <c r="BQ969" s="179" t="str">
        <f t="shared" si="1130"/>
        <v>BQ$16</v>
      </c>
      <c r="BR969" s="179" t="str">
        <f t="shared" si="1130"/>
        <v>BR$16</v>
      </c>
      <c r="BS969" s="179" t="str">
        <f t="shared" si="1130"/>
        <v>BS$16</v>
      </c>
      <c r="BT969" s="179" t="str">
        <f t="shared" si="1130"/>
        <v>BT$16</v>
      </c>
      <c r="BU969" s="179" t="str">
        <f t="shared" si="1130"/>
        <v>BU$16</v>
      </c>
      <c r="BV969" s="179" t="str">
        <f t="shared" si="1130"/>
        <v>BV$16</v>
      </c>
      <c r="BW969" s="179" t="str">
        <f t="shared" si="1130"/>
        <v>BW$16</v>
      </c>
      <c r="BX969" s="179" t="str">
        <f t="shared" si="1130"/>
        <v>BX$16</v>
      </c>
      <c r="BY969" s="179" t="str">
        <f t="shared" si="1130"/>
        <v>BY$16</v>
      </c>
      <c r="BZ969" s="179" t="str">
        <f t="shared" si="1130"/>
        <v>BZ$16</v>
      </c>
      <c r="CA969" s="179" t="str">
        <f t="shared" si="1130"/>
        <v>CA$16</v>
      </c>
      <c r="CB969" s="179" t="str">
        <f t="shared" si="1130"/>
        <v>CB$16</v>
      </c>
      <c r="CC969" s="179" t="str">
        <f t="shared" si="1130"/>
        <v>CC$16</v>
      </c>
      <c r="CD969" s="179" t="str">
        <f t="shared" si="1130"/>
        <v>CD$16</v>
      </c>
      <c r="CE969" s="179" t="str">
        <f t="shared" ref="CE969:CL969" si="1131">CE954</f>
        <v>CE$16</v>
      </c>
      <c r="CF969" s="179" t="str">
        <f t="shared" si="1131"/>
        <v>CF$16</v>
      </c>
      <c r="CG969" s="179" t="str">
        <f t="shared" si="1131"/>
        <v>CG$16</v>
      </c>
      <c r="CH969" s="179" t="str">
        <f t="shared" si="1131"/>
        <v>CH$16</v>
      </c>
      <c r="CI969" s="179" t="str">
        <f t="shared" si="1131"/>
        <v>CI$16</v>
      </c>
      <c r="CJ969" s="179" t="str">
        <f t="shared" si="1131"/>
        <v>CJ$16</v>
      </c>
      <c r="CK969" s="179" t="str">
        <f t="shared" si="1131"/>
        <v>CK$16</v>
      </c>
      <c r="CL969" s="179" t="str">
        <f t="shared" si="1131"/>
        <v>CL$16</v>
      </c>
      <c r="CO969" s="179" t="str">
        <f t="shared" ref="CO969:DL969" si="1132">CO954</f>
        <v>CO$16</v>
      </c>
      <c r="CP969" s="179" t="str">
        <f t="shared" si="1132"/>
        <v>CP$16</v>
      </c>
      <c r="CQ969" s="179" t="str">
        <f t="shared" si="1132"/>
        <v>CQ$16</v>
      </c>
      <c r="CR969" s="179" t="str">
        <f t="shared" si="1132"/>
        <v>CR$16</v>
      </c>
      <c r="CS969" s="179" t="str">
        <f t="shared" si="1132"/>
        <v>CS$16</v>
      </c>
      <c r="CT969" s="179" t="str">
        <f t="shared" si="1132"/>
        <v>CT$16</v>
      </c>
      <c r="CU969" s="179" t="str">
        <f t="shared" si="1132"/>
        <v>CU$16</v>
      </c>
      <c r="CV969" s="179" t="str">
        <f t="shared" si="1132"/>
        <v>CV$16</v>
      </c>
      <c r="CW969" s="179" t="str">
        <f t="shared" si="1132"/>
        <v>CW$16</v>
      </c>
      <c r="CX969" s="179" t="str">
        <f t="shared" si="1132"/>
        <v>CX$16</v>
      </c>
      <c r="CY969" s="179" t="str">
        <f t="shared" si="1132"/>
        <v>CY$16</v>
      </c>
      <c r="CZ969" s="179" t="str">
        <f t="shared" si="1132"/>
        <v>CZ$16</v>
      </c>
      <c r="DA969" s="179" t="str">
        <f t="shared" si="1132"/>
        <v>DA$16</v>
      </c>
      <c r="DB969" s="179" t="str">
        <f t="shared" si="1132"/>
        <v>DB$16</v>
      </c>
      <c r="DC969" s="179" t="str">
        <f t="shared" si="1132"/>
        <v>DC$16</v>
      </c>
      <c r="DD969" s="179" t="str">
        <f t="shared" si="1132"/>
        <v>DD$16</v>
      </c>
      <c r="DE969" s="179" t="str">
        <f t="shared" si="1132"/>
        <v>DE$16</v>
      </c>
      <c r="DF969" s="179" t="str">
        <f t="shared" si="1132"/>
        <v>DF$16</v>
      </c>
      <c r="DG969" s="179" t="str">
        <f t="shared" si="1132"/>
        <v>DG$16</v>
      </c>
      <c r="DH969" s="179" t="str">
        <f t="shared" si="1132"/>
        <v>DH$16</v>
      </c>
      <c r="DI969" s="179" t="str">
        <f t="shared" si="1132"/>
        <v>DI$16</v>
      </c>
      <c r="DJ969" s="179" t="str">
        <f t="shared" si="1132"/>
        <v>DJ$16</v>
      </c>
      <c r="DK969" s="179" t="str">
        <f t="shared" si="1132"/>
        <v>DK$16</v>
      </c>
      <c r="DL969" s="179" t="str">
        <f t="shared" si="1132"/>
        <v>DL$16</v>
      </c>
    </row>
    <row r="970" spans="1:116" x14ac:dyDescent="0.4">
      <c r="B970" t="s">
        <v>332</v>
      </c>
      <c r="D970" t="s">
        <v>764</v>
      </c>
      <c r="E970" s="8" t="str">
        <f t="shared" si="1124"/>
        <v>970 DCHC-S</v>
      </c>
      <c r="G970" s="136" t="str">
        <f>G955</f>
        <v>Primary volume driver</v>
      </c>
      <c r="H970" s="12"/>
      <c r="I970" s="60"/>
      <c r="J970" s="60"/>
      <c r="K970" s="15"/>
      <c r="L970" s="15"/>
      <c r="M970" s="15"/>
      <c r="N970" s="15"/>
      <c r="O970" s="15"/>
      <c r="P970" s="15"/>
      <c r="R970" s="15"/>
      <c r="S970" s="179" t="str">
        <f t="shared" ref="S970:AX970" si="1133">S955</f>
        <v>S$17</v>
      </c>
      <c r="T970" s="179" t="str">
        <f t="shared" si="1133"/>
        <v>T$17</v>
      </c>
      <c r="U970" s="179" t="str">
        <f t="shared" si="1133"/>
        <v>U$17</v>
      </c>
      <c r="V970" s="179" t="str">
        <f t="shared" si="1133"/>
        <v>V$17</v>
      </c>
      <c r="W970" s="179" t="str">
        <f t="shared" si="1133"/>
        <v>W$17</v>
      </c>
      <c r="X970" s="179" t="str">
        <f t="shared" si="1133"/>
        <v>X$17</v>
      </c>
      <c r="Y970" s="179" t="str">
        <f t="shared" si="1133"/>
        <v>Y$17</v>
      </c>
      <c r="Z970" s="179" t="str">
        <f t="shared" si="1133"/>
        <v>Z$17</v>
      </c>
      <c r="AA970" s="179" t="str">
        <f t="shared" si="1133"/>
        <v>AA$17</v>
      </c>
      <c r="AB970" s="179" t="str">
        <f t="shared" si="1133"/>
        <v>AB$17</v>
      </c>
      <c r="AC970" s="179" t="str">
        <f t="shared" si="1133"/>
        <v>AC$17</v>
      </c>
      <c r="AD970" s="179" t="str">
        <f t="shared" si="1133"/>
        <v>AD$17</v>
      </c>
      <c r="AE970" s="179" t="str">
        <f t="shared" si="1133"/>
        <v>AE$17</v>
      </c>
      <c r="AF970" s="179" t="str">
        <f t="shared" si="1133"/>
        <v>AF$17</v>
      </c>
      <c r="AG970" s="179" t="str">
        <f t="shared" si="1133"/>
        <v>AG$17</v>
      </c>
      <c r="AH970" s="179" t="str">
        <f t="shared" si="1133"/>
        <v>AH$17</v>
      </c>
      <c r="AI970" s="179" t="str">
        <f t="shared" si="1133"/>
        <v>AI$17</v>
      </c>
      <c r="AJ970" s="179" t="str">
        <f t="shared" si="1133"/>
        <v>AJ$17</v>
      </c>
      <c r="AK970" s="179" t="str">
        <f t="shared" si="1133"/>
        <v>AK$17</v>
      </c>
      <c r="AL970" s="179" t="str">
        <f t="shared" si="1133"/>
        <v>AL$17</v>
      </c>
      <c r="AM970" s="179" t="str">
        <f t="shared" si="1133"/>
        <v>AM$17</v>
      </c>
      <c r="AN970" s="179" t="str">
        <f t="shared" si="1133"/>
        <v>AN$17</v>
      </c>
      <c r="AO970" s="179" t="str">
        <f t="shared" si="1133"/>
        <v>AO$17</v>
      </c>
      <c r="AP970" s="179" t="str">
        <f t="shared" si="1133"/>
        <v>AP$17</v>
      </c>
      <c r="AQ970" s="179" t="str">
        <f t="shared" si="1133"/>
        <v>AQ$17</v>
      </c>
      <c r="AR970" s="179" t="str">
        <f t="shared" si="1133"/>
        <v>AR$17</v>
      </c>
      <c r="AS970" s="179" t="str">
        <f t="shared" si="1133"/>
        <v>AS$17</v>
      </c>
      <c r="AT970" s="179" t="str">
        <f t="shared" si="1133"/>
        <v>AT$17</v>
      </c>
      <c r="AU970" s="179" t="str">
        <f t="shared" si="1133"/>
        <v>AU$17</v>
      </c>
      <c r="AV970" s="179" t="str">
        <f t="shared" si="1133"/>
        <v>AV$17</v>
      </c>
      <c r="AW970" s="179" t="str">
        <f t="shared" si="1133"/>
        <v>AW$17</v>
      </c>
      <c r="AX970" s="179" t="str">
        <f t="shared" si="1133"/>
        <v>AX$17</v>
      </c>
      <c r="AY970" s="179" t="str">
        <f t="shared" ref="AY970:CD970" si="1134">AY955</f>
        <v>AY$17</v>
      </c>
      <c r="AZ970" s="179" t="str">
        <f t="shared" si="1134"/>
        <v>AZ$17</v>
      </c>
      <c r="BA970" s="179" t="str">
        <f t="shared" si="1134"/>
        <v>BA$17</v>
      </c>
      <c r="BB970" s="179" t="str">
        <f t="shared" si="1134"/>
        <v>BB$17</v>
      </c>
      <c r="BC970" s="179" t="str">
        <f t="shared" si="1134"/>
        <v>BC$17</v>
      </c>
      <c r="BD970" s="179" t="str">
        <f t="shared" si="1134"/>
        <v>BD$17</v>
      </c>
      <c r="BE970" s="179" t="str">
        <f t="shared" si="1134"/>
        <v>BE$17</v>
      </c>
      <c r="BF970" s="179" t="str">
        <f t="shared" si="1134"/>
        <v>BF$17</v>
      </c>
      <c r="BG970" s="179" t="str">
        <f t="shared" si="1134"/>
        <v>BG$17</v>
      </c>
      <c r="BH970" s="179" t="str">
        <f t="shared" si="1134"/>
        <v>BH$17</v>
      </c>
      <c r="BI970" s="179" t="str">
        <f t="shared" si="1134"/>
        <v>BI$17</v>
      </c>
      <c r="BJ970" s="179" t="str">
        <f t="shared" si="1134"/>
        <v>BJ$17</v>
      </c>
      <c r="BK970" s="179" t="str">
        <f t="shared" si="1134"/>
        <v>BK$17</v>
      </c>
      <c r="BL970" s="179" t="str">
        <f t="shared" si="1134"/>
        <v>BL$17</v>
      </c>
      <c r="BM970" s="179" t="str">
        <f t="shared" si="1134"/>
        <v>BM$17</v>
      </c>
      <c r="BN970" s="179" t="str">
        <f t="shared" si="1134"/>
        <v>BN$17</v>
      </c>
      <c r="BO970" s="179" t="str">
        <f t="shared" si="1134"/>
        <v>BO$17</v>
      </c>
      <c r="BP970" s="179" t="str">
        <f t="shared" si="1134"/>
        <v>BP$17</v>
      </c>
      <c r="BQ970" s="179" t="str">
        <f t="shared" si="1134"/>
        <v>BQ$17</v>
      </c>
      <c r="BR970" s="179" t="str">
        <f t="shared" si="1134"/>
        <v>BR$17</v>
      </c>
      <c r="BS970" s="179" t="str">
        <f t="shared" si="1134"/>
        <v>BS$17</v>
      </c>
      <c r="BT970" s="179" t="str">
        <f t="shared" si="1134"/>
        <v>BT$17</v>
      </c>
      <c r="BU970" s="179" t="str">
        <f t="shared" si="1134"/>
        <v>BU$17</v>
      </c>
      <c r="BV970" s="179" t="str">
        <f t="shared" si="1134"/>
        <v>BV$17</v>
      </c>
      <c r="BW970" s="179" t="str">
        <f t="shared" si="1134"/>
        <v>BW$17</v>
      </c>
      <c r="BX970" s="179" t="str">
        <f t="shared" si="1134"/>
        <v>BX$17</v>
      </c>
      <c r="BY970" s="179" t="str">
        <f t="shared" si="1134"/>
        <v>BY$17</v>
      </c>
      <c r="BZ970" s="179" t="str">
        <f t="shared" si="1134"/>
        <v>BZ$17</v>
      </c>
      <c r="CA970" s="179" t="str">
        <f t="shared" si="1134"/>
        <v>CA$17</v>
      </c>
      <c r="CB970" s="179" t="str">
        <f t="shared" si="1134"/>
        <v>CB$17</v>
      </c>
      <c r="CC970" s="179" t="str">
        <f t="shared" si="1134"/>
        <v>CC$17</v>
      </c>
      <c r="CD970" s="179" t="str">
        <f t="shared" si="1134"/>
        <v>CD$17</v>
      </c>
      <c r="CE970" s="179" t="str">
        <f t="shared" ref="CE970:CL970" si="1135">CE955</f>
        <v>CE$17</v>
      </c>
      <c r="CF970" s="179" t="str">
        <f t="shared" si="1135"/>
        <v>CF$17</v>
      </c>
      <c r="CG970" s="179" t="str">
        <f t="shared" si="1135"/>
        <v>CG$17</v>
      </c>
      <c r="CH970" s="179" t="str">
        <f t="shared" si="1135"/>
        <v>CH$17</v>
      </c>
      <c r="CI970" s="179" t="str">
        <f t="shared" si="1135"/>
        <v>CI$17</v>
      </c>
      <c r="CJ970" s="179" t="str">
        <f t="shared" si="1135"/>
        <v>CJ$17</v>
      </c>
      <c r="CK970" s="179" t="str">
        <f t="shared" si="1135"/>
        <v>CK$17</v>
      </c>
      <c r="CL970" s="179" t="str">
        <f t="shared" si="1135"/>
        <v>CL$17</v>
      </c>
      <c r="CN970" s="60"/>
      <c r="CO970" s="179" t="str">
        <f t="shared" ref="CO970:DL970" si="1136">CO955</f>
        <v>CO$17</v>
      </c>
      <c r="CP970" s="179" t="str">
        <f t="shared" si="1136"/>
        <v>CP$17</v>
      </c>
      <c r="CQ970" s="179" t="str">
        <f t="shared" si="1136"/>
        <v>CQ$17</v>
      </c>
      <c r="CR970" s="179" t="str">
        <f t="shared" si="1136"/>
        <v>CR$17</v>
      </c>
      <c r="CS970" s="179" t="str">
        <f t="shared" si="1136"/>
        <v>CS$17</v>
      </c>
      <c r="CT970" s="179" t="str">
        <f t="shared" si="1136"/>
        <v>CT$17</v>
      </c>
      <c r="CU970" s="179" t="str">
        <f t="shared" si="1136"/>
        <v>CU$17</v>
      </c>
      <c r="CV970" s="179" t="str">
        <f t="shared" si="1136"/>
        <v>CV$17</v>
      </c>
      <c r="CW970" s="179" t="str">
        <f t="shared" si="1136"/>
        <v>CW$17</v>
      </c>
      <c r="CX970" s="179" t="str">
        <f t="shared" si="1136"/>
        <v>CX$17</v>
      </c>
      <c r="CY970" s="179" t="str">
        <f t="shared" si="1136"/>
        <v>CY$17</v>
      </c>
      <c r="CZ970" s="179" t="str">
        <f t="shared" si="1136"/>
        <v>CZ$17</v>
      </c>
      <c r="DA970" s="179" t="str">
        <f t="shared" si="1136"/>
        <v>DA$17</v>
      </c>
      <c r="DB970" s="179" t="str">
        <f t="shared" si="1136"/>
        <v>DB$17</v>
      </c>
      <c r="DC970" s="179" t="str">
        <f t="shared" si="1136"/>
        <v>DC$17</v>
      </c>
      <c r="DD970" s="179" t="str">
        <f t="shared" si="1136"/>
        <v>DD$17</v>
      </c>
      <c r="DE970" s="179" t="str">
        <f t="shared" si="1136"/>
        <v>DE$17</v>
      </c>
      <c r="DF970" s="179" t="str">
        <f t="shared" si="1136"/>
        <v>DF$17</v>
      </c>
      <c r="DG970" s="179" t="str">
        <f t="shared" si="1136"/>
        <v>DG$17</v>
      </c>
      <c r="DH970" s="179" t="str">
        <f t="shared" si="1136"/>
        <v>DH$17</v>
      </c>
      <c r="DI970" s="179" t="str">
        <f t="shared" si="1136"/>
        <v>DI$17</v>
      </c>
      <c r="DJ970" s="179" t="str">
        <f t="shared" si="1136"/>
        <v>DJ$17</v>
      </c>
      <c r="DK970" s="179" t="str">
        <f t="shared" si="1136"/>
        <v>DK$17</v>
      </c>
      <c r="DL970" s="179" t="str">
        <f t="shared" si="1136"/>
        <v>DL$17</v>
      </c>
    </row>
    <row r="971" spans="1:116" x14ac:dyDescent="0.4">
      <c r="B971" t="s">
        <v>332</v>
      </c>
      <c r="D971" t="s">
        <v>764</v>
      </c>
      <c r="E971" s="8" t="str">
        <f t="shared" si="1124"/>
        <v>971 DCHC-S</v>
      </c>
      <c r="G971" s="191" t="str">
        <f>G960</f>
        <v>Headcount - revenue driven:</v>
      </c>
      <c r="H971" s="12"/>
      <c r="I971" s="60"/>
      <c r="J971" s="60"/>
      <c r="K971" s="15"/>
      <c r="L971" s="15"/>
      <c r="M971" s="15"/>
      <c r="N971" s="15"/>
      <c r="O971" s="15"/>
      <c r="P971" s="15"/>
      <c r="R971" s="15"/>
      <c r="S971" s="179">
        <f t="shared" ref="S971:AX971" si="1137">S956</f>
        <v>0</v>
      </c>
      <c r="T971" s="179">
        <f t="shared" si="1137"/>
        <v>0</v>
      </c>
      <c r="U971" s="179">
        <f t="shared" si="1137"/>
        <v>0</v>
      </c>
      <c r="V971" s="179">
        <f t="shared" si="1137"/>
        <v>0</v>
      </c>
      <c r="W971" s="179">
        <f t="shared" si="1137"/>
        <v>0</v>
      </c>
      <c r="X971" s="179">
        <f t="shared" si="1137"/>
        <v>0</v>
      </c>
      <c r="Y971" s="179">
        <f t="shared" si="1137"/>
        <v>0</v>
      </c>
      <c r="Z971" s="179">
        <f t="shared" si="1137"/>
        <v>0</v>
      </c>
      <c r="AA971" s="179">
        <f t="shared" si="1137"/>
        <v>0</v>
      </c>
      <c r="AB971" s="179">
        <f t="shared" si="1137"/>
        <v>0</v>
      </c>
      <c r="AC971" s="179">
        <f t="shared" si="1137"/>
        <v>0</v>
      </c>
      <c r="AD971" s="179">
        <f t="shared" si="1137"/>
        <v>0</v>
      </c>
      <c r="AE971" s="179">
        <f t="shared" si="1137"/>
        <v>0</v>
      </c>
      <c r="AF971" s="179">
        <f t="shared" si="1137"/>
        <v>0</v>
      </c>
      <c r="AG971" s="179">
        <f t="shared" si="1137"/>
        <v>0</v>
      </c>
      <c r="AH971" s="179">
        <f t="shared" si="1137"/>
        <v>0</v>
      </c>
      <c r="AI971" s="179">
        <f t="shared" si="1137"/>
        <v>0</v>
      </c>
      <c r="AJ971" s="179">
        <f t="shared" si="1137"/>
        <v>0</v>
      </c>
      <c r="AK971" s="179">
        <f t="shared" si="1137"/>
        <v>0</v>
      </c>
      <c r="AL971" s="179">
        <f t="shared" si="1137"/>
        <v>0</v>
      </c>
      <c r="AM971" s="179">
        <f t="shared" si="1137"/>
        <v>0</v>
      </c>
      <c r="AN971" s="179">
        <f t="shared" si="1137"/>
        <v>0</v>
      </c>
      <c r="AO971" s="179">
        <f t="shared" si="1137"/>
        <v>0</v>
      </c>
      <c r="AP971" s="179">
        <f t="shared" si="1137"/>
        <v>0</v>
      </c>
      <c r="AQ971" s="179">
        <f t="shared" si="1137"/>
        <v>0</v>
      </c>
      <c r="AR971" s="179">
        <f t="shared" si="1137"/>
        <v>0</v>
      </c>
      <c r="AS971" s="179">
        <f t="shared" si="1137"/>
        <v>0</v>
      </c>
      <c r="AT971" s="179">
        <f t="shared" si="1137"/>
        <v>0</v>
      </c>
      <c r="AU971" s="179">
        <f t="shared" si="1137"/>
        <v>0</v>
      </c>
      <c r="AV971" s="179">
        <f t="shared" si="1137"/>
        <v>0</v>
      </c>
      <c r="AW971" s="179">
        <f t="shared" si="1137"/>
        <v>0</v>
      </c>
      <c r="AX971" s="179">
        <f t="shared" si="1137"/>
        <v>0</v>
      </c>
      <c r="AY971" s="179">
        <f t="shared" ref="AY971:CD971" si="1138">AY956</f>
        <v>0</v>
      </c>
      <c r="AZ971" s="179">
        <f t="shared" si="1138"/>
        <v>0</v>
      </c>
      <c r="BA971" s="179">
        <f t="shared" si="1138"/>
        <v>0</v>
      </c>
      <c r="BB971" s="179">
        <f t="shared" si="1138"/>
        <v>0</v>
      </c>
      <c r="BC971" s="179">
        <f t="shared" si="1138"/>
        <v>0</v>
      </c>
      <c r="BD971" s="179">
        <f t="shared" si="1138"/>
        <v>0</v>
      </c>
      <c r="BE971" s="179">
        <f t="shared" si="1138"/>
        <v>0</v>
      </c>
      <c r="BF971" s="179">
        <f t="shared" si="1138"/>
        <v>0</v>
      </c>
      <c r="BG971" s="179">
        <f t="shared" si="1138"/>
        <v>0</v>
      </c>
      <c r="BH971" s="179">
        <f t="shared" si="1138"/>
        <v>0</v>
      </c>
      <c r="BI971" s="179">
        <f t="shared" si="1138"/>
        <v>0</v>
      </c>
      <c r="BJ971" s="179">
        <f t="shared" si="1138"/>
        <v>0</v>
      </c>
      <c r="BK971" s="179">
        <f t="shared" si="1138"/>
        <v>0</v>
      </c>
      <c r="BL971" s="179">
        <f t="shared" si="1138"/>
        <v>0</v>
      </c>
      <c r="BM971" s="179">
        <f t="shared" si="1138"/>
        <v>0</v>
      </c>
      <c r="BN971" s="179">
        <f t="shared" si="1138"/>
        <v>0</v>
      </c>
      <c r="BO971" s="179">
        <f t="shared" si="1138"/>
        <v>0</v>
      </c>
      <c r="BP971" s="179">
        <f t="shared" si="1138"/>
        <v>0</v>
      </c>
      <c r="BQ971" s="179">
        <f t="shared" si="1138"/>
        <v>0</v>
      </c>
      <c r="BR971" s="179">
        <f t="shared" si="1138"/>
        <v>0</v>
      </c>
      <c r="BS971" s="179">
        <f t="shared" si="1138"/>
        <v>0</v>
      </c>
      <c r="BT971" s="179">
        <f t="shared" si="1138"/>
        <v>0</v>
      </c>
      <c r="BU971" s="179">
        <f t="shared" si="1138"/>
        <v>0</v>
      </c>
      <c r="BV971" s="179">
        <f t="shared" si="1138"/>
        <v>0</v>
      </c>
      <c r="BW971" s="179">
        <f t="shared" si="1138"/>
        <v>0</v>
      </c>
      <c r="BX971" s="179">
        <f t="shared" si="1138"/>
        <v>0</v>
      </c>
      <c r="BY971" s="179">
        <f t="shared" si="1138"/>
        <v>0</v>
      </c>
      <c r="BZ971" s="179">
        <f t="shared" si="1138"/>
        <v>0</v>
      </c>
      <c r="CA971" s="179">
        <f t="shared" si="1138"/>
        <v>0</v>
      </c>
      <c r="CB971" s="179">
        <f t="shared" si="1138"/>
        <v>0</v>
      </c>
      <c r="CC971" s="179">
        <f t="shared" si="1138"/>
        <v>0</v>
      </c>
      <c r="CD971" s="179">
        <f t="shared" si="1138"/>
        <v>0</v>
      </c>
      <c r="CE971" s="179">
        <f t="shared" ref="CE971:CL971" si="1139">CE956</f>
        <v>0</v>
      </c>
      <c r="CF971" s="179">
        <f t="shared" si="1139"/>
        <v>0</v>
      </c>
      <c r="CG971" s="179">
        <f t="shared" si="1139"/>
        <v>0</v>
      </c>
      <c r="CH971" s="179">
        <f t="shared" si="1139"/>
        <v>0</v>
      </c>
      <c r="CI971" s="179">
        <f t="shared" si="1139"/>
        <v>0</v>
      </c>
      <c r="CJ971" s="179">
        <f t="shared" si="1139"/>
        <v>0</v>
      </c>
      <c r="CK971" s="179">
        <f t="shared" si="1139"/>
        <v>0</v>
      </c>
      <c r="CL971" s="179">
        <f t="shared" si="1139"/>
        <v>0</v>
      </c>
      <c r="CN971" s="60"/>
      <c r="CO971" s="179">
        <f t="shared" ref="CO971:DL971" si="1140">CO956</f>
        <v>0</v>
      </c>
      <c r="CP971" s="179">
        <f t="shared" si="1140"/>
        <v>0</v>
      </c>
      <c r="CQ971" s="179">
        <f t="shared" si="1140"/>
        <v>0</v>
      </c>
      <c r="CR971" s="179">
        <f t="shared" si="1140"/>
        <v>0</v>
      </c>
      <c r="CS971" s="179">
        <f t="shared" si="1140"/>
        <v>0</v>
      </c>
      <c r="CT971" s="179">
        <f t="shared" si="1140"/>
        <v>0</v>
      </c>
      <c r="CU971" s="179">
        <f t="shared" si="1140"/>
        <v>0</v>
      </c>
      <c r="CV971" s="179">
        <f t="shared" si="1140"/>
        <v>0</v>
      </c>
      <c r="CW971" s="179">
        <f t="shared" si="1140"/>
        <v>0</v>
      </c>
      <c r="CX971" s="179">
        <f t="shared" si="1140"/>
        <v>0</v>
      </c>
      <c r="CY971" s="179">
        <f t="shared" si="1140"/>
        <v>0</v>
      </c>
      <c r="CZ971" s="179">
        <f t="shared" si="1140"/>
        <v>0</v>
      </c>
      <c r="DA971" s="179">
        <f t="shared" si="1140"/>
        <v>0</v>
      </c>
      <c r="DB971" s="179">
        <f t="shared" si="1140"/>
        <v>0</v>
      </c>
      <c r="DC971" s="179">
        <f t="shared" si="1140"/>
        <v>0</v>
      </c>
      <c r="DD971" s="179">
        <f t="shared" si="1140"/>
        <v>0</v>
      </c>
      <c r="DE971" s="179">
        <f t="shared" si="1140"/>
        <v>0</v>
      </c>
      <c r="DF971" s="179">
        <f t="shared" si="1140"/>
        <v>0</v>
      </c>
      <c r="DG971" s="179">
        <f t="shared" si="1140"/>
        <v>0</v>
      </c>
      <c r="DH971" s="179">
        <f t="shared" si="1140"/>
        <v>0</v>
      </c>
      <c r="DI971" s="179">
        <f t="shared" si="1140"/>
        <v>0</v>
      </c>
      <c r="DJ971" s="179">
        <f t="shared" si="1140"/>
        <v>0</v>
      </c>
      <c r="DK971" s="179">
        <f t="shared" si="1140"/>
        <v>0</v>
      </c>
      <c r="DL971" s="179">
        <f t="shared" si="1140"/>
        <v>0</v>
      </c>
    </row>
    <row r="972" spans="1:116" x14ac:dyDescent="0.4">
      <c r="B972" t="s">
        <v>332</v>
      </c>
      <c r="D972" t="s">
        <v>764</v>
      </c>
      <c r="E972" s="8" t="str">
        <f t="shared" ref="E972" si="1141">ROW()&amp;" "&amp;D972</f>
        <v>972 DCHC-S</v>
      </c>
      <c r="G972" s="241" t="str">
        <f>IFERROR(SUBSTITUTE(TRIM(MID(G960, SEARCH("-", G960) + 1, LEN(G960))),":",""),"no unit")</f>
        <v>revenue driven</v>
      </c>
      <c r="H972" s="12"/>
      <c r="I972" s="60"/>
      <c r="J972" s="60"/>
      <c r="K972" s="15"/>
      <c r="L972" s="15"/>
      <c r="M972" s="15"/>
      <c r="N972" s="15"/>
      <c r="O972" s="15"/>
      <c r="P972" s="15"/>
      <c r="R972" s="15"/>
      <c r="S972" s="179"/>
      <c r="T972" s="179"/>
      <c r="U972" s="179"/>
      <c r="V972" s="179"/>
      <c r="W972" s="179"/>
      <c r="X972" s="179"/>
      <c r="Y972" s="179"/>
      <c r="Z972" s="179"/>
      <c r="AA972" s="179"/>
      <c r="AB972" s="179"/>
      <c r="AC972" s="179"/>
      <c r="AD972" s="179"/>
      <c r="AE972" s="179"/>
      <c r="AF972" s="179"/>
      <c r="AG972" s="179"/>
      <c r="AH972" s="179"/>
      <c r="AI972" s="179"/>
      <c r="AJ972" s="179"/>
      <c r="AK972" s="179"/>
      <c r="AL972" s="179"/>
      <c r="AM972" s="179"/>
      <c r="AN972" s="179"/>
      <c r="AO972" s="179"/>
      <c r="AP972" s="179"/>
      <c r="AQ972" s="179"/>
      <c r="AR972" s="179"/>
      <c r="AS972" s="179"/>
      <c r="AT972" s="179"/>
      <c r="AU972" s="179"/>
      <c r="AV972" s="179"/>
      <c r="AW972" s="179"/>
      <c r="AX972" s="179"/>
      <c r="AY972" s="179"/>
      <c r="AZ972" s="179"/>
      <c r="BA972" s="179"/>
      <c r="BB972" s="179"/>
      <c r="BC972" s="179"/>
      <c r="BD972" s="179"/>
      <c r="BE972" s="179"/>
      <c r="BF972" s="179"/>
      <c r="BG972" s="179"/>
      <c r="BH972" s="179"/>
      <c r="BI972" s="179"/>
      <c r="BJ972" s="179"/>
      <c r="BK972" s="179"/>
      <c r="BL972" s="179"/>
      <c r="BM972" s="179"/>
      <c r="BN972" s="179"/>
      <c r="BO972" s="179"/>
      <c r="BP972" s="179"/>
      <c r="BQ972" s="179"/>
      <c r="BR972" s="179"/>
      <c r="BS972" s="179"/>
      <c r="BT972" s="179"/>
      <c r="BU972" s="179"/>
      <c r="BV972" s="179"/>
      <c r="BW972" s="179"/>
      <c r="BX972" s="179"/>
      <c r="BY972" s="179"/>
      <c r="BZ972" s="179"/>
      <c r="CA972" s="179"/>
      <c r="CB972" s="179"/>
      <c r="CC972" s="179"/>
      <c r="CD972" s="179"/>
      <c r="CE972" s="179"/>
      <c r="CF972" s="179"/>
      <c r="CG972" s="179"/>
      <c r="CH972" s="179"/>
      <c r="CI972" s="179"/>
      <c r="CJ972" s="179"/>
      <c r="CK972" s="179"/>
      <c r="CL972" s="179"/>
      <c r="CN972" s="60"/>
      <c r="CO972" s="179"/>
      <c r="CP972" s="179"/>
      <c r="CQ972" s="179"/>
      <c r="CR972" s="179"/>
      <c r="CS972" s="179"/>
      <c r="CT972" s="179"/>
      <c r="CU972" s="179"/>
      <c r="CV972" s="179"/>
      <c r="CW972" s="179"/>
      <c r="CX972" s="179"/>
      <c r="CY972" s="179"/>
      <c r="CZ972" s="179"/>
      <c r="DA972" s="179"/>
      <c r="DB972" s="179"/>
      <c r="DC972" s="179"/>
      <c r="DD972" s="179"/>
      <c r="DE972" s="179"/>
      <c r="DF972" s="179"/>
      <c r="DG972" s="179"/>
      <c r="DH972" s="179"/>
      <c r="DI972" s="179"/>
      <c r="DJ972" s="179"/>
      <c r="DK972" s="179"/>
      <c r="DL972" s="179"/>
    </row>
    <row r="973" spans="1:116" x14ac:dyDescent="0.4">
      <c r="A973" s="3"/>
      <c r="B973" t="s">
        <v>332</v>
      </c>
      <c r="D973" t="s">
        <v>764</v>
      </c>
      <c r="E973" s="8" t="str">
        <f t="shared" si="1124"/>
        <v>973 DCHC-S</v>
      </c>
      <c r="G973" s="191" t="str">
        <f>G958</f>
        <v>Secondary revenue driver</v>
      </c>
      <c r="H973" s="90"/>
      <c r="I973" s="213"/>
      <c r="J973" s="213"/>
      <c r="K973" s="214"/>
      <c r="L973" s="214"/>
      <c r="M973" s="214"/>
      <c r="N973" s="214"/>
      <c r="O973" s="214"/>
      <c r="P973" s="214"/>
      <c r="R973" s="214"/>
      <c r="S973" s="4" t="str">
        <f>ADDRESS(ROW(S965),COLUMN(S965),2)</f>
        <v>S$965</v>
      </c>
      <c r="T973" s="212" t="str">
        <f t="shared" ref="T973:AY973" si="1142">T958</f>
        <v>T$18</v>
      </c>
      <c r="U973" s="212" t="str">
        <f t="shared" si="1142"/>
        <v>U$18</v>
      </c>
      <c r="V973" s="212" t="str">
        <f t="shared" si="1142"/>
        <v>V$18</v>
      </c>
      <c r="W973" s="212" t="str">
        <f t="shared" si="1142"/>
        <v>W$18</v>
      </c>
      <c r="X973" s="212" t="str">
        <f t="shared" si="1142"/>
        <v>X$18</v>
      </c>
      <c r="Y973" s="212" t="str">
        <f t="shared" si="1142"/>
        <v>Y$18</v>
      </c>
      <c r="Z973" s="212" t="str">
        <f t="shared" si="1142"/>
        <v>Z$18</v>
      </c>
      <c r="AA973" s="212" t="str">
        <f t="shared" si="1142"/>
        <v>AA$18</v>
      </c>
      <c r="AB973" s="212" t="str">
        <f t="shared" si="1142"/>
        <v>AB$18</v>
      </c>
      <c r="AC973" s="212" t="str">
        <f t="shared" si="1142"/>
        <v>AC$18</v>
      </c>
      <c r="AD973" s="212" t="str">
        <f t="shared" si="1142"/>
        <v>AD$18</v>
      </c>
      <c r="AE973" s="212" t="str">
        <f t="shared" si="1142"/>
        <v>AE$18</v>
      </c>
      <c r="AF973" s="212" t="str">
        <f t="shared" si="1142"/>
        <v>AF$18</v>
      </c>
      <c r="AG973" s="212" t="str">
        <f t="shared" si="1142"/>
        <v>AG$18</v>
      </c>
      <c r="AH973" s="212" t="str">
        <f t="shared" si="1142"/>
        <v>AH$18</v>
      </c>
      <c r="AI973" s="212" t="str">
        <f t="shared" si="1142"/>
        <v>AI$18</v>
      </c>
      <c r="AJ973" s="212" t="str">
        <f t="shared" si="1142"/>
        <v>AJ$18</v>
      </c>
      <c r="AK973" s="212" t="str">
        <f t="shared" si="1142"/>
        <v>AK$18</v>
      </c>
      <c r="AL973" s="212" t="str">
        <f t="shared" si="1142"/>
        <v>AL$18</v>
      </c>
      <c r="AM973" s="212" t="str">
        <f t="shared" si="1142"/>
        <v>AM$18</v>
      </c>
      <c r="AN973" s="212" t="str">
        <f t="shared" si="1142"/>
        <v>AN$18</v>
      </c>
      <c r="AO973" s="212" t="str">
        <f t="shared" si="1142"/>
        <v>AO$18</v>
      </c>
      <c r="AP973" s="212" t="str">
        <f t="shared" si="1142"/>
        <v>AP$18</v>
      </c>
      <c r="AQ973" s="212" t="str">
        <f t="shared" si="1142"/>
        <v>AQ$18</v>
      </c>
      <c r="AR973" s="212" t="str">
        <f t="shared" si="1142"/>
        <v>AR$18</v>
      </c>
      <c r="AS973" s="212" t="str">
        <f t="shared" si="1142"/>
        <v>AS$18</v>
      </c>
      <c r="AT973" s="212" t="str">
        <f t="shared" si="1142"/>
        <v>AT$18</v>
      </c>
      <c r="AU973" s="212" t="str">
        <f t="shared" si="1142"/>
        <v>AU$18</v>
      </c>
      <c r="AV973" s="212" t="str">
        <f t="shared" si="1142"/>
        <v>AV$18</v>
      </c>
      <c r="AW973" s="212" t="str">
        <f t="shared" si="1142"/>
        <v>AW$18</v>
      </c>
      <c r="AX973" s="212" t="str">
        <f t="shared" si="1142"/>
        <v>AX$18</v>
      </c>
      <c r="AY973" s="212" t="str">
        <f t="shared" si="1142"/>
        <v>AY$18</v>
      </c>
      <c r="AZ973" s="212" t="str">
        <f t="shared" ref="AZ973:CE973" si="1143">AZ958</f>
        <v>AZ$18</v>
      </c>
      <c r="BA973" s="212" t="str">
        <f t="shared" si="1143"/>
        <v>BA$18</v>
      </c>
      <c r="BB973" s="212" t="str">
        <f t="shared" si="1143"/>
        <v>BB$18</v>
      </c>
      <c r="BC973" s="212" t="str">
        <f t="shared" si="1143"/>
        <v>BC$18</v>
      </c>
      <c r="BD973" s="212" t="str">
        <f t="shared" si="1143"/>
        <v>BD$18</v>
      </c>
      <c r="BE973" s="212" t="str">
        <f t="shared" si="1143"/>
        <v>BE$18</v>
      </c>
      <c r="BF973" s="212" t="str">
        <f t="shared" si="1143"/>
        <v>BF$18</v>
      </c>
      <c r="BG973" s="212" t="str">
        <f t="shared" si="1143"/>
        <v>BG$18</v>
      </c>
      <c r="BH973" s="212" t="str">
        <f t="shared" si="1143"/>
        <v>BH$18</v>
      </c>
      <c r="BI973" s="212" t="str">
        <f t="shared" si="1143"/>
        <v>BI$18</v>
      </c>
      <c r="BJ973" s="212" t="str">
        <f t="shared" si="1143"/>
        <v>BJ$18</v>
      </c>
      <c r="BK973" s="212" t="str">
        <f t="shared" si="1143"/>
        <v>BK$18</v>
      </c>
      <c r="BL973" s="212" t="str">
        <f t="shared" si="1143"/>
        <v>BL$18</v>
      </c>
      <c r="BM973" s="212" t="str">
        <f t="shared" si="1143"/>
        <v>BM$18</v>
      </c>
      <c r="BN973" s="212" t="str">
        <f t="shared" si="1143"/>
        <v>BN$18</v>
      </c>
      <c r="BO973" s="212" t="str">
        <f t="shared" si="1143"/>
        <v>BO$18</v>
      </c>
      <c r="BP973" s="212" t="str">
        <f t="shared" si="1143"/>
        <v>BP$18</v>
      </c>
      <c r="BQ973" s="212" t="str">
        <f t="shared" si="1143"/>
        <v>BQ$18</v>
      </c>
      <c r="BR973" s="212" t="str">
        <f t="shared" si="1143"/>
        <v>BR$18</v>
      </c>
      <c r="BS973" s="212" t="str">
        <f t="shared" si="1143"/>
        <v>BS$18</v>
      </c>
      <c r="BT973" s="212" t="str">
        <f t="shared" si="1143"/>
        <v>BT$18</v>
      </c>
      <c r="BU973" s="212" t="str">
        <f t="shared" si="1143"/>
        <v>BU$18</v>
      </c>
      <c r="BV973" s="212" t="str">
        <f t="shared" si="1143"/>
        <v>BV$18</v>
      </c>
      <c r="BW973" s="212" t="str">
        <f t="shared" si="1143"/>
        <v>BW$18</v>
      </c>
      <c r="BX973" s="212" t="str">
        <f t="shared" si="1143"/>
        <v>BX$18</v>
      </c>
      <c r="BY973" s="212" t="str">
        <f t="shared" si="1143"/>
        <v>BY$18</v>
      </c>
      <c r="BZ973" s="212" t="str">
        <f t="shared" si="1143"/>
        <v>BZ$18</v>
      </c>
      <c r="CA973" s="212" t="str">
        <f t="shared" si="1143"/>
        <v>CA$18</v>
      </c>
      <c r="CB973" s="212" t="str">
        <f t="shared" si="1143"/>
        <v>CB$18</v>
      </c>
      <c r="CC973" s="212" t="str">
        <f t="shared" si="1143"/>
        <v>CC$18</v>
      </c>
      <c r="CD973" s="212" t="str">
        <f t="shared" si="1143"/>
        <v>CD$18</v>
      </c>
      <c r="CE973" s="212" t="str">
        <f t="shared" si="1143"/>
        <v>CE$18</v>
      </c>
      <c r="CF973" s="212" t="str">
        <f t="shared" ref="CF973:CL973" si="1144">CF958</f>
        <v>CF$18</v>
      </c>
      <c r="CG973" s="212" t="str">
        <f t="shared" si="1144"/>
        <v>CG$18</v>
      </c>
      <c r="CH973" s="212" t="str">
        <f t="shared" si="1144"/>
        <v>CH$18</v>
      </c>
      <c r="CI973" s="212" t="str">
        <f t="shared" si="1144"/>
        <v>CI$18</v>
      </c>
      <c r="CJ973" s="212" t="str">
        <f t="shared" si="1144"/>
        <v>CJ$18</v>
      </c>
      <c r="CK973" s="212" t="str">
        <f t="shared" si="1144"/>
        <v>CK$18</v>
      </c>
      <c r="CL973" s="212" t="str">
        <f t="shared" si="1144"/>
        <v>CL$18</v>
      </c>
      <c r="CN973" s="213"/>
      <c r="CO973" s="212" t="str">
        <f t="shared" ref="CO973:DL973" si="1145">CO958</f>
        <v>CO$18</v>
      </c>
      <c r="CP973" s="212" t="str">
        <f t="shared" si="1145"/>
        <v>CP$18</v>
      </c>
      <c r="CQ973" s="212" t="str">
        <f t="shared" si="1145"/>
        <v>CQ$18</v>
      </c>
      <c r="CR973" s="212" t="str">
        <f t="shared" si="1145"/>
        <v>CR$18</v>
      </c>
      <c r="CS973" s="212" t="str">
        <f t="shared" si="1145"/>
        <v>CS$18</v>
      </c>
      <c r="CT973" s="212" t="str">
        <f t="shared" si="1145"/>
        <v>CT$18</v>
      </c>
      <c r="CU973" s="212" t="str">
        <f t="shared" si="1145"/>
        <v>CU$18</v>
      </c>
      <c r="CV973" s="212" t="str">
        <f t="shared" si="1145"/>
        <v>CV$18</v>
      </c>
      <c r="CW973" s="212" t="str">
        <f t="shared" si="1145"/>
        <v>CW$18</v>
      </c>
      <c r="CX973" s="212" t="str">
        <f t="shared" si="1145"/>
        <v>CX$18</v>
      </c>
      <c r="CY973" s="212" t="str">
        <f t="shared" si="1145"/>
        <v>CY$18</v>
      </c>
      <c r="CZ973" s="212" t="str">
        <f t="shared" si="1145"/>
        <v>CZ$18</v>
      </c>
      <c r="DA973" s="212" t="str">
        <f t="shared" si="1145"/>
        <v>DA$18</v>
      </c>
      <c r="DB973" s="212" t="str">
        <f t="shared" si="1145"/>
        <v>DB$18</v>
      </c>
      <c r="DC973" s="212" t="str">
        <f t="shared" si="1145"/>
        <v>DC$18</v>
      </c>
      <c r="DD973" s="212" t="str">
        <f t="shared" si="1145"/>
        <v>DD$18</v>
      </c>
      <c r="DE973" s="212" t="str">
        <f t="shared" si="1145"/>
        <v>DE$18</v>
      </c>
      <c r="DF973" s="212" t="str">
        <f t="shared" si="1145"/>
        <v>DF$18</v>
      </c>
      <c r="DG973" s="212" t="str">
        <f t="shared" si="1145"/>
        <v>DG$18</v>
      </c>
      <c r="DH973" s="212" t="str">
        <f t="shared" si="1145"/>
        <v>DH$18</v>
      </c>
      <c r="DI973" s="212" t="str">
        <f t="shared" si="1145"/>
        <v>DI$18</v>
      </c>
      <c r="DJ973" s="212" t="str">
        <f t="shared" si="1145"/>
        <v>DJ$18</v>
      </c>
      <c r="DK973" s="212" t="str">
        <f t="shared" si="1145"/>
        <v>DK$18</v>
      </c>
      <c r="DL973" s="212" t="str">
        <f t="shared" si="1145"/>
        <v>DL$18</v>
      </c>
    </row>
    <row r="974" spans="1:116" x14ac:dyDescent="0.4">
      <c r="A974" s="3"/>
      <c r="B974" t="s">
        <v>332</v>
      </c>
      <c r="D974" t="s">
        <v>764</v>
      </c>
      <c r="E974" s="8" t="str">
        <f t="shared" si="1124"/>
        <v>974 DCHC-S</v>
      </c>
      <c r="G974" s="191" t="str">
        <f>G959</f>
        <v>Secondary volume driver</v>
      </c>
      <c r="H974" s="90"/>
      <c r="I974" s="213"/>
      <c r="J974" s="213"/>
      <c r="K974" s="214"/>
      <c r="L974" s="214"/>
      <c r="M974" s="214"/>
      <c r="N974" s="214"/>
      <c r="O974" s="214"/>
      <c r="P974" s="214"/>
      <c r="R974" s="214"/>
      <c r="S974" s="4" t="str">
        <f t="shared" ref="S974:AX974" si="1146">ADDRESS(ROW(S963),COLUMN(S963),2)</f>
        <v>S$963</v>
      </c>
      <c r="T974" s="4" t="str">
        <f t="shared" si="1146"/>
        <v>T$963</v>
      </c>
      <c r="U974" s="4" t="str">
        <f t="shared" si="1146"/>
        <v>U$963</v>
      </c>
      <c r="V974" s="4" t="str">
        <f t="shared" si="1146"/>
        <v>V$963</v>
      </c>
      <c r="W974" s="4" t="str">
        <f t="shared" si="1146"/>
        <v>W$963</v>
      </c>
      <c r="X974" s="4" t="str">
        <f t="shared" si="1146"/>
        <v>X$963</v>
      </c>
      <c r="Y974" s="4" t="str">
        <f t="shared" si="1146"/>
        <v>Y$963</v>
      </c>
      <c r="Z974" s="4" t="str">
        <f t="shared" si="1146"/>
        <v>Z$963</v>
      </c>
      <c r="AA974" s="4" t="str">
        <f t="shared" si="1146"/>
        <v>AA$963</v>
      </c>
      <c r="AB974" s="4" t="str">
        <f t="shared" si="1146"/>
        <v>AB$963</v>
      </c>
      <c r="AC974" s="4" t="str">
        <f t="shared" si="1146"/>
        <v>AC$963</v>
      </c>
      <c r="AD974" s="4" t="str">
        <f t="shared" si="1146"/>
        <v>AD$963</v>
      </c>
      <c r="AE974" s="4" t="str">
        <f t="shared" si="1146"/>
        <v>AE$963</v>
      </c>
      <c r="AF974" s="4" t="str">
        <f t="shared" si="1146"/>
        <v>AF$963</v>
      </c>
      <c r="AG974" s="4" t="str">
        <f t="shared" si="1146"/>
        <v>AG$963</v>
      </c>
      <c r="AH974" s="4" t="str">
        <f t="shared" si="1146"/>
        <v>AH$963</v>
      </c>
      <c r="AI974" s="4" t="str">
        <f t="shared" si="1146"/>
        <v>AI$963</v>
      </c>
      <c r="AJ974" s="4" t="str">
        <f t="shared" si="1146"/>
        <v>AJ$963</v>
      </c>
      <c r="AK974" s="4" t="str">
        <f t="shared" si="1146"/>
        <v>AK$963</v>
      </c>
      <c r="AL974" s="4" t="str">
        <f t="shared" si="1146"/>
        <v>AL$963</v>
      </c>
      <c r="AM974" s="4" t="str">
        <f t="shared" si="1146"/>
        <v>AM$963</v>
      </c>
      <c r="AN974" s="4" t="str">
        <f t="shared" si="1146"/>
        <v>AN$963</v>
      </c>
      <c r="AO974" s="4" t="str">
        <f t="shared" si="1146"/>
        <v>AO$963</v>
      </c>
      <c r="AP974" s="4" t="str">
        <f t="shared" si="1146"/>
        <v>AP$963</v>
      </c>
      <c r="AQ974" s="4" t="str">
        <f t="shared" si="1146"/>
        <v>AQ$963</v>
      </c>
      <c r="AR974" s="4" t="str">
        <f t="shared" si="1146"/>
        <v>AR$963</v>
      </c>
      <c r="AS974" s="4" t="str">
        <f t="shared" si="1146"/>
        <v>AS$963</v>
      </c>
      <c r="AT974" s="4" t="str">
        <f t="shared" si="1146"/>
        <v>AT$963</v>
      </c>
      <c r="AU974" s="4" t="str">
        <f t="shared" si="1146"/>
        <v>AU$963</v>
      </c>
      <c r="AV974" s="4" t="str">
        <f t="shared" si="1146"/>
        <v>AV$963</v>
      </c>
      <c r="AW974" s="4" t="str">
        <f t="shared" si="1146"/>
        <v>AW$963</v>
      </c>
      <c r="AX974" s="4" t="str">
        <f t="shared" si="1146"/>
        <v>AX$963</v>
      </c>
      <c r="AY974" s="4" t="str">
        <f t="shared" ref="AY974:CD974" si="1147">ADDRESS(ROW(AY963),COLUMN(AY963),2)</f>
        <v>AY$963</v>
      </c>
      <c r="AZ974" s="4" t="str">
        <f t="shared" si="1147"/>
        <v>AZ$963</v>
      </c>
      <c r="BA974" s="4" t="str">
        <f t="shared" si="1147"/>
        <v>BA$963</v>
      </c>
      <c r="BB974" s="4" t="str">
        <f t="shared" si="1147"/>
        <v>BB$963</v>
      </c>
      <c r="BC974" s="4" t="str">
        <f t="shared" si="1147"/>
        <v>BC$963</v>
      </c>
      <c r="BD974" s="4" t="str">
        <f t="shared" si="1147"/>
        <v>BD$963</v>
      </c>
      <c r="BE974" s="4" t="str">
        <f t="shared" si="1147"/>
        <v>BE$963</v>
      </c>
      <c r="BF974" s="4" t="str">
        <f t="shared" si="1147"/>
        <v>BF$963</v>
      </c>
      <c r="BG974" s="4" t="str">
        <f t="shared" si="1147"/>
        <v>BG$963</v>
      </c>
      <c r="BH974" s="4" t="str">
        <f t="shared" si="1147"/>
        <v>BH$963</v>
      </c>
      <c r="BI974" s="4" t="str">
        <f t="shared" si="1147"/>
        <v>BI$963</v>
      </c>
      <c r="BJ974" s="4" t="str">
        <f t="shared" si="1147"/>
        <v>BJ$963</v>
      </c>
      <c r="BK974" s="4" t="str">
        <f t="shared" si="1147"/>
        <v>BK$963</v>
      </c>
      <c r="BL974" s="4" t="str">
        <f t="shared" si="1147"/>
        <v>BL$963</v>
      </c>
      <c r="BM974" s="4" t="str">
        <f t="shared" si="1147"/>
        <v>BM$963</v>
      </c>
      <c r="BN974" s="4" t="str">
        <f t="shared" si="1147"/>
        <v>BN$963</v>
      </c>
      <c r="BO974" s="4" t="str">
        <f t="shared" si="1147"/>
        <v>BO$963</v>
      </c>
      <c r="BP974" s="4" t="str">
        <f t="shared" si="1147"/>
        <v>BP$963</v>
      </c>
      <c r="BQ974" s="4" t="str">
        <f t="shared" si="1147"/>
        <v>BQ$963</v>
      </c>
      <c r="BR974" s="4" t="str">
        <f t="shared" si="1147"/>
        <v>BR$963</v>
      </c>
      <c r="BS974" s="4" t="str">
        <f t="shared" si="1147"/>
        <v>BS$963</v>
      </c>
      <c r="BT974" s="4" t="str">
        <f t="shared" si="1147"/>
        <v>BT$963</v>
      </c>
      <c r="BU974" s="4" t="str">
        <f t="shared" si="1147"/>
        <v>BU$963</v>
      </c>
      <c r="BV974" s="4" t="str">
        <f t="shared" si="1147"/>
        <v>BV$963</v>
      </c>
      <c r="BW974" s="4" t="str">
        <f t="shared" si="1147"/>
        <v>BW$963</v>
      </c>
      <c r="BX974" s="4" t="str">
        <f t="shared" si="1147"/>
        <v>BX$963</v>
      </c>
      <c r="BY974" s="4" t="str">
        <f t="shared" si="1147"/>
        <v>BY$963</v>
      </c>
      <c r="BZ974" s="4" t="str">
        <f t="shared" si="1147"/>
        <v>BZ$963</v>
      </c>
      <c r="CA974" s="4" t="str">
        <f t="shared" si="1147"/>
        <v>CA$963</v>
      </c>
      <c r="CB974" s="4" t="str">
        <f t="shared" si="1147"/>
        <v>CB$963</v>
      </c>
      <c r="CC974" s="4" t="str">
        <f t="shared" si="1147"/>
        <v>CC$963</v>
      </c>
      <c r="CD974" s="4" t="str">
        <f t="shared" si="1147"/>
        <v>CD$963</v>
      </c>
      <c r="CE974" s="4" t="str">
        <f t="shared" ref="CE974:CL974" si="1148">ADDRESS(ROW(CE963),COLUMN(CE963),2)</f>
        <v>CE$963</v>
      </c>
      <c r="CF974" s="4" t="str">
        <f t="shared" si="1148"/>
        <v>CF$963</v>
      </c>
      <c r="CG974" s="4" t="str">
        <f t="shared" si="1148"/>
        <v>CG$963</v>
      </c>
      <c r="CH974" s="4" t="str">
        <f t="shared" si="1148"/>
        <v>CH$963</v>
      </c>
      <c r="CI974" s="4" t="str">
        <f t="shared" si="1148"/>
        <v>CI$963</v>
      </c>
      <c r="CJ974" s="4" t="str">
        <f t="shared" si="1148"/>
        <v>CJ$963</v>
      </c>
      <c r="CK974" s="4" t="str">
        <f t="shared" si="1148"/>
        <v>CK$963</v>
      </c>
      <c r="CL974" s="4" t="str">
        <f t="shared" si="1148"/>
        <v>CL$963</v>
      </c>
      <c r="CN974" s="213"/>
      <c r="CO974" s="4" t="str">
        <f t="shared" ref="CO974:DL974" si="1149">ADDRESS(ROW(CO963),COLUMN(CO963),2)</f>
        <v>CO$963</v>
      </c>
      <c r="CP974" s="4" t="str">
        <f t="shared" si="1149"/>
        <v>CP$963</v>
      </c>
      <c r="CQ974" s="4" t="str">
        <f t="shared" si="1149"/>
        <v>CQ$963</v>
      </c>
      <c r="CR974" s="4" t="str">
        <f t="shared" si="1149"/>
        <v>CR$963</v>
      </c>
      <c r="CS974" s="4" t="str">
        <f t="shared" si="1149"/>
        <v>CS$963</v>
      </c>
      <c r="CT974" s="4" t="str">
        <f t="shared" si="1149"/>
        <v>CT$963</v>
      </c>
      <c r="CU974" s="4" t="str">
        <f t="shared" si="1149"/>
        <v>CU$963</v>
      </c>
      <c r="CV974" s="4" t="str">
        <f t="shared" si="1149"/>
        <v>CV$963</v>
      </c>
      <c r="CW974" s="4" t="str">
        <f t="shared" si="1149"/>
        <v>CW$963</v>
      </c>
      <c r="CX974" s="4" t="str">
        <f t="shared" si="1149"/>
        <v>CX$963</v>
      </c>
      <c r="CY974" s="4" t="str">
        <f t="shared" si="1149"/>
        <v>CY$963</v>
      </c>
      <c r="CZ974" s="4" t="str">
        <f t="shared" si="1149"/>
        <v>CZ$963</v>
      </c>
      <c r="DA974" s="4" t="str">
        <f t="shared" si="1149"/>
        <v>DA$963</v>
      </c>
      <c r="DB974" s="4" t="str">
        <f t="shared" si="1149"/>
        <v>DB$963</v>
      </c>
      <c r="DC974" s="4" t="str">
        <f t="shared" si="1149"/>
        <v>DC$963</v>
      </c>
      <c r="DD974" s="4" t="str">
        <f t="shared" si="1149"/>
        <v>DD$963</v>
      </c>
      <c r="DE974" s="4" t="str">
        <f t="shared" si="1149"/>
        <v>DE$963</v>
      </c>
      <c r="DF974" s="4" t="str">
        <f t="shared" si="1149"/>
        <v>DF$963</v>
      </c>
      <c r="DG974" s="4" t="str">
        <f t="shared" si="1149"/>
        <v>DG$963</v>
      </c>
      <c r="DH974" s="4" t="str">
        <f t="shared" si="1149"/>
        <v>DH$963</v>
      </c>
      <c r="DI974" s="4" t="str">
        <f t="shared" si="1149"/>
        <v>DI$963</v>
      </c>
      <c r="DJ974" s="4" t="str">
        <f t="shared" si="1149"/>
        <v>DJ$963</v>
      </c>
      <c r="DK974" s="4" t="str">
        <f t="shared" si="1149"/>
        <v>DK$963</v>
      </c>
      <c r="DL974" s="4" t="str">
        <f t="shared" si="1149"/>
        <v>DL$963</v>
      </c>
    </row>
    <row r="975" spans="1:116" x14ac:dyDescent="0.4">
      <c r="E975" s="8"/>
      <c r="H975" s="12"/>
      <c r="I975" s="60"/>
      <c r="J975" s="60"/>
      <c r="K975" s="15"/>
      <c r="L975" s="15"/>
      <c r="M975" s="15"/>
      <c r="N975" s="15"/>
      <c r="O975" s="15"/>
      <c r="P975" s="15"/>
      <c r="R975" s="15"/>
      <c r="S975" s="76"/>
      <c r="T975" s="76"/>
      <c r="U975" s="76"/>
      <c r="V975" s="76"/>
      <c r="W975" s="76"/>
      <c r="X975" s="76"/>
      <c r="Y975" s="76"/>
      <c r="Z975" s="76"/>
      <c r="AA975" s="76"/>
      <c r="AB975" s="76"/>
      <c r="AC975" s="76"/>
      <c r="AD975" s="76"/>
      <c r="AE975" s="76"/>
      <c r="AF975" s="76"/>
      <c r="AG975" s="76"/>
      <c r="AH975" s="76"/>
      <c r="AI975" s="76"/>
      <c r="AJ975" s="76"/>
      <c r="AK975" s="76"/>
      <c r="AL975" s="76"/>
      <c r="AM975" s="76"/>
      <c r="AN975" s="76"/>
      <c r="AO975" s="76"/>
      <c r="AP975" s="76"/>
      <c r="AQ975" s="76"/>
      <c r="AR975" s="76"/>
      <c r="AS975" s="76"/>
      <c r="AT975" s="76"/>
      <c r="AU975" s="76"/>
      <c r="AV975" s="76"/>
      <c r="AW975" s="76"/>
      <c r="AX975" s="76"/>
      <c r="AY975" s="76"/>
      <c r="AZ975" s="76"/>
      <c r="BA975" s="76"/>
      <c r="BB975" s="76"/>
      <c r="BC975" s="76"/>
      <c r="BD975" s="76"/>
      <c r="BE975" s="76"/>
      <c r="BF975" s="76"/>
      <c r="BG975" s="76"/>
      <c r="BH975" s="76"/>
      <c r="BI975" s="76"/>
      <c r="BJ975" s="76"/>
      <c r="BK975" s="76"/>
      <c r="BL975" s="76"/>
      <c r="BM975" s="76"/>
      <c r="BN975" s="76"/>
      <c r="BO975" s="76"/>
      <c r="BP975" s="76"/>
      <c r="BQ975" s="76"/>
      <c r="BR975" s="76"/>
      <c r="BS975" s="76"/>
      <c r="BT975" s="76"/>
      <c r="BU975" s="76"/>
      <c r="BV975" s="76"/>
      <c r="BW975" s="76"/>
      <c r="BX975" s="76"/>
      <c r="BY975" s="76"/>
      <c r="BZ975" s="76"/>
      <c r="CA975" s="76"/>
      <c r="CB975" s="76"/>
      <c r="CC975" s="76"/>
      <c r="CD975" s="76"/>
      <c r="CE975" s="76"/>
      <c r="CF975" s="76"/>
      <c r="CG975" s="76"/>
      <c r="CH975" s="76"/>
      <c r="CI975" s="76"/>
      <c r="CJ975" s="76"/>
      <c r="CK975" s="76"/>
      <c r="CL975" s="76"/>
      <c r="CN975" s="60"/>
      <c r="CO975" s="76"/>
      <c r="CP975" s="76"/>
      <c r="CQ975" s="76"/>
      <c r="CR975" s="76"/>
      <c r="CS975" s="76"/>
      <c r="CT975" s="76"/>
      <c r="CU975" s="76"/>
      <c r="CV975" s="76"/>
      <c r="CW975" s="76"/>
      <c r="CX975" s="76"/>
      <c r="CY975" s="76"/>
      <c r="CZ975" s="76"/>
      <c r="DA975" s="76"/>
      <c r="DB975" s="76"/>
      <c r="DC975" s="76"/>
      <c r="DD975" s="76"/>
      <c r="DE975" s="76"/>
      <c r="DF975" s="76"/>
      <c r="DG975" s="76"/>
      <c r="DH975" s="76"/>
      <c r="DI975" s="76"/>
      <c r="DJ975" s="76"/>
      <c r="DK975" s="76"/>
      <c r="DL975" s="76"/>
    </row>
    <row r="976" spans="1:116" x14ac:dyDescent="0.4">
      <c r="A976" s="174"/>
      <c r="E976" s="8"/>
      <c r="G976" s="175" t="s">
        <v>490</v>
      </c>
      <c r="H976" s="174"/>
      <c r="I976" s="176"/>
      <c r="J976" s="176"/>
      <c r="K976" s="197"/>
      <c r="L976" s="197"/>
      <c r="M976" s="197"/>
      <c r="N976" s="197"/>
      <c r="O976" s="197"/>
      <c r="P976" s="197"/>
      <c r="R976" s="198"/>
      <c r="S976" s="174"/>
      <c r="T976" s="174"/>
      <c r="U976" s="174"/>
      <c r="V976" s="174"/>
      <c r="W976" s="174"/>
      <c r="X976" s="174"/>
      <c r="Y976" s="174"/>
      <c r="Z976" s="174"/>
      <c r="AA976" s="174"/>
      <c r="AB976" s="174"/>
      <c r="AC976" s="174"/>
      <c r="AD976" s="174"/>
      <c r="AE976" s="174"/>
      <c r="AF976" s="174"/>
      <c r="AG976" s="174"/>
      <c r="AH976" s="174"/>
      <c r="AI976" s="174"/>
      <c r="AJ976" s="174"/>
      <c r="AK976" s="174"/>
      <c r="AL976" s="174"/>
      <c r="AM976" s="174"/>
      <c r="AN976" s="174"/>
      <c r="AO976" s="174"/>
      <c r="AP976" s="174"/>
      <c r="AQ976" s="174"/>
      <c r="AR976" s="174"/>
      <c r="AS976" s="174"/>
      <c r="AT976" s="174"/>
      <c r="AU976" s="174"/>
      <c r="AV976" s="174"/>
      <c r="AW976" s="174"/>
      <c r="AX976" s="174"/>
      <c r="AY976" s="174"/>
      <c r="AZ976" s="174"/>
      <c r="BA976" s="174"/>
      <c r="BB976" s="174"/>
      <c r="BC976" s="174"/>
      <c r="BD976" s="174"/>
      <c r="BE976" s="174"/>
      <c r="BF976" s="174"/>
      <c r="BG976" s="174"/>
      <c r="BH976" s="174"/>
      <c r="BI976" s="174"/>
      <c r="BJ976" s="174"/>
      <c r="BK976" s="174"/>
      <c r="BL976" s="174"/>
      <c r="BM976" s="174"/>
      <c r="BN976" s="174"/>
      <c r="BO976" s="174"/>
      <c r="BP976" s="174"/>
      <c r="BQ976" s="174"/>
      <c r="BR976" s="174"/>
      <c r="BS976" s="174"/>
      <c r="BT976" s="174"/>
      <c r="BU976" s="174"/>
      <c r="BV976" s="174"/>
      <c r="BW976" s="174"/>
      <c r="BX976" s="174"/>
      <c r="BY976" s="174"/>
      <c r="BZ976" s="174"/>
      <c r="CA976" s="174"/>
      <c r="CB976" s="174"/>
      <c r="CC976" s="174"/>
      <c r="CD976" s="174"/>
      <c r="CE976" s="174"/>
      <c r="CF976" s="174"/>
      <c r="CG976" s="174"/>
      <c r="CH976" s="174"/>
      <c r="CI976" s="174"/>
      <c r="CJ976" s="174"/>
      <c r="CK976" s="174"/>
      <c r="CL976" s="174"/>
      <c r="CN976" s="176"/>
      <c r="CO976" s="174"/>
      <c r="CP976" s="174"/>
      <c r="CQ976" s="174"/>
      <c r="CR976" s="174"/>
      <c r="CS976" s="174"/>
      <c r="CT976" s="174"/>
      <c r="CU976" s="174"/>
      <c r="CV976" s="174"/>
      <c r="CW976" s="174"/>
      <c r="CX976" s="174"/>
      <c r="CY976" s="174"/>
      <c r="CZ976" s="174"/>
      <c r="DA976" s="174"/>
      <c r="DB976" s="174"/>
      <c r="DC976" s="174"/>
      <c r="DD976" s="174"/>
      <c r="DE976" s="174"/>
      <c r="DF976" s="174"/>
      <c r="DG976" s="174"/>
      <c r="DH976" s="174"/>
      <c r="DI976" s="174"/>
      <c r="DJ976" s="174"/>
      <c r="DK976" s="174"/>
      <c r="DL976" s="174"/>
    </row>
    <row r="977" spans="1:116" x14ac:dyDescent="0.4">
      <c r="A977" s="174"/>
      <c r="E977" s="8"/>
      <c r="G977" s="175" t="s">
        <v>492</v>
      </c>
      <c r="H977" s="174"/>
      <c r="I977" s="176"/>
      <c r="J977" s="176"/>
      <c r="K977" s="197"/>
      <c r="L977" s="197"/>
      <c r="M977" s="197"/>
      <c r="N977" s="197"/>
      <c r="O977" s="197"/>
      <c r="P977" s="197"/>
      <c r="R977" s="198"/>
      <c r="S977" s="174"/>
      <c r="T977" s="174"/>
      <c r="U977" s="174"/>
      <c r="V977" s="174"/>
      <c r="W977" s="174"/>
      <c r="X977" s="174"/>
      <c r="Y977" s="174"/>
      <c r="Z977" s="174"/>
      <c r="AA977" s="174"/>
      <c r="AB977" s="174"/>
      <c r="AC977" s="174"/>
      <c r="AD977" s="174"/>
      <c r="AE977" s="174"/>
      <c r="AF977" s="174"/>
      <c r="AG977" s="174"/>
      <c r="AH977" s="174"/>
      <c r="AI977" s="174"/>
      <c r="AJ977" s="174"/>
      <c r="AK977" s="174"/>
      <c r="AL977" s="174"/>
      <c r="AM977" s="174"/>
      <c r="AN977" s="174"/>
      <c r="AO977" s="174"/>
      <c r="AP977" s="174"/>
      <c r="AQ977" s="174"/>
      <c r="AR977" s="174"/>
      <c r="AS977" s="174"/>
      <c r="AT977" s="174"/>
      <c r="AU977" s="174"/>
      <c r="AV977" s="174"/>
      <c r="AW977" s="174"/>
      <c r="AX977" s="174"/>
      <c r="AY977" s="174"/>
      <c r="AZ977" s="174"/>
      <c r="BA977" s="174"/>
      <c r="BB977" s="174"/>
      <c r="BC977" s="174"/>
      <c r="BD977" s="174"/>
      <c r="BE977" s="174"/>
      <c r="BF977" s="174"/>
      <c r="BG977" s="174"/>
      <c r="BH977" s="174"/>
      <c r="BI977" s="174"/>
      <c r="BJ977" s="174"/>
      <c r="BK977" s="174"/>
      <c r="BL977" s="174"/>
      <c r="BM977" s="174"/>
      <c r="BN977" s="174"/>
      <c r="BO977" s="174"/>
      <c r="BP977" s="174"/>
      <c r="BQ977" s="174"/>
      <c r="BR977" s="174"/>
      <c r="BS977" s="174"/>
      <c r="BT977" s="174"/>
      <c r="BU977" s="174"/>
      <c r="BV977" s="174"/>
      <c r="BW977" s="174"/>
      <c r="BX977" s="174"/>
      <c r="BY977" s="174"/>
      <c r="BZ977" s="174"/>
      <c r="CA977" s="174"/>
      <c r="CB977" s="174"/>
      <c r="CC977" s="174"/>
      <c r="CD977" s="174"/>
      <c r="CE977" s="174"/>
      <c r="CF977" s="174"/>
      <c r="CG977" s="174"/>
      <c r="CH977" s="174"/>
      <c r="CI977" s="174"/>
      <c r="CJ977" s="174"/>
      <c r="CK977" s="174"/>
      <c r="CL977" s="174"/>
      <c r="CN977" s="176"/>
      <c r="CO977" s="174"/>
      <c r="CP977" s="174"/>
      <c r="CQ977" s="174"/>
      <c r="CR977" s="174"/>
      <c r="CS977" s="174"/>
      <c r="CT977" s="174"/>
      <c r="CU977" s="174"/>
      <c r="CV977" s="174"/>
      <c r="CW977" s="174"/>
      <c r="CX977" s="174"/>
      <c r="CY977" s="174"/>
      <c r="CZ977" s="174"/>
      <c r="DA977" s="174"/>
      <c r="DB977" s="174"/>
      <c r="DC977" s="174"/>
      <c r="DD977" s="174"/>
      <c r="DE977" s="174"/>
      <c r="DF977" s="174"/>
      <c r="DG977" s="174"/>
      <c r="DH977" s="174"/>
      <c r="DI977" s="174"/>
      <c r="DJ977" s="174"/>
      <c r="DK977" s="174"/>
      <c r="DL977" s="174"/>
    </row>
    <row r="978" spans="1:116" x14ac:dyDescent="0.4">
      <c r="A978" s="174"/>
      <c r="E978" s="8"/>
      <c r="G978" s="175" t="s">
        <v>461</v>
      </c>
      <c r="H978" s="174"/>
      <c r="I978" s="176"/>
      <c r="J978" s="176"/>
      <c r="K978" s="197"/>
      <c r="L978" s="197"/>
      <c r="M978" s="197"/>
      <c r="N978" s="197"/>
      <c r="O978" s="197"/>
      <c r="P978" s="197"/>
      <c r="R978" s="198"/>
      <c r="S978" s="199" t="str">
        <f t="shared" ref="S978:AX978" si="1150">S$20</f>
        <v>S$16</v>
      </c>
      <c r="T978" s="199" t="str">
        <f t="shared" si="1150"/>
        <v>T$16</v>
      </c>
      <c r="U978" s="199" t="str">
        <f t="shared" si="1150"/>
        <v>U$16</v>
      </c>
      <c r="V978" s="199" t="str">
        <f t="shared" si="1150"/>
        <v>V$16</v>
      </c>
      <c r="W978" s="199" t="str">
        <f t="shared" si="1150"/>
        <v>W$16</v>
      </c>
      <c r="X978" s="199" t="str">
        <f t="shared" si="1150"/>
        <v>X$16</v>
      </c>
      <c r="Y978" s="199" t="str">
        <f t="shared" si="1150"/>
        <v>Y$16</v>
      </c>
      <c r="Z978" s="199" t="str">
        <f t="shared" si="1150"/>
        <v>Z$16</v>
      </c>
      <c r="AA978" s="199" t="str">
        <f t="shared" si="1150"/>
        <v>AA$16</v>
      </c>
      <c r="AB978" s="199" t="str">
        <f t="shared" si="1150"/>
        <v>AB$16</v>
      </c>
      <c r="AC978" s="199" t="str">
        <f t="shared" si="1150"/>
        <v>AC$16</v>
      </c>
      <c r="AD978" s="199" t="str">
        <f t="shared" si="1150"/>
        <v>AD$16</v>
      </c>
      <c r="AE978" s="199" t="str">
        <f t="shared" si="1150"/>
        <v>AE$16</v>
      </c>
      <c r="AF978" s="199" t="str">
        <f t="shared" si="1150"/>
        <v>AF$16</v>
      </c>
      <c r="AG978" s="199" t="str">
        <f t="shared" si="1150"/>
        <v>AG$16</v>
      </c>
      <c r="AH978" s="199" t="str">
        <f t="shared" si="1150"/>
        <v>AH$16</v>
      </c>
      <c r="AI978" s="199" t="str">
        <f t="shared" si="1150"/>
        <v>AI$16</v>
      </c>
      <c r="AJ978" s="199" t="str">
        <f t="shared" si="1150"/>
        <v>AJ$16</v>
      </c>
      <c r="AK978" s="199" t="str">
        <f t="shared" si="1150"/>
        <v>AK$16</v>
      </c>
      <c r="AL978" s="199" t="str">
        <f t="shared" si="1150"/>
        <v>AL$16</v>
      </c>
      <c r="AM978" s="199" t="str">
        <f t="shared" si="1150"/>
        <v>AM$16</v>
      </c>
      <c r="AN978" s="199" t="str">
        <f t="shared" si="1150"/>
        <v>AN$16</v>
      </c>
      <c r="AO978" s="199" t="str">
        <f t="shared" si="1150"/>
        <v>AO$16</v>
      </c>
      <c r="AP978" s="199" t="str">
        <f t="shared" si="1150"/>
        <v>AP$16</v>
      </c>
      <c r="AQ978" s="199" t="str">
        <f t="shared" si="1150"/>
        <v>AQ$16</v>
      </c>
      <c r="AR978" s="199" t="str">
        <f t="shared" si="1150"/>
        <v>AR$16</v>
      </c>
      <c r="AS978" s="199" t="str">
        <f t="shared" si="1150"/>
        <v>AS$16</v>
      </c>
      <c r="AT978" s="199" t="str">
        <f t="shared" si="1150"/>
        <v>AT$16</v>
      </c>
      <c r="AU978" s="199" t="str">
        <f t="shared" si="1150"/>
        <v>AU$16</v>
      </c>
      <c r="AV978" s="199" t="str">
        <f t="shared" si="1150"/>
        <v>AV$16</v>
      </c>
      <c r="AW978" s="199" t="str">
        <f t="shared" si="1150"/>
        <v>AW$16</v>
      </c>
      <c r="AX978" s="199" t="str">
        <f t="shared" si="1150"/>
        <v>AX$16</v>
      </c>
      <c r="AY978" s="199" t="str">
        <f t="shared" ref="AY978:CD978" si="1151">AY$20</f>
        <v>AY$16</v>
      </c>
      <c r="AZ978" s="199" t="str">
        <f t="shared" si="1151"/>
        <v>AZ$16</v>
      </c>
      <c r="BA978" s="199" t="str">
        <f t="shared" si="1151"/>
        <v>BA$16</v>
      </c>
      <c r="BB978" s="199" t="str">
        <f t="shared" si="1151"/>
        <v>BB$16</v>
      </c>
      <c r="BC978" s="199" t="str">
        <f t="shared" si="1151"/>
        <v>BC$16</v>
      </c>
      <c r="BD978" s="199" t="str">
        <f t="shared" si="1151"/>
        <v>BD$16</v>
      </c>
      <c r="BE978" s="199" t="str">
        <f t="shared" si="1151"/>
        <v>BE$16</v>
      </c>
      <c r="BF978" s="199" t="str">
        <f t="shared" si="1151"/>
        <v>BF$16</v>
      </c>
      <c r="BG978" s="199" t="str">
        <f t="shared" si="1151"/>
        <v>BG$16</v>
      </c>
      <c r="BH978" s="199" t="str">
        <f t="shared" si="1151"/>
        <v>BH$16</v>
      </c>
      <c r="BI978" s="199" t="str">
        <f t="shared" si="1151"/>
        <v>BI$16</v>
      </c>
      <c r="BJ978" s="199" t="str">
        <f t="shared" si="1151"/>
        <v>BJ$16</v>
      </c>
      <c r="BK978" s="199" t="str">
        <f t="shared" si="1151"/>
        <v>BK$16</v>
      </c>
      <c r="BL978" s="199" t="str">
        <f t="shared" si="1151"/>
        <v>BL$16</v>
      </c>
      <c r="BM978" s="199" t="str">
        <f t="shared" si="1151"/>
        <v>BM$16</v>
      </c>
      <c r="BN978" s="199" t="str">
        <f t="shared" si="1151"/>
        <v>BN$16</v>
      </c>
      <c r="BO978" s="199" t="str">
        <f t="shared" si="1151"/>
        <v>BO$16</v>
      </c>
      <c r="BP978" s="199" t="str">
        <f t="shared" si="1151"/>
        <v>BP$16</v>
      </c>
      <c r="BQ978" s="199" t="str">
        <f t="shared" si="1151"/>
        <v>BQ$16</v>
      </c>
      <c r="BR978" s="199" t="str">
        <f t="shared" si="1151"/>
        <v>BR$16</v>
      </c>
      <c r="BS978" s="199" t="str">
        <f t="shared" si="1151"/>
        <v>BS$16</v>
      </c>
      <c r="BT978" s="199" t="str">
        <f t="shared" si="1151"/>
        <v>BT$16</v>
      </c>
      <c r="BU978" s="199" t="str">
        <f t="shared" si="1151"/>
        <v>BU$16</v>
      </c>
      <c r="BV978" s="199" t="str">
        <f t="shared" si="1151"/>
        <v>BV$16</v>
      </c>
      <c r="BW978" s="199" t="str">
        <f t="shared" si="1151"/>
        <v>BW$16</v>
      </c>
      <c r="BX978" s="199" t="str">
        <f t="shared" si="1151"/>
        <v>BX$16</v>
      </c>
      <c r="BY978" s="199" t="str">
        <f t="shared" si="1151"/>
        <v>BY$16</v>
      </c>
      <c r="BZ978" s="199" t="str">
        <f t="shared" si="1151"/>
        <v>BZ$16</v>
      </c>
      <c r="CA978" s="199" t="str">
        <f t="shared" si="1151"/>
        <v>CA$16</v>
      </c>
      <c r="CB978" s="199" t="str">
        <f t="shared" si="1151"/>
        <v>CB$16</v>
      </c>
      <c r="CC978" s="199" t="str">
        <f t="shared" si="1151"/>
        <v>CC$16</v>
      </c>
      <c r="CD978" s="199" t="str">
        <f t="shared" si="1151"/>
        <v>CD$16</v>
      </c>
      <c r="CE978" s="199" t="str">
        <f t="shared" ref="CE978:CL978" si="1152">CE$20</f>
        <v>CE$16</v>
      </c>
      <c r="CF978" s="199" t="str">
        <f t="shared" si="1152"/>
        <v>CF$16</v>
      </c>
      <c r="CG978" s="199" t="str">
        <f t="shared" si="1152"/>
        <v>CG$16</v>
      </c>
      <c r="CH978" s="199" t="str">
        <f t="shared" si="1152"/>
        <v>CH$16</v>
      </c>
      <c r="CI978" s="199" t="str">
        <f t="shared" si="1152"/>
        <v>CI$16</v>
      </c>
      <c r="CJ978" s="199" t="str">
        <f t="shared" si="1152"/>
        <v>CJ$16</v>
      </c>
      <c r="CK978" s="199" t="str">
        <f t="shared" si="1152"/>
        <v>CK$16</v>
      </c>
      <c r="CL978" s="199" t="str">
        <f t="shared" si="1152"/>
        <v>CL$16</v>
      </c>
      <c r="CN978" s="176"/>
      <c r="CO978" s="199" t="str">
        <f t="shared" ref="CO978:DL978" si="1153">CO$20</f>
        <v>CO$16</v>
      </c>
      <c r="CP978" s="199" t="str">
        <f t="shared" si="1153"/>
        <v>CP$16</v>
      </c>
      <c r="CQ978" s="199" t="str">
        <f t="shared" si="1153"/>
        <v>CQ$16</v>
      </c>
      <c r="CR978" s="199" t="str">
        <f t="shared" si="1153"/>
        <v>CR$16</v>
      </c>
      <c r="CS978" s="199" t="str">
        <f t="shared" si="1153"/>
        <v>CS$16</v>
      </c>
      <c r="CT978" s="199" t="str">
        <f t="shared" si="1153"/>
        <v>CT$16</v>
      </c>
      <c r="CU978" s="199" t="str">
        <f t="shared" si="1153"/>
        <v>CU$16</v>
      </c>
      <c r="CV978" s="199" t="str">
        <f t="shared" si="1153"/>
        <v>CV$16</v>
      </c>
      <c r="CW978" s="199" t="str">
        <f t="shared" si="1153"/>
        <v>CW$16</v>
      </c>
      <c r="CX978" s="199" t="str">
        <f t="shared" si="1153"/>
        <v>CX$16</v>
      </c>
      <c r="CY978" s="199" t="str">
        <f t="shared" si="1153"/>
        <v>CY$16</v>
      </c>
      <c r="CZ978" s="199" t="str">
        <f t="shared" si="1153"/>
        <v>CZ$16</v>
      </c>
      <c r="DA978" s="199" t="str">
        <f t="shared" si="1153"/>
        <v>DA$16</v>
      </c>
      <c r="DB978" s="199" t="str">
        <f t="shared" si="1153"/>
        <v>DB$16</v>
      </c>
      <c r="DC978" s="199" t="str">
        <f t="shared" si="1153"/>
        <v>DC$16</v>
      </c>
      <c r="DD978" s="199" t="str">
        <f t="shared" si="1153"/>
        <v>DD$16</v>
      </c>
      <c r="DE978" s="199" t="str">
        <f t="shared" si="1153"/>
        <v>DE$16</v>
      </c>
      <c r="DF978" s="199" t="str">
        <f t="shared" si="1153"/>
        <v>DF$16</v>
      </c>
      <c r="DG978" s="199" t="str">
        <f t="shared" si="1153"/>
        <v>DG$16</v>
      </c>
      <c r="DH978" s="199" t="str">
        <f t="shared" si="1153"/>
        <v>DH$16</v>
      </c>
      <c r="DI978" s="199" t="str">
        <f t="shared" si="1153"/>
        <v>DI$16</v>
      </c>
      <c r="DJ978" s="199" t="str">
        <f t="shared" si="1153"/>
        <v>DJ$16</v>
      </c>
      <c r="DK978" s="199" t="str">
        <f t="shared" si="1153"/>
        <v>DK$16</v>
      </c>
      <c r="DL978" s="199" t="str">
        <f t="shared" si="1153"/>
        <v>DL$16</v>
      </c>
    </row>
    <row r="979" spans="1:116" x14ac:dyDescent="0.4">
      <c r="A979" s="174"/>
      <c r="E979" s="8"/>
      <c r="G979" s="175" t="s">
        <v>462</v>
      </c>
      <c r="H979" s="200"/>
      <c r="I979" s="201"/>
      <c r="J979" s="201"/>
      <c r="K979" s="202"/>
      <c r="L979" s="202"/>
      <c r="M979" s="202"/>
      <c r="N979" s="202"/>
      <c r="O979" s="202"/>
      <c r="P979" s="202"/>
      <c r="R979" s="202"/>
      <c r="S979" s="199" t="str">
        <f t="shared" ref="S979:AX979" si="1154">S$21</f>
        <v>S$17</v>
      </c>
      <c r="T979" s="199" t="str">
        <f t="shared" si="1154"/>
        <v>T$17</v>
      </c>
      <c r="U979" s="199" t="str">
        <f t="shared" si="1154"/>
        <v>U$17</v>
      </c>
      <c r="V979" s="199" t="str">
        <f t="shared" si="1154"/>
        <v>V$17</v>
      </c>
      <c r="W979" s="199" t="str">
        <f t="shared" si="1154"/>
        <v>W$17</v>
      </c>
      <c r="X979" s="199" t="str">
        <f t="shared" si="1154"/>
        <v>X$17</v>
      </c>
      <c r="Y979" s="199" t="str">
        <f t="shared" si="1154"/>
        <v>Y$17</v>
      </c>
      <c r="Z979" s="199" t="str">
        <f t="shared" si="1154"/>
        <v>Z$17</v>
      </c>
      <c r="AA979" s="199" t="str">
        <f t="shared" si="1154"/>
        <v>AA$17</v>
      </c>
      <c r="AB979" s="199" t="str">
        <f t="shared" si="1154"/>
        <v>AB$17</v>
      </c>
      <c r="AC979" s="199" t="str">
        <f t="shared" si="1154"/>
        <v>AC$17</v>
      </c>
      <c r="AD979" s="199" t="str">
        <f t="shared" si="1154"/>
        <v>AD$17</v>
      </c>
      <c r="AE979" s="199" t="str">
        <f t="shared" si="1154"/>
        <v>AE$17</v>
      </c>
      <c r="AF979" s="199" t="str">
        <f t="shared" si="1154"/>
        <v>AF$17</v>
      </c>
      <c r="AG979" s="199" t="str">
        <f t="shared" si="1154"/>
        <v>AG$17</v>
      </c>
      <c r="AH979" s="199" t="str">
        <f t="shared" si="1154"/>
        <v>AH$17</v>
      </c>
      <c r="AI979" s="199" t="str">
        <f t="shared" si="1154"/>
        <v>AI$17</v>
      </c>
      <c r="AJ979" s="199" t="str">
        <f t="shared" si="1154"/>
        <v>AJ$17</v>
      </c>
      <c r="AK979" s="199" t="str">
        <f t="shared" si="1154"/>
        <v>AK$17</v>
      </c>
      <c r="AL979" s="199" t="str">
        <f t="shared" si="1154"/>
        <v>AL$17</v>
      </c>
      <c r="AM979" s="199" t="str">
        <f t="shared" si="1154"/>
        <v>AM$17</v>
      </c>
      <c r="AN979" s="199" t="str">
        <f t="shared" si="1154"/>
        <v>AN$17</v>
      </c>
      <c r="AO979" s="199" t="str">
        <f t="shared" si="1154"/>
        <v>AO$17</v>
      </c>
      <c r="AP979" s="199" t="str">
        <f t="shared" si="1154"/>
        <v>AP$17</v>
      </c>
      <c r="AQ979" s="199" t="str">
        <f t="shared" si="1154"/>
        <v>AQ$17</v>
      </c>
      <c r="AR979" s="199" t="str">
        <f t="shared" si="1154"/>
        <v>AR$17</v>
      </c>
      <c r="AS979" s="199" t="str">
        <f t="shared" si="1154"/>
        <v>AS$17</v>
      </c>
      <c r="AT979" s="199" t="str">
        <f t="shared" si="1154"/>
        <v>AT$17</v>
      </c>
      <c r="AU979" s="199" t="str">
        <f t="shared" si="1154"/>
        <v>AU$17</v>
      </c>
      <c r="AV979" s="199" t="str">
        <f t="shared" si="1154"/>
        <v>AV$17</v>
      </c>
      <c r="AW979" s="199" t="str">
        <f t="shared" si="1154"/>
        <v>AW$17</v>
      </c>
      <c r="AX979" s="199" t="str">
        <f t="shared" si="1154"/>
        <v>AX$17</v>
      </c>
      <c r="AY979" s="199" t="str">
        <f t="shared" ref="AY979:CD979" si="1155">AY$21</f>
        <v>AY$17</v>
      </c>
      <c r="AZ979" s="199" t="str">
        <f t="shared" si="1155"/>
        <v>AZ$17</v>
      </c>
      <c r="BA979" s="199" t="str">
        <f t="shared" si="1155"/>
        <v>BA$17</v>
      </c>
      <c r="BB979" s="199" t="str">
        <f t="shared" si="1155"/>
        <v>BB$17</v>
      </c>
      <c r="BC979" s="199" t="str">
        <f t="shared" si="1155"/>
        <v>BC$17</v>
      </c>
      <c r="BD979" s="199" t="str">
        <f t="shared" si="1155"/>
        <v>BD$17</v>
      </c>
      <c r="BE979" s="199" t="str">
        <f t="shared" si="1155"/>
        <v>BE$17</v>
      </c>
      <c r="BF979" s="199" t="str">
        <f t="shared" si="1155"/>
        <v>BF$17</v>
      </c>
      <c r="BG979" s="199" t="str">
        <f t="shared" si="1155"/>
        <v>BG$17</v>
      </c>
      <c r="BH979" s="199" t="str">
        <f t="shared" si="1155"/>
        <v>BH$17</v>
      </c>
      <c r="BI979" s="199" t="str">
        <f t="shared" si="1155"/>
        <v>BI$17</v>
      </c>
      <c r="BJ979" s="199" t="str">
        <f t="shared" si="1155"/>
        <v>BJ$17</v>
      </c>
      <c r="BK979" s="199" t="str">
        <f t="shared" si="1155"/>
        <v>BK$17</v>
      </c>
      <c r="BL979" s="199" t="str">
        <f t="shared" si="1155"/>
        <v>BL$17</v>
      </c>
      <c r="BM979" s="199" t="str">
        <f t="shared" si="1155"/>
        <v>BM$17</v>
      </c>
      <c r="BN979" s="199" t="str">
        <f t="shared" si="1155"/>
        <v>BN$17</v>
      </c>
      <c r="BO979" s="199" t="str">
        <f t="shared" si="1155"/>
        <v>BO$17</v>
      </c>
      <c r="BP979" s="199" t="str">
        <f t="shared" si="1155"/>
        <v>BP$17</v>
      </c>
      <c r="BQ979" s="199" t="str">
        <f t="shared" si="1155"/>
        <v>BQ$17</v>
      </c>
      <c r="BR979" s="199" t="str">
        <f t="shared" si="1155"/>
        <v>BR$17</v>
      </c>
      <c r="BS979" s="199" t="str">
        <f t="shared" si="1155"/>
        <v>BS$17</v>
      </c>
      <c r="BT979" s="199" t="str">
        <f t="shared" si="1155"/>
        <v>BT$17</v>
      </c>
      <c r="BU979" s="199" t="str">
        <f t="shared" si="1155"/>
        <v>BU$17</v>
      </c>
      <c r="BV979" s="199" t="str">
        <f t="shared" si="1155"/>
        <v>BV$17</v>
      </c>
      <c r="BW979" s="199" t="str">
        <f t="shared" si="1155"/>
        <v>BW$17</v>
      </c>
      <c r="BX979" s="199" t="str">
        <f t="shared" si="1155"/>
        <v>BX$17</v>
      </c>
      <c r="BY979" s="199" t="str">
        <f t="shared" si="1155"/>
        <v>BY$17</v>
      </c>
      <c r="BZ979" s="199" t="str">
        <f t="shared" si="1155"/>
        <v>BZ$17</v>
      </c>
      <c r="CA979" s="199" t="str">
        <f t="shared" si="1155"/>
        <v>CA$17</v>
      </c>
      <c r="CB979" s="199" t="str">
        <f t="shared" si="1155"/>
        <v>CB$17</v>
      </c>
      <c r="CC979" s="199" t="str">
        <f t="shared" si="1155"/>
        <v>CC$17</v>
      </c>
      <c r="CD979" s="199" t="str">
        <f t="shared" si="1155"/>
        <v>CD$17</v>
      </c>
      <c r="CE979" s="199" t="str">
        <f t="shared" ref="CE979:CL979" si="1156">CE$21</f>
        <v>CE$17</v>
      </c>
      <c r="CF979" s="199" t="str">
        <f t="shared" si="1156"/>
        <v>CF$17</v>
      </c>
      <c r="CG979" s="199" t="str">
        <f t="shared" si="1156"/>
        <v>CG$17</v>
      </c>
      <c r="CH979" s="199" t="str">
        <f t="shared" si="1156"/>
        <v>CH$17</v>
      </c>
      <c r="CI979" s="199" t="str">
        <f t="shared" si="1156"/>
        <v>CI$17</v>
      </c>
      <c r="CJ979" s="199" t="str">
        <f t="shared" si="1156"/>
        <v>CJ$17</v>
      </c>
      <c r="CK979" s="199" t="str">
        <f t="shared" si="1156"/>
        <v>CK$17</v>
      </c>
      <c r="CL979" s="199" t="str">
        <f t="shared" si="1156"/>
        <v>CL$17</v>
      </c>
      <c r="CN979" s="201"/>
      <c r="CO979" s="199" t="str">
        <f t="shared" ref="CO979:DL979" si="1157">CO$21</f>
        <v>CO$17</v>
      </c>
      <c r="CP979" s="199" t="str">
        <f t="shared" si="1157"/>
        <v>CP$17</v>
      </c>
      <c r="CQ979" s="199" t="str">
        <f t="shared" si="1157"/>
        <v>CQ$17</v>
      </c>
      <c r="CR979" s="199" t="str">
        <f t="shared" si="1157"/>
        <v>CR$17</v>
      </c>
      <c r="CS979" s="199" t="str">
        <f t="shared" si="1157"/>
        <v>CS$17</v>
      </c>
      <c r="CT979" s="199" t="str">
        <f t="shared" si="1157"/>
        <v>CT$17</v>
      </c>
      <c r="CU979" s="199" t="str">
        <f t="shared" si="1157"/>
        <v>CU$17</v>
      </c>
      <c r="CV979" s="199" t="str">
        <f t="shared" si="1157"/>
        <v>CV$17</v>
      </c>
      <c r="CW979" s="199" t="str">
        <f t="shared" si="1157"/>
        <v>CW$17</v>
      </c>
      <c r="CX979" s="199" t="str">
        <f t="shared" si="1157"/>
        <v>CX$17</v>
      </c>
      <c r="CY979" s="199" t="str">
        <f t="shared" si="1157"/>
        <v>CY$17</v>
      </c>
      <c r="CZ979" s="199" t="str">
        <f t="shared" si="1157"/>
        <v>CZ$17</v>
      </c>
      <c r="DA979" s="199" t="str">
        <f t="shared" si="1157"/>
        <v>DA$17</v>
      </c>
      <c r="DB979" s="199" t="str">
        <f t="shared" si="1157"/>
        <v>DB$17</v>
      </c>
      <c r="DC979" s="199" t="str">
        <f t="shared" si="1157"/>
        <v>DC$17</v>
      </c>
      <c r="DD979" s="199" t="str">
        <f t="shared" si="1157"/>
        <v>DD$17</v>
      </c>
      <c r="DE979" s="199" t="str">
        <f t="shared" si="1157"/>
        <v>DE$17</v>
      </c>
      <c r="DF979" s="199" t="str">
        <f t="shared" si="1157"/>
        <v>DF$17</v>
      </c>
      <c r="DG979" s="199" t="str">
        <f t="shared" si="1157"/>
        <v>DG$17</v>
      </c>
      <c r="DH979" s="199" t="str">
        <f t="shared" si="1157"/>
        <v>DH$17</v>
      </c>
      <c r="DI979" s="199" t="str">
        <f t="shared" si="1157"/>
        <v>DI$17</v>
      </c>
      <c r="DJ979" s="199" t="str">
        <f t="shared" si="1157"/>
        <v>DJ$17</v>
      </c>
      <c r="DK979" s="199" t="str">
        <f t="shared" si="1157"/>
        <v>DK$17</v>
      </c>
      <c r="DL979" s="199" t="str">
        <f t="shared" si="1157"/>
        <v>DL$17</v>
      </c>
    </row>
    <row r="980" spans="1:116" x14ac:dyDescent="0.4">
      <c r="A980" s="174"/>
      <c r="E980" s="8"/>
      <c r="G980" s="175" t="s">
        <v>491</v>
      </c>
      <c r="H980" s="200"/>
      <c r="I980" s="201"/>
      <c r="J980" s="201"/>
      <c r="K980" s="202"/>
      <c r="L980" s="202"/>
      <c r="M980" s="202"/>
      <c r="N980" s="202"/>
      <c r="O980" s="202"/>
      <c r="P980" s="202"/>
      <c r="R980" s="202"/>
      <c r="S980" s="190"/>
      <c r="T980" s="190"/>
      <c r="U980" s="190"/>
      <c r="V980" s="190"/>
      <c r="W980" s="190"/>
      <c r="X980" s="190"/>
      <c r="Y980" s="190"/>
      <c r="Z980" s="190"/>
      <c r="AA980" s="190"/>
      <c r="AB980" s="190"/>
      <c r="AC980" s="190"/>
      <c r="AD980" s="190"/>
      <c r="AE980" s="190"/>
      <c r="AF980" s="190"/>
      <c r="AG980" s="190"/>
      <c r="AH980" s="190"/>
      <c r="AI980" s="190"/>
      <c r="AJ980" s="190"/>
      <c r="AK980" s="190"/>
      <c r="AL980" s="190"/>
      <c r="AM980" s="190"/>
      <c r="AN980" s="190"/>
      <c r="AO980" s="190"/>
      <c r="AP980" s="190"/>
      <c r="AQ980" s="190"/>
      <c r="AR980" s="190"/>
      <c r="AS980" s="190"/>
      <c r="AT980" s="190"/>
      <c r="AU980" s="190"/>
      <c r="AV980" s="190"/>
      <c r="AW980" s="190"/>
      <c r="AX980" s="190"/>
      <c r="AY980" s="190"/>
      <c r="AZ980" s="190"/>
      <c r="BA980" s="190"/>
      <c r="BB980" s="190"/>
      <c r="BC980" s="190"/>
      <c r="BD980" s="190"/>
      <c r="BE980" s="190"/>
      <c r="BF980" s="190"/>
      <c r="BG980" s="190"/>
      <c r="BH980" s="190"/>
      <c r="BI980" s="190"/>
      <c r="BJ980" s="190"/>
      <c r="BK980" s="190"/>
      <c r="BL980" s="190"/>
      <c r="BM980" s="190"/>
      <c r="BN980" s="190"/>
      <c r="BO980" s="190"/>
      <c r="BP980" s="190"/>
      <c r="BQ980" s="190"/>
      <c r="BR980" s="190"/>
      <c r="BS980" s="190"/>
      <c r="BT980" s="190"/>
      <c r="BU980" s="190"/>
      <c r="BV980" s="190"/>
      <c r="BW980" s="190"/>
      <c r="BX980" s="190"/>
      <c r="BY980" s="190"/>
      <c r="BZ980" s="190"/>
      <c r="CA980" s="190"/>
      <c r="CB980" s="190"/>
      <c r="CC980" s="190"/>
      <c r="CD980" s="190"/>
      <c r="CE980" s="190"/>
      <c r="CF980" s="190"/>
      <c r="CG980" s="190"/>
      <c r="CH980" s="190"/>
      <c r="CI980" s="190"/>
      <c r="CJ980" s="190"/>
      <c r="CK980" s="190"/>
      <c r="CL980" s="190"/>
      <c r="CN980" s="201"/>
      <c r="CO980" s="190"/>
      <c r="CP980" s="190"/>
      <c r="CQ980" s="190"/>
      <c r="CR980" s="190"/>
      <c r="CS980" s="190"/>
      <c r="CT980" s="190"/>
      <c r="CU980" s="190"/>
      <c r="CV980" s="190"/>
      <c r="CW980" s="190"/>
      <c r="CX980" s="190"/>
      <c r="CY980" s="190"/>
      <c r="CZ980" s="190"/>
      <c r="DA980" s="190"/>
      <c r="DB980" s="190"/>
      <c r="DC980" s="190"/>
      <c r="DD980" s="190"/>
      <c r="DE980" s="190"/>
      <c r="DF980" s="190"/>
      <c r="DG980" s="190"/>
      <c r="DH980" s="190"/>
      <c r="DI980" s="190"/>
      <c r="DJ980" s="190"/>
      <c r="DK980" s="190"/>
      <c r="DL980" s="190"/>
    </row>
    <row r="981" spans="1:116" x14ac:dyDescent="0.4">
      <c r="A981" s="174"/>
      <c r="E981" s="8"/>
      <c r="G981" s="175" t="s">
        <v>505</v>
      </c>
      <c r="H981" s="200"/>
      <c r="I981" s="201"/>
      <c r="J981" s="201"/>
      <c r="K981" s="202"/>
      <c r="L981" s="202"/>
      <c r="M981" s="202"/>
      <c r="N981" s="202"/>
      <c r="O981" s="202"/>
      <c r="P981" s="202"/>
      <c r="R981" s="202"/>
      <c r="S981" s="190"/>
      <c r="T981" s="190"/>
      <c r="U981" s="190"/>
      <c r="V981" s="190"/>
      <c r="W981" s="190"/>
      <c r="X981" s="190"/>
      <c r="Y981" s="190"/>
      <c r="Z981" s="190"/>
      <c r="AA981" s="190"/>
      <c r="AB981" s="190"/>
      <c r="AC981" s="190"/>
      <c r="AD981" s="190"/>
      <c r="AE981" s="190"/>
      <c r="AF981" s="190"/>
      <c r="AG981" s="190"/>
      <c r="AH981" s="190"/>
      <c r="AI981" s="190"/>
      <c r="AJ981" s="190"/>
      <c r="AK981" s="190"/>
      <c r="AL981" s="190"/>
      <c r="AM981" s="190"/>
      <c r="AN981" s="190"/>
      <c r="AO981" s="190"/>
      <c r="AP981" s="190"/>
      <c r="AQ981" s="190"/>
      <c r="AR981" s="190"/>
      <c r="AS981" s="190"/>
      <c r="AT981" s="190"/>
      <c r="AU981" s="190"/>
      <c r="AV981" s="190"/>
      <c r="AW981" s="190"/>
      <c r="AX981" s="190"/>
      <c r="AY981" s="190"/>
      <c r="AZ981" s="190"/>
      <c r="BA981" s="190"/>
      <c r="BB981" s="190"/>
      <c r="BC981" s="190"/>
      <c r="BD981" s="190"/>
      <c r="BE981" s="190"/>
      <c r="BF981" s="190"/>
      <c r="BG981" s="190"/>
      <c r="BH981" s="190"/>
      <c r="BI981" s="190"/>
      <c r="BJ981" s="190"/>
      <c r="BK981" s="190"/>
      <c r="BL981" s="190"/>
      <c r="BM981" s="190"/>
      <c r="BN981" s="190"/>
      <c r="BO981" s="190"/>
      <c r="BP981" s="190"/>
      <c r="BQ981" s="190"/>
      <c r="BR981" s="190"/>
      <c r="BS981" s="190"/>
      <c r="BT981" s="190"/>
      <c r="BU981" s="190"/>
      <c r="BV981" s="190"/>
      <c r="BW981" s="190"/>
      <c r="BX981" s="190"/>
      <c r="BY981" s="190"/>
      <c r="BZ981" s="190"/>
      <c r="CA981" s="190"/>
      <c r="CB981" s="190"/>
      <c r="CC981" s="190"/>
      <c r="CD981" s="190"/>
      <c r="CE981" s="190"/>
      <c r="CF981" s="190"/>
      <c r="CG981" s="190"/>
      <c r="CH981" s="190"/>
      <c r="CI981" s="190"/>
      <c r="CJ981" s="190"/>
      <c r="CK981" s="190"/>
      <c r="CL981" s="190"/>
      <c r="CN981" s="201"/>
      <c r="CO981" s="190"/>
      <c r="CP981" s="190"/>
      <c r="CQ981" s="190"/>
      <c r="CR981" s="190"/>
      <c r="CS981" s="190"/>
      <c r="CT981" s="190"/>
      <c r="CU981" s="190"/>
      <c r="CV981" s="190"/>
      <c r="CW981" s="190"/>
      <c r="CX981" s="190"/>
      <c r="CY981" s="190"/>
      <c r="CZ981" s="190"/>
      <c r="DA981" s="190"/>
      <c r="DB981" s="190"/>
      <c r="DC981" s="190"/>
      <c r="DD981" s="190"/>
      <c r="DE981" s="190"/>
      <c r="DF981" s="190"/>
      <c r="DG981" s="190"/>
      <c r="DH981" s="190"/>
      <c r="DI981" s="190"/>
      <c r="DJ981" s="190"/>
      <c r="DK981" s="190"/>
      <c r="DL981" s="190"/>
    </row>
    <row r="982" spans="1:116" x14ac:dyDescent="0.4">
      <c r="A982" s="174"/>
      <c r="E982" s="8"/>
      <c r="G982" s="175" t="s">
        <v>463</v>
      </c>
      <c r="H982" s="200"/>
      <c r="I982" s="201"/>
      <c r="J982" s="201"/>
      <c r="K982" s="202"/>
      <c r="L982" s="202"/>
      <c r="M982" s="202"/>
      <c r="N982" s="202"/>
      <c r="O982" s="202"/>
      <c r="P982" s="202"/>
      <c r="R982" s="202"/>
      <c r="S982" s="190" t="str">
        <f t="shared" ref="S982:AX982" si="1158">S$22</f>
        <v>S$18</v>
      </c>
      <c r="T982" s="190" t="str">
        <f t="shared" si="1158"/>
        <v>T$18</v>
      </c>
      <c r="U982" s="190" t="str">
        <f t="shared" si="1158"/>
        <v>U$18</v>
      </c>
      <c r="V982" s="190" t="str">
        <f t="shared" si="1158"/>
        <v>V$18</v>
      </c>
      <c r="W982" s="190" t="str">
        <f t="shared" si="1158"/>
        <v>W$18</v>
      </c>
      <c r="X982" s="190" t="str">
        <f t="shared" si="1158"/>
        <v>X$18</v>
      </c>
      <c r="Y982" s="190" t="str">
        <f t="shared" si="1158"/>
        <v>Y$18</v>
      </c>
      <c r="Z982" s="190" t="str">
        <f t="shared" si="1158"/>
        <v>Z$18</v>
      </c>
      <c r="AA982" s="190" t="str">
        <f t="shared" si="1158"/>
        <v>AA$18</v>
      </c>
      <c r="AB982" s="190" t="str">
        <f t="shared" si="1158"/>
        <v>AB$18</v>
      </c>
      <c r="AC982" s="190" t="str">
        <f t="shared" si="1158"/>
        <v>AC$18</v>
      </c>
      <c r="AD982" s="190" t="str">
        <f t="shared" si="1158"/>
        <v>AD$18</v>
      </c>
      <c r="AE982" s="190" t="str">
        <f t="shared" si="1158"/>
        <v>AE$18</v>
      </c>
      <c r="AF982" s="190" t="str">
        <f t="shared" si="1158"/>
        <v>AF$18</v>
      </c>
      <c r="AG982" s="190" t="str">
        <f t="shared" si="1158"/>
        <v>AG$18</v>
      </c>
      <c r="AH982" s="190" t="str">
        <f t="shared" si="1158"/>
        <v>AH$18</v>
      </c>
      <c r="AI982" s="190" t="str">
        <f t="shared" si="1158"/>
        <v>AI$18</v>
      </c>
      <c r="AJ982" s="190" t="str">
        <f t="shared" si="1158"/>
        <v>AJ$18</v>
      </c>
      <c r="AK982" s="190" t="str">
        <f t="shared" si="1158"/>
        <v>AK$18</v>
      </c>
      <c r="AL982" s="190" t="str">
        <f t="shared" si="1158"/>
        <v>AL$18</v>
      </c>
      <c r="AM982" s="190" t="str">
        <f t="shared" si="1158"/>
        <v>AM$18</v>
      </c>
      <c r="AN982" s="190" t="str">
        <f t="shared" si="1158"/>
        <v>AN$18</v>
      </c>
      <c r="AO982" s="190" t="str">
        <f t="shared" si="1158"/>
        <v>AO$18</v>
      </c>
      <c r="AP982" s="190" t="str">
        <f t="shared" si="1158"/>
        <v>AP$18</v>
      </c>
      <c r="AQ982" s="190" t="str">
        <f t="shared" si="1158"/>
        <v>AQ$18</v>
      </c>
      <c r="AR982" s="190" t="str">
        <f t="shared" si="1158"/>
        <v>AR$18</v>
      </c>
      <c r="AS982" s="190" t="str">
        <f t="shared" si="1158"/>
        <v>AS$18</v>
      </c>
      <c r="AT982" s="190" t="str">
        <f t="shared" si="1158"/>
        <v>AT$18</v>
      </c>
      <c r="AU982" s="190" t="str">
        <f t="shared" si="1158"/>
        <v>AU$18</v>
      </c>
      <c r="AV982" s="190" t="str">
        <f t="shared" si="1158"/>
        <v>AV$18</v>
      </c>
      <c r="AW982" s="190" t="str">
        <f t="shared" si="1158"/>
        <v>AW$18</v>
      </c>
      <c r="AX982" s="190" t="str">
        <f t="shared" si="1158"/>
        <v>AX$18</v>
      </c>
      <c r="AY982" s="190" t="str">
        <f t="shared" ref="AY982:CD982" si="1159">AY$22</f>
        <v>AY$18</v>
      </c>
      <c r="AZ982" s="190" t="str">
        <f t="shared" si="1159"/>
        <v>AZ$18</v>
      </c>
      <c r="BA982" s="190" t="str">
        <f t="shared" si="1159"/>
        <v>BA$18</v>
      </c>
      <c r="BB982" s="190" t="str">
        <f t="shared" si="1159"/>
        <v>BB$18</v>
      </c>
      <c r="BC982" s="190" t="str">
        <f t="shared" si="1159"/>
        <v>BC$18</v>
      </c>
      <c r="BD982" s="190" t="str">
        <f t="shared" si="1159"/>
        <v>BD$18</v>
      </c>
      <c r="BE982" s="190" t="str">
        <f t="shared" si="1159"/>
        <v>BE$18</v>
      </c>
      <c r="BF982" s="190" t="str">
        <f t="shared" si="1159"/>
        <v>BF$18</v>
      </c>
      <c r="BG982" s="190" t="str">
        <f t="shared" si="1159"/>
        <v>BG$18</v>
      </c>
      <c r="BH982" s="190" t="str">
        <f t="shared" si="1159"/>
        <v>BH$18</v>
      </c>
      <c r="BI982" s="190" t="str">
        <f t="shared" si="1159"/>
        <v>BI$18</v>
      </c>
      <c r="BJ982" s="190" t="str">
        <f t="shared" si="1159"/>
        <v>BJ$18</v>
      </c>
      <c r="BK982" s="190" t="str">
        <f t="shared" si="1159"/>
        <v>BK$18</v>
      </c>
      <c r="BL982" s="190" t="str">
        <f t="shared" si="1159"/>
        <v>BL$18</v>
      </c>
      <c r="BM982" s="190" t="str">
        <f t="shared" si="1159"/>
        <v>BM$18</v>
      </c>
      <c r="BN982" s="190" t="str">
        <f t="shared" si="1159"/>
        <v>BN$18</v>
      </c>
      <c r="BO982" s="190" t="str">
        <f t="shared" si="1159"/>
        <v>BO$18</v>
      </c>
      <c r="BP982" s="190" t="str">
        <f t="shared" si="1159"/>
        <v>BP$18</v>
      </c>
      <c r="BQ982" s="190" t="str">
        <f t="shared" si="1159"/>
        <v>BQ$18</v>
      </c>
      <c r="BR982" s="190" t="str">
        <f t="shared" si="1159"/>
        <v>BR$18</v>
      </c>
      <c r="BS982" s="190" t="str">
        <f t="shared" si="1159"/>
        <v>BS$18</v>
      </c>
      <c r="BT982" s="190" t="str">
        <f t="shared" si="1159"/>
        <v>BT$18</v>
      </c>
      <c r="BU982" s="190" t="str">
        <f t="shared" si="1159"/>
        <v>BU$18</v>
      </c>
      <c r="BV982" s="190" t="str">
        <f t="shared" si="1159"/>
        <v>BV$18</v>
      </c>
      <c r="BW982" s="190" t="str">
        <f t="shared" si="1159"/>
        <v>BW$18</v>
      </c>
      <c r="BX982" s="190" t="str">
        <f t="shared" si="1159"/>
        <v>BX$18</v>
      </c>
      <c r="BY982" s="190" t="str">
        <f t="shared" si="1159"/>
        <v>BY$18</v>
      </c>
      <c r="BZ982" s="190" t="str">
        <f t="shared" si="1159"/>
        <v>BZ$18</v>
      </c>
      <c r="CA982" s="190" t="str">
        <f t="shared" si="1159"/>
        <v>CA$18</v>
      </c>
      <c r="CB982" s="190" t="str">
        <f t="shared" si="1159"/>
        <v>CB$18</v>
      </c>
      <c r="CC982" s="190" t="str">
        <f t="shared" si="1159"/>
        <v>CC$18</v>
      </c>
      <c r="CD982" s="190" t="str">
        <f t="shared" si="1159"/>
        <v>CD$18</v>
      </c>
      <c r="CE982" s="190" t="str">
        <f t="shared" ref="CE982:CL982" si="1160">CE$22</f>
        <v>CE$18</v>
      </c>
      <c r="CF982" s="190" t="str">
        <f t="shared" si="1160"/>
        <v>CF$18</v>
      </c>
      <c r="CG982" s="190" t="str">
        <f t="shared" si="1160"/>
        <v>CG$18</v>
      </c>
      <c r="CH982" s="190" t="str">
        <f t="shared" si="1160"/>
        <v>CH$18</v>
      </c>
      <c r="CI982" s="190" t="str">
        <f t="shared" si="1160"/>
        <v>CI$18</v>
      </c>
      <c r="CJ982" s="190" t="str">
        <f t="shared" si="1160"/>
        <v>CJ$18</v>
      </c>
      <c r="CK982" s="190" t="str">
        <f t="shared" si="1160"/>
        <v>CK$18</v>
      </c>
      <c r="CL982" s="190" t="str">
        <f t="shared" si="1160"/>
        <v>CL$18</v>
      </c>
      <c r="CN982" s="201"/>
      <c r="CO982" s="190" t="str">
        <f t="shared" ref="CO982:DL982" si="1161">CO$22</f>
        <v>CO$18</v>
      </c>
      <c r="CP982" s="190" t="str">
        <f t="shared" si="1161"/>
        <v>CP$18</v>
      </c>
      <c r="CQ982" s="190" t="str">
        <f t="shared" si="1161"/>
        <v>CQ$18</v>
      </c>
      <c r="CR982" s="190" t="str">
        <f t="shared" si="1161"/>
        <v>CR$18</v>
      </c>
      <c r="CS982" s="190" t="str">
        <f t="shared" si="1161"/>
        <v>CS$18</v>
      </c>
      <c r="CT982" s="190" t="str">
        <f t="shared" si="1161"/>
        <v>CT$18</v>
      </c>
      <c r="CU982" s="190" t="str">
        <f t="shared" si="1161"/>
        <v>CU$18</v>
      </c>
      <c r="CV982" s="190" t="str">
        <f t="shared" si="1161"/>
        <v>CV$18</v>
      </c>
      <c r="CW982" s="190" t="str">
        <f t="shared" si="1161"/>
        <v>CW$18</v>
      </c>
      <c r="CX982" s="190" t="str">
        <f t="shared" si="1161"/>
        <v>CX$18</v>
      </c>
      <c r="CY982" s="190" t="str">
        <f t="shared" si="1161"/>
        <v>CY$18</v>
      </c>
      <c r="CZ982" s="190" t="str">
        <f t="shared" si="1161"/>
        <v>CZ$18</v>
      </c>
      <c r="DA982" s="190" t="str">
        <f t="shared" si="1161"/>
        <v>DA$18</v>
      </c>
      <c r="DB982" s="190" t="str">
        <f t="shared" si="1161"/>
        <v>DB$18</v>
      </c>
      <c r="DC982" s="190" t="str">
        <f t="shared" si="1161"/>
        <v>DC$18</v>
      </c>
      <c r="DD982" s="190" t="str">
        <f t="shared" si="1161"/>
        <v>DD$18</v>
      </c>
      <c r="DE982" s="190" t="str">
        <f t="shared" si="1161"/>
        <v>DE$18</v>
      </c>
      <c r="DF982" s="190" t="str">
        <f t="shared" si="1161"/>
        <v>DF$18</v>
      </c>
      <c r="DG982" s="190" t="str">
        <f t="shared" si="1161"/>
        <v>DG$18</v>
      </c>
      <c r="DH982" s="190" t="str">
        <f t="shared" si="1161"/>
        <v>DH$18</v>
      </c>
      <c r="DI982" s="190" t="str">
        <f t="shared" si="1161"/>
        <v>DI$18</v>
      </c>
      <c r="DJ982" s="190" t="str">
        <f t="shared" si="1161"/>
        <v>DJ$18</v>
      </c>
      <c r="DK982" s="190" t="str">
        <f t="shared" si="1161"/>
        <v>DK$18</v>
      </c>
      <c r="DL982" s="190" t="str">
        <f t="shared" si="1161"/>
        <v>DL$18</v>
      </c>
    </row>
    <row r="983" spans="1:116" x14ac:dyDescent="0.4">
      <c r="A983" s="174"/>
      <c r="E983" s="8"/>
      <c r="G983" s="175" t="s">
        <v>464</v>
      </c>
      <c r="H983" s="200"/>
      <c r="I983" s="201"/>
      <c r="J983" s="201"/>
      <c r="K983" s="202"/>
      <c r="L983" s="202"/>
      <c r="M983" s="202"/>
      <c r="N983" s="202"/>
      <c r="O983" s="202"/>
      <c r="P983" s="202"/>
      <c r="R983" s="202"/>
      <c r="S983" s="190" t="str">
        <f t="shared" ref="S983:AX983" si="1162">S$23</f>
        <v>S$19</v>
      </c>
      <c r="T983" s="190" t="str">
        <f t="shared" si="1162"/>
        <v>T$19</v>
      </c>
      <c r="U983" s="190" t="str">
        <f t="shared" si="1162"/>
        <v>U$19</v>
      </c>
      <c r="V983" s="190" t="str">
        <f t="shared" si="1162"/>
        <v>V$19</v>
      </c>
      <c r="W983" s="190" t="str">
        <f t="shared" si="1162"/>
        <v>W$19</v>
      </c>
      <c r="X983" s="190" t="str">
        <f t="shared" si="1162"/>
        <v>X$19</v>
      </c>
      <c r="Y983" s="190" t="str">
        <f t="shared" si="1162"/>
        <v>Y$19</v>
      </c>
      <c r="Z983" s="190" t="str">
        <f t="shared" si="1162"/>
        <v>Z$19</v>
      </c>
      <c r="AA983" s="190" t="str">
        <f t="shared" si="1162"/>
        <v>AA$19</v>
      </c>
      <c r="AB983" s="190" t="str">
        <f t="shared" si="1162"/>
        <v>AB$19</v>
      </c>
      <c r="AC983" s="190" t="str">
        <f t="shared" si="1162"/>
        <v>AC$19</v>
      </c>
      <c r="AD983" s="190" t="str">
        <f t="shared" si="1162"/>
        <v>AD$19</v>
      </c>
      <c r="AE983" s="190" t="str">
        <f t="shared" si="1162"/>
        <v>AE$19</v>
      </c>
      <c r="AF983" s="190" t="str">
        <f t="shared" si="1162"/>
        <v>AF$19</v>
      </c>
      <c r="AG983" s="190" t="str">
        <f t="shared" si="1162"/>
        <v>AG$19</v>
      </c>
      <c r="AH983" s="190" t="str">
        <f t="shared" si="1162"/>
        <v>AH$19</v>
      </c>
      <c r="AI983" s="190" t="str">
        <f t="shared" si="1162"/>
        <v>AI$19</v>
      </c>
      <c r="AJ983" s="190" t="str">
        <f t="shared" si="1162"/>
        <v>AJ$19</v>
      </c>
      <c r="AK983" s="190" t="str">
        <f t="shared" si="1162"/>
        <v>AK$19</v>
      </c>
      <c r="AL983" s="190" t="str">
        <f t="shared" si="1162"/>
        <v>AL$19</v>
      </c>
      <c r="AM983" s="190" t="str">
        <f t="shared" si="1162"/>
        <v>AM$19</v>
      </c>
      <c r="AN983" s="190" t="str">
        <f t="shared" si="1162"/>
        <v>AN$19</v>
      </c>
      <c r="AO983" s="190" t="str">
        <f t="shared" si="1162"/>
        <v>AO$19</v>
      </c>
      <c r="AP983" s="190" t="str">
        <f t="shared" si="1162"/>
        <v>AP$19</v>
      </c>
      <c r="AQ983" s="190" t="str">
        <f t="shared" si="1162"/>
        <v>AQ$19</v>
      </c>
      <c r="AR983" s="190" t="str">
        <f t="shared" si="1162"/>
        <v>AR$19</v>
      </c>
      <c r="AS983" s="190" t="str">
        <f t="shared" si="1162"/>
        <v>AS$19</v>
      </c>
      <c r="AT983" s="190" t="str">
        <f t="shared" si="1162"/>
        <v>AT$19</v>
      </c>
      <c r="AU983" s="190" t="str">
        <f t="shared" si="1162"/>
        <v>AU$19</v>
      </c>
      <c r="AV983" s="190" t="str">
        <f t="shared" si="1162"/>
        <v>AV$19</v>
      </c>
      <c r="AW983" s="190" t="str">
        <f t="shared" si="1162"/>
        <v>AW$19</v>
      </c>
      <c r="AX983" s="190" t="str">
        <f t="shared" si="1162"/>
        <v>AX$19</v>
      </c>
      <c r="AY983" s="190" t="str">
        <f t="shared" ref="AY983:CD983" si="1163">AY$23</f>
        <v>AY$19</v>
      </c>
      <c r="AZ983" s="190" t="str">
        <f t="shared" si="1163"/>
        <v>AZ$19</v>
      </c>
      <c r="BA983" s="190" t="str">
        <f t="shared" si="1163"/>
        <v>BA$19</v>
      </c>
      <c r="BB983" s="190" t="str">
        <f t="shared" si="1163"/>
        <v>BB$19</v>
      </c>
      <c r="BC983" s="190" t="str">
        <f t="shared" si="1163"/>
        <v>BC$19</v>
      </c>
      <c r="BD983" s="190" t="str">
        <f t="shared" si="1163"/>
        <v>BD$19</v>
      </c>
      <c r="BE983" s="190" t="str">
        <f t="shared" si="1163"/>
        <v>BE$19</v>
      </c>
      <c r="BF983" s="190" t="str">
        <f t="shared" si="1163"/>
        <v>BF$19</v>
      </c>
      <c r="BG983" s="190" t="str">
        <f t="shared" si="1163"/>
        <v>BG$19</v>
      </c>
      <c r="BH983" s="190" t="str">
        <f t="shared" si="1163"/>
        <v>BH$19</v>
      </c>
      <c r="BI983" s="190" t="str">
        <f t="shared" si="1163"/>
        <v>BI$19</v>
      </c>
      <c r="BJ983" s="190" t="str">
        <f t="shared" si="1163"/>
        <v>BJ$19</v>
      </c>
      <c r="BK983" s="190" t="str">
        <f t="shared" si="1163"/>
        <v>BK$19</v>
      </c>
      <c r="BL983" s="190" t="str">
        <f t="shared" si="1163"/>
        <v>BL$19</v>
      </c>
      <c r="BM983" s="190" t="str">
        <f t="shared" si="1163"/>
        <v>BM$19</v>
      </c>
      <c r="BN983" s="190" t="str">
        <f t="shared" si="1163"/>
        <v>BN$19</v>
      </c>
      <c r="BO983" s="190" t="str">
        <f t="shared" si="1163"/>
        <v>BO$19</v>
      </c>
      <c r="BP983" s="190" t="str">
        <f t="shared" si="1163"/>
        <v>BP$19</v>
      </c>
      <c r="BQ983" s="190" t="str">
        <f t="shared" si="1163"/>
        <v>BQ$19</v>
      </c>
      <c r="BR983" s="190" t="str">
        <f t="shared" si="1163"/>
        <v>BR$19</v>
      </c>
      <c r="BS983" s="190" t="str">
        <f t="shared" si="1163"/>
        <v>BS$19</v>
      </c>
      <c r="BT983" s="190" t="str">
        <f t="shared" si="1163"/>
        <v>BT$19</v>
      </c>
      <c r="BU983" s="190" t="str">
        <f t="shared" si="1163"/>
        <v>BU$19</v>
      </c>
      <c r="BV983" s="190" t="str">
        <f t="shared" si="1163"/>
        <v>BV$19</v>
      </c>
      <c r="BW983" s="190" t="str">
        <f t="shared" si="1163"/>
        <v>BW$19</v>
      </c>
      <c r="BX983" s="190" t="str">
        <f t="shared" si="1163"/>
        <v>BX$19</v>
      </c>
      <c r="BY983" s="190" t="str">
        <f t="shared" si="1163"/>
        <v>BY$19</v>
      </c>
      <c r="BZ983" s="190" t="str">
        <f t="shared" si="1163"/>
        <v>BZ$19</v>
      </c>
      <c r="CA983" s="190" t="str">
        <f t="shared" si="1163"/>
        <v>CA$19</v>
      </c>
      <c r="CB983" s="190" t="str">
        <f t="shared" si="1163"/>
        <v>CB$19</v>
      </c>
      <c r="CC983" s="190" t="str">
        <f t="shared" si="1163"/>
        <v>CC$19</v>
      </c>
      <c r="CD983" s="190" t="str">
        <f t="shared" si="1163"/>
        <v>CD$19</v>
      </c>
      <c r="CE983" s="190" t="str">
        <f t="shared" ref="CE983:CL983" si="1164">CE$23</f>
        <v>CE$19</v>
      </c>
      <c r="CF983" s="190" t="str">
        <f t="shared" si="1164"/>
        <v>CF$19</v>
      </c>
      <c r="CG983" s="190" t="str">
        <f t="shared" si="1164"/>
        <v>CG$19</v>
      </c>
      <c r="CH983" s="190" t="str">
        <f t="shared" si="1164"/>
        <v>CH$19</v>
      </c>
      <c r="CI983" s="190" t="str">
        <f t="shared" si="1164"/>
        <v>CI$19</v>
      </c>
      <c r="CJ983" s="190" t="str">
        <f t="shared" si="1164"/>
        <v>CJ$19</v>
      </c>
      <c r="CK983" s="190" t="str">
        <f t="shared" si="1164"/>
        <v>CK$19</v>
      </c>
      <c r="CL983" s="190" t="str">
        <f t="shared" si="1164"/>
        <v>CL$19</v>
      </c>
      <c r="CN983" s="201"/>
      <c r="CO983" s="190" t="str">
        <f t="shared" ref="CO983:DL983" si="1165">CO$23</f>
        <v>CO$19</v>
      </c>
      <c r="CP983" s="190" t="str">
        <f t="shared" si="1165"/>
        <v>CP$19</v>
      </c>
      <c r="CQ983" s="190" t="str">
        <f t="shared" si="1165"/>
        <v>CQ$19</v>
      </c>
      <c r="CR983" s="190" t="str">
        <f t="shared" si="1165"/>
        <v>CR$19</v>
      </c>
      <c r="CS983" s="190" t="str">
        <f t="shared" si="1165"/>
        <v>CS$19</v>
      </c>
      <c r="CT983" s="190" t="str">
        <f t="shared" si="1165"/>
        <v>CT$19</v>
      </c>
      <c r="CU983" s="190" t="str">
        <f t="shared" si="1165"/>
        <v>CU$19</v>
      </c>
      <c r="CV983" s="190" t="str">
        <f t="shared" si="1165"/>
        <v>CV$19</v>
      </c>
      <c r="CW983" s="190" t="str">
        <f t="shared" si="1165"/>
        <v>CW$19</v>
      </c>
      <c r="CX983" s="190" t="str">
        <f t="shared" si="1165"/>
        <v>CX$19</v>
      </c>
      <c r="CY983" s="190" t="str">
        <f t="shared" si="1165"/>
        <v>CY$19</v>
      </c>
      <c r="CZ983" s="190" t="str">
        <f t="shared" si="1165"/>
        <v>CZ$19</v>
      </c>
      <c r="DA983" s="190" t="str">
        <f t="shared" si="1165"/>
        <v>DA$19</v>
      </c>
      <c r="DB983" s="190" t="str">
        <f t="shared" si="1165"/>
        <v>DB$19</v>
      </c>
      <c r="DC983" s="190" t="str">
        <f t="shared" si="1165"/>
        <v>DC$19</v>
      </c>
      <c r="DD983" s="190" t="str">
        <f t="shared" si="1165"/>
        <v>DD$19</v>
      </c>
      <c r="DE983" s="190" t="str">
        <f t="shared" si="1165"/>
        <v>DE$19</v>
      </c>
      <c r="DF983" s="190" t="str">
        <f t="shared" si="1165"/>
        <v>DF$19</v>
      </c>
      <c r="DG983" s="190" t="str">
        <f t="shared" si="1165"/>
        <v>DG$19</v>
      </c>
      <c r="DH983" s="190" t="str">
        <f t="shared" si="1165"/>
        <v>DH$19</v>
      </c>
      <c r="DI983" s="190" t="str">
        <f t="shared" si="1165"/>
        <v>DI$19</v>
      </c>
      <c r="DJ983" s="190" t="str">
        <f t="shared" si="1165"/>
        <v>DJ$19</v>
      </c>
      <c r="DK983" s="190" t="str">
        <f t="shared" si="1165"/>
        <v>DK$19</v>
      </c>
      <c r="DL983" s="190" t="str">
        <f t="shared" si="1165"/>
        <v>DL$19</v>
      </c>
    </row>
    <row r="984" spans="1:116" x14ac:dyDescent="0.4">
      <c r="A984" s="142" t="s">
        <v>218</v>
      </c>
      <c r="B984" s="31" t="s">
        <v>81</v>
      </c>
      <c r="C984" s="31"/>
      <c r="D984" t="s">
        <v>765</v>
      </c>
      <c r="E984" s="8" t="str">
        <f t="shared" ref="E984:E995" si="1166">ROW()&amp;" "&amp;D984</f>
        <v>984 DC-S</v>
      </c>
      <c r="F984" t="s">
        <v>155</v>
      </c>
      <c r="G984" s="143" t="s">
        <v>192</v>
      </c>
      <c r="H984" s="142"/>
      <c r="I984" s="144"/>
      <c r="J984" s="144"/>
      <c r="K984" s="142"/>
      <c r="L984" s="142"/>
      <c r="M984" s="142"/>
      <c r="N984" s="142"/>
      <c r="O984" s="142"/>
      <c r="P984" s="142"/>
      <c r="R984" s="143"/>
      <c r="S984" s="143"/>
      <c r="T984" s="143"/>
      <c r="U984" s="143"/>
      <c r="V984" s="143"/>
      <c r="W984" s="143"/>
      <c r="X984" s="143"/>
      <c r="Y984" s="143"/>
      <c r="Z984" s="143"/>
      <c r="AA984" s="143"/>
      <c r="AB984" s="143"/>
      <c r="AC984" s="143"/>
      <c r="AD984" s="143"/>
      <c r="AE984" s="143"/>
      <c r="AF984" s="143"/>
      <c r="AG984" s="143"/>
      <c r="AH984" s="143"/>
      <c r="AI984" s="143"/>
      <c r="AJ984" s="143"/>
      <c r="AK984" s="143"/>
      <c r="AL984" s="143"/>
      <c r="AM984" s="143"/>
      <c r="AN984" s="143"/>
      <c r="AO984" s="143"/>
      <c r="AP984" s="143"/>
      <c r="AQ984" s="143"/>
      <c r="AR984" s="143"/>
      <c r="AS984" s="143"/>
      <c r="AT984" s="143"/>
      <c r="AU984" s="143"/>
      <c r="AV984" s="143"/>
      <c r="AW984" s="143"/>
      <c r="AX984" s="143"/>
      <c r="AY984" s="143"/>
      <c r="AZ984" s="143"/>
      <c r="BA984" s="143"/>
      <c r="BB984" s="143"/>
      <c r="BC984" s="143"/>
      <c r="BD984" s="143"/>
      <c r="BE984" s="143"/>
      <c r="BF984" s="143"/>
      <c r="BG984" s="143"/>
      <c r="BH984" s="143"/>
      <c r="BI984" s="143"/>
      <c r="BJ984" s="143"/>
      <c r="BK984" s="143"/>
      <c r="BL984" s="143"/>
      <c r="BM984" s="143"/>
      <c r="BN984" s="143"/>
      <c r="BO984" s="143"/>
      <c r="BP984" s="143"/>
      <c r="BQ984" s="143"/>
      <c r="BR984" s="143"/>
      <c r="BS984" s="143"/>
      <c r="BT984" s="143"/>
      <c r="BU984" s="143"/>
      <c r="BV984" s="143"/>
      <c r="BW984" s="143"/>
      <c r="BX984" s="143"/>
      <c r="BY984" s="143"/>
      <c r="BZ984" s="143"/>
      <c r="CA984" s="143"/>
      <c r="CB984" s="143"/>
      <c r="CC984" s="143"/>
      <c r="CD984" s="143"/>
      <c r="CE984" s="143"/>
      <c r="CF984" s="143"/>
      <c r="CG984" s="143"/>
      <c r="CH984" s="143"/>
      <c r="CI984" s="143"/>
      <c r="CJ984" s="143"/>
      <c r="CK984" s="143"/>
      <c r="CL984" s="143"/>
      <c r="CN984" s="144"/>
      <c r="CO984" s="143"/>
      <c r="CP984" s="143"/>
      <c r="CQ984" s="143"/>
      <c r="CR984" s="143"/>
      <c r="CS984" s="143"/>
      <c r="CT984" s="143"/>
      <c r="CU984" s="143"/>
      <c r="CV984" s="143"/>
      <c r="CW984" s="143"/>
      <c r="CX984" s="143"/>
      <c r="CY984" s="143"/>
      <c r="CZ984" s="143"/>
      <c r="DA984" s="143"/>
      <c r="DB984" s="143"/>
      <c r="DC984" s="143"/>
      <c r="DD984" s="143"/>
      <c r="DE984" s="143"/>
      <c r="DF984" s="143"/>
      <c r="DG984" s="143"/>
      <c r="DH984" s="143"/>
      <c r="DI984" s="143"/>
      <c r="DJ984" s="143"/>
      <c r="DK984" s="143"/>
      <c r="DL984" s="143"/>
    </row>
    <row r="985" spans="1:116" x14ac:dyDescent="0.4">
      <c r="A985" s="31"/>
      <c r="B985" t="str">
        <f>E985</f>
        <v>985 DC-S</v>
      </c>
      <c r="D985" t="s">
        <v>765</v>
      </c>
      <c r="E985" s="8" t="str">
        <f t="shared" si="1166"/>
        <v>985 DC-S</v>
      </c>
      <c r="G985" s="95" t="str">
        <f>G987&amp;":"</f>
        <v>Expense - % of revenue direct cost:</v>
      </c>
      <c r="H985" s="31"/>
      <c r="I985" s="73"/>
      <c r="J985" s="73"/>
      <c r="K985" s="31"/>
      <c r="L985" s="31"/>
      <c r="M985" s="31"/>
      <c r="N985" s="31"/>
      <c r="O985" s="31"/>
      <c r="P985" s="31"/>
      <c r="R985" s="67"/>
      <c r="S985" s="67"/>
      <c r="T985" s="67"/>
      <c r="U985" s="67"/>
      <c r="V985" s="67"/>
      <c r="W985" s="67"/>
      <c r="X985" s="67"/>
      <c r="Y985" s="67"/>
      <c r="Z985" s="67"/>
      <c r="AA985" s="67"/>
      <c r="AB985" s="67"/>
      <c r="AC985" s="67"/>
      <c r="AD985" s="67"/>
      <c r="AE985" s="67"/>
      <c r="AF985" s="67"/>
      <c r="AG985" s="67"/>
      <c r="AH985" s="67"/>
      <c r="AI985" s="67"/>
      <c r="AJ985" s="67"/>
      <c r="AK985" s="67"/>
      <c r="AL985" s="67"/>
      <c r="AM985" s="67"/>
      <c r="AN985" s="67"/>
      <c r="AO985" s="67"/>
      <c r="AP985" s="67"/>
      <c r="AQ985" s="67"/>
      <c r="AR985" s="67"/>
      <c r="AS985" s="67"/>
      <c r="AT985" s="67"/>
      <c r="AU985" s="67"/>
      <c r="AV985" s="67"/>
      <c r="AW985" s="67"/>
      <c r="AX985" s="67"/>
      <c r="AY985" s="67"/>
      <c r="AZ985" s="67"/>
      <c r="BA985" s="67"/>
      <c r="BB985" s="67"/>
      <c r="BC985" s="67"/>
      <c r="BD985" s="67"/>
      <c r="BE985" s="67"/>
      <c r="BF985" s="67"/>
      <c r="BG985" s="67"/>
      <c r="BH985" s="67"/>
      <c r="BI985" s="67"/>
      <c r="BJ985" s="67"/>
      <c r="BK985" s="67"/>
      <c r="BL985" s="67"/>
      <c r="BM985" s="67"/>
      <c r="BN985" s="67"/>
      <c r="BO985" s="67"/>
      <c r="BP985" s="67"/>
      <c r="BQ985" s="67"/>
      <c r="BR985" s="67"/>
      <c r="BS985" s="67"/>
      <c r="BT985" s="67"/>
      <c r="BU985" s="67"/>
      <c r="BV985" s="67"/>
      <c r="BW985" s="67"/>
      <c r="BX985" s="67"/>
      <c r="BY985" s="67"/>
      <c r="BZ985" s="67"/>
      <c r="CA985" s="67"/>
      <c r="CB985" s="67"/>
      <c r="CC985" s="67"/>
      <c r="CD985" s="67"/>
      <c r="CE985" s="67"/>
      <c r="CF985" s="67"/>
      <c r="CG985" s="67"/>
      <c r="CH985" s="67"/>
      <c r="CI985" s="67"/>
      <c r="CJ985" s="67"/>
      <c r="CK985" s="67"/>
      <c r="CL985" s="67"/>
      <c r="CN985" s="73"/>
      <c r="CO985" s="67"/>
      <c r="CP985" s="67"/>
      <c r="CQ985" s="67"/>
      <c r="CR985" s="67"/>
      <c r="CS985" s="67"/>
      <c r="CT985" s="67"/>
      <c r="CU985" s="67"/>
      <c r="CV985" s="67"/>
      <c r="CW985" s="67"/>
      <c r="CX985" s="67"/>
      <c r="CY985" s="67"/>
      <c r="CZ985" s="67"/>
      <c r="DA985" s="67"/>
      <c r="DB985" s="67"/>
      <c r="DC985" s="67"/>
      <c r="DD985" s="67"/>
      <c r="DE985" s="67"/>
      <c r="DF985" s="67"/>
      <c r="DG985" s="67"/>
      <c r="DH985" s="67"/>
      <c r="DI985" s="67"/>
      <c r="DJ985" s="67"/>
      <c r="DK985" s="67"/>
      <c r="DL985" s="67"/>
    </row>
    <row r="986" spans="1:116" x14ac:dyDescent="0.4">
      <c r="B986" t="str">
        <f>E986</f>
        <v>986 DC-S</v>
      </c>
      <c r="D986" t="s">
        <v>765</v>
      </c>
      <c r="E986" s="8" t="str">
        <f t="shared" si="1166"/>
        <v>986 DC-S</v>
      </c>
      <c r="G986" s="145" t="s">
        <v>53</v>
      </c>
      <c r="H986" s="12"/>
      <c r="I986" s="60"/>
      <c r="J986" s="60"/>
      <c r="K986" s="16">
        <v>0.1</v>
      </c>
      <c r="L986" s="16">
        <v>0.1</v>
      </c>
      <c r="M986" s="16">
        <v>0.1</v>
      </c>
      <c r="N986" s="16">
        <v>0.1</v>
      </c>
      <c r="O986" s="16">
        <v>0.1</v>
      </c>
      <c r="P986" s="16">
        <v>0.1</v>
      </c>
      <c r="R986" s="20"/>
      <c r="S986" s="150" cm="1">
        <f t="array" ref="S986">INDEX($K:$P,ROW(),MATCH(S$3,$K$2:$P$2,0))</f>
        <v>0.1</v>
      </c>
      <c r="T986" s="150" cm="1">
        <f t="array" ref="T986">INDEX($K:$P,ROW(),MATCH(T$3,$K$2:$P$2,0))</f>
        <v>0.1</v>
      </c>
      <c r="U986" s="150" cm="1">
        <f t="array" ref="U986">INDEX($K:$P,ROW(),MATCH(U$3,$K$2:$P$2,0))</f>
        <v>0.1</v>
      </c>
      <c r="V986" s="150" cm="1">
        <f t="array" ref="V986">INDEX($K:$P,ROW(),MATCH(V$3,$K$2:$P$2,0))</f>
        <v>0.1</v>
      </c>
      <c r="W986" s="150" cm="1">
        <f t="array" ref="W986">INDEX($K:$P,ROW(),MATCH(W$3,$K$2:$P$2,0))</f>
        <v>0.1</v>
      </c>
      <c r="X986" s="150" cm="1">
        <f t="array" ref="X986">INDEX($K:$P,ROW(),MATCH(X$3,$K$2:$P$2,0))</f>
        <v>0.1</v>
      </c>
      <c r="Y986" s="150" cm="1">
        <f t="array" ref="Y986">INDEX($K:$P,ROW(),MATCH(Y$3,$K$2:$P$2,0))</f>
        <v>0.1</v>
      </c>
      <c r="Z986" s="150" cm="1">
        <f t="array" ref="Z986">INDEX($K:$P,ROW(),MATCH(Z$3,$K$2:$P$2,0))</f>
        <v>0.1</v>
      </c>
      <c r="AA986" s="150" cm="1">
        <f t="array" ref="AA986">INDEX($K:$P,ROW(),MATCH(AA$3,$K$2:$P$2,0))</f>
        <v>0.1</v>
      </c>
      <c r="AB986" s="150" cm="1">
        <f t="array" ref="AB986">INDEX($K:$P,ROW(),MATCH(AB$3,$K$2:$P$2,0))</f>
        <v>0.1</v>
      </c>
      <c r="AC986" s="150" cm="1">
        <f t="array" ref="AC986">INDEX($K:$P,ROW(),MATCH(AC$3,$K$2:$P$2,0))</f>
        <v>0.1</v>
      </c>
      <c r="AD986" s="150" cm="1">
        <f t="array" ref="AD986">INDEX($K:$P,ROW(),MATCH(AD$3,$K$2:$P$2,0))</f>
        <v>0.1</v>
      </c>
      <c r="AE986" s="150" cm="1">
        <f t="array" ref="AE986">INDEX($K:$P,ROW(),MATCH(AE$3,$K$2:$P$2,0))</f>
        <v>0.1</v>
      </c>
      <c r="AF986" s="150" cm="1">
        <f t="array" ref="AF986">INDEX($K:$P,ROW(),MATCH(AF$3,$K$2:$P$2,0))</f>
        <v>0.1</v>
      </c>
      <c r="AG986" s="150" cm="1">
        <f t="array" ref="AG986">INDEX($K:$P,ROW(),MATCH(AG$3,$K$2:$P$2,0))</f>
        <v>0.1</v>
      </c>
      <c r="AH986" s="150" cm="1">
        <f t="array" ref="AH986">INDEX($K:$P,ROW(),MATCH(AH$3,$K$2:$P$2,0))</f>
        <v>0.1</v>
      </c>
      <c r="AI986" s="150" cm="1">
        <f t="array" ref="AI986">INDEX($K:$P,ROW(),MATCH(AI$3,$K$2:$P$2,0))</f>
        <v>0.1</v>
      </c>
      <c r="AJ986" s="150" cm="1">
        <f t="array" ref="AJ986">INDEX($K:$P,ROW(),MATCH(AJ$3,$K$2:$P$2,0))</f>
        <v>0.1</v>
      </c>
      <c r="AK986" s="150" cm="1">
        <f t="array" ref="AK986">INDEX($K:$P,ROW(),MATCH(AK$3,$K$2:$P$2,0))</f>
        <v>0.1</v>
      </c>
      <c r="AL986" s="150" cm="1">
        <f t="array" ref="AL986">INDEX($K:$P,ROW(),MATCH(AL$3,$K$2:$P$2,0))</f>
        <v>0.1</v>
      </c>
      <c r="AM986" s="150" cm="1">
        <f t="array" ref="AM986">INDEX($K:$P,ROW(),MATCH(AM$3,$K$2:$P$2,0))</f>
        <v>0.1</v>
      </c>
      <c r="AN986" s="150" cm="1">
        <f t="array" ref="AN986">INDEX($K:$P,ROW(),MATCH(AN$3,$K$2:$P$2,0))</f>
        <v>0.1</v>
      </c>
      <c r="AO986" s="150" cm="1">
        <f t="array" ref="AO986">INDEX($K:$P,ROW(),MATCH(AO$3,$K$2:$P$2,0))</f>
        <v>0.1</v>
      </c>
      <c r="AP986" s="150" cm="1">
        <f t="array" ref="AP986">INDEX($K:$P,ROW(),MATCH(AP$3,$K$2:$P$2,0))</f>
        <v>0.1</v>
      </c>
      <c r="AQ986" s="150" cm="1">
        <f t="array" ref="AQ986">INDEX($K:$P,ROW(),MATCH(AQ$3,$K$2:$P$2,0))</f>
        <v>0.1</v>
      </c>
      <c r="AR986" s="150" cm="1">
        <f t="array" ref="AR986">INDEX($K:$P,ROW(),MATCH(AR$3,$K$2:$P$2,0))</f>
        <v>0.1</v>
      </c>
      <c r="AS986" s="150" cm="1">
        <f t="array" ref="AS986">INDEX($K:$P,ROW(),MATCH(AS$3,$K$2:$P$2,0))</f>
        <v>0.1</v>
      </c>
      <c r="AT986" s="150" cm="1">
        <f t="array" ref="AT986">INDEX($K:$P,ROW(),MATCH(AT$3,$K$2:$P$2,0))</f>
        <v>0.1</v>
      </c>
      <c r="AU986" s="150" cm="1">
        <f t="array" ref="AU986">INDEX($K:$P,ROW(),MATCH(AU$3,$K$2:$P$2,0))</f>
        <v>0.1</v>
      </c>
      <c r="AV986" s="150" cm="1">
        <f t="array" ref="AV986">INDEX($K:$P,ROW(),MATCH(AV$3,$K$2:$P$2,0))</f>
        <v>0.1</v>
      </c>
      <c r="AW986" s="150" cm="1">
        <f t="array" ref="AW986">INDEX($K:$P,ROW(),MATCH(AW$3,$K$2:$P$2,0))</f>
        <v>0.1</v>
      </c>
      <c r="AX986" s="150" cm="1">
        <f t="array" ref="AX986">INDEX($K:$P,ROW(),MATCH(AX$3,$K$2:$P$2,0))</f>
        <v>0.1</v>
      </c>
      <c r="AY986" s="150" cm="1">
        <f t="array" ref="AY986">INDEX($K:$P,ROW(),MATCH(AY$3,$K$2:$P$2,0))</f>
        <v>0.1</v>
      </c>
      <c r="AZ986" s="150" cm="1">
        <f t="array" ref="AZ986">INDEX($K:$P,ROW(),MATCH(AZ$3,$K$2:$P$2,0))</f>
        <v>0.1</v>
      </c>
      <c r="BA986" s="150" cm="1">
        <f t="array" ref="BA986">INDEX($K:$P,ROW(),MATCH(BA$3,$K$2:$P$2,0))</f>
        <v>0.1</v>
      </c>
      <c r="BB986" s="150" cm="1">
        <f t="array" ref="BB986">INDEX($K:$P,ROW(),MATCH(BB$3,$K$2:$P$2,0))</f>
        <v>0.1</v>
      </c>
      <c r="BC986" s="150" cm="1">
        <f t="array" ref="BC986">INDEX($K:$P,ROW(),MATCH(BC$3,$K$2:$P$2,0))</f>
        <v>0.1</v>
      </c>
      <c r="BD986" s="150" cm="1">
        <f t="array" ref="BD986">INDEX($K:$P,ROW(),MATCH(BD$3,$K$2:$P$2,0))</f>
        <v>0.1</v>
      </c>
      <c r="BE986" s="150" cm="1">
        <f t="array" ref="BE986">INDEX($K:$P,ROW(),MATCH(BE$3,$K$2:$P$2,0))</f>
        <v>0.1</v>
      </c>
      <c r="BF986" s="150" cm="1">
        <f t="array" ref="BF986">INDEX($K:$P,ROW(),MATCH(BF$3,$K$2:$P$2,0))</f>
        <v>0.1</v>
      </c>
      <c r="BG986" s="150" cm="1">
        <f t="array" ref="BG986">INDEX($K:$P,ROW(),MATCH(BG$3,$K$2:$P$2,0))</f>
        <v>0.1</v>
      </c>
      <c r="BH986" s="150" cm="1">
        <f t="array" ref="BH986">INDEX($K:$P,ROW(),MATCH(BH$3,$K$2:$P$2,0))</f>
        <v>0.1</v>
      </c>
      <c r="BI986" s="150" cm="1">
        <f t="array" ref="BI986">INDEX($K:$P,ROW(),MATCH(BI$3,$K$2:$P$2,0))</f>
        <v>0.1</v>
      </c>
      <c r="BJ986" s="150" cm="1">
        <f t="array" ref="BJ986">INDEX($K:$P,ROW(),MATCH(BJ$3,$K$2:$P$2,0))</f>
        <v>0.1</v>
      </c>
      <c r="BK986" s="150" cm="1">
        <f t="array" ref="BK986">INDEX($K:$P,ROW(),MATCH(BK$3,$K$2:$P$2,0))</f>
        <v>0.1</v>
      </c>
      <c r="BL986" s="150" cm="1">
        <f t="array" ref="BL986">INDEX($K:$P,ROW(),MATCH(BL$3,$K$2:$P$2,0))</f>
        <v>0.1</v>
      </c>
      <c r="BM986" s="150" cm="1">
        <f t="array" ref="BM986">INDEX($K:$P,ROW(),MATCH(BM$3,$K$2:$P$2,0))</f>
        <v>0.1</v>
      </c>
      <c r="BN986" s="150" cm="1">
        <f t="array" ref="BN986">INDEX($K:$P,ROW(),MATCH(BN$3,$K$2:$P$2,0))</f>
        <v>0.1</v>
      </c>
      <c r="BO986" s="150" cm="1">
        <f t="array" ref="BO986">INDEX($K:$P,ROW(),MATCH(BO$3,$K$2:$P$2,0))</f>
        <v>0.1</v>
      </c>
      <c r="BP986" s="150" cm="1">
        <f t="array" ref="BP986">INDEX($K:$P,ROW(),MATCH(BP$3,$K$2:$P$2,0))</f>
        <v>0.1</v>
      </c>
      <c r="BQ986" s="150" cm="1">
        <f t="array" ref="BQ986">INDEX($K:$P,ROW(),MATCH(BQ$3,$K$2:$P$2,0))</f>
        <v>0.1</v>
      </c>
      <c r="BR986" s="150" cm="1">
        <f t="array" ref="BR986">INDEX($K:$P,ROW(),MATCH(BR$3,$K$2:$P$2,0))</f>
        <v>0.1</v>
      </c>
      <c r="BS986" s="150" cm="1">
        <f t="array" ref="BS986">INDEX($K:$P,ROW(),MATCH(BS$3,$K$2:$P$2,0))</f>
        <v>0.1</v>
      </c>
      <c r="BT986" s="150" cm="1">
        <f t="array" ref="BT986">INDEX($K:$P,ROW(),MATCH(BT$3,$K$2:$P$2,0))</f>
        <v>0.1</v>
      </c>
      <c r="BU986" s="150" cm="1">
        <f t="array" ref="BU986">INDEX($K:$P,ROW(),MATCH(BU$3,$K$2:$P$2,0))</f>
        <v>0.1</v>
      </c>
      <c r="BV986" s="150" cm="1">
        <f t="array" ref="BV986">INDEX($K:$P,ROW(),MATCH(BV$3,$K$2:$P$2,0))</f>
        <v>0.1</v>
      </c>
      <c r="BW986" s="150" cm="1">
        <f t="array" ref="BW986">INDEX($K:$P,ROW(),MATCH(BW$3,$K$2:$P$2,0))</f>
        <v>0.1</v>
      </c>
      <c r="BX986" s="150" cm="1">
        <f t="array" ref="BX986">INDEX($K:$P,ROW(),MATCH(BX$3,$K$2:$P$2,0))</f>
        <v>0.1</v>
      </c>
      <c r="BY986" s="150" cm="1">
        <f t="array" ref="BY986">INDEX($K:$P,ROW(),MATCH(BY$3,$K$2:$P$2,0))</f>
        <v>0.1</v>
      </c>
      <c r="BZ986" s="150" cm="1">
        <f t="array" ref="BZ986">INDEX($K:$P,ROW(),MATCH(BZ$3,$K$2:$P$2,0))</f>
        <v>0.1</v>
      </c>
      <c r="CA986" s="150" cm="1">
        <f t="array" ref="CA986">INDEX($K:$P,ROW(),MATCH(CA$3,$K$2:$P$2,0))</f>
        <v>0.1</v>
      </c>
      <c r="CB986" s="150" cm="1">
        <f t="array" ref="CB986">INDEX($K:$P,ROW(),MATCH(CB$3,$K$2:$P$2,0))</f>
        <v>0.1</v>
      </c>
      <c r="CC986" s="150" cm="1">
        <f t="array" ref="CC986">INDEX($K:$P,ROW(),MATCH(CC$3,$K$2:$P$2,0))</f>
        <v>0.1</v>
      </c>
      <c r="CD986" s="150" cm="1">
        <f t="array" ref="CD986">INDEX($K:$P,ROW(),MATCH(CD$3,$K$2:$P$2,0))</f>
        <v>0.1</v>
      </c>
      <c r="CE986" s="150" cm="1">
        <f t="array" ref="CE986">INDEX($K:$P,ROW(),MATCH(CE$3,$K$2:$P$2,0))</f>
        <v>0.1</v>
      </c>
      <c r="CF986" s="150" cm="1">
        <f t="array" ref="CF986">INDEX($K:$P,ROW(),MATCH(CF$3,$K$2:$P$2,0))</f>
        <v>0.1</v>
      </c>
      <c r="CG986" s="150" cm="1">
        <f t="array" ref="CG986">INDEX($K:$P,ROW(),MATCH(CG$3,$K$2:$P$2,0))</f>
        <v>0.1</v>
      </c>
      <c r="CH986" s="150" cm="1">
        <f t="array" ref="CH986">INDEX($K:$P,ROW(),MATCH(CH$3,$K$2:$P$2,0))</f>
        <v>0.1</v>
      </c>
      <c r="CI986" s="150" cm="1">
        <f t="array" ref="CI986">INDEX($K:$P,ROW(),MATCH(CI$3,$K$2:$P$2,0))</f>
        <v>0.1</v>
      </c>
      <c r="CJ986" s="150" cm="1">
        <f t="array" ref="CJ986">INDEX($K:$P,ROW(),MATCH(CJ$3,$K$2:$P$2,0))</f>
        <v>0.1</v>
      </c>
      <c r="CK986" s="150" cm="1">
        <f t="array" ref="CK986">INDEX($K:$P,ROW(),MATCH(CK$3,$K$2:$P$2,0))</f>
        <v>0.1</v>
      </c>
      <c r="CL986" s="150" cm="1">
        <f t="array" ref="CL986">INDEX($K:$P,ROW(),MATCH(CL$3,$K$2:$P$2,0))</f>
        <v>0.1</v>
      </c>
      <c r="CN986" s="60"/>
      <c r="CO986" s="150" t="e" cm="1">
        <f t="array" ref="CO986">INDEX($K:$P,ROW(),MATCH(CO$3,$K$2:$P$2,0))</f>
        <v>#N/A</v>
      </c>
      <c r="CP986" s="150" t="e" cm="1">
        <f t="array" ref="CP986">INDEX($K:$P,ROW(),MATCH(CP$3,$K$2:$P$2,0))</f>
        <v>#N/A</v>
      </c>
      <c r="CQ986" s="150" t="e" cm="1">
        <f t="array" ref="CQ986">INDEX($K:$P,ROW(),MATCH(CQ$3,$K$2:$P$2,0))</f>
        <v>#N/A</v>
      </c>
      <c r="CR986" s="150" t="e" cm="1">
        <f t="array" ref="CR986">INDEX($K:$P,ROW(),MATCH(CR$3,$K$2:$P$2,0))</f>
        <v>#N/A</v>
      </c>
      <c r="CS986" s="150" t="e" cm="1">
        <f t="array" ref="CS986">INDEX($K:$P,ROW(),MATCH(CS$3,$K$2:$P$2,0))</f>
        <v>#N/A</v>
      </c>
      <c r="CT986" s="150" t="e" cm="1">
        <f t="array" ref="CT986">INDEX($K:$P,ROW(),MATCH(CT$3,$K$2:$P$2,0))</f>
        <v>#N/A</v>
      </c>
      <c r="CU986" s="150" t="e" cm="1">
        <f t="array" ref="CU986">INDEX($K:$P,ROW(),MATCH(CU$3,$K$2:$P$2,0))</f>
        <v>#N/A</v>
      </c>
      <c r="CV986" s="150" t="e" cm="1">
        <f t="array" ref="CV986">INDEX($K:$P,ROW(),MATCH(CV$3,$K$2:$P$2,0))</f>
        <v>#N/A</v>
      </c>
      <c r="CW986" s="150" t="e" cm="1">
        <f t="array" ref="CW986">INDEX($K:$P,ROW(),MATCH(CW$3,$K$2:$P$2,0))</f>
        <v>#N/A</v>
      </c>
      <c r="CX986" s="150" t="e" cm="1">
        <f t="array" ref="CX986">INDEX($K:$P,ROW(),MATCH(CX$3,$K$2:$P$2,0))</f>
        <v>#N/A</v>
      </c>
      <c r="CY986" s="150" t="e" cm="1">
        <f t="array" ref="CY986">INDEX($K:$P,ROW(),MATCH(CY$3,$K$2:$P$2,0))</f>
        <v>#N/A</v>
      </c>
      <c r="CZ986" s="150" t="e" cm="1">
        <f t="array" ref="CZ986">INDEX($K:$P,ROW(),MATCH(CZ$3,$K$2:$P$2,0))</f>
        <v>#N/A</v>
      </c>
      <c r="DA986" s="150" t="e" cm="1">
        <f t="array" ref="DA986">INDEX($K:$P,ROW(),MATCH(DA$3,$K$2:$P$2,0))</f>
        <v>#N/A</v>
      </c>
      <c r="DB986" s="150" t="e" cm="1">
        <f t="array" ref="DB986">INDEX($K:$P,ROW(),MATCH(DB$3,$K$2:$P$2,0))</f>
        <v>#N/A</v>
      </c>
      <c r="DC986" s="150" t="e" cm="1">
        <f t="array" ref="DC986">INDEX($K:$P,ROW(),MATCH(DC$3,$K$2:$P$2,0))</f>
        <v>#N/A</v>
      </c>
      <c r="DD986" s="150" t="e" cm="1">
        <f t="array" ref="DD986">INDEX($K:$P,ROW(),MATCH(DD$3,$K$2:$P$2,0))</f>
        <v>#N/A</v>
      </c>
      <c r="DE986" s="150" t="e" cm="1">
        <f t="array" ref="DE986">INDEX($K:$P,ROW(),MATCH(DE$3,$K$2:$P$2,0))</f>
        <v>#N/A</v>
      </c>
      <c r="DF986" s="150" t="e" cm="1">
        <f t="array" ref="DF986">INDEX($K:$P,ROW(),MATCH(DF$3,$K$2:$P$2,0))</f>
        <v>#N/A</v>
      </c>
      <c r="DG986" s="150" t="e" cm="1">
        <f t="array" ref="DG986">INDEX($K:$P,ROW(),MATCH(DG$3,$K$2:$P$2,0))</f>
        <v>#N/A</v>
      </c>
      <c r="DH986" s="150" t="e" cm="1">
        <f t="array" ref="DH986">INDEX($K:$P,ROW(),MATCH(DH$3,$K$2:$P$2,0))</f>
        <v>#N/A</v>
      </c>
      <c r="DI986" s="150" t="e" cm="1">
        <f t="array" ref="DI986">INDEX($K:$P,ROW(),MATCH(DI$3,$K$2:$P$2,0))</f>
        <v>#N/A</v>
      </c>
      <c r="DJ986" s="150" t="e" cm="1">
        <f t="array" ref="DJ986">INDEX($K:$P,ROW(),MATCH(DJ$3,$K$2:$P$2,0))</f>
        <v>#N/A</v>
      </c>
      <c r="DK986" s="150" t="e" cm="1">
        <f t="array" ref="DK986">INDEX($K:$P,ROW(),MATCH(DK$3,$K$2:$P$2,0))</f>
        <v>#N/A</v>
      </c>
      <c r="DL986" s="150" t="e" cm="1">
        <f t="array" ref="DL986">INDEX($K:$P,ROW(),MATCH(DL$3,$K$2:$P$2,0))</f>
        <v>#N/A</v>
      </c>
    </row>
    <row r="987" spans="1:116" x14ac:dyDescent="0.4">
      <c r="C987" t="s">
        <v>203</v>
      </c>
      <c r="D987" t="s">
        <v>765</v>
      </c>
      <c r="E987" s="8" t="str">
        <f t="shared" si="1166"/>
        <v>987 DC-S</v>
      </c>
      <c r="G987" s="126" t="str">
        <f>"Expense - "&amp;SUBSTITUTE(G984,":","")</f>
        <v>Expense - % of revenue direct cost</v>
      </c>
      <c r="H987" s="27"/>
      <c r="I987" s="78"/>
      <c r="J987" s="78"/>
      <c r="K987" s="63">
        <f ca="1">SUMIF($3:$3,K$2,987:987)</f>
        <v>-12000</v>
      </c>
      <c r="L987" s="63">
        <f t="shared" ref="L987:P987" ca="1" si="1167">SUMIF($3:$3,L$2,987:987)</f>
        <v>-12000</v>
      </c>
      <c r="M987" s="63">
        <f t="shared" ca="1" si="1167"/>
        <v>-12000</v>
      </c>
      <c r="N987" s="63">
        <f t="shared" ca="1" si="1167"/>
        <v>-12000</v>
      </c>
      <c r="O987" s="63">
        <f t="shared" ca="1" si="1167"/>
        <v>-12000</v>
      </c>
      <c r="P987" s="63">
        <f t="shared" ca="1" si="1167"/>
        <v>-12000</v>
      </c>
      <c r="R987" s="33"/>
      <c r="S987" s="148" cm="1">
        <f t="array" aca="1" ref="S987" ca="1">-S986*INDIRECT(S978)</f>
        <v>-1000</v>
      </c>
      <c r="T987" s="148" cm="1">
        <f t="array" aca="1" ref="T987" ca="1">-T986*INDIRECT(T978)</f>
        <v>-1000</v>
      </c>
      <c r="U987" s="148" cm="1">
        <f t="array" aca="1" ref="U987" ca="1">-U986*INDIRECT(U978)</f>
        <v>-1000</v>
      </c>
      <c r="V987" s="148" cm="1">
        <f t="array" aca="1" ref="V987" ca="1">-V986*INDIRECT(V978)</f>
        <v>-1000</v>
      </c>
      <c r="W987" s="148" cm="1">
        <f t="array" aca="1" ref="W987" ca="1">-W986*INDIRECT(W978)</f>
        <v>-1000</v>
      </c>
      <c r="X987" s="148" cm="1">
        <f t="array" aca="1" ref="X987" ca="1">-X986*INDIRECT(X978)</f>
        <v>-1000</v>
      </c>
      <c r="Y987" s="148" cm="1">
        <f t="array" aca="1" ref="Y987" ca="1">-Y986*INDIRECT(Y978)</f>
        <v>-1000</v>
      </c>
      <c r="Z987" s="148" cm="1">
        <f t="array" aca="1" ref="Z987" ca="1">-Z986*INDIRECT(Z978)</f>
        <v>-1000</v>
      </c>
      <c r="AA987" s="148" cm="1">
        <f t="array" aca="1" ref="AA987" ca="1">-AA986*INDIRECT(AA978)</f>
        <v>-1000</v>
      </c>
      <c r="AB987" s="148" cm="1">
        <f t="array" aca="1" ref="AB987" ca="1">-AB986*INDIRECT(AB978)</f>
        <v>-1000</v>
      </c>
      <c r="AC987" s="148" cm="1">
        <f t="array" aca="1" ref="AC987" ca="1">-AC986*INDIRECT(AC978)</f>
        <v>-1000</v>
      </c>
      <c r="AD987" s="148" cm="1">
        <f t="array" aca="1" ref="AD987" ca="1">-AD986*INDIRECT(AD978)</f>
        <v>-1000</v>
      </c>
      <c r="AE987" s="148" cm="1">
        <f t="array" aca="1" ref="AE987" ca="1">-AE986*INDIRECT(AE978)</f>
        <v>-1000</v>
      </c>
      <c r="AF987" s="148" cm="1">
        <f t="array" aca="1" ref="AF987" ca="1">-AF986*INDIRECT(AF978)</f>
        <v>-1000</v>
      </c>
      <c r="AG987" s="148" cm="1">
        <f t="array" aca="1" ref="AG987" ca="1">-AG986*INDIRECT(AG978)</f>
        <v>-1000</v>
      </c>
      <c r="AH987" s="148" cm="1">
        <f t="array" aca="1" ref="AH987" ca="1">-AH986*INDIRECT(AH978)</f>
        <v>-1000</v>
      </c>
      <c r="AI987" s="148" cm="1">
        <f t="array" aca="1" ref="AI987" ca="1">-AI986*INDIRECT(AI978)</f>
        <v>-1000</v>
      </c>
      <c r="AJ987" s="148" cm="1">
        <f t="array" aca="1" ref="AJ987" ca="1">-AJ986*INDIRECT(AJ978)</f>
        <v>-1000</v>
      </c>
      <c r="AK987" s="148" cm="1">
        <f t="array" aca="1" ref="AK987" ca="1">-AK986*INDIRECT(AK978)</f>
        <v>-1000</v>
      </c>
      <c r="AL987" s="148" cm="1">
        <f t="array" aca="1" ref="AL987" ca="1">-AL986*INDIRECT(AL978)</f>
        <v>-1000</v>
      </c>
      <c r="AM987" s="148" cm="1">
        <f t="array" aca="1" ref="AM987" ca="1">-AM986*INDIRECT(AM978)</f>
        <v>-1000</v>
      </c>
      <c r="AN987" s="148" cm="1">
        <f t="array" aca="1" ref="AN987" ca="1">-AN986*INDIRECT(AN978)</f>
        <v>-1000</v>
      </c>
      <c r="AO987" s="148" cm="1">
        <f t="array" aca="1" ref="AO987" ca="1">-AO986*INDIRECT(AO978)</f>
        <v>-1000</v>
      </c>
      <c r="AP987" s="148" cm="1">
        <f t="array" aca="1" ref="AP987" ca="1">-AP986*INDIRECT(AP978)</f>
        <v>-1000</v>
      </c>
      <c r="AQ987" s="148" cm="1">
        <f t="array" aca="1" ref="AQ987" ca="1">-AQ986*INDIRECT(AQ978)</f>
        <v>-1000</v>
      </c>
      <c r="AR987" s="148" cm="1">
        <f t="array" aca="1" ref="AR987" ca="1">-AR986*INDIRECT(AR978)</f>
        <v>-1000</v>
      </c>
      <c r="AS987" s="148" cm="1">
        <f t="array" aca="1" ref="AS987" ca="1">-AS986*INDIRECT(AS978)</f>
        <v>-1000</v>
      </c>
      <c r="AT987" s="148" cm="1">
        <f t="array" aca="1" ref="AT987" ca="1">-AT986*INDIRECT(AT978)</f>
        <v>-1000</v>
      </c>
      <c r="AU987" s="148" cm="1">
        <f t="array" aca="1" ref="AU987" ca="1">-AU986*INDIRECT(AU978)</f>
        <v>-1000</v>
      </c>
      <c r="AV987" s="148" cm="1">
        <f t="array" aca="1" ref="AV987" ca="1">-AV986*INDIRECT(AV978)</f>
        <v>-1000</v>
      </c>
      <c r="AW987" s="148" cm="1">
        <f t="array" aca="1" ref="AW987" ca="1">-AW986*INDIRECT(AW978)</f>
        <v>-1000</v>
      </c>
      <c r="AX987" s="148" cm="1">
        <f t="array" aca="1" ref="AX987" ca="1">-AX986*INDIRECT(AX978)</f>
        <v>-1000</v>
      </c>
      <c r="AY987" s="148" cm="1">
        <f t="array" aca="1" ref="AY987" ca="1">-AY986*INDIRECT(AY978)</f>
        <v>-1000</v>
      </c>
      <c r="AZ987" s="148" cm="1">
        <f t="array" aca="1" ref="AZ987" ca="1">-AZ986*INDIRECT(AZ978)</f>
        <v>-1000</v>
      </c>
      <c r="BA987" s="148" cm="1">
        <f t="array" aca="1" ref="BA987" ca="1">-BA986*INDIRECT(BA978)</f>
        <v>-1000</v>
      </c>
      <c r="BB987" s="148" cm="1">
        <f t="array" aca="1" ref="BB987" ca="1">-BB986*INDIRECT(BB978)</f>
        <v>-1000</v>
      </c>
      <c r="BC987" s="148" cm="1">
        <f t="array" aca="1" ref="BC987" ca="1">-BC986*INDIRECT(BC978)</f>
        <v>-1000</v>
      </c>
      <c r="BD987" s="148" cm="1">
        <f t="array" aca="1" ref="BD987" ca="1">-BD986*INDIRECT(BD978)</f>
        <v>-1000</v>
      </c>
      <c r="BE987" s="148" cm="1">
        <f t="array" aca="1" ref="BE987" ca="1">-BE986*INDIRECT(BE978)</f>
        <v>-1000</v>
      </c>
      <c r="BF987" s="148" cm="1">
        <f t="array" aca="1" ref="BF987" ca="1">-BF986*INDIRECT(BF978)</f>
        <v>-1000</v>
      </c>
      <c r="BG987" s="148" cm="1">
        <f t="array" aca="1" ref="BG987" ca="1">-BG986*INDIRECT(BG978)</f>
        <v>-1000</v>
      </c>
      <c r="BH987" s="148" cm="1">
        <f t="array" aca="1" ref="BH987" ca="1">-BH986*INDIRECT(BH978)</f>
        <v>-1000</v>
      </c>
      <c r="BI987" s="148" cm="1">
        <f t="array" aca="1" ref="BI987" ca="1">-BI986*INDIRECT(BI978)</f>
        <v>-1000</v>
      </c>
      <c r="BJ987" s="148" cm="1">
        <f t="array" aca="1" ref="BJ987" ca="1">-BJ986*INDIRECT(BJ978)</f>
        <v>-1000</v>
      </c>
      <c r="BK987" s="148" cm="1">
        <f t="array" aca="1" ref="BK987" ca="1">-BK986*INDIRECT(BK978)</f>
        <v>-1000</v>
      </c>
      <c r="BL987" s="148" cm="1">
        <f t="array" aca="1" ref="BL987" ca="1">-BL986*INDIRECT(BL978)</f>
        <v>-1000</v>
      </c>
      <c r="BM987" s="148" cm="1">
        <f t="array" aca="1" ref="BM987" ca="1">-BM986*INDIRECT(BM978)</f>
        <v>-1000</v>
      </c>
      <c r="BN987" s="148" cm="1">
        <f t="array" aca="1" ref="BN987" ca="1">-BN986*INDIRECT(BN978)</f>
        <v>-1000</v>
      </c>
      <c r="BO987" s="148" cm="1">
        <f t="array" aca="1" ref="BO987" ca="1">-BO986*INDIRECT(BO978)</f>
        <v>-1000</v>
      </c>
      <c r="BP987" s="148" cm="1">
        <f t="array" aca="1" ref="BP987" ca="1">-BP986*INDIRECT(BP978)</f>
        <v>-1000</v>
      </c>
      <c r="BQ987" s="148" cm="1">
        <f t="array" aca="1" ref="BQ987" ca="1">-BQ986*INDIRECT(BQ978)</f>
        <v>-1000</v>
      </c>
      <c r="BR987" s="148" cm="1">
        <f t="array" aca="1" ref="BR987" ca="1">-BR986*INDIRECT(BR978)</f>
        <v>-1000</v>
      </c>
      <c r="BS987" s="148" cm="1">
        <f t="array" aca="1" ref="BS987" ca="1">-BS986*INDIRECT(BS978)</f>
        <v>-1000</v>
      </c>
      <c r="BT987" s="148" cm="1">
        <f t="array" aca="1" ref="BT987" ca="1">-BT986*INDIRECT(BT978)</f>
        <v>-1000</v>
      </c>
      <c r="BU987" s="148" cm="1">
        <f t="array" aca="1" ref="BU987" ca="1">-BU986*INDIRECT(BU978)</f>
        <v>-1000</v>
      </c>
      <c r="BV987" s="148" cm="1">
        <f t="array" aca="1" ref="BV987" ca="1">-BV986*INDIRECT(BV978)</f>
        <v>-1000</v>
      </c>
      <c r="BW987" s="148" cm="1">
        <f t="array" aca="1" ref="BW987" ca="1">-BW986*INDIRECT(BW978)</f>
        <v>-1000</v>
      </c>
      <c r="BX987" s="148" cm="1">
        <f t="array" aca="1" ref="BX987" ca="1">-BX986*INDIRECT(BX978)</f>
        <v>-1000</v>
      </c>
      <c r="BY987" s="148" cm="1">
        <f t="array" aca="1" ref="BY987" ca="1">-BY986*INDIRECT(BY978)</f>
        <v>-1000</v>
      </c>
      <c r="BZ987" s="148" cm="1">
        <f t="array" aca="1" ref="BZ987" ca="1">-BZ986*INDIRECT(BZ978)</f>
        <v>-1000</v>
      </c>
      <c r="CA987" s="148" cm="1">
        <f t="array" aca="1" ref="CA987" ca="1">-CA986*INDIRECT(CA978)</f>
        <v>-1000</v>
      </c>
      <c r="CB987" s="148" cm="1">
        <f t="array" aca="1" ref="CB987" ca="1">-CB986*INDIRECT(CB978)</f>
        <v>-1000</v>
      </c>
      <c r="CC987" s="148" cm="1">
        <f t="array" aca="1" ref="CC987" ca="1">-CC986*INDIRECT(CC978)</f>
        <v>-1000</v>
      </c>
      <c r="CD987" s="148" cm="1">
        <f t="array" aca="1" ref="CD987" ca="1">-CD986*INDIRECT(CD978)</f>
        <v>-1000</v>
      </c>
      <c r="CE987" s="148" cm="1">
        <f t="array" aca="1" ref="CE987" ca="1">-CE986*INDIRECT(CE978)</f>
        <v>-1000</v>
      </c>
      <c r="CF987" s="148" cm="1">
        <f t="array" aca="1" ref="CF987" ca="1">-CF986*INDIRECT(CF978)</f>
        <v>-1000</v>
      </c>
      <c r="CG987" s="148" cm="1">
        <f t="array" aca="1" ref="CG987" ca="1">-CG986*INDIRECT(CG978)</f>
        <v>-1000</v>
      </c>
      <c r="CH987" s="148" cm="1">
        <f t="array" aca="1" ref="CH987" ca="1">-CH986*INDIRECT(CH978)</f>
        <v>-1000</v>
      </c>
      <c r="CI987" s="148" cm="1">
        <f t="array" aca="1" ref="CI987" ca="1">-CI986*INDIRECT(CI978)</f>
        <v>-1000</v>
      </c>
      <c r="CJ987" s="148" cm="1">
        <f t="array" aca="1" ref="CJ987" ca="1">-CJ986*INDIRECT(CJ978)</f>
        <v>-1000</v>
      </c>
      <c r="CK987" s="148" cm="1">
        <f t="array" aca="1" ref="CK987" ca="1">-CK986*INDIRECT(CK978)</f>
        <v>-1000</v>
      </c>
      <c r="CL987" s="148" cm="1">
        <f t="array" aca="1" ref="CL987" ca="1">-CL986*INDIRECT(CL978)</f>
        <v>-1000</v>
      </c>
      <c r="CN987" s="78"/>
      <c r="CO987" s="148" t="e" cm="1">
        <f t="array" aca="1" ref="CO987" ca="1">-CO986*INDIRECT(CO978)</f>
        <v>#N/A</v>
      </c>
      <c r="CP987" s="148" t="e" cm="1">
        <f t="array" aca="1" ref="CP987" ca="1">-CP986*INDIRECT(CP978)</f>
        <v>#N/A</v>
      </c>
      <c r="CQ987" s="148" t="e" cm="1">
        <f t="array" aca="1" ref="CQ987" ca="1">-CQ986*INDIRECT(CQ978)</f>
        <v>#N/A</v>
      </c>
      <c r="CR987" s="148" t="e" cm="1">
        <f t="array" aca="1" ref="CR987" ca="1">-CR986*INDIRECT(CR978)</f>
        <v>#N/A</v>
      </c>
      <c r="CS987" s="148" t="e" cm="1">
        <f t="array" aca="1" ref="CS987" ca="1">-CS986*INDIRECT(CS978)</f>
        <v>#N/A</v>
      </c>
      <c r="CT987" s="148" t="e" cm="1">
        <f t="array" aca="1" ref="CT987" ca="1">-CT986*INDIRECT(CT978)</f>
        <v>#N/A</v>
      </c>
      <c r="CU987" s="148" t="e" cm="1">
        <f t="array" aca="1" ref="CU987" ca="1">-CU986*INDIRECT(CU978)</f>
        <v>#N/A</v>
      </c>
      <c r="CV987" s="148" t="e" cm="1">
        <f t="array" aca="1" ref="CV987" ca="1">-CV986*INDIRECT(CV978)</f>
        <v>#N/A</v>
      </c>
      <c r="CW987" s="148" t="e" cm="1">
        <f t="array" aca="1" ref="CW987" ca="1">-CW986*INDIRECT(CW978)</f>
        <v>#N/A</v>
      </c>
      <c r="CX987" s="148" t="e" cm="1">
        <f t="array" aca="1" ref="CX987" ca="1">-CX986*INDIRECT(CX978)</f>
        <v>#N/A</v>
      </c>
      <c r="CY987" s="148" t="e" cm="1">
        <f t="array" aca="1" ref="CY987" ca="1">-CY986*INDIRECT(CY978)</f>
        <v>#N/A</v>
      </c>
      <c r="CZ987" s="148" t="e" cm="1">
        <f t="array" aca="1" ref="CZ987" ca="1">-CZ986*INDIRECT(CZ978)</f>
        <v>#N/A</v>
      </c>
      <c r="DA987" s="148" t="e" cm="1">
        <f t="array" aca="1" ref="DA987" ca="1">-DA986*INDIRECT(DA978)</f>
        <v>#N/A</v>
      </c>
      <c r="DB987" s="148" t="e" cm="1">
        <f t="array" aca="1" ref="DB987" ca="1">-DB986*INDIRECT(DB978)</f>
        <v>#N/A</v>
      </c>
      <c r="DC987" s="148" t="e" cm="1">
        <f t="array" aca="1" ref="DC987" ca="1">-DC986*INDIRECT(DC978)</f>
        <v>#N/A</v>
      </c>
      <c r="DD987" s="148" t="e" cm="1">
        <f t="array" aca="1" ref="DD987" ca="1">-DD986*INDIRECT(DD978)</f>
        <v>#N/A</v>
      </c>
      <c r="DE987" s="148" t="e" cm="1">
        <f t="array" aca="1" ref="DE987" ca="1">-DE986*INDIRECT(DE978)</f>
        <v>#N/A</v>
      </c>
      <c r="DF987" s="148" t="e" cm="1">
        <f t="array" aca="1" ref="DF987" ca="1">-DF986*INDIRECT(DF978)</f>
        <v>#N/A</v>
      </c>
      <c r="DG987" s="148" t="e" cm="1">
        <f t="array" aca="1" ref="DG987" ca="1">-DG986*INDIRECT(DG978)</f>
        <v>#N/A</v>
      </c>
      <c r="DH987" s="148" t="e" cm="1">
        <f t="array" aca="1" ref="DH987" ca="1">-DH986*INDIRECT(DH978)</f>
        <v>#N/A</v>
      </c>
      <c r="DI987" s="148" t="e" cm="1">
        <f t="array" aca="1" ref="DI987" ca="1">-DI986*INDIRECT(DI978)</f>
        <v>#N/A</v>
      </c>
      <c r="DJ987" s="148" t="e" cm="1">
        <f t="array" aca="1" ref="DJ987" ca="1">-DJ986*INDIRECT(DJ978)</f>
        <v>#N/A</v>
      </c>
      <c r="DK987" s="148" t="e" cm="1">
        <f t="array" aca="1" ref="DK987" ca="1">-DK986*INDIRECT(DK978)</f>
        <v>#N/A</v>
      </c>
      <c r="DL987" s="148" t="e" cm="1">
        <f t="array" aca="1" ref="DL987" ca="1">-DL986*INDIRECT(DL978)</f>
        <v>#N/A</v>
      </c>
    </row>
    <row r="988" spans="1:116" x14ac:dyDescent="0.4">
      <c r="B988" t="s">
        <v>244</v>
      </c>
      <c r="D988" t="s">
        <v>765</v>
      </c>
      <c r="E988" s="8" t="str">
        <f t="shared" si="1166"/>
        <v>988 DC-S</v>
      </c>
      <c r="S988" s="72"/>
      <c r="T988" s="72"/>
      <c r="U988" s="72"/>
      <c r="V988" s="72"/>
      <c r="W988" s="72"/>
      <c r="X988" s="72"/>
      <c r="Y988" s="72"/>
      <c r="Z988" s="72"/>
      <c r="AA988" s="72"/>
      <c r="AB988" s="72"/>
      <c r="AC988" s="72"/>
      <c r="AD988" s="72"/>
      <c r="AE988" s="72"/>
      <c r="AF988" s="72"/>
      <c r="AG988" s="72"/>
      <c r="AH988" s="72"/>
      <c r="AI988" s="72"/>
      <c r="AJ988" s="72"/>
      <c r="AK988" s="72"/>
      <c r="AL988" s="72"/>
      <c r="AM988" s="72"/>
      <c r="AN988" s="72"/>
      <c r="AO988" s="72"/>
      <c r="AP988" s="72"/>
      <c r="AQ988" s="72"/>
      <c r="AR988" s="72"/>
      <c r="AS988" s="72"/>
      <c r="AT988" s="72"/>
      <c r="AU988" s="72"/>
      <c r="AV988" s="72"/>
      <c r="AW988" s="72"/>
      <c r="AX988" s="72"/>
      <c r="AY988" s="72"/>
      <c r="AZ988" s="72"/>
      <c r="BA988" s="72"/>
      <c r="BB988" s="72"/>
      <c r="BC988" s="72"/>
      <c r="BD988" s="72"/>
      <c r="BE988" s="72"/>
      <c r="BF988" s="72"/>
      <c r="BG988" s="72"/>
      <c r="BH988" s="72"/>
      <c r="BI988" s="72"/>
      <c r="BJ988" s="72"/>
      <c r="BK988" s="72"/>
      <c r="BL988" s="72"/>
      <c r="BM988" s="72"/>
      <c r="BN988" s="72"/>
      <c r="BO988" s="72"/>
      <c r="BP988" s="72"/>
      <c r="BQ988" s="72"/>
      <c r="BR988" s="72"/>
      <c r="BS988" s="72"/>
      <c r="BT988" s="72"/>
      <c r="BU988" s="72"/>
      <c r="BV988" s="72"/>
      <c r="BW988" s="72"/>
      <c r="BX988" s="72"/>
      <c r="BY988" s="72"/>
      <c r="BZ988" s="72"/>
      <c r="CA988" s="72"/>
      <c r="CB988" s="72"/>
      <c r="CC988" s="72"/>
      <c r="CD988" s="72"/>
      <c r="CE988" s="72"/>
      <c r="CF988" s="72"/>
      <c r="CG988" s="72"/>
      <c r="CH988" s="72"/>
      <c r="CI988" s="72"/>
      <c r="CJ988" s="72"/>
      <c r="CK988" s="72"/>
      <c r="CL988" s="72"/>
      <c r="CO988" s="72"/>
      <c r="CP988" s="72"/>
      <c r="CQ988" s="72"/>
      <c r="CR988" s="72"/>
      <c r="CS988" s="72"/>
      <c r="CT988" s="72"/>
      <c r="CU988" s="72"/>
      <c r="CV988" s="72"/>
      <c r="CW988" s="72"/>
      <c r="CX988" s="72"/>
      <c r="CY988" s="72"/>
      <c r="CZ988" s="72"/>
      <c r="DA988" s="72"/>
      <c r="DB988" s="72"/>
      <c r="DC988" s="72"/>
      <c r="DD988" s="72"/>
      <c r="DE988" s="72"/>
      <c r="DF988" s="72"/>
      <c r="DG988" s="72"/>
      <c r="DH988" s="72"/>
      <c r="DI988" s="72"/>
      <c r="DJ988" s="72"/>
      <c r="DK988" s="72"/>
      <c r="DL988" s="72"/>
    </row>
    <row r="989" spans="1:116" x14ac:dyDescent="0.4">
      <c r="B989" t="s">
        <v>332</v>
      </c>
      <c r="D989" t="s">
        <v>765</v>
      </c>
      <c r="E989" s="8" t="str">
        <f t="shared" si="1166"/>
        <v>989 DC-S</v>
      </c>
      <c r="G989" s="136" t="str">
        <f>G976</f>
        <v>(Primary label)</v>
      </c>
      <c r="H989" s="27"/>
      <c r="I989" s="78"/>
      <c r="J989" s="78"/>
      <c r="K989" s="33"/>
      <c r="L989" s="33"/>
      <c r="M989" s="33"/>
      <c r="N989" s="33"/>
      <c r="O989" s="33"/>
      <c r="P989" s="33"/>
      <c r="R989" s="33"/>
      <c r="S989" s="77"/>
      <c r="T989" s="77"/>
      <c r="U989" s="77"/>
      <c r="V989" s="77"/>
      <c r="W989" s="77"/>
      <c r="X989" s="77"/>
      <c r="Y989" s="77"/>
      <c r="Z989" s="77"/>
      <c r="AA989" s="77"/>
      <c r="AB989" s="77"/>
      <c r="AC989" s="77"/>
      <c r="AD989" s="77"/>
      <c r="AE989" s="77"/>
      <c r="AF989" s="77"/>
      <c r="AG989" s="77"/>
      <c r="AH989" s="77"/>
      <c r="AI989" s="77"/>
      <c r="AJ989" s="77"/>
      <c r="AK989" s="77"/>
      <c r="AL989" s="77"/>
      <c r="AM989" s="77"/>
      <c r="AN989" s="77"/>
      <c r="AO989" s="77"/>
      <c r="AP989" s="77"/>
      <c r="AQ989" s="77"/>
      <c r="AR989" s="77"/>
      <c r="AS989" s="77"/>
      <c r="AT989" s="77"/>
      <c r="AU989" s="77"/>
      <c r="AV989" s="77"/>
      <c r="AW989" s="77"/>
      <c r="AX989" s="77"/>
      <c r="AY989" s="77"/>
      <c r="AZ989" s="77"/>
      <c r="BA989" s="77"/>
      <c r="BB989" s="77"/>
      <c r="BC989" s="77"/>
      <c r="BD989" s="77"/>
      <c r="BE989" s="77"/>
      <c r="BF989" s="77"/>
      <c r="BG989" s="77"/>
      <c r="BH989" s="77"/>
      <c r="BI989" s="77"/>
      <c r="BJ989" s="77"/>
      <c r="BK989" s="77"/>
      <c r="BL989" s="77"/>
      <c r="BM989" s="77"/>
      <c r="BN989" s="77"/>
      <c r="BO989" s="77"/>
      <c r="BP989" s="77"/>
      <c r="BQ989" s="77"/>
      <c r="BR989" s="77"/>
      <c r="BS989" s="77"/>
      <c r="BT989" s="77"/>
      <c r="BU989" s="77"/>
      <c r="BV989" s="77"/>
      <c r="BW989" s="77"/>
      <c r="BX989" s="77"/>
      <c r="BY989" s="77"/>
      <c r="BZ989" s="77"/>
      <c r="CA989" s="77"/>
      <c r="CB989" s="77"/>
      <c r="CC989" s="77"/>
      <c r="CD989" s="77"/>
      <c r="CE989" s="77"/>
      <c r="CF989" s="77"/>
      <c r="CG989" s="77"/>
      <c r="CH989" s="77"/>
      <c r="CI989" s="77"/>
      <c r="CJ989" s="77"/>
      <c r="CK989" s="77"/>
      <c r="CL989" s="77"/>
      <c r="CN989" s="78"/>
      <c r="CO989" s="77"/>
      <c r="CP989" s="77"/>
      <c r="CQ989" s="77"/>
      <c r="CR989" s="77"/>
      <c r="CS989" s="77"/>
      <c r="CT989" s="77"/>
      <c r="CU989" s="77"/>
      <c r="CV989" s="77"/>
      <c r="CW989" s="77"/>
      <c r="CX989" s="77"/>
      <c r="CY989" s="77"/>
      <c r="CZ989" s="77"/>
      <c r="DA989" s="77"/>
      <c r="DB989" s="77"/>
      <c r="DC989" s="77"/>
      <c r="DD989" s="77"/>
      <c r="DE989" s="77"/>
      <c r="DF989" s="77"/>
      <c r="DG989" s="77"/>
      <c r="DH989" s="77"/>
      <c r="DI989" s="77"/>
      <c r="DJ989" s="77"/>
      <c r="DK989" s="77"/>
      <c r="DL989" s="77"/>
    </row>
    <row r="990" spans="1:116" x14ac:dyDescent="0.4">
      <c r="B990" t="s">
        <v>332</v>
      </c>
      <c r="D990" t="s">
        <v>765</v>
      </c>
      <c r="E990" s="8" t="str">
        <f>ROW()&amp;" "&amp;D990</f>
        <v>990 DC-S</v>
      </c>
      <c r="G990" s="136" t="str">
        <f>G977</f>
        <v>primary unit</v>
      </c>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c r="DK990" s="72"/>
      <c r="DL990" s="72"/>
    </row>
    <row r="991" spans="1:116" x14ac:dyDescent="0.4">
      <c r="B991" t="s">
        <v>332</v>
      </c>
      <c r="D991" t="s">
        <v>765</v>
      </c>
      <c r="E991" s="8" t="str">
        <f t="shared" si="1166"/>
        <v>991 DC-S</v>
      </c>
      <c r="G991" s="136" t="str">
        <f>G978</f>
        <v>Primary revenue driver</v>
      </c>
      <c r="K991" s="53"/>
      <c r="L991" s="53"/>
      <c r="M991" s="53"/>
      <c r="N991" s="53"/>
      <c r="O991" s="53"/>
      <c r="P991" s="53"/>
      <c r="R991" s="24"/>
      <c r="S991" s="179" t="str">
        <f t="shared" ref="S991:AX991" si="1168">S978</f>
        <v>S$16</v>
      </c>
      <c r="T991" s="179" t="str">
        <f t="shared" si="1168"/>
        <v>T$16</v>
      </c>
      <c r="U991" s="179" t="str">
        <f t="shared" si="1168"/>
        <v>U$16</v>
      </c>
      <c r="V991" s="179" t="str">
        <f t="shared" si="1168"/>
        <v>V$16</v>
      </c>
      <c r="W991" s="179" t="str">
        <f t="shared" si="1168"/>
        <v>W$16</v>
      </c>
      <c r="X991" s="179" t="str">
        <f t="shared" si="1168"/>
        <v>X$16</v>
      </c>
      <c r="Y991" s="179" t="str">
        <f t="shared" si="1168"/>
        <v>Y$16</v>
      </c>
      <c r="Z991" s="179" t="str">
        <f t="shared" si="1168"/>
        <v>Z$16</v>
      </c>
      <c r="AA991" s="179" t="str">
        <f t="shared" si="1168"/>
        <v>AA$16</v>
      </c>
      <c r="AB991" s="179" t="str">
        <f t="shared" si="1168"/>
        <v>AB$16</v>
      </c>
      <c r="AC991" s="179" t="str">
        <f t="shared" si="1168"/>
        <v>AC$16</v>
      </c>
      <c r="AD991" s="179" t="str">
        <f t="shared" si="1168"/>
        <v>AD$16</v>
      </c>
      <c r="AE991" s="179" t="str">
        <f t="shared" si="1168"/>
        <v>AE$16</v>
      </c>
      <c r="AF991" s="179" t="str">
        <f t="shared" si="1168"/>
        <v>AF$16</v>
      </c>
      <c r="AG991" s="179" t="str">
        <f t="shared" si="1168"/>
        <v>AG$16</v>
      </c>
      <c r="AH991" s="179" t="str">
        <f t="shared" si="1168"/>
        <v>AH$16</v>
      </c>
      <c r="AI991" s="179" t="str">
        <f t="shared" si="1168"/>
        <v>AI$16</v>
      </c>
      <c r="AJ991" s="179" t="str">
        <f t="shared" si="1168"/>
        <v>AJ$16</v>
      </c>
      <c r="AK991" s="179" t="str">
        <f t="shared" si="1168"/>
        <v>AK$16</v>
      </c>
      <c r="AL991" s="179" t="str">
        <f t="shared" si="1168"/>
        <v>AL$16</v>
      </c>
      <c r="AM991" s="179" t="str">
        <f t="shared" si="1168"/>
        <v>AM$16</v>
      </c>
      <c r="AN991" s="179" t="str">
        <f t="shared" si="1168"/>
        <v>AN$16</v>
      </c>
      <c r="AO991" s="179" t="str">
        <f t="shared" si="1168"/>
        <v>AO$16</v>
      </c>
      <c r="AP991" s="179" t="str">
        <f t="shared" si="1168"/>
        <v>AP$16</v>
      </c>
      <c r="AQ991" s="179" t="str">
        <f t="shared" si="1168"/>
        <v>AQ$16</v>
      </c>
      <c r="AR991" s="179" t="str">
        <f t="shared" si="1168"/>
        <v>AR$16</v>
      </c>
      <c r="AS991" s="179" t="str">
        <f t="shared" si="1168"/>
        <v>AS$16</v>
      </c>
      <c r="AT991" s="179" t="str">
        <f t="shared" si="1168"/>
        <v>AT$16</v>
      </c>
      <c r="AU991" s="179" t="str">
        <f t="shared" si="1168"/>
        <v>AU$16</v>
      </c>
      <c r="AV991" s="179" t="str">
        <f t="shared" si="1168"/>
        <v>AV$16</v>
      </c>
      <c r="AW991" s="179" t="str">
        <f t="shared" si="1168"/>
        <v>AW$16</v>
      </c>
      <c r="AX991" s="179" t="str">
        <f t="shared" si="1168"/>
        <v>AX$16</v>
      </c>
      <c r="AY991" s="179" t="str">
        <f t="shared" ref="AY991:CD991" si="1169">AY978</f>
        <v>AY$16</v>
      </c>
      <c r="AZ991" s="179" t="str">
        <f t="shared" si="1169"/>
        <v>AZ$16</v>
      </c>
      <c r="BA991" s="179" t="str">
        <f t="shared" si="1169"/>
        <v>BA$16</v>
      </c>
      <c r="BB991" s="179" t="str">
        <f t="shared" si="1169"/>
        <v>BB$16</v>
      </c>
      <c r="BC991" s="179" t="str">
        <f t="shared" si="1169"/>
        <v>BC$16</v>
      </c>
      <c r="BD991" s="179" t="str">
        <f t="shared" si="1169"/>
        <v>BD$16</v>
      </c>
      <c r="BE991" s="179" t="str">
        <f t="shared" si="1169"/>
        <v>BE$16</v>
      </c>
      <c r="BF991" s="179" t="str">
        <f t="shared" si="1169"/>
        <v>BF$16</v>
      </c>
      <c r="BG991" s="179" t="str">
        <f t="shared" si="1169"/>
        <v>BG$16</v>
      </c>
      <c r="BH991" s="179" t="str">
        <f t="shared" si="1169"/>
        <v>BH$16</v>
      </c>
      <c r="BI991" s="179" t="str">
        <f t="shared" si="1169"/>
        <v>BI$16</v>
      </c>
      <c r="BJ991" s="179" t="str">
        <f t="shared" si="1169"/>
        <v>BJ$16</v>
      </c>
      <c r="BK991" s="179" t="str">
        <f t="shared" si="1169"/>
        <v>BK$16</v>
      </c>
      <c r="BL991" s="179" t="str">
        <f t="shared" si="1169"/>
        <v>BL$16</v>
      </c>
      <c r="BM991" s="179" t="str">
        <f t="shared" si="1169"/>
        <v>BM$16</v>
      </c>
      <c r="BN991" s="179" t="str">
        <f t="shared" si="1169"/>
        <v>BN$16</v>
      </c>
      <c r="BO991" s="179" t="str">
        <f t="shared" si="1169"/>
        <v>BO$16</v>
      </c>
      <c r="BP991" s="179" t="str">
        <f t="shared" si="1169"/>
        <v>BP$16</v>
      </c>
      <c r="BQ991" s="179" t="str">
        <f t="shared" si="1169"/>
        <v>BQ$16</v>
      </c>
      <c r="BR991" s="179" t="str">
        <f t="shared" si="1169"/>
        <v>BR$16</v>
      </c>
      <c r="BS991" s="179" t="str">
        <f t="shared" si="1169"/>
        <v>BS$16</v>
      </c>
      <c r="BT991" s="179" t="str">
        <f t="shared" si="1169"/>
        <v>BT$16</v>
      </c>
      <c r="BU991" s="179" t="str">
        <f t="shared" si="1169"/>
        <v>BU$16</v>
      </c>
      <c r="BV991" s="179" t="str">
        <f t="shared" si="1169"/>
        <v>BV$16</v>
      </c>
      <c r="BW991" s="179" t="str">
        <f t="shared" si="1169"/>
        <v>BW$16</v>
      </c>
      <c r="BX991" s="179" t="str">
        <f t="shared" si="1169"/>
        <v>BX$16</v>
      </c>
      <c r="BY991" s="179" t="str">
        <f t="shared" si="1169"/>
        <v>BY$16</v>
      </c>
      <c r="BZ991" s="179" t="str">
        <f t="shared" si="1169"/>
        <v>BZ$16</v>
      </c>
      <c r="CA991" s="179" t="str">
        <f t="shared" si="1169"/>
        <v>CA$16</v>
      </c>
      <c r="CB991" s="179" t="str">
        <f t="shared" si="1169"/>
        <v>CB$16</v>
      </c>
      <c r="CC991" s="179" t="str">
        <f t="shared" si="1169"/>
        <v>CC$16</v>
      </c>
      <c r="CD991" s="179" t="str">
        <f t="shared" si="1169"/>
        <v>CD$16</v>
      </c>
      <c r="CE991" s="179" t="str">
        <f t="shared" ref="CE991:CL991" si="1170">CE978</f>
        <v>CE$16</v>
      </c>
      <c r="CF991" s="179" t="str">
        <f t="shared" si="1170"/>
        <v>CF$16</v>
      </c>
      <c r="CG991" s="179" t="str">
        <f t="shared" si="1170"/>
        <v>CG$16</v>
      </c>
      <c r="CH991" s="179" t="str">
        <f t="shared" si="1170"/>
        <v>CH$16</v>
      </c>
      <c r="CI991" s="179" t="str">
        <f t="shared" si="1170"/>
        <v>CI$16</v>
      </c>
      <c r="CJ991" s="179" t="str">
        <f t="shared" si="1170"/>
        <v>CJ$16</v>
      </c>
      <c r="CK991" s="179" t="str">
        <f t="shared" si="1170"/>
        <v>CK$16</v>
      </c>
      <c r="CL991" s="179" t="str">
        <f t="shared" si="1170"/>
        <v>CL$16</v>
      </c>
      <c r="CO991" s="179" t="str">
        <f t="shared" ref="CO991:DL991" si="1171">CO978</f>
        <v>CO$16</v>
      </c>
      <c r="CP991" s="179" t="str">
        <f t="shared" si="1171"/>
        <v>CP$16</v>
      </c>
      <c r="CQ991" s="179" t="str">
        <f t="shared" si="1171"/>
        <v>CQ$16</v>
      </c>
      <c r="CR991" s="179" t="str">
        <f t="shared" si="1171"/>
        <v>CR$16</v>
      </c>
      <c r="CS991" s="179" t="str">
        <f t="shared" si="1171"/>
        <v>CS$16</v>
      </c>
      <c r="CT991" s="179" t="str">
        <f t="shared" si="1171"/>
        <v>CT$16</v>
      </c>
      <c r="CU991" s="179" t="str">
        <f t="shared" si="1171"/>
        <v>CU$16</v>
      </c>
      <c r="CV991" s="179" t="str">
        <f t="shared" si="1171"/>
        <v>CV$16</v>
      </c>
      <c r="CW991" s="179" t="str">
        <f t="shared" si="1171"/>
        <v>CW$16</v>
      </c>
      <c r="CX991" s="179" t="str">
        <f t="shared" si="1171"/>
        <v>CX$16</v>
      </c>
      <c r="CY991" s="179" t="str">
        <f t="shared" si="1171"/>
        <v>CY$16</v>
      </c>
      <c r="CZ991" s="179" t="str">
        <f t="shared" si="1171"/>
        <v>CZ$16</v>
      </c>
      <c r="DA991" s="179" t="str">
        <f t="shared" si="1171"/>
        <v>DA$16</v>
      </c>
      <c r="DB991" s="179" t="str">
        <f t="shared" si="1171"/>
        <v>DB$16</v>
      </c>
      <c r="DC991" s="179" t="str">
        <f t="shared" si="1171"/>
        <v>DC$16</v>
      </c>
      <c r="DD991" s="179" t="str">
        <f t="shared" si="1171"/>
        <v>DD$16</v>
      </c>
      <c r="DE991" s="179" t="str">
        <f t="shared" si="1171"/>
        <v>DE$16</v>
      </c>
      <c r="DF991" s="179" t="str">
        <f t="shared" si="1171"/>
        <v>DF$16</v>
      </c>
      <c r="DG991" s="179" t="str">
        <f t="shared" si="1171"/>
        <v>DG$16</v>
      </c>
      <c r="DH991" s="179" t="str">
        <f t="shared" si="1171"/>
        <v>DH$16</v>
      </c>
      <c r="DI991" s="179" t="str">
        <f t="shared" si="1171"/>
        <v>DI$16</v>
      </c>
      <c r="DJ991" s="179" t="str">
        <f t="shared" si="1171"/>
        <v>DJ$16</v>
      </c>
      <c r="DK991" s="179" t="str">
        <f t="shared" si="1171"/>
        <v>DK$16</v>
      </c>
      <c r="DL991" s="179" t="str">
        <f t="shared" si="1171"/>
        <v>DL$16</v>
      </c>
    </row>
    <row r="992" spans="1:116" x14ac:dyDescent="0.4">
      <c r="B992" t="s">
        <v>332</v>
      </c>
      <c r="D992" t="s">
        <v>765</v>
      </c>
      <c r="E992" s="8" t="str">
        <f t="shared" si="1166"/>
        <v>992 DC-S</v>
      </c>
      <c r="G992" s="136" t="str">
        <f>G979</f>
        <v>Primary volume driver</v>
      </c>
      <c r="H992" s="12"/>
      <c r="I992" s="60"/>
      <c r="J992" s="60"/>
      <c r="K992" s="15"/>
      <c r="L992" s="15"/>
      <c r="M992" s="15"/>
      <c r="N992" s="15"/>
      <c r="O992" s="15"/>
      <c r="P992" s="15"/>
      <c r="R992" s="15"/>
      <c r="S992" s="179" t="str">
        <f t="shared" ref="S992:AX992" si="1172">S979</f>
        <v>S$17</v>
      </c>
      <c r="T992" s="179" t="str">
        <f t="shared" si="1172"/>
        <v>T$17</v>
      </c>
      <c r="U992" s="179" t="str">
        <f t="shared" si="1172"/>
        <v>U$17</v>
      </c>
      <c r="V992" s="179" t="str">
        <f t="shared" si="1172"/>
        <v>V$17</v>
      </c>
      <c r="W992" s="179" t="str">
        <f t="shared" si="1172"/>
        <v>W$17</v>
      </c>
      <c r="X992" s="179" t="str">
        <f t="shared" si="1172"/>
        <v>X$17</v>
      </c>
      <c r="Y992" s="179" t="str">
        <f t="shared" si="1172"/>
        <v>Y$17</v>
      </c>
      <c r="Z992" s="179" t="str">
        <f t="shared" si="1172"/>
        <v>Z$17</v>
      </c>
      <c r="AA992" s="179" t="str">
        <f t="shared" si="1172"/>
        <v>AA$17</v>
      </c>
      <c r="AB992" s="179" t="str">
        <f t="shared" si="1172"/>
        <v>AB$17</v>
      </c>
      <c r="AC992" s="179" t="str">
        <f t="shared" si="1172"/>
        <v>AC$17</v>
      </c>
      <c r="AD992" s="179" t="str">
        <f t="shared" si="1172"/>
        <v>AD$17</v>
      </c>
      <c r="AE992" s="179" t="str">
        <f t="shared" si="1172"/>
        <v>AE$17</v>
      </c>
      <c r="AF992" s="179" t="str">
        <f t="shared" si="1172"/>
        <v>AF$17</v>
      </c>
      <c r="AG992" s="179" t="str">
        <f t="shared" si="1172"/>
        <v>AG$17</v>
      </c>
      <c r="AH992" s="179" t="str">
        <f t="shared" si="1172"/>
        <v>AH$17</v>
      </c>
      <c r="AI992" s="179" t="str">
        <f t="shared" si="1172"/>
        <v>AI$17</v>
      </c>
      <c r="AJ992" s="179" t="str">
        <f t="shared" si="1172"/>
        <v>AJ$17</v>
      </c>
      <c r="AK992" s="179" t="str">
        <f t="shared" si="1172"/>
        <v>AK$17</v>
      </c>
      <c r="AL992" s="179" t="str">
        <f t="shared" si="1172"/>
        <v>AL$17</v>
      </c>
      <c r="AM992" s="179" t="str">
        <f t="shared" si="1172"/>
        <v>AM$17</v>
      </c>
      <c r="AN992" s="179" t="str">
        <f t="shared" si="1172"/>
        <v>AN$17</v>
      </c>
      <c r="AO992" s="179" t="str">
        <f t="shared" si="1172"/>
        <v>AO$17</v>
      </c>
      <c r="AP992" s="179" t="str">
        <f t="shared" si="1172"/>
        <v>AP$17</v>
      </c>
      <c r="AQ992" s="179" t="str">
        <f t="shared" si="1172"/>
        <v>AQ$17</v>
      </c>
      <c r="AR992" s="179" t="str">
        <f t="shared" si="1172"/>
        <v>AR$17</v>
      </c>
      <c r="AS992" s="179" t="str">
        <f t="shared" si="1172"/>
        <v>AS$17</v>
      </c>
      <c r="AT992" s="179" t="str">
        <f t="shared" si="1172"/>
        <v>AT$17</v>
      </c>
      <c r="AU992" s="179" t="str">
        <f t="shared" si="1172"/>
        <v>AU$17</v>
      </c>
      <c r="AV992" s="179" t="str">
        <f t="shared" si="1172"/>
        <v>AV$17</v>
      </c>
      <c r="AW992" s="179" t="str">
        <f t="shared" si="1172"/>
        <v>AW$17</v>
      </c>
      <c r="AX992" s="179" t="str">
        <f t="shared" si="1172"/>
        <v>AX$17</v>
      </c>
      <c r="AY992" s="179" t="str">
        <f t="shared" ref="AY992:CD992" si="1173">AY979</f>
        <v>AY$17</v>
      </c>
      <c r="AZ992" s="179" t="str">
        <f t="shared" si="1173"/>
        <v>AZ$17</v>
      </c>
      <c r="BA992" s="179" t="str">
        <f t="shared" si="1173"/>
        <v>BA$17</v>
      </c>
      <c r="BB992" s="179" t="str">
        <f t="shared" si="1173"/>
        <v>BB$17</v>
      </c>
      <c r="BC992" s="179" t="str">
        <f t="shared" si="1173"/>
        <v>BC$17</v>
      </c>
      <c r="BD992" s="179" t="str">
        <f t="shared" si="1173"/>
        <v>BD$17</v>
      </c>
      <c r="BE992" s="179" t="str">
        <f t="shared" si="1173"/>
        <v>BE$17</v>
      </c>
      <c r="BF992" s="179" t="str">
        <f t="shared" si="1173"/>
        <v>BF$17</v>
      </c>
      <c r="BG992" s="179" t="str">
        <f t="shared" si="1173"/>
        <v>BG$17</v>
      </c>
      <c r="BH992" s="179" t="str">
        <f t="shared" si="1173"/>
        <v>BH$17</v>
      </c>
      <c r="BI992" s="179" t="str">
        <f t="shared" si="1173"/>
        <v>BI$17</v>
      </c>
      <c r="BJ992" s="179" t="str">
        <f t="shared" si="1173"/>
        <v>BJ$17</v>
      </c>
      <c r="BK992" s="179" t="str">
        <f t="shared" si="1173"/>
        <v>BK$17</v>
      </c>
      <c r="BL992" s="179" t="str">
        <f t="shared" si="1173"/>
        <v>BL$17</v>
      </c>
      <c r="BM992" s="179" t="str">
        <f t="shared" si="1173"/>
        <v>BM$17</v>
      </c>
      <c r="BN992" s="179" t="str">
        <f t="shared" si="1173"/>
        <v>BN$17</v>
      </c>
      <c r="BO992" s="179" t="str">
        <f t="shared" si="1173"/>
        <v>BO$17</v>
      </c>
      <c r="BP992" s="179" t="str">
        <f t="shared" si="1173"/>
        <v>BP$17</v>
      </c>
      <c r="BQ992" s="179" t="str">
        <f t="shared" si="1173"/>
        <v>BQ$17</v>
      </c>
      <c r="BR992" s="179" t="str">
        <f t="shared" si="1173"/>
        <v>BR$17</v>
      </c>
      <c r="BS992" s="179" t="str">
        <f t="shared" si="1173"/>
        <v>BS$17</v>
      </c>
      <c r="BT992" s="179" t="str">
        <f t="shared" si="1173"/>
        <v>BT$17</v>
      </c>
      <c r="BU992" s="179" t="str">
        <f t="shared" si="1173"/>
        <v>BU$17</v>
      </c>
      <c r="BV992" s="179" t="str">
        <f t="shared" si="1173"/>
        <v>BV$17</v>
      </c>
      <c r="BW992" s="179" t="str">
        <f t="shared" si="1173"/>
        <v>BW$17</v>
      </c>
      <c r="BX992" s="179" t="str">
        <f t="shared" si="1173"/>
        <v>BX$17</v>
      </c>
      <c r="BY992" s="179" t="str">
        <f t="shared" si="1173"/>
        <v>BY$17</v>
      </c>
      <c r="BZ992" s="179" t="str">
        <f t="shared" si="1173"/>
        <v>BZ$17</v>
      </c>
      <c r="CA992" s="179" t="str">
        <f t="shared" si="1173"/>
        <v>CA$17</v>
      </c>
      <c r="CB992" s="179" t="str">
        <f t="shared" si="1173"/>
        <v>CB$17</v>
      </c>
      <c r="CC992" s="179" t="str">
        <f t="shared" si="1173"/>
        <v>CC$17</v>
      </c>
      <c r="CD992" s="179" t="str">
        <f t="shared" si="1173"/>
        <v>CD$17</v>
      </c>
      <c r="CE992" s="179" t="str">
        <f t="shared" ref="CE992:CL992" si="1174">CE979</f>
        <v>CE$17</v>
      </c>
      <c r="CF992" s="179" t="str">
        <f t="shared" si="1174"/>
        <v>CF$17</v>
      </c>
      <c r="CG992" s="179" t="str">
        <f t="shared" si="1174"/>
        <v>CG$17</v>
      </c>
      <c r="CH992" s="179" t="str">
        <f t="shared" si="1174"/>
        <v>CH$17</v>
      </c>
      <c r="CI992" s="179" t="str">
        <f t="shared" si="1174"/>
        <v>CI$17</v>
      </c>
      <c r="CJ992" s="179" t="str">
        <f t="shared" si="1174"/>
        <v>CJ$17</v>
      </c>
      <c r="CK992" s="179" t="str">
        <f t="shared" si="1174"/>
        <v>CK$17</v>
      </c>
      <c r="CL992" s="179" t="str">
        <f t="shared" si="1174"/>
        <v>CL$17</v>
      </c>
      <c r="CN992" s="60"/>
      <c r="CO992" s="179" t="str">
        <f t="shared" ref="CO992:DL992" si="1175">CO979</f>
        <v>CO$17</v>
      </c>
      <c r="CP992" s="179" t="str">
        <f t="shared" si="1175"/>
        <v>CP$17</v>
      </c>
      <c r="CQ992" s="179" t="str">
        <f t="shared" si="1175"/>
        <v>CQ$17</v>
      </c>
      <c r="CR992" s="179" t="str">
        <f t="shared" si="1175"/>
        <v>CR$17</v>
      </c>
      <c r="CS992" s="179" t="str">
        <f t="shared" si="1175"/>
        <v>CS$17</v>
      </c>
      <c r="CT992" s="179" t="str">
        <f t="shared" si="1175"/>
        <v>CT$17</v>
      </c>
      <c r="CU992" s="179" t="str">
        <f t="shared" si="1175"/>
        <v>CU$17</v>
      </c>
      <c r="CV992" s="179" t="str">
        <f t="shared" si="1175"/>
        <v>CV$17</v>
      </c>
      <c r="CW992" s="179" t="str">
        <f t="shared" si="1175"/>
        <v>CW$17</v>
      </c>
      <c r="CX992" s="179" t="str">
        <f t="shared" si="1175"/>
        <v>CX$17</v>
      </c>
      <c r="CY992" s="179" t="str">
        <f t="shared" si="1175"/>
        <v>CY$17</v>
      </c>
      <c r="CZ992" s="179" t="str">
        <f t="shared" si="1175"/>
        <v>CZ$17</v>
      </c>
      <c r="DA992" s="179" t="str">
        <f t="shared" si="1175"/>
        <v>DA$17</v>
      </c>
      <c r="DB992" s="179" t="str">
        <f t="shared" si="1175"/>
        <v>DB$17</v>
      </c>
      <c r="DC992" s="179" t="str">
        <f t="shared" si="1175"/>
        <v>DC$17</v>
      </c>
      <c r="DD992" s="179" t="str">
        <f t="shared" si="1175"/>
        <v>DD$17</v>
      </c>
      <c r="DE992" s="179" t="str">
        <f t="shared" si="1175"/>
        <v>DE$17</v>
      </c>
      <c r="DF992" s="179" t="str">
        <f t="shared" si="1175"/>
        <v>DF$17</v>
      </c>
      <c r="DG992" s="179" t="str">
        <f t="shared" si="1175"/>
        <v>DG$17</v>
      </c>
      <c r="DH992" s="179" t="str">
        <f t="shared" si="1175"/>
        <v>DH$17</v>
      </c>
      <c r="DI992" s="179" t="str">
        <f t="shared" si="1175"/>
        <v>DI$17</v>
      </c>
      <c r="DJ992" s="179" t="str">
        <f t="shared" si="1175"/>
        <v>DJ$17</v>
      </c>
      <c r="DK992" s="179" t="str">
        <f t="shared" si="1175"/>
        <v>DK$17</v>
      </c>
      <c r="DL992" s="179" t="str">
        <f t="shared" si="1175"/>
        <v>DL$17</v>
      </c>
    </row>
    <row r="993" spans="1:116" x14ac:dyDescent="0.4">
      <c r="B993" t="s">
        <v>332</v>
      </c>
      <c r="D993" t="s">
        <v>765</v>
      </c>
      <c r="E993" s="8" t="str">
        <f t="shared" si="1166"/>
        <v>993 DC-S</v>
      </c>
      <c r="G993" s="191" t="str">
        <f>G984</f>
        <v>% of revenue direct cost:</v>
      </c>
      <c r="H993" s="12"/>
      <c r="I993" s="60"/>
      <c r="J993" s="60"/>
      <c r="K993" s="15"/>
      <c r="L993" s="15"/>
      <c r="M993" s="15"/>
      <c r="N993" s="15"/>
      <c r="O993" s="15"/>
      <c r="P993" s="15"/>
      <c r="R993" s="15"/>
      <c r="S993" s="179">
        <f t="shared" ref="S993:AX993" si="1176">S980</f>
        <v>0</v>
      </c>
      <c r="T993" s="179">
        <f t="shared" si="1176"/>
        <v>0</v>
      </c>
      <c r="U993" s="179">
        <f t="shared" si="1176"/>
        <v>0</v>
      </c>
      <c r="V993" s="179">
        <f t="shared" si="1176"/>
        <v>0</v>
      </c>
      <c r="W993" s="179">
        <f t="shared" si="1176"/>
        <v>0</v>
      </c>
      <c r="X993" s="179">
        <f t="shared" si="1176"/>
        <v>0</v>
      </c>
      <c r="Y993" s="179">
        <f t="shared" si="1176"/>
        <v>0</v>
      </c>
      <c r="Z993" s="179">
        <f t="shared" si="1176"/>
        <v>0</v>
      </c>
      <c r="AA993" s="179">
        <f t="shared" si="1176"/>
        <v>0</v>
      </c>
      <c r="AB993" s="179">
        <f t="shared" si="1176"/>
        <v>0</v>
      </c>
      <c r="AC993" s="179">
        <f t="shared" si="1176"/>
        <v>0</v>
      </c>
      <c r="AD993" s="179">
        <f t="shared" si="1176"/>
        <v>0</v>
      </c>
      <c r="AE993" s="179">
        <f t="shared" si="1176"/>
        <v>0</v>
      </c>
      <c r="AF993" s="179">
        <f t="shared" si="1176"/>
        <v>0</v>
      </c>
      <c r="AG993" s="179">
        <f t="shared" si="1176"/>
        <v>0</v>
      </c>
      <c r="AH993" s="179">
        <f t="shared" si="1176"/>
        <v>0</v>
      </c>
      <c r="AI993" s="179">
        <f t="shared" si="1176"/>
        <v>0</v>
      </c>
      <c r="AJ993" s="179">
        <f t="shared" si="1176"/>
        <v>0</v>
      </c>
      <c r="AK993" s="179">
        <f t="shared" si="1176"/>
        <v>0</v>
      </c>
      <c r="AL993" s="179">
        <f t="shared" si="1176"/>
        <v>0</v>
      </c>
      <c r="AM993" s="179">
        <f t="shared" si="1176"/>
        <v>0</v>
      </c>
      <c r="AN993" s="179">
        <f t="shared" si="1176"/>
        <v>0</v>
      </c>
      <c r="AO993" s="179">
        <f t="shared" si="1176"/>
        <v>0</v>
      </c>
      <c r="AP993" s="179">
        <f t="shared" si="1176"/>
        <v>0</v>
      </c>
      <c r="AQ993" s="179">
        <f t="shared" si="1176"/>
        <v>0</v>
      </c>
      <c r="AR993" s="179">
        <f t="shared" si="1176"/>
        <v>0</v>
      </c>
      <c r="AS993" s="179">
        <f t="shared" si="1176"/>
        <v>0</v>
      </c>
      <c r="AT993" s="179">
        <f t="shared" si="1176"/>
        <v>0</v>
      </c>
      <c r="AU993" s="179">
        <f t="shared" si="1176"/>
        <v>0</v>
      </c>
      <c r="AV993" s="179">
        <f t="shared" si="1176"/>
        <v>0</v>
      </c>
      <c r="AW993" s="179">
        <f t="shared" si="1176"/>
        <v>0</v>
      </c>
      <c r="AX993" s="179">
        <f t="shared" si="1176"/>
        <v>0</v>
      </c>
      <c r="AY993" s="179">
        <f t="shared" ref="AY993:CD993" si="1177">AY980</f>
        <v>0</v>
      </c>
      <c r="AZ993" s="179">
        <f t="shared" si="1177"/>
        <v>0</v>
      </c>
      <c r="BA993" s="179">
        <f t="shared" si="1177"/>
        <v>0</v>
      </c>
      <c r="BB993" s="179">
        <f t="shared" si="1177"/>
        <v>0</v>
      </c>
      <c r="BC993" s="179">
        <f t="shared" si="1177"/>
        <v>0</v>
      </c>
      <c r="BD993" s="179">
        <f t="shared" si="1177"/>
        <v>0</v>
      </c>
      <c r="BE993" s="179">
        <f t="shared" si="1177"/>
        <v>0</v>
      </c>
      <c r="BF993" s="179">
        <f t="shared" si="1177"/>
        <v>0</v>
      </c>
      <c r="BG993" s="179">
        <f t="shared" si="1177"/>
        <v>0</v>
      </c>
      <c r="BH993" s="179">
        <f t="shared" si="1177"/>
        <v>0</v>
      </c>
      <c r="BI993" s="179">
        <f t="shared" si="1177"/>
        <v>0</v>
      </c>
      <c r="BJ993" s="179">
        <f t="shared" si="1177"/>
        <v>0</v>
      </c>
      <c r="BK993" s="179">
        <f t="shared" si="1177"/>
        <v>0</v>
      </c>
      <c r="BL993" s="179">
        <f t="shared" si="1177"/>
        <v>0</v>
      </c>
      <c r="BM993" s="179">
        <f t="shared" si="1177"/>
        <v>0</v>
      </c>
      <c r="BN993" s="179">
        <f t="shared" si="1177"/>
        <v>0</v>
      </c>
      <c r="BO993" s="179">
        <f t="shared" si="1177"/>
        <v>0</v>
      </c>
      <c r="BP993" s="179">
        <f t="shared" si="1177"/>
        <v>0</v>
      </c>
      <c r="BQ993" s="179">
        <f t="shared" si="1177"/>
        <v>0</v>
      </c>
      <c r="BR993" s="179">
        <f t="shared" si="1177"/>
        <v>0</v>
      </c>
      <c r="BS993" s="179">
        <f t="shared" si="1177"/>
        <v>0</v>
      </c>
      <c r="BT993" s="179">
        <f t="shared" si="1177"/>
        <v>0</v>
      </c>
      <c r="BU993" s="179">
        <f t="shared" si="1177"/>
        <v>0</v>
      </c>
      <c r="BV993" s="179">
        <f t="shared" si="1177"/>
        <v>0</v>
      </c>
      <c r="BW993" s="179">
        <f t="shared" si="1177"/>
        <v>0</v>
      </c>
      <c r="BX993" s="179">
        <f t="shared" si="1177"/>
        <v>0</v>
      </c>
      <c r="BY993" s="179">
        <f t="shared" si="1177"/>
        <v>0</v>
      </c>
      <c r="BZ993" s="179">
        <f t="shared" si="1177"/>
        <v>0</v>
      </c>
      <c r="CA993" s="179">
        <f t="shared" si="1177"/>
        <v>0</v>
      </c>
      <c r="CB993" s="179">
        <f t="shared" si="1177"/>
        <v>0</v>
      </c>
      <c r="CC993" s="179">
        <f t="shared" si="1177"/>
        <v>0</v>
      </c>
      <c r="CD993" s="179">
        <f t="shared" si="1177"/>
        <v>0</v>
      </c>
      <c r="CE993" s="179">
        <f t="shared" ref="CE993:CL993" si="1178">CE980</f>
        <v>0</v>
      </c>
      <c r="CF993" s="179">
        <f t="shared" si="1178"/>
        <v>0</v>
      </c>
      <c r="CG993" s="179">
        <f t="shared" si="1178"/>
        <v>0</v>
      </c>
      <c r="CH993" s="179">
        <f t="shared" si="1178"/>
        <v>0</v>
      </c>
      <c r="CI993" s="179">
        <f t="shared" si="1178"/>
        <v>0</v>
      </c>
      <c r="CJ993" s="179">
        <f t="shared" si="1178"/>
        <v>0</v>
      </c>
      <c r="CK993" s="179">
        <f t="shared" si="1178"/>
        <v>0</v>
      </c>
      <c r="CL993" s="179">
        <f t="shared" si="1178"/>
        <v>0</v>
      </c>
      <c r="CN993" s="60"/>
      <c r="CO993" s="179">
        <f t="shared" ref="CO993:DL993" si="1179">CO980</f>
        <v>0</v>
      </c>
      <c r="CP993" s="179">
        <f t="shared" si="1179"/>
        <v>0</v>
      </c>
      <c r="CQ993" s="179">
        <f t="shared" si="1179"/>
        <v>0</v>
      </c>
      <c r="CR993" s="179">
        <f t="shared" si="1179"/>
        <v>0</v>
      </c>
      <c r="CS993" s="179">
        <f t="shared" si="1179"/>
        <v>0</v>
      </c>
      <c r="CT993" s="179">
        <f t="shared" si="1179"/>
        <v>0</v>
      </c>
      <c r="CU993" s="179">
        <f t="shared" si="1179"/>
        <v>0</v>
      </c>
      <c r="CV993" s="179">
        <f t="shared" si="1179"/>
        <v>0</v>
      </c>
      <c r="CW993" s="179">
        <f t="shared" si="1179"/>
        <v>0</v>
      </c>
      <c r="CX993" s="179">
        <f t="shared" si="1179"/>
        <v>0</v>
      </c>
      <c r="CY993" s="179">
        <f t="shared" si="1179"/>
        <v>0</v>
      </c>
      <c r="CZ993" s="179">
        <f t="shared" si="1179"/>
        <v>0</v>
      </c>
      <c r="DA993" s="179">
        <f t="shared" si="1179"/>
        <v>0</v>
      </c>
      <c r="DB993" s="179">
        <f t="shared" si="1179"/>
        <v>0</v>
      </c>
      <c r="DC993" s="179">
        <f t="shared" si="1179"/>
        <v>0</v>
      </c>
      <c r="DD993" s="179">
        <f t="shared" si="1179"/>
        <v>0</v>
      </c>
      <c r="DE993" s="179">
        <f t="shared" si="1179"/>
        <v>0</v>
      </c>
      <c r="DF993" s="179">
        <f t="shared" si="1179"/>
        <v>0</v>
      </c>
      <c r="DG993" s="179">
        <f t="shared" si="1179"/>
        <v>0</v>
      </c>
      <c r="DH993" s="179">
        <f t="shared" si="1179"/>
        <v>0</v>
      </c>
      <c r="DI993" s="179">
        <f t="shared" si="1179"/>
        <v>0</v>
      </c>
      <c r="DJ993" s="179">
        <f t="shared" si="1179"/>
        <v>0</v>
      </c>
      <c r="DK993" s="179">
        <f t="shared" si="1179"/>
        <v>0</v>
      </c>
      <c r="DL993" s="179">
        <f t="shared" si="1179"/>
        <v>0</v>
      </c>
    </row>
    <row r="994" spans="1:116" x14ac:dyDescent="0.4">
      <c r="B994" t="s">
        <v>332</v>
      </c>
      <c r="D994" t="s">
        <v>765</v>
      </c>
      <c r="E994" s="8" t="str">
        <f t="shared" ref="E994" si="1180">ROW()&amp;" "&amp;D994</f>
        <v>994 DC-S</v>
      </c>
      <c r="G994" s="241" t="str">
        <f>IFERROR(SUBSTITUTE(TRIM(MID(G984, SEARCH("-", G984) + 1, LEN(G984))),":",""),"no unit")</f>
        <v>no unit</v>
      </c>
      <c r="H994" s="12"/>
      <c r="I994" s="60"/>
      <c r="J994" s="60"/>
      <c r="K994" s="15"/>
      <c r="L994" s="15"/>
      <c r="M994" s="15"/>
      <c r="N994" s="15"/>
      <c r="O994" s="15"/>
      <c r="P994" s="15"/>
      <c r="R994" s="15"/>
      <c r="S994" s="179"/>
      <c r="T994" s="179"/>
      <c r="U994" s="179"/>
      <c r="V994" s="179"/>
      <c r="W994" s="179"/>
      <c r="X994" s="179"/>
      <c r="Y994" s="179"/>
      <c r="Z994" s="179"/>
      <c r="AA994" s="179"/>
      <c r="AB994" s="179"/>
      <c r="AC994" s="179"/>
      <c r="AD994" s="179"/>
      <c r="AE994" s="179"/>
      <c r="AF994" s="179"/>
      <c r="AG994" s="179"/>
      <c r="AH994" s="179"/>
      <c r="AI994" s="179"/>
      <c r="AJ994" s="179"/>
      <c r="AK994" s="179"/>
      <c r="AL994" s="179"/>
      <c r="AM994" s="179"/>
      <c r="AN994" s="179"/>
      <c r="AO994" s="179"/>
      <c r="AP994" s="179"/>
      <c r="AQ994" s="179"/>
      <c r="AR994" s="179"/>
      <c r="AS994" s="179"/>
      <c r="AT994" s="179"/>
      <c r="AU994" s="179"/>
      <c r="AV994" s="179"/>
      <c r="AW994" s="179"/>
      <c r="AX994" s="179"/>
      <c r="AY994" s="179"/>
      <c r="AZ994" s="179"/>
      <c r="BA994" s="179"/>
      <c r="BB994" s="179"/>
      <c r="BC994" s="179"/>
      <c r="BD994" s="179"/>
      <c r="BE994" s="179"/>
      <c r="BF994" s="179"/>
      <c r="BG994" s="179"/>
      <c r="BH994" s="179"/>
      <c r="BI994" s="179"/>
      <c r="BJ994" s="179"/>
      <c r="BK994" s="179"/>
      <c r="BL994" s="179"/>
      <c r="BM994" s="179"/>
      <c r="BN994" s="179"/>
      <c r="BO994" s="179"/>
      <c r="BP994" s="179"/>
      <c r="BQ994" s="179"/>
      <c r="BR994" s="179"/>
      <c r="BS994" s="179"/>
      <c r="BT994" s="179"/>
      <c r="BU994" s="179"/>
      <c r="BV994" s="179"/>
      <c r="BW994" s="179"/>
      <c r="BX994" s="179"/>
      <c r="BY994" s="179"/>
      <c r="BZ994" s="179"/>
      <c r="CA994" s="179"/>
      <c r="CB994" s="179"/>
      <c r="CC994" s="179"/>
      <c r="CD994" s="179"/>
      <c r="CE994" s="179"/>
      <c r="CF994" s="179"/>
      <c r="CG994" s="179"/>
      <c r="CH994" s="179"/>
      <c r="CI994" s="179"/>
      <c r="CJ994" s="179"/>
      <c r="CK994" s="179"/>
      <c r="CL994" s="179"/>
      <c r="CN994" s="60"/>
      <c r="CO994" s="179"/>
      <c r="CP994" s="179"/>
      <c r="CQ994" s="179"/>
      <c r="CR994" s="179"/>
      <c r="CS994" s="179"/>
      <c r="CT994" s="179"/>
      <c r="CU994" s="179"/>
      <c r="CV994" s="179"/>
      <c r="CW994" s="179"/>
      <c r="CX994" s="179"/>
      <c r="CY994" s="179"/>
      <c r="CZ994" s="179"/>
      <c r="DA994" s="179"/>
      <c r="DB994" s="179"/>
      <c r="DC994" s="179"/>
      <c r="DD994" s="179"/>
      <c r="DE994" s="179"/>
      <c r="DF994" s="179"/>
      <c r="DG994" s="179"/>
      <c r="DH994" s="179"/>
      <c r="DI994" s="179"/>
      <c r="DJ994" s="179"/>
      <c r="DK994" s="179"/>
      <c r="DL994" s="179"/>
    </row>
    <row r="995" spans="1:116" x14ac:dyDescent="0.4">
      <c r="A995" s="3"/>
      <c r="B995" t="s">
        <v>332</v>
      </c>
      <c r="D995" t="s">
        <v>765</v>
      </c>
      <c r="E995" s="8" t="str">
        <f t="shared" si="1166"/>
        <v>995 DC-S</v>
      </c>
      <c r="G995" s="191" t="str">
        <f>G982</f>
        <v>Secondary revenue driver</v>
      </c>
      <c r="H995" s="90"/>
      <c r="I995" s="213"/>
      <c r="J995" s="213"/>
      <c r="K995" s="214"/>
      <c r="L995" s="214"/>
      <c r="M995" s="214"/>
      <c r="N995" s="214"/>
      <c r="O995" s="214"/>
      <c r="P995" s="214"/>
      <c r="R995" s="214"/>
      <c r="S995" s="4" t="str">
        <f>ADDRESS(ROW(S987),COLUMN(S987),2)</f>
        <v>S$987</v>
      </c>
      <c r="T995" s="4" t="str">
        <f t="shared" ref="T995:CE995" si="1181">ADDRESS(ROW(T987),COLUMN(T987),2)</f>
        <v>T$987</v>
      </c>
      <c r="U995" s="4" t="str">
        <f t="shared" si="1181"/>
        <v>U$987</v>
      </c>
      <c r="V995" s="4" t="str">
        <f t="shared" si="1181"/>
        <v>V$987</v>
      </c>
      <c r="W995" s="4" t="str">
        <f t="shared" si="1181"/>
        <v>W$987</v>
      </c>
      <c r="X995" s="4" t="str">
        <f t="shared" si="1181"/>
        <v>X$987</v>
      </c>
      <c r="Y995" s="4" t="str">
        <f t="shared" si="1181"/>
        <v>Y$987</v>
      </c>
      <c r="Z995" s="4" t="str">
        <f t="shared" si="1181"/>
        <v>Z$987</v>
      </c>
      <c r="AA995" s="4" t="str">
        <f t="shared" si="1181"/>
        <v>AA$987</v>
      </c>
      <c r="AB995" s="4" t="str">
        <f t="shared" si="1181"/>
        <v>AB$987</v>
      </c>
      <c r="AC995" s="4" t="str">
        <f t="shared" si="1181"/>
        <v>AC$987</v>
      </c>
      <c r="AD995" s="4" t="str">
        <f t="shared" si="1181"/>
        <v>AD$987</v>
      </c>
      <c r="AE995" s="4" t="str">
        <f t="shared" si="1181"/>
        <v>AE$987</v>
      </c>
      <c r="AF995" s="4" t="str">
        <f t="shared" si="1181"/>
        <v>AF$987</v>
      </c>
      <c r="AG995" s="4" t="str">
        <f t="shared" si="1181"/>
        <v>AG$987</v>
      </c>
      <c r="AH995" s="4" t="str">
        <f t="shared" si="1181"/>
        <v>AH$987</v>
      </c>
      <c r="AI995" s="4" t="str">
        <f t="shared" si="1181"/>
        <v>AI$987</v>
      </c>
      <c r="AJ995" s="4" t="str">
        <f t="shared" si="1181"/>
        <v>AJ$987</v>
      </c>
      <c r="AK995" s="4" t="str">
        <f t="shared" si="1181"/>
        <v>AK$987</v>
      </c>
      <c r="AL995" s="4" t="str">
        <f t="shared" si="1181"/>
        <v>AL$987</v>
      </c>
      <c r="AM995" s="4" t="str">
        <f t="shared" si="1181"/>
        <v>AM$987</v>
      </c>
      <c r="AN995" s="4" t="str">
        <f t="shared" si="1181"/>
        <v>AN$987</v>
      </c>
      <c r="AO995" s="4" t="str">
        <f t="shared" si="1181"/>
        <v>AO$987</v>
      </c>
      <c r="AP995" s="4" t="str">
        <f t="shared" si="1181"/>
        <v>AP$987</v>
      </c>
      <c r="AQ995" s="4" t="str">
        <f t="shared" si="1181"/>
        <v>AQ$987</v>
      </c>
      <c r="AR995" s="4" t="str">
        <f t="shared" si="1181"/>
        <v>AR$987</v>
      </c>
      <c r="AS995" s="4" t="str">
        <f t="shared" si="1181"/>
        <v>AS$987</v>
      </c>
      <c r="AT995" s="4" t="str">
        <f t="shared" si="1181"/>
        <v>AT$987</v>
      </c>
      <c r="AU995" s="4" t="str">
        <f t="shared" si="1181"/>
        <v>AU$987</v>
      </c>
      <c r="AV995" s="4" t="str">
        <f t="shared" si="1181"/>
        <v>AV$987</v>
      </c>
      <c r="AW995" s="4" t="str">
        <f t="shared" si="1181"/>
        <v>AW$987</v>
      </c>
      <c r="AX995" s="4" t="str">
        <f t="shared" si="1181"/>
        <v>AX$987</v>
      </c>
      <c r="AY995" s="4" t="str">
        <f t="shared" si="1181"/>
        <v>AY$987</v>
      </c>
      <c r="AZ995" s="4" t="str">
        <f t="shared" si="1181"/>
        <v>AZ$987</v>
      </c>
      <c r="BA995" s="4" t="str">
        <f t="shared" si="1181"/>
        <v>BA$987</v>
      </c>
      <c r="BB995" s="4" t="str">
        <f t="shared" si="1181"/>
        <v>BB$987</v>
      </c>
      <c r="BC995" s="4" t="str">
        <f t="shared" si="1181"/>
        <v>BC$987</v>
      </c>
      <c r="BD995" s="4" t="str">
        <f t="shared" si="1181"/>
        <v>BD$987</v>
      </c>
      <c r="BE995" s="4" t="str">
        <f t="shared" si="1181"/>
        <v>BE$987</v>
      </c>
      <c r="BF995" s="4" t="str">
        <f t="shared" si="1181"/>
        <v>BF$987</v>
      </c>
      <c r="BG995" s="4" t="str">
        <f t="shared" si="1181"/>
        <v>BG$987</v>
      </c>
      <c r="BH995" s="4" t="str">
        <f t="shared" si="1181"/>
        <v>BH$987</v>
      </c>
      <c r="BI995" s="4" t="str">
        <f t="shared" si="1181"/>
        <v>BI$987</v>
      </c>
      <c r="BJ995" s="4" t="str">
        <f t="shared" si="1181"/>
        <v>BJ$987</v>
      </c>
      <c r="BK995" s="4" t="str">
        <f t="shared" si="1181"/>
        <v>BK$987</v>
      </c>
      <c r="BL995" s="4" t="str">
        <f t="shared" si="1181"/>
        <v>BL$987</v>
      </c>
      <c r="BM995" s="4" t="str">
        <f t="shared" si="1181"/>
        <v>BM$987</v>
      </c>
      <c r="BN995" s="4" t="str">
        <f t="shared" si="1181"/>
        <v>BN$987</v>
      </c>
      <c r="BO995" s="4" t="str">
        <f t="shared" si="1181"/>
        <v>BO$987</v>
      </c>
      <c r="BP995" s="4" t="str">
        <f t="shared" si="1181"/>
        <v>BP$987</v>
      </c>
      <c r="BQ995" s="4" t="str">
        <f t="shared" si="1181"/>
        <v>BQ$987</v>
      </c>
      <c r="BR995" s="4" t="str">
        <f t="shared" si="1181"/>
        <v>BR$987</v>
      </c>
      <c r="BS995" s="4" t="str">
        <f t="shared" si="1181"/>
        <v>BS$987</v>
      </c>
      <c r="BT995" s="4" t="str">
        <f t="shared" si="1181"/>
        <v>BT$987</v>
      </c>
      <c r="BU995" s="4" t="str">
        <f t="shared" si="1181"/>
        <v>BU$987</v>
      </c>
      <c r="BV995" s="4" t="str">
        <f t="shared" si="1181"/>
        <v>BV$987</v>
      </c>
      <c r="BW995" s="4" t="str">
        <f t="shared" si="1181"/>
        <v>BW$987</v>
      </c>
      <c r="BX995" s="4" t="str">
        <f t="shared" si="1181"/>
        <v>BX$987</v>
      </c>
      <c r="BY995" s="4" t="str">
        <f t="shared" si="1181"/>
        <v>BY$987</v>
      </c>
      <c r="BZ995" s="4" t="str">
        <f t="shared" si="1181"/>
        <v>BZ$987</v>
      </c>
      <c r="CA995" s="4" t="str">
        <f t="shared" si="1181"/>
        <v>CA$987</v>
      </c>
      <c r="CB995" s="4" t="str">
        <f t="shared" si="1181"/>
        <v>CB$987</v>
      </c>
      <c r="CC995" s="4" t="str">
        <f t="shared" si="1181"/>
        <v>CC$987</v>
      </c>
      <c r="CD995" s="4" t="str">
        <f t="shared" si="1181"/>
        <v>CD$987</v>
      </c>
      <c r="CE995" s="4" t="str">
        <f t="shared" si="1181"/>
        <v>CE$987</v>
      </c>
      <c r="CF995" s="4" t="str">
        <f t="shared" ref="CF995:CL995" si="1182">ADDRESS(ROW(CF987),COLUMN(CF987),2)</f>
        <v>CF$987</v>
      </c>
      <c r="CG995" s="4" t="str">
        <f t="shared" si="1182"/>
        <v>CG$987</v>
      </c>
      <c r="CH995" s="4" t="str">
        <f t="shared" si="1182"/>
        <v>CH$987</v>
      </c>
      <c r="CI995" s="4" t="str">
        <f t="shared" si="1182"/>
        <v>CI$987</v>
      </c>
      <c r="CJ995" s="4" t="str">
        <f t="shared" si="1182"/>
        <v>CJ$987</v>
      </c>
      <c r="CK995" s="4" t="str">
        <f t="shared" si="1182"/>
        <v>CK$987</v>
      </c>
      <c r="CL995" s="4" t="str">
        <f t="shared" si="1182"/>
        <v>CL$987</v>
      </c>
      <c r="CN995" s="213"/>
      <c r="CO995" s="4" t="str">
        <f t="shared" ref="CO995:DK995" si="1183">ADDRESS(ROW(CO987),COLUMN(CO987),2)</f>
        <v>CO$987</v>
      </c>
      <c r="CP995" s="4" t="str">
        <f t="shared" si="1183"/>
        <v>CP$987</v>
      </c>
      <c r="CQ995" s="4" t="str">
        <f t="shared" si="1183"/>
        <v>CQ$987</v>
      </c>
      <c r="CR995" s="4" t="str">
        <f t="shared" si="1183"/>
        <v>CR$987</v>
      </c>
      <c r="CS995" s="4" t="str">
        <f t="shared" si="1183"/>
        <v>CS$987</v>
      </c>
      <c r="CT995" s="4" t="str">
        <f t="shared" si="1183"/>
        <v>CT$987</v>
      </c>
      <c r="CU995" s="4" t="str">
        <f t="shared" si="1183"/>
        <v>CU$987</v>
      </c>
      <c r="CV995" s="4" t="str">
        <f t="shared" si="1183"/>
        <v>CV$987</v>
      </c>
      <c r="CW995" s="4" t="str">
        <f t="shared" si="1183"/>
        <v>CW$987</v>
      </c>
      <c r="CX995" s="4" t="str">
        <f t="shared" si="1183"/>
        <v>CX$987</v>
      </c>
      <c r="CY995" s="4" t="str">
        <f t="shared" si="1183"/>
        <v>CY$987</v>
      </c>
      <c r="CZ995" s="4" t="str">
        <f t="shared" si="1183"/>
        <v>CZ$987</v>
      </c>
      <c r="DA995" s="4" t="str">
        <f t="shared" si="1183"/>
        <v>DA$987</v>
      </c>
      <c r="DB995" s="4" t="str">
        <f t="shared" si="1183"/>
        <v>DB$987</v>
      </c>
      <c r="DC995" s="4" t="str">
        <f t="shared" si="1183"/>
        <v>DC$987</v>
      </c>
      <c r="DD995" s="4" t="str">
        <f t="shared" si="1183"/>
        <v>DD$987</v>
      </c>
      <c r="DE995" s="4" t="str">
        <f t="shared" si="1183"/>
        <v>DE$987</v>
      </c>
      <c r="DF995" s="4" t="str">
        <f t="shared" si="1183"/>
        <v>DF$987</v>
      </c>
      <c r="DG995" s="4" t="str">
        <f t="shared" si="1183"/>
        <v>DG$987</v>
      </c>
      <c r="DH995" s="4" t="str">
        <f t="shared" si="1183"/>
        <v>DH$987</v>
      </c>
      <c r="DI995" s="4" t="str">
        <f t="shared" si="1183"/>
        <v>DI$987</v>
      </c>
      <c r="DJ995" s="4" t="str">
        <f t="shared" si="1183"/>
        <v>DJ$987</v>
      </c>
      <c r="DK995" s="4" t="str">
        <f t="shared" si="1183"/>
        <v>DK$987</v>
      </c>
      <c r="DL995" s="4" t="str">
        <f t="shared" ref="DL995" si="1184">ADDRESS(ROW(DL987),COLUMN(DL987),2)</f>
        <v>DL$987</v>
      </c>
    </row>
    <row r="996" spans="1:116" x14ac:dyDescent="0.4">
      <c r="B996" t="s">
        <v>332</v>
      </c>
      <c r="D996" t="s">
        <v>765</v>
      </c>
      <c r="E996" s="8" t="str">
        <f t="shared" ref="E996:E998" si="1185">ROW()&amp;" "&amp;D996</f>
        <v>996 DC-S</v>
      </c>
      <c r="G996" s="136" t="str">
        <f>G983</f>
        <v>Secondary volume driver</v>
      </c>
      <c r="H996" s="12"/>
      <c r="I996" s="60"/>
      <c r="J996" s="60"/>
      <c r="K996" s="15"/>
      <c r="L996" s="15"/>
      <c r="M996" s="15"/>
      <c r="N996" s="15"/>
      <c r="O996" s="15"/>
      <c r="P996" s="15"/>
      <c r="R996" s="15"/>
      <c r="S996" s="179" t="str">
        <f t="shared" ref="S996:AX996" si="1186">S983</f>
        <v>S$19</v>
      </c>
      <c r="T996" s="179" t="str">
        <f t="shared" si="1186"/>
        <v>T$19</v>
      </c>
      <c r="U996" s="179" t="str">
        <f t="shared" si="1186"/>
        <v>U$19</v>
      </c>
      <c r="V996" s="179" t="str">
        <f t="shared" si="1186"/>
        <v>V$19</v>
      </c>
      <c r="W996" s="179" t="str">
        <f t="shared" si="1186"/>
        <v>W$19</v>
      </c>
      <c r="X996" s="179" t="str">
        <f t="shared" si="1186"/>
        <v>X$19</v>
      </c>
      <c r="Y996" s="179" t="str">
        <f t="shared" si="1186"/>
        <v>Y$19</v>
      </c>
      <c r="Z996" s="179" t="str">
        <f t="shared" si="1186"/>
        <v>Z$19</v>
      </c>
      <c r="AA996" s="179" t="str">
        <f t="shared" si="1186"/>
        <v>AA$19</v>
      </c>
      <c r="AB996" s="179" t="str">
        <f t="shared" si="1186"/>
        <v>AB$19</v>
      </c>
      <c r="AC996" s="179" t="str">
        <f t="shared" si="1186"/>
        <v>AC$19</v>
      </c>
      <c r="AD996" s="179" t="str">
        <f t="shared" si="1186"/>
        <v>AD$19</v>
      </c>
      <c r="AE996" s="179" t="str">
        <f t="shared" si="1186"/>
        <v>AE$19</v>
      </c>
      <c r="AF996" s="179" t="str">
        <f t="shared" si="1186"/>
        <v>AF$19</v>
      </c>
      <c r="AG996" s="179" t="str">
        <f t="shared" si="1186"/>
        <v>AG$19</v>
      </c>
      <c r="AH996" s="179" t="str">
        <f t="shared" si="1186"/>
        <v>AH$19</v>
      </c>
      <c r="AI996" s="179" t="str">
        <f t="shared" si="1186"/>
        <v>AI$19</v>
      </c>
      <c r="AJ996" s="179" t="str">
        <f t="shared" si="1186"/>
        <v>AJ$19</v>
      </c>
      <c r="AK996" s="179" t="str">
        <f t="shared" si="1186"/>
        <v>AK$19</v>
      </c>
      <c r="AL996" s="179" t="str">
        <f t="shared" si="1186"/>
        <v>AL$19</v>
      </c>
      <c r="AM996" s="179" t="str">
        <f t="shared" si="1186"/>
        <v>AM$19</v>
      </c>
      <c r="AN996" s="179" t="str">
        <f t="shared" si="1186"/>
        <v>AN$19</v>
      </c>
      <c r="AO996" s="179" t="str">
        <f t="shared" si="1186"/>
        <v>AO$19</v>
      </c>
      <c r="AP996" s="179" t="str">
        <f t="shared" si="1186"/>
        <v>AP$19</v>
      </c>
      <c r="AQ996" s="179" t="str">
        <f t="shared" si="1186"/>
        <v>AQ$19</v>
      </c>
      <c r="AR996" s="179" t="str">
        <f t="shared" si="1186"/>
        <v>AR$19</v>
      </c>
      <c r="AS996" s="179" t="str">
        <f t="shared" si="1186"/>
        <v>AS$19</v>
      </c>
      <c r="AT996" s="179" t="str">
        <f t="shared" si="1186"/>
        <v>AT$19</v>
      </c>
      <c r="AU996" s="179" t="str">
        <f t="shared" si="1186"/>
        <v>AU$19</v>
      </c>
      <c r="AV996" s="179" t="str">
        <f t="shared" si="1186"/>
        <v>AV$19</v>
      </c>
      <c r="AW996" s="179" t="str">
        <f t="shared" si="1186"/>
        <v>AW$19</v>
      </c>
      <c r="AX996" s="179" t="str">
        <f t="shared" si="1186"/>
        <v>AX$19</v>
      </c>
      <c r="AY996" s="179" t="str">
        <f t="shared" ref="AY996:CD996" si="1187">AY983</f>
        <v>AY$19</v>
      </c>
      <c r="AZ996" s="179" t="str">
        <f t="shared" si="1187"/>
        <v>AZ$19</v>
      </c>
      <c r="BA996" s="179" t="str">
        <f t="shared" si="1187"/>
        <v>BA$19</v>
      </c>
      <c r="BB996" s="179" t="str">
        <f t="shared" si="1187"/>
        <v>BB$19</v>
      </c>
      <c r="BC996" s="179" t="str">
        <f t="shared" si="1187"/>
        <v>BC$19</v>
      </c>
      <c r="BD996" s="179" t="str">
        <f t="shared" si="1187"/>
        <v>BD$19</v>
      </c>
      <c r="BE996" s="179" t="str">
        <f t="shared" si="1187"/>
        <v>BE$19</v>
      </c>
      <c r="BF996" s="179" t="str">
        <f t="shared" si="1187"/>
        <v>BF$19</v>
      </c>
      <c r="BG996" s="179" t="str">
        <f t="shared" si="1187"/>
        <v>BG$19</v>
      </c>
      <c r="BH996" s="179" t="str">
        <f t="shared" si="1187"/>
        <v>BH$19</v>
      </c>
      <c r="BI996" s="179" t="str">
        <f t="shared" si="1187"/>
        <v>BI$19</v>
      </c>
      <c r="BJ996" s="179" t="str">
        <f t="shared" si="1187"/>
        <v>BJ$19</v>
      </c>
      <c r="BK996" s="179" t="str">
        <f t="shared" si="1187"/>
        <v>BK$19</v>
      </c>
      <c r="BL996" s="179" t="str">
        <f t="shared" si="1187"/>
        <v>BL$19</v>
      </c>
      <c r="BM996" s="179" t="str">
        <f t="shared" si="1187"/>
        <v>BM$19</v>
      </c>
      <c r="BN996" s="179" t="str">
        <f t="shared" si="1187"/>
        <v>BN$19</v>
      </c>
      <c r="BO996" s="179" t="str">
        <f t="shared" si="1187"/>
        <v>BO$19</v>
      </c>
      <c r="BP996" s="179" t="str">
        <f t="shared" si="1187"/>
        <v>BP$19</v>
      </c>
      <c r="BQ996" s="179" t="str">
        <f t="shared" si="1187"/>
        <v>BQ$19</v>
      </c>
      <c r="BR996" s="179" t="str">
        <f t="shared" si="1187"/>
        <v>BR$19</v>
      </c>
      <c r="BS996" s="179" t="str">
        <f t="shared" si="1187"/>
        <v>BS$19</v>
      </c>
      <c r="BT996" s="179" t="str">
        <f t="shared" si="1187"/>
        <v>BT$19</v>
      </c>
      <c r="BU996" s="179" t="str">
        <f t="shared" si="1187"/>
        <v>BU$19</v>
      </c>
      <c r="BV996" s="179" t="str">
        <f t="shared" si="1187"/>
        <v>BV$19</v>
      </c>
      <c r="BW996" s="179" t="str">
        <f t="shared" si="1187"/>
        <v>BW$19</v>
      </c>
      <c r="BX996" s="179" t="str">
        <f t="shared" si="1187"/>
        <v>BX$19</v>
      </c>
      <c r="BY996" s="179" t="str">
        <f t="shared" si="1187"/>
        <v>BY$19</v>
      </c>
      <c r="BZ996" s="179" t="str">
        <f t="shared" si="1187"/>
        <v>BZ$19</v>
      </c>
      <c r="CA996" s="179" t="str">
        <f t="shared" si="1187"/>
        <v>CA$19</v>
      </c>
      <c r="CB996" s="179" t="str">
        <f t="shared" si="1187"/>
        <v>CB$19</v>
      </c>
      <c r="CC996" s="179" t="str">
        <f t="shared" si="1187"/>
        <v>CC$19</v>
      </c>
      <c r="CD996" s="179" t="str">
        <f t="shared" si="1187"/>
        <v>CD$19</v>
      </c>
      <c r="CE996" s="179" t="str">
        <f t="shared" ref="CE996:CL996" si="1188">CE983</f>
        <v>CE$19</v>
      </c>
      <c r="CF996" s="179" t="str">
        <f t="shared" si="1188"/>
        <v>CF$19</v>
      </c>
      <c r="CG996" s="179" t="str">
        <f t="shared" si="1188"/>
        <v>CG$19</v>
      </c>
      <c r="CH996" s="179" t="str">
        <f t="shared" si="1188"/>
        <v>CH$19</v>
      </c>
      <c r="CI996" s="179" t="str">
        <f t="shared" si="1188"/>
        <v>CI$19</v>
      </c>
      <c r="CJ996" s="179" t="str">
        <f t="shared" si="1188"/>
        <v>CJ$19</v>
      </c>
      <c r="CK996" s="179" t="str">
        <f t="shared" si="1188"/>
        <v>CK$19</v>
      </c>
      <c r="CL996" s="179" t="str">
        <f t="shared" si="1188"/>
        <v>CL$19</v>
      </c>
      <c r="CN996" s="60"/>
      <c r="CO996" s="179" t="str">
        <f t="shared" ref="CO996:DL996" si="1189">CO983</f>
        <v>CO$19</v>
      </c>
      <c r="CP996" s="179" t="str">
        <f t="shared" si="1189"/>
        <v>CP$19</v>
      </c>
      <c r="CQ996" s="179" t="str">
        <f t="shared" si="1189"/>
        <v>CQ$19</v>
      </c>
      <c r="CR996" s="179" t="str">
        <f t="shared" si="1189"/>
        <v>CR$19</v>
      </c>
      <c r="CS996" s="179" t="str">
        <f t="shared" si="1189"/>
        <v>CS$19</v>
      </c>
      <c r="CT996" s="179" t="str">
        <f t="shared" si="1189"/>
        <v>CT$19</v>
      </c>
      <c r="CU996" s="179" t="str">
        <f t="shared" si="1189"/>
        <v>CU$19</v>
      </c>
      <c r="CV996" s="179" t="str">
        <f t="shared" si="1189"/>
        <v>CV$19</v>
      </c>
      <c r="CW996" s="179" t="str">
        <f t="shared" si="1189"/>
        <v>CW$19</v>
      </c>
      <c r="CX996" s="179" t="str">
        <f t="shared" si="1189"/>
        <v>CX$19</v>
      </c>
      <c r="CY996" s="179" t="str">
        <f t="shared" si="1189"/>
        <v>CY$19</v>
      </c>
      <c r="CZ996" s="179" t="str">
        <f t="shared" si="1189"/>
        <v>CZ$19</v>
      </c>
      <c r="DA996" s="179" t="str">
        <f t="shared" si="1189"/>
        <v>DA$19</v>
      </c>
      <c r="DB996" s="179" t="str">
        <f t="shared" si="1189"/>
        <v>DB$19</v>
      </c>
      <c r="DC996" s="179" t="str">
        <f t="shared" si="1189"/>
        <v>DC$19</v>
      </c>
      <c r="DD996" s="179" t="str">
        <f t="shared" si="1189"/>
        <v>DD$19</v>
      </c>
      <c r="DE996" s="179" t="str">
        <f t="shared" si="1189"/>
        <v>DE$19</v>
      </c>
      <c r="DF996" s="179" t="str">
        <f t="shared" si="1189"/>
        <v>DF$19</v>
      </c>
      <c r="DG996" s="179" t="str">
        <f t="shared" si="1189"/>
        <v>DG$19</v>
      </c>
      <c r="DH996" s="179" t="str">
        <f t="shared" si="1189"/>
        <v>DH$19</v>
      </c>
      <c r="DI996" s="179" t="str">
        <f t="shared" si="1189"/>
        <v>DI$19</v>
      </c>
      <c r="DJ996" s="179" t="str">
        <f t="shared" si="1189"/>
        <v>DJ$19</v>
      </c>
      <c r="DK996" s="179" t="str">
        <f t="shared" si="1189"/>
        <v>DK$19</v>
      </c>
      <c r="DL996" s="179" t="str">
        <f t="shared" si="1189"/>
        <v>DL$19</v>
      </c>
    </row>
    <row r="997" spans="1:116" x14ac:dyDescent="0.4">
      <c r="B997" t="s">
        <v>332</v>
      </c>
      <c r="D997" t="s">
        <v>765</v>
      </c>
      <c r="E997" s="8" t="str">
        <f t="shared" si="1185"/>
        <v>997 DC-S</v>
      </c>
      <c r="CO997" s="8"/>
      <c r="CP997" s="8"/>
      <c r="CQ997" s="8"/>
      <c r="CR997" s="8"/>
      <c r="CS997" s="8"/>
      <c r="CT997" s="8"/>
      <c r="CU997" s="8"/>
      <c r="CV997" s="8"/>
      <c r="CW997" s="8"/>
      <c r="CX997" s="8"/>
      <c r="CY997" s="8"/>
      <c r="CZ997" s="8"/>
      <c r="DA997" s="8"/>
      <c r="DB997" s="8"/>
      <c r="DC997" s="8"/>
      <c r="DD997" s="8"/>
      <c r="DE997" s="8"/>
      <c r="DF997" s="8"/>
      <c r="DG997" s="8"/>
      <c r="DH997" s="8"/>
      <c r="DI997" s="8"/>
      <c r="DJ997" s="8"/>
      <c r="DK997" s="8"/>
      <c r="DL997" s="8"/>
    </row>
    <row r="998" spans="1:116" x14ac:dyDescent="0.4">
      <c r="A998" s="174"/>
      <c r="B998" t="s">
        <v>332</v>
      </c>
      <c r="D998" t="s">
        <v>765</v>
      </c>
      <c r="E998" s="8" t="str">
        <f t="shared" si="1185"/>
        <v>998 DC-S</v>
      </c>
      <c r="H998" s="174"/>
      <c r="I998" s="176"/>
      <c r="J998" s="176"/>
      <c r="K998" s="197"/>
      <c r="L998" s="197"/>
      <c r="M998" s="197"/>
      <c r="N998" s="197"/>
      <c r="O998" s="197"/>
      <c r="P998" s="197"/>
      <c r="R998" s="198"/>
      <c r="S998" s="174"/>
      <c r="T998" s="174"/>
      <c r="U998" s="174"/>
      <c r="V998" s="174"/>
      <c r="W998" s="174"/>
      <c r="X998" s="174"/>
      <c r="Y998" s="174"/>
      <c r="Z998" s="174"/>
      <c r="AA998" s="174"/>
      <c r="AB998" s="174"/>
      <c r="AC998" s="174"/>
      <c r="AD998" s="174"/>
      <c r="AE998" s="174"/>
      <c r="AF998" s="174"/>
      <c r="AG998" s="174"/>
      <c r="AH998" s="174"/>
      <c r="AI998" s="174"/>
      <c r="AJ998" s="174"/>
      <c r="AK998" s="174"/>
      <c r="AL998" s="174"/>
      <c r="AM998" s="174"/>
      <c r="AN998" s="174"/>
      <c r="AO998" s="174"/>
      <c r="AP998" s="174"/>
      <c r="AQ998" s="174"/>
      <c r="AR998" s="174"/>
      <c r="AS998" s="174"/>
      <c r="AT998" s="174"/>
      <c r="AU998" s="174"/>
      <c r="AV998" s="174"/>
      <c r="AW998" s="174"/>
      <c r="AX998" s="174"/>
      <c r="AY998" s="174"/>
      <c r="AZ998" s="174"/>
      <c r="BA998" s="174"/>
      <c r="BB998" s="174"/>
      <c r="BC998" s="174"/>
      <c r="BD998" s="174"/>
      <c r="BE998" s="174"/>
      <c r="BF998" s="174"/>
      <c r="BG998" s="174"/>
      <c r="BH998" s="174"/>
      <c r="BI998" s="174"/>
      <c r="BJ998" s="174"/>
      <c r="BK998" s="174"/>
      <c r="BL998" s="174"/>
      <c r="BM998" s="174"/>
      <c r="BN998" s="174"/>
      <c r="BO998" s="174"/>
      <c r="BP998" s="174"/>
      <c r="BQ998" s="174"/>
      <c r="BR998" s="174"/>
      <c r="BS998" s="174"/>
      <c r="BT998" s="174"/>
      <c r="BU998" s="174"/>
      <c r="BV998" s="174"/>
      <c r="BW998" s="174"/>
      <c r="BX998" s="174"/>
      <c r="BY998" s="174"/>
      <c r="BZ998" s="174"/>
      <c r="CA998" s="174"/>
      <c r="CB998" s="174"/>
      <c r="CC998" s="174"/>
      <c r="CD998" s="174"/>
      <c r="CE998" s="174"/>
      <c r="CF998" s="174"/>
      <c r="CG998" s="174"/>
      <c r="CH998" s="174"/>
      <c r="CI998" s="174"/>
      <c r="CJ998" s="174"/>
      <c r="CK998" s="174"/>
      <c r="CL998" s="174"/>
      <c r="CN998" s="176"/>
      <c r="CO998" s="174"/>
      <c r="CP998" s="174"/>
      <c r="CQ998" s="174"/>
      <c r="CR998" s="174"/>
      <c r="CS998" s="174"/>
      <c r="CT998" s="174"/>
      <c r="CU998" s="174"/>
      <c r="CV998" s="174"/>
      <c r="CW998" s="174"/>
      <c r="CX998" s="174"/>
      <c r="CY998" s="174"/>
      <c r="CZ998" s="174"/>
      <c r="DA998" s="174"/>
      <c r="DB998" s="174"/>
      <c r="DC998" s="174"/>
      <c r="DD998" s="174"/>
      <c r="DE998" s="174"/>
      <c r="DF998" s="174"/>
      <c r="DG998" s="174"/>
      <c r="DH998" s="174"/>
      <c r="DI998" s="174"/>
      <c r="DJ998" s="174"/>
      <c r="DK998" s="174"/>
      <c r="DL998" s="174"/>
    </row>
    <row r="999" spans="1:116" x14ac:dyDescent="0.4">
      <c r="E999" s="8"/>
      <c r="K999" s="53"/>
      <c r="L999" s="53"/>
      <c r="M999" s="53"/>
      <c r="N999" s="53"/>
      <c r="O999" s="53"/>
      <c r="P999" s="53"/>
      <c r="R999" s="24"/>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row>
    <row r="1000" spans="1:116" x14ac:dyDescent="0.4">
      <c r="E1000" s="8"/>
      <c r="K1000" s="53"/>
      <c r="L1000" s="53"/>
      <c r="M1000" s="53"/>
      <c r="N1000" s="53"/>
      <c r="O1000" s="53"/>
      <c r="P1000" s="53"/>
      <c r="R1000" s="24"/>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row>
    <row r="1001" spans="1:116" x14ac:dyDescent="0.4">
      <c r="E1001" s="8"/>
      <c r="K1001" s="53"/>
      <c r="L1001" s="53"/>
      <c r="M1001" s="53"/>
      <c r="N1001" s="53"/>
      <c r="O1001" s="53"/>
      <c r="P1001" s="53"/>
      <c r="R1001" s="24"/>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row>
    <row r="1002" spans="1:116" x14ac:dyDescent="0.4">
      <c r="E1002" s="8"/>
      <c r="K1002" s="53"/>
      <c r="L1002" s="53"/>
      <c r="M1002" s="53"/>
      <c r="N1002" s="53"/>
      <c r="O1002" s="53"/>
      <c r="P1002" s="53"/>
      <c r="R1002" s="24"/>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row>
    <row r="1003" spans="1:116" x14ac:dyDescent="0.4">
      <c r="E1003" s="8"/>
      <c r="K1003" s="53"/>
      <c r="L1003" s="53"/>
      <c r="M1003" s="53"/>
      <c r="N1003" s="53"/>
      <c r="O1003" s="53"/>
      <c r="P1003" s="53"/>
      <c r="R1003" s="24"/>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row>
    <row r="1004" spans="1:116" x14ac:dyDescent="0.4">
      <c r="E1004" s="8"/>
      <c r="K1004" s="53"/>
      <c r="L1004" s="53"/>
      <c r="M1004" s="53"/>
      <c r="N1004" s="53"/>
      <c r="O1004" s="53"/>
      <c r="P1004" s="53"/>
      <c r="R1004" s="2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row>
    <row r="1005" spans="1:116" x14ac:dyDescent="0.4">
      <c r="E1005" s="8"/>
      <c r="K1005" s="53"/>
      <c r="L1005" s="53"/>
      <c r="M1005" s="53"/>
      <c r="N1005" s="53"/>
      <c r="O1005" s="53"/>
      <c r="P1005" s="53"/>
      <c r="R1005" s="24"/>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row>
    <row r="1006" spans="1:116" x14ac:dyDescent="0.4">
      <c r="E1006" s="8"/>
      <c r="K1006" s="53"/>
      <c r="L1006" s="53"/>
      <c r="M1006" s="53"/>
      <c r="N1006" s="53"/>
      <c r="O1006" s="53"/>
      <c r="P1006" s="53"/>
      <c r="R1006" s="24"/>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row>
    <row r="1007" spans="1:116" x14ac:dyDescent="0.4">
      <c r="E1007" s="8"/>
      <c r="K1007" s="53"/>
      <c r="L1007" s="53"/>
      <c r="M1007" s="53"/>
      <c r="N1007" s="53"/>
      <c r="O1007" s="53"/>
      <c r="P1007" s="53"/>
      <c r="R1007" s="24"/>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row>
    <row r="1008" spans="1:116" x14ac:dyDescent="0.4">
      <c r="E1008" s="8"/>
      <c r="K1008" s="53"/>
      <c r="L1008" s="53"/>
      <c r="M1008" s="53"/>
      <c r="N1008" s="53"/>
      <c r="O1008" s="53"/>
      <c r="P1008" s="53"/>
      <c r="R1008" s="24"/>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row>
    <row r="1009" spans="5:90" x14ac:dyDescent="0.4">
      <c r="E1009" s="8"/>
      <c r="K1009" s="53"/>
      <c r="L1009" s="53"/>
      <c r="M1009" s="53"/>
      <c r="N1009" s="53"/>
      <c r="O1009" s="53"/>
      <c r="P1009" s="53"/>
      <c r="R1009" s="24"/>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row>
    <row r="1010" spans="5:90" x14ac:dyDescent="0.4">
      <c r="E1010" s="8"/>
      <c r="K1010" s="53"/>
      <c r="L1010" s="53"/>
      <c r="M1010" s="53"/>
      <c r="N1010" s="53"/>
      <c r="O1010" s="53"/>
      <c r="P1010" s="53"/>
      <c r="R1010" s="24"/>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row>
    <row r="1011" spans="5:90" x14ac:dyDescent="0.4">
      <c r="E1011" s="8"/>
      <c r="K1011" s="53"/>
      <c r="L1011" s="53"/>
      <c r="M1011" s="53"/>
      <c r="N1011" s="53"/>
      <c r="O1011" s="53"/>
      <c r="P1011" s="53"/>
      <c r="R1011" s="24"/>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row>
    <row r="1012" spans="5:90" x14ac:dyDescent="0.4">
      <c r="E1012" s="8"/>
      <c r="K1012" s="53"/>
      <c r="L1012" s="53"/>
      <c r="M1012" s="53"/>
      <c r="N1012" s="53"/>
      <c r="O1012" s="53"/>
      <c r="P1012" s="53"/>
      <c r="R1012" s="24"/>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row>
    <row r="1013" spans="5:90" x14ac:dyDescent="0.4">
      <c r="E1013" s="8"/>
      <c r="K1013" s="53"/>
      <c r="L1013" s="53"/>
      <c r="M1013" s="53"/>
      <c r="N1013" s="53"/>
      <c r="O1013" s="53"/>
      <c r="P1013" s="53"/>
      <c r="R1013" s="24"/>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row>
    <row r="1014" spans="5:90" x14ac:dyDescent="0.4">
      <c r="E1014" s="8"/>
      <c r="K1014" s="53"/>
      <c r="L1014" s="53"/>
      <c r="M1014" s="53"/>
      <c r="N1014" s="53"/>
      <c r="O1014" s="53"/>
      <c r="P1014" s="53"/>
      <c r="R1014" s="2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row>
    <row r="1015" spans="5:90" x14ac:dyDescent="0.4">
      <c r="E1015" s="8"/>
      <c r="K1015" s="53"/>
      <c r="L1015" s="53"/>
      <c r="M1015" s="53"/>
      <c r="N1015" s="53"/>
      <c r="O1015" s="53"/>
      <c r="P1015" s="53"/>
      <c r="R1015" s="24"/>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row>
    <row r="1016" spans="5:90" x14ac:dyDescent="0.4">
      <c r="E1016" s="8"/>
      <c r="K1016" s="53"/>
      <c r="L1016" s="53"/>
      <c r="M1016" s="53"/>
      <c r="N1016" s="53"/>
      <c r="O1016" s="53"/>
      <c r="P1016" s="53"/>
      <c r="R1016" s="24"/>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row>
    <row r="1017" spans="5:90" x14ac:dyDescent="0.4">
      <c r="E1017" s="8"/>
      <c r="K1017" s="53"/>
      <c r="L1017" s="53"/>
      <c r="M1017" s="53"/>
      <c r="N1017" s="53"/>
      <c r="O1017" s="53"/>
      <c r="P1017" s="53"/>
      <c r="R1017" s="24"/>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row>
    <row r="1018" spans="5:90" x14ac:dyDescent="0.4">
      <c r="E1018" s="8"/>
      <c r="K1018" s="53"/>
      <c r="L1018" s="53"/>
      <c r="M1018" s="53"/>
      <c r="N1018" s="53"/>
      <c r="O1018" s="53"/>
      <c r="P1018" s="53"/>
      <c r="R1018" s="24"/>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row>
    <row r="1019" spans="5:90" x14ac:dyDescent="0.4">
      <c r="E1019" s="8"/>
      <c r="K1019" s="53"/>
      <c r="L1019" s="53"/>
      <c r="M1019" s="53"/>
      <c r="N1019" s="53"/>
      <c r="O1019" s="53"/>
      <c r="P1019" s="53"/>
      <c r="R1019" s="24"/>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row>
    <row r="1020" spans="5:90" x14ac:dyDescent="0.4">
      <c r="E1020" s="8"/>
      <c r="K1020" s="53"/>
      <c r="L1020" s="53"/>
      <c r="M1020" s="53"/>
      <c r="N1020" s="53"/>
      <c r="O1020" s="53"/>
      <c r="P1020" s="53"/>
      <c r="R1020" s="24"/>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row>
    <row r="1021" spans="5:90" x14ac:dyDescent="0.4">
      <c r="E1021" s="8"/>
      <c r="K1021" s="53"/>
      <c r="L1021" s="53"/>
      <c r="M1021" s="53"/>
      <c r="N1021" s="53"/>
      <c r="O1021" s="53"/>
      <c r="P1021" s="53"/>
      <c r="R1021" s="24"/>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row>
    <row r="1022" spans="5:90" x14ac:dyDescent="0.4">
      <c r="E1022" s="8"/>
      <c r="K1022" s="53"/>
      <c r="L1022" s="53"/>
      <c r="M1022" s="53"/>
      <c r="N1022" s="53"/>
      <c r="O1022" s="53"/>
      <c r="P1022" s="53"/>
      <c r="R1022" s="24"/>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row>
    <row r="1023" spans="5:90" x14ac:dyDescent="0.4">
      <c r="E1023" s="8"/>
      <c r="K1023" s="53"/>
      <c r="L1023" s="53"/>
      <c r="M1023" s="53"/>
      <c r="N1023" s="53"/>
      <c r="O1023" s="53"/>
      <c r="P1023" s="53"/>
      <c r="R1023" s="24"/>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row>
    <row r="1024" spans="5:90" x14ac:dyDescent="0.4">
      <c r="E1024" s="8"/>
      <c r="K1024" s="53"/>
      <c r="L1024" s="53"/>
      <c r="M1024" s="53"/>
      <c r="N1024" s="53"/>
      <c r="O1024" s="53"/>
      <c r="P1024" s="53"/>
      <c r="R1024" s="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row>
    <row r="1025" spans="5:90" x14ac:dyDescent="0.4">
      <c r="E1025" s="8"/>
      <c r="K1025" s="53"/>
      <c r="L1025" s="53"/>
      <c r="M1025" s="53"/>
      <c r="N1025" s="53"/>
      <c r="O1025" s="53"/>
      <c r="P1025" s="53"/>
      <c r="R1025" s="24"/>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5:90" x14ac:dyDescent="0.4">
      <c r="E1026" s="8"/>
      <c r="K1026" s="53"/>
      <c r="L1026" s="53"/>
      <c r="M1026" s="53"/>
      <c r="N1026" s="53"/>
      <c r="O1026" s="53"/>
      <c r="P1026" s="53"/>
      <c r="R1026" s="24"/>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5:90" x14ac:dyDescent="0.4">
      <c r="E1027" s="8"/>
      <c r="K1027" s="53"/>
      <c r="L1027" s="53"/>
      <c r="M1027" s="53"/>
      <c r="N1027" s="53"/>
      <c r="O1027" s="53"/>
      <c r="P1027" s="53"/>
      <c r="R1027" s="24"/>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5:90" x14ac:dyDescent="0.4">
      <c r="E1028" s="8"/>
      <c r="K1028" s="53"/>
      <c r="L1028" s="53"/>
      <c r="M1028" s="53"/>
      <c r="N1028" s="53"/>
      <c r="O1028" s="53"/>
      <c r="P1028" s="53"/>
      <c r="R1028" s="24"/>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5:90" x14ac:dyDescent="0.4">
      <c r="E1029" s="8"/>
      <c r="K1029" s="53"/>
      <c r="L1029" s="53"/>
      <c r="M1029" s="53"/>
      <c r="N1029" s="53"/>
      <c r="O1029" s="53"/>
      <c r="P1029" s="53"/>
      <c r="R1029" s="24"/>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5:90" x14ac:dyDescent="0.4">
      <c r="E1030" s="8"/>
      <c r="K1030" s="53"/>
      <c r="L1030" s="53"/>
      <c r="M1030" s="53"/>
      <c r="N1030" s="53"/>
      <c r="O1030" s="53"/>
      <c r="P1030" s="53"/>
      <c r="R1030" s="24"/>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5:90" x14ac:dyDescent="0.4">
      <c r="E1031" s="8"/>
      <c r="K1031" s="53"/>
      <c r="L1031" s="53"/>
      <c r="M1031" s="53"/>
      <c r="N1031" s="53"/>
      <c r="O1031" s="53"/>
      <c r="P1031" s="53"/>
      <c r="R1031" s="24"/>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5:90" x14ac:dyDescent="0.4">
      <c r="E1032" s="8"/>
      <c r="K1032" s="53"/>
      <c r="L1032" s="53"/>
      <c r="M1032" s="53"/>
      <c r="N1032" s="53"/>
      <c r="O1032" s="53"/>
      <c r="P1032" s="53"/>
      <c r="R1032" s="24"/>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5:90" x14ac:dyDescent="0.4">
      <c r="E1033" s="8"/>
      <c r="K1033" s="53"/>
      <c r="L1033" s="53"/>
      <c r="M1033" s="53"/>
      <c r="N1033" s="53"/>
      <c r="O1033" s="53"/>
      <c r="P1033" s="53"/>
      <c r="R1033" s="24"/>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5:90" x14ac:dyDescent="0.4">
      <c r="E1034" s="8"/>
      <c r="K1034" s="53"/>
      <c r="L1034" s="53"/>
      <c r="M1034" s="53"/>
      <c r="N1034" s="53"/>
      <c r="O1034" s="53"/>
      <c r="P1034" s="53"/>
      <c r="R1034" s="2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5:90" x14ac:dyDescent="0.4">
      <c r="E1035" s="8"/>
      <c r="K1035" s="53"/>
      <c r="L1035" s="53"/>
      <c r="M1035" s="53"/>
      <c r="N1035" s="53"/>
      <c r="O1035" s="53"/>
      <c r="P1035" s="53"/>
      <c r="R1035" s="24"/>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5:90" x14ac:dyDescent="0.4">
      <c r="E1036" s="8"/>
      <c r="K1036" s="53"/>
      <c r="L1036" s="53"/>
      <c r="M1036" s="53"/>
      <c r="N1036" s="53"/>
      <c r="O1036" s="53"/>
      <c r="P1036" s="53"/>
      <c r="R1036" s="24"/>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5:90" x14ac:dyDescent="0.4">
      <c r="E1037" s="8"/>
      <c r="K1037" s="53"/>
      <c r="L1037" s="53"/>
      <c r="M1037" s="53"/>
      <c r="N1037" s="53"/>
      <c r="O1037" s="53"/>
      <c r="P1037" s="53"/>
      <c r="R1037" s="24"/>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5:90" x14ac:dyDescent="0.4">
      <c r="E1038" s="8"/>
      <c r="K1038" s="53"/>
      <c r="L1038" s="53"/>
      <c r="M1038" s="53"/>
      <c r="N1038" s="53"/>
      <c r="O1038" s="53"/>
      <c r="P1038" s="53"/>
      <c r="R1038" s="24"/>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5:90" x14ac:dyDescent="0.4">
      <c r="E1039" s="8"/>
      <c r="K1039" s="53"/>
      <c r="L1039" s="53"/>
      <c r="M1039" s="53"/>
      <c r="N1039" s="53"/>
      <c r="O1039" s="53"/>
      <c r="P1039" s="53"/>
      <c r="R1039" s="24"/>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5:90" x14ac:dyDescent="0.4">
      <c r="E1040" s="8"/>
      <c r="K1040" s="53"/>
      <c r="L1040" s="53"/>
      <c r="M1040" s="53"/>
      <c r="N1040" s="53"/>
      <c r="O1040" s="53"/>
      <c r="P1040" s="53"/>
      <c r="R1040" s="24"/>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spans="1:116" x14ac:dyDescent="0.4">
      <c r="E1041" s="8"/>
      <c r="K1041" s="53"/>
      <c r="L1041" s="53"/>
      <c r="M1041" s="53"/>
      <c r="N1041" s="53"/>
      <c r="O1041" s="53"/>
      <c r="P1041" s="53"/>
      <c r="R1041" s="24"/>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row>
    <row r="1042" spans="1:116" x14ac:dyDescent="0.4">
      <c r="E1042" s="8"/>
      <c r="K1042" s="53"/>
      <c r="L1042" s="53"/>
      <c r="M1042" s="53"/>
      <c r="N1042" s="53"/>
      <c r="O1042" s="53"/>
      <c r="P1042" s="53"/>
      <c r="R1042" s="24"/>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row>
    <row r="1043" spans="1:116" x14ac:dyDescent="0.4">
      <c r="E1043" s="8"/>
      <c r="K1043" s="53"/>
      <c r="L1043" s="53"/>
      <c r="M1043" s="53"/>
      <c r="N1043" s="53"/>
      <c r="O1043" s="53"/>
      <c r="P1043" s="53"/>
      <c r="R1043" s="24"/>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row>
    <row r="1044" spans="1:116" x14ac:dyDescent="0.4">
      <c r="E1044" s="8"/>
      <c r="K1044" s="53"/>
      <c r="L1044" s="53"/>
      <c r="M1044" s="53"/>
      <c r="N1044" s="53"/>
      <c r="O1044" s="53"/>
      <c r="P1044" s="53"/>
      <c r="R1044" s="2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row>
    <row r="1045" spans="1:116" x14ac:dyDescent="0.4">
      <c r="E1045" s="8"/>
      <c r="K1045" s="53"/>
      <c r="L1045" s="53"/>
      <c r="M1045" s="53"/>
      <c r="N1045" s="53"/>
      <c r="O1045" s="53"/>
      <c r="P1045" s="53"/>
      <c r="R1045" s="24"/>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row>
    <row r="1046" spans="1:116" x14ac:dyDescent="0.4">
      <c r="E1046" s="8"/>
      <c r="G1046" s="175" t="s">
        <v>490</v>
      </c>
      <c r="K1046" s="53"/>
      <c r="L1046" s="53"/>
      <c r="M1046" s="53"/>
      <c r="N1046" s="53"/>
      <c r="O1046" s="53"/>
      <c r="P1046" s="53"/>
      <c r="R1046" s="24"/>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row>
    <row r="1047" spans="1:116" x14ac:dyDescent="0.4">
      <c r="E1047" s="8"/>
      <c r="G1047" s="175" t="s">
        <v>492</v>
      </c>
      <c r="K1047" s="53"/>
      <c r="L1047" s="53"/>
      <c r="M1047" s="53"/>
      <c r="N1047" s="53"/>
      <c r="O1047" s="53"/>
      <c r="P1047" s="53"/>
      <c r="R1047" s="24"/>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row>
    <row r="1048" spans="1:116" x14ac:dyDescent="0.4">
      <c r="A1048" s="174"/>
      <c r="E1048" s="8"/>
      <c r="G1048" s="175" t="s">
        <v>461</v>
      </c>
      <c r="H1048" s="174"/>
      <c r="I1048" s="176"/>
      <c r="J1048" s="176"/>
      <c r="K1048" s="197"/>
      <c r="L1048" s="197"/>
      <c r="M1048" s="197"/>
      <c r="N1048" s="197"/>
      <c r="O1048" s="197"/>
      <c r="P1048" s="197"/>
      <c r="R1048" s="198"/>
      <c r="S1048" s="199" t="str">
        <f t="shared" ref="S1048:AX1048" si="1190">S$20</f>
        <v>S$16</v>
      </c>
      <c r="T1048" s="199" t="str">
        <f t="shared" si="1190"/>
        <v>T$16</v>
      </c>
      <c r="U1048" s="199" t="str">
        <f t="shared" si="1190"/>
        <v>U$16</v>
      </c>
      <c r="V1048" s="199" t="str">
        <f t="shared" si="1190"/>
        <v>V$16</v>
      </c>
      <c r="W1048" s="199" t="str">
        <f t="shared" si="1190"/>
        <v>W$16</v>
      </c>
      <c r="X1048" s="199" t="str">
        <f t="shared" si="1190"/>
        <v>X$16</v>
      </c>
      <c r="Y1048" s="199" t="str">
        <f t="shared" si="1190"/>
        <v>Y$16</v>
      </c>
      <c r="Z1048" s="199" t="str">
        <f t="shared" si="1190"/>
        <v>Z$16</v>
      </c>
      <c r="AA1048" s="199" t="str">
        <f t="shared" si="1190"/>
        <v>AA$16</v>
      </c>
      <c r="AB1048" s="199" t="str">
        <f t="shared" si="1190"/>
        <v>AB$16</v>
      </c>
      <c r="AC1048" s="199" t="str">
        <f t="shared" si="1190"/>
        <v>AC$16</v>
      </c>
      <c r="AD1048" s="199" t="str">
        <f t="shared" si="1190"/>
        <v>AD$16</v>
      </c>
      <c r="AE1048" s="199" t="str">
        <f t="shared" si="1190"/>
        <v>AE$16</v>
      </c>
      <c r="AF1048" s="199" t="str">
        <f t="shared" si="1190"/>
        <v>AF$16</v>
      </c>
      <c r="AG1048" s="199" t="str">
        <f t="shared" si="1190"/>
        <v>AG$16</v>
      </c>
      <c r="AH1048" s="199" t="str">
        <f t="shared" si="1190"/>
        <v>AH$16</v>
      </c>
      <c r="AI1048" s="199" t="str">
        <f t="shared" si="1190"/>
        <v>AI$16</v>
      </c>
      <c r="AJ1048" s="199" t="str">
        <f t="shared" si="1190"/>
        <v>AJ$16</v>
      </c>
      <c r="AK1048" s="199" t="str">
        <f t="shared" si="1190"/>
        <v>AK$16</v>
      </c>
      <c r="AL1048" s="199" t="str">
        <f t="shared" si="1190"/>
        <v>AL$16</v>
      </c>
      <c r="AM1048" s="199" t="str">
        <f t="shared" si="1190"/>
        <v>AM$16</v>
      </c>
      <c r="AN1048" s="199" t="str">
        <f t="shared" si="1190"/>
        <v>AN$16</v>
      </c>
      <c r="AO1048" s="199" t="str">
        <f t="shared" si="1190"/>
        <v>AO$16</v>
      </c>
      <c r="AP1048" s="199" t="str">
        <f t="shared" si="1190"/>
        <v>AP$16</v>
      </c>
      <c r="AQ1048" s="199" t="str">
        <f t="shared" si="1190"/>
        <v>AQ$16</v>
      </c>
      <c r="AR1048" s="199" t="str">
        <f t="shared" si="1190"/>
        <v>AR$16</v>
      </c>
      <c r="AS1048" s="199" t="str">
        <f t="shared" si="1190"/>
        <v>AS$16</v>
      </c>
      <c r="AT1048" s="199" t="str">
        <f t="shared" si="1190"/>
        <v>AT$16</v>
      </c>
      <c r="AU1048" s="199" t="str">
        <f t="shared" si="1190"/>
        <v>AU$16</v>
      </c>
      <c r="AV1048" s="199" t="str">
        <f t="shared" si="1190"/>
        <v>AV$16</v>
      </c>
      <c r="AW1048" s="199" t="str">
        <f t="shared" si="1190"/>
        <v>AW$16</v>
      </c>
      <c r="AX1048" s="199" t="str">
        <f t="shared" si="1190"/>
        <v>AX$16</v>
      </c>
      <c r="AY1048" s="199" t="str">
        <f t="shared" ref="AY1048:CD1048" si="1191">AY$20</f>
        <v>AY$16</v>
      </c>
      <c r="AZ1048" s="199" t="str">
        <f t="shared" si="1191"/>
        <v>AZ$16</v>
      </c>
      <c r="BA1048" s="199" t="str">
        <f t="shared" si="1191"/>
        <v>BA$16</v>
      </c>
      <c r="BB1048" s="199" t="str">
        <f t="shared" si="1191"/>
        <v>BB$16</v>
      </c>
      <c r="BC1048" s="199" t="str">
        <f t="shared" si="1191"/>
        <v>BC$16</v>
      </c>
      <c r="BD1048" s="199" t="str">
        <f t="shared" si="1191"/>
        <v>BD$16</v>
      </c>
      <c r="BE1048" s="199" t="str">
        <f t="shared" si="1191"/>
        <v>BE$16</v>
      </c>
      <c r="BF1048" s="199" t="str">
        <f t="shared" si="1191"/>
        <v>BF$16</v>
      </c>
      <c r="BG1048" s="199" t="str">
        <f t="shared" si="1191"/>
        <v>BG$16</v>
      </c>
      <c r="BH1048" s="199" t="str">
        <f t="shared" si="1191"/>
        <v>BH$16</v>
      </c>
      <c r="BI1048" s="199" t="str">
        <f t="shared" si="1191"/>
        <v>BI$16</v>
      </c>
      <c r="BJ1048" s="199" t="str">
        <f t="shared" si="1191"/>
        <v>BJ$16</v>
      </c>
      <c r="BK1048" s="199" t="str">
        <f t="shared" si="1191"/>
        <v>BK$16</v>
      </c>
      <c r="BL1048" s="199" t="str">
        <f t="shared" si="1191"/>
        <v>BL$16</v>
      </c>
      <c r="BM1048" s="199" t="str">
        <f t="shared" si="1191"/>
        <v>BM$16</v>
      </c>
      <c r="BN1048" s="199" t="str">
        <f t="shared" si="1191"/>
        <v>BN$16</v>
      </c>
      <c r="BO1048" s="199" t="str">
        <f t="shared" si="1191"/>
        <v>BO$16</v>
      </c>
      <c r="BP1048" s="199" t="str">
        <f t="shared" si="1191"/>
        <v>BP$16</v>
      </c>
      <c r="BQ1048" s="199" t="str">
        <f t="shared" si="1191"/>
        <v>BQ$16</v>
      </c>
      <c r="BR1048" s="199" t="str">
        <f t="shared" si="1191"/>
        <v>BR$16</v>
      </c>
      <c r="BS1048" s="199" t="str">
        <f t="shared" si="1191"/>
        <v>BS$16</v>
      </c>
      <c r="BT1048" s="199" t="str">
        <f t="shared" si="1191"/>
        <v>BT$16</v>
      </c>
      <c r="BU1048" s="199" t="str">
        <f t="shared" si="1191"/>
        <v>BU$16</v>
      </c>
      <c r="BV1048" s="199" t="str">
        <f t="shared" si="1191"/>
        <v>BV$16</v>
      </c>
      <c r="BW1048" s="199" t="str">
        <f t="shared" si="1191"/>
        <v>BW$16</v>
      </c>
      <c r="BX1048" s="199" t="str">
        <f t="shared" si="1191"/>
        <v>BX$16</v>
      </c>
      <c r="BY1048" s="199" t="str">
        <f t="shared" si="1191"/>
        <v>BY$16</v>
      </c>
      <c r="BZ1048" s="199" t="str">
        <f t="shared" si="1191"/>
        <v>BZ$16</v>
      </c>
      <c r="CA1048" s="199" t="str">
        <f t="shared" si="1191"/>
        <v>CA$16</v>
      </c>
      <c r="CB1048" s="199" t="str">
        <f t="shared" si="1191"/>
        <v>CB$16</v>
      </c>
      <c r="CC1048" s="199" t="str">
        <f t="shared" si="1191"/>
        <v>CC$16</v>
      </c>
      <c r="CD1048" s="199" t="str">
        <f t="shared" si="1191"/>
        <v>CD$16</v>
      </c>
      <c r="CE1048" s="199" t="str">
        <f t="shared" ref="CE1048:CL1048" si="1192">CE$20</f>
        <v>CE$16</v>
      </c>
      <c r="CF1048" s="199" t="str">
        <f t="shared" si="1192"/>
        <v>CF$16</v>
      </c>
      <c r="CG1048" s="199" t="str">
        <f t="shared" si="1192"/>
        <v>CG$16</v>
      </c>
      <c r="CH1048" s="199" t="str">
        <f t="shared" si="1192"/>
        <v>CH$16</v>
      </c>
      <c r="CI1048" s="199" t="str">
        <f t="shared" si="1192"/>
        <v>CI$16</v>
      </c>
      <c r="CJ1048" s="199" t="str">
        <f t="shared" si="1192"/>
        <v>CJ$16</v>
      </c>
      <c r="CK1048" s="199" t="str">
        <f t="shared" si="1192"/>
        <v>CK$16</v>
      </c>
      <c r="CL1048" s="199" t="str">
        <f t="shared" si="1192"/>
        <v>CL$16</v>
      </c>
      <c r="CN1048" s="176"/>
      <c r="CO1048" s="199" t="str">
        <f t="shared" ref="CO1048:DL1048" si="1193">CO$20</f>
        <v>CO$16</v>
      </c>
      <c r="CP1048" s="199" t="str">
        <f t="shared" si="1193"/>
        <v>CP$16</v>
      </c>
      <c r="CQ1048" s="199" t="str">
        <f t="shared" si="1193"/>
        <v>CQ$16</v>
      </c>
      <c r="CR1048" s="199" t="str">
        <f t="shared" si="1193"/>
        <v>CR$16</v>
      </c>
      <c r="CS1048" s="199" t="str">
        <f t="shared" si="1193"/>
        <v>CS$16</v>
      </c>
      <c r="CT1048" s="199" t="str">
        <f t="shared" si="1193"/>
        <v>CT$16</v>
      </c>
      <c r="CU1048" s="199" t="str">
        <f t="shared" si="1193"/>
        <v>CU$16</v>
      </c>
      <c r="CV1048" s="199" t="str">
        <f t="shared" si="1193"/>
        <v>CV$16</v>
      </c>
      <c r="CW1048" s="199" t="str">
        <f t="shared" si="1193"/>
        <v>CW$16</v>
      </c>
      <c r="CX1048" s="199" t="str">
        <f t="shared" si="1193"/>
        <v>CX$16</v>
      </c>
      <c r="CY1048" s="199" t="str">
        <f t="shared" si="1193"/>
        <v>CY$16</v>
      </c>
      <c r="CZ1048" s="199" t="str">
        <f t="shared" si="1193"/>
        <v>CZ$16</v>
      </c>
      <c r="DA1048" s="199" t="str">
        <f t="shared" si="1193"/>
        <v>DA$16</v>
      </c>
      <c r="DB1048" s="199" t="str">
        <f t="shared" si="1193"/>
        <v>DB$16</v>
      </c>
      <c r="DC1048" s="199" t="str">
        <f t="shared" si="1193"/>
        <v>DC$16</v>
      </c>
      <c r="DD1048" s="199" t="str">
        <f t="shared" si="1193"/>
        <v>DD$16</v>
      </c>
      <c r="DE1048" s="199" t="str">
        <f t="shared" si="1193"/>
        <v>DE$16</v>
      </c>
      <c r="DF1048" s="199" t="str">
        <f t="shared" si="1193"/>
        <v>DF$16</v>
      </c>
      <c r="DG1048" s="199" t="str">
        <f t="shared" si="1193"/>
        <v>DG$16</v>
      </c>
      <c r="DH1048" s="199" t="str">
        <f t="shared" si="1193"/>
        <v>DH$16</v>
      </c>
      <c r="DI1048" s="199" t="str">
        <f t="shared" si="1193"/>
        <v>DI$16</v>
      </c>
      <c r="DJ1048" s="199" t="str">
        <f t="shared" si="1193"/>
        <v>DJ$16</v>
      </c>
      <c r="DK1048" s="199" t="str">
        <f t="shared" si="1193"/>
        <v>DK$16</v>
      </c>
      <c r="DL1048" s="199" t="str">
        <f t="shared" si="1193"/>
        <v>DL$16</v>
      </c>
    </row>
    <row r="1049" spans="1:116" x14ac:dyDescent="0.4">
      <c r="A1049" s="174"/>
      <c r="E1049" s="8"/>
      <c r="G1049" s="175" t="s">
        <v>462</v>
      </c>
      <c r="H1049" s="200"/>
      <c r="I1049" s="201"/>
      <c r="J1049" s="201"/>
      <c r="K1049" s="202"/>
      <c r="L1049" s="202"/>
      <c r="M1049" s="202"/>
      <c r="N1049" s="202"/>
      <c r="O1049" s="202"/>
      <c r="P1049" s="202"/>
      <c r="R1049" s="202"/>
      <c r="S1049" s="199" t="str">
        <f t="shared" ref="S1049:AX1049" si="1194">S$21</f>
        <v>S$17</v>
      </c>
      <c r="T1049" s="199" t="str">
        <f t="shared" si="1194"/>
        <v>T$17</v>
      </c>
      <c r="U1049" s="199" t="str">
        <f t="shared" si="1194"/>
        <v>U$17</v>
      </c>
      <c r="V1049" s="199" t="str">
        <f t="shared" si="1194"/>
        <v>V$17</v>
      </c>
      <c r="W1049" s="199" t="str">
        <f t="shared" si="1194"/>
        <v>W$17</v>
      </c>
      <c r="X1049" s="199" t="str">
        <f t="shared" si="1194"/>
        <v>X$17</v>
      </c>
      <c r="Y1049" s="199" t="str">
        <f t="shared" si="1194"/>
        <v>Y$17</v>
      </c>
      <c r="Z1049" s="199" t="str">
        <f t="shared" si="1194"/>
        <v>Z$17</v>
      </c>
      <c r="AA1049" s="199" t="str">
        <f t="shared" si="1194"/>
        <v>AA$17</v>
      </c>
      <c r="AB1049" s="199" t="str">
        <f t="shared" si="1194"/>
        <v>AB$17</v>
      </c>
      <c r="AC1049" s="199" t="str">
        <f t="shared" si="1194"/>
        <v>AC$17</v>
      </c>
      <c r="AD1049" s="199" t="str">
        <f t="shared" si="1194"/>
        <v>AD$17</v>
      </c>
      <c r="AE1049" s="199" t="str">
        <f t="shared" si="1194"/>
        <v>AE$17</v>
      </c>
      <c r="AF1049" s="199" t="str">
        <f t="shared" si="1194"/>
        <v>AF$17</v>
      </c>
      <c r="AG1049" s="199" t="str">
        <f t="shared" si="1194"/>
        <v>AG$17</v>
      </c>
      <c r="AH1049" s="199" t="str">
        <f t="shared" si="1194"/>
        <v>AH$17</v>
      </c>
      <c r="AI1049" s="199" t="str">
        <f t="shared" si="1194"/>
        <v>AI$17</v>
      </c>
      <c r="AJ1049" s="199" t="str">
        <f t="shared" si="1194"/>
        <v>AJ$17</v>
      </c>
      <c r="AK1049" s="199" t="str">
        <f t="shared" si="1194"/>
        <v>AK$17</v>
      </c>
      <c r="AL1049" s="199" t="str">
        <f t="shared" si="1194"/>
        <v>AL$17</v>
      </c>
      <c r="AM1049" s="199" t="str">
        <f t="shared" si="1194"/>
        <v>AM$17</v>
      </c>
      <c r="AN1049" s="199" t="str">
        <f t="shared" si="1194"/>
        <v>AN$17</v>
      </c>
      <c r="AO1049" s="199" t="str">
        <f t="shared" si="1194"/>
        <v>AO$17</v>
      </c>
      <c r="AP1049" s="199" t="str">
        <f t="shared" si="1194"/>
        <v>AP$17</v>
      </c>
      <c r="AQ1049" s="199" t="str">
        <f t="shared" si="1194"/>
        <v>AQ$17</v>
      </c>
      <c r="AR1049" s="199" t="str">
        <f t="shared" si="1194"/>
        <v>AR$17</v>
      </c>
      <c r="AS1049" s="199" t="str">
        <f t="shared" si="1194"/>
        <v>AS$17</v>
      </c>
      <c r="AT1049" s="199" t="str">
        <f t="shared" si="1194"/>
        <v>AT$17</v>
      </c>
      <c r="AU1049" s="199" t="str">
        <f t="shared" si="1194"/>
        <v>AU$17</v>
      </c>
      <c r="AV1049" s="199" t="str">
        <f t="shared" si="1194"/>
        <v>AV$17</v>
      </c>
      <c r="AW1049" s="199" t="str">
        <f t="shared" si="1194"/>
        <v>AW$17</v>
      </c>
      <c r="AX1049" s="199" t="str">
        <f t="shared" si="1194"/>
        <v>AX$17</v>
      </c>
      <c r="AY1049" s="199" t="str">
        <f t="shared" ref="AY1049:CD1049" si="1195">AY$21</f>
        <v>AY$17</v>
      </c>
      <c r="AZ1049" s="199" t="str">
        <f t="shared" si="1195"/>
        <v>AZ$17</v>
      </c>
      <c r="BA1049" s="199" t="str">
        <f t="shared" si="1195"/>
        <v>BA$17</v>
      </c>
      <c r="BB1049" s="199" t="str">
        <f t="shared" si="1195"/>
        <v>BB$17</v>
      </c>
      <c r="BC1049" s="199" t="str">
        <f t="shared" si="1195"/>
        <v>BC$17</v>
      </c>
      <c r="BD1049" s="199" t="str">
        <f t="shared" si="1195"/>
        <v>BD$17</v>
      </c>
      <c r="BE1049" s="199" t="str">
        <f t="shared" si="1195"/>
        <v>BE$17</v>
      </c>
      <c r="BF1049" s="199" t="str">
        <f t="shared" si="1195"/>
        <v>BF$17</v>
      </c>
      <c r="BG1049" s="199" t="str">
        <f t="shared" si="1195"/>
        <v>BG$17</v>
      </c>
      <c r="BH1049" s="199" t="str">
        <f t="shared" si="1195"/>
        <v>BH$17</v>
      </c>
      <c r="BI1049" s="199" t="str">
        <f t="shared" si="1195"/>
        <v>BI$17</v>
      </c>
      <c r="BJ1049" s="199" t="str">
        <f t="shared" si="1195"/>
        <v>BJ$17</v>
      </c>
      <c r="BK1049" s="199" t="str">
        <f t="shared" si="1195"/>
        <v>BK$17</v>
      </c>
      <c r="BL1049" s="199" t="str">
        <f t="shared" si="1195"/>
        <v>BL$17</v>
      </c>
      <c r="BM1049" s="199" t="str">
        <f t="shared" si="1195"/>
        <v>BM$17</v>
      </c>
      <c r="BN1049" s="199" t="str">
        <f t="shared" si="1195"/>
        <v>BN$17</v>
      </c>
      <c r="BO1049" s="199" t="str">
        <f t="shared" si="1195"/>
        <v>BO$17</v>
      </c>
      <c r="BP1049" s="199" t="str">
        <f t="shared" si="1195"/>
        <v>BP$17</v>
      </c>
      <c r="BQ1049" s="199" t="str">
        <f t="shared" si="1195"/>
        <v>BQ$17</v>
      </c>
      <c r="BR1049" s="199" t="str">
        <f t="shared" si="1195"/>
        <v>BR$17</v>
      </c>
      <c r="BS1049" s="199" t="str">
        <f t="shared" si="1195"/>
        <v>BS$17</v>
      </c>
      <c r="BT1049" s="199" t="str">
        <f t="shared" si="1195"/>
        <v>BT$17</v>
      </c>
      <c r="BU1049" s="199" t="str">
        <f t="shared" si="1195"/>
        <v>BU$17</v>
      </c>
      <c r="BV1049" s="199" t="str">
        <f t="shared" si="1195"/>
        <v>BV$17</v>
      </c>
      <c r="BW1049" s="199" t="str">
        <f t="shared" si="1195"/>
        <v>BW$17</v>
      </c>
      <c r="BX1049" s="199" t="str">
        <f t="shared" si="1195"/>
        <v>BX$17</v>
      </c>
      <c r="BY1049" s="199" t="str">
        <f t="shared" si="1195"/>
        <v>BY$17</v>
      </c>
      <c r="BZ1049" s="199" t="str">
        <f t="shared" si="1195"/>
        <v>BZ$17</v>
      </c>
      <c r="CA1049" s="199" t="str">
        <f t="shared" si="1195"/>
        <v>CA$17</v>
      </c>
      <c r="CB1049" s="199" t="str">
        <f t="shared" si="1195"/>
        <v>CB$17</v>
      </c>
      <c r="CC1049" s="199" t="str">
        <f t="shared" si="1195"/>
        <v>CC$17</v>
      </c>
      <c r="CD1049" s="199" t="str">
        <f t="shared" si="1195"/>
        <v>CD$17</v>
      </c>
      <c r="CE1049" s="199" t="str">
        <f t="shared" ref="CE1049:CL1049" si="1196">CE$21</f>
        <v>CE$17</v>
      </c>
      <c r="CF1049" s="199" t="str">
        <f t="shared" si="1196"/>
        <v>CF$17</v>
      </c>
      <c r="CG1049" s="199" t="str">
        <f t="shared" si="1196"/>
        <v>CG$17</v>
      </c>
      <c r="CH1049" s="199" t="str">
        <f t="shared" si="1196"/>
        <v>CH$17</v>
      </c>
      <c r="CI1049" s="199" t="str">
        <f t="shared" si="1196"/>
        <v>CI$17</v>
      </c>
      <c r="CJ1049" s="199" t="str">
        <f t="shared" si="1196"/>
        <v>CJ$17</v>
      </c>
      <c r="CK1049" s="199" t="str">
        <f t="shared" si="1196"/>
        <v>CK$17</v>
      </c>
      <c r="CL1049" s="199" t="str">
        <f t="shared" si="1196"/>
        <v>CL$17</v>
      </c>
      <c r="CN1049" s="201"/>
      <c r="CO1049" s="199" t="str">
        <f t="shared" ref="CO1049:DL1049" si="1197">CO$21</f>
        <v>CO$17</v>
      </c>
      <c r="CP1049" s="199" t="str">
        <f t="shared" si="1197"/>
        <v>CP$17</v>
      </c>
      <c r="CQ1049" s="199" t="str">
        <f t="shared" si="1197"/>
        <v>CQ$17</v>
      </c>
      <c r="CR1049" s="199" t="str">
        <f t="shared" si="1197"/>
        <v>CR$17</v>
      </c>
      <c r="CS1049" s="199" t="str">
        <f t="shared" si="1197"/>
        <v>CS$17</v>
      </c>
      <c r="CT1049" s="199" t="str">
        <f t="shared" si="1197"/>
        <v>CT$17</v>
      </c>
      <c r="CU1049" s="199" t="str">
        <f t="shared" si="1197"/>
        <v>CU$17</v>
      </c>
      <c r="CV1049" s="199" t="str">
        <f t="shared" si="1197"/>
        <v>CV$17</v>
      </c>
      <c r="CW1049" s="199" t="str">
        <f t="shared" si="1197"/>
        <v>CW$17</v>
      </c>
      <c r="CX1049" s="199" t="str">
        <f t="shared" si="1197"/>
        <v>CX$17</v>
      </c>
      <c r="CY1049" s="199" t="str">
        <f t="shared" si="1197"/>
        <v>CY$17</v>
      </c>
      <c r="CZ1049" s="199" t="str">
        <f t="shared" si="1197"/>
        <v>CZ$17</v>
      </c>
      <c r="DA1049" s="199" t="str">
        <f t="shared" si="1197"/>
        <v>DA$17</v>
      </c>
      <c r="DB1049" s="199" t="str">
        <f t="shared" si="1197"/>
        <v>DB$17</v>
      </c>
      <c r="DC1049" s="199" t="str">
        <f t="shared" si="1197"/>
        <v>DC$17</v>
      </c>
      <c r="DD1049" s="199" t="str">
        <f t="shared" si="1197"/>
        <v>DD$17</v>
      </c>
      <c r="DE1049" s="199" t="str">
        <f t="shared" si="1197"/>
        <v>DE$17</v>
      </c>
      <c r="DF1049" s="199" t="str">
        <f t="shared" si="1197"/>
        <v>DF$17</v>
      </c>
      <c r="DG1049" s="199" t="str">
        <f t="shared" si="1197"/>
        <v>DG$17</v>
      </c>
      <c r="DH1049" s="199" t="str">
        <f t="shared" si="1197"/>
        <v>DH$17</v>
      </c>
      <c r="DI1049" s="199" t="str">
        <f t="shared" si="1197"/>
        <v>DI$17</v>
      </c>
      <c r="DJ1049" s="199" t="str">
        <f t="shared" si="1197"/>
        <v>DJ$17</v>
      </c>
      <c r="DK1049" s="199" t="str">
        <f t="shared" si="1197"/>
        <v>DK$17</v>
      </c>
      <c r="DL1049" s="199" t="str">
        <f t="shared" si="1197"/>
        <v>DL$17</v>
      </c>
    </row>
    <row r="1050" spans="1:116" x14ac:dyDescent="0.4">
      <c r="A1050" s="174"/>
      <c r="E1050" s="8"/>
      <c r="G1050" s="175" t="s">
        <v>491</v>
      </c>
      <c r="H1050" s="200"/>
      <c r="I1050" s="201"/>
      <c r="J1050" s="201"/>
      <c r="K1050" s="202"/>
      <c r="L1050" s="202"/>
      <c r="M1050" s="202"/>
      <c r="N1050" s="202"/>
      <c r="O1050" s="202"/>
      <c r="P1050" s="202"/>
      <c r="R1050" s="202"/>
      <c r="S1050" s="190"/>
      <c r="T1050" s="190"/>
      <c r="U1050" s="190"/>
      <c r="V1050" s="190"/>
      <c r="W1050" s="190"/>
      <c r="X1050" s="190"/>
      <c r="Y1050" s="190"/>
      <c r="Z1050" s="190"/>
      <c r="AA1050" s="190"/>
      <c r="AB1050" s="190"/>
      <c r="AC1050" s="190"/>
      <c r="AD1050" s="190"/>
      <c r="AE1050" s="190"/>
      <c r="AF1050" s="190"/>
      <c r="AG1050" s="190"/>
      <c r="AH1050" s="190"/>
      <c r="AI1050" s="190"/>
      <c r="AJ1050" s="190"/>
      <c r="AK1050" s="190"/>
      <c r="AL1050" s="190"/>
      <c r="AM1050" s="190"/>
      <c r="AN1050" s="190"/>
      <c r="AO1050" s="190"/>
      <c r="AP1050" s="190"/>
      <c r="AQ1050" s="190"/>
      <c r="AR1050" s="190"/>
      <c r="AS1050" s="190"/>
      <c r="AT1050" s="190"/>
      <c r="AU1050" s="190"/>
      <c r="AV1050" s="190"/>
      <c r="AW1050" s="190"/>
      <c r="AX1050" s="190"/>
      <c r="AY1050" s="190"/>
      <c r="AZ1050" s="190"/>
      <c r="BA1050" s="190"/>
      <c r="BB1050" s="190"/>
      <c r="BC1050" s="190"/>
      <c r="BD1050" s="190"/>
      <c r="BE1050" s="190"/>
      <c r="BF1050" s="190"/>
      <c r="BG1050" s="190"/>
      <c r="BH1050" s="190"/>
      <c r="BI1050" s="190"/>
      <c r="BJ1050" s="190"/>
      <c r="BK1050" s="190"/>
      <c r="BL1050" s="190"/>
      <c r="BM1050" s="190"/>
      <c r="BN1050" s="190"/>
      <c r="BO1050" s="190"/>
      <c r="BP1050" s="190"/>
      <c r="BQ1050" s="190"/>
      <c r="BR1050" s="190"/>
      <c r="BS1050" s="190"/>
      <c r="BT1050" s="190"/>
      <c r="BU1050" s="190"/>
      <c r="BV1050" s="190"/>
      <c r="BW1050" s="190"/>
      <c r="BX1050" s="190"/>
      <c r="BY1050" s="190"/>
      <c r="BZ1050" s="190"/>
      <c r="CA1050" s="190"/>
      <c r="CB1050" s="190"/>
      <c r="CC1050" s="190"/>
      <c r="CD1050" s="190"/>
      <c r="CE1050" s="190"/>
      <c r="CF1050" s="190"/>
      <c r="CG1050" s="190"/>
      <c r="CH1050" s="190"/>
      <c r="CI1050" s="190"/>
      <c r="CJ1050" s="190"/>
      <c r="CK1050" s="190"/>
      <c r="CL1050" s="190"/>
      <c r="CN1050" s="201"/>
      <c r="CO1050" s="190"/>
      <c r="CP1050" s="190"/>
      <c r="CQ1050" s="190"/>
      <c r="CR1050" s="190"/>
      <c r="CS1050" s="190"/>
      <c r="CT1050" s="190"/>
      <c r="CU1050" s="190"/>
      <c r="CV1050" s="190"/>
      <c r="CW1050" s="190"/>
      <c r="CX1050" s="190"/>
      <c r="CY1050" s="190"/>
      <c r="CZ1050" s="190"/>
      <c r="DA1050" s="190"/>
      <c r="DB1050" s="190"/>
      <c r="DC1050" s="190"/>
      <c r="DD1050" s="190"/>
      <c r="DE1050" s="190"/>
      <c r="DF1050" s="190"/>
      <c r="DG1050" s="190"/>
      <c r="DH1050" s="190"/>
      <c r="DI1050" s="190"/>
      <c r="DJ1050" s="190"/>
      <c r="DK1050" s="190"/>
      <c r="DL1050" s="190"/>
    </row>
    <row r="1051" spans="1:116" x14ac:dyDescent="0.4">
      <c r="A1051" s="174"/>
      <c r="E1051" s="8"/>
      <c r="G1051" s="175" t="s">
        <v>505</v>
      </c>
      <c r="H1051" s="200"/>
      <c r="I1051" s="201"/>
      <c r="J1051" s="201"/>
      <c r="K1051" s="202"/>
      <c r="L1051" s="202"/>
      <c r="M1051" s="202"/>
      <c r="N1051" s="202"/>
      <c r="O1051" s="202"/>
      <c r="P1051" s="202"/>
      <c r="R1051" s="202"/>
      <c r="S1051" s="190"/>
      <c r="T1051" s="190"/>
      <c r="U1051" s="190"/>
      <c r="V1051" s="190"/>
      <c r="W1051" s="190"/>
      <c r="X1051" s="190"/>
      <c r="Y1051" s="190"/>
      <c r="Z1051" s="190"/>
      <c r="AA1051" s="190"/>
      <c r="AB1051" s="190"/>
      <c r="AC1051" s="190"/>
      <c r="AD1051" s="190"/>
      <c r="AE1051" s="190"/>
      <c r="AF1051" s="190"/>
      <c r="AG1051" s="190"/>
      <c r="AH1051" s="190"/>
      <c r="AI1051" s="190"/>
      <c r="AJ1051" s="190"/>
      <c r="AK1051" s="190"/>
      <c r="AL1051" s="190"/>
      <c r="AM1051" s="190"/>
      <c r="AN1051" s="190"/>
      <c r="AO1051" s="190"/>
      <c r="AP1051" s="190"/>
      <c r="AQ1051" s="190"/>
      <c r="AR1051" s="190"/>
      <c r="AS1051" s="190"/>
      <c r="AT1051" s="190"/>
      <c r="AU1051" s="190"/>
      <c r="AV1051" s="190"/>
      <c r="AW1051" s="190"/>
      <c r="AX1051" s="190"/>
      <c r="AY1051" s="190"/>
      <c r="AZ1051" s="190"/>
      <c r="BA1051" s="190"/>
      <c r="BB1051" s="190"/>
      <c r="BC1051" s="190"/>
      <c r="BD1051" s="190"/>
      <c r="BE1051" s="190"/>
      <c r="BF1051" s="190"/>
      <c r="BG1051" s="190"/>
      <c r="BH1051" s="190"/>
      <c r="BI1051" s="190"/>
      <c r="BJ1051" s="190"/>
      <c r="BK1051" s="190"/>
      <c r="BL1051" s="190"/>
      <c r="BM1051" s="190"/>
      <c r="BN1051" s="190"/>
      <c r="BO1051" s="190"/>
      <c r="BP1051" s="190"/>
      <c r="BQ1051" s="190"/>
      <c r="BR1051" s="190"/>
      <c r="BS1051" s="190"/>
      <c r="BT1051" s="190"/>
      <c r="BU1051" s="190"/>
      <c r="BV1051" s="190"/>
      <c r="BW1051" s="190"/>
      <c r="BX1051" s="190"/>
      <c r="BY1051" s="190"/>
      <c r="BZ1051" s="190"/>
      <c r="CA1051" s="190"/>
      <c r="CB1051" s="190"/>
      <c r="CC1051" s="190"/>
      <c r="CD1051" s="190"/>
      <c r="CE1051" s="190"/>
      <c r="CF1051" s="190"/>
      <c r="CG1051" s="190"/>
      <c r="CH1051" s="190"/>
      <c r="CI1051" s="190"/>
      <c r="CJ1051" s="190"/>
      <c r="CK1051" s="190"/>
      <c r="CL1051" s="190"/>
      <c r="CN1051" s="201"/>
      <c r="CO1051" s="190"/>
      <c r="CP1051" s="190"/>
      <c r="CQ1051" s="190"/>
      <c r="CR1051" s="190"/>
      <c r="CS1051" s="190"/>
      <c r="CT1051" s="190"/>
      <c r="CU1051" s="190"/>
      <c r="CV1051" s="190"/>
      <c r="CW1051" s="190"/>
      <c r="CX1051" s="190"/>
      <c r="CY1051" s="190"/>
      <c r="CZ1051" s="190"/>
      <c r="DA1051" s="190"/>
      <c r="DB1051" s="190"/>
      <c r="DC1051" s="190"/>
      <c r="DD1051" s="190"/>
      <c r="DE1051" s="190"/>
      <c r="DF1051" s="190"/>
      <c r="DG1051" s="190"/>
      <c r="DH1051" s="190"/>
      <c r="DI1051" s="190"/>
      <c r="DJ1051" s="190"/>
      <c r="DK1051" s="190"/>
      <c r="DL1051" s="190"/>
    </row>
    <row r="1052" spans="1:116" x14ac:dyDescent="0.4">
      <c r="A1052" s="174"/>
      <c r="E1052" s="8"/>
      <c r="G1052" s="175" t="s">
        <v>463</v>
      </c>
      <c r="H1052" s="200"/>
      <c r="I1052" s="201"/>
      <c r="J1052" s="201"/>
      <c r="K1052" s="202"/>
      <c r="L1052" s="202"/>
      <c r="M1052" s="202"/>
      <c r="N1052" s="202"/>
      <c r="O1052" s="202"/>
      <c r="P1052" s="202"/>
      <c r="R1052" s="202"/>
      <c r="S1052" s="190" t="str">
        <f t="shared" ref="S1052:AX1052" si="1198">S$22</f>
        <v>S$18</v>
      </c>
      <c r="T1052" s="190" t="str">
        <f t="shared" si="1198"/>
        <v>T$18</v>
      </c>
      <c r="U1052" s="190" t="str">
        <f t="shared" si="1198"/>
        <v>U$18</v>
      </c>
      <c r="V1052" s="190" t="str">
        <f t="shared" si="1198"/>
        <v>V$18</v>
      </c>
      <c r="W1052" s="190" t="str">
        <f t="shared" si="1198"/>
        <v>W$18</v>
      </c>
      <c r="X1052" s="190" t="str">
        <f t="shared" si="1198"/>
        <v>X$18</v>
      </c>
      <c r="Y1052" s="190" t="str">
        <f t="shared" si="1198"/>
        <v>Y$18</v>
      </c>
      <c r="Z1052" s="190" t="str">
        <f t="shared" si="1198"/>
        <v>Z$18</v>
      </c>
      <c r="AA1052" s="190" t="str">
        <f t="shared" si="1198"/>
        <v>AA$18</v>
      </c>
      <c r="AB1052" s="190" t="str">
        <f t="shared" si="1198"/>
        <v>AB$18</v>
      </c>
      <c r="AC1052" s="190" t="str">
        <f t="shared" si="1198"/>
        <v>AC$18</v>
      </c>
      <c r="AD1052" s="190" t="str">
        <f t="shared" si="1198"/>
        <v>AD$18</v>
      </c>
      <c r="AE1052" s="190" t="str">
        <f t="shared" si="1198"/>
        <v>AE$18</v>
      </c>
      <c r="AF1052" s="190" t="str">
        <f t="shared" si="1198"/>
        <v>AF$18</v>
      </c>
      <c r="AG1052" s="190" t="str">
        <f t="shared" si="1198"/>
        <v>AG$18</v>
      </c>
      <c r="AH1052" s="190" t="str">
        <f t="shared" si="1198"/>
        <v>AH$18</v>
      </c>
      <c r="AI1052" s="190" t="str">
        <f t="shared" si="1198"/>
        <v>AI$18</v>
      </c>
      <c r="AJ1052" s="190" t="str">
        <f t="shared" si="1198"/>
        <v>AJ$18</v>
      </c>
      <c r="AK1052" s="190" t="str">
        <f t="shared" si="1198"/>
        <v>AK$18</v>
      </c>
      <c r="AL1052" s="190" t="str">
        <f t="shared" si="1198"/>
        <v>AL$18</v>
      </c>
      <c r="AM1052" s="190" t="str">
        <f t="shared" si="1198"/>
        <v>AM$18</v>
      </c>
      <c r="AN1052" s="190" t="str">
        <f t="shared" si="1198"/>
        <v>AN$18</v>
      </c>
      <c r="AO1052" s="190" t="str">
        <f t="shared" si="1198"/>
        <v>AO$18</v>
      </c>
      <c r="AP1052" s="190" t="str">
        <f t="shared" si="1198"/>
        <v>AP$18</v>
      </c>
      <c r="AQ1052" s="190" t="str">
        <f t="shared" si="1198"/>
        <v>AQ$18</v>
      </c>
      <c r="AR1052" s="190" t="str">
        <f t="shared" si="1198"/>
        <v>AR$18</v>
      </c>
      <c r="AS1052" s="190" t="str">
        <f t="shared" si="1198"/>
        <v>AS$18</v>
      </c>
      <c r="AT1052" s="190" t="str">
        <f t="shared" si="1198"/>
        <v>AT$18</v>
      </c>
      <c r="AU1052" s="190" t="str">
        <f t="shared" si="1198"/>
        <v>AU$18</v>
      </c>
      <c r="AV1052" s="190" t="str">
        <f t="shared" si="1198"/>
        <v>AV$18</v>
      </c>
      <c r="AW1052" s="190" t="str">
        <f t="shared" si="1198"/>
        <v>AW$18</v>
      </c>
      <c r="AX1052" s="190" t="str">
        <f t="shared" si="1198"/>
        <v>AX$18</v>
      </c>
      <c r="AY1052" s="190" t="str">
        <f t="shared" ref="AY1052:CD1052" si="1199">AY$22</f>
        <v>AY$18</v>
      </c>
      <c r="AZ1052" s="190" t="str">
        <f t="shared" si="1199"/>
        <v>AZ$18</v>
      </c>
      <c r="BA1052" s="190" t="str">
        <f t="shared" si="1199"/>
        <v>BA$18</v>
      </c>
      <c r="BB1052" s="190" t="str">
        <f t="shared" si="1199"/>
        <v>BB$18</v>
      </c>
      <c r="BC1052" s="190" t="str">
        <f t="shared" si="1199"/>
        <v>BC$18</v>
      </c>
      <c r="BD1052" s="190" t="str">
        <f t="shared" si="1199"/>
        <v>BD$18</v>
      </c>
      <c r="BE1052" s="190" t="str">
        <f t="shared" si="1199"/>
        <v>BE$18</v>
      </c>
      <c r="BF1052" s="190" t="str">
        <f t="shared" si="1199"/>
        <v>BF$18</v>
      </c>
      <c r="BG1052" s="190" t="str">
        <f t="shared" si="1199"/>
        <v>BG$18</v>
      </c>
      <c r="BH1052" s="190" t="str">
        <f t="shared" si="1199"/>
        <v>BH$18</v>
      </c>
      <c r="BI1052" s="190" t="str">
        <f t="shared" si="1199"/>
        <v>BI$18</v>
      </c>
      <c r="BJ1052" s="190" t="str">
        <f t="shared" si="1199"/>
        <v>BJ$18</v>
      </c>
      <c r="BK1052" s="190" t="str">
        <f t="shared" si="1199"/>
        <v>BK$18</v>
      </c>
      <c r="BL1052" s="190" t="str">
        <f t="shared" si="1199"/>
        <v>BL$18</v>
      </c>
      <c r="BM1052" s="190" t="str">
        <f t="shared" si="1199"/>
        <v>BM$18</v>
      </c>
      <c r="BN1052" s="190" t="str">
        <f t="shared" si="1199"/>
        <v>BN$18</v>
      </c>
      <c r="BO1052" s="190" t="str">
        <f t="shared" si="1199"/>
        <v>BO$18</v>
      </c>
      <c r="BP1052" s="190" t="str">
        <f t="shared" si="1199"/>
        <v>BP$18</v>
      </c>
      <c r="BQ1052" s="190" t="str">
        <f t="shared" si="1199"/>
        <v>BQ$18</v>
      </c>
      <c r="BR1052" s="190" t="str">
        <f t="shared" si="1199"/>
        <v>BR$18</v>
      </c>
      <c r="BS1052" s="190" t="str">
        <f t="shared" si="1199"/>
        <v>BS$18</v>
      </c>
      <c r="BT1052" s="190" t="str">
        <f t="shared" si="1199"/>
        <v>BT$18</v>
      </c>
      <c r="BU1052" s="190" t="str">
        <f t="shared" si="1199"/>
        <v>BU$18</v>
      </c>
      <c r="BV1052" s="190" t="str">
        <f t="shared" si="1199"/>
        <v>BV$18</v>
      </c>
      <c r="BW1052" s="190" t="str">
        <f t="shared" si="1199"/>
        <v>BW$18</v>
      </c>
      <c r="BX1052" s="190" t="str">
        <f t="shared" si="1199"/>
        <v>BX$18</v>
      </c>
      <c r="BY1052" s="190" t="str">
        <f t="shared" si="1199"/>
        <v>BY$18</v>
      </c>
      <c r="BZ1052" s="190" t="str">
        <f t="shared" si="1199"/>
        <v>BZ$18</v>
      </c>
      <c r="CA1052" s="190" t="str">
        <f t="shared" si="1199"/>
        <v>CA$18</v>
      </c>
      <c r="CB1052" s="190" t="str">
        <f t="shared" si="1199"/>
        <v>CB$18</v>
      </c>
      <c r="CC1052" s="190" t="str">
        <f t="shared" si="1199"/>
        <v>CC$18</v>
      </c>
      <c r="CD1052" s="190" t="str">
        <f t="shared" si="1199"/>
        <v>CD$18</v>
      </c>
      <c r="CE1052" s="190" t="str">
        <f t="shared" ref="CE1052:CL1052" si="1200">CE$22</f>
        <v>CE$18</v>
      </c>
      <c r="CF1052" s="190" t="str">
        <f t="shared" si="1200"/>
        <v>CF$18</v>
      </c>
      <c r="CG1052" s="190" t="str">
        <f t="shared" si="1200"/>
        <v>CG$18</v>
      </c>
      <c r="CH1052" s="190" t="str">
        <f t="shared" si="1200"/>
        <v>CH$18</v>
      </c>
      <c r="CI1052" s="190" t="str">
        <f t="shared" si="1200"/>
        <v>CI$18</v>
      </c>
      <c r="CJ1052" s="190" t="str">
        <f t="shared" si="1200"/>
        <v>CJ$18</v>
      </c>
      <c r="CK1052" s="190" t="str">
        <f t="shared" si="1200"/>
        <v>CK$18</v>
      </c>
      <c r="CL1052" s="190" t="str">
        <f t="shared" si="1200"/>
        <v>CL$18</v>
      </c>
      <c r="CN1052" s="201"/>
      <c r="CO1052" s="190" t="str">
        <f t="shared" ref="CO1052:DL1052" si="1201">CO$22</f>
        <v>CO$18</v>
      </c>
      <c r="CP1052" s="190" t="str">
        <f t="shared" si="1201"/>
        <v>CP$18</v>
      </c>
      <c r="CQ1052" s="190" t="str">
        <f t="shared" si="1201"/>
        <v>CQ$18</v>
      </c>
      <c r="CR1052" s="190" t="str">
        <f t="shared" si="1201"/>
        <v>CR$18</v>
      </c>
      <c r="CS1052" s="190" t="str">
        <f t="shared" si="1201"/>
        <v>CS$18</v>
      </c>
      <c r="CT1052" s="190" t="str">
        <f t="shared" si="1201"/>
        <v>CT$18</v>
      </c>
      <c r="CU1052" s="190" t="str">
        <f t="shared" si="1201"/>
        <v>CU$18</v>
      </c>
      <c r="CV1052" s="190" t="str">
        <f t="shared" si="1201"/>
        <v>CV$18</v>
      </c>
      <c r="CW1052" s="190" t="str">
        <f t="shared" si="1201"/>
        <v>CW$18</v>
      </c>
      <c r="CX1052" s="190" t="str">
        <f t="shared" si="1201"/>
        <v>CX$18</v>
      </c>
      <c r="CY1052" s="190" t="str">
        <f t="shared" si="1201"/>
        <v>CY$18</v>
      </c>
      <c r="CZ1052" s="190" t="str">
        <f t="shared" si="1201"/>
        <v>CZ$18</v>
      </c>
      <c r="DA1052" s="190" t="str">
        <f t="shared" si="1201"/>
        <v>DA$18</v>
      </c>
      <c r="DB1052" s="190" t="str">
        <f t="shared" si="1201"/>
        <v>DB$18</v>
      </c>
      <c r="DC1052" s="190" t="str">
        <f t="shared" si="1201"/>
        <v>DC$18</v>
      </c>
      <c r="DD1052" s="190" t="str">
        <f t="shared" si="1201"/>
        <v>DD$18</v>
      </c>
      <c r="DE1052" s="190" t="str">
        <f t="shared" si="1201"/>
        <v>DE$18</v>
      </c>
      <c r="DF1052" s="190" t="str">
        <f t="shared" si="1201"/>
        <v>DF$18</v>
      </c>
      <c r="DG1052" s="190" t="str">
        <f t="shared" si="1201"/>
        <v>DG$18</v>
      </c>
      <c r="DH1052" s="190" t="str">
        <f t="shared" si="1201"/>
        <v>DH$18</v>
      </c>
      <c r="DI1052" s="190" t="str">
        <f t="shared" si="1201"/>
        <v>DI$18</v>
      </c>
      <c r="DJ1052" s="190" t="str">
        <f t="shared" si="1201"/>
        <v>DJ$18</v>
      </c>
      <c r="DK1052" s="190" t="str">
        <f t="shared" si="1201"/>
        <v>DK$18</v>
      </c>
      <c r="DL1052" s="190" t="str">
        <f t="shared" si="1201"/>
        <v>DL$18</v>
      </c>
    </row>
    <row r="1053" spans="1:116" x14ac:dyDescent="0.4">
      <c r="A1053" s="174"/>
      <c r="E1053" s="8"/>
      <c r="G1053" s="175" t="s">
        <v>464</v>
      </c>
      <c r="H1053" s="200"/>
      <c r="I1053" s="201"/>
      <c r="J1053" s="201"/>
      <c r="K1053" s="202"/>
      <c r="L1053" s="202"/>
      <c r="M1053" s="202"/>
      <c r="N1053" s="202"/>
      <c r="O1053" s="202"/>
      <c r="P1053" s="202"/>
      <c r="R1053" s="202"/>
      <c r="S1053" s="190" t="str">
        <f t="shared" ref="S1053:AX1053" si="1202">S$23</f>
        <v>S$19</v>
      </c>
      <c r="T1053" s="190" t="str">
        <f t="shared" si="1202"/>
        <v>T$19</v>
      </c>
      <c r="U1053" s="190" t="str">
        <f t="shared" si="1202"/>
        <v>U$19</v>
      </c>
      <c r="V1053" s="190" t="str">
        <f t="shared" si="1202"/>
        <v>V$19</v>
      </c>
      <c r="W1053" s="190" t="str">
        <f t="shared" si="1202"/>
        <v>W$19</v>
      </c>
      <c r="X1053" s="190" t="str">
        <f t="shared" si="1202"/>
        <v>X$19</v>
      </c>
      <c r="Y1053" s="190" t="str">
        <f t="shared" si="1202"/>
        <v>Y$19</v>
      </c>
      <c r="Z1053" s="190" t="str">
        <f t="shared" si="1202"/>
        <v>Z$19</v>
      </c>
      <c r="AA1053" s="190" t="str">
        <f t="shared" si="1202"/>
        <v>AA$19</v>
      </c>
      <c r="AB1053" s="190" t="str">
        <f t="shared" si="1202"/>
        <v>AB$19</v>
      </c>
      <c r="AC1053" s="190" t="str">
        <f t="shared" si="1202"/>
        <v>AC$19</v>
      </c>
      <c r="AD1053" s="190" t="str">
        <f t="shared" si="1202"/>
        <v>AD$19</v>
      </c>
      <c r="AE1053" s="190" t="str">
        <f t="shared" si="1202"/>
        <v>AE$19</v>
      </c>
      <c r="AF1053" s="190" t="str">
        <f t="shared" si="1202"/>
        <v>AF$19</v>
      </c>
      <c r="AG1053" s="190" t="str">
        <f t="shared" si="1202"/>
        <v>AG$19</v>
      </c>
      <c r="AH1053" s="190" t="str">
        <f t="shared" si="1202"/>
        <v>AH$19</v>
      </c>
      <c r="AI1053" s="190" t="str">
        <f t="shared" si="1202"/>
        <v>AI$19</v>
      </c>
      <c r="AJ1053" s="190" t="str">
        <f t="shared" si="1202"/>
        <v>AJ$19</v>
      </c>
      <c r="AK1053" s="190" t="str">
        <f t="shared" si="1202"/>
        <v>AK$19</v>
      </c>
      <c r="AL1053" s="190" t="str">
        <f t="shared" si="1202"/>
        <v>AL$19</v>
      </c>
      <c r="AM1053" s="190" t="str">
        <f t="shared" si="1202"/>
        <v>AM$19</v>
      </c>
      <c r="AN1053" s="190" t="str">
        <f t="shared" si="1202"/>
        <v>AN$19</v>
      </c>
      <c r="AO1053" s="190" t="str">
        <f t="shared" si="1202"/>
        <v>AO$19</v>
      </c>
      <c r="AP1053" s="190" t="str">
        <f t="shared" si="1202"/>
        <v>AP$19</v>
      </c>
      <c r="AQ1053" s="190" t="str">
        <f t="shared" si="1202"/>
        <v>AQ$19</v>
      </c>
      <c r="AR1053" s="190" t="str">
        <f t="shared" si="1202"/>
        <v>AR$19</v>
      </c>
      <c r="AS1053" s="190" t="str">
        <f t="shared" si="1202"/>
        <v>AS$19</v>
      </c>
      <c r="AT1053" s="190" t="str">
        <f t="shared" si="1202"/>
        <v>AT$19</v>
      </c>
      <c r="AU1053" s="190" t="str">
        <f t="shared" si="1202"/>
        <v>AU$19</v>
      </c>
      <c r="AV1053" s="190" t="str">
        <f t="shared" si="1202"/>
        <v>AV$19</v>
      </c>
      <c r="AW1053" s="190" t="str">
        <f t="shared" si="1202"/>
        <v>AW$19</v>
      </c>
      <c r="AX1053" s="190" t="str">
        <f t="shared" si="1202"/>
        <v>AX$19</v>
      </c>
      <c r="AY1053" s="190" t="str">
        <f t="shared" ref="AY1053:CD1053" si="1203">AY$23</f>
        <v>AY$19</v>
      </c>
      <c r="AZ1053" s="190" t="str">
        <f t="shared" si="1203"/>
        <v>AZ$19</v>
      </c>
      <c r="BA1053" s="190" t="str">
        <f t="shared" si="1203"/>
        <v>BA$19</v>
      </c>
      <c r="BB1053" s="190" t="str">
        <f t="shared" si="1203"/>
        <v>BB$19</v>
      </c>
      <c r="BC1053" s="190" t="str">
        <f t="shared" si="1203"/>
        <v>BC$19</v>
      </c>
      <c r="BD1053" s="190" t="str">
        <f t="shared" si="1203"/>
        <v>BD$19</v>
      </c>
      <c r="BE1053" s="190" t="str">
        <f t="shared" si="1203"/>
        <v>BE$19</v>
      </c>
      <c r="BF1053" s="190" t="str">
        <f t="shared" si="1203"/>
        <v>BF$19</v>
      </c>
      <c r="BG1053" s="190" t="str">
        <f t="shared" si="1203"/>
        <v>BG$19</v>
      </c>
      <c r="BH1053" s="190" t="str">
        <f t="shared" si="1203"/>
        <v>BH$19</v>
      </c>
      <c r="BI1053" s="190" t="str">
        <f t="shared" si="1203"/>
        <v>BI$19</v>
      </c>
      <c r="BJ1053" s="190" t="str">
        <f t="shared" si="1203"/>
        <v>BJ$19</v>
      </c>
      <c r="BK1053" s="190" t="str">
        <f t="shared" si="1203"/>
        <v>BK$19</v>
      </c>
      <c r="BL1053" s="190" t="str">
        <f t="shared" si="1203"/>
        <v>BL$19</v>
      </c>
      <c r="BM1053" s="190" t="str">
        <f t="shared" si="1203"/>
        <v>BM$19</v>
      </c>
      <c r="BN1053" s="190" t="str">
        <f t="shared" si="1203"/>
        <v>BN$19</v>
      </c>
      <c r="BO1053" s="190" t="str">
        <f t="shared" si="1203"/>
        <v>BO$19</v>
      </c>
      <c r="BP1053" s="190" t="str">
        <f t="shared" si="1203"/>
        <v>BP$19</v>
      </c>
      <c r="BQ1053" s="190" t="str">
        <f t="shared" si="1203"/>
        <v>BQ$19</v>
      </c>
      <c r="BR1053" s="190" t="str">
        <f t="shared" si="1203"/>
        <v>BR$19</v>
      </c>
      <c r="BS1053" s="190" t="str">
        <f t="shared" si="1203"/>
        <v>BS$19</v>
      </c>
      <c r="BT1053" s="190" t="str">
        <f t="shared" si="1203"/>
        <v>BT$19</v>
      </c>
      <c r="BU1053" s="190" t="str">
        <f t="shared" si="1203"/>
        <v>BU$19</v>
      </c>
      <c r="BV1053" s="190" t="str">
        <f t="shared" si="1203"/>
        <v>BV$19</v>
      </c>
      <c r="BW1053" s="190" t="str">
        <f t="shared" si="1203"/>
        <v>BW$19</v>
      </c>
      <c r="BX1053" s="190" t="str">
        <f t="shared" si="1203"/>
        <v>BX$19</v>
      </c>
      <c r="BY1053" s="190" t="str">
        <f t="shared" si="1203"/>
        <v>BY$19</v>
      </c>
      <c r="BZ1053" s="190" t="str">
        <f t="shared" si="1203"/>
        <v>BZ$19</v>
      </c>
      <c r="CA1053" s="190" t="str">
        <f t="shared" si="1203"/>
        <v>CA$19</v>
      </c>
      <c r="CB1053" s="190" t="str">
        <f t="shared" si="1203"/>
        <v>CB$19</v>
      </c>
      <c r="CC1053" s="190" t="str">
        <f t="shared" si="1203"/>
        <v>CC$19</v>
      </c>
      <c r="CD1053" s="190" t="str">
        <f t="shared" si="1203"/>
        <v>CD$19</v>
      </c>
      <c r="CE1053" s="190" t="str">
        <f t="shared" ref="CE1053:CL1053" si="1204">CE$23</f>
        <v>CE$19</v>
      </c>
      <c r="CF1053" s="190" t="str">
        <f t="shared" si="1204"/>
        <v>CF$19</v>
      </c>
      <c r="CG1053" s="190" t="str">
        <f t="shared" si="1204"/>
        <v>CG$19</v>
      </c>
      <c r="CH1053" s="190" t="str">
        <f t="shared" si="1204"/>
        <v>CH$19</v>
      </c>
      <c r="CI1053" s="190" t="str">
        <f t="shared" si="1204"/>
        <v>CI$19</v>
      </c>
      <c r="CJ1053" s="190" t="str">
        <f t="shared" si="1204"/>
        <v>CJ$19</v>
      </c>
      <c r="CK1053" s="190" t="str">
        <f t="shared" si="1204"/>
        <v>CK$19</v>
      </c>
      <c r="CL1053" s="190" t="str">
        <f t="shared" si="1204"/>
        <v>CL$19</v>
      </c>
      <c r="CN1053" s="201"/>
      <c r="CO1053" s="190" t="str">
        <f t="shared" ref="CO1053:DL1053" si="1205">CO$23</f>
        <v>CO$19</v>
      </c>
      <c r="CP1053" s="190" t="str">
        <f t="shared" si="1205"/>
        <v>CP$19</v>
      </c>
      <c r="CQ1053" s="190" t="str">
        <f t="shared" si="1205"/>
        <v>CQ$19</v>
      </c>
      <c r="CR1053" s="190" t="str">
        <f t="shared" si="1205"/>
        <v>CR$19</v>
      </c>
      <c r="CS1053" s="190" t="str">
        <f t="shared" si="1205"/>
        <v>CS$19</v>
      </c>
      <c r="CT1053" s="190" t="str">
        <f t="shared" si="1205"/>
        <v>CT$19</v>
      </c>
      <c r="CU1053" s="190" t="str">
        <f t="shared" si="1205"/>
        <v>CU$19</v>
      </c>
      <c r="CV1053" s="190" t="str">
        <f t="shared" si="1205"/>
        <v>CV$19</v>
      </c>
      <c r="CW1053" s="190" t="str">
        <f t="shared" si="1205"/>
        <v>CW$19</v>
      </c>
      <c r="CX1053" s="190" t="str">
        <f t="shared" si="1205"/>
        <v>CX$19</v>
      </c>
      <c r="CY1053" s="190" t="str">
        <f t="shared" si="1205"/>
        <v>CY$19</v>
      </c>
      <c r="CZ1053" s="190" t="str">
        <f t="shared" si="1205"/>
        <v>CZ$19</v>
      </c>
      <c r="DA1053" s="190" t="str">
        <f t="shared" si="1205"/>
        <v>DA$19</v>
      </c>
      <c r="DB1053" s="190" t="str">
        <f t="shared" si="1205"/>
        <v>DB$19</v>
      </c>
      <c r="DC1053" s="190" t="str">
        <f t="shared" si="1205"/>
        <v>DC$19</v>
      </c>
      <c r="DD1053" s="190" t="str">
        <f t="shared" si="1205"/>
        <v>DD$19</v>
      </c>
      <c r="DE1053" s="190" t="str">
        <f t="shared" si="1205"/>
        <v>DE$19</v>
      </c>
      <c r="DF1053" s="190" t="str">
        <f t="shared" si="1205"/>
        <v>DF$19</v>
      </c>
      <c r="DG1053" s="190" t="str">
        <f t="shared" si="1205"/>
        <v>DG$19</v>
      </c>
      <c r="DH1053" s="190" t="str">
        <f t="shared" si="1205"/>
        <v>DH$19</v>
      </c>
      <c r="DI1053" s="190" t="str">
        <f t="shared" si="1205"/>
        <v>DI$19</v>
      </c>
      <c r="DJ1053" s="190" t="str">
        <f t="shared" si="1205"/>
        <v>DJ$19</v>
      </c>
      <c r="DK1053" s="190" t="str">
        <f t="shared" si="1205"/>
        <v>DK$19</v>
      </c>
      <c r="DL1053" s="190" t="str">
        <f t="shared" si="1205"/>
        <v>DL$19</v>
      </c>
    </row>
    <row r="1054" spans="1:116" x14ac:dyDescent="0.4">
      <c r="A1054" s="31" t="s">
        <v>218</v>
      </c>
      <c r="B1054" s="31" t="s">
        <v>81</v>
      </c>
      <c r="C1054" s="31"/>
      <c r="D1054" t="s">
        <v>158</v>
      </c>
      <c r="E1054" s="8" t="str">
        <f t="shared" ref="E1054:E1068" si="1206">ROW()&amp;" "&amp;D1054</f>
        <v>1054 DCSCAC-S</v>
      </c>
      <c r="F1054" t="s">
        <v>431</v>
      </c>
      <c r="G1054" s="66" t="s">
        <v>194</v>
      </c>
      <c r="H1054" s="22"/>
      <c r="I1054" s="306"/>
      <c r="J1054" s="306"/>
      <c r="K1054" s="22"/>
      <c r="L1054" s="22"/>
      <c r="M1054" s="22"/>
      <c r="N1054" s="22"/>
      <c r="O1054" s="22"/>
      <c r="P1054" s="22"/>
      <c r="R1054" s="66"/>
      <c r="S1054" s="307"/>
      <c r="T1054" s="307"/>
      <c r="U1054" s="307"/>
      <c r="V1054" s="307"/>
      <c r="W1054" s="307"/>
      <c r="X1054" s="307"/>
      <c r="Y1054" s="307"/>
      <c r="Z1054" s="307"/>
      <c r="AA1054" s="307"/>
      <c r="AB1054" s="307"/>
      <c r="AC1054" s="307"/>
      <c r="AD1054" s="307"/>
      <c r="AE1054" s="307"/>
      <c r="AF1054" s="307"/>
      <c r="AG1054" s="307"/>
      <c r="AH1054" s="307"/>
      <c r="AI1054" s="307"/>
      <c r="AJ1054" s="307"/>
      <c r="AK1054" s="307"/>
      <c r="AL1054" s="307"/>
      <c r="AM1054" s="307"/>
      <c r="AN1054" s="307"/>
      <c r="AO1054" s="307"/>
      <c r="AP1054" s="307"/>
      <c r="AQ1054" s="307"/>
      <c r="AR1054" s="307"/>
      <c r="AS1054" s="307"/>
      <c r="AT1054" s="307"/>
      <c r="AU1054" s="307"/>
      <c r="AV1054" s="307"/>
      <c r="AW1054" s="307"/>
      <c r="AX1054" s="307"/>
      <c r="AY1054" s="307"/>
      <c r="AZ1054" s="307"/>
      <c r="BA1054" s="307"/>
      <c r="BB1054" s="307"/>
      <c r="BC1054" s="307"/>
      <c r="BD1054" s="307"/>
      <c r="BE1054" s="307"/>
      <c r="BF1054" s="307"/>
      <c r="BG1054" s="307"/>
      <c r="BH1054" s="307"/>
      <c r="BI1054" s="307"/>
      <c r="BJ1054" s="307"/>
      <c r="BK1054" s="307"/>
      <c r="BL1054" s="307"/>
      <c r="BM1054" s="307"/>
      <c r="BN1054" s="307"/>
      <c r="BO1054" s="307"/>
      <c r="BP1054" s="307"/>
      <c r="BQ1054" s="307"/>
      <c r="BR1054" s="307"/>
      <c r="BS1054" s="307"/>
      <c r="BT1054" s="307"/>
      <c r="BU1054" s="307"/>
      <c r="BV1054" s="307"/>
      <c r="BW1054" s="307"/>
      <c r="BX1054" s="307"/>
      <c r="BY1054" s="307"/>
      <c r="BZ1054" s="307"/>
      <c r="CA1054" s="307"/>
      <c r="CB1054" s="307"/>
      <c r="CC1054" s="307"/>
      <c r="CD1054" s="307"/>
      <c r="CE1054" s="307"/>
      <c r="CF1054" s="307"/>
      <c r="CG1054" s="307"/>
      <c r="CH1054" s="307"/>
      <c r="CI1054" s="307"/>
      <c r="CJ1054" s="307"/>
      <c r="CK1054" s="307"/>
      <c r="CL1054" s="307"/>
      <c r="CN1054" s="306"/>
      <c r="CO1054" s="307"/>
      <c r="CP1054" s="307"/>
      <c r="CQ1054" s="307"/>
      <c r="CR1054" s="307"/>
      <c r="CS1054" s="307"/>
      <c r="CT1054" s="307"/>
      <c r="CU1054" s="307"/>
      <c r="CV1054" s="307"/>
      <c r="CW1054" s="307"/>
      <c r="CX1054" s="307"/>
      <c r="CY1054" s="307"/>
      <c r="CZ1054" s="307"/>
      <c r="DA1054" s="307"/>
      <c r="DB1054" s="307"/>
      <c r="DC1054" s="307"/>
      <c r="DD1054" s="307"/>
      <c r="DE1054" s="307"/>
      <c r="DF1054" s="307"/>
      <c r="DG1054" s="307"/>
      <c r="DH1054" s="307"/>
      <c r="DI1054" s="307"/>
      <c r="DJ1054" s="307"/>
      <c r="DK1054" s="307"/>
      <c r="DL1054" s="307"/>
    </row>
    <row r="1055" spans="1:116" x14ac:dyDescent="0.4">
      <c r="B1055" t="str">
        <f>E1055</f>
        <v>1055 DCSCAC-S</v>
      </c>
      <c r="D1055" t="s">
        <v>158</v>
      </c>
      <c r="E1055" s="8" t="str">
        <f>ROW()&amp;" "&amp;D1055</f>
        <v>1055 DCSCAC-S</v>
      </c>
      <c r="G1055" s="95" t="str">
        <f>G1059&amp;":"</f>
        <v>Expense - Seller acquisition cost:</v>
      </c>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1:116" x14ac:dyDescent="0.4">
      <c r="B1056" t="str">
        <f>E1056</f>
        <v>1056 DCSCAC-S</v>
      </c>
      <c r="D1056" t="s">
        <v>158</v>
      </c>
      <c r="E1056" s="8" t="str">
        <f t="shared" si="1206"/>
        <v>1056 DCSCAC-S</v>
      </c>
      <c r="G1056" s="145" t="str">
        <f>"# of "&amp;G1062&amp;"s"&amp;"/seller/month"</f>
        <v># of primary units/seller/month</v>
      </c>
      <c r="H1056" s="12"/>
      <c r="I1056" s="60"/>
      <c r="J1056" s="60"/>
      <c r="K1056" s="14">
        <v>10</v>
      </c>
      <c r="L1056" s="14">
        <v>10</v>
      </c>
      <c r="M1056" s="14">
        <v>10</v>
      </c>
      <c r="N1056" s="14">
        <v>10</v>
      </c>
      <c r="O1056" s="14">
        <v>10</v>
      </c>
      <c r="P1056" s="14">
        <v>10</v>
      </c>
      <c r="R1056" s="15"/>
      <c r="S1056" s="76" cm="1">
        <f t="array" ref="S1056">INDEX($K:$P,ROW(),MATCH(S$3,$K$2:$P$2,0))</f>
        <v>10</v>
      </c>
      <c r="T1056" s="76" cm="1">
        <f t="array" ref="T1056">INDEX($K:$P,ROW(),MATCH(T$3,$K$2:$P$2,0))</f>
        <v>10</v>
      </c>
      <c r="U1056" s="76" cm="1">
        <f t="array" ref="U1056">INDEX($K:$P,ROW(),MATCH(U$3,$K$2:$P$2,0))</f>
        <v>10</v>
      </c>
      <c r="V1056" s="76" cm="1">
        <f t="array" ref="V1056">INDEX($K:$P,ROW(),MATCH(V$3,$K$2:$P$2,0))</f>
        <v>10</v>
      </c>
      <c r="W1056" s="76" cm="1">
        <f t="array" ref="W1056">INDEX($K:$P,ROW(),MATCH(W$3,$K$2:$P$2,0))</f>
        <v>10</v>
      </c>
      <c r="X1056" s="76" cm="1">
        <f t="array" ref="X1056">INDEX($K:$P,ROW(),MATCH(X$3,$K$2:$P$2,0))</f>
        <v>10</v>
      </c>
      <c r="Y1056" s="76" cm="1">
        <f t="array" ref="Y1056">INDEX($K:$P,ROW(),MATCH(Y$3,$K$2:$P$2,0))</f>
        <v>10</v>
      </c>
      <c r="Z1056" s="76" cm="1">
        <f t="array" ref="Z1056">INDEX($K:$P,ROW(),MATCH(Z$3,$K$2:$P$2,0))</f>
        <v>10</v>
      </c>
      <c r="AA1056" s="76" cm="1">
        <f t="array" ref="AA1056">INDEX($K:$P,ROW(),MATCH(AA$3,$K$2:$P$2,0))</f>
        <v>10</v>
      </c>
      <c r="AB1056" s="76" cm="1">
        <f t="array" ref="AB1056">INDEX($K:$P,ROW(),MATCH(AB$3,$K$2:$P$2,0))</f>
        <v>10</v>
      </c>
      <c r="AC1056" s="76" cm="1">
        <f t="array" ref="AC1056">INDEX($K:$P,ROW(),MATCH(AC$3,$K$2:$P$2,0))</f>
        <v>10</v>
      </c>
      <c r="AD1056" s="76" cm="1">
        <f t="array" ref="AD1056">INDEX($K:$P,ROW(),MATCH(AD$3,$K$2:$P$2,0))</f>
        <v>10</v>
      </c>
      <c r="AE1056" s="76" cm="1">
        <f t="array" ref="AE1056">INDEX($K:$P,ROW(),MATCH(AE$3,$K$2:$P$2,0))</f>
        <v>10</v>
      </c>
      <c r="AF1056" s="76" cm="1">
        <f t="array" ref="AF1056">INDEX($K:$P,ROW(),MATCH(AF$3,$K$2:$P$2,0))</f>
        <v>10</v>
      </c>
      <c r="AG1056" s="76" cm="1">
        <f t="array" ref="AG1056">INDEX($K:$P,ROW(),MATCH(AG$3,$K$2:$P$2,0))</f>
        <v>10</v>
      </c>
      <c r="AH1056" s="76" cm="1">
        <f t="array" ref="AH1056">INDEX($K:$P,ROW(),MATCH(AH$3,$K$2:$P$2,0))</f>
        <v>10</v>
      </c>
      <c r="AI1056" s="76" cm="1">
        <f t="array" ref="AI1056">INDEX($K:$P,ROW(),MATCH(AI$3,$K$2:$P$2,0))</f>
        <v>10</v>
      </c>
      <c r="AJ1056" s="76" cm="1">
        <f t="array" ref="AJ1056">INDEX($K:$P,ROW(),MATCH(AJ$3,$K$2:$P$2,0))</f>
        <v>10</v>
      </c>
      <c r="AK1056" s="76" cm="1">
        <f t="array" ref="AK1056">INDEX($K:$P,ROW(),MATCH(AK$3,$K$2:$P$2,0))</f>
        <v>10</v>
      </c>
      <c r="AL1056" s="76" cm="1">
        <f t="array" ref="AL1056">INDEX($K:$P,ROW(),MATCH(AL$3,$K$2:$P$2,0))</f>
        <v>10</v>
      </c>
      <c r="AM1056" s="76" cm="1">
        <f t="array" ref="AM1056">INDEX($K:$P,ROW(),MATCH(AM$3,$K$2:$P$2,0))</f>
        <v>10</v>
      </c>
      <c r="AN1056" s="76" cm="1">
        <f t="array" ref="AN1056">INDEX($K:$P,ROW(),MATCH(AN$3,$K$2:$P$2,0))</f>
        <v>10</v>
      </c>
      <c r="AO1056" s="76" cm="1">
        <f t="array" ref="AO1056">INDEX($K:$P,ROW(),MATCH(AO$3,$K$2:$P$2,0))</f>
        <v>10</v>
      </c>
      <c r="AP1056" s="76" cm="1">
        <f t="array" ref="AP1056">INDEX($K:$P,ROW(),MATCH(AP$3,$K$2:$P$2,0))</f>
        <v>10</v>
      </c>
      <c r="AQ1056" s="76" cm="1">
        <f t="array" ref="AQ1056">INDEX($K:$P,ROW(),MATCH(AQ$3,$K$2:$P$2,0))</f>
        <v>10</v>
      </c>
      <c r="AR1056" s="76" cm="1">
        <f t="array" ref="AR1056">INDEX($K:$P,ROW(),MATCH(AR$3,$K$2:$P$2,0))</f>
        <v>10</v>
      </c>
      <c r="AS1056" s="76" cm="1">
        <f t="array" ref="AS1056">INDEX($K:$P,ROW(),MATCH(AS$3,$K$2:$P$2,0))</f>
        <v>10</v>
      </c>
      <c r="AT1056" s="76" cm="1">
        <f t="array" ref="AT1056">INDEX($K:$P,ROW(),MATCH(AT$3,$K$2:$P$2,0))</f>
        <v>10</v>
      </c>
      <c r="AU1056" s="76" cm="1">
        <f t="array" ref="AU1056">INDEX($K:$P,ROW(),MATCH(AU$3,$K$2:$P$2,0))</f>
        <v>10</v>
      </c>
      <c r="AV1056" s="76" cm="1">
        <f t="array" ref="AV1056">INDEX($K:$P,ROW(),MATCH(AV$3,$K$2:$P$2,0))</f>
        <v>10</v>
      </c>
      <c r="AW1056" s="76" cm="1">
        <f t="array" ref="AW1056">INDEX($K:$P,ROW(),MATCH(AW$3,$K$2:$P$2,0))</f>
        <v>10</v>
      </c>
      <c r="AX1056" s="76" cm="1">
        <f t="array" ref="AX1056">INDEX($K:$P,ROW(),MATCH(AX$3,$K$2:$P$2,0))</f>
        <v>10</v>
      </c>
      <c r="AY1056" s="76" cm="1">
        <f t="array" ref="AY1056">INDEX($K:$P,ROW(),MATCH(AY$3,$K$2:$P$2,0))</f>
        <v>10</v>
      </c>
      <c r="AZ1056" s="76" cm="1">
        <f t="array" ref="AZ1056">INDEX($K:$P,ROW(),MATCH(AZ$3,$K$2:$P$2,0))</f>
        <v>10</v>
      </c>
      <c r="BA1056" s="76" cm="1">
        <f t="array" ref="BA1056">INDEX($K:$P,ROW(),MATCH(BA$3,$K$2:$P$2,0))</f>
        <v>10</v>
      </c>
      <c r="BB1056" s="76" cm="1">
        <f t="array" ref="BB1056">INDEX($K:$P,ROW(),MATCH(BB$3,$K$2:$P$2,0))</f>
        <v>10</v>
      </c>
      <c r="BC1056" s="76" cm="1">
        <f t="array" ref="BC1056">INDEX($K:$P,ROW(),MATCH(BC$3,$K$2:$P$2,0))</f>
        <v>10</v>
      </c>
      <c r="BD1056" s="76" cm="1">
        <f t="array" ref="BD1056">INDEX($K:$P,ROW(),MATCH(BD$3,$K$2:$P$2,0))</f>
        <v>10</v>
      </c>
      <c r="BE1056" s="76" cm="1">
        <f t="array" ref="BE1056">INDEX($K:$P,ROW(),MATCH(BE$3,$K$2:$P$2,0))</f>
        <v>10</v>
      </c>
      <c r="BF1056" s="76" cm="1">
        <f t="array" ref="BF1056">INDEX($K:$P,ROW(),MATCH(BF$3,$K$2:$P$2,0))</f>
        <v>10</v>
      </c>
      <c r="BG1056" s="76" cm="1">
        <f t="array" ref="BG1056">INDEX($K:$P,ROW(),MATCH(BG$3,$K$2:$P$2,0))</f>
        <v>10</v>
      </c>
      <c r="BH1056" s="76" cm="1">
        <f t="array" ref="BH1056">INDEX($K:$P,ROW(),MATCH(BH$3,$K$2:$P$2,0))</f>
        <v>10</v>
      </c>
      <c r="BI1056" s="76" cm="1">
        <f t="array" ref="BI1056">INDEX($K:$P,ROW(),MATCH(BI$3,$K$2:$P$2,0))</f>
        <v>10</v>
      </c>
      <c r="BJ1056" s="76" cm="1">
        <f t="array" ref="BJ1056">INDEX($K:$P,ROW(),MATCH(BJ$3,$K$2:$P$2,0))</f>
        <v>10</v>
      </c>
      <c r="BK1056" s="76" cm="1">
        <f t="array" ref="BK1056">INDEX($K:$P,ROW(),MATCH(BK$3,$K$2:$P$2,0))</f>
        <v>10</v>
      </c>
      <c r="BL1056" s="76" cm="1">
        <f t="array" ref="BL1056">INDEX($K:$P,ROW(),MATCH(BL$3,$K$2:$P$2,0))</f>
        <v>10</v>
      </c>
      <c r="BM1056" s="76" cm="1">
        <f t="array" ref="BM1056">INDEX($K:$P,ROW(),MATCH(BM$3,$K$2:$P$2,0))</f>
        <v>10</v>
      </c>
      <c r="BN1056" s="76" cm="1">
        <f t="array" ref="BN1056">INDEX($K:$P,ROW(),MATCH(BN$3,$K$2:$P$2,0))</f>
        <v>10</v>
      </c>
      <c r="BO1056" s="76" cm="1">
        <f t="array" ref="BO1056">INDEX($K:$P,ROW(),MATCH(BO$3,$K$2:$P$2,0))</f>
        <v>10</v>
      </c>
      <c r="BP1056" s="76" cm="1">
        <f t="array" ref="BP1056">INDEX($K:$P,ROW(),MATCH(BP$3,$K$2:$P$2,0))</f>
        <v>10</v>
      </c>
      <c r="BQ1056" s="76" cm="1">
        <f t="array" ref="BQ1056">INDEX($K:$P,ROW(),MATCH(BQ$3,$K$2:$P$2,0))</f>
        <v>10</v>
      </c>
      <c r="BR1056" s="76" cm="1">
        <f t="array" ref="BR1056">INDEX($K:$P,ROW(),MATCH(BR$3,$K$2:$P$2,0))</f>
        <v>10</v>
      </c>
      <c r="BS1056" s="76" cm="1">
        <f t="array" ref="BS1056">INDEX($K:$P,ROW(),MATCH(BS$3,$K$2:$P$2,0))</f>
        <v>10</v>
      </c>
      <c r="BT1056" s="76" cm="1">
        <f t="array" ref="BT1056">INDEX($K:$P,ROW(),MATCH(BT$3,$K$2:$P$2,0))</f>
        <v>10</v>
      </c>
      <c r="BU1056" s="76" cm="1">
        <f t="array" ref="BU1056">INDEX($K:$P,ROW(),MATCH(BU$3,$K$2:$P$2,0))</f>
        <v>10</v>
      </c>
      <c r="BV1056" s="76" cm="1">
        <f t="array" ref="BV1056">INDEX($K:$P,ROW(),MATCH(BV$3,$K$2:$P$2,0))</f>
        <v>10</v>
      </c>
      <c r="BW1056" s="76" cm="1">
        <f t="array" ref="BW1056">INDEX($K:$P,ROW(),MATCH(BW$3,$K$2:$P$2,0))</f>
        <v>10</v>
      </c>
      <c r="BX1056" s="76" cm="1">
        <f t="array" ref="BX1056">INDEX($K:$P,ROW(),MATCH(BX$3,$K$2:$P$2,0))</f>
        <v>10</v>
      </c>
      <c r="BY1056" s="76" cm="1">
        <f t="array" ref="BY1056">INDEX($K:$P,ROW(),MATCH(BY$3,$K$2:$P$2,0))</f>
        <v>10</v>
      </c>
      <c r="BZ1056" s="76" cm="1">
        <f t="array" ref="BZ1056">INDEX($K:$P,ROW(),MATCH(BZ$3,$K$2:$P$2,0))</f>
        <v>10</v>
      </c>
      <c r="CA1056" s="76" cm="1">
        <f t="array" ref="CA1056">INDEX($K:$P,ROW(),MATCH(CA$3,$K$2:$P$2,0))</f>
        <v>10</v>
      </c>
      <c r="CB1056" s="76" cm="1">
        <f t="array" ref="CB1056">INDEX($K:$P,ROW(),MATCH(CB$3,$K$2:$P$2,0))</f>
        <v>10</v>
      </c>
      <c r="CC1056" s="76" cm="1">
        <f t="array" ref="CC1056">INDEX($K:$P,ROW(),MATCH(CC$3,$K$2:$P$2,0))</f>
        <v>10</v>
      </c>
      <c r="CD1056" s="76" cm="1">
        <f t="array" ref="CD1056">INDEX($K:$P,ROW(),MATCH(CD$3,$K$2:$P$2,0))</f>
        <v>10</v>
      </c>
      <c r="CE1056" s="76" cm="1">
        <f t="array" ref="CE1056">INDEX($K:$P,ROW(),MATCH(CE$3,$K$2:$P$2,0))</f>
        <v>10</v>
      </c>
      <c r="CF1056" s="76" cm="1">
        <f t="array" ref="CF1056">INDEX($K:$P,ROW(),MATCH(CF$3,$K$2:$P$2,0))</f>
        <v>10</v>
      </c>
      <c r="CG1056" s="76" cm="1">
        <f t="array" ref="CG1056">INDEX($K:$P,ROW(),MATCH(CG$3,$K$2:$P$2,0))</f>
        <v>10</v>
      </c>
      <c r="CH1056" s="76" cm="1">
        <f t="array" ref="CH1056">INDEX($K:$P,ROW(),MATCH(CH$3,$K$2:$P$2,0))</f>
        <v>10</v>
      </c>
      <c r="CI1056" s="76" cm="1">
        <f t="array" ref="CI1056">INDEX($K:$P,ROW(),MATCH(CI$3,$K$2:$P$2,0))</f>
        <v>10</v>
      </c>
      <c r="CJ1056" s="76" cm="1">
        <f t="array" ref="CJ1056">INDEX($K:$P,ROW(),MATCH(CJ$3,$K$2:$P$2,0))</f>
        <v>10</v>
      </c>
      <c r="CK1056" s="76" cm="1">
        <f t="array" ref="CK1056">INDEX($K:$P,ROW(),MATCH(CK$3,$K$2:$P$2,0))</f>
        <v>10</v>
      </c>
      <c r="CL1056" s="76" cm="1">
        <f t="array" ref="CL1056">INDEX($K:$P,ROW(),MATCH(CL$3,$K$2:$P$2,0))</f>
        <v>10</v>
      </c>
      <c r="CN1056" s="60"/>
      <c r="CO1056" s="76" t="e" cm="1">
        <f t="array" ref="CO1056">INDEX($K:$P,ROW(),MATCH(CO$3,$K$2:$P$2,0))</f>
        <v>#N/A</v>
      </c>
      <c r="CP1056" s="76" t="e" cm="1">
        <f t="array" ref="CP1056">INDEX($K:$P,ROW(),MATCH(CP$3,$K$2:$P$2,0))</f>
        <v>#N/A</v>
      </c>
      <c r="CQ1056" s="76" t="e" cm="1">
        <f t="array" ref="CQ1056">INDEX($K:$P,ROW(),MATCH(CQ$3,$K$2:$P$2,0))</f>
        <v>#N/A</v>
      </c>
      <c r="CR1056" s="76" t="e" cm="1">
        <f t="array" ref="CR1056">INDEX($K:$P,ROW(),MATCH(CR$3,$K$2:$P$2,0))</f>
        <v>#N/A</v>
      </c>
      <c r="CS1056" s="76" t="e" cm="1">
        <f t="array" ref="CS1056">INDEX($K:$P,ROW(),MATCH(CS$3,$K$2:$P$2,0))</f>
        <v>#N/A</v>
      </c>
      <c r="CT1056" s="76" t="e" cm="1">
        <f t="array" ref="CT1056">INDEX($K:$P,ROW(),MATCH(CT$3,$K$2:$P$2,0))</f>
        <v>#N/A</v>
      </c>
      <c r="CU1056" s="76" t="e" cm="1">
        <f t="array" ref="CU1056">INDEX($K:$P,ROW(),MATCH(CU$3,$K$2:$P$2,0))</f>
        <v>#N/A</v>
      </c>
      <c r="CV1056" s="76" t="e" cm="1">
        <f t="array" ref="CV1056">INDEX($K:$P,ROW(),MATCH(CV$3,$K$2:$P$2,0))</f>
        <v>#N/A</v>
      </c>
      <c r="CW1056" s="76" t="e" cm="1">
        <f t="array" ref="CW1056">INDEX($K:$P,ROW(),MATCH(CW$3,$K$2:$P$2,0))</f>
        <v>#N/A</v>
      </c>
      <c r="CX1056" s="76" t="e" cm="1">
        <f t="array" ref="CX1056">INDEX($K:$P,ROW(),MATCH(CX$3,$K$2:$P$2,0))</f>
        <v>#N/A</v>
      </c>
      <c r="CY1056" s="76" t="e" cm="1">
        <f t="array" ref="CY1056">INDEX($K:$P,ROW(),MATCH(CY$3,$K$2:$P$2,0))</f>
        <v>#N/A</v>
      </c>
      <c r="CZ1056" s="76" t="e" cm="1">
        <f t="array" ref="CZ1056">INDEX($K:$P,ROW(),MATCH(CZ$3,$K$2:$P$2,0))</f>
        <v>#N/A</v>
      </c>
      <c r="DA1056" s="76" t="e" cm="1">
        <f t="array" ref="DA1056">INDEX($K:$P,ROW(),MATCH(DA$3,$K$2:$P$2,0))</f>
        <v>#N/A</v>
      </c>
      <c r="DB1056" s="76" t="e" cm="1">
        <f t="array" ref="DB1056">INDEX($K:$P,ROW(),MATCH(DB$3,$K$2:$P$2,0))</f>
        <v>#N/A</v>
      </c>
      <c r="DC1056" s="76" t="e" cm="1">
        <f t="array" ref="DC1056">INDEX($K:$P,ROW(),MATCH(DC$3,$K$2:$P$2,0))</f>
        <v>#N/A</v>
      </c>
      <c r="DD1056" s="76" t="e" cm="1">
        <f t="array" ref="DD1056">INDEX($K:$P,ROW(),MATCH(DD$3,$K$2:$P$2,0))</f>
        <v>#N/A</v>
      </c>
      <c r="DE1056" s="76" t="e" cm="1">
        <f t="array" ref="DE1056">INDEX($K:$P,ROW(),MATCH(DE$3,$K$2:$P$2,0))</f>
        <v>#N/A</v>
      </c>
      <c r="DF1056" s="76" t="e" cm="1">
        <f t="array" ref="DF1056">INDEX($K:$P,ROW(),MATCH(DF$3,$K$2:$P$2,0))</f>
        <v>#N/A</v>
      </c>
      <c r="DG1056" s="76" t="e" cm="1">
        <f t="array" ref="DG1056">INDEX($K:$P,ROW(),MATCH(DG$3,$K$2:$P$2,0))</f>
        <v>#N/A</v>
      </c>
      <c r="DH1056" s="76" t="e" cm="1">
        <f t="array" ref="DH1056">INDEX($K:$P,ROW(),MATCH(DH$3,$K$2:$P$2,0))</f>
        <v>#N/A</v>
      </c>
      <c r="DI1056" s="76" t="e" cm="1">
        <f t="array" ref="DI1056">INDEX($K:$P,ROW(),MATCH(DI$3,$K$2:$P$2,0))</f>
        <v>#N/A</v>
      </c>
      <c r="DJ1056" s="76" t="e" cm="1">
        <f t="array" ref="DJ1056">INDEX($K:$P,ROW(),MATCH(DJ$3,$K$2:$P$2,0))</f>
        <v>#N/A</v>
      </c>
      <c r="DK1056" s="76" t="e" cm="1">
        <f t="array" ref="DK1056">INDEX($K:$P,ROW(),MATCH(DK$3,$K$2:$P$2,0))</f>
        <v>#N/A</v>
      </c>
      <c r="DL1056" s="76" t="e" cm="1">
        <f t="array" ref="DL1056">INDEX($K:$P,ROW(),MATCH(DL$3,$K$2:$P$2,0))</f>
        <v>#N/A</v>
      </c>
    </row>
    <row r="1057" spans="1:116" x14ac:dyDescent="0.4">
      <c r="C1057" t="s">
        <v>80</v>
      </c>
      <c r="D1057" t="s">
        <v>158</v>
      </c>
      <c r="E1057" s="8" t="str">
        <f t="shared" si="1206"/>
        <v>1057 DCSCAC-S</v>
      </c>
      <c r="G1057" s="145" t="s">
        <v>495</v>
      </c>
      <c r="H1057" s="12"/>
      <c r="I1057" s="60"/>
      <c r="J1057" s="60"/>
      <c r="K1057" s="15">
        <f>SUMIF($3:$3,K$2,1055:1055)</f>
        <v>0</v>
      </c>
      <c r="L1057" s="15">
        <f>SUMIF($3:$3,L$2,1055:1055)</f>
        <v>0</v>
      </c>
      <c r="M1057" s="15">
        <f>SUMIF($3:$3,M$2,1055:1055)</f>
        <v>0</v>
      </c>
      <c r="N1057" s="15">
        <f>SUMIF($3:$3,N$2,1055:1055)</f>
        <v>0</v>
      </c>
      <c r="O1057" s="15">
        <f>SUMIF($3:$3,O$2,1055:1055)</f>
        <v>0</v>
      </c>
      <c r="P1057" s="15">
        <f>SUMIF($3:$3,P$2,1055:1055)</f>
        <v>0</v>
      </c>
      <c r="R1057" s="15"/>
      <c r="S1057" s="76" cm="1">
        <f t="array" aca="1" ref="S1057" ca="1">INDIRECT(S1049)/S1056</f>
        <v>500</v>
      </c>
      <c r="T1057" s="76" cm="1">
        <f t="array" aca="1" ref="T1057" ca="1">INDIRECT(T1049)/T1056</f>
        <v>500</v>
      </c>
      <c r="U1057" s="76" cm="1">
        <f t="array" aca="1" ref="U1057" ca="1">INDIRECT(U1049)/U1056</f>
        <v>500</v>
      </c>
      <c r="V1057" s="76" cm="1">
        <f t="array" aca="1" ref="V1057" ca="1">INDIRECT(V1049)/V1056</f>
        <v>500</v>
      </c>
      <c r="W1057" s="76" cm="1">
        <f t="array" aca="1" ref="W1057" ca="1">INDIRECT(W1049)/W1056</f>
        <v>500</v>
      </c>
      <c r="X1057" s="76" cm="1">
        <f t="array" aca="1" ref="X1057" ca="1">INDIRECT(X1049)/X1056</f>
        <v>500</v>
      </c>
      <c r="Y1057" s="76" cm="1">
        <f t="array" aca="1" ref="Y1057" ca="1">INDIRECT(Y1049)/Y1056</f>
        <v>500</v>
      </c>
      <c r="Z1057" s="76" cm="1">
        <f t="array" aca="1" ref="Z1057" ca="1">INDIRECT(Z1049)/Z1056</f>
        <v>500</v>
      </c>
      <c r="AA1057" s="76" cm="1">
        <f t="array" aca="1" ref="AA1057" ca="1">INDIRECT(AA1049)/AA1056</f>
        <v>500</v>
      </c>
      <c r="AB1057" s="76" cm="1">
        <f t="array" aca="1" ref="AB1057" ca="1">INDIRECT(AB1049)/AB1056</f>
        <v>500</v>
      </c>
      <c r="AC1057" s="76" cm="1">
        <f t="array" aca="1" ref="AC1057" ca="1">INDIRECT(AC1049)/AC1056</f>
        <v>500</v>
      </c>
      <c r="AD1057" s="76" cm="1">
        <f t="array" aca="1" ref="AD1057" ca="1">INDIRECT(AD1049)/AD1056</f>
        <v>500</v>
      </c>
      <c r="AE1057" s="76" cm="1">
        <f t="array" aca="1" ref="AE1057" ca="1">INDIRECT(AE1049)/AE1056</f>
        <v>500</v>
      </c>
      <c r="AF1057" s="76" cm="1">
        <f t="array" aca="1" ref="AF1057" ca="1">INDIRECT(AF1049)/AF1056</f>
        <v>500</v>
      </c>
      <c r="AG1057" s="76" cm="1">
        <f t="array" aca="1" ref="AG1057" ca="1">INDIRECT(AG1049)/AG1056</f>
        <v>500</v>
      </c>
      <c r="AH1057" s="76" cm="1">
        <f t="array" aca="1" ref="AH1057" ca="1">INDIRECT(AH1049)/AH1056</f>
        <v>500</v>
      </c>
      <c r="AI1057" s="76" cm="1">
        <f t="array" aca="1" ref="AI1057" ca="1">INDIRECT(AI1049)/AI1056</f>
        <v>500</v>
      </c>
      <c r="AJ1057" s="76" cm="1">
        <f t="array" aca="1" ref="AJ1057" ca="1">INDIRECT(AJ1049)/AJ1056</f>
        <v>500</v>
      </c>
      <c r="AK1057" s="76" cm="1">
        <f t="array" aca="1" ref="AK1057" ca="1">INDIRECT(AK1049)/AK1056</f>
        <v>500</v>
      </c>
      <c r="AL1057" s="76" cm="1">
        <f t="array" aca="1" ref="AL1057" ca="1">INDIRECT(AL1049)/AL1056</f>
        <v>500</v>
      </c>
      <c r="AM1057" s="76" cm="1">
        <f t="array" aca="1" ref="AM1057" ca="1">INDIRECT(AM1049)/AM1056</f>
        <v>500</v>
      </c>
      <c r="AN1057" s="76" cm="1">
        <f t="array" aca="1" ref="AN1057" ca="1">INDIRECT(AN1049)/AN1056</f>
        <v>500</v>
      </c>
      <c r="AO1057" s="76" cm="1">
        <f t="array" aca="1" ref="AO1057" ca="1">INDIRECT(AO1049)/AO1056</f>
        <v>500</v>
      </c>
      <c r="AP1057" s="76" cm="1">
        <f t="array" aca="1" ref="AP1057" ca="1">INDIRECT(AP1049)/AP1056</f>
        <v>500</v>
      </c>
      <c r="AQ1057" s="76" cm="1">
        <f t="array" aca="1" ref="AQ1057" ca="1">INDIRECT(AQ1049)/AQ1056</f>
        <v>500</v>
      </c>
      <c r="AR1057" s="76" cm="1">
        <f t="array" aca="1" ref="AR1057" ca="1">INDIRECT(AR1049)/AR1056</f>
        <v>500</v>
      </c>
      <c r="AS1057" s="76" cm="1">
        <f t="array" aca="1" ref="AS1057" ca="1">INDIRECT(AS1049)/AS1056</f>
        <v>500</v>
      </c>
      <c r="AT1057" s="76" cm="1">
        <f t="array" aca="1" ref="AT1057" ca="1">INDIRECT(AT1049)/AT1056</f>
        <v>500</v>
      </c>
      <c r="AU1057" s="76" cm="1">
        <f t="array" aca="1" ref="AU1057" ca="1">INDIRECT(AU1049)/AU1056</f>
        <v>500</v>
      </c>
      <c r="AV1057" s="76" cm="1">
        <f t="array" aca="1" ref="AV1057" ca="1">INDIRECT(AV1049)/AV1056</f>
        <v>500</v>
      </c>
      <c r="AW1057" s="76" cm="1">
        <f t="array" aca="1" ref="AW1057" ca="1">INDIRECT(AW1049)/AW1056</f>
        <v>500</v>
      </c>
      <c r="AX1057" s="76" cm="1">
        <f t="array" aca="1" ref="AX1057" ca="1">INDIRECT(AX1049)/AX1056</f>
        <v>500</v>
      </c>
      <c r="AY1057" s="76" cm="1">
        <f t="array" aca="1" ref="AY1057" ca="1">INDIRECT(AY1049)/AY1056</f>
        <v>500</v>
      </c>
      <c r="AZ1057" s="76" cm="1">
        <f t="array" aca="1" ref="AZ1057" ca="1">INDIRECT(AZ1049)/AZ1056</f>
        <v>500</v>
      </c>
      <c r="BA1057" s="76" cm="1">
        <f t="array" aca="1" ref="BA1057" ca="1">INDIRECT(BA1049)/BA1056</f>
        <v>500</v>
      </c>
      <c r="BB1057" s="76" cm="1">
        <f t="array" aca="1" ref="BB1057" ca="1">INDIRECT(BB1049)/BB1056</f>
        <v>500</v>
      </c>
      <c r="BC1057" s="76" cm="1">
        <f t="array" aca="1" ref="BC1057" ca="1">INDIRECT(BC1049)/BC1056</f>
        <v>500</v>
      </c>
      <c r="BD1057" s="76" cm="1">
        <f t="array" aca="1" ref="BD1057" ca="1">INDIRECT(BD1049)/BD1056</f>
        <v>500</v>
      </c>
      <c r="BE1057" s="76" cm="1">
        <f t="array" aca="1" ref="BE1057" ca="1">INDIRECT(BE1049)/BE1056</f>
        <v>500</v>
      </c>
      <c r="BF1057" s="76" cm="1">
        <f t="array" aca="1" ref="BF1057" ca="1">INDIRECT(BF1049)/BF1056</f>
        <v>500</v>
      </c>
      <c r="BG1057" s="76" cm="1">
        <f t="array" aca="1" ref="BG1057" ca="1">INDIRECT(BG1049)/BG1056</f>
        <v>500</v>
      </c>
      <c r="BH1057" s="76" cm="1">
        <f t="array" aca="1" ref="BH1057" ca="1">INDIRECT(BH1049)/BH1056</f>
        <v>500</v>
      </c>
      <c r="BI1057" s="76" cm="1">
        <f t="array" aca="1" ref="BI1057" ca="1">INDIRECT(BI1049)/BI1056</f>
        <v>500</v>
      </c>
      <c r="BJ1057" s="76" cm="1">
        <f t="array" aca="1" ref="BJ1057" ca="1">INDIRECT(BJ1049)/BJ1056</f>
        <v>500</v>
      </c>
      <c r="BK1057" s="76" cm="1">
        <f t="array" aca="1" ref="BK1057" ca="1">INDIRECT(BK1049)/BK1056</f>
        <v>500</v>
      </c>
      <c r="BL1057" s="76" cm="1">
        <f t="array" aca="1" ref="BL1057" ca="1">INDIRECT(BL1049)/BL1056</f>
        <v>500</v>
      </c>
      <c r="BM1057" s="76" cm="1">
        <f t="array" aca="1" ref="BM1057" ca="1">INDIRECT(BM1049)/BM1056</f>
        <v>500</v>
      </c>
      <c r="BN1057" s="76" cm="1">
        <f t="array" aca="1" ref="BN1057" ca="1">INDIRECT(BN1049)/BN1056</f>
        <v>500</v>
      </c>
      <c r="BO1057" s="76" cm="1">
        <f t="array" aca="1" ref="BO1057" ca="1">INDIRECT(BO1049)/BO1056</f>
        <v>500</v>
      </c>
      <c r="BP1057" s="76" cm="1">
        <f t="array" aca="1" ref="BP1057" ca="1">INDIRECT(BP1049)/BP1056</f>
        <v>500</v>
      </c>
      <c r="BQ1057" s="76" cm="1">
        <f t="array" aca="1" ref="BQ1057" ca="1">INDIRECT(BQ1049)/BQ1056</f>
        <v>500</v>
      </c>
      <c r="BR1057" s="76" cm="1">
        <f t="array" aca="1" ref="BR1057" ca="1">INDIRECT(BR1049)/BR1056</f>
        <v>500</v>
      </c>
      <c r="BS1057" s="76" cm="1">
        <f t="array" aca="1" ref="BS1057" ca="1">INDIRECT(BS1049)/BS1056</f>
        <v>500</v>
      </c>
      <c r="BT1057" s="76" cm="1">
        <f t="array" aca="1" ref="BT1057" ca="1">INDIRECT(BT1049)/BT1056</f>
        <v>500</v>
      </c>
      <c r="BU1057" s="76" cm="1">
        <f t="array" aca="1" ref="BU1057" ca="1">INDIRECT(BU1049)/BU1056</f>
        <v>500</v>
      </c>
      <c r="BV1057" s="76" cm="1">
        <f t="array" aca="1" ref="BV1057" ca="1">INDIRECT(BV1049)/BV1056</f>
        <v>500</v>
      </c>
      <c r="BW1057" s="76" cm="1">
        <f t="array" aca="1" ref="BW1057" ca="1">INDIRECT(BW1049)/BW1056</f>
        <v>500</v>
      </c>
      <c r="BX1057" s="76" cm="1">
        <f t="array" aca="1" ref="BX1057" ca="1">INDIRECT(BX1049)/BX1056</f>
        <v>500</v>
      </c>
      <c r="BY1057" s="76" cm="1">
        <f t="array" aca="1" ref="BY1057" ca="1">INDIRECT(BY1049)/BY1056</f>
        <v>500</v>
      </c>
      <c r="BZ1057" s="76" cm="1">
        <f t="array" aca="1" ref="BZ1057" ca="1">INDIRECT(BZ1049)/BZ1056</f>
        <v>500</v>
      </c>
      <c r="CA1057" s="76" cm="1">
        <f t="array" aca="1" ref="CA1057" ca="1">INDIRECT(CA1049)/CA1056</f>
        <v>500</v>
      </c>
      <c r="CB1057" s="76" cm="1">
        <f t="array" aca="1" ref="CB1057" ca="1">INDIRECT(CB1049)/CB1056</f>
        <v>500</v>
      </c>
      <c r="CC1057" s="76" cm="1">
        <f t="array" aca="1" ref="CC1057" ca="1">INDIRECT(CC1049)/CC1056</f>
        <v>500</v>
      </c>
      <c r="CD1057" s="76" cm="1">
        <f t="array" aca="1" ref="CD1057" ca="1">INDIRECT(CD1049)/CD1056</f>
        <v>500</v>
      </c>
      <c r="CE1057" s="76" cm="1">
        <f t="array" aca="1" ref="CE1057" ca="1">INDIRECT(CE1049)/CE1056</f>
        <v>500</v>
      </c>
      <c r="CF1057" s="76" cm="1">
        <f t="array" aca="1" ref="CF1057" ca="1">INDIRECT(CF1049)/CF1056</f>
        <v>500</v>
      </c>
      <c r="CG1057" s="76" cm="1">
        <f t="array" aca="1" ref="CG1057" ca="1">INDIRECT(CG1049)/CG1056</f>
        <v>500</v>
      </c>
      <c r="CH1057" s="76" cm="1">
        <f t="array" aca="1" ref="CH1057" ca="1">INDIRECT(CH1049)/CH1056</f>
        <v>500</v>
      </c>
      <c r="CI1057" s="76" cm="1">
        <f t="array" aca="1" ref="CI1057" ca="1">INDIRECT(CI1049)/CI1056</f>
        <v>500</v>
      </c>
      <c r="CJ1057" s="76" cm="1">
        <f t="array" aca="1" ref="CJ1057" ca="1">INDIRECT(CJ1049)/CJ1056</f>
        <v>500</v>
      </c>
      <c r="CK1057" s="76" cm="1">
        <f t="array" aca="1" ref="CK1057" ca="1">INDIRECT(CK1049)/CK1056</f>
        <v>500</v>
      </c>
      <c r="CL1057" s="76" cm="1">
        <f t="array" aca="1" ref="CL1057" ca="1">INDIRECT(CL1049)/CL1056</f>
        <v>500</v>
      </c>
      <c r="CN1057" s="60"/>
      <c r="CO1057" s="76" t="e" cm="1">
        <f t="array" aca="1" ref="CO1057" ca="1">INDIRECT(CO1049)/CO1056</f>
        <v>#N/A</v>
      </c>
      <c r="CP1057" s="76" t="e" cm="1">
        <f t="array" aca="1" ref="CP1057" ca="1">INDIRECT(CP1049)/CP1056</f>
        <v>#N/A</v>
      </c>
      <c r="CQ1057" s="76" t="e" cm="1">
        <f t="array" aca="1" ref="CQ1057" ca="1">INDIRECT(CQ1049)/CQ1056</f>
        <v>#N/A</v>
      </c>
      <c r="CR1057" s="76" t="e" cm="1">
        <f t="array" aca="1" ref="CR1057" ca="1">INDIRECT(CR1049)/CR1056</f>
        <v>#N/A</v>
      </c>
      <c r="CS1057" s="76" t="e" cm="1">
        <f t="array" aca="1" ref="CS1057" ca="1">INDIRECT(CS1049)/CS1056</f>
        <v>#N/A</v>
      </c>
      <c r="CT1057" s="76" t="e" cm="1">
        <f t="array" aca="1" ref="CT1057" ca="1">INDIRECT(CT1049)/CT1056</f>
        <v>#N/A</v>
      </c>
      <c r="CU1057" s="76" t="e" cm="1">
        <f t="array" aca="1" ref="CU1057" ca="1">INDIRECT(CU1049)/CU1056</f>
        <v>#N/A</v>
      </c>
      <c r="CV1057" s="76" t="e" cm="1">
        <f t="array" aca="1" ref="CV1057" ca="1">INDIRECT(CV1049)/CV1056</f>
        <v>#N/A</v>
      </c>
      <c r="CW1057" s="76" t="e" cm="1">
        <f t="array" aca="1" ref="CW1057" ca="1">INDIRECT(CW1049)/CW1056</f>
        <v>#N/A</v>
      </c>
      <c r="CX1057" s="76" t="e" cm="1">
        <f t="array" aca="1" ref="CX1057" ca="1">INDIRECT(CX1049)/CX1056</f>
        <v>#N/A</v>
      </c>
      <c r="CY1057" s="76" t="e" cm="1">
        <f t="array" aca="1" ref="CY1057" ca="1">INDIRECT(CY1049)/CY1056</f>
        <v>#N/A</v>
      </c>
      <c r="CZ1057" s="76" t="e" cm="1">
        <f t="array" aca="1" ref="CZ1057" ca="1">INDIRECT(CZ1049)/CZ1056</f>
        <v>#N/A</v>
      </c>
      <c r="DA1057" s="76" t="e" cm="1">
        <f t="array" aca="1" ref="DA1057" ca="1">INDIRECT(DA1049)/DA1056</f>
        <v>#N/A</v>
      </c>
      <c r="DB1057" s="76" t="e" cm="1">
        <f t="array" aca="1" ref="DB1057" ca="1">INDIRECT(DB1049)/DB1056</f>
        <v>#N/A</v>
      </c>
      <c r="DC1057" s="76" t="e" cm="1">
        <f t="array" aca="1" ref="DC1057" ca="1">INDIRECT(DC1049)/DC1056</f>
        <v>#N/A</v>
      </c>
      <c r="DD1057" s="76" t="e" cm="1">
        <f t="array" aca="1" ref="DD1057" ca="1">INDIRECT(DD1049)/DD1056</f>
        <v>#N/A</v>
      </c>
      <c r="DE1057" s="76" t="e" cm="1">
        <f t="array" aca="1" ref="DE1057" ca="1">INDIRECT(DE1049)/DE1056</f>
        <v>#N/A</v>
      </c>
      <c r="DF1057" s="76" t="e" cm="1">
        <f t="array" aca="1" ref="DF1057" ca="1">INDIRECT(DF1049)/DF1056</f>
        <v>#N/A</v>
      </c>
      <c r="DG1057" s="76" t="e" cm="1">
        <f t="array" aca="1" ref="DG1057" ca="1">INDIRECT(DG1049)/DG1056</f>
        <v>#N/A</v>
      </c>
      <c r="DH1057" s="76" t="e" cm="1">
        <f t="array" aca="1" ref="DH1057" ca="1">INDIRECT(DH1049)/DH1056</f>
        <v>#N/A</v>
      </c>
      <c r="DI1057" s="76" t="e" cm="1">
        <f t="array" aca="1" ref="DI1057" ca="1">INDIRECT(DI1049)/DI1056</f>
        <v>#N/A</v>
      </c>
      <c r="DJ1057" s="76" t="e" cm="1">
        <f t="array" aca="1" ref="DJ1057" ca="1">INDIRECT(DJ1049)/DJ1056</f>
        <v>#N/A</v>
      </c>
      <c r="DK1057" s="76" t="e" cm="1">
        <f t="array" aca="1" ref="DK1057" ca="1">INDIRECT(DK1049)/DK1056</f>
        <v>#N/A</v>
      </c>
      <c r="DL1057" s="76" t="e" cm="1">
        <f t="array" aca="1" ref="DL1057" ca="1">INDIRECT(DL1049)/DL1056</f>
        <v>#N/A</v>
      </c>
    </row>
    <row r="1058" spans="1:116" x14ac:dyDescent="0.4">
      <c r="B1058" t="str">
        <f>E1058</f>
        <v>1058 DCSCAC-S</v>
      </c>
      <c r="D1058" t="s">
        <v>158</v>
      </c>
      <c r="E1058" s="8" t="str">
        <f t="shared" si="1206"/>
        <v>1058 DCSCAC-S</v>
      </c>
      <c r="G1058" s="145" t="s">
        <v>197</v>
      </c>
      <c r="H1058" s="12"/>
      <c r="I1058" s="60"/>
      <c r="J1058" s="60"/>
      <c r="K1058" s="18">
        <v>20</v>
      </c>
      <c r="L1058" s="18">
        <v>20</v>
      </c>
      <c r="M1058" s="18">
        <v>20</v>
      </c>
      <c r="N1058" s="18">
        <v>20</v>
      </c>
      <c r="O1058" s="18">
        <v>20</v>
      </c>
      <c r="P1058" s="18">
        <v>20</v>
      </c>
      <c r="R1058" s="19"/>
      <c r="S1058" s="147" cm="1">
        <f t="array" ref="S1058">INDEX($K:$P,ROW(),MATCH(S$3,$K$2:$P$2,0))</f>
        <v>20</v>
      </c>
      <c r="T1058" s="147" cm="1">
        <f t="array" ref="T1058">INDEX($K:$P,ROW(),MATCH(T$3,$K$2:$P$2,0))</f>
        <v>20</v>
      </c>
      <c r="U1058" s="147" cm="1">
        <f t="array" ref="U1058">INDEX($K:$P,ROW(),MATCH(U$3,$K$2:$P$2,0))</f>
        <v>20</v>
      </c>
      <c r="V1058" s="147" cm="1">
        <f t="array" ref="V1058">INDEX($K:$P,ROW(),MATCH(V$3,$K$2:$P$2,0))</f>
        <v>20</v>
      </c>
      <c r="W1058" s="147" cm="1">
        <f t="array" ref="W1058">INDEX($K:$P,ROW(),MATCH(W$3,$K$2:$P$2,0))</f>
        <v>20</v>
      </c>
      <c r="X1058" s="147" cm="1">
        <f t="array" ref="X1058">INDEX($K:$P,ROW(),MATCH(X$3,$K$2:$P$2,0))</f>
        <v>20</v>
      </c>
      <c r="Y1058" s="147" cm="1">
        <f t="array" ref="Y1058">INDEX($K:$P,ROW(),MATCH(Y$3,$K$2:$P$2,0))</f>
        <v>20</v>
      </c>
      <c r="Z1058" s="147" cm="1">
        <f t="array" ref="Z1058">INDEX($K:$P,ROW(),MATCH(Z$3,$K$2:$P$2,0))</f>
        <v>20</v>
      </c>
      <c r="AA1058" s="147" cm="1">
        <f t="array" ref="AA1058">INDEX($K:$P,ROW(),MATCH(AA$3,$K$2:$P$2,0))</f>
        <v>20</v>
      </c>
      <c r="AB1058" s="147" cm="1">
        <f t="array" ref="AB1058">INDEX($K:$P,ROW(),MATCH(AB$3,$K$2:$P$2,0))</f>
        <v>20</v>
      </c>
      <c r="AC1058" s="147" cm="1">
        <f t="array" ref="AC1058">INDEX($K:$P,ROW(),MATCH(AC$3,$K$2:$P$2,0))</f>
        <v>20</v>
      </c>
      <c r="AD1058" s="147" cm="1">
        <f t="array" ref="AD1058">INDEX($K:$P,ROW(),MATCH(AD$3,$K$2:$P$2,0))</f>
        <v>20</v>
      </c>
      <c r="AE1058" s="147" cm="1">
        <f t="array" ref="AE1058">INDEX($K:$P,ROW(),MATCH(AE$3,$K$2:$P$2,0))</f>
        <v>20</v>
      </c>
      <c r="AF1058" s="147" cm="1">
        <f t="array" ref="AF1058">INDEX($K:$P,ROW(),MATCH(AF$3,$K$2:$P$2,0))</f>
        <v>20</v>
      </c>
      <c r="AG1058" s="147" cm="1">
        <f t="array" ref="AG1058">INDEX($K:$P,ROW(),MATCH(AG$3,$K$2:$P$2,0))</f>
        <v>20</v>
      </c>
      <c r="AH1058" s="147" cm="1">
        <f t="array" ref="AH1058">INDEX($K:$P,ROW(),MATCH(AH$3,$K$2:$P$2,0))</f>
        <v>20</v>
      </c>
      <c r="AI1058" s="147" cm="1">
        <f t="array" ref="AI1058">INDEX($K:$P,ROW(),MATCH(AI$3,$K$2:$P$2,0))</f>
        <v>20</v>
      </c>
      <c r="AJ1058" s="147" cm="1">
        <f t="array" ref="AJ1058">INDEX($K:$P,ROW(),MATCH(AJ$3,$K$2:$P$2,0))</f>
        <v>20</v>
      </c>
      <c r="AK1058" s="147" cm="1">
        <f t="array" ref="AK1058">INDEX($K:$P,ROW(),MATCH(AK$3,$K$2:$P$2,0))</f>
        <v>20</v>
      </c>
      <c r="AL1058" s="147" cm="1">
        <f t="array" ref="AL1058">INDEX($K:$P,ROW(),MATCH(AL$3,$K$2:$P$2,0))</f>
        <v>20</v>
      </c>
      <c r="AM1058" s="147" cm="1">
        <f t="array" ref="AM1058">INDEX($K:$P,ROW(),MATCH(AM$3,$K$2:$P$2,0))</f>
        <v>20</v>
      </c>
      <c r="AN1058" s="147" cm="1">
        <f t="array" ref="AN1058">INDEX($K:$P,ROW(),MATCH(AN$3,$K$2:$P$2,0))</f>
        <v>20</v>
      </c>
      <c r="AO1058" s="147" cm="1">
        <f t="array" ref="AO1058">INDEX($K:$P,ROW(),MATCH(AO$3,$K$2:$P$2,0))</f>
        <v>20</v>
      </c>
      <c r="AP1058" s="147" cm="1">
        <f t="array" ref="AP1058">INDEX($K:$P,ROW(),MATCH(AP$3,$K$2:$P$2,0))</f>
        <v>20</v>
      </c>
      <c r="AQ1058" s="147" cm="1">
        <f t="array" ref="AQ1058">INDEX($K:$P,ROW(),MATCH(AQ$3,$K$2:$P$2,0))</f>
        <v>20</v>
      </c>
      <c r="AR1058" s="147" cm="1">
        <f t="array" ref="AR1058">INDEX($K:$P,ROW(),MATCH(AR$3,$K$2:$P$2,0))</f>
        <v>20</v>
      </c>
      <c r="AS1058" s="147" cm="1">
        <f t="array" ref="AS1058">INDEX($K:$P,ROW(),MATCH(AS$3,$K$2:$P$2,0))</f>
        <v>20</v>
      </c>
      <c r="AT1058" s="147" cm="1">
        <f t="array" ref="AT1058">INDEX($K:$P,ROW(),MATCH(AT$3,$K$2:$P$2,0))</f>
        <v>20</v>
      </c>
      <c r="AU1058" s="147" cm="1">
        <f t="array" ref="AU1058">INDEX($K:$P,ROW(),MATCH(AU$3,$K$2:$P$2,0))</f>
        <v>20</v>
      </c>
      <c r="AV1058" s="147" cm="1">
        <f t="array" ref="AV1058">INDEX($K:$P,ROW(),MATCH(AV$3,$K$2:$P$2,0))</f>
        <v>20</v>
      </c>
      <c r="AW1058" s="147" cm="1">
        <f t="array" ref="AW1058">INDEX($K:$P,ROW(),MATCH(AW$3,$K$2:$P$2,0))</f>
        <v>20</v>
      </c>
      <c r="AX1058" s="147" cm="1">
        <f t="array" ref="AX1058">INDEX($K:$P,ROW(),MATCH(AX$3,$K$2:$P$2,0))</f>
        <v>20</v>
      </c>
      <c r="AY1058" s="147" cm="1">
        <f t="array" ref="AY1058">INDEX($K:$P,ROW(),MATCH(AY$3,$K$2:$P$2,0))</f>
        <v>20</v>
      </c>
      <c r="AZ1058" s="147" cm="1">
        <f t="array" ref="AZ1058">INDEX($K:$P,ROW(),MATCH(AZ$3,$K$2:$P$2,0))</f>
        <v>20</v>
      </c>
      <c r="BA1058" s="147" cm="1">
        <f t="array" ref="BA1058">INDEX($K:$P,ROW(),MATCH(BA$3,$K$2:$P$2,0))</f>
        <v>20</v>
      </c>
      <c r="BB1058" s="147" cm="1">
        <f t="array" ref="BB1058">INDEX($K:$P,ROW(),MATCH(BB$3,$K$2:$P$2,0))</f>
        <v>20</v>
      </c>
      <c r="BC1058" s="147" cm="1">
        <f t="array" ref="BC1058">INDEX($K:$P,ROW(),MATCH(BC$3,$K$2:$P$2,0))</f>
        <v>20</v>
      </c>
      <c r="BD1058" s="147" cm="1">
        <f t="array" ref="BD1058">INDEX($K:$P,ROW(),MATCH(BD$3,$K$2:$P$2,0))</f>
        <v>20</v>
      </c>
      <c r="BE1058" s="147" cm="1">
        <f t="array" ref="BE1058">INDEX($K:$P,ROW(),MATCH(BE$3,$K$2:$P$2,0))</f>
        <v>20</v>
      </c>
      <c r="BF1058" s="147" cm="1">
        <f t="array" ref="BF1058">INDEX($K:$P,ROW(),MATCH(BF$3,$K$2:$P$2,0))</f>
        <v>20</v>
      </c>
      <c r="BG1058" s="147" cm="1">
        <f t="array" ref="BG1058">INDEX($K:$P,ROW(),MATCH(BG$3,$K$2:$P$2,0))</f>
        <v>20</v>
      </c>
      <c r="BH1058" s="147" cm="1">
        <f t="array" ref="BH1058">INDEX($K:$P,ROW(),MATCH(BH$3,$K$2:$P$2,0))</f>
        <v>20</v>
      </c>
      <c r="BI1058" s="147" cm="1">
        <f t="array" ref="BI1058">INDEX($K:$P,ROW(),MATCH(BI$3,$K$2:$P$2,0))</f>
        <v>20</v>
      </c>
      <c r="BJ1058" s="147" cm="1">
        <f t="array" ref="BJ1058">INDEX($K:$P,ROW(),MATCH(BJ$3,$K$2:$P$2,0))</f>
        <v>20</v>
      </c>
      <c r="BK1058" s="147" cm="1">
        <f t="array" ref="BK1058">INDEX($K:$P,ROW(),MATCH(BK$3,$K$2:$P$2,0))</f>
        <v>20</v>
      </c>
      <c r="BL1058" s="147" cm="1">
        <f t="array" ref="BL1058">INDEX($K:$P,ROW(),MATCH(BL$3,$K$2:$P$2,0))</f>
        <v>20</v>
      </c>
      <c r="BM1058" s="147" cm="1">
        <f t="array" ref="BM1058">INDEX($K:$P,ROW(),MATCH(BM$3,$K$2:$P$2,0))</f>
        <v>20</v>
      </c>
      <c r="BN1058" s="147" cm="1">
        <f t="array" ref="BN1058">INDEX($K:$P,ROW(),MATCH(BN$3,$K$2:$P$2,0))</f>
        <v>20</v>
      </c>
      <c r="BO1058" s="147" cm="1">
        <f t="array" ref="BO1058">INDEX($K:$P,ROW(),MATCH(BO$3,$K$2:$P$2,0))</f>
        <v>20</v>
      </c>
      <c r="BP1058" s="147" cm="1">
        <f t="array" ref="BP1058">INDEX($K:$P,ROW(),MATCH(BP$3,$K$2:$P$2,0))</f>
        <v>20</v>
      </c>
      <c r="BQ1058" s="147" cm="1">
        <f t="array" ref="BQ1058">INDEX($K:$P,ROW(),MATCH(BQ$3,$K$2:$P$2,0))</f>
        <v>20</v>
      </c>
      <c r="BR1058" s="147" cm="1">
        <f t="array" ref="BR1058">INDEX($K:$P,ROW(),MATCH(BR$3,$K$2:$P$2,0))</f>
        <v>20</v>
      </c>
      <c r="BS1058" s="147" cm="1">
        <f t="array" ref="BS1058">INDEX($K:$P,ROW(),MATCH(BS$3,$K$2:$P$2,0))</f>
        <v>20</v>
      </c>
      <c r="BT1058" s="147" cm="1">
        <f t="array" ref="BT1058">INDEX($K:$P,ROW(),MATCH(BT$3,$K$2:$P$2,0))</f>
        <v>20</v>
      </c>
      <c r="BU1058" s="147" cm="1">
        <f t="array" ref="BU1058">INDEX($K:$P,ROW(),MATCH(BU$3,$K$2:$P$2,0))</f>
        <v>20</v>
      </c>
      <c r="BV1058" s="147" cm="1">
        <f t="array" ref="BV1058">INDEX($K:$P,ROW(),MATCH(BV$3,$K$2:$P$2,0))</f>
        <v>20</v>
      </c>
      <c r="BW1058" s="147" cm="1">
        <f t="array" ref="BW1058">INDEX($K:$P,ROW(),MATCH(BW$3,$K$2:$P$2,0))</f>
        <v>20</v>
      </c>
      <c r="BX1058" s="147" cm="1">
        <f t="array" ref="BX1058">INDEX($K:$P,ROW(),MATCH(BX$3,$K$2:$P$2,0))</f>
        <v>20</v>
      </c>
      <c r="BY1058" s="147" cm="1">
        <f t="array" ref="BY1058">INDEX($K:$P,ROW(),MATCH(BY$3,$K$2:$P$2,0))</f>
        <v>20</v>
      </c>
      <c r="BZ1058" s="147" cm="1">
        <f t="array" ref="BZ1058">INDEX($K:$P,ROW(),MATCH(BZ$3,$K$2:$P$2,0))</f>
        <v>20</v>
      </c>
      <c r="CA1058" s="147" cm="1">
        <f t="array" ref="CA1058">INDEX($K:$P,ROW(),MATCH(CA$3,$K$2:$P$2,0))</f>
        <v>20</v>
      </c>
      <c r="CB1058" s="147" cm="1">
        <f t="array" ref="CB1058">INDEX($K:$P,ROW(),MATCH(CB$3,$K$2:$P$2,0))</f>
        <v>20</v>
      </c>
      <c r="CC1058" s="147" cm="1">
        <f t="array" ref="CC1058">INDEX($K:$P,ROW(),MATCH(CC$3,$K$2:$P$2,0))</f>
        <v>20</v>
      </c>
      <c r="CD1058" s="147" cm="1">
        <f t="array" ref="CD1058">INDEX($K:$P,ROW(),MATCH(CD$3,$K$2:$P$2,0))</f>
        <v>20</v>
      </c>
      <c r="CE1058" s="147" cm="1">
        <f t="array" ref="CE1058">INDEX($K:$P,ROW(),MATCH(CE$3,$K$2:$P$2,0))</f>
        <v>20</v>
      </c>
      <c r="CF1058" s="147" cm="1">
        <f t="array" ref="CF1058">INDEX($K:$P,ROW(),MATCH(CF$3,$K$2:$P$2,0))</f>
        <v>20</v>
      </c>
      <c r="CG1058" s="147" cm="1">
        <f t="array" ref="CG1058">INDEX($K:$P,ROW(),MATCH(CG$3,$K$2:$P$2,0))</f>
        <v>20</v>
      </c>
      <c r="CH1058" s="147" cm="1">
        <f t="array" ref="CH1058">INDEX($K:$P,ROW(),MATCH(CH$3,$K$2:$P$2,0))</f>
        <v>20</v>
      </c>
      <c r="CI1058" s="147" cm="1">
        <f t="array" ref="CI1058">INDEX($K:$P,ROW(),MATCH(CI$3,$K$2:$P$2,0))</f>
        <v>20</v>
      </c>
      <c r="CJ1058" s="147" cm="1">
        <f t="array" ref="CJ1058">INDEX($K:$P,ROW(),MATCH(CJ$3,$K$2:$P$2,0))</f>
        <v>20</v>
      </c>
      <c r="CK1058" s="147" cm="1">
        <f t="array" ref="CK1058">INDEX($K:$P,ROW(),MATCH(CK$3,$K$2:$P$2,0))</f>
        <v>20</v>
      </c>
      <c r="CL1058" s="147" cm="1">
        <f t="array" ref="CL1058">INDEX($K:$P,ROW(),MATCH(CL$3,$K$2:$P$2,0))</f>
        <v>20</v>
      </c>
      <c r="CN1058" s="60"/>
      <c r="CO1058" s="147" t="e" cm="1">
        <f t="array" ref="CO1058">INDEX($K:$P,ROW(),MATCH(CO$3,$K$2:$P$2,0))</f>
        <v>#N/A</v>
      </c>
      <c r="CP1058" s="147" t="e" cm="1">
        <f t="array" ref="CP1058">INDEX($K:$P,ROW(),MATCH(CP$3,$K$2:$P$2,0))</f>
        <v>#N/A</v>
      </c>
      <c r="CQ1058" s="147" t="e" cm="1">
        <f t="array" ref="CQ1058">INDEX($K:$P,ROW(),MATCH(CQ$3,$K$2:$P$2,0))</f>
        <v>#N/A</v>
      </c>
      <c r="CR1058" s="147" t="e" cm="1">
        <f t="array" ref="CR1058">INDEX($K:$P,ROW(),MATCH(CR$3,$K$2:$P$2,0))</f>
        <v>#N/A</v>
      </c>
      <c r="CS1058" s="147" t="e" cm="1">
        <f t="array" ref="CS1058">INDEX($K:$P,ROW(),MATCH(CS$3,$K$2:$P$2,0))</f>
        <v>#N/A</v>
      </c>
      <c r="CT1058" s="147" t="e" cm="1">
        <f t="array" ref="CT1058">INDEX($K:$P,ROW(),MATCH(CT$3,$K$2:$P$2,0))</f>
        <v>#N/A</v>
      </c>
      <c r="CU1058" s="147" t="e" cm="1">
        <f t="array" ref="CU1058">INDEX($K:$P,ROW(),MATCH(CU$3,$K$2:$P$2,0))</f>
        <v>#N/A</v>
      </c>
      <c r="CV1058" s="147" t="e" cm="1">
        <f t="array" ref="CV1058">INDEX($K:$P,ROW(),MATCH(CV$3,$K$2:$P$2,0))</f>
        <v>#N/A</v>
      </c>
      <c r="CW1058" s="147" t="e" cm="1">
        <f t="array" ref="CW1058">INDEX($K:$P,ROW(),MATCH(CW$3,$K$2:$P$2,0))</f>
        <v>#N/A</v>
      </c>
      <c r="CX1058" s="147" t="e" cm="1">
        <f t="array" ref="CX1058">INDEX($K:$P,ROW(),MATCH(CX$3,$K$2:$P$2,0))</f>
        <v>#N/A</v>
      </c>
      <c r="CY1058" s="147" t="e" cm="1">
        <f t="array" ref="CY1058">INDEX($K:$P,ROW(),MATCH(CY$3,$K$2:$P$2,0))</f>
        <v>#N/A</v>
      </c>
      <c r="CZ1058" s="147" t="e" cm="1">
        <f t="array" ref="CZ1058">INDEX($K:$P,ROW(),MATCH(CZ$3,$K$2:$P$2,0))</f>
        <v>#N/A</v>
      </c>
      <c r="DA1058" s="147" t="e" cm="1">
        <f t="array" ref="DA1058">INDEX($K:$P,ROW(),MATCH(DA$3,$K$2:$P$2,0))</f>
        <v>#N/A</v>
      </c>
      <c r="DB1058" s="147" t="e" cm="1">
        <f t="array" ref="DB1058">INDEX($K:$P,ROW(),MATCH(DB$3,$K$2:$P$2,0))</f>
        <v>#N/A</v>
      </c>
      <c r="DC1058" s="147" t="e" cm="1">
        <f t="array" ref="DC1058">INDEX($K:$P,ROW(),MATCH(DC$3,$K$2:$P$2,0))</f>
        <v>#N/A</v>
      </c>
      <c r="DD1058" s="147" t="e" cm="1">
        <f t="array" ref="DD1058">INDEX($K:$P,ROW(),MATCH(DD$3,$K$2:$P$2,0))</f>
        <v>#N/A</v>
      </c>
      <c r="DE1058" s="147" t="e" cm="1">
        <f t="array" ref="DE1058">INDEX($K:$P,ROW(),MATCH(DE$3,$K$2:$P$2,0))</f>
        <v>#N/A</v>
      </c>
      <c r="DF1058" s="147" t="e" cm="1">
        <f t="array" ref="DF1058">INDEX($K:$P,ROW(),MATCH(DF$3,$K$2:$P$2,0))</f>
        <v>#N/A</v>
      </c>
      <c r="DG1058" s="147" t="e" cm="1">
        <f t="array" ref="DG1058">INDEX($K:$P,ROW(),MATCH(DG$3,$K$2:$P$2,0))</f>
        <v>#N/A</v>
      </c>
      <c r="DH1058" s="147" t="e" cm="1">
        <f t="array" ref="DH1058">INDEX($K:$P,ROW(),MATCH(DH$3,$K$2:$P$2,0))</f>
        <v>#N/A</v>
      </c>
      <c r="DI1058" s="147" t="e" cm="1">
        <f t="array" ref="DI1058">INDEX($K:$P,ROW(),MATCH(DI$3,$K$2:$P$2,0))</f>
        <v>#N/A</v>
      </c>
      <c r="DJ1058" s="147" t="e" cm="1">
        <f t="array" ref="DJ1058">INDEX($K:$P,ROW(),MATCH(DJ$3,$K$2:$P$2,0))</f>
        <v>#N/A</v>
      </c>
      <c r="DK1058" s="147" t="e" cm="1">
        <f t="array" ref="DK1058">INDEX($K:$P,ROW(),MATCH(DK$3,$K$2:$P$2,0))</f>
        <v>#N/A</v>
      </c>
      <c r="DL1058" s="147" t="e" cm="1">
        <f t="array" ref="DL1058">INDEX($K:$P,ROW(),MATCH(DL$3,$K$2:$P$2,0))</f>
        <v>#N/A</v>
      </c>
    </row>
    <row r="1059" spans="1:116" x14ac:dyDescent="0.4">
      <c r="C1059" t="s">
        <v>203</v>
      </c>
      <c r="D1059" t="s">
        <v>158</v>
      </c>
      <c r="E1059" s="8" t="str">
        <f t="shared" si="1206"/>
        <v>1059 DCSCAC-S</v>
      </c>
      <c r="G1059" s="126" t="str">
        <f>"Expense - "&amp;SUBSTITUTE(G1054,":","")</f>
        <v>Expense - Seller acquisition cost</v>
      </c>
      <c r="H1059" s="27"/>
      <c r="I1059" s="78"/>
      <c r="J1059" s="78"/>
      <c r="K1059" s="63">
        <f ca="1">SUMIF($3:$3,K$2,1059:1059)</f>
        <v>-120000</v>
      </c>
      <c r="L1059" s="63">
        <f t="shared" ref="L1059:P1059" ca="1" si="1207">SUMIF($3:$3,L$2,1059:1059)</f>
        <v>-120000</v>
      </c>
      <c r="M1059" s="63">
        <f t="shared" ca="1" si="1207"/>
        <v>-120000</v>
      </c>
      <c r="N1059" s="63">
        <f t="shared" ca="1" si="1207"/>
        <v>-120000</v>
      </c>
      <c r="O1059" s="63">
        <f t="shared" ca="1" si="1207"/>
        <v>-120000</v>
      </c>
      <c r="P1059" s="63">
        <f t="shared" ca="1" si="1207"/>
        <v>-120000</v>
      </c>
      <c r="R1059" s="33"/>
      <c r="S1059" s="148">
        <f t="shared" ref="S1059:AX1059" ca="1" si="1208">-S1058*S1057</f>
        <v>-10000</v>
      </c>
      <c r="T1059" s="148">
        <f t="shared" ca="1" si="1208"/>
        <v>-10000</v>
      </c>
      <c r="U1059" s="148">
        <f t="shared" ca="1" si="1208"/>
        <v>-10000</v>
      </c>
      <c r="V1059" s="148">
        <f t="shared" ca="1" si="1208"/>
        <v>-10000</v>
      </c>
      <c r="W1059" s="148">
        <f t="shared" ca="1" si="1208"/>
        <v>-10000</v>
      </c>
      <c r="X1059" s="148">
        <f t="shared" ca="1" si="1208"/>
        <v>-10000</v>
      </c>
      <c r="Y1059" s="148">
        <f t="shared" ca="1" si="1208"/>
        <v>-10000</v>
      </c>
      <c r="Z1059" s="148">
        <f t="shared" ca="1" si="1208"/>
        <v>-10000</v>
      </c>
      <c r="AA1059" s="148">
        <f t="shared" ca="1" si="1208"/>
        <v>-10000</v>
      </c>
      <c r="AB1059" s="148">
        <f t="shared" ca="1" si="1208"/>
        <v>-10000</v>
      </c>
      <c r="AC1059" s="148">
        <f t="shared" ca="1" si="1208"/>
        <v>-10000</v>
      </c>
      <c r="AD1059" s="148">
        <f t="shared" ca="1" si="1208"/>
        <v>-10000</v>
      </c>
      <c r="AE1059" s="148">
        <f t="shared" ca="1" si="1208"/>
        <v>-10000</v>
      </c>
      <c r="AF1059" s="148">
        <f t="shared" ca="1" si="1208"/>
        <v>-10000</v>
      </c>
      <c r="AG1059" s="148">
        <f t="shared" ca="1" si="1208"/>
        <v>-10000</v>
      </c>
      <c r="AH1059" s="148">
        <f t="shared" ca="1" si="1208"/>
        <v>-10000</v>
      </c>
      <c r="AI1059" s="148">
        <f t="shared" ca="1" si="1208"/>
        <v>-10000</v>
      </c>
      <c r="AJ1059" s="148">
        <f t="shared" ca="1" si="1208"/>
        <v>-10000</v>
      </c>
      <c r="AK1059" s="148">
        <f t="shared" ca="1" si="1208"/>
        <v>-10000</v>
      </c>
      <c r="AL1059" s="148">
        <f t="shared" ca="1" si="1208"/>
        <v>-10000</v>
      </c>
      <c r="AM1059" s="148">
        <f t="shared" ca="1" si="1208"/>
        <v>-10000</v>
      </c>
      <c r="AN1059" s="148">
        <f t="shared" ca="1" si="1208"/>
        <v>-10000</v>
      </c>
      <c r="AO1059" s="148">
        <f t="shared" ca="1" si="1208"/>
        <v>-10000</v>
      </c>
      <c r="AP1059" s="148">
        <f t="shared" ca="1" si="1208"/>
        <v>-10000</v>
      </c>
      <c r="AQ1059" s="148">
        <f t="shared" ca="1" si="1208"/>
        <v>-10000</v>
      </c>
      <c r="AR1059" s="148">
        <f t="shared" ca="1" si="1208"/>
        <v>-10000</v>
      </c>
      <c r="AS1059" s="148">
        <f t="shared" ca="1" si="1208"/>
        <v>-10000</v>
      </c>
      <c r="AT1059" s="148">
        <f t="shared" ca="1" si="1208"/>
        <v>-10000</v>
      </c>
      <c r="AU1059" s="148">
        <f t="shared" ca="1" si="1208"/>
        <v>-10000</v>
      </c>
      <c r="AV1059" s="148">
        <f t="shared" ca="1" si="1208"/>
        <v>-10000</v>
      </c>
      <c r="AW1059" s="148">
        <f t="shared" ca="1" si="1208"/>
        <v>-10000</v>
      </c>
      <c r="AX1059" s="148">
        <f t="shared" ca="1" si="1208"/>
        <v>-10000</v>
      </c>
      <c r="AY1059" s="148">
        <f t="shared" ref="AY1059:CD1059" ca="1" si="1209">-AY1058*AY1057</f>
        <v>-10000</v>
      </c>
      <c r="AZ1059" s="148">
        <f t="shared" ca="1" si="1209"/>
        <v>-10000</v>
      </c>
      <c r="BA1059" s="148">
        <f t="shared" ca="1" si="1209"/>
        <v>-10000</v>
      </c>
      <c r="BB1059" s="148">
        <f t="shared" ca="1" si="1209"/>
        <v>-10000</v>
      </c>
      <c r="BC1059" s="148">
        <f t="shared" ca="1" si="1209"/>
        <v>-10000</v>
      </c>
      <c r="BD1059" s="148">
        <f t="shared" ca="1" si="1209"/>
        <v>-10000</v>
      </c>
      <c r="BE1059" s="148">
        <f t="shared" ca="1" si="1209"/>
        <v>-10000</v>
      </c>
      <c r="BF1059" s="148">
        <f t="shared" ca="1" si="1209"/>
        <v>-10000</v>
      </c>
      <c r="BG1059" s="148">
        <f t="shared" ca="1" si="1209"/>
        <v>-10000</v>
      </c>
      <c r="BH1059" s="148">
        <f t="shared" ca="1" si="1209"/>
        <v>-10000</v>
      </c>
      <c r="BI1059" s="148">
        <f t="shared" ca="1" si="1209"/>
        <v>-10000</v>
      </c>
      <c r="BJ1059" s="148">
        <f t="shared" ca="1" si="1209"/>
        <v>-10000</v>
      </c>
      <c r="BK1059" s="148">
        <f t="shared" ca="1" si="1209"/>
        <v>-10000</v>
      </c>
      <c r="BL1059" s="148">
        <f t="shared" ca="1" si="1209"/>
        <v>-10000</v>
      </c>
      <c r="BM1059" s="148">
        <f t="shared" ca="1" si="1209"/>
        <v>-10000</v>
      </c>
      <c r="BN1059" s="148">
        <f t="shared" ca="1" si="1209"/>
        <v>-10000</v>
      </c>
      <c r="BO1059" s="148">
        <f t="shared" ca="1" si="1209"/>
        <v>-10000</v>
      </c>
      <c r="BP1059" s="148">
        <f t="shared" ca="1" si="1209"/>
        <v>-10000</v>
      </c>
      <c r="BQ1059" s="148">
        <f t="shared" ca="1" si="1209"/>
        <v>-10000</v>
      </c>
      <c r="BR1059" s="148">
        <f t="shared" ca="1" si="1209"/>
        <v>-10000</v>
      </c>
      <c r="BS1059" s="148">
        <f t="shared" ca="1" si="1209"/>
        <v>-10000</v>
      </c>
      <c r="BT1059" s="148">
        <f t="shared" ca="1" si="1209"/>
        <v>-10000</v>
      </c>
      <c r="BU1059" s="148">
        <f t="shared" ca="1" si="1209"/>
        <v>-10000</v>
      </c>
      <c r="BV1059" s="148">
        <f t="shared" ca="1" si="1209"/>
        <v>-10000</v>
      </c>
      <c r="BW1059" s="148">
        <f t="shared" ca="1" si="1209"/>
        <v>-10000</v>
      </c>
      <c r="BX1059" s="148">
        <f t="shared" ca="1" si="1209"/>
        <v>-10000</v>
      </c>
      <c r="BY1059" s="148">
        <f t="shared" ca="1" si="1209"/>
        <v>-10000</v>
      </c>
      <c r="BZ1059" s="148">
        <f t="shared" ca="1" si="1209"/>
        <v>-10000</v>
      </c>
      <c r="CA1059" s="148">
        <f t="shared" ca="1" si="1209"/>
        <v>-10000</v>
      </c>
      <c r="CB1059" s="148">
        <f t="shared" ca="1" si="1209"/>
        <v>-10000</v>
      </c>
      <c r="CC1059" s="148">
        <f t="shared" ca="1" si="1209"/>
        <v>-10000</v>
      </c>
      <c r="CD1059" s="148">
        <f t="shared" ca="1" si="1209"/>
        <v>-10000</v>
      </c>
      <c r="CE1059" s="148">
        <f t="shared" ref="CE1059:CL1059" ca="1" si="1210">-CE1058*CE1057</f>
        <v>-10000</v>
      </c>
      <c r="CF1059" s="148">
        <f t="shared" ca="1" si="1210"/>
        <v>-10000</v>
      </c>
      <c r="CG1059" s="148">
        <f t="shared" ca="1" si="1210"/>
        <v>-10000</v>
      </c>
      <c r="CH1059" s="148">
        <f t="shared" ca="1" si="1210"/>
        <v>-10000</v>
      </c>
      <c r="CI1059" s="148">
        <f t="shared" ca="1" si="1210"/>
        <v>-10000</v>
      </c>
      <c r="CJ1059" s="148">
        <f t="shared" ca="1" si="1210"/>
        <v>-10000</v>
      </c>
      <c r="CK1059" s="148">
        <f t="shared" ca="1" si="1210"/>
        <v>-10000</v>
      </c>
      <c r="CL1059" s="148">
        <f t="shared" ca="1" si="1210"/>
        <v>-10000</v>
      </c>
      <c r="CN1059" s="78"/>
      <c r="CO1059" s="148" t="e">
        <f t="shared" ref="CO1059:DK1059" ca="1" si="1211">-CO1058*CO1057</f>
        <v>#N/A</v>
      </c>
      <c r="CP1059" s="148" t="e">
        <f t="shared" ca="1" si="1211"/>
        <v>#N/A</v>
      </c>
      <c r="CQ1059" s="148" t="e">
        <f t="shared" ca="1" si="1211"/>
        <v>#N/A</v>
      </c>
      <c r="CR1059" s="148" t="e">
        <f t="shared" ca="1" si="1211"/>
        <v>#N/A</v>
      </c>
      <c r="CS1059" s="148" t="e">
        <f t="shared" ca="1" si="1211"/>
        <v>#N/A</v>
      </c>
      <c r="CT1059" s="148" t="e">
        <f t="shared" ca="1" si="1211"/>
        <v>#N/A</v>
      </c>
      <c r="CU1059" s="148" t="e">
        <f t="shared" ca="1" si="1211"/>
        <v>#N/A</v>
      </c>
      <c r="CV1059" s="148" t="e">
        <f t="shared" ca="1" si="1211"/>
        <v>#N/A</v>
      </c>
      <c r="CW1059" s="148" t="e">
        <f t="shared" ca="1" si="1211"/>
        <v>#N/A</v>
      </c>
      <c r="CX1059" s="148" t="e">
        <f t="shared" ca="1" si="1211"/>
        <v>#N/A</v>
      </c>
      <c r="CY1059" s="148" t="e">
        <f t="shared" ca="1" si="1211"/>
        <v>#N/A</v>
      </c>
      <c r="CZ1059" s="148" t="e">
        <f t="shared" ca="1" si="1211"/>
        <v>#N/A</v>
      </c>
      <c r="DA1059" s="148" t="e">
        <f t="shared" ca="1" si="1211"/>
        <v>#N/A</v>
      </c>
      <c r="DB1059" s="148" t="e">
        <f t="shared" ca="1" si="1211"/>
        <v>#N/A</v>
      </c>
      <c r="DC1059" s="148" t="e">
        <f t="shared" ca="1" si="1211"/>
        <v>#N/A</v>
      </c>
      <c r="DD1059" s="148" t="e">
        <f t="shared" ca="1" si="1211"/>
        <v>#N/A</v>
      </c>
      <c r="DE1059" s="148" t="e">
        <f t="shared" ca="1" si="1211"/>
        <v>#N/A</v>
      </c>
      <c r="DF1059" s="148" t="e">
        <f t="shared" ca="1" si="1211"/>
        <v>#N/A</v>
      </c>
      <c r="DG1059" s="148" t="e">
        <f t="shared" ca="1" si="1211"/>
        <v>#N/A</v>
      </c>
      <c r="DH1059" s="148" t="e">
        <f t="shared" ca="1" si="1211"/>
        <v>#N/A</v>
      </c>
      <c r="DI1059" s="148" t="e">
        <f t="shared" ca="1" si="1211"/>
        <v>#N/A</v>
      </c>
      <c r="DJ1059" s="148" t="e">
        <f t="shared" ca="1" si="1211"/>
        <v>#N/A</v>
      </c>
      <c r="DK1059" s="148" t="e">
        <f t="shared" ca="1" si="1211"/>
        <v>#N/A</v>
      </c>
      <c r="DL1059" s="148" t="e">
        <f t="shared" ref="DL1059" ca="1" si="1212">-DL1058*DL1057</f>
        <v>#N/A</v>
      </c>
    </row>
    <row r="1060" spans="1:116" x14ac:dyDescent="0.4">
      <c r="B1060" t="s">
        <v>244</v>
      </c>
      <c r="D1060" t="s">
        <v>158</v>
      </c>
      <c r="E1060" s="8" t="str">
        <f t="shared" si="1206"/>
        <v>1060 DCSCAC-S</v>
      </c>
      <c r="S1060" s="72"/>
      <c r="T1060" s="72"/>
      <c r="U1060" s="72"/>
      <c r="V1060" s="72"/>
      <c r="W1060" s="72"/>
      <c r="X1060" s="72"/>
      <c r="Y1060" s="72"/>
      <c r="Z1060" s="72"/>
      <c r="AA1060" s="72"/>
      <c r="AB1060" s="72"/>
      <c r="AC1060" s="72"/>
      <c r="AD1060" s="72"/>
      <c r="AE1060" s="72"/>
      <c r="AF1060" s="72"/>
      <c r="AG1060" s="72"/>
      <c r="AH1060" s="72"/>
      <c r="AI1060" s="72"/>
      <c r="AJ1060" s="72"/>
      <c r="AK1060" s="72"/>
      <c r="AL1060" s="72"/>
      <c r="AM1060" s="72"/>
      <c r="AN1060" s="72"/>
      <c r="AO1060" s="72"/>
      <c r="AP1060" s="72"/>
      <c r="AQ1060" s="72"/>
      <c r="AR1060" s="72"/>
      <c r="AS1060" s="72"/>
      <c r="AT1060" s="72"/>
      <c r="AU1060" s="72"/>
      <c r="AV1060" s="72"/>
      <c r="AW1060" s="72"/>
      <c r="AX1060" s="72"/>
      <c r="AY1060" s="72"/>
      <c r="AZ1060" s="72"/>
      <c r="BA1060" s="72"/>
      <c r="BB1060" s="72"/>
      <c r="BC1060" s="72"/>
      <c r="BD1060" s="72"/>
      <c r="BE1060" s="72"/>
      <c r="BF1060" s="72"/>
      <c r="BG1060" s="72"/>
      <c r="BH1060" s="72"/>
      <c r="BI1060" s="72"/>
      <c r="BJ1060" s="72"/>
      <c r="BK1060" s="72"/>
      <c r="BL1060" s="72"/>
      <c r="BM1060" s="72"/>
      <c r="BN1060" s="72"/>
      <c r="BO1060" s="72"/>
      <c r="BP1060" s="72"/>
      <c r="BQ1060" s="72"/>
      <c r="BR1060" s="72"/>
      <c r="BS1060" s="72"/>
      <c r="BT1060" s="72"/>
      <c r="BU1060" s="72"/>
      <c r="BV1060" s="72"/>
      <c r="BW1060" s="72"/>
      <c r="BX1060" s="72"/>
      <c r="BY1060" s="72"/>
      <c r="BZ1060" s="72"/>
      <c r="CA1060" s="72"/>
      <c r="CB1060" s="72"/>
      <c r="CC1060" s="72"/>
      <c r="CD1060" s="72"/>
      <c r="CE1060" s="72"/>
      <c r="CF1060" s="72"/>
      <c r="CG1060" s="72"/>
      <c r="CH1060" s="72"/>
      <c r="CI1060" s="72"/>
      <c r="CJ1060" s="72"/>
      <c r="CK1060" s="72"/>
      <c r="CL1060" s="72"/>
      <c r="CO1060" s="72"/>
      <c r="CP1060" s="72"/>
      <c r="CQ1060" s="72"/>
      <c r="CR1060" s="72"/>
      <c r="CS1060" s="72"/>
      <c r="CT1060" s="72"/>
      <c r="CU1060" s="72"/>
      <c r="CV1060" s="72"/>
      <c r="CW1060" s="72"/>
      <c r="CX1060" s="72"/>
      <c r="CY1060" s="72"/>
      <c r="CZ1060" s="72"/>
      <c r="DA1060" s="72"/>
      <c r="DB1060" s="72"/>
      <c r="DC1060" s="72"/>
      <c r="DD1060" s="72"/>
      <c r="DE1060" s="72"/>
      <c r="DF1060" s="72"/>
      <c r="DG1060" s="72"/>
      <c r="DH1060" s="72"/>
      <c r="DI1060" s="72"/>
      <c r="DJ1060" s="72"/>
      <c r="DK1060" s="72"/>
      <c r="DL1060" s="72"/>
    </row>
    <row r="1061" spans="1:116" x14ac:dyDescent="0.4">
      <c r="B1061" t="s">
        <v>332</v>
      </c>
      <c r="D1061" t="s">
        <v>158</v>
      </c>
      <c r="E1061" s="8" t="str">
        <f t="shared" si="1206"/>
        <v>1061 DCSCAC-S</v>
      </c>
      <c r="G1061" s="136" t="str">
        <f>G1046</f>
        <v>(Primary label)</v>
      </c>
      <c r="H1061" s="27"/>
      <c r="I1061" s="78"/>
      <c r="J1061" s="78"/>
      <c r="K1061" s="33"/>
      <c r="L1061" s="33"/>
      <c r="M1061" s="33"/>
      <c r="N1061" s="33"/>
      <c r="O1061" s="33"/>
      <c r="P1061" s="33"/>
      <c r="R1061" s="33"/>
      <c r="S1061" s="77"/>
      <c r="T1061" s="77"/>
      <c r="U1061" s="77"/>
      <c r="V1061" s="77"/>
      <c r="W1061" s="77"/>
      <c r="X1061" s="77"/>
      <c r="Y1061" s="77"/>
      <c r="Z1061" s="77"/>
      <c r="AA1061" s="77"/>
      <c r="AB1061" s="77"/>
      <c r="AC1061" s="77"/>
      <c r="AD1061" s="77"/>
      <c r="AE1061" s="77"/>
      <c r="AF1061" s="77"/>
      <c r="AG1061" s="77"/>
      <c r="AH1061" s="77"/>
      <c r="AI1061" s="77"/>
      <c r="AJ1061" s="77"/>
      <c r="AK1061" s="77"/>
      <c r="AL1061" s="77"/>
      <c r="AM1061" s="77"/>
      <c r="AN1061" s="77"/>
      <c r="AO1061" s="77"/>
      <c r="AP1061" s="77"/>
      <c r="AQ1061" s="77"/>
      <c r="AR1061" s="77"/>
      <c r="AS1061" s="77"/>
      <c r="AT1061" s="77"/>
      <c r="AU1061" s="77"/>
      <c r="AV1061" s="77"/>
      <c r="AW1061" s="77"/>
      <c r="AX1061" s="77"/>
      <c r="AY1061" s="77"/>
      <c r="AZ1061" s="77"/>
      <c r="BA1061" s="77"/>
      <c r="BB1061" s="77"/>
      <c r="BC1061" s="77"/>
      <c r="BD1061" s="77"/>
      <c r="BE1061" s="77"/>
      <c r="BF1061" s="77"/>
      <c r="BG1061" s="77"/>
      <c r="BH1061" s="77"/>
      <c r="BI1061" s="77"/>
      <c r="BJ1061" s="77"/>
      <c r="BK1061" s="77"/>
      <c r="BL1061" s="77"/>
      <c r="BM1061" s="77"/>
      <c r="BN1061" s="77"/>
      <c r="BO1061" s="77"/>
      <c r="BP1061" s="77"/>
      <c r="BQ1061" s="77"/>
      <c r="BR1061" s="77"/>
      <c r="BS1061" s="77"/>
      <c r="BT1061" s="77"/>
      <c r="BU1061" s="77"/>
      <c r="BV1061" s="77"/>
      <c r="BW1061" s="77"/>
      <c r="BX1061" s="77"/>
      <c r="BY1061" s="77"/>
      <c r="BZ1061" s="77"/>
      <c r="CA1061" s="77"/>
      <c r="CB1061" s="77"/>
      <c r="CC1061" s="77"/>
      <c r="CD1061" s="77"/>
      <c r="CE1061" s="77"/>
      <c r="CF1061" s="77"/>
      <c r="CG1061" s="77"/>
      <c r="CH1061" s="77"/>
      <c r="CI1061" s="77"/>
      <c r="CJ1061" s="77"/>
      <c r="CK1061" s="77"/>
      <c r="CL1061" s="77"/>
      <c r="CN1061" s="78"/>
      <c r="CO1061" s="77"/>
      <c r="CP1061" s="77"/>
      <c r="CQ1061" s="77"/>
      <c r="CR1061" s="77"/>
      <c r="CS1061" s="77"/>
      <c r="CT1061" s="77"/>
      <c r="CU1061" s="77"/>
      <c r="CV1061" s="77"/>
      <c r="CW1061" s="77"/>
      <c r="CX1061" s="77"/>
      <c r="CY1061" s="77"/>
      <c r="CZ1061" s="77"/>
      <c r="DA1061" s="77"/>
      <c r="DB1061" s="77"/>
      <c r="DC1061" s="77"/>
      <c r="DD1061" s="77"/>
      <c r="DE1061" s="77"/>
      <c r="DF1061" s="77"/>
      <c r="DG1061" s="77"/>
      <c r="DH1061" s="77"/>
      <c r="DI1061" s="77"/>
      <c r="DJ1061" s="77"/>
      <c r="DK1061" s="77"/>
      <c r="DL1061" s="77"/>
    </row>
    <row r="1062" spans="1:116" x14ac:dyDescent="0.4">
      <c r="B1062" t="s">
        <v>332</v>
      </c>
      <c r="D1062" t="s">
        <v>158</v>
      </c>
      <c r="E1062" s="8" t="str">
        <f>ROW()&amp;" "&amp;D1062</f>
        <v>1062 DCSCAC-S</v>
      </c>
      <c r="G1062" s="136" t="str">
        <f>G1047</f>
        <v>primary unit</v>
      </c>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c r="DK1062" s="72"/>
      <c r="DL1062" s="72"/>
    </row>
    <row r="1063" spans="1:116" x14ac:dyDescent="0.4">
      <c r="B1063" t="s">
        <v>332</v>
      </c>
      <c r="D1063" t="s">
        <v>158</v>
      </c>
      <c r="E1063" s="8" t="str">
        <f t="shared" si="1206"/>
        <v>1063 DCSCAC-S</v>
      </c>
      <c r="G1063" s="136" t="str">
        <f>G1048</f>
        <v>Primary revenue driver</v>
      </c>
      <c r="K1063" s="53"/>
      <c r="L1063" s="53"/>
      <c r="M1063" s="53"/>
      <c r="N1063" s="53"/>
      <c r="O1063" s="53"/>
      <c r="P1063" s="53"/>
      <c r="R1063" s="24"/>
      <c r="S1063" s="179" t="str">
        <f t="shared" ref="S1063:AX1063" si="1213">S1048</f>
        <v>S$16</v>
      </c>
      <c r="T1063" s="179" t="str">
        <f t="shared" si="1213"/>
        <v>T$16</v>
      </c>
      <c r="U1063" s="179" t="str">
        <f t="shared" si="1213"/>
        <v>U$16</v>
      </c>
      <c r="V1063" s="179" t="str">
        <f t="shared" si="1213"/>
        <v>V$16</v>
      </c>
      <c r="W1063" s="179" t="str">
        <f t="shared" si="1213"/>
        <v>W$16</v>
      </c>
      <c r="X1063" s="179" t="str">
        <f t="shared" si="1213"/>
        <v>X$16</v>
      </c>
      <c r="Y1063" s="179" t="str">
        <f t="shared" si="1213"/>
        <v>Y$16</v>
      </c>
      <c r="Z1063" s="179" t="str">
        <f t="shared" si="1213"/>
        <v>Z$16</v>
      </c>
      <c r="AA1063" s="179" t="str">
        <f t="shared" si="1213"/>
        <v>AA$16</v>
      </c>
      <c r="AB1063" s="179" t="str">
        <f t="shared" si="1213"/>
        <v>AB$16</v>
      </c>
      <c r="AC1063" s="179" t="str">
        <f t="shared" si="1213"/>
        <v>AC$16</v>
      </c>
      <c r="AD1063" s="179" t="str">
        <f t="shared" si="1213"/>
        <v>AD$16</v>
      </c>
      <c r="AE1063" s="179" t="str">
        <f t="shared" si="1213"/>
        <v>AE$16</v>
      </c>
      <c r="AF1063" s="179" t="str">
        <f t="shared" si="1213"/>
        <v>AF$16</v>
      </c>
      <c r="AG1063" s="179" t="str">
        <f t="shared" si="1213"/>
        <v>AG$16</v>
      </c>
      <c r="AH1063" s="179" t="str">
        <f t="shared" si="1213"/>
        <v>AH$16</v>
      </c>
      <c r="AI1063" s="179" t="str">
        <f t="shared" si="1213"/>
        <v>AI$16</v>
      </c>
      <c r="AJ1063" s="179" t="str">
        <f t="shared" si="1213"/>
        <v>AJ$16</v>
      </c>
      <c r="AK1063" s="179" t="str">
        <f t="shared" si="1213"/>
        <v>AK$16</v>
      </c>
      <c r="AL1063" s="179" t="str">
        <f t="shared" si="1213"/>
        <v>AL$16</v>
      </c>
      <c r="AM1063" s="179" t="str">
        <f t="shared" si="1213"/>
        <v>AM$16</v>
      </c>
      <c r="AN1063" s="179" t="str">
        <f t="shared" si="1213"/>
        <v>AN$16</v>
      </c>
      <c r="AO1063" s="179" t="str">
        <f t="shared" si="1213"/>
        <v>AO$16</v>
      </c>
      <c r="AP1063" s="179" t="str">
        <f t="shared" si="1213"/>
        <v>AP$16</v>
      </c>
      <c r="AQ1063" s="179" t="str">
        <f t="shared" si="1213"/>
        <v>AQ$16</v>
      </c>
      <c r="AR1063" s="179" t="str">
        <f t="shared" si="1213"/>
        <v>AR$16</v>
      </c>
      <c r="AS1063" s="179" t="str">
        <f t="shared" si="1213"/>
        <v>AS$16</v>
      </c>
      <c r="AT1063" s="179" t="str">
        <f t="shared" si="1213"/>
        <v>AT$16</v>
      </c>
      <c r="AU1063" s="179" t="str">
        <f t="shared" si="1213"/>
        <v>AU$16</v>
      </c>
      <c r="AV1063" s="179" t="str">
        <f t="shared" si="1213"/>
        <v>AV$16</v>
      </c>
      <c r="AW1063" s="179" t="str">
        <f t="shared" si="1213"/>
        <v>AW$16</v>
      </c>
      <c r="AX1063" s="179" t="str">
        <f t="shared" si="1213"/>
        <v>AX$16</v>
      </c>
      <c r="AY1063" s="179" t="str">
        <f t="shared" ref="AY1063:CD1063" si="1214">AY1048</f>
        <v>AY$16</v>
      </c>
      <c r="AZ1063" s="179" t="str">
        <f t="shared" si="1214"/>
        <v>AZ$16</v>
      </c>
      <c r="BA1063" s="179" t="str">
        <f t="shared" si="1214"/>
        <v>BA$16</v>
      </c>
      <c r="BB1063" s="179" t="str">
        <f t="shared" si="1214"/>
        <v>BB$16</v>
      </c>
      <c r="BC1063" s="179" t="str">
        <f t="shared" si="1214"/>
        <v>BC$16</v>
      </c>
      <c r="BD1063" s="179" t="str">
        <f t="shared" si="1214"/>
        <v>BD$16</v>
      </c>
      <c r="BE1063" s="179" t="str">
        <f t="shared" si="1214"/>
        <v>BE$16</v>
      </c>
      <c r="BF1063" s="179" t="str">
        <f t="shared" si="1214"/>
        <v>BF$16</v>
      </c>
      <c r="BG1063" s="179" t="str">
        <f t="shared" si="1214"/>
        <v>BG$16</v>
      </c>
      <c r="BH1063" s="179" t="str">
        <f t="shared" si="1214"/>
        <v>BH$16</v>
      </c>
      <c r="BI1063" s="179" t="str">
        <f t="shared" si="1214"/>
        <v>BI$16</v>
      </c>
      <c r="BJ1063" s="179" t="str">
        <f t="shared" si="1214"/>
        <v>BJ$16</v>
      </c>
      <c r="BK1063" s="179" t="str">
        <f t="shared" si="1214"/>
        <v>BK$16</v>
      </c>
      <c r="BL1063" s="179" t="str">
        <f t="shared" si="1214"/>
        <v>BL$16</v>
      </c>
      <c r="BM1063" s="179" t="str">
        <f t="shared" si="1214"/>
        <v>BM$16</v>
      </c>
      <c r="BN1063" s="179" t="str">
        <f t="shared" si="1214"/>
        <v>BN$16</v>
      </c>
      <c r="BO1063" s="179" t="str">
        <f t="shared" si="1214"/>
        <v>BO$16</v>
      </c>
      <c r="BP1063" s="179" t="str">
        <f t="shared" si="1214"/>
        <v>BP$16</v>
      </c>
      <c r="BQ1063" s="179" t="str">
        <f t="shared" si="1214"/>
        <v>BQ$16</v>
      </c>
      <c r="BR1063" s="179" t="str">
        <f t="shared" si="1214"/>
        <v>BR$16</v>
      </c>
      <c r="BS1063" s="179" t="str">
        <f t="shared" si="1214"/>
        <v>BS$16</v>
      </c>
      <c r="BT1063" s="179" t="str">
        <f t="shared" si="1214"/>
        <v>BT$16</v>
      </c>
      <c r="BU1063" s="179" t="str">
        <f t="shared" si="1214"/>
        <v>BU$16</v>
      </c>
      <c r="BV1063" s="179" t="str">
        <f t="shared" si="1214"/>
        <v>BV$16</v>
      </c>
      <c r="BW1063" s="179" t="str">
        <f t="shared" si="1214"/>
        <v>BW$16</v>
      </c>
      <c r="BX1063" s="179" t="str">
        <f t="shared" si="1214"/>
        <v>BX$16</v>
      </c>
      <c r="BY1063" s="179" t="str">
        <f t="shared" si="1214"/>
        <v>BY$16</v>
      </c>
      <c r="BZ1063" s="179" t="str">
        <f t="shared" si="1214"/>
        <v>BZ$16</v>
      </c>
      <c r="CA1063" s="179" t="str">
        <f t="shared" si="1214"/>
        <v>CA$16</v>
      </c>
      <c r="CB1063" s="179" t="str">
        <f t="shared" si="1214"/>
        <v>CB$16</v>
      </c>
      <c r="CC1063" s="179" t="str">
        <f t="shared" si="1214"/>
        <v>CC$16</v>
      </c>
      <c r="CD1063" s="179" t="str">
        <f t="shared" si="1214"/>
        <v>CD$16</v>
      </c>
      <c r="CE1063" s="179" t="str">
        <f t="shared" ref="CE1063:CL1063" si="1215">CE1048</f>
        <v>CE$16</v>
      </c>
      <c r="CF1063" s="179" t="str">
        <f t="shared" si="1215"/>
        <v>CF$16</v>
      </c>
      <c r="CG1063" s="179" t="str">
        <f t="shared" si="1215"/>
        <v>CG$16</v>
      </c>
      <c r="CH1063" s="179" t="str">
        <f t="shared" si="1215"/>
        <v>CH$16</v>
      </c>
      <c r="CI1063" s="179" t="str">
        <f t="shared" si="1215"/>
        <v>CI$16</v>
      </c>
      <c r="CJ1063" s="179" t="str">
        <f t="shared" si="1215"/>
        <v>CJ$16</v>
      </c>
      <c r="CK1063" s="179" t="str">
        <f t="shared" si="1215"/>
        <v>CK$16</v>
      </c>
      <c r="CL1063" s="179" t="str">
        <f t="shared" si="1215"/>
        <v>CL$16</v>
      </c>
      <c r="CO1063" s="179" t="str">
        <f t="shared" ref="CO1063:DL1063" si="1216">CO1048</f>
        <v>CO$16</v>
      </c>
      <c r="CP1063" s="179" t="str">
        <f t="shared" si="1216"/>
        <v>CP$16</v>
      </c>
      <c r="CQ1063" s="179" t="str">
        <f t="shared" si="1216"/>
        <v>CQ$16</v>
      </c>
      <c r="CR1063" s="179" t="str">
        <f t="shared" si="1216"/>
        <v>CR$16</v>
      </c>
      <c r="CS1063" s="179" t="str">
        <f t="shared" si="1216"/>
        <v>CS$16</v>
      </c>
      <c r="CT1063" s="179" t="str">
        <f t="shared" si="1216"/>
        <v>CT$16</v>
      </c>
      <c r="CU1063" s="179" t="str">
        <f t="shared" si="1216"/>
        <v>CU$16</v>
      </c>
      <c r="CV1063" s="179" t="str">
        <f t="shared" si="1216"/>
        <v>CV$16</v>
      </c>
      <c r="CW1063" s="179" t="str">
        <f t="shared" si="1216"/>
        <v>CW$16</v>
      </c>
      <c r="CX1063" s="179" t="str">
        <f t="shared" si="1216"/>
        <v>CX$16</v>
      </c>
      <c r="CY1063" s="179" t="str">
        <f t="shared" si="1216"/>
        <v>CY$16</v>
      </c>
      <c r="CZ1063" s="179" t="str">
        <f t="shared" si="1216"/>
        <v>CZ$16</v>
      </c>
      <c r="DA1063" s="179" t="str">
        <f t="shared" si="1216"/>
        <v>DA$16</v>
      </c>
      <c r="DB1063" s="179" t="str">
        <f t="shared" si="1216"/>
        <v>DB$16</v>
      </c>
      <c r="DC1063" s="179" t="str">
        <f t="shared" si="1216"/>
        <v>DC$16</v>
      </c>
      <c r="DD1063" s="179" t="str">
        <f t="shared" si="1216"/>
        <v>DD$16</v>
      </c>
      <c r="DE1063" s="179" t="str">
        <f t="shared" si="1216"/>
        <v>DE$16</v>
      </c>
      <c r="DF1063" s="179" t="str">
        <f t="shared" si="1216"/>
        <v>DF$16</v>
      </c>
      <c r="DG1063" s="179" t="str">
        <f t="shared" si="1216"/>
        <v>DG$16</v>
      </c>
      <c r="DH1063" s="179" t="str">
        <f t="shared" si="1216"/>
        <v>DH$16</v>
      </c>
      <c r="DI1063" s="179" t="str">
        <f t="shared" si="1216"/>
        <v>DI$16</v>
      </c>
      <c r="DJ1063" s="179" t="str">
        <f t="shared" si="1216"/>
        <v>DJ$16</v>
      </c>
      <c r="DK1063" s="179" t="str">
        <f t="shared" si="1216"/>
        <v>DK$16</v>
      </c>
      <c r="DL1063" s="179" t="str">
        <f t="shared" si="1216"/>
        <v>DL$16</v>
      </c>
    </row>
    <row r="1064" spans="1:116" x14ac:dyDescent="0.4">
      <c r="B1064" t="s">
        <v>332</v>
      </c>
      <c r="D1064" t="s">
        <v>158</v>
      </c>
      <c r="E1064" s="8" t="str">
        <f t="shared" si="1206"/>
        <v>1064 DCSCAC-S</v>
      </c>
      <c r="G1064" s="136" t="str">
        <f>G1049</f>
        <v>Primary volume driver</v>
      </c>
      <c r="H1064" s="12"/>
      <c r="I1064" s="60"/>
      <c r="J1064" s="60"/>
      <c r="K1064" s="15"/>
      <c r="L1064" s="15"/>
      <c r="M1064" s="15"/>
      <c r="N1064" s="15"/>
      <c r="O1064" s="15"/>
      <c r="P1064" s="15"/>
      <c r="R1064" s="15"/>
      <c r="S1064" s="179" t="str">
        <f t="shared" ref="S1064:AX1064" si="1217">S1049</f>
        <v>S$17</v>
      </c>
      <c r="T1064" s="179" t="str">
        <f t="shared" si="1217"/>
        <v>T$17</v>
      </c>
      <c r="U1064" s="179" t="str">
        <f t="shared" si="1217"/>
        <v>U$17</v>
      </c>
      <c r="V1064" s="179" t="str">
        <f t="shared" si="1217"/>
        <v>V$17</v>
      </c>
      <c r="W1064" s="179" t="str">
        <f t="shared" si="1217"/>
        <v>W$17</v>
      </c>
      <c r="X1064" s="179" t="str">
        <f t="shared" si="1217"/>
        <v>X$17</v>
      </c>
      <c r="Y1064" s="179" t="str">
        <f t="shared" si="1217"/>
        <v>Y$17</v>
      </c>
      <c r="Z1064" s="179" t="str">
        <f t="shared" si="1217"/>
        <v>Z$17</v>
      </c>
      <c r="AA1064" s="179" t="str">
        <f t="shared" si="1217"/>
        <v>AA$17</v>
      </c>
      <c r="AB1064" s="179" t="str">
        <f t="shared" si="1217"/>
        <v>AB$17</v>
      </c>
      <c r="AC1064" s="179" t="str">
        <f t="shared" si="1217"/>
        <v>AC$17</v>
      </c>
      <c r="AD1064" s="179" t="str">
        <f t="shared" si="1217"/>
        <v>AD$17</v>
      </c>
      <c r="AE1064" s="179" t="str">
        <f t="shared" si="1217"/>
        <v>AE$17</v>
      </c>
      <c r="AF1064" s="179" t="str">
        <f t="shared" si="1217"/>
        <v>AF$17</v>
      </c>
      <c r="AG1064" s="179" t="str">
        <f t="shared" si="1217"/>
        <v>AG$17</v>
      </c>
      <c r="AH1064" s="179" t="str">
        <f t="shared" si="1217"/>
        <v>AH$17</v>
      </c>
      <c r="AI1064" s="179" t="str">
        <f t="shared" si="1217"/>
        <v>AI$17</v>
      </c>
      <c r="AJ1064" s="179" t="str">
        <f t="shared" si="1217"/>
        <v>AJ$17</v>
      </c>
      <c r="AK1064" s="179" t="str">
        <f t="shared" si="1217"/>
        <v>AK$17</v>
      </c>
      <c r="AL1064" s="179" t="str">
        <f t="shared" si="1217"/>
        <v>AL$17</v>
      </c>
      <c r="AM1064" s="179" t="str">
        <f t="shared" si="1217"/>
        <v>AM$17</v>
      </c>
      <c r="AN1064" s="179" t="str">
        <f t="shared" si="1217"/>
        <v>AN$17</v>
      </c>
      <c r="AO1064" s="179" t="str">
        <f t="shared" si="1217"/>
        <v>AO$17</v>
      </c>
      <c r="AP1064" s="179" t="str">
        <f t="shared" si="1217"/>
        <v>AP$17</v>
      </c>
      <c r="AQ1064" s="179" t="str">
        <f t="shared" si="1217"/>
        <v>AQ$17</v>
      </c>
      <c r="AR1064" s="179" t="str">
        <f t="shared" si="1217"/>
        <v>AR$17</v>
      </c>
      <c r="AS1064" s="179" t="str">
        <f t="shared" si="1217"/>
        <v>AS$17</v>
      </c>
      <c r="AT1064" s="179" t="str">
        <f t="shared" si="1217"/>
        <v>AT$17</v>
      </c>
      <c r="AU1064" s="179" t="str">
        <f t="shared" si="1217"/>
        <v>AU$17</v>
      </c>
      <c r="AV1064" s="179" t="str">
        <f t="shared" si="1217"/>
        <v>AV$17</v>
      </c>
      <c r="AW1064" s="179" t="str">
        <f t="shared" si="1217"/>
        <v>AW$17</v>
      </c>
      <c r="AX1064" s="179" t="str">
        <f t="shared" si="1217"/>
        <v>AX$17</v>
      </c>
      <c r="AY1064" s="179" t="str">
        <f t="shared" ref="AY1064:CD1064" si="1218">AY1049</f>
        <v>AY$17</v>
      </c>
      <c r="AZ1064" s="179" t="str">
        <f t="shared" si="1218"/>
        <v>AZ$17</v>
      </c>
      <c r="BA1064" s="179" t="str">
        <f t="shared" si="1218"/>
        <v>BA$17</v>
      </c>
      <c r="BB1064" s="179" t="str">
        <f t="shared" si="1218"/>
        <v>BB$17</v>
      </c>
      <c r="BC1064" s="179" t="str">
        <f t="shared" si="1218"/>
        <v>BC$17</v>
      </c>
      <c r="BD1064" s="179" t="str">
        <f t="shared" si="1218"/>
        <v>BD$17</v>
      </c>
      <c r="BE1064" s="179" t="str">
        <f t="shared" si="1218"/>
        <v>BE$17</v>
      </c>
      <c r="BF1064" s="179" t="str">
        <f t="shared" si="1218"/>
        <v>BF$17</v>
      </c>
      <c r="BG1064" s="179" t="str">
        <f t="shared" si="1218"/>
        <v>BG$17</v>
      </c>
      <c r="BH1064" s="179" t="str">
        <f t="shared" si="1218"/>
        <v>BH$17</v>
      </c>
      <c r="BI1064" s="179" t="str">
        <f t="shared" si="1218"/>
        <v>BI$17</v>
      </c>
      <c r="BJ1064" s="179" t="str">
        <f t="shared" si="1218"/>
        <v>BJ$17</v>
      </c>
      <c r="BK1064" s="179" t="str">
        <f t="shared" si="1218"/>
        <v>BK$17</v>
      </c>
      <c r="BL1064" s="179" t="str">
        <f t="shared" si="1218"/>
        <v>BL$17</v>
      </c>
      <c r="BM1064" s="179" t="str">
        <f t="shared" si="1218"/>
        <v>BM$17</v>
      </c>
      <c r="BN1064" s="179" t="str">
        <f t="shared" si="1218"/>
        <v>BN$17</v>
      </c>
      <c r="BO1064" s="179" t="str">
        <f t="shared" si="1218"/>
        <v>BO$17</v>
      </c>
      <c r="BP1064" s="179" t="str">
        <f t="shared" si="1218"/>
        <v>BP$17</v>
      </c>
      <c r="BQ1064" s="179" t="str">
        <f t="shared" si="1218"/>
        <v>BQ$17</v>
      </c>
      <c r="BR1064" s="179" t="str">
        <f t="shared" si="1218"/>
        <v>BR$17</v>
      </c>
      <c r="BS1064" s="179" t="str">
        <f t="shared" si="1218"/>
        <v>BS$17</v>
      </c>
      <c r="BT1064" s="179" t="str">
        <f t="shared" si="1218"/>
        <v>BT$17</v>
      </c>
      <c r="BU1064" s="179" t="str">
        <f t="shared" si="1218"/>
        <v>BU$17</v>
      </c>
      <c r="BV1064" s="179" t="str">
        <f t="shared" si="1218"/>
        <v>BV$17</v>
      </c>
      <c r="BW1064" s="179" t="str">
        <f t="shared" si="1218"/>
        <v>BW$17</v>
      </c>
      <c r="BX1064" s="179" t="str">
        <f t="shared" si="1218"/>
        <v>BX$17</v>
      </c>
      <c r="BY1064" s="179" t="str">
        <f t="shared" si="1218"/>
        <v>BY$17</v>
      </c>
      <c r="BZ1064" s="179" t="str">
        <f t="shared" si="1218"/>
        <v>BZ$17</v>
      </c>
      <c r="CA1064" s="179" t="str">
        <f t="shared" si="1218"/>
        <v>CA$17</v>
      </c>
      <c r="CB1064" s="179" t="str">
        <f t="shared" si="1218"/>
        <v>CB$17</v>
      </c>
      <c r="CC1064" s="179" t="str">
        <f t="shared" si="1218"/>
        <v>CC$17</v>
      </c>
      <c r="CD1064" s="179" t="str">
        <f t="shared" si="1218"/>
        <v>CD$17</v>
      </c>
      <c r="CE1064" s="179" t="str">
        <f t="shared" ref="CE1064:CL1064" si="1219">CE1049</f>
        <v>CE$17</v>
      </c>
      <c r="CF1064" s="179" t="str">
        <f t="shared" si="1219"/>
        <v>CF$17</v>
      </c>
      <c r="CG1064" s="179" t="str">
        <f t="shared" si="1219"/>
        <v>CG$17</v>
      </c>
      <c r="CH1064" s="179" t="str">
        <f t="shared" si="1219"/>
        <v>CH$17</v>
      </c>
      <c r="CI1064" s="179" t="str">
        <f t="shared" si="1219"/>
        <v>CI$17</v>
      </c>
      <c r="CJ1064" s="179" t="str">
        <f t="shared" si="1219"/>
        <v>CJ$17</v>
      </c>
      <c r="CK1064" s="179" t="str">
        <f t="shared" si="1219"/>
        <v>CK$17</v>
      </c>
      <c r="CL1064" s="179" t="str">
        <f t="shared" si="1219"/>
        <v>CL$17</v>
      </c>
      <c r="CN1064" s="60"/>
      <c r="CO1064" s="179" t="str">
        <f t="shared" ref="CO1064:DL1064" si="1220">CO1049</f>
        <v>CO$17</v>
      </c>
      <c r="CP1064" s="179" t="str">
        <f t="shared" si="1220"/>
        <v>CP$17</v>
      </c>
      <c r="CQ1064" s="179" t="str">
        <f t="shared" si="1220"/>
        <v>CQ$17</v>
      </c>
      <c r="CR1064" s="179" t="str">
        <f t="shared" si="1220"/>
        <v>CR$17</v>
      </c>
      <c r="CS1064" s="179" t="str">
        <f t="shared" si="1220"/>
        <v>CS$17</v>
      </c>
      <c r="CT1064" s="179" t="str">
        <f t="shared" si="1220"/>
        <v>CT$17</v>
      </c>
      <c r="CU1064" s="179" t="str">
        <f t="shared" si="1220"/>
        <v>CU$17</v>
      </c>
      <c r="CV1064" s="179" t="str">
        <f t="shared" si="1220"/>
        <v>CV$17</v>
      </c>
      <c r="CW1064" s="179" t="str">
        <f t="shared" si="1220"/>
        <v>CW$17</v>
      </c>
      <c r="CX1064" s="179" t="str">
        <f t="shared" si="1220"/>
        <v>CX$17</v>
      </c>
      <c r="CY1064" s="179" t="str">
        <f t="shared" si="1220"/>
        <v>CY$17</v>
      </c>
      <c r="CZ1064" s="179" t="str">
        <f t="shared" si="1220"/>
        <v>CZ$17</v>
      </c>
      <c r="DA1064" s="179" t="str">
        <f t="shared" si="1220"/>
        <v>DA$17</v>
      </c>
      <c r="DB1064" s="179" t="str">
        <f t="shared" si="1220"/>
        <v>DB$17</v>
      </c>
      <c r="DC1064" s="179" t="str">
        <f t="shared" si="1220"/>
        <v>DC$17</v>
      </c>
      <c r="DD1064" s="179" t="str">
        <f t="shared" si="1220"/>
        <v>DD$17</v>
      </c>
      <c r="DE1064" s="179" t="str">
        <f t="shared" si="1220"/>
        <v>DE$17</v>
      </c>
      <c r="DF1064" s="179" t="str">
        <f t="shared" si="1220"/>
        <v>DF$17</v>
      </c>
      <c r="DG1064" s="179" t="str">
        <f t="shared" si="1220"/>
        <v>DG$17</v>
      </c>
      <c r="DH1064" s="179" t="str">
        <f t="shared" si="1220"/>
        <v>DH$17</v>
      </c>
      <c r="DI1064" s="179" t="str">
        <f t="shared" si="1220"/>
        <v>DI$17</v>
      </c>
      <c r="DJ1064" s="179" t="str">
        <f t="shared" si="1220"/>
        <v>DJ$17</v>
      </c>
      <c r="DK1064" s="179" t="str">
        <f t="shared" si="1220"/>
        <v>DK$17</v>
      </c>
      <c r="DL1064" s="179" t="str">
        <f t="shared" si="1220"/>
        <v>DL$17</v>
      </c>
    </row>
    <row r="1065" spans="1:116" x14ac:dyDescent="0.4">
      <c r="B1065" t="s">
        <v>332</v>
      </c>
      <c r="D1065" t="s">
        <v>158</v>
      </c>
      <c r="E1065" s="8" t="str">
        <f t="shared" si="1206"/>
        <v>1065 DCSCAC-S</v>
      </c>
      <c r="G1065" s="136" t="str">
        <f>G1054</f>
        <v>Seller acquisition cost:</v>
      </c>
      <c r="H1065" s="12"/>
      <c r="I1065" s="60"/>
      <c r="J1065" s="60"/>
      <c r="K1065" s="15"/>
      <c r="L1065" s="15"/>
      <c r="M1065" s="15"/>
      <c r="N1065" s="15"/>
      <c r="O1065" s="15"/>
      <c r="P1065" s="15"/>
      <c r="R1065" s="15"/>
      <c r="S1065" s="179">
        <f t="shared" ref="S1065:AX1065" si="1221">S1050</f>
        <v>0</v>
      </c>
      <c r="T1065" s="179">
        <f t="shared" si="1221"/>
        <v>0</v>
      </c>
      <c r="U1065" s="179">
        <f t="shared" si="1221"/>
        <v>0</v>
      </c>
      <c r="V1065" s="179">
        <f t="shared" si="1221"/>
        <v>0</v>
      </c>
      <c r="W1065" s="179">
        <f t="shared" si="1221"/>
        <v>0</v>
      </c>
      <c r="X1065" s="179">
        <f t="shared" si="1221"/>
        <v>0</v>
      </c>
      <c r="Y1065" s="179">
        <f t="shared" si="1221"/>
        <v>0</v>
      </c>
      <c r="Z1065" s="179">
        <f t="shared" si="1221"/>
        <v>0</v>
      </c>
      <c r="AA1065" s="179">
        <f t="shared" si="1221"/>
        <v>0</v>
      </c>
      <c r="AB1065" s="179">
        <f t="shared" si="1221"/>
        <v>0</v>
      </c>
      <c r="AC1065" s="179">
        <f t="shared" si="1221"/>
        <v>0</v>
      </c>
      <c r="AD1065" s="179">
        <f t="shared" si="1221"/>
        <v>0</v>
      </c>
      <c r="AE1065" s="179">
        <f t="shared" si="1221"/>
        <v>0</v>
      </c>
      <c r="AF1065" s="179">
        <f t="shared" si="1221"/>
        <v>0</v>
      </c>
      <c r="AG1065" s="179">
        <f t="shared" si="1221"/>
        <v>0</v>
      </c>
      <c r="AH1065" s="179">
        <f t="shared" si="1221"/>
        <v>0</v>
      </c>
      <c r="AI1065" s="179">
        <f t="shared" si="1221"/>
        <v>0</v>
      </c>
      <c r="AJ1065" s="179">
        <f t="shared" si="1221"/>
        <v>0</v>
      </c>
      <c r="AK1065" s="179">
        <f t="shared" si="1221"/>
        <v>0</v>
      </c>
      <c r="AL1065" s="179">
        <f t="shared" si="1221"/>
        <v>0</v>
      </c>
      <c r="AM1065" s="179">
        <f t="shared" si="1221"/>
        <v>0</v>
      </c>
      <c r="AN1065" s="179">
        <f t="shared" si="1221"/>
        <v>0</v>
      </c>
      <c r="AO1065" s="179">
        <f t="shared" si="1221"/>
        <v>0</v>
      </c>
      <c r="AP1065" s="179">
        <f t="shared" si="1221"/>
        <v>0</v>
      </c>
      <c r="AQ1065" s="179">
        <f t="shared" si="1221"/>
        <v>0</v>
      </c>
      <c r="AR1065" s="179">
        <f t="shared" si="1221"/>
        <v>0</v>
      </c>
      <c r="AS1065" s="179">
        <f t="shared" si="1221"/>
        <v>0</v>
      </c>
      <c r="AT1065" s="179">
        <f t="shared" si="1221"/>
        <v>0</v>
      </c>
      <c r="AU1065" s="179">
        <f t="shared" si="1221"/>
        <v>0</v>
      </c>
      <c r="AV1065" s="179">
        <f t="shared" si="1221"/>
        <v>0</v>
      </c>
      <c r="AW1065" s="179">
        <f t="shared" si="1221"/>
        <v>0</v>
      </c>
      <c r="AX1065" s="179">
        <f t="shared" si="1221"/>
        <v>0</v>
      </c>
      <c r="AY1065" s="179">
        <f t="shared" ref="AY1065:CD1065" si="1222">AY1050</f>
        <v>0</v>
      </c>
      <c r="AZ1065" s="179">
        <f t="shared" si="1222"/>
        <v>0</v>
      </c>
      <c r="BA1065" s="179">
        <f t="shared" si="1222"/>
        <v>0</v>
      </c>
      <c r="BB1065" s="179">
        <f t="shared" si="1222"/>
        <v>0</v>
      </c>
      <c r="BC1065" s="179">
        <f t="shared" si="1222"/>
        <v>0</v>
      </c>
      <c r="BD1065" s="179">
        <f t="shared" si="1222"/>
        <v>0</v>
      </c>
      <c r="BE1065" s="179">
        <f t="shared" si="1222"/>
        <v>0</v>
      </c>
      <c r="BF1065" s="179">
        <f t="shared" si="1222"/>
        <v>0</v>
      </c>
      <c r="BG1065" s="179">
        <f t="shared" si="1222"/>
        <v>0</v>
      </c>
      <c r="BH1065" s="179">
        <f t="shared" si="1222"/>
        <v>0</v>
      </c>
      <c r="BI1065" s="179">
        <f t="shared" si="1222"/>
        <v>0</v>
      </c>
      <c r="BJ1065" s="179">
        <f t="shared" si="1222"/>
        <v>0</v>
      </c>
      <c r="BK1065" s="179">
        <f t="shared" si="1222"/>
        <v>0</v>
      </c>
      <c r="BL1065" s="179">
        <f t="shared" si="1222"/>
        <v>0</v>
      </c>
      <c r="BM1065" s="179">
        <f t="shared" si="1222"/>
        <v>0</v>
      </c>
      <c r="BN1065" s="179">
        <f t="shared" si="1222"/>
        <v>0</v>
      </c>
      <c r="BO1065" s="179">
        <f t="shared" si="1222"/>
        <v>0</v>
      </c>
      <c r="BP1065" s="179">
        <f t="shared" si="1222"/>
        <v>0</v>
      </c>
      <c r="BQ1065" s="179">
        <f t="shared" si="1222"/>
        <v>0</v>
      </c>
      <c r="BR1065" s="179">
        <f t="shared" si="1222"/>
        <v>0</v>
      </c>
      <c r="BS1065" s="179">
        <f t="shared" si="1222"/>
        <v>0</v>
      </c>
      <c r="BT1065" s="179">
        <f t="shared" si="1222"/>
        <v>0</v>
      </c>
      <c r="BU1065" s="179">
        <f t="shared" si="1222"/>
        <v>0</v>
      </c>
      <c r="BV1065" s="179">
        <f t="shared" si="1222"/>
        <v>0</v>
      </c>
      <c r="BW1065" s="179">
        <f t="shared" si="1222"/>
        <v>0</v>
      </c>
      <c r="BX1065" s="179">
        <f t="shared" si="1222"/>
        <v>0</v>
      </c>
      <c r="BY1065" s="179">
        <f t="shared" si="1222"/>
        <v>0</v>
      </c>
      <c r="BZ1065" s="179">
        <f t="shared" si="1222"/>
        <v>0</v>
      </c>
      <c r="CA1065" s="179">
        <f t="shared" si="1222"/>
        <v>0</v>
      </c>
      <c r="CB1065" s="179">
        <f t="shared" si="1222"/>
        <v>0</v>
      </c>
      <c r="CC1065" s="179">
        <f t="shared" si="1222"/>
        <v>0</v>
      </c>
      <c r="CD1065" s="179">
        <f t="shared" si="1222"/>
        <v>0</v>
      </c>
      <c r="CE1065" s="179">
        <f t="shared" ref="CE1065:CL1065" si="1223">CE1050</f>
        <v>0</v>
      </c>
      <c r="CF1065" s="179">
        <f t="shared" si="1223"/>
        <v>0</v>
      </c>
      <c r="CG1065" s="179">
        <f t="shared" si="1223"/>
        <v>0</v>
      </c>
      <c r="CH1065" s="179">
        <f t="shared" si="1223"/>
        <v>0</v>
      </c>
      <c r="CI1065" s="179">
        <f t="shared" si="1223"/>
        <v>0</v>
      </c>
      <c r="CJ1065" s="179">
        <f t="shared" si="1223"/>
        <v>0</v>
      </c>
      <c r="CK1065" s="179">
        <f t="shared" si="1223"/>
        <v>0</v>
      </c>
      <c r="CL1065" s="179">
        <f t="shared" si="1223"/>
        <v>0</v>
      </c>
      <c r="CN1065" s="60"/>
      <c r="CO1065" s="179">
        <f t="shared" ref="CO1065:DL1065" si="1224">CO1050</f>
        <v>0</v>
      </c>
      <c r="CP1065" s="179">
        <f t="shared" si="1224"/>
        <v>0</v>
      </c>
      <c r="CQ1065" s="179">
        <f t="shared" si="1224"/>
        <v>0</v>
      </c>
      <c r="CR1065" s="179">
        <f t="shared" si="1224"/>
        <v>0</v>
      </c>
      <c r="CS1065" s="179">
        <f t="shared" si="1224"/>
        <v>0</v>
      </c>
      <c r="CT1065" s="179">
        <f t="shared" si="1224"/>
        <v>0</v>
      </c>
      <c r="CU1065" s="179">
        <f t="shared" si="1224"/>
        <v>0</v>
      </c>
      <c r="CV1065" s="179">
        <f t="shared" si="1224"/>
        <v>0</v>
      </c>
      <c r="CW1065" s="179">
        <f t="shared" si="1224"/>
        <v>0</v>
      </c>
      <c r="CX1065" s="179">
        <f t="shared" si="1224"/>
        <v>0</v>
      </c>
      <c r="CY1065" s="179">
        <f t="shared" si="1224"/>
        <v>0</v>
      </c>
      <c r="CZ1065" s="179">
        <f t="shared" si="1224"/>
        <v>0</v>
      </c>
      <c r="DA1065" s="179">
        <f t="shared" si="1224"/>
        <v>0</v>
      </c>
      <c r="DB1065" s="179">
        <f t="shared" si="1224"/>
        <v>0</v>
      </c>
      <c r="DC1065" s="179">
        <f t="shared" si="1224"/>
        <v>0</v>
      </c>
      <c r="DD1065" s="179">
        <f t="shared" si="1224"/>
        <v>0</v>
      </c>
      <c r="DE1065" s="179">
        <f t="shared" si="1224"/>
        <v>0</v>
      </c>
      <c r="DF1065" s="179">
        <f t="shared" si="1224"/>
        <v>0</v>
      </c>
      <c r="DG1065" s="179">
        <f t="shared" si="1224"/>
        <v>0</v>
      </c>
      <c r="DH1065" s="179">
        <f t="shared" si="1224"/>
        <v>0</v>
      </c>
      <c r="DI1065" s="179">
        <f t="shared" si="1224"/>
        <v>0</v>
      </c>
      <c r="DJ1065" s="179">
        <f t="shared" si="1224"/>
        <v>0</v>
      </c>
      <c r="DK1065" s="179">
        <f t="shared" si="1224"/>
        <v>0</v>
      </c>
      <c r="DL1065" s="179">
        <f t="shared" si="1224"/>
        <v>0</v>
      </c>
    </row>
    <row r="1066" spans="1:116" x14ac:dyDescent="0.4">
      <c r="B1066" t="s">
        <v>332</v>
      </c>
      <c r="D1066" t="s">
        <v>158</v>
      </c>
      <c r="E1066" s="8" t="str">
        <f t="shared" ref="E1066" si="1225">ROW()&amp;" "&amp;D1066</f>
        <v>1066 DCSCAC-S</v>
      </c>
      <c r="G1066" s="241" t="str">
        <f>IFERROR(SUBSTITUTE(TRIM(MID(G1054, SEARCH("-", G1054) + 1, LEN(G1054))),":",""),"no unit")</f>
        <v>no unit</v>
      </c>
      <c r="H1066" s="12"/>
      <c r="I1066" s="60"/>
      <c r="J1066" s="60"/>
      <c r="K1066" s="15"/>
      <c r="L1066" s="15"/>
      <c r="M1066" s="15"/>
      <c r="N1066" s="15"/>
      <c r="O1066" s="15"/>
      <c r="P1066" s="15"/>
      <c r="R1066" s="15"/>
      <c r="S1066" s="179"/>
      <c r="T1066" s="179"/>
      <c r="U1066" s="179"/>
      <c r="V1066" s="179"/>
      <c r="W1066" s="179"/>
      <c r="X1066" s="179"/>
      <c r="Y1066" s="179"/>
      <c r="Z1066" s="179"/>
      <c r="AA1066" s="179"/>
      <c r="AB1066" s="179"/>
      <c r="AC1066" s="179"/>
      <c r="AD1066" s="179"/>
      <c r="AE1066" s="179"/>
      <c r="AF1066" s="179"/>
      <c r="AG1066" s="179"/>
      <c r="AH1066" s="179"/>
      <c r="AI1066" s="179"/>
      <c r="AJ1066" s="179"/>
      <c r="AK1066" s="179"/>
      <c r="AL1066" s="179"/>
      <c r="AM1066" s="179"/>
      <c r="AN1066" s="179"/>
      <c r="AO1066" s="179"/>
      <c r="AP1066" s="179"/>
      <c r="AQ1066" s="179"/>
      <c r="AR1066" s="179"/>
      <c r="AS1066" s="179"/>
      <c r="AT1066" s="179"/>
      <c r="AU1066" s="179"/>
      <c r="AV1066" s="179"/>
      <c r="AW1066" s="179"/>
      <c r="AX1066" s="179"/>
      <c r="AY1066" s="179"/>
      <c r="AZ1066" s="179"/>
      <c r="BA1066" s="179"/>
      <c r="BB1066" s="179"/>
      <c r="BC1066" s="179"/>
      <c r="BD1066" s="179"/>
      <c r="BE1066" s="179"/>
      <c r="BF1066" s="179"/>
      <c r="BG1066" s="179"/>
      <c r="BH1066" s="179"/>
      <c r="BI1066" s="179"/>
      <c r="BJ1066" s="179"/>
      <c r="BK1066" s="179"/>
      <c r="BL1066" s="179"/>
      <c r="BM1066" s="179"/>
      <c r="BN1066" s="179"/>
      <c r="BO1066" s="179"/>
      <c r="BP1066" s="179"/>
      <c r="BQ1066" s="179"/>
      <c r="BR1066" s="179"/>
      <c r="BS1066" s="179"/>
      <c r="BT1066" s="179"/>
      <c r="BU1066" s="179"/>
      <c r="BV1066" s="179"/>
      <c r="BW1066" s="179"/>
      <c r="BX1066" s="179"/>
      <c r="BY1066" s="179"/>
      <c r="BZ1066" s="179"/>
      <c r="CA1066" s="179"/>
      <c r="CB1066" s="179"/>
      <c r="CC1066" s="179"/>
      <c r="CD1066" s="179"/>
      <c r="CE1066" s="179"/>
      <c r="CF1066" s="179"/>
      <c r="CG1066" s="179"/>
      <c r="CH1066" s="179"/>
      <c r="CI1066" s="179"/>
      <c r="CJ1066" s="179"/>
      <c r="CK1066" s="179"/>
      <c r="CL1066" s="179"/>
      <c r="CN1066" s="60"/>
      <c r="CO1066" s="179"/>
      <c r="CP1066" s="179"/>
      <c r="CQ1066" s="179"/>
      <c r="CR1066" s="179"/>
      <c r="CS1066" s="179"/>
      <c r="CT1066" s="179"/>
      <c r="CU1066" s="179"/>
      <c r="CV1066" s="179"/>
      <c r="CW1066" s="179"/>
      <c r="CX1066" s="179"/>
      <c r="CY1066" s="179"/>
      <c r="CZ1066" s="179"/>
      <c r="DA1066" s="179"/>
      <c r="DB1066" s="179"/>
      <c r="DC1066" s="179"/>
      <c r="DD1066" s="179"/>
      <c r="DE1066" s="179"/>
      <c r="DF1066" s="179"/>
      <c r="DG1066" s="179"/>
      <c r="DH1066" s="179"/>
      <c r="DI1066" s="179"/>
      <c r="DJ1066" s="179"/>
      <c r="DK1066" s="179"/>
      <c r="DL1066" s="179"/>
    </row>
    <row r="1067" spans="1:116" x14ac:dyDescent="0.4">
      <c r="A1067" s="3"/>
      <c r="B1067" t="s">
        <v>332</v>
      </c>
      <c r="D1067" t="s">
        <v>158</v>
      </c>
      <c r="E1067" s="8" t="str">
        <f t="shared" si="1206"/>
        <v>1067 DCSCAC-S</v>
      </c>
      <c r="G1067" s="191" t="str">
        <f>G1052</f>
        <v>Secondary revenue driver</v>
      </c>
      <c r="H1067" s="90"/>
      <c r="I1067" s="213"/>
      <c r="J1067" s="213"/>
      <c r="K1067" s="214"/>
      <c r="L1067" s="214"/>
      <c r="M1067" s="214"/>
      <c r="N1067" s="214"/>
      <c r="O1067" s="214"/>
      <c r="P1067" s="214"/>
      <c r="R1067" s="214"/>
      <c r="S1067" s="4" t="str">
        <f>ADDRESS(ROW(S1059),COLUMN(S1059),2)</f>
        <v>S$1059</v>
      </c>
      <c r="T1067" s="4" t="str">
        <f t="shared" ref="T1067:CE1067" si="1226">ADDRESS(ROW(T1059),COLUMN(T1059),2)</f>
        <v>T$1059</v>
      </c>
      <c r="U1067" s="4" t="str">
        <f t="shared" si="1226"/>
        <v>U$1059</v>
      </c>
      <c r="V1067" s="4" t="str">
        <f t="shared" si="1226"/>
        <v>V$1059</v>
      </c>
      <c r="W1067" s="4" t="str">
        <f t="shared" si="1226"/>
        <v>W$1059</v>
      </c>
      <c r="X1067" s="4" t="str">
        <f t="shared" si="1226"/>
        <v>X$1059</v>
      </c>
      <c r="Y1067" s="4" t="str">
        <f t="shared" si="1226"/>
        <v>Y$1059</v>
      </c>
      <c r="Z1067" s="4" t="str">
        <f t="shared" si="1226"/>
        <v>Z$1059</v>
      </c>
      <c r="AA1067" s="4" t="str">
        <f t="shared" si="1226"/>
        <v>AA$1059</v>
      </c>
      <c r="AB1067" s="4" t="str">
        <f t="shared" si="1226"/>
        <v>AB$1059</v>
      </c>
      <c r="AC1067" s="4" t="str">
        <f t="shared" si="1226"/>
        <v>AC$1059</v>
      </c>
      <c r="AD1067" s="4" t="str">
        <f t="shared" si="1226"/>
        <v>AD$1059</v>
      </c>
      <c r="AE1067" s="4" t="str">
        <f t="shared" si="1226"/>
        <v>AE$1059</v>
      </c>
      <c r="AF1067" s="4" t="str">
        <f t="shared" si="1226"/>
        <v>AF$1059</v>
      </c>
      <c r="AG1067" s="4" t="str">
        <f t="shared" si="1226"/>
        <v>AG$1059</v>
      </c>
      <c r="AH1067" s="4" t="str">
        <f t="shared" si="1226"/>
        <v>AH$1059</v>
      </c>
      <c r="AI1067" s="4" t="str">
        <f t="shared" si="1226"/>
        <v>AI$1059</v>
      </c>
      <c r="AJ1067" s="4" t="str">
        <f t="shared" si="1226"/>
        <v>AJ$1059</v>
      </c>
      <c r="AK1067" s="4" t="str">
        <f t="shared" si="1226"/>
        <v>AK$1059</v>
      </c>
      <c r="AL1067" s="4" t="str">
        <f t="shared" si="1226"/>
        <v>AL$1059</v>
      </c>
      <c r="AM1067" s="4" t="str">
        <f t="shared" si="1226"/>
        <v>AM$1059</v>
      </c>
      <c r="AN1067" s="4" t="str">
        <f t="shared" si="1226"/>
        <v>AN$1059</v>
      </c>
      <c r="AO1067" s="4" t="str">
        <f t="shared" si="1226"/>
        <v>AO$1059</v>
      </c>
      <c r="AP1067" s="4" t="str">
        <f t="shared" si="1226"/>
        <v>AP$1059</v>
      </c>
      <c r="AQ1067" s="4" t="str">
        <f t="shared" si="1226"/>
        <v>AQ$1059</v>
      </c>
      <c r="AR1067" s="4" t="str">
        <f t="shared" si="1226"/>
        <v>AR$1059</v>
      </c>
      <c r="AS1067" s="4" t="str">
        <f t="shared" si="1226"/>
        <v>AS$1059</v>
      </c>
      <c r="AT1067" s="4" t="str">
        <f t="shared" si="1226"/>
        <v>AT$1059</v>
      </c>
      <c r="AU1067" s="4" t="str">
        <f t="shared" si="1226"/>
        <v>AU$1059</v>
      </c>
      <c r="AV1067" s="4" t="str">
        <f t="shared" si="1226"/>
        <v>AV$1059</v>
      </c>
      <c r="AW1067" s="4" t="str">
        <f t="shared" si="1226"/>
        <v>AW$1059</v>
      </c>
      <c r="AX1067" s="4" t="str">
        <f t="shared" si="1226"/>
        <v>AX$1059</v>
      </c>
      <c r="AY1067" s="4" t="str">
        <f t="shared" si="1226"/>
        <v>AY$1059</v>
      </c>
      <c r="AZ1067" s="4" t="str">
        <f t="shared" si="1226"/>
        <v>AZ$1059</v>
      </c>
      <c r="BA1067" s="4" t="str">
        <f t="shared" si="1226"/>
        <v>BA$1059</v>
      </c>
      <c r="BB1067" s="4" t="str">
        <f t="shared" si="1226"/>
        <v>BB$1059</v>
      </c>
      <c r="BC1067" s="4" t="str">
        <f t="shared" si="1226"/>
        <v>BC$1059</v>
      </c>
      <c r="BD1067" s="4" t="str">
        <f t="shared" si="1226"/>
        <v>BD$1059</v>
      </c>
      <c r="BE1067" s="4" t="str">
        <f t="shared" si="1226"/>
        <v>BE$1059</v>
      </c>
      <c r="BF1067" s="4" t="str">
        <f t="shared" si="1226"/>
        <v>BF$1059</v>
      </c>
      <c r="BG1067" s="4" t="str">
        <f t="shared" si="1226"/>
        <v>BG$1059</v>
      </c>
      <c r="BH1067" s="4" t="str">
        <f t="shared" si="1226"/>
        <v>BH$1059</v>
      </c>
      <c r="BI1067" s="4" t="str">
        <f t="shared" si="1226"/>
        <v>BI$1059</v>
      </c>
      <c r="BJ1067" s="4" t="str">
        <f t="shared" si="1226"/>
        <v>BJ$1059</v>
      </c>
      <c r="BK1067" s="4" t="str">
        <f t="shared" si="1226"/>
        <v>BK$1059</v>
      </c>
      <c r="BL1067" s="4" t="str">
        <f t="shared" si="1226"/>
        <v>BL$1059</v>
      </c>
      <c r="BM1067" s="4" t="str">
        <f t="shared" si="1226"/>
        <v>BM$1059</v>
      </c>
      <c r="BN1067" s="4" t="str">
        <f t="shared" si="1226"/>
        <v>BN$1059</v>
      </c>
      <c r="BO1067" s="4" t="str">
        <f t="shared" si="1226"/>
        <v>BO$1059</v>
      </c>
      <c r="BP1067" s="4" t="str">
        <f t="shared" si="1226"/>
        <v>BP$1059</v>
      </c>
      <c r="BQ1067" s="4" t="str">
        <f t="shared" si="1226"/>
        <v>BQ$1059</v>
      </c>
      <c r="BR1067" s="4" t="str">
        <f t="shared" si="1226"/>
        <v>BR$1059</v>
      </c>
      <c r="BS1067" s="4" t="str">
        <f t="shared" si="1226"/>
        <v>BS$1059</v>
      </c>
      <c r="BT1067" s="4" t="str">
        <f t="shared" si="1226"/>
        <v>BT$1059</v>
      </c>
      <c r="BU1067" s="4" t="str">
        <f t="shared" si="1226"/>
        <v>BU$1059</v>
      </c>
      <c r="BV1067" s="4" t="str">
        <f t="shared" si="1226"/>
        <v>BV$1059</v>
      </c>
      <c r="BW1067" s="4" t="str">
        <f t="shared" si="1226"/>
        <v>BW$1059</v>
      </c>
      <c r="BX1067" s="4" t="str">
        <f t="shared" si="1226"/>
        <v>BX$1059</v>
      </c>
      <c r="BY1067" s="4" t="str">
        <f t="shared" si="1226"/>
        <v>BY$1059</v>
      </c>
      <c r="BZ1067" s="4" t="str">
        <f t="shared" si="1226"/>
        <v>BZ$1059</v>
      </c>
      <c r="CA1067" s="4" t="str">
        <f t="shared" si="1226"/>
        <v>CA$1059</v>
      </c>
      <c r="CB1067" s="4" t="str">
        <f t="shared" si="1226"/>
        <v>CB$1059</v>
      </c>
      <c r="CC1067" s="4" t="str">
        <f t="shared" si="1226"/>
        <v>CC$1059</v>
      </c>
      <c r="CD1067" s="4" t="str">
        <f t="shared" si="1226"/>
        <v>CD$1059</v>
      </c>
      <c r="CE1067" s="4" t="str">
        <f t="shared" si="1226"/>
        <v>CE$1059</v>
      </c>
      <c r="CF1067" s="4" t="str">
        <f t="shared" ref="CF1067:CL1067" si="1227">ADDRESS(ROW(CF1059),COLUMN(CF1059),2)</f>
        <v>CF$1059</v>
      </c>
      <c r="CG1067" s="4" t="str">
        <f t="shared" si="1227"/>
        <v>CG$1059</v>
      </c>
      <c r="CH1067" s="4" t="str">
        <f t="shared" si="1227"/>
        <v>CH$1059</v>
      </c>
      <c r="CI1067" s="4" t="str">
        <f t="shared" si="1227"/>
        <v>CI$1059</v>
      </c>
      <c r="CJ1067" s="4" t="str">
        <f t="shared" si="1227"/>
        <v>CJ$1059</v>
      </c>
      <c r="CK1067" s="4" t="str">
        <f t="shared" si="1227"/>
        <v>CK$1059</v>
      </c>
      <c r="CL1067" s="4" t="str">
        <f t="shared" si="1227"/>
        <v>CL$1059</v>
      </c>
      <c r="CN1067" s="213"/>
      <c r="CO1067" s="4" t="str">
        <f t="shared" ref="CO1067:DK1067" si="1228">ADDRESS(ROW(CO1059),COLUMN(CO1059),2)</f>
        <v>CO$1059</v>
      </c>
      <c r="CP1067" s="4" t="str">
        <f t="shared" si="1228"/>
        <v>CP$1059</v>
      </c>
      <c r="CQ1067" s="4" t="str">
        <f t="shared" si="1228"/>
        <v>CQ$1059</v>
      </c>
      <c r="CR1067" s="4" t="str">
        <f t="shared" si="1228"/>
        <v>CR$1059</v>
      </c>
      <c r="CS1067" s="4" t="str">
        <f t="shared" si="1228"/>
        <v>CS$1059</v>
      </c>
      <c r="CT1067" s="4" t="str">
        <f t="shared" si="1228"/>
        <v>CT$1059</v>
      </c>
      <c r="CU1067" s="4" t="str">
        <f t="shared" si="1228"/>
        <v>CU$1059</v>
      </c>
      <c r="CV1067" s="4" t="str">
        <f t="shared" si="1228"/>
        <v>CV$1059</v>
      </c>
      <c r="CW1067" s="4" t="str">
        <f t="shared" si="1228"/>
        <v>CW$1059</v>
      </c>
      <c r="CX1067" s="4" t="str">
        <f t="shared" si="1228"/>
        <v>CX$1059</v>
      </c>
      <c r="CY1067" s="4" t="str">
        <f t="shared" si="1228"/>
        <v>CY$1059</v>
      </c>
      <c r="CZ1067" s="4" t="str">
        <f t="shared" si="1228"/>
        <v>CZ$1059</v>
      </c>
      <c r="DA1067" s="4" t="str">
        <f t="shared" si="1228"/>
        <v>DA$1059</v>
      </c>
      <c r="DB1067" s="4" t="str">
        <f t="shared" si="1228"/>
        <v>DB$1059</v>
      </c>
      <c r="DC1067" s="4" t="str">
        <f t="shared" si="1228"/>
        <v>DC$1059</v>
      </c>
      <c r="DD1067" s="4" t="str">
        <f t="shared" si="1228"/>
        <v>DD$1059</v>
      </c>
      <c r="DE1067" s="4" t="str">
        <f t="shared" si="1228"/>
        <v>DE$1059</v>
      </c>
      <c r="DF1067" s="4" t="str">
        <f t="shared" si="1228"/>
        <v>DF$1059</v>
      </c>
      <c r="DG1067" s="4" t="str">
        <f t="shared" si="1228"/>
        <v>DG$1059</v>
      </c>
      <c r="DH1067" s="4" t="str">
        <f t="shared" si="1228"/>
        <v>DH$1059</v>
      </c>
      <c r="DI1067" s="4" t="str">
        <f t="shared" si="1228"/>
        <v>DI$1059</v>
      </c>
      <c r="DJ1067" s="4" t="str">
        <f t="shared" si="1228"/>
        <v>DJ$1059</v>
      </c>
      <c r="DK1067" s="4" t="str">
        <f t="shared" si="1228"/>
        <v>DK$1059</v>
      </c>
      <c r="DL1067" s="4" t="str">
        <f t="shared" ref="DL1067" si="1229">ADDRESS(ROW(DL1059),COLUMN(DL1059),2)</f>
        <v>DL$1059</v>
      </c>
    </row>
    <row r="1068" spans="1:116" x14ac:dyDescent="0.4">
      <c r="A1068" s="3"/>
      <c r="B1068" t="s">
        <v>332</v>
      </c>
      <c r="D1068" t="s">
        <v>158</v>
      </c>
      <c r="E1068" s="8" t="str">
        <f t="shared" si="1206"/>
        <v>1068 DCSCAC-S</v>
      </c>
      <c r="G1068" s="191" t="str">
        <f>G1053</f>
        <v>Secondary volume driver</v>
      </c>
      <c r="H1068" s="90"/>
      <c r="I1068" s="213"/>
      <c r="J1068" s="213"/>
      <c r="K1068" s="214"/>
      <c r="L1068" s="214"/>
      <c r="M1068" s="214"/>
      <c r="N1068" s="214"/>
      <c r="O1068" s="214"/>
      <c r="P1068" s="214"/>
      <c r="R1068" s="214"/>
      <c r="S1068" s="4" t="str">
        <f>ADDRESS(ROW(S1057),COLUMN(S1057),2)</f>
        <v>S$1057</v>
      </c>
      <c r="T1068" s="4" t="str">
        <f t="shared" ref="T1068:CE1068" si="1230">ADDRESS(ROW(T1057),COLUMN(T1057),2)</f>
        <v>T$1057</v>
      </c>
      <c r="U1068" s="4" t="str">
        <f t="shared" si="1230"/>
        <v>U$1057</v>
      </c>
      <c r="V1068" s="4" t="str">
        <f t="shared" si="1230"/>
        <v>V$1057</v>
      </c>
      <c r="W1068" s="4" t="str">
        <f t="shared" si="1230"/>
        <v>W$1057</v>
      </c>
      <c r="X1068" s="4" t="str">
        <f t="shared" si="1230"/>
        <v>X$1057</v>
      </c>
      <c r="Y1068" s="4" t="str">
        <f t="shared" si="1230"/>
        <v>Y$1057</v>
      </c>
      <c r="Z1068" s="4" t="str">
        <f t="shared" si="1230"/>
        <v>Z$1057</v>
      </c>
      <c r="AA1068" s="4" t="str">
        <f t="shared" si="1230"/>
        <v>AA$1057</v>
      </c>
      <c r="AB1068" s="4" t="str">
        <f t="shared" si="1230"/>
        <v>AB$1057</v>
      </c>
      <c r="AC1068" s="4" t="str">
        <f t="shared" si="1230"/>
        <v>AC$1057</v>
      </c>
      <c r="AD1068" s="4" t="str">
        <f t="shared" si="1230"/>
        <v>AD$1057</v>
      </c>
      <c r="AE1068" s="4" t="str">
        <f t="shared" si="1230"/>
        <v>AE$1057</v>
      </c>
      <c r="AF1068" s="4" t="str">
        <f t="shared" si="1230"/>
        <v>AF$1057</v>
      </c>
      <c r="AG1068" s="4" t="str">
        <f t="shared" si="1230"/>
        <v>AG$1057</v>
      </c>
      <c r="AH1068" s="4" t="str">
        <f t="shared" si="1230"/>
        <v>AH$1057</v>
      </c>
      <c r="AI1068" s="4" t="str">
        <f t="shared" si="1230"/>
        <v>AI$1057</v>
      </c>
      <c r="AJ1068" s="4" t="str">
        <f t="shared" si="1230"/>
        <v>AJ$1057</v>
      </c>
      <c r="AK1068" s="4" t="str">
        <f t="shared" si="1230"/>
        <v>AK$1057</v>
      </c>
      <c r="AL1068" s="4" t="str">
        <f t="shared" si="1230"/>
        <v>AL$1057</v>
      </c>
      <c r="AM1068" s="4" t="str">
        <f t="shared" si="1230"/>
        <v>AM$1057</v>
      </c>
      <c r="AN1068" s="4" t="str">
        <f t="shared" si="1230"/>
        <v>AN$1057</v>
      </c>
      <c r="AO1068" s="4" t="str">
        <f t="shared" si="1230"/>
        <v>AO$1057</v>
      </c>
      <c r="AP1068" s="4" t="str">
        <f t="shared" si="1230"/>
        <v>AP$1057</v>
      </c>
      <c r="AQ1068" s="4" t="str">
        <f t="shared" si="1230"/>
        <v>AQ$1057</v>
      </c>
      <c r="AR1068" s="4" t="str">
        <f t="shared" si="1230"/>
        <v>AR$1057</v>
      </c>
      <c r="AS1068" s="4" t="str">
        <f t="shared" si="1230"/>
        <v>AS$1057</v>
      </c>
      <c r="AT1068" s="4" t="str">
        <f t="shared" si="1230"/>
        <v>AT$1057</v>
      </c>
      <c r="AU1068" s="4" t="str">
        <f t="shared" si="1230"/>
        <v>AU$1057</v>
      </c>
      <c r="AV1068" s="4" t="str">
        <f t="shared" si="1230"/>
        <v>AV$1057</v>
      </c>
      <c r="AW1068" s="4" t="str">
        <f t="shared" si="1230"/>
        <v>AW$1057</v>
      </c>
      <c r="AX1068" s="4" t="str">
        <f t="shared" si="1230"/>
        <v>AX$1057</v>
      </c>
      <c r="AY1068" s="4" t="str">
        <f t="shared" si="1230"/>
        <v>AY$1057</v>
      </c>
      <c r="AZ1068" s="4" t="str">
        <f t="shared" si="1230"/>
        <v>AZ$1057</v>
      </c>
      <c r="BA1068" s="4" t="str">
        <f t="shared" si="1230"/>
        <v>BA$1057</v>
      </c>
      <c r="BB1068" s="4" t="str">
        <f t="shared" si="1230"/>
        <v>BB$1057</v>
      </c>
      <c r="BC1068" s="4" t="str">
        <f t="shared" si="1230"/>
        <v>BC$1057</v>
      </c>
      <c r="BD1068" s="4" t="str">
        <f t="shared" si="1230"/>
        <v>BD$1057</v>
      </c>
      <c r="BE1068" s="4" t="str">
        <f t="shared" si="1230"/>
        <v>BE$1057</v>
      </c>
      <c r="BF1068" s="4" t="str">
        <f t="shared" si="1230"/>
        <v>BF$1057</v>
      </c>
      <c r="BG1068" s="4" t="str">
        <f t="shared" si="1230"/>
        <v>BG$1057</v>
      </c>
      <c r="BH1068" s="4" t="str">
        <f t="shared" si="1230"/>
        <v>BH$1057</v>
      </c>
      <c r="BI1068" s="4" t="str">
        <f t="shared" si="1230"/>
        <v>BI$1057</v>
      </c>
      <c r="BJ1068" s="4" t="str">
        <f t="shared" si="1230"/>
        <v>BJ$1057</v>
      </c>
      <c r="BK1068" s="4" t="str">
        <f t="shared" si="1230"/>
        <v>BK$1057</v>
      </c>
      <c r="BL1068" s="4" t="str">
        <f t="shared" si="1230"/>
        <v>BL$1057</v>
      </c>
      <c r="BM1068" s="4" t="str">
        <f t="shared" si="1230"/>
        <v>BM$1057</v>
      </c>
      <c r="BN1068" s="4" t="str">
        <f t="shared" si="1230"/>
        <v>BN$1057</v>
      </c>
      <c r="BO1068" s="4" t="str">
        <f t="shared" si="1230"/>
        <v>BO$1057</v>
      </c>
      <c r="BP1068" s="4" t="str">
        <f t="shared" si="1230"/>
        <v>BP$1057</v>
      </c>
      <c r="BQ1068" s="4" t="str">
        <f t="shared" si="1230"/>
        <v>BQ$1057</v>
      </c>
      <c r="BR1068" s="4" t="str">
        <f t="shared" si="1230"/>
        <v>BR$1057</v>
      </c>
      <c r="BS1068" s="4" t="str">
        <f t="shared" si="1230"/>
        <v>BS$1057</v>
      </c>
      <c r="BT1068" s="4" t="str">
        <f t="shared" si="1230"/>
        <v>BT$1057</v>
      </c>
      <c r="BU1068" s="4" t="str">
        <f t="shared" si="1230"/>
        <v>BU$1057</v>
      </c>
      <c r="BV1068" s="4" t="str">
        <f t="shared" si="1230"/>
        <v>BV$1057</v>
      </c>
      <c r="BW1068" s="4" t="str">
        <f t="shared" si="1230"/>
        <v>BW$1057</v>
      </c>
      <c r="BX1068" s="4" t="str">
        <f t="shared" si="1230"/>
        <v>BX$1057</v>
      </c>
      <c r="BY1068" s="4" t="str">
        <f t="shared" si="1230"/>
        <v>BY$1057</v>
      </c>
      <c r="BZ1068" s="4" t="str">
        <f t="shared" si="1230"/>
        <v>BZ$1057</v>
      </c>
      <c r="CA1068" s="4" t="str">
        <f t="shared" si="1230"/>
        <v>CA$1057</v>
      </c>
      <c r="CB1068" s="4" t="str">
        <f t="shared" si="1230"/>
        <v>CB$1057</v>
      </c>
      <c r="CC1068" s="4" t="str">
        <f t="shared" si="1230"/>
        <v>CC$1057</v>
      </c>
      <c r="CD1068" s="4" t="str">
        <f t="shared" si="1230"/>
        <v>CD$1057</v>
      </c>
      <c r="CE1068" s="4" t="str">
        <f t="shared" si="1230"/>
        <v>CE$1057</v>
      </c>
      <c r="CF1068" s="4" t="str">
        <f t="shared" ref="CF1068:CL1068" si="1231">ADDRESS(ROW(CF1057),COLUMN(CF1057),2)</f>
        <v>CF$1057</v>
      </c>
      <c r="CG1068" s="4" t="str">
        <f t="shared" si="1231"/>
        <v>CG$1057</v>
      </c>
      <c r="CH1068" s="4" t="str">
        <f t="shared" si="1231"/>
        <v>CH$1057</v>
      </c>
      <c r="CI1068" s="4" t="str">
        <f t="shared" si="1231"/>
        <v>CI$1057</v>
      </c>
      <c r="CJ1068" s="4" t="str">
        <f t="shared" si="1231"/>
        <v>CJ$1057</v>
      </c>
      <c r="CK1068" s="4" t="str">
        <f t="shared" si="1231"/>
        <v>CK$1057</v>
      </c>
      <c r="CL1068" s="4" t="str">
        <f t="shared" si="1231"/>
        <v>CL$1057</v>
      </c>
      <c r="CN1068" s="213"/>
      <c r="CO1068" s="4" t="str">
        <f t="shared" ref="CO1068:DK1068" si="1232">ADDRESS(ROW(CO1057),COLUMN(CO1057),2)</f>
        <v>CO$1057</v>
      </c>
      <c r="CP1068" s="4" t="str">
        <f t="shared" si="1232"/>
        <v>CP$1057</v>
      </c>
      <c r="CQ1068" s="4" t="str">
        <f t="shared" si="1232"/>
        <v>CQ$1057</v>
      </c>
      <c r="CR1068" s="4" t="str">
        <f t="shared" si="1232"/>
        <v>CR$1057</v>
      </c>
      <c r="CS1068" s="4" t="str">
        <f t="shared" si="1232"/>
        <v>CS$1057</v>
      </c>
      <c r="CT1068" s="4" t="str">
        <f t="shared" si="1232"/>
        <v>CT$1057</v>
      </c>
      <c r="CU1068" s="4" t="str">
        <f t="shared" si="1232"/>
        <v>CU$1057</v>
      </c>
      <c r="CV1068" s="4" t="str">
        <f t="shared" si="1232"/>
        <v>CV$1057</v>
      </c>
      <c r="CW1068" s="4" t="str">
        <f t="shared" si="1232"/>
        <v>CW$1057</v>
      </c>
      <c r="CX1068" s="4" t="str">
        <f t="shared" si="1232"/>
        <v>CX$1057</v>
      </c>
      <c r="CY1068" s="4" t="str">
        <f t="shared" si="1232"/>
        <v>CY$1057</v>
      </c>
      <c r="CZ1068" s="4" t="str">
        <f t="shared" si="1232"/>
        <v>CZ$1057</v>
      </c>
      <c r="DA1068" s="4" t="str">
        <f t="shared" si="1232"/>
        <v>DA$1057</v>
      </c>
      <c r="DB1068" s="4" t="str">
        <f t="shared" si="1232"/>
        <v>DB$1057</v>
      </c>
      <c r="DC1068" s="4" t="str">
        <f t="shared" si="1232"/>
        <v>DC$1057</v>
      </c>
      <c r="DD1068" s="4" t="str">
        <f t="shared" si="1232"/>
        <v>DD$1057</v>
      </c>
      <c r="DE1068" s="4" t="str">
        <f t="shared" si="1232"/>
        <v>DE$1057</v>
      </c>
      <c r="DF1068" s="4" t="str">
        <f t="shared" si="1232"/>
        <v>DF$1057</v>
      </c>
      <c r="DG1068" s="4" t="str">
        <f t="shared" si="1232"/>
        <v>DG$1057</v>
      </c>
      <c r="DH1068" s="4" t="str">
        <f t="shared" si="1232"/>
        <v>DH$1057</v>
      </c>
      <c r="DI1068" s="4" t="str">
        <f t="shared" si="1232"/>
        <v>DI$1057</v>
      </c>
      <c r="DJ1068" s="4" t="str">
        <f t="shared" si="1232"/>
        <v>DJ$1057</v>
      </c>
      <c r="DK1068" s="4" t="str">
        <f t="shared" si="1232"/>
        <v>DK$1057</v>
      </c>
      <c r="DL1068" s="4" t="str">
        <f t="shared" ref="DL1068" si="1233">ADDRESS(ROW(DL1057),COLUMN(DL1057),2)</f>
        <v>DL$1057</v>
      </c>
    </row>
    <row r="1069" spans="1: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1:116" x14ac:dyDescent="0.4">
      <c r="A1070" s="174"/>
      <c r="E1070" s="8"/>
      <c r="G1070" s="175" t="s">
        <v>490</v>
      </c>
      <c r="H1070" s="174"/>
      <c r="I1070" s="176"/>
      <c r="J1070" s="176"/>
      <c r="K1070" s="197"/>
      <c r="L1070" s="197"/>
      <c r="M1070" s="197"/>
      <c r="N1070" s="197"/>
      <c r="O1070" s="197"/>
      <c r="P1070" s="197"/>
      <c r="R1070" s="198"/>
      <c r="S1070" s="174"/>
      <c r="T1070" s="174"/>
      <c r="U1070" s="174"/>
      <c r="V1070" s="174"/>
      <c r="W1070" s="174"/>
      <c r="X1070" s="174"/>
      <c r="Y1070" s="174"/>
      <c r="Z1070" s="174"/>
      <c r="AA1070" s="174"/>
      <c r="AB1070" s="174"/>
      <c r="AC1070" s="174"/>
      <c r="AD1070" s="174"/>
      <c r="AE1070" s="174"/>
      <c r="AF1070" s="174"/>
      <c r="AG1070" s="174"/>
      <c r="AH1070" s="174"/>
      <c r="AI1070" s="174"/>
      <c r="AJ1070" s="174"/>
      <c r="AK1070" s="174"/>
      <c r="AL1070" s="174"/>
      <c r="AM1070" s="174"/>
      <c r="AN1070" s="174"/>
      <c r="AO1070" s="174"/>
      <c r="AP1070" s="174"/>
      <c r="AQ1070" s="174"/>
      <c r="AR1070" s="174"/>
      <c r="AS1070" s="174"/>
      <c r="AT1070" s="174"/>
      <c r="AU1070" s="174"/>
      <c r="AV1070" s="174"/>
      <c r="AW1070" s="174"/>
      <c r="AX1070" s="174"/>
      <c r="AY1070" s="174"/>
      <c r="AZ1070" s="174"/>
      <c r="BA1070" s="174"/>
      <c r="BB1070" s="174"/>
      <c r="BC1070" s="174"/>
      <c r="BD1070" s="174"/>
      <c r="BE1070" s="174"/>
      <c r="BF1070" s="174"/>
      <c r="BG1070" s="174"/>
      <c r="BH1070" s="174"/>
      <c r="BI1070" s="174"/>
      <c r="BJ1070" s="174"/>
      <c r="BK1070" s="174"/>
      <c r="BL1070" s="174"/>
      <c r="BM1070" s="174"/>
      <c r="BN1070" s="174"/>
      <c r="BO1070" s="174"/>
      <c r="BP1070" s="174"/>
      <c r="BQ1070" s="174"/>
      <c r="BR1070" s="174"/>
      <c r="BS1070" s="174"/>
      <c r="BT1070" s="174"/>
      <c r="BU1070" s="174"/>
      <c r="BV1070" s="174"/>
      <c r="BW1070" s="174"/>
      <c r="BX1070" s="174"/>
      <c r="BY1070" s="174"/>
      <c r="BZ1070" s="174"/>
      <c r="CA1070" s="174"/>
      <c r="CB1070" s="174"/>
      <c r="CC1070" s="174"/>
      <c r="CD1070" s="174"/>
      <c r="CE1070" s="174"/>
      <c r="CF1070" s="174"/>
      <c r="CG1070" s="174"/>
      <c r="CH1070" s="174"/>
      <c r="CI1070" s="174"/>
      <c r="CJ1070" s="174"/>
      <c r="CK1070" s="174"/>
      <c r="CL1070" s="174"/>
      <c r="CN1070" s="176"/>
      <c r="CO1070" s="174"/>
      <c r="CP1070" s="174"/>
      <c r="CQ1070" s="174"/>
      <c r="CR1070" s="174"/>
      <c r="CS1070" s="174"/>
      <c r="CT1070" s="174"/>
      <c r="CU1070" s="174"/>
      <c r="CV1070" s="174"/>
      <c r="CW1070" s="174"/>
      <c r="CX1070" s="174"/>
      <c r="CY1070" s="174"/>
      <c r="CZ1070" s="174"/>
      <c r="DA1070" s="174"/>
      <c r="DB1070" s="174"/>
      <c r="DC1070" s="174"/>
      <c r="DD1070" s="174"/>
      <c r="DE1070" s="174"/>
      <c r="DF1070" s="174"/>
      <c r="DG1070" s="174"/>
      <c r="DH1070" s="174"/>
      <c r="DI1070" s="174"/>
      <c r="DJ1070" s="174"/>
      <c r="DK1070" s="174"/>
      <c r="DL1070" s="174"/>
    </row>
    <row r="1071" spans="1:116" x14ac:dyDescent="0.4">
      <c r="A1071" s="174"/>
      <c r="E1071" s="8"/>
      <c r="G1071" s="175" t="s">
        <v>492</v>
      </c>
      <c r="H1071" s="174"/>
      <c r="I1071" s="176"/>
      <c r="J1071" s="176"/>
      <c r="K1071" s="197"/>
      <c r="L1071" s="197"/>
      <c r="M1071" s="197"/>
      <c r="N1071" s="197"/>
      <c r="O1071" s="197"/>
      <c r="P1071" s="197"/>
      <c r="R1071" s="198"/>
      <c r="S1071" s="174"/>
      <c r="T1071" s="174"/>
      <c r="U1071" s="174"/>
      <c r="V1071" s="174"/>
      <c r="W1071" s="174"/>
      <c r="X1071" s="174"/>
      <c r="Y1071" s="174"/>
      <c r="Z1071" s="174"/>
      <c r="AA1071" s="174"/>
      <c r="AB1071" s="174"/>
      <c r="AC1071" s="174"/>
      <c r="AD1071" s="174"/>
      <c r="AE1071" s="174"/>
      <c r="AF1071" s="174"/>
      <c r="AG1071" s="174"/>
      <c r="AH1071" s="174"/>
      <c r="AI1071" s="174"/>
      <c r="AJ1071" s="174"/>
      <c r="AK1071" s="174"/>
      <c r="AL1071" s="174"/>
      <c r="AM1071" s="174"/>
      <c r="AN1071" s="174"/>
      <c r="AO1071" s="174"/>
      <c r="AP1071" s="174"/>
      <c r="AQ1071" s="174"/>
      <c r="AR1071" s="174"/>
      <c r="AS1071" s="174"/>
      <c r="AT1071" s="174"/>
      <c r="AU1071" s="174"/>
      <c r="AV1071" s="174"/>
      <c r="AW1071" s="174"/>
      <c r="AX1071" s="174"/>
      <c r="AY1071" s="174"/>
      <c r="AZ1071" s="174"/>
      <c r="BA1071" s="174"/>
      <c r="BB1071" s="174"/>
      <c r="BC1071" s="174"/>
      <c r="BD1071" s="174"/>
      <c r="BE1071" s="174"/>
      <c r="BF1071" s="174"/>
      <c r="BG1071" s="174"/>
      <c r="BH1071" s="174"/>
      <c r="BI1071" s="174"/>
      <c r="BJ1071" s="174"/>
      <c r="BK1071" s="174"/>
      <c r="BL1071" s="174"/>
      <c r="BM1071" s="174"/>
      <c r="BN1071" s="174"/>
      <c r="BO1071" s="174"/>
      <c r="BP1071" s="174"/>
      <c r="BQ1071" s="174"/>
      <c r="BR1071" s="174"/>
      <c r="BS1071" s="174"/>
      <c r="BT1071" s="174"/>
      <c r="BU1071" s="174"/>
      <c r="BV1071" s="174"/>
      <c r="BW1071" s="174"/>
      <c r="BX1071" s="174"/>
      <c r="BY1071" s="174"/>
      <c r="BZ1071" s="174"/>
      <c r="CA1071" s="174"/>
      <c r="CB1071" s="174"/>
      <c r="CC1071" s="174"/>
      <c r="CD1071" s="174"/>
      <c r="CE1071" s="174"/>
      <c r="CF1071" s="174"/>
      <c r="CG1071" s="174"/>
      <c r="CH1071" s="174"/>
      <c r="CI1071" s="174"/>
      <c r="CJ1071" s="174"/>
      <c r="CK1071" s="174"/>
      <c r="CL1071" s="174"/>
      <c r="CN1071" s="176"/>
      <c r="CO1071" s="174"/>
      <c r="CP1071" s="174"/>
      <c r="CQ1071" s="174"/>
      <c r="CR1071" s="174"/>
      <c r="CS1071" s="174"/>
      <c r="CT1071" s="174"/>
      <c r="CU1071" s="174"/>
      <c r="CV1071" s="174"/>
      <c r="CW1071" s="174"/>
      <c r="CX1071" s="174"/>
      <c r="CY1071" s="174"/>
      <c r="CZ1071" s="174"/>
      <c r="DA1071" s="174"/>
      <c r="DB1071" s="174"/>
      <c r="DC1071" s="174"/>
      <c r="DD1071" s="174"/>
      <c r="DE1071" s="174"/>
      <c r="DF1071" s="174"/>
      <c r="DG1071" s="174"/>
      <c r="DH1071" s="174"/>
      <c r="DI1071" s="174"/>
      <c r="DJ1071" s="174"/>
      <c r="DK1071" s="174"/>
      <c r="DL1071" s="174"/>
    </row>
    <row r="1072" spans="1:116" x14ac:dyDescent="0.4">
      <c r="A1072" s="174"/>
      <c r="E1072" s="8"/>
      <c r="G1072" s="175" t="s">
        <v>461</v>
      </c>
      <c r="H1072" s="174"/>
      <c r="I1072" s="176"/>
      <c r="J1072" s="176"/>
      <c r="K1072" s="197"/>
      <c r="L1072" s="197"/>
      <c r="M1072" s="197"/>
      <c r="N1072" s="197"/>
      <c r="O1072" s="197"/>
      <c r="P1072" s="197"/>
      <c r="R1072" s="198"/>
      <c r="S1072" s="199" t="str">
        <f t="shared" ref="S1072:AX1072" si="1234">S$20</f>
        <v>S$16</v>
      </c>
      <c r="T1072" s="199" t="str">
        <f t="shared" si="1234"/>
        <v>T$16</v>
      </c>
      <c r="U1072" s="199" t="str">
        <f t="shared" si="1234"/>
        <v>U$16</v>
      </c>
      <c r="V1072" s="199" t="str">
        <f t="shared" si="1234"/>
        <v>V$16</v>
      </c>
      <c r="W1072" s="199" t="str">
        <f t="shared" si="1234"/>
        <v>W$16</v>
      </c>
      <c r="X1072" s="199" t="str">
        <f t="shared" si="1234"/>
        <v>X$16</v>
      </c>
      <c r="Y1072" s="199" t="str">
        <f t="shared" si="1234"/>
        <v>Y$16</v>
      </c>
      <c r="Z1072" s="199" t="str">
        <f t="shared" si="1234"/>
        <v>Z$16</v>
      </c>
      <c r="AA1072" s="199" t="str">
        <f t="shared" si="1234"/>
        <v>AA$16</v>
      </c>
      <c r="AB1072" s="199" t="str">
        <f t="shared" si="1234"/>
        <v>AB$16</v>
      </c>
      <c r="AC1072" s="199" t="str">
        <f t="shared" si="1234"/>
        <v>AC$16</v>
      </c>
      <c r="AD1072" s="199" t="str">
        <f t="shared" si="1234"/>
        <v>AD$16</v>
      </c>
      <c r="AE1072" s="199" t="str">
        <f t="shared" si="1234"/>
        <v>AE$16</v>
      </c>
      <c r="AF1072" s="199" t="str">
        <f t="shared" si="1234"/>
        <v>AF$16</v>
      </c>
      <c r="AG1072" s="199" t="str">
        <f t="shared" si="1234"/>
        <v>AG$16</v>
      </c>
      <c r="AH1072" s="199" t="str">
        <f t="shared" si="1234"/>
        <v>AH$16</v>
      </c>
      <c r="AI1072" s="199" t="str">
        <f t="shared" si="1234"/>
        <v>AI$16</v>
      </c>
      <c r="AJ1072" s="199" t="str">
        <f t="shared" si="1234"/>
        <v>AJ$16</v>
      </c>
      <c r="AK1072" s="199" t="str">
        <f t="shared" si="1234"/>
        <v>AK$16</v>
      </c>
      <c r="AL1072" s="199" t="str">
        <f t="shared" si="1234"/>
        <v>AL$16</v>
      </c>
      <c r="AM1072" s="199" t="str">
        <f t="shared" si="1234"/>
        <v>AM$16</v>
      </c>
      <c r="AN1072" s="199" t="str">
        <f t="shared" si="1234"/>
        <v>AN$16</v>
      </c>
      <c r="AO1072" s="199" t="str">
        <f t="shared" si="1234"/>
        <v>AO$16</v>
      </c>
      <c r="AP1072" s="199" t="str">
        <f t="shared" si="1234"/>
        <v>AP$16</v>
      </c>
      <c r="AQ1072" s="199" t="str">
        <f t="shared" si="1234"/>
        <v>AQ$16</v>
      </c>
      <c r="AR1072" s="199" t="str">
        <f t="shared" si="1234"/>
        <v>AR$16</v>
      </c>
      <c r="AS1072" s="199" t="str">
        <f t="shared" si="1234"/>
        <v>AS$16</v>
      </c>
      <c r="AT1072" s="199" t="str">
        <f t="shared" si="1234"/>
        <v>AT$16</v>
      </c>
      <c r="AU1072" s="199" t="str">
        <f t="shared" si="1234"/>
        <v>AU$16</v>
      </c>
      <c r="AV1072" s="199" t="str">
        <f t="shared" si="1234"/>
        <v>AV$16</v>
      </c>
      <c r="AW1072" s="199" t="str">
        <f t="shared" si="1234"/>
        <v>AW$16</v>
      </c>
      <c r="AX1072" s="199" t="str">
        <f t="shared" si="1234"/>
        <v>AX$16</v>
      </c>
      <c r="AY1072" s="199" t="str">
        <f t="shared" ref="AY1072:CD1072" si="1235">AY$20</f>
        <v>AY$16</v>
      </c>
      <c r="AZ1072" s="199" t="str">
        <f t="shared" si="1235"/>
        <v>AZ$16</v>
      </c>
      <c r="BA1072" s="199" t="str">
        <f t="shared" si="1235"/>
        <v>BA$16</v>
      </c>
      <c r="BB1072" s="199" t="str">
        <f t="shared" si="1235"/>
        <v>BB$16</v>
      </c>
      <c r="BC1072" s="199" t="str">
        <f t="shared" si="1235"/>
        <v>BC$16</v>
      </c>
      <c r="BD1072" s="199" t="str">
        <f t="shared" si="1235"/>
        <v>BD$16</v>
      </c>
      <c r="BE1072" s="199" t="str">
        <f t="shared" si="1235"/>
        <v>BE$16</v>
      </c>
      <c r="BF1072" s="199" t="str">
        <f t="shared" si="1235"/>
        <v>BF$16</v>
      </c>
      <c r="BG1072" s="199" t="str">
        <f t="shared" si="1235"/>
        <v>BG$16</v>
      </c>
      <c r="BH1072" s="199" t="str">
        <f t="shared" si="1235"/>
        <v>BH$16</v>
      </c>
      <c r="BI1072" s="199" t="str">
        <f t="shared" si="1235"/>
        <v>BI$16</v>
      </c>
      <c r="BJ1072" s="199" t="str">
        <f t="shared" si="1235"/>
        <v>BJ$16</v>
      </c>
      <c r="BK1072" s="199" t="str">
        <f t="shared" si="1235"/>
        <v>BK$16</v>
      </c>
      <c r="BL1072" s="199" t="str">
        <f t="shared" si="1235"/>
        <v>BL$16</v>
      </c>
      <c r="BM1072" s="199" t="str">
        <f t="shared" si="1235"/>
        <v>BM$16</v>
      </c>
      <c r="BN1072" s="199" t="str">
        <f t="shared" si="1235"/>
        <v>BN$16</v>
      </c>
      <c r="BO1072" s="199" t="str">
        <f t="shared" si="1235"/>
        <v>BO$16</v>
      </c>
      <c r="BP1072" s="199" t="str">
        <f t="shared" si="1235"/>
        <v>BP$16</v>
      </c>
      <c r="BQ1072" s="199" t="str">
        <f t="shared" si="1235"/>
        <v>BQ$16</v>
      </c>
      <c r="BR1072" s="199" t="str">
        <f t="shared" si="1235"/>
        <v>BR$16</v>
      </c>
      <c r="BS1072" s="199" t="str">
        <f t="shared" si="1235"/>
        <v>BS$16</v>
      </c>
      <c r="BT1072" s="199" t="str">
        <f t="shared" si="1235"/>
        <v>BT$16</v>
      </c>
      <c r="BU1072" s="199" t="str">
        <f t="shared" si="1235"/>
        <v>BU$16</v>
      </c>
      <c r="BV1072" s="199" t="str">
        <f t="shared" si="1235"/>
        <v>BV$16</v>
      </c>
      <c r="BW1072" s="199" t="str">
        <f t="shared" si="1235"/>
        <v>BW$16</v>
      </c>
      <c r="BX1072" s="199" t="str">
        <f t="shared" si="1235"/>
        <v>BX$16</v>
      </c>
      <c r="BY1072" s="199" t="str">
        <f t="shared" si="1235"/>
        <v>BY$16</v>
      </c>
      <c r="BZ1072" s="199" t="str">
        <f t="shared" si="1235"/>
        <v>BZ$16</v>
      </c>
      <c r="CA1072" s="199" t="str">
        <f t="shared" si="1235"/>
        <v>CA$16</v>
      </c>
      <c r="CB1072" s="199" t="str">
        <f t="shared" si="1235"/>
        <v>CB$16</v>
      </c>
      <c r="CC1072" s="199" t="str">
        <f t="shared" si="1235"/>
        <v>CC$16</v>
      </c>
      <c r="CD1072" s="199" t="str">
        <f t="shared" si="1235"/>
        <v>CD$16</v>
      </c>
      <c r="CE1072" s="199" t="str">
        <f t="shared" ref="CE1072:CL1072" si="1236">CE$20</f>
        <v>CE$16</v>
      </c>
      <c r="CF1072" s="199" t="str">
        <f t="shared" si="1236"/>
        <v>CF$16</v>
      </c>
      <c r="CG1072" s="199" t="str">
        <f t="shared" si="1236"/>
        <v>CG$16</v>
      </c>
      <c r="CH1072" s="199" t="str">
        <f t="shared" si="1236"/>
        <v>CH$16</v>
      </c>
      <c r="CI1072" s="199" t="str">
        <f t="shared" si="1236"/>
        <v>CI$16</v>
      </c>
      <c r="CJ1072" s="199" t="str">
        <f t="shared" si="1236"/>
        <v>CJ$16</v>
      </c>
      <c r="CK1072" s="199" t="str">
        <f t="shared" si="1236"/>
        <v>CK$16</v>
      </c>
      <c r="CL1072" s="199" t="str">
        <f t="shared" si="1236"/>
        <v>CL$16</v>
      </c>
      <c r="CN1072" s="176"/>
      <c r="CO1072" s="199" t="str">
        <f t="shared" ref="CO1072:DL1072" si="1237">CO$20</f>
        <v>CO$16</v>
      </c>
      <c r="CP1072" s="199" t="str">
        <f t="shared" si="1237"/>
        <v>CP$16</v>
      </c>
      <c r="CQ1072" s="199" t="str">
        <f t="shared" si="1237"/>
        <v>CQ$16</v>
      </c>
      <c r="CR1072" s="199" t="str">
        <f t="shared" si="1237"/>
        <v>CR$16</v>
      </c>
      <c r="CS1072" s="199" t="str">
        <f t="shared" si="1237"/>
        <v>CS$16</v>
      </c>
      <c r="CT1072" s="199" t="str">
        <f t="shared" si="1237"/>
        <v>CT$16</v>
      </c>
      <c r="CU1072" s="199" t="str">
        <f t="shared" si="1237"/>
        <v>CU$16</v>
      </c>
      <c r="CV1072" s="199" t="str">
        <f t="shared" si="1237"/>
        <v>CV$16</v>
      </c>
      <c r="CW1072" s="199" t="str">
        <f t="shared" si="1237"/>
        <v>CW$16</v>
      </c>
      <c r="CX1072" s="199" t="str">
        <f t="shared" si="1237"/>
        <v>CX$16</v>
      </c>
      <c r="CY1072" s="199" t="str">
        <f t="shared" si="1237"/>
        <v>CY$16</v>
      </c>
      <c r="CZ1072" s="199" t="str">
        <f t="shared" si="1237"/>
        <v>CZ$16</v>
      </c>
      <c r="DA1072" s="199" t="str">
        <f t="shared" si="1237"/>
        <v>DA$16</v>
      </c>
      <c r="DB1072" s="199" t="str">
        <f t="shared" si="1237"/>
        <v>DB$16</v>
      </c>
      <c r="DC1072" s="199" t="str">
        <f t="shared" si="1237"/>
        <v>DC$16</v>
      </c>
      <c r="DD1072" s="199" t="str">
        <f t="shared" si="1237"/>
        <v>DD$16</v>
      </c>
      <c r="DE1072" s="199" t="str">
        <f t="shared" si="1237"/>
        <v>DE$16</v>
      </c>
      <c r="DF1072" s="199" t="str">
        <f t="shared" si="1237"/>
        <v>DF$16</v>
      </c>
      <c r="DG1072" s="199" t="str">
        <f t="shared" si="1237"/>
        <v>DG$16</v>
      </c>
      <c r="DH1072" s="199" t="str">
        <f t="shared" si="1237"/>
        <v>DH$16</v>
      </c>
      <c r="DI1072" s="199" t="str">
        <f t="shared" si="1237"/>
        <v>DI$16</v>
      </c>
      <c r="DJ1072" s="199" t="str">
        <f t="shared" si="1237"/>
        <v>DJ$16</v>
      </c>
      <c r="DK1072" s="199" t="str">
        <f t="shared" si="1237"/>
        <v>DK$16</v>
      </c>
      <c r="DL1072" s="199" t="str">
        <f t="shared" si="1237"/>
        <v>DL$16</v>
      </c>
    </row>
    <row r="1073" spans="1:116" x14ac:dyDescent="0.4">
      <c r="A1073" s="174"/>
      <c r="E1073" s="8"/>
      <c r="G1073" s="175" t="s">
        <v>462</v>
      </c>
      <c r="H1073" s="200"/>
      <c r="I1073" s="201"/>
      <c r="J1073" s="201"/>
      <c r="K1073" s="202"/>
      <c r="L1073" s="202"/>
      <c r="M1073" s="202"/>
      <c r="N1073" s="202"/>
      <c r="O1073" s="202"/>
      <c r="P1073" s="202"/>
      <c r="R1073" s="202"/>
      <c r="S1073" s="199" t="str">
        <f t="shared" ref="S1073:AX1073" si="1238">S$21</f>
        <v>S$17</v>
      </c>
      <c r="T1073" s="199" t="str">
        <f t="shared" si="1238"/>
        <v>T$17</v>
      </c>
      <c r="U1073" s="199" t="str">
        <f t="shared" si="1238"/>
        <v>U$17</v>
      </c>
      <c r="V1073" s="199" t="str">
        <f t="shared" si="1238"/>
        <v>V$17</v>
      </c>
      <c r="W1073" s="199" t="str">
        <f t="shared" si="1238"/>
        <v>W$17</v>
      </c>
      <c r="X1073" s="199" t="str">
        <f t="shared" si="1238"/>
        <v>X$17</v>
      </c>
      <c r="Y1073" s="199" t="str">
        <f t="shared" si="1238"/>
        <v>Y$17</v>
      </c>
      <c r="Z1073" s="199" t="str">
        <f t="shared" si="1238"/>
        <v>Z$17</v>
      </c>
      <c r="AA1073" s="199" t="str">
        <f t="shared" si="1238"/>
        <v>AA$17</v>
      </c>
      <c r="AB1073" s="199" t="str">
        <f t="shared" si="1238"/>
        <v>AB$17</v>
      </c>
      <c r="AC1073" s="199" t="str">
        <f t="shared" si="1238"/>
        <v>AC$17</v>
      </c>
      <c r="AD1073" s="199" t="str">
        <f t="shared" si="1238"/>
        <v>AD$17</v>
      </c>
      <c r="AE1073" s="199" t="str">
        <f t="shared" si="1238"/>
        <v>AE$17</v>
      </c>
      <c r="AF1073" s="199" t="str">
        <f t="shared" si="1238"/>
        <v>AF$17</v>
      </c>
      <c r="AG1073" s="199" t="str">
        <f t="shared" si="1238"/>
        <v>AG$17</v>
      </c>
      <c r="AH1073" s="199" t="str">
        <f t="shared" si="1238"/>
        <v>AH$17</v>
      </c>
      <c r="AI1073" s="199" t="str">
        <f t="shared" si="1238"/>
        <v>AI$17</v>
      </c>
      <c r="AJ1073" s="199" t="str">
        <f t="shared" si="1238"/>
        <v>AJ$17</v>
      </c>
      <c r="AK1073" s="199" t="str">
        <f t="shared" si="1238"/>
        <v>AK$17</v>
      </c>
      <c r="AL1073" s="199" t="str">
        <f t="shared" si="1238"/>
        <v>AL$17</v>
      </c>
      <c r="AM1073" s="199" t="str">
        <f t="shared" si="1238"/>
        <v>AM$17</v>
      </c>
      <c r="AN1073" s="199" t="str">
        <f t="shared" si="1238"/>
        <v>AN$17</v>
      </c>
      <c r="AO1073" s="199" t="str">
        <f t="shared" si="1238"/>
        <v>AO$17</v>
      </c>
      <c r="AP1073" s="199" t="str">
        <f t="shared" si="1238"/>
        <v>AP$17</v>
      </c>
      <c r="AQ1073" s="199" t="str">
        <f t="shared" si="1238"/>
        <v>AQ$17</v>
      </c>
      <c r="AR1073" s="199" t="str">
        <f t="shared" si="1238"/>
        <v>AR$17</v>
      </c>
      <c r="AS1073" s="199" t="str">
        <f t="shared" si="1238"/>
        <v>AS$17</v>
      </c>
      <c r="AT1073" s="199" t="str">
        <f t="shared" si="1238"/>
        <v>AT$17</v>
      </c>
      <c r="AU1073" s="199" t="str">
        <f t="shared" si="1238"/>
        <v>AU$17</v>
      </c>
      <c r="AV1073" s="199" t="str">
        <f t="shared" si="1238"/>
        <v>AV$17</v>
      </c>
      <c r="AW1073" s="199" t="str">
        <f t="shared" si="1238"/>
        <v>AW$17</v>
      </c>
      <c r="AX1073" s="199" t="str">
        <f t="shared" si="1238"/>
        <v>AX$17</v>
      </c>
      <c r="AY1073" s="199" t="str">
        <f t="shared" ref="AY1073:CD1073" si="1239">AY$21</f>
        <v>AY$17</v>
      </c>
      <c r="AZ1073" s="199" t="str">
        <f t="shared" si="1239"/>
        <v>AZ$17</v>
      </c>
      <c r="BA1073" s="199" t="str">
        <f t="shared" si="1239"/>
        <v>BA$17</v>
      </c>
      <c r="BB1073" s="199" t="str">
        <f t="shared" si="1239"/>
        <v>BB$17</v>
      </c>
      <c r="BC1073" s="199" t="str">
        <f t="shared" si="1239"/>
        <v>BC$17</v>
      </c>
      <c r="BD1073" s="199" t="str">
        <f t="shared" si="1239"/>
        <v>BD$17</v>
      </c>
      <c r="BE1073" s="199" t="str">
        <f t="shared" si="1239"/>
        <v>BE$17</v>
      </c>
      <c r="BF1073" s="199" t="str">
        <f t="shared" si="1239"/>
        <v>BF$17</v>
      </c>
      <c r="BG1073" s="199" t="str">
        <f t="shared" si="1239"/>
        <v>BG$17</v>
      </c>
      <c r="BH1073" s="199" t="str">
        <f t="shared" si="1239"/>
        <v>BH$17</v>
      </c>
      <c r="BI1073" s="199" t="str">
        <f t="shared" si="1239"/>
        <v>BI$17</v>
      </c>
      <c r="BJ1073" s="199" t="str">
        <f t="shared" si="1239"/>
        <v>BJ$17</v>
      </c>
      <c r="BK1073" s="199" t="str">
        <f t="shared" si="1239"/>
        <v>BK$17</v>
      </c>
      <c r="BL1073" s="199" t="str">
        <f t="shared" si="1239"/>
        <v>BL$17</v>
      </c>
      <c r="BM1073" s="199" t="str">
        <f t="shared" si="1239"/>
        <v>BM$17</v>
      </c>
      <c r="BN1073" s="199" t="str">
        <f t="shared" si="1239"/>
        <v>BN$17</v>
      </c>
      <c r="BO1073" s="199" t="str">
        <f t="shared" si="1239"/>
        <v>BO$17</v>
      </c>
      <c r="BP1073" s="199" t="str">
        <f t="shared" si="1239"/>
        <v>BP$17</v>
      </c>
      <c r="BQ1073" s="199" t="str">
        <f t="shared" si="1239"/>
        <v>BQ$17</v>
      </c>
      <c r="BR1073" s="199" t="str">
        <f t="shared" si="1239"/>
        <v>BR$17</v>
      </c>
      <c r="BS1073" s="199" t="str">
        <f t="shared" si="1239"/>
        <v>BS$17</v>
      </c>
      <c r="BT1073" s="199" t="str">
        <f t="shared" si="1239"/>
        <v>BT$17</v>
      </c>
      <c r="BU1073" s="199" t="str">
        <f t="shared" si="1239"/>
        <v>BU$17</v>
      </c>
      <c r="BV1073" s="199" t="str">
        <f t="shared" si="1239"/>
        <v>BV$17</v>
      </c>
      <c r="BW1073" s="199" t="str">
        <f t="shared" si="1239"/>
        <v>BW$17</v>
      </c>
      <c r="BX1073" s="199" t="str">
        <f t="shared" si="1239"/>
        <v>BX$17</v>
      </c>
      <c r="BY1073" s="199" t="str">
        <f t="shared" si="1239"/>
        <v>BY$17</v>
      </c>
      <c r="BZ1073" s="199" t="str">
        <f t="shared" si="1239"/>
        <v>BZ$17</v>
      </c>
      <c r="CA1073" s="199" t="str">
        <f t="shared" si="1239"/>
        <v>CA$17</v>
      </c>
      <c r="CB1073" s="199" t="str">
        <f t="shared" si="1239"/>
        <v>CB$17</v>
      </c>
      <c r="CC1073" s="199" t="str">
        <f t="shared" si="1239"/>
        <v>CC$17</v>
      </c>
      <c r="CD1073" s="199" t="str">
        <f t="shared" si="1239"/>
        <v>CD$17</v>
      </c>
      <c r="CE1073" s="199" t="str">
        <f t="shared" ref="CE1073:CL1073" si="1240">CE$21</f>
        <v>CE$17</v>
      </c>
      <c r="CF1073" s="199" t="str">
        <f t="shared" si="1240"/>
        <v>CF$17</v>
      </c>
      <c r="CG1073" s="199" t="str">
        <f t="shared" si="1240"/>
        <v>CG$17</v>
      </c>
      <c r="CH1073" s="199" t="str">
        <f t="shared" si="1240"/>
        <v>CH$17</v>
      </c>
      <c r="CI1073" s="199" t="str">
        <f t="shared" si="1240"/>
        <v>CI$17</v>
      </c>
      <c r="CJ1073" s="199" t="str">
        <f t="shared" si="1240"/>
        <v>CJ$17</v>
      </c>
      <c r="CK1073" s="199" t="str">
        <f t="shared" si="1240"/>
        <v>CK$17</v>
      </c>
      <c r="CL1073" s="199" t="str">
        <f t="shared" si="1240"/>
        <v>CL$17</v>
      </c>
      <c r="CN1073" s="201"/>
      <c r="CO1073" s="199" t="str">
        <f t="shared" ref="CO1073:DL1073" si="1241">CO$21</f>
        <v>CO$17</v>
      </c>
      <c r="CP1073" s="199" t="str">
        <f t="shared" si="1241"/>
        <v>CP$17</v>
      </c>
      <c r="CQ1073" s="199" t="str">
        <f t="shared" si="1241"/>
        <v>CQ$17</v>
      </c>
      <c r="CR1073" s="199" t="str">
        <f t="shared" si="1241"/>
        <v>CR$17</v>
      </c>
      <c r="CS1073" s="199" t="str">
        <f t="shared" si="1241"/>
        <v>CS$17</v>
      </c>
      <c r="CT1073" s="199" t="str">
        <f t="shared" si="1241"/>
        <v>CT$17</v>
      </c>
      <c r="CU1073" s="199" t="str">
        <f t="shared" si="1241"/>
        <v>CU$17</v>
      </c>
      <c r="CV1073" s="199" t="str">
        <f t="shared" si="1241"/>
        <v>CV$17</v>
      </c>
      <c r="CW1073" s="199" t="str">
        <f t="shared" si="1241"/>
        <v>CW$17</v>
      </c>
      <c r="CX1073" s="199" t="str">
        <f t="shared" si="1241"/>
        <v>CX$17</v>
      </c>
      <c r="CY1073" s="199" t="str">
        <f t="shared" si="1241"/>
        <v>CY$17</v>
      </c>
      <c r="CZ1073" s="199" t="str">
        <f t="shared" si="1241"/>
        <v>CZ$17</v>
      </c>
      <c r="DA1073" s="199" t="str">
        <f t="shared" si="1241"/>
        <v>DA$17</v>
      </c>
      <c r="DB1073" s="199" t="str">
        <f t="shared" si="1241"/>
        <v>DB$17</v>
      </c>
      <c r="DC1073" s="199" t="str">
        <f t="shared" si="1241"/>
        <v>DC$17</v>
      </c>
      <c r="DD1073" s="199" t="str">
        <f t="shared" si="1241"/>
        <v>DD$17</v>
      </c>
      <c r="DE1073" s="199" t="str">
        <f t="shared" si="1241"/>
        <v>DE$17</v>
      </c>
      <c r="DF1073" s="199" t="str">
        <f t="shared" si="1241"/>
        <v>DF$17</v>
      </c>
      <c r="DG1073" s="199" t="str">
        <f t="shared" si="1241"/>
        <v>DG$17</v>
      </c>
      <c r="DH1073" s="199" t="str">
        <f t="shared" si="1241"/>
        <v>DH$17</v>
      </c>
      <c r="DI1073" s="199" t="str">
        <f t="shared" si="1241"/>
        <v>DI$17</v>
      </c>
      <c r="DJ1073" s="199" t="str">
        <f t="shared" si="1241"/>
        <v>DJ$17</v>
      </c>
      <c r="DK1073" s="199" t="str">
        <f t="shared" si="1241"/>
        <v>DK$17</v>
      </c>
      <c r="DL1073" s="199" t="str">
        <f t="shared" si="1241"/>
        <v>DL$17</v>
      </c>
    </row>
    <row r="1074" spans="1:116" x14ac:dyDescent="0.4">
      <c r="A1074" s="174"/>
      <c r="E1074" s="8"/>
      <c r="G1074" s="175" t="s">
        <v>491</v>
      </c>
      <c r="H1074" s="200"/>
      <c r="I1074" s="201"/>
      <c r="J1074" s="201"/>
      <c r="K1074" s="202"/>
      <c r="L1074" s="202"/>
      <c r="M1074" s="202"/>
      <c r="N1074" s="202"/>
      <c r="O1074" s="202"/>
      <c r="P1074" s="202"/>
      <c r="R1074" s="202"/>
      <c r="S1074" s="190"/>
      <c r="T1074" s="190"/>
      <c r="U1074" s="190"/>
      <c r="V1074" s="190"/>
      <c r="W1074" s="190"/>
      <c r="X1074" s="190"/>
      <c r="Y1074" s="190"/>
      <c r="Z1074" s="190"/>
      <c r="AA1074" s="190"/>
      <c r="AB1074" s="190"/>
      <c r="AC1074" s="190"/>
      <c r="AD1074" s="190"/>
      <c r="AE1074" s="190"/>
      <c r="AF1074" s="190"/>
      <c r="AG1074" s="190"/>
      <c r="AH1074" s="190"/>
      <c r="AI1074" s="190"/>
      <c r="AJ1074" s="190"/>
      <c r="AK1074" s="190"/>
      <c r="AL1074" s="190"/>
      <c r="AM1074" s="190"/>
      <c r="AN1074" s="190"/>
      <c r="AO1074" s="190"/>
      <c r="AP1074" s="190"/>
      <c r="AQ1074" s="190"/>
      <c r="AR1074" s="190"/>
      <c r="AS1074" s="190"/>
      <c r="AT1074" s="190"/>
      <c r="AU1074" s="190"/>
      <c r="AV1074" s="190"/>
      <c r="AW1074" s="190"/>
      <c r="AX1074" s="190"/>
      <c r="AY1074" s="190"/>
      <c r="AZ1074" s="190"/>
      <c r="BA1074" s="190"/>
      <c r="BB1074" s="190"/>
      <c r="BC1074" s="190"/>
      <c r="BD1074" s="190"/>
      <c r="BE1074" s="190"/>
      <c r="BF1074" s="190"/>
      <c r="BG1074" s="190"/>
      <c r="BH1074" s="190"/>
      <c r="BI1074" s="190"/>
      <c r="BJ1074" s="190"/>
      <c r="BK1074" s="190"/>
      <c r="BL1074" s="190"/>
      <c r="BM1074" s="190"/>
      <c r="BN1074" s="190"/>
      <c r="BO1074" s="190"/>
      <c r="BP1074" s="190"/>
      <c r="BQ1074" s="190"/>
      <c r="BR1074" s="190"/>
      <c r="BS1074" s="190"/>
      <c r="BT1074" s="190"/>
      <c r="BU1074" s="190"/>
      <c r="BV1074" s="190"/>
      <c r="BW1074" s="190"/>
      <c r="BX1074" s="190"/>
      <c r="BY1074" s="190"/>
      <c r="BZ1074" s="190"/>
      <c r="CA1074" s="190"/>
      <c r="CB1074" s="190"/>
      <c r="CC1074" s="190"/>
      <c r="CD1074" s="190"/>
      <c r="CE1074" s="190"/>
      <c r="CF1074" s="190"/>
      <c r="CG1074" s="190"/>
      <c r="CH1074" s="190"/>
      <c r="CI1074" s="190"/>
      <c r="CJ1074" s="190"/>
      <c r="CK1074" s="190"/>
      <c r="CL1074" s="190"/>
      <c r="CN1074" s="201"/>
      <c r="CO1074" s="190"/>
      <c r="CP1074" s="190"/>
      <c r="CQ1074" s="190"/>
      <c r="CR1074" s="190"/>
      <c r="CS1074" s="190"/>
      <c r="CT1074" s="190"/>
      <c r="CU1074" s="190"/>
      <c r="CV1074" s="190"/>
      <c r="CW1074" s="190"/>
      <c r="CX1074" s="190"/>
      <c r="CY1074" s="190"/>
      <c r="CZ1074" s="190"/>
      <c r="DA1074" s="190"/>
      <c r="DB1074" s="190"/>
      <c r="DC1074" s="190"/>
      <c r="DD1074" s="190"/>
      <c r="DE1074" s="190"/>
      <c r="DF1074" s="190"/>
      <c r="DG1074" s="190"/>
      <c r="DH1074" s="190"/>
      <c r="DI1074" s="190"/>
      <c r="DJ1074" s="190"/>
      <c r="DK1074" s="190"/>
      <c r="DL1074" s="190"/>
    </row>
    <row r="1075" spans="1:116" x14ac:dyDescent="0.4">
      <c r="A1075" s="174"/>
      <c r="E1075" s="8"/>
      <c r="G1075" s="175" t="s">
        <v>505</v>
      </c>
      <c r="H1075" s="200"/>
      <c r="I1075" s="201"/>
      <c r="J1075" s="201"/>
      <c r="K1075" s="202"/>
      <c r="L1075" s="202"/>
      <c r="M1075" s="202"/>
      <c r="N1075" s="202"/>
      <c r="O1075" s="202"/>
      <c r="P1075" s="202"/>
      <c r="R1075" s="202"/>
      <c r="S1075" s="190"/>
      <c r="T1075" s="190"/>
      <c r="U1075" s="190"/>
      <c r="V1075" s="190"/>
      <c r="W1075" s="190"/>
      <c r="X1075" s="190"/>
      <c r="Y1075" s="190"/>
      <c r="Z1075" s="190"/>
      <c r="AA1075" s="190"/>
      <c r="AB1075" s="190"/>
      <c r="AC1075" s="190"/>
      <c r="AD1075" s="190"/>
      <c r="AE1075" s="190"/>
      <c r="AF1075" s="190"/>
      <c r="AG1075" s="190"/>
      <c r="AH1075" s="190"/>
      <c r="AI1075" s="190"/>
      <c r="AJ1075" s="190"/>
      <c r="AK1075" s="190"/>
      <c r="AL1075" s="190"/>
      <c r="AM1075" s="190"/>
      <c r="AN1075" s="190"/>
      <c r="AO1075" s="190"/>
      <c r="AP1075" s="190"/>
      <c r="AQ1075" s="190"/>
      <c r="AR1075" s="190"/>
      <c r="AS1075" s="190"/>
      <c r="AT1075" s="190"/>
      <c r="AU1075" s="190"/>
      <c r="AV1075" s="190"/>
      <c r="AW1075" s="190"/>
      <c r="AX1075" s="190"/>
      <c r="AY1075" s="190"/>
      <c r="AZ1075" s="190"/>
      <c r="BA1075" s="190"/>
      <c r="BB1075" s="190"/>
      <c r="BC1075" s="190"/>
      <c r="BD1075" s="190"/>
      <c r="BE1075" s="190"/>
      <c r="BF1075" s="190"/>
      <c r="BG1075" s="190"/>
      <c r="BH1075" s="190"/>
      <c r="BI1075" s="190"/>
      <c r="BJ1075" s="190"/>
      <c r="BK1075" s="190"/>
      <c r="BL1075" s="190"/>
      <c r="BM1075" s="190"/>
      <c r="BN1075" s="190"/>
      <c r="BO1075" s="190"/>
      <c r="BP1075" s="190"/>
      <c r="BQ1075" s="190"/>
      <c r="BR1075" s="190"/>
      <c r="BS1075" s="190"/>
      <c r="BT1075" s="190"/>
      <c r="BU1075" s="190"/>
      <c r="BV1075" s="190"/>
      <c r="BW1075" s="190"/>
      <c r="BX1075" s="190"/>
      <c r="BY1075" s="190"/>
      <c r="BZ1075" s="190"/>
      <c r="CA1075" s="190"/>
      <c r="CB1075" s="190"/>
      <c r="CC1075" s="190"/>
      <c r="CD1075" s="190"/>
      <c r="CE1075" s="190"/>
      <c r="CF1075" s="190"/>
      <c r="CG1075" s="190"/>
      <c r="CH1075" s="190"/>
      <c r="CI1075" s="190"/>
      <c r="CJ1075" s="190"/>
      <c r="CK1075" s="190"/>
      <c r="CL1075" s="190"/>
      <c r="CN1075" s="201"/>
      <c r="CO1075" s="190"/>
      <c r="CP1075" s="190"/>
      <c r="CQ1075" s="190"/>
      <c r="CR1075" s="190"/>
      <c r="CS1075" s="190"/>
      <c r="CT1075" s="190"/>
      <c r="CU1075" s="190"/>
      <c r="CV1075" s="190"/>
      <c r="CW1075" s="190"/>
      <c r="CX1075" s="190"/>
      <c r="CY1075" s="190"/>
      <c r="CZ1075" s="190"/>
      <c r="DA1075" s="190"/>
      <c r="DB1075" s="190"/>
      <c r="DC1075" s="190"/>
      <c r="DD1075" s="190"/>
      <c r="DE1075" s="190"/>
      <c r="DF1075" s="190"/>
      <c r="DG1075" s="190"/>
      <c r="DH1075" s="190"/>
      <c r="DI1075" s="190"/>
      <c r="DJ1075" s="190"/>
      <c r="DK1075" s="190"/>
      <c r="DL1075" s="190"/>
    </row>
    <row r="1076" spans="1:116" x14ac:dyDescent="0.4">
      <c r="A1076" s="174"/>
      <c r="E1076" s="8"/>
      <c r="G1076" s="175" t="s">
        <v>463</v>
      </c>
      <c r="H1076" s="200"/>
      <c r="I1076" s="201"/>
      <c r="J1076" s="201"/>
      <c r="K1076" s="202"/>
      <c r="L1076" s="202"/>
      <c r="M1076" s="202"/>
      <c r="N1076" s="202"/>
      <c r="O1076" s="202"/>
      <c r="P1076" s="202"/>
      <c r="R1076" s="202"/>
      <c r="S1076" s="190" t="str">
        <f t="shared" ref="S1076:AX1076" si="1242">S$22</f>
        <v>S$18</v>
      </c>
      <c r="T1076" s="190" t="str">
        <f t="shared" si="1242"/>
        <v>T$18</v>
      </c>
      <c r="U1076" s="190" t="str">
        <f t="shared" si="1242"/>
        <v>U$18</v>
      </c>
      <c r="V1076" s="190" t="str">
        <f t="shared" si="1242"/>
        <v>V$18</v>
      </c>
      <c r="W1076" s="190" t="str">
        <f t="shared" si="1242"/>
        <v>W$18</v>
      </c>
      <c r="X1076" s="190" t="str">
        <f t="shared" si="1242"/>
        <v>X$18</v>
      </c>
      <c r="Y1076" s="190" t="str">
        <f t="shared" si="1242"/>
        <v>Y$18</v>
      </c>
      <c r="Z1076" s="190" t="str">
        <f t="shared" si="1242"/>
        <v>Z$18</v>
      </c>
      <c r="AA1076" s="190" t="str">
        <f t="shared" si="1242"/>
        <v>AA$18</v>
      </c>
      <c r="AB1076" s="190" t="str">
        <f t="shared" si="1242"/>
        <v>AB$18</v>
      </c>
      <c r="AC1076" s="190" t="str">
        <f t="shared" si="1242"/>
        <v>AC$18</v>
      </c>
      <c r="AD1076" s="190" t="str">
        <f t="shared" si="1242"/>
        <v>AD$18</v>
      </c>
      <c r="AE1076" s="190" t="str">
        <f t="shared" si="1242"/>
        <v>AE$18</v>
      </c>
      <c r="AF1076" s="190" t="str">
        <f t="shared" si="1242"/>
        <v>AF$18</v>
      </c>
      <c r="AG1076" s="190" t="str">
        <f t="shared" si="1242"/>
        <v>AG$18</v>
      </c>
      <c r="AH1076" s="190" t="str">
        <f t="shared" si="1242"/>
        <v>AH$18</v>
      </c>
      <c r="AI1076" s="190" t="str">
        <f t="shared" si="1242"/>
        <v>AI$18</v>
      </c>
      <c r="AJ1076" s="190" t="str">
        <f t="shared" si="1242"/>
        <v>AJ$18</v>
      </c>
      <c r="AK1076" s="190" t="str">
        <f t="shared" si="1242"/>
        <v>AK$18</v>
      </c>
      <c r="AL1076" s="190" t="str">
        <f t="shared" si="1242"/>
        <v>AL$18</v>
      </c>
      <c r="AM1076" s="190" t="str">
        <f t="shared" si="1242"/>
        <v>AM$18</v>
      </c>
      <c r="AN1076" s="190" t="str">
        <f t="shared" si="1242"/>
        <v>AN$18</v>
      </c>
      <c r="AO1076" s="190" t="str">
        <f t="shared" si="1242"/>
        <v>AO$18</v>
      </c>
      <c r="AP1076" s="190" t="str">
        <f t="shared" si="1242"/>
        <v>AP$18</v>
      </c>
      <c r="AQ1076" s="190" t="str">
        <f t="shared" si="1242"/>
        <v>AQ$18</v>
      </c>
      <c r="AR1076" s="190" t="str">
        <f t="shared" si="1242"/>
        <v>AR$18</v>
      </c>
      <c r="AS1076" s="190" t="str">
        <f t="shared" si="1242"/>
        <v>AS$18</v>
      </c>
      <c r="AT1076" s="190" t="str">
        <f t="shared" si="1242"/>
        <v>AT$18</v>
      </c>
      <c r="AU1076" s="190" t="str">
        <f t="shared" si="1242"/>
        <v>AU$18</v>
      </c>
      <c r="AV1076" s="190" t="str">
        <f t="shared" si="1242"/>
        <v>AV$18</v>
      </c>
      <c r="AW1076" s="190" t="str">
        <f t="shared" si="1242"/>
        <v>AW$18</v>
      </c>
      <c r="AX1076" s="190" t="str">
        <f t="shared" si="1242"/>
        <v>AX$18</v>
      </c>
      <c r="AY1076" s="190" t="str">
        <f t="shared" ref="AY1076:CD1076" si="1243">AY$22</f>
        <v>AY$18</v>
      </c>
      <c r="AZ1076" s="190" t="str">
        <f t="shared" si="1243"/>
        <v>AZ$18</v>
      </c>
      <c r="BA1076" s="190" t="str">
        <f t="shared" si="1243"/>
        <v>BA$18</v>
      </c>
      <c r="BB1076" s="190" t="str">
        <f t="shared" si="1243"/>
        <v>BB$18</v>
      </c>
      <c r="BC1076" s="190" t="str">
        <f t="shared" si="1243"/>
        <v>BC$18</v>
      </c>
      <c r="BD1076" s="190" t="str">
        <f t="shared" si="1243"/>
        <v>BD$18</v>
      </c>
      <c r="BE1076" s="190" t="str">
        <f t="shared" si="1243"/>
        <v>BE$18</v>
      </c>
      <c r="BF1076" s="190" t="str">
        <f t="shared" si="1243"/>
        <v>BF$18</v>
      </c>
      <c r="BG1076" s="190" t="str">
        <f t="shared" si="1243"/>
        <v>BG$18</v>
      </c>
      <c r="BH1076" s="190" t="str">
        <f t="shared" si="1243"/>
        <v>BH$18</v>
      </c>
      <c r="BI1076" s="190" t="str">
        <f t="shared" si="1243"/>
        <v>BI$18</v>
      </c>
      <c r="BJ1076" s="190" t="str">
        <f t="shared" si="1243"/>
        <v>BJ$18</v>
      </c>
      <c r="BK1076" s="190" t="str">
        <f t="shared" si="1243"/>
        <v>BK$18</v>
      </c>
      <c r="BL1076" s="190" t="str">
        <f t="shared" si="1243"/>
        <v>BL$18</v>
      </c>
      <c r="BM1076" s="190" t="str">
        <f t="shared" si="1243"/>
        <v>BM$18</v>
      </c>
      <c r="BN1076" s="190" t="str">
        <f t="shared" si="1243"/>
        <v>BN$18</v>
      </c>
      <c r="BO1076" s="190" t="str">
        <f t="shared" si="1243"/>
        <v>BO$18</v>
      </c>
      <c r="BP1076" s="190" t="str">
        <f t="shared" si="1243"/>
        <v>BP$18</v>
      </c>
      <c r="BQ1076" s="190" t="str">
        <f t="shared" si="1243"/>
        <v>BQ$18</v>
      </c>
      <c r="BR1076" s="190" t="str">
        <f t="shared" si="1243"/>
        <v>BR$18</v>
      </c>
      <c r="BS1076" s="190" t="str">
        <f t="shared" si="1243"/>
        <v>BS$18</v>
      </c>
      <c r="BT1076" s="190" t="str">
        <f t="shared" si="1243"/>
        <v>BT$18</v>
      </c>
      <c r="BU1076" s="190" t="str">
        <f t="shared" si="1243"/>
        <v>BU$18</v>
      </c>
      <c r="BV1076" s="190" t="str">
        <f t="shared" si="1243"/>
        <v>BV$18</v>
      </c>
      <c r="BW1076" s="190" t="str">
        <f t="shared" si="1243"/>
        <v>BW$18</v>
      </c>
      <c r="BX1076" s="190" t="str">
        <f t="shared" si="1243"/>
        <v>BX$18</v>
      </c>
      <c r="BY1076" s="190" t="str">
        <f t="shared" si="1243"/>
        <v>BY$18</v>
      </c>
      <c r="BZ1076" s="190" t="str">
        <f t="shared" si="1243"/>
        <v>BZ$18</v>
      </c>
      <c r="CA1076" s="190" t="str">
        <f t="shared" si="1243"/>
        <v>CA$18</v>
      </c>
      <c r="CB1076" s="190" t="str">
        <f t="shared" si="1243"/>
        <v>CB$18</v>
      </c>
      <c r="CC1076" s="190" t="str">
        <f t="shared" si="1243"/>
        <v>CC$18</v>
      </c>
      <c r="CD1076" s="190" t="str">
        <f t="shared" si="1243"/>
        <v>CD$18</v>
      </c>
      <c r="CE1076" s="190" t="str">
        <f t="shared" ref="CE1076:CL1076" si="1244">CE$22</f>
        <v>CE$18</v>
      </c>
      <c r="CF1076" s="190" t="str">
        <f t="shared" si="1244"/>
        <v>CF$18</v>
      </c>
      <c r="CG1076" s="190" t="str">
        <f t="shared" si="1244"/>
        <v>CG$18</v>
      </c>
      <c r="CH1076" s="190" t="str">
        <f t="shared" si="1244"/>
        <v>CH$18</v>
      </c>
      <c r="CI1076" s="190" t="str">
        <f t="shared" si="1244"/>
        <v>CI$18</v>
      </c>
      <c r="CJ1076" s="190" t="str">
        <f t="shared" si="1244"/>
        <v>CJ$18</v>
      </c>
      <c r="CK1076" s="190" t="str">
        <f t="shared" si="1244"/>
        <v>CK$18</v>
      </c>
      <c r="CL1076" s="190" t="str">
        <f t="shared" si="1244"/>
        <v>CL$18</v>
      </c>
      <c r="CN1076" s="201"/>
      <c r="CO1076" s="190" t="str">
        <f t="shared" ref="CO1076:DL1076" si="1245">CO$22</f>
        <v>CO$18</v>
      </c>
      <c r="CP1076" s="190" t="str">
        <f t="shared" si="1245"/>
        <v>CP$18</v>
      </c>
      <c r="CQ1076" s="190" t="str">
        <f t="shared" si="1245"/>
        <v>CQ$18</v>
      </c>
      <c r="CR1076" s="190" t="str">
        <f t="shared" si="1245"/>
        <v>CR$18</v>
      </c>
      <c r="CS1076" s="190" t="str">
        <f t="shared" si="1245"/>
        <v>CS$18</v>
      </c>
      <c r="CT1076" s="190" t="str">
        <f t="shared" si="1245"/>
        <v>CT$18</v>
      </c>
      <c r="CU1076" s="190" t="str">
        <f t="shared" si="1245"/>
        <v>CU$18</v>
      </c>
      <c r="CV1076" s="190" t="str">
        <f t="shared" si="1245"/>
        <v>CV$18</v>
      </c>
      <c r="CW1076" s="190" t="str">
        <f t="shared" si="1245"/>
        <v>CW$18</v>
      </c>
      <c r="CX1076" s="190" t="str">
        <f t="shared" si="1245"/>
        <v>CX$18</v>
      </c>
      <c r="CY1076" s="190" t="str">
        <f t="shared" si="1245"/>
        <v>CY$18</v>
      </c>
      <c r="CZ1076" s="190" t="str">
        <f t="shared" si="1245"/>
        <v>CZ$18</v>
      </c>
      <c r="DA1076" s="190" t="str">
        <f t="shared" si="1245"/>
        <v>DA$18</v>
      </c>
      <c r="DB1076" s="190" t="str">
        <f t="shared" si="1245"/>
        <v>DB$18</v>
      </c>
      <c r="DC1076" s="190" t="str">
        <f t="shared" si="1245"/>
        <v>DC$18</v>
      </c>
      <c r="DD1076" s="190" t="str">
        <f t="shared" si="1245"/>
        <v>DD$18</v>
      </c>
      <c r="DE1076" s="190" t="str">
        <f t="shared" si="1245"/>
        <v>DE$18</v>
      </c>
      <c r="DF1076" s="190" t="str">
        <f t="shared" si="1245"/>
        <v>DF$18</v>
      </c>
      <c r="DG1076" s="190" t="str">
        <f t="shared" si="1245"/>
        <v>DG$18</v>
      </c>
      <c r="DH1076" s="190" t="str">
        <f t="shared" si="1245"/>
        <v>DH$18</v>
      </c>
      <c r="DI1076" s="190" t="str">
        <f t="shared" si="1245"/>
        <v>DI$18</v>
      </c>
      <c r="DJ1076" s="190" t="str">
        <f t="shared" si="1245"/>
        <v>DJ$18</v>
      </c>
      <c r="DK1076" s="190" t="str">
        <f t="shared" si="1245"/>
        <v>DK$18</v>
      </c>
      <c r="DL1076" s="190" t="str">
        <f t="shared" si="1245"/>
        <v>DL$18</v>
      </c>
    </row>
    <row r="1077" spans="1:116" x14ac:dyDescent="0.4">
      <c r="A1077" s="174"/>
      <c r="E1077" s="8"/>
      <c r="G1077" s="175" t="s">
        <v>464</v>
      </c>
      <c r="H1077" s="200"/>
      <c r="I1077" s="201"/>
      <c r="J1077" s="201"/>
      <c r="K1077" s="202"/>
      <c r="L1077" s="202"/>
      <c r="M1077" s="202"/>
      <c r="N1077" s="202"/>
      <c r="O1077" s="202"/>
      <c r="P1077" s="202"/>
      <c r="R1077" s="202"/>
      <c r="S1077" s="190" t="str">
        <f t="shared" ref="S1077:AX1077" si="1246">S$23</f>
        <v>S$19</v>
      </c>
      <c r="T1077" s="190" t="str">
        <f t="shared" si="1246"/>
        <v>T$19</v>
      </c>
      <c r="U1077" s="190" t="str">
        <f t="shared" si="1246"/>
        <v>U$19</v>
      </c>
      <c r="V1077" s="190" t="str">
        <f t="shared" si="1246"/>
        <v>V$19</v>
      </c>
      <c r="W1077" s="190" t="str">
        <f t="shared" si="1246"/>
        <v>W$19</v>
      </c>
      <c r="X1077" s="190" t="str">
        <f t="shared" si="1246"/>
        <v>X$19</v>
      </c>
      <c r="Y1077" s="190" t="str">
        <f t="shared" si="1246"/>
        <v>Y$19</v>
      </c>
      <c r="Z1077" s="190" t="str">
        <f t="shared" si="1246"/>
        <v>Z$19</v>
      </c>
      <c r="AA1077" s="190" t="str">
        <f t="shared" si="1246"/>
        <v>AA$19</v>
      </c>
      <c r="AB1077" s="190" t="str">
        <f t="shared" si="1246"/>
        <v>AB$19</v>
      </c>
      <c r="AC1077" s="190" t="str">
        <f t="shared" si="1246"/>
        <v>AC$19</v>
      </c>
      <c r="AD1077" s="190" t="str">
        <f t="shared" si="1246"/>
        <v>AD$19</v>
      </c>
      <c r="AE1077" s="190" t="str">
        <f t="shared" si="1246"/>
        <v>AE$19</v>
      </c>
      <c r="AF1077" s="190" t="str">
        <f t="shared" si="1246"/>
        <v>AF$19</v>
      </c>
      <c r="AG1077" s="190" t="str">
        <f t="shared" si="1246"/>
        <v>AG$19</v>
      </c>
      <c r="AH1077" s="190" t="str">
        <f t="shared" si="1246"/>
        <v>AH$19</v>
      </c>
      <c r="AI1077" s="190" t="str">
        <f t="shared" si="1246"/>
        <v>AI$19</v>
      </c>
      <c r="AJ1077" s="190" t="str">
        <f t="shared" si="1246"/>
        <v>AJ$19</v>
      </c>
      <c r="AK1077" s="190" t="str">
        <f t="shared" si="1246"/>
        <v>AK$19</v>
      </c>
      <c r="AL1077" s="190" t="str">
        <f t="shared" si="1246"/>
        <v>AL$19</v>
      </c>
      <c r="AM1077" s="190" t="str">
        <f t="shared" si="1246"/>
        <v>AM$19</v>
      </c>
      <c r="AN1077" s="190" t="str">
        <f t="shared" si="1246"/>
        <v>AN$19</v>
      </c>
      <c r="AO1077" s="190" t="str">
        <f t="shared" si="1246"/>
        <v>AO$19</v>
      </c>
      <c r="AP1077" s="190" t="str">
        <f t="shared" si="1246"/>
        <v>AP$19</v>
      </c>
      <c r="AQ1077" s="190" t="str">
        <f t="shared" si="1246"/>
        <v>AQ$19</v>
      </c>
      <c r="AR1077" s="190" t="str">
        <f t="shared" si="1246"/>
        <v>AR$19</v>
      </c>
      <c r="AS1077" s="190" t="str">
        <f t="shared" si="1246"/>
        <v>AS$19</v>
      </c>
      <c r="AT1077" s="190" t="str">
        <f t="shared" si="1246"/>
        <v>AT$19</v>
      </c>
      <c r="AU1077" s="190" t="str">
        <f t="shared" si="1246"/>
        <v>AU$19</v>
      </c>
      <c r="AV1077" s="190" t="str">
        <f t="shared" si="1246"/>
        <v>AV$19</v>
      </c>
      <c r="AW1077" s="190" t="str">
        <f t="shared" si="1246"/>
        <v>AW$19</v>
      </c>
      <c r="AX1077" s="190" t="str">
        <f t="shared" si="1246"/>
        <v>AX$19</v>
      </c>
      <c r="AY1077" s="190" t="str">
        <f t="shared" ref="AY1077:CD1077" si="1247">AY$23</f>
        <v>AY$19</v>
      </c>
      <c r="AZ1077" s="190" t="str">
        <f t="shared" si="1247"/>
        <v>AZ$19</v>
      </c>
      <c r="BA1077" s="190" t="str">
        <f t="shared" si="1247"/>
        <v>BA$19</v>
      </c>
      <c r="BB1077" s="190" t="str">
        <f t="shared" si="1247"/>
        <v>BB$19</v>
      </c>
      <c r="BC1077" s="190" t="str">
        <f t="shared" si="1247"/>
        <v>BC$19</v>
      </c>
      <c r="BD1077" s="190" t="str">
        <f t="shared" si="1247"/>
        <v>BD$19</v>
      </c>
      <c r="BE1077" s="190" t="str">
        <f t="shared" si="1247"/>
        <v>BE$19</v>
      </c>
      <c r="BF1077" s="190" t="str">
        <f t="shared" si="1247"/>
        <v>BF$19</v>
      </c>
      <c r="BG1077" s="190" t="str">
        <f t="shared" si="1247"/>
        <v>BG$19</v>
      </c>
      <c r="BH1077" s="190" t="str">
        <f t="shared" si="1247"/>
        <v>BH$19</v>
      </c>
      <c r="BI1077" s="190" t="str">
        <f t="shared" si="1247"/>
        <v>BI$19</v>
      </c>
      <c r="BJ1077" s="190" t="str">
        <f t="shared" si="1247"/>
        <v>BJ$19</v>
      </c>
      <c r="BK1077" s="190" t="str">
        <f t="shared" si="1247"/>
        <v>BK$19</v>
      </c>
      <c r="BL1077" s="190" t="str">
        <f t="shared" si="1247"/>
        <v>BL$19</v>
      </c>
      <c r="BM1077" s="190" t="str">
        <f t="shared" si="1247"/>
        <v>BM$19</v>
      </c>
      <c r="BN1077" s="190" t="str">
        <f t="shared" si="1247"/>
        <v>BN$19</v>
      </c>
      <c r="BO1077" s="190" t="str">
        <f t="shared" si="1247"/>
        <v>BO$19</v>
      </c>
      <c r="BP1077" s="190" t="str">
        <f t="shared" si="1247"/>
        <v>BP$19</v>
      </c>
      <c r="BQ1077" s="190" t="str">
        <f t="shared" si="1247"/>
        <v>BQ$19</v>
      </c>
      <c r="BR1077" s="190" t="str">
        <f t="shared" si="1247"/>
        <v>BR$19</v>
      </c>
      <c r="BS1077" s="190" t="str">
        <f t="shared" si="1247"/>
        <v>BS$19</v>
      </c>
      <c r="BT1077" s="190" t="str">
        <f t="shared" si="1247"/>
        <v>BT$19</v>
      </c>
      <c r="BU1077" s="190" t="str">
        <f t="shared" si="1247"/>
        <v>BU$19</v>
      </c>
      <c r="BV1077" s="190" t="str">
        <f t="shared" si="1247"/>
        <v>BV$19</v>
      </c>
      <c r="BW1077" s="190" t="str">
        <f t="shared" si="1247"/>
        <v>BW$19</v>
      </c>
      <c r="BX1077" s="190" t="str">
        <f t="shared" si="1247"/>
        <v>BX$19</v>
      </c>
      <c r="BY1077" s="190" t="str">
        <f t="shared" si="1247"/>
        <v>BY$19</v>
      </c>
      <c r="BZ1077" s="190" t="str">
        <f t="shared" si="1247"/>
        <v>BZ$19</v>
      </c>
      <c r="CA1077" s="190" t="str">
        <f t="shared" si="1247"/>
        <v>CA$19</v>
      </c>
      <c r="CB1077" s="190" t="str">
        <f t="shared" si="1247"/>
        <v>CB$19</v>
      </c>
      <c r="CC1077" s="190" t="str">
        <f t="shared" si="1247"/>
        <v>CC$19</v>
      </c>
      <c r="CD1077" s="190" t="str">
        <f t="shared" si="1247"/>
        <v>CD$19</v>
      </c>
      <c r="CE1077" s="190" t="str">
        <f t="shared" ref="CE1077:CL1077" si="1248">CE$23</f>
        <v>CE$19</v>
      </c>
      <c r="CF1077" s="190" t="str">
        <f t="shared" si="1248"/>
        <v>CF$19</v>
      </c>
      <c r="CG1077" s="190" t="str">
        <f t="shared" si="1248"/>
        <v>CG$19</v>
      </c>
      <c r="CH1077" s="190" t="str">
        <f t="shared" si="1248"/>
        <v>CH$19</v>
      </c>
      <c r="CI1077" s="190" t="str">
        <f t="shared" si="1248"/>
        <v>CI$19</v>
      </c>
      <c r="CJ1077" s="190" t="str">
        <f t="shared" si="1248"/>
        <v>CJ$19</v>
      </c>
      <c r="CK1077" s="190" t="str">
        <f t="shared" si="1248"/>
        <v>CK$19</v>
      </c>
      <c r="CL1077" s="190" t="str">
        <f t="shared" si="1248"/>
        <v>CL$19</v>
      </c>
      <c r="CN1077" s="201"/>
      <c r="CO1077" s="190" t="str">
        <f t="shared" ref="CO1077:DL1077" si="1249">CO$23</f>
        <v>CO$19</v>
      </c>
      <c r="CP1077" s="190" t="str">
        <f t="shared" si="1249"/>
        <v>CP$19</v>
      </c>
      <c r="CQ1077" s="190" t="str">
        <f t="shared" si="1249"/>
        <v>CQ$19</v>
      </c>
      <c r="CR1077" s="190" t="str">
        <f t="shared" si="1249"/>
        <v>CR$19</v>
      </c>
      <c r="CS1077" s="190" t="str">
        <f t="shared" si="1249"/>
        <v>CS$19</v>
      </c>
      <c r="CT1077" s="190" t="str">
        <f t="shared" si="1249"/>
        <v>CT$19</v>
      </c>
      <c r="CU1077" s="190" t="str">
        <f t="shared" si="1249"/>
        <v>CU$19</v>
      </c>
      <c r="CV1077" s="190" t="str">
        <f t="shared" si="1249"/>
        <v>CV$19</v>
      </c>
      <c r="CW1077" s="190" t="str">
        <f t="shared" si="1249"/>
        <v>CW$19</v>
      </c>
      <c r="CX1077" s="190" t="str">
        <f t="shared" si="1249"/>
        <v>CX$19</v>
      </c>
      <c r="CY1077" s="190" t="str">
        <f t="shared" si="1249"/>
        <v>CY$19</v>
      </c>
      <c r="CZ1077" s="190" t="str">
        <f t="shared" si="1249"/>
        <v>CZ$19</v>
      </c>
      <c r="DA1077" s="190" t="str">
        <f t="shared" si="1249"/>
        <v>DA$19</v>
      </c>
      <c r="DB1077" s="190" t="str">
        <f t="shared" si="1249"/>
        <v>DB$19</v>
      </c>
      <c r="DC1077" s="190" t="str">
        <f t="shared" si="1249"/>
        <v>DC$19</v>
      </c>
      <c r="DD1077" s="190" t="str">
        <f t="shared" si="1249"/>
        <v>DD$19</v>
      </c>
      <c r="DE1077" s="190" t="str">
        <f t="shared" si="1249"/>
        <v>DE$19</v>
      </c>
      <c r="DF1077" s="190" t="str">
        <f t="shared" si="1249"/>
        <v>DF$19</v>
      </c>
      <c r="DG1077" s="190" t="str">
        <f t="shared" si="1249"/>
        <v>DG$19</v>
      </c>
      <c r="DH1077" s="190" t="str">
        <f t="shared" si="1249"/>
        <v>DH$19</v>
      </c>
      <c r="DI1077" s="190" t="str">
        <f t="shared" si="1249"/>
        <v>DI$19</v>
      </c>
      <c r="DJ1077" s="190" t="str">
        <f t="shared" si="1249"/>
        <v>DJ$19</v>
      </c>
      <c r="DK1077" s="190" t="str">
        <f t="shared" si="1249"/>
        <v>DK$19</v>
      </c>
      <c r="DL1077" s="190" t="str">
        <f t="shared" si="1249"/>
        <v>DL$19</v>
      </c>
    </row>
    <row r="1078" spans="1:116" x14ac:dyDescent="0.4">
      <c r="A1078" s="31" t="s">
        <v>218</v>
      </c>
      <c r="B1078" s="31" t="s">
        <v>81</v>
      </c>
      <c r="C1078" s="31"/>
      <c r="D1078" t="s">
        <v>766</v>
      </c>
      <c r="E1078" s="8" t="str">
        <f t="shared" ref="E1078:E1135" si="1250">ROW()&amp;" "&amp;D1078</f>
        <v>1078 FAINT-S</v>
      </c>
      <c r="F1078" t="s">
        <v>446</v>
      </c>
      <c r="G1078" s="66" t="s">
        <v>284</v>
      </c>
      <c r="H1078" s="22"/>
      <c r="I1078" s="306"/>
      <c r="J1078" s="306"/>
      <c r="K1078" s="22"/>
      <c r="L1078" s="22"/>
      <c r="M1078" s="22"/>
      <c r="N1078" s="22"/>
      <c r="O1078" s="22"/>
      <c r="P1078" s="22"/>
      <c r="R1078" s="66"/>
      <c r="S1078" s="307"/>
      <c r="T1078" s="307"/>
      <c r="U1078" s="307"/>
      <c r="V1078" s="307"/>
      <c r="W1078" s="307"/>
      <c r="X1078" s="307"/>
      <c r="Y1078" s="307"/>
      <c r="Z1078" s="307"/>
      <c r="AA1078" s="307"/>
      <c r="AB1078" s="307"/>
      <c r="AC1078" s="307"/>
      <c r="AD1078" s="307"/>
      <c r="AE1078" s="307"/>
      <c r="AF1078" s="307"/>
      <c r="AG1078" s="307"/>
      <c r="AH1078" s="307"/>
      <c r="AI1078" s="307"/>
      <c r="AJ1078" s="307"/>
      <c r="AK1078" s="307"/>
      <c r="AL1078" s="307"/>
      <c r="AM1078" s="307"/>
      <c r="AN1078" s="307"/>
      <c r="AO1078" s="307"/>
      <c r="AP1078" s="307"/>
      <c r="AQ1078" s="307"/>
      <c r="AR1078" s="307"/>
      <c r="AS1078" s="307"/>
      <c r="AT1078" s="307"/>
      <c r="AU1078" s="307"/>
      <c r="AV1078" s="307"/>
      <c r="AW1078" s="307"/>
      <c r="AX1078" s="307"/>
      <c r="AY1078" s="307"/>
      <c r="AZ1078" s="307"/>
      <c r="BA1078" s="307"/>
      <c r="BB1078" s="307"/>
      <c r="BC1078" s="307"/>
      <c r="BD1078" s="307"/>
      <c r="BE1078" s="307"/>
      <c r="BF1078" s="307"/>
      <c r="BG1078" s="307"/>
      <c r="BH1078" s="307"/>
      <c r="BI1078" s="307"/>
      <c r="BJ1078" s="307"/>
      <c r="BK1078" s="307"/>
      <c r="BL1078" s="307"/>
      <c r="BM1078" s="307"/>
      <c r="BN1078" s="307"/>
      <c r="BO1078" s="307"/>
      <c r="BP1078" s="307"/>
      <c r="BQ1078" s="307"/>
      <c r="BR1078" s="307"/>
      <c r="BS1078" s="307"/>
      <c r="BT1078" s="307"/>
      <c r="BU1078" s="307"/>
      <c r="BV1078" s="307"/>
      <c r="BW1078" s="307"/>
      <c r="BX1078" s="307"/>
      <c r="BY1078" s="307"/>
      <c r="BZ1078" s="307"/>
      <c r="CA1078" s="307"/>
      <c r="CB1078" s="307"/>
      <c r="CC1078" s="307"/>
      <c r="CD1078" s="307"/>
      <c r="CE1078" s="307"/>
      <c r="CF1078" s="307"/>
      <c r="CG1078" s="307"/>
      <c r="CH1078" s="307"/>
      <c r="CI1078" s="307"/>
      <c r="CJ1078" s="307"/>
      <c r="CK1078" s="307"/>
      <c r="CL1078" s="307"/>
      <c r="CN1078" s="306"/>
      <c r="CO1078" s="307"/>
      <c r="CP1078" s="307"/>
      <c r="CQ1078" s="307"/>
      <c r="CR1078" s="307"/>
      <c r="CS1078" s="307"/>
      <c r="CT1078" s="307"/>
      <c r="CU1078" s="307"/>
      <c r="CV1078" s="307"/>
      <c r="CW1078" s="307"/>
      <c r="CX1078" s="307"/>
      <c r="CY1078" s="307"/>
      <c r="CZ1078" s="307"/>
      <c r="DA1078" s="307"/>
      <c r="DB1078" s="307"/>
      <c r="DC1078" s="307"/>
      <c r="DD1078" s="307"/>
      <c r="DE1078" s="307"/>
      <c r="DF1078" s="307"/>
      <c r="DG1078" s="307"/>
      <c r="DH1078" s="307"/>
      <c r="DI1078" s="307"/>
      <c r="DJ1078" s="307"/>
      <c r="DK1078" s="307"/>
      <c r="DL1078" s="307"/>
    </row>
    <row r="1079" spans="1:116" x14ac:dyDescent="0.4">
      <c r="B1079" s="8" t="str">
        <f t="shared" ref="B1079" si="1251">E1079</f>
        <v>1079 FAINT-S</v>
      </c>
      <c r="C1079" s="8"/>
      <c r="D1079" t="s">
        <v>766</v>
      </c>
      <c r="E1079" s="8" t="str">
        <f t="shared" ref="E1079" si="1252">ROW()&amp;" "&amp;D1079</f>
        <v>1079 FAINT-S</v>
      </c>
      <c r="G1079" s="95" t="str">
        <f>"Assumptions - "&amp;G1078</f>
        <v>Assumptions - Volume driven secondary intangible assets:</v>
      </c>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1:116" x14ac:dyDescent="0.4">
      <c r="B1080" s="8" t="str">
        <f>E1080</f>
        <v>1080 FAINT-S</v>
      </c>
      <c r="C1080" s="8"/>
      <c r="D1080" t="s">
        <v>766</v>
      </c>
      <c r="E1080" s="8" t="str">
        <f t="shared" si="1250"/>
        <v>1080 FAINT-S</v>
      </c>
      <c r="G1080" s="145" t="s">
        <v>206</v>
      </c>
      <c r="H1080" s="57">
        <v>5</v>
      </c>
      <c r="S1080" s="72"/>
      <c r="T1080" s="72"/>
      <c r="U1080" s="72"/>
      <c r="V1080" s="72"/>
      <c r="W1080" s="72"/>
      <c r="X1080" s="72"/>
      <c r="Y1080" s="72"/>
      <c r="Z1080" s="72"/>
      <c r="AA1080" s="72"/>
      <c r="AB1080" s="72"/>
      <c r="AC1080" s="72"/>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72"/>
      <c r="AY1080" s="72"/>
      <c r="AZ1080" s="72"/>
      <c r="BA1080" s="72"/>
      <c r="BB1080" s="72"/>
      <c r="BC1080" s="72"/>
      <c r="BD1080" s="72"/>
      <c r="BE1080" s="72"/>
      <c r="BF1080" s="72"/>
      <c r="BG1080" s="72"/>
      <c r="BH1080" s="72"/>
      <c r="BI1080" s="72"/>
      <c r="BJ1080" s="72"/>
      <c r="BK1080" s="72"/>
      <c r="BL1080" s="72"/>
      <c r="BM1080" s="72"/>
      <c r="BN1080" s="72"/>
      <c r="BO1080" s="72"/>
      <c r="BP1080" s="72"/>
      <c r="BQ1080" s="72"/>
      <c r="BR1080" s="72"/>
      <c r="BS1080" s="72"/>
      <c r="BT1080" s="72"/>
      <c r="BU1080" s="72"/>
      <c r="BV1080" s="72"/>
      <c r="BW1080" s="72"/>
      <c r="BX1080" s="72"/>
      <c r="BY1080" s="72"/>
      <c r="BZ1080" s="72"/>
      <c r="CA1080" s="72"/>
      <c r="CB1080" s="72"/>
      <c r="CC1080" s="72"/>
      <c r="CD1080" s="72"/>
      <c r="CE1080" s="72"/>
      <c r="CF1080" s="72"/>
      <c r="CG1080" s="72"/>
      <c r="CH1080" s="72"/>
      <c r="CI1080" s="72"/>
      <c r="CJ1080" s="72"/>
      <c r="CK1080" s="72"/>
      <c r="CL1080" s="72"/>
      <c r="CO1080" s="72"/>
      <c r="CP1080" s="72"/>
      <c r="CQ1080" s="72"/>
      <c r="CR1080" s="72"/>
      <c r="CS1080" s="72"/>
      <c r="CT1080" s="72"/>
      <c r="CU1080" s="72"/>
      <c r="CV1080" s="72"/>
      <c r="CW1080" s="72"/>
      <c r="CX1080" s="72"/>
      <c r="CY1080" s="72"/>
      <c r="CZ1080" s="72"/>
      <c r="DA1080" s="72"/>
      <c r="DB1080" s="72"/>
      <c r="DC1080" s="72"/>
      <c r="DD1080" s="72"/>
      <c r="DE1080" s="72"/>
      <c r="DF1080" s="72"/>
      <c r="DG1080" s="72"/>
      <c r="DH1080" s="72"/>
      <c r="DI1080" s="72"/>
      <c r="DJ1080" s="72"/>
      <c r="DK1080" s="72"/>
      <c r="DL1080" s="72"/>
    </row>
    <row r="1081" spans="1:116" x14ac:dyDescent="0.4">
      <c r="B1081" s="8" t="str">
        <f>E1081</f>
        <v>1081 FAINT-S</v>
      </c>
      <c r="C1081" s="8"/>
      <c r="D1081" t="s">
        <v>766</v>
      </c>
      <c r="E1081" s="8" t="str">
        <f t="shared" si="1250"/>
        <v>1081 FAINT-S</v>
      </c>
      <c r="G1081" s="145" t="s">
        <v>207</v>
      </c>
      <c r="H1081" s="57">
        <v>0</v>
      </c>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c r="DK1081" s="72"/>
      <c r="DL1081" s="72"/>
    </row>
    <row r="1082" spans="1:116" x14ac:dyDescent="0.4">
      <c r="B1082" s="8" t="str">
        <f t="shared" ref="B1082:B1083" si="1253">E1082</f>
        <v>1082 FAINT-S</v>
      </c>
      <c r="C1082" s="8"/>
      <c r="D1082" t="s">
        <v>766</v>
      </c>
      <c r="E1082" s="8" t="str">
        <f t="shared" si="1250"/>
        <v>1082 FAINT-S</v>
      </c>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c r="DK1082" s="72"/>
      <c r="DL1082" s="72"/>
    </row>
    <row r="1083" spans="1:116" x14ac:dyDescent="0.4">
      <c r="B1083" s="8" t="str">
        <f t="shared" si="1253"/>
        <v>1083 FAINT-S</v>
      </c>
      <c r="C1083" s="8"/>
      <c r="D1083" t="s">
        <v>766</v>
      </c>
      <c r="E1083" s="8" t="str">
        <f t="shared" ref="E1083" si="1254">ROW()&amp;" "&amp;D1083</f>
        <v>1083 FAINT-S</v>
      </c>
      <c r="G1083" s="95" t="str">
        <f>G1085&amp;":"</f>
        <v>Investment in intangibles - Volume driven secondary intangible assets:</v>
      </c>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c r="DK1083" s="72"/>
      <c r="DL1083" s="72"/>
    </row>
    <row r="1084" spans="1:116" x14ac:dyDescent="0.4">
      <c r="B1084" s="8" t="str">
        <f>E1084</f>
        <v>1084 FAINT-S</v>
      </c>
      <c r="C1084" s="8"/>
      <c r="D1084" t="s">
        <v>766</v>
      </c>
      <c r="E1084" s="8" t="str">
        <f t="shared" si="1250"/>
        <v>1084 FAINT-S</v>
      </c>
      <c r="G1084" s="145" t="str">
        <f>"$ investment per "&amp;G1102</f>
        <v>$ investment per no unit</v>
      </c>
      <c r="K1084" s="139">
        <v>10</v>
      </c>
      <c r="L1084" s="139">
        <v>10</v>
      </c>
      <c r="M1084" s="139">
        <v>10</v>
      </c>
      <c r="N1084" s="139">
        <v>10</v>
      </c>
      <c r="O1084" s="139">
        <v>10</v>
      </c>
      <c r="P1084" s="139">
        <v>10</v>
      </c>
      <c r="Q1084" s="400"/>
      <c r="R1084" s="399"/>
      <c r="S1084" s="157" cm="1">
        <f t="array" ref="S1084">INDEX($K:$Q,ROW(),MATCH(S$3,$K$2:$Q$2,0))</f>
        <v>10</v>
      </c>
      <c r="T1084" s="157" cm="1">
        <f t="array" ref="T1084">INDEX($K:$Q,ROW(),MATCH(T$3,$K$2:$Q$2,0))</f>
        <v>10</v>
      </c>
      <c r="U1084" s="157" cm="1">
        <f t="array" ref="U1084">INDEX($K:$Q,ROW(),MATCH(U$3,$K$2:$Q$2,0))</f>
        <v>10</v>
      </c>
      <c r="V1084" s="157" cm="1">
        <f t="array" ref="V1084">INDEX($K:$Q,ROW(),MATCH(V$3,$K$2:$Q$2,0))</f>
        <v>10</v>
      </c>
      <c r="W1084" s="157" cm="1">
        <f t="array" ref="W1084">INDEX($K:$Q,ROW(),MATCH(W$3,$K$2:$Q$2,0))</f>
        <v>10</v>
      </c>
      <c r="X1084" s="157" cm="1">
        <f t="array" ref="X1084">INDEX($K:$Q,ROW(),MATCH(X$3,$K$2:$Q$2,0))</f>
        <v>10</v>
      </c>
      <c r="Y1084" s="157" cm="1">
        <f t="array" ref="Y1084">INDEX($K:$Q,ROW(),MATCH(Y$3,$K$2:$Q$2,0))</f>
        <v>10</v>
      </c>
      <c r="Z1084" s="157" cm="1">
        <f t="array" ref="Z1084">INDEX($K:$Q,ROW(),MATCH(Z$3,$K$2:$Q$2,0))</f>
        <v>10</v>
      </c>
      <c r="AA1084" s="157" cm="1">
        <f t="array" ref="AA1084">INDEX($K:$Q,ROW(),MATCH(AA$3,$K$2:$Q$2,0))</f>
        <v>10</v>
      </c>
      <c r="AB1084" s="157" cm="1">
        <f t="array" ref="AB1084">INDEX($K:$Q,ROW(),MATCH(AB$3,$K$2:$Q$2,0))</f>
        <v>10</v>
      </c>
      <c r="AC1084" s="157" cm="1">
        <f t="array" ref="AC1084">INDEX($K:$Q,ROW(),MATCH(AC$3,$K$2:$Q$2,0))</f>
        <v>10</v>
      </c>
      <c r="AD1084" s="157" cm="1">
        <f t="array" ref="AD1084">INDEX($K:$Q,ROW(),MATCH(AD$3,$K$2:$Q$2,0))</f>
        <v>10</v>
      </c>
      <c r="AE1084" s="157" cm="1">
        <f t="array" ref="AE1084">INDEX($K:$Q,ROW(),MATCH(AE$3,$K$2:$Q$2,0))</f>
        <v>10</v>
      </c>
      <c r="AF1084" s="157" cm="1">
        <f t="array" ref="AF1084">INDEX($K:$Q,ROW(),MATCH(AF$3,$K$2:$Q$2,0))</f>
        <v>10</v>
      </c>
      <c r="AG1084" s="157" cm="1">
        <f t="array" ref="AG1084">INDEX($K:$Q,ROW(),MATCH(AG$3,$K$2:$Q$2,0))</f>
        <v>10</v>
      </c>
      <c r="AH1084" s="157" cm="1">
        <f t="array" ref="AH1084">INDEX($K:$Q,ROW(),MATCH(AH$3,$K$2:$Q$2,0))</f>
        <v>10</v>
      </c>
      <c r="AI1084" s="157" cm="1">
        <f t="array" ref="AI1084">INDEX($K:$Q,ROW(),MATCH(AI$3,$K$2:$Q$2,0))</f>
        <v>10</v>
      </c>
      <c r="AJ1084" s="157" cm="1">
        <f t="array" ref="AJ1084">INDEX($K:$Q,ROW(),MATCH(AJ$3,$K$2:$Q$2,0))</f>
        <v>10</v>
      </c>
      <c r="AK1084" s="157" cm="1">
        <f t="array" ref="AK1084">INDEX($K:$Q,ROW(),MATCH(AK$3,$K$2:$Q$2,0))</f>
        <v>10</v>
      </c>
      <c r="AL1084" s="157" cm="1">
        <f t="array" ref="AL1084">INDEX($K:$Q,ROW(),MATCH(AL$3,$K$2:$Q$2,0))</f>
        <v>10</v>
      </c>
      <c r="AM1084" s="157" cm="1">
        <f t="array" ref="AM1084">INDEX($K:$Q,ROW(),MATCH(AM$3,$K$2:$Q$2,0))</f>
        <v>10</v>
      </c>
      <c r="AN1084" s="157" cm="1">
        <f t="array" ref="AN1084">INDEX($K:$Q,ROW(),MATCH(AN$3,$K$2:$Q$2,0))</f>
        <v>10</v>
      </c>
      <c r="AO1084" s="157" cm="1">
        <f t="array" ref="AO1084">INDEX($K:$Q,ROW(),MATCH(AO$3,$K$2:$Q$2,0))</f>
        <v>10</v>
      </c>
      <c r="AP1084" s="157" cm="1">
        <f t="array" ref="AP1084">INDEX($K:$Q,ROW(),MATCH(AP$3,$K$2:$Q$2,0))</f>
        <v>10</v>
      </c>
      <c r="AQ1084" s="157" cm="1">
        <f t="array" ref="AQ1084">INDEX($K:$Q,ROW(),MATCH(AQ$3,$K$2:$Q$2,0))</f>
        <v>10</v>
      </c>
      <c r="AR1084" s="157" cm="1">
        <f t="array" ref="AR1084">INDEX($K:$Q,ROW(),MATCH(AR$3,$K$2:$Q$2,0))</f>
        <v>10</v>
      </c>
      <c r="AS1084" s="157" cm="1">
        <f t="array" ref="AS1084">INDEX($K:$Q,ROW(),MATCH(AS$3,$K$2:$Q$2,0))</f>
        <v>10</v>
      </c>
      <c r="AT1084" s="157" cm="1">
        <f t="array" ref="AT1084">INDEX($K:$Q,ROW(),MATCH(AT$3,$K$2:$Q$2,0))</f>
        <v>10</v>
      </c>
      <c r="AU1084" s="157" cm="1">
        <f t="array" ref="AU1084">INDEX($K:$Q,ROW(),MATCH(AU$3,$K$2:$Q$2,0))</f>
        <v>10</v>
      </c>
      <c r="AV1084" s="157" cm="1">
        <f t="array" ref="AV1084">INDEX($K:$Q,ROW(),MATCH(AV$3,$K$2:$Q$2,0))</f>
        <v>10</v>
      </c>
      <c r="AW1084" s="157" cm="1">
        <f t="array" ref="AW1084">INDEX($K:$Q,ROW(),MATCH(AW$3,$K$2:$Q$2,0))</f>
        <v>10</v>
      </c>
      <c r="AX1084" s="157" cm="1">
        <f t="array" ref="AX1084">INDEX($K:$Q,ROW(),MATCH(AX$3,$K$2:$Q$2,0))</f>
        <v>10</v>
      </c>
      <c r="AY1084" s="157" cm="1">
        <f t="array" ref="AY1084">INDEX($K:$Q,ROW(),MATCH(AY$3,$K$2:$Q$2,0))</f>
        <v>10</v>
      </c>
      <c r="AZ1084" s="157" cm="1">
        <f t="array" ref="AZ1084">INDEX($K:$Q,ROW(),MATCH(AZ$3,$K$2:$Q$2,0))</f>
        <v>10</v>
      </c>
      <c r="BA1084" s="157" cm="1">
        <f t="array" ref="BA1084">INDEX($K:$Q,ROW(),MATCH(BA$3,$K$2:$Q$2,0))</f>
        <v>10</v>
      </c>
      <c r="BB1084" s="157" cm="1">
        <f t="array" ref="BB1084">INDEX($K:$Q,ROW(),MATCH(BB$3,$K$2:$Q$2,0))</f>
        <v>10</v>
      </c>
      <c r="BC1084" s="157" cm="1">
        <f t="array" ref="BC1084">INDEX($K:$Q,ROW(),MATCH(BC$3,$K$2:$Q$2,0))</f>
        <v>10</v>
      </c>
      <c r="BD1084" s="157" cm="1">
        <f t="array" ref="BD1084">INDEX($K:$Q,ROW(),MATCH(BD$3,$K$2:$Q$2,0))</f>
        <v>10</v>
      </c>
      <c r="BE1084" s="157" cm="1">
        <f t="array" ref="BE1084">INDEX($K:$Q,ROW(),MATCH(BE$3,$K$2:$Q$2,0))</f>
        <v>10</v>
      </c>
      <c r="BF1084" s="157" cm="1">
        <f t="array" ref="BF1084">INDEX($K:$Q,ROW(),MATCH(BF$3,$K$2:$Q$2,0))</f>
        <v>10</v>
      </c>
      <c r="BG1084" s="157" cm="1">
        <f t="array" ref="BG1084">INDEX($K:$Q,ROW(),MATCH(BG$3,$K$2:$Q$2,0))</f>
        <v>10</v>
      </c>
      <c r="BH1084" s="157" cm="1">
        <f t="array" ref="BH1084">INDEX($K:$Q,ROW(),MATCH(BH$3,$K$2:$Q$2,0))</f>
        <v>10</v>
      </c>
      <c r="BI1084" s="157" cm="1">
        <f t="array" ref="BI1084">INDEX($K:$Q,ROW(),MATCH(BI$3,$K$2:$Q$2,0))</f>
        <v>10</v>
      </c>
      <c r="BJ1084" s="157" cm="1">
        <f t="array" ref="BJ1084">INDEX($K:$Q,ROW(),MATCH(BJ$3,$K$2:$Q$2,0))</f>
        <v>10</v>
      </c>
      <c r="BK1084" s="157" cm="1">
        <f t="array" ref="BK1084">INDEX($K:$Q,ROW(),MATCH(BK$3,$K$2:$Q$2,0))</f>
        <v>10</v>
      </c>
      <c r="BL1084" s="157" cm="1">
        <f t="array" ref="BL1084">INDEX($K:$Q,ROW(),MATCH(BL$3,$K$2:$Q$2,0))</f>
        <v>10</v>
      </c>
      <c r="BM1084" s="157" cm="1">
        <f t="array" ref="BM1084">INDEX($K:$Q,ROW(),MATCH(BM$3,$K$2:$Q$2,0))</f>
        <v>10</v>
      </c>
      <c r="BN1084" s="157" cm="1">
        <f t="array" ref="BN1084">INDEX($K:$Q,ROW(),MATCH(BN$3,$K$2:$Q$2,0))</f>
        <v>10</v>
      </c>
      <c r="BO1084" s="157" cm="1">
        <f t="array" ref="BO1084">INDEX($K:$Q,ROW(),MATCH(BO$3,$K$2:$Q$2,0))</f>
        <v>10</v>
      </c>
      <c r="BP1084" s="157" cm="1">
        <f t="array" ref="BP1084">INDEX($K:$Q,ROW(),MATCH(BP$3,$K$2:$Q$2,0))</f>
        <v>10</v>
      </c>
      <c r="BQ1084" s="157" cm="1">
        <f t="array" ref="BQ1084">INDEX($K:$Q,ROW(),MATCH(BQ$3,$K$2:$Q$2,0))</f>
        <v>10</v>
      </c>
      <c r="BR1084" s="157" cm="1">
        <f t="array" ref="BR1084">INDEX($K:$Q,ROW(),MATCH(BR$3,$K$2:$Q$2,0))</f>
        <v>10</v>
      </c>
      <c r="BS1084" s="157" cm="1">
        <f t="array" ref="BS1084">INDEX($K:$Q,ROW(),MATCH(BS$3,$K$2:$Q$2,0))</f>
        <v>10</v>
      </c>
      <c r="BT1084" s="157" cm="1">
        <f t="array" ref="BT1084">INDEX($K:$Q,ROW(),MATCH(BT$3,$K$2:$Q$2,0))</f>
        <v>10</v>
      </c>
      <c r="BU1084" s="157" cm="1">
        <f t="array" ref="BU1084">INDEX($K:$Q,ROW(),MATCH(BU$3,$K$2:$Q$2,0))</f>
        <v>10</v>
      </c>
      <c r="BV1084" s="157" cm="1">
        <f t="array" ref="BV1084">INDEX($K:$Q,ROW(),MATCH(BV$3,$K$2:$Q$2,0))</f>
        <v>10</v>
      </c>
      <c r="BW1084" s="157" cm="1">
        <f t="array" ref="BW1084">INDEX($K:$Q,ROW(),MATCH(BW$3,$K$2:$Q$2,0))</f>
        <v>10</v>
      </c>
      <c r="BX1084" s="157" cm="1">
        <f t="array" ref="BX1084">INDEX($K:$Q,ROW(),MATCH(BX$3,$K$2:$Q$2,0))</f>
        <v>10</v>
      </c>
      <c r="BY1084" s="157" cm="1">
        <f t="array" ref="BY1084">INDEX($K:$Q,ROW(),MATCH(BY$3,$K$2:$Q$2,0))</f>
        <v>10</v>
      </c>
      <c r="BZ1084" s="157" cm="1">
        <f t="array" ref="BZ1084">INDEX($K:$Q,ROW(),MATCH(BZ$3,$K$2:$Q$2,0))</f>
        <v>10</v>
      </c>
      <c r="CA1084" s="157" cm="1">
        <f t="array" ref="CA1084">INDEX($K:$Q,ROW(),MATCH(CA$3,$K$2:$Q$2,0))</f>
        <v>10</v>
      </c>
      <c r="CB1084" s="157" cm="1">
        <f t="array" ref="CB1084">INDEX($K:$Q,ROW(),MATCH(CB$3,$K$2:$Q$2,0))</f>
        <v>10</v>
      </c>
      <c r="CC1084" s="157" cm="1">
        <f t="array" ref="CC1084">INDEX($K:$Q,ROW(),MATCH(CC$3,$K$2:$Q$2,0))</f>
        <v>10</v>
      </c>
      <c r="CD1084" s="157" cm="1">
        <f t="array" ref="CD1084">INDEX($K:$Q,ROW(),MATCH(CD$3,$K$2:$Q$2,0))</f>
        <v>10</v>
      </c>
      <c r="CE1084" s="157" cm="1">
        <f t="array" ref="CE1084">INDEX($K:$Q,ROW(),MATCH(CE$3,$K$2:$Q$2,0))</f>
        <v>10</v>
      </c>
      <c r="CF1084" s="157" cm="1">
        <f t="array" ref="CF1084">INDEX($K:$Q,ROW(),MATCH(CF$3,$K$2:$Q$2,0))</f>
        <v>10</v>
      </c>
      <c r="CG1084" s="157" cm="1">
        <f t="array" ref="CG1084">INDEX($K:$Q,ROW(),MATCH(CG$3,$K$2:$Q$2,0))</f>
        <v>10</v>
      </c>
      <c r="CH1084" s="157" cm="1">
        <f t="array" ref="CH1084">INDEX($K:$Q,ROW(),MATCH(CH$3,$K$2:$Q$2,0))</f>
        <v>10</v>
      </c>
      <c r="CI1084" s="157" cm="1">
        <f t="array" ref="CI1084">INDEX($K:$Q,ROW(),MATCH(CI$3,$K$2:$Q$2,0))</f>
        <v>10</v>
      </c>
      <c r="CJ1084" s="157" cm="1">
        <f t="array" ref="CJ1084">INDEX($K:$Q,ROW(),MATCH(CJ$3,$K$2:$Q$2,0))</f>
        <v>10</v>
      </c>
      <c r="CK1084" s="157" cm="1">
        <f t="array" ref="CK1084">INDEX($K:$Q,ROW(),MATCH(CK$3,$K$2:$Q$2,0))</f>
        <v>10</v>
      </c>
      <c r="CL1084" s="157" cm="1">
        <f t="array" ref="CL1084">INDEX($K:$Q,ROW(),MATCH(CL$3,$K$2:$Q$2,0))</f>
        <v>10</v>
      </c>
      <c r="CM1084" s="225"/>
      <c r="CN1084" s="341"/>
      <c r="CO1084" s="157" t="e" cm="1">
        <f t="array" ref="CO1084">INDEX($K:$Q,ROW(),MATCH(CO$3,$K$2:$Q$2,0))</f>
        <v>#N/A</v>
      </c>
      <c r="CP1084" s="157" t="e" cm="1">
        <f t="array" ref="CP1084">INDEX($K:$Q,ROW(),MATCH(CP$3,$K$2:$Q$2,0))</f>
        <v>#N/A</v>
      </c>
      <c r="CQ1084" s="157" t="e" cm="1">
        <f t="array" ref="CQ1084">INDEX($K:$Q,ROW(),MATCH(CQ$3,$K$2:$Q$2,0))</f>
        <v>#N/A</v>
      </c>
      <c r="CR1084" s="157" t="e" cm="1">
        <f t="array" ref="CR1084">INDEX($K:$Q,ROW(),MATCH(CR$3,$K$2:$Q$2,0))</f>
        <v>#N/A</v>
      </c>
      <c r="CS1084" s="157" t="e" cm="1">
        <f t="array" ref="CS1084">INDEX($K:$Q,ROW(),MATCH(CS$3,$K$2:$Q$2,0))</f>
        <v>#N/A</v>
      </c>
      <c r="CT1084" s="157" t="e" cm="1">
        <f t="array" ref="CT1084">INDEX($K:$Q,ROW(),MATCH(CT$3,$K$2:$Q$2,0))</f>
        <v>#N/A</v>
      </c>
      <c r="CU1084" s="157" t="e" cm="1">
        <f t="array" ref="CU1084">INDEX($K:$Q,ROW(),MATCH(CU$3,$K$2:$Q$2,0))</f>
        <v>#N/A</v>
      </c>
      <c r="CV1084" s="157" t="e" cm="1">
        <f t="array" ref="CV1084">INDEX($K:$Q,ROW(),MATCH(CV$3,$K$2:$Q$2,0))</f>
        <v>#N/A</v>
      </c>
      <c r="CW1084" s="157" t="e" cm="1">
        <f t="array" ref="CW1084">INDEX($K:$Q,ROW(),MATCH(CW$3,$K$2:$Q$2,0))</f>
        <v>#N/A</v>
      </c>
      <c r="CX1084" s="157" t="e" cm="1">
        <f t="array" ref="CX1084">INDEX($K:$Q,ROW(),MATCH(CX$3,$K$2:$Q$2,0))</f>
        <v>#N/A</v>
      </c>
      <c r="CY1084" s="157" t="e" cm="1">
        <f t="array" ref="CY1084">INDEX($K:$Q,ROW(),MATCH(CY$3,$K$2:$Q$2,0))</f>
        <v>#N/A</v>
      </c>
      <c r="CZ1084" s="157" t="e" cm="1">
        <f t="array" ref="CZ1084">INDEX($K:$Q,ROW(),MATCH(CZ$3,$K$2:$Q$2,0))</f>
        <v>#N/A</v>
      </c>
      <c r="DA1084" s="157" t="e" cm="1">
        <f t="array" ref="DA1084">INDEX($K:$Q,ROW(),MATCH(DA$3,$K$2:$Q$2,0))</f>
        <v>#N/A</v>
      </c>
      <c r="DB1084" s="157" t="e" cm="1">
        <f t="array" ref="DB1084">INDEX($K:$Q,ROW(),MATCH(DB$3,$K$2:$Q$2,0))</f>
        <v>#N/A</v>
      </c>
      <c r="DC1084" s="157" t="e" cm="1">
        <f t="array" ref="DC1084">INDEX($K:$Q,ROW(),MATCH(DC$3,$K$2:$Q$2,0))</f>
        <v>#N/A</v>
      </c>
      <c r="DD1084" s="157" t="e" cm="1">
        <f t="array" ref="DD1084">INDEX($K:$Q,ROW(),MATCH(DD$3,$K$2:$Q$2,0))</f>
        <v>#N/A</v>
      </c>
      <c r="DE1084" s="157" t="e" cm="1">
        <f t="array" ref="DE1084">INDEX($K:$Q,ROW(),MATCH(DE$3,$K$2:$Q$2,0))</f>
        <v>#N/A</v>
      </c>
      <c r="DF1084" s="157" t="e" cm="1">
        <f t="array" ref="DF1084">INDEX($K:$Q,ROW(),MATCH(DF$3,$K$2:$Q$2,0))</f>
        <v>#N/A</v>
      </c>
      <c r="DG1084" s="157" t="e" cm="1">
        <f t="array" ref="DG1084">INDEX($K:$Q,ROW(),MATCH(DG$3,$K$2:$Q$2,0))</f>
        <v>#N/A</v>
      </c>
      <c r="DH1084" s="157" t="e" cm="1">
        <f t="array" ref="DH1084">INDEX($K:$Q,ROW(),MATCH(DH$3,$K$2:$Q$2,0))</f>
        <v>#N/A</v>
      </c>
      <c r="DI1084" s="157" t="e" cm="1">
        <f t="array" ref="DI1084">INDEX($K:$Q,ROW(),MATCH(DI$3,$K$2:$Q$2,0))</f>
        <v>#N/A</v>
      </c>
      <c r="DJ1084" s="157" t="e" cm="1">
        <f t="array" ref="DJ1084">INDEX($K:$Q,ROW(),MATCH(DJ$3,$K$2:$Q$2,0))</f>
        <v>#N/A</v>
      </c>
      <c r="DK1084" s="157" t="e" cm="1">
        <f t="array" ref="DK1084">INDEX($K:$Q,ROW(),MATCH(DK$3,$K$2:$Q$2,0))</f>
        <v>#N/A</v>
      </c>
      <c r="DL1084" s="157" t="e" cm="1">
        <f t="array" ref="DL1084">INDEX($K:$Q,ROW(),MATCH(DL$3,$K$2:$Q$2,0))</f>
        <v>#N/A</v>
      </c>
    </row>
    <row r="1085" spans="1:116" x14ac:dyDescent="0.4">
      <c r="B1085" s="8" t="str">
        <f t="shared" ref="B1085:B1089" si="1255">E1085</f>
        <v>1085 FAINT-S</v>
      </c>
      <c r="C1085" s="8" t="s">
        <v>235</v>
      </c>
      <c r="D1085" t="s">
        <v>766</v>
      </c>
      <c r="E1085" s="8" t="str">
        <f t="shared" si="1250"/>
        <v>1085 FAINT-S</v>
      </c>
      <c r="G1085" s="126" t="str">
        <f>"Investment in intangibles - "&amp;SUBSTITUTE(G1078,":","")</f>
        <v>Investment in intangibles - Volume driven secondary intangible assets</v>
      </c>
      <c r="I1085" s="74"/>
      <c r="J1085" s="74"/>
      <c r="K1085" s="33">
        <f ca="1">SUMIF($4:$4,K$2,1085:1085)</f>
        <v>-50000</v>
      </c>
      <c r="L1085" s="33">
        <f t="shared" ref="L1085:P1085" ca="1" si="1256">SUMIF($4:$4,L$2,1085:1085)</f>
        <v>-50000</v>
      </c>
      <c r="M1085" s="33">
        <f t="shared" ca="1" si="1256"/>
        <v>-50000</v>
      </c>
      <c r="N1085" s="33">
        <f t="shared" ca="1" si="1256"/>
        <v>-50000</v>
      </c>
      <c r="O1085" s="33">
        <f t="shared" ca="1" si="1256"/>
        <v>-50000</v>
      </c>
      <c r="P1085" s="33">
        <f t="shared" ca="1" si="1256"/>
        <v>-50000</v>
      </c>
      <c r="Q1085" s="401"/>
      <c r="R1085" s="33"/>
      <c r="S1085" s="77" cm="1">
        <f t="array" aca="1" ref="S1085" ca="1">-S1084*INDIRECT(S1073)</f>
        <v>-50000</v>
      </c>
      <c r="T1085" s="77" cm="1">
        <f t="array" aca="1" ref="T1085" ca="1">-T1084*INDIRECT(T1073)</f>
        <v>-50000</v>
      </c>
      <c r="U1085" s="77" cm="1">
        <f t="array" aca="1" ref="U1085" ca="1">-U1084*INDIRECT(U1073)</f>
        <v>-50000</v>
      </c>
      <c r="V1085" s="77" cm="1">
        <f t="array" aca="1" ref="V1085" ca="1">-V1084*INDIRECT(V1073)</f>
        <v>-50000</v>
      </c>
      <c r="W1085" s="77" cm="1">
        <f t="array" aca="1" ref="W1085" ca="1">-W1084*INDIRECT(W1073)</f>
        <v>-50000</v>
      </c>
      <c r="X1085" s="77" cm="1">
        <f t="array" aca="1" ref="X1085" ca="1">-X1084*INDIRECT(X1073)</f>
        <v>-50000</v>
      </c>
      <c r="Y1085" s="77" cm="1">
        <f t="array" aca="1" ref="Y1085" ca="1">-Y1084*INDIRECT(Y1073)</f>
        <v>-50000</v>
      </c>
      <c r="Z1085" s="77" cm="1">
        <f t="array" aca="1" ref="Z1085" ca="1">-Z1084*INDIRECT(Z1073)</f>
        <v>-50000</v>
      </c>
      <c r="AA1085" s="77" cm="1">
        <f t="array" aca="1" ref="AA1085" ca="1">-AA1084*INDIRECT(AA1073)</f>
        <v>-50000</v>
      </c>
      <c r="AB1085" s="77" cm="1">
        <f t="array" aca="1" ref="AB1085" ca="1">-AB1084*INDIRECT(AB1073)</f>
        <v>-50000</v>
      </c>
      <c r="AC1085" s="77" cm="1">
        <f t="array" aca="1" ref="AC1085" ca="1">-AC1084*INDIRECT(AC1073)</f>
        <v>-50000</v>
      </c>
      <c r="AD1085" s="77" cm="1">
        <f t="array" aca="1" ref="AD1085" ca="1">-AD1084*INDIRECT(AD1073)</f>
        <v>-50000</v>
      </c>
      <c r="AE1085" s="77" cm="1">
        <f t="array" aca="1" ref="AE1085" ca="1">-AE1084*INDIRECT(AE1073)</f>
        <v>-50000</v>
      </c>
      <c r="AF1085" s="77" cm="1">
        <f t="array" aca="1" ref="AF1085" ca="1">-AF1084*INDIRECT(AF1073)</f>
        <v>-50000</v>
      </c>
      <c r="AG1085" s="77" cm="1">
        <f t="array" aca="1" ref="AG1085" ca="1">-AG1084*INDIRECT(AG1073)</f>
        <v>-50000</v>
      </c>
      <c r="AH1085" s="77" cm="1">
        <f t="array" aca="1" ref="AH1085" ca="1">-AH1084*INDIRECT(AH1073)</f>
        <v>-50000</v>
      </c>
      <c r="AI1085" s="77" cm="1">
        <f t="array" aca="1" ref="AI1085" ca="1">-AI1084*INDIRECT(AI1073)</f>
        <v>-50000</v>
      </c>
      <c r="AJ1085" s="77" cm="1">
        <f t="array" aca="1" ref="AJ1085" ca="1">-AJ1084*INDIRECT(AJ1073)</f>
        <v>-50000</v>
      </c>
      <c r="AK1085" s="77" cm="1">
        <f t="array" aca="1" ref="AK1085" ca="1">-AK1084*INDIRECT(AK1073)</f>
        <v>-50000</v>
      </c>
      <c r="AL1085" s="77" cm="1">
        <f t="array" aca="1" ref="AL1085" ca="1">-AL1084*INDIRECT(AL1073)</f>
        <v>-50000</v>
      </c>
      <c r="AM1085" s="77" cm="1">
        <f t="array" aca="1" ref="AM1085" ca="1">-AM1084*INDIRECT(AM1073)</f>
        <v>-50000</v>
      </c>
      <c r="AN1085" s="77" cm="1">
        <f t="array" aca="1" ref="AN1085" ca="1">-AN1084*INDIRECT(AN1073)</f>
        <v>-50000</v>
      </c>
      <c r="AO1085" s="77" cm="1">
        <f t="array" aca="1" ref="AO1085" ca="1">-AO1084*INDIRECT(AO1073)</f>
        <v>-50000</v>
      </c>
      <c r="AP1085" s="77" cm="1">
        <f t="array" aca="1" ref="AP1085" ca="1">-AP1084*INDIRECT(AP1073)</f>
        <v>-50000</v>
      </c>
      <c r="AQ1085" s="77" cm="1">
        <f t="array" aca="1" ref="AQ1085" ca="1">-AQ1084*INDIRECT(AQ1073)</f>
        <v>-50000</v>
      </c>
      <c r="AR1085" s="77" cm="1">
        <f t="array" aca="1" ref="AR1085" ca="1">-AR1084*INDIRECT(AR1073)</f>
        <v>-50000</v>
      </c>
      <c r="AS1085" s="77" cm="1">
        <f t="array" aca="1" ref="AS1085" ca="1">-AS1084*INDIRECT(AS1073)</f>
        <v>-50000</v>
      </c>
      <c r="AT1085" s="77" cm="1">
        <f t="array" aca="1" ref="AT1085" ca="1">-AT1084*INDIRECT(AT1073)</f>
        <v>-50000</v>
      </c>
      <c r="AU1085" s="77" cm="1">
        <f t="array" aca="1" ref="AU1085" ca="1">-AU1084*INDIRECT(AU1073)</f>
        <v>-50000</v>
      </c>
      <c r="AV1085" s="77" cm="1">
        <f t="array" aca="1" ref="AV1085" ca="1">-AV1084*INDIRECT(AV1073)</f>
        <v>-50000</v>
      </c>
      <c r="AW1085" s="77" cm="1">
        <f t="array" aca="1" ref="AW1085" ca="1">-AW1084*INDIRECT(AW1073)</f>
        <v>-50000</v>
      </c>
      <c r="AX1085" s="77" cm="1">
        <f t="array" aca="1" ref="AX1085" ca="1">-AX1084*INDIRECT(AX1073)</f>
        <v>-50000</v>
      </c>
      <c r="AY1085" s="77" cm="1">
        <f t="array" aca="1" ref="AY1085" ca="1">-AY1084*INDIRECT(AY1073)</f>
        <v>-50000</v>
      </c>
      <c r="AZ1085" s="77" cm="1">
        <f t="array" aca="1" ref="AZ1085" ca="1">-AZ1084*INDIRECT(AZ1073)</f>
        <v>-50000</v>
      </c>
      <c r="BA1085" s="77" cm="1">
        <f t="array" aca="1" ref="BA1085" ca="1">-BA1084*INDIRECT(BA1073)</f>
        <v>-50000</v>
      </c>
      <c r="BB1085" s="77" cm="1">
        <f t="array" aca="1" ref="BB1085" ca="1">-BB1084*INDIRECT(BB1073)</f>
        <v>-50000</v>
      </c>
      <c r="BC1085" s="77" cm="1">
        <f t="array" aca="1" ref="BC1085" ca="1">-BC1084*INDIRECT(BC1073)</f>
        <v>-50000</v>
      </c>
      <c r="BD1085" s="77" cm="1">
        <f t="array" aca="1" ref="BD1085" ca="1">-BD1084*INDIRECT(BD1073)</f>
        <v>-50000</v>
      </c>
      <c r="BE1085" s="77" cm="1">
        <f t="array" aca="1" ref="BE1085" ca="1">-BE1084*INDIRECT(BE1073)</f>
        <v>-50000</v>
      </c>
      <c r="BF1085" s="77" cm="1">
        <f t="array" aca="1" ref="BF1085" ca="1">-BF1084*INDIRECT(BF1073)</f>
        <v>-50000</v>
      </c>
      <c r="BG1085" s="77" cm="1">
        <f t="array" aca="1" ref="BG1085" ca="1">-BG1084*INDIRECT(BG1073)</f>
        <v>-50000</v>
      </c>
      <c r="BH1085" s="77" cm="1">
        <f t="array" aca="1" ref="BH1085" ca="1">-BH1084*INDIRECT(BH1073)</f>
        <v>-50000</v>
      </c>
      <c r="BI1085" s="77" cm="1">
        <f t="array" aca="1" ref="BI1085" ca="1">-BI1084*INDIRECT(BI1073)</f>
        <v>-50000</v>
      </c>
      <c r="BJ1085" s="77" cm="1">
        <f t="array" aca="1" ref="BJ1085" ca="1">-BJ1084*INDIRECT(BJ1073)</f>
        <v>-50000</v>
      </c>
      <c r="BK1085" s="77" cm="1">
        <f t="array" aca="1" ref="BK1085" ca="1">-BK1084*INDIRECT(BK1073)</f>
        <v>-50000</v>
      </c>
      <c r="BL1085" s="77" cm="1">
        <f t="array" aca="1" ref="BL1085" ca="1">-BL1084*INDIRECT(BL1073)</f>
        <v>-50000</v>
      </c>
      <c r="BM1085" s="77" cm="1">
        <f t="array" aca="1" ref="BM1085" ca="1">-BM1084*INDIRECT(BM1073)</f>
        <v>-50000</v>
      </c>
      <c r="BN1085" s="77" cm="1">
        <f t="array" aca="1" ref="BN1085" ca="1">-BN1084*INDIRECT(BN1073)</f>
        <v>-50000</v>
      </c>
      <c r="BO1085" s="77" cm="1">
        <f t="array" aca="1" ref="BO1085" ca="1">-BO1084*INDIRECT(BO1073)</f>
        <v>-50000</v>
      </c>
      <c r="BP1085" s="77" cm="1">
        <f t="array" aca="1" ref="BP1085" ca="1">-BP1084*INDIRECT(BP1073)</f>
        <v>-50000</v>
      </c>
      <c r="BQ1085" s="77" cm="1">
        <f t="array" aca="1" ref="BQ1085" ca="1">-BQ1084*INDIRECT(BQ1073)</f>
        <v>-50000</v>
      </c>
      <c r="BR1085" s="77" cm="1">
        <f t="array" aca="1" ref="BR1085" ca="1">-BR1084*INDIRECT(BR1073)</f>
        <v>-50000</v>
      </c>
      <c r="BS1085" s="77" cm="1">
        <f t="array" aca="1" ref="BS1085" ca="1">-BS1084*INDIRECT(BS1073)</f>
        <v>-50000</v>
      </c>
      <c r="BT1085" s="77" cm="1">
        <f t="array" aca="1" ref="BT1085" ca="1">-BT1084*INDIRECT(BT1073)</f>
        <v>-50000</v>
      </c>
      <c r="BU1085" s="77" cm="1">
        <f t="array" aca="1" ref="BU1085" ca="1">-BU1084*INDIRECT(BU1073)</f>
        <v>-50000</v>
      </c>
      <c r="BV1085" s="77" cm="1">
        <f t="array" aca="1" ref="BV1085" ca="1">-BV1084*INDIRECT(BV1073)</f>
        <v>-50000</v>
      </c>
      <c r="BW1085" s="77" cm="1">
        <f t="array" aca="1" ref="BW1085" ca="1">-BW1084*INDIRECT(BW1073)</f>
        <v>-50000</v>
      </c>
      <c r="BX1085" s="77" cm="1">
        <f t="array" aca="1" ref="BX1085" ca="1">-BX1084*INDIRECT(BX1073)</f>
        <v>-50000</v>
      </c>
      <c r="BY1085" s="77" cm="1">
        <f t="array" aca="1" ref="BY1085" ca="1">-BY1084*INDIRECT(BY1073)</f>
        <v>-50000</v>
      </c>
      <c r="BZ1085" s="77" cm="1">
        <f t="array" aca="1" ref="BZ1085" ca="1">-BZ1084*INDIRECT(BZ1073)</f>
        <v>-50000</v>
      </c>
      <c r="CA1085" s="77" cm="1">
        <f t="array" aca="1" ref="CA1085" ca="1">-CA1084*INDIRECT(CA1073)</f>
        <v>-50000</v>
      </c>
      <c r="CB1085" s="77" cm="1">
        <f t="array" aca="1" ref="CB1085" ca="1">-CB1084*INDIRECT(CB1073)</f>
        <v>-50000</v>
      </c>
      <c r="CC1085" s="77" cm="1">
        <f t="array" aca="1" ref="CC1085" ca="1">-CC1084*INDIRECT(CC1073)</f>
        <v>-50000</v>
      </c>
      <c r="CD1085" s="77" cm="1">
        <f t="array" aca="1" ref="CD1085" ca="1">-CD1084*INDIRECT(CD1073)</f>
        <v>-50000</v>
      </c>
      <c r="CE1085" s="77" cm="1">
        <f t="array" aca="1" ref="CE1085" ca="1">-CE1084*INDIRECT(CE1073)</f>
        <v>-50000</v>
      </c>
      <c r="CF1085" s="77" cm="1">
        <f t="array" aca="1" ref="CF1085" ca="1">-CF1084*INDIRECT(CF1073)</f>
        <v>-50000</v>
      </c>
      <c r="CG1085" s="77" cm="1">
        <f t="array" aca="1" ref="CG1085" ca="1">-CG1084*INDIRECT(CG1073)</f>
        <v>-50000</v>
      </c>
      <c r="CH1085" s="77" cm="1">
        <f t="array" aca="1" ref="CH1085" ca="1">-CH1084*INDIRECT(CH1073)</f>
        <v>-50000</v>
      </c>
      <c r="CI1085" s="77" cm="1">
        <f t="array" aca="1" ref="CI1085" ca="1">-CI1084*INDIRECT(CI1073)</f>
        <v>-50000</v>
      </c>
      <c r="CJ1085" s="77" cm="1">
        <f t="array" aca="1" ref="CJ1085" ca="1">-CJ1084*INDIRECT(CJ1073)</f>
        <v>-50000</v>
      </c>
      <c r="CK1085" s="77" cm="1">
        <f t="array" aca="1" ref="CK1085" ca="1">-CK1084*INDIRECT(CK1073)</f>
        <v>-50000</v>
      </c>
      <c r="CL1085" s="77" cm="1">
        <f t="array" aca="1" ref="CL1085" ca="1">-CL1084*INDIRECT(CL1073)</f>
        <v>-50000</v>
      </c>
      <c r="CM1085" s="27"/>
      <c r="CN1085" s="180"/>
      <c r="CO1085" s="77" t="e" cm="1">
        <f t="array" aca="1" ref="CO1085" ca="1">-CO1084*INDIRECT(CO1073)</f>
        <v>#N/A</v>
      </c>
      <c r="CP1085" s="77" t="e" cm="1">
        <f t="array" aca="1" ref="CP1085" ca="1">-CP1084*INDIRECT(CP1073)</f>
        <v>#N/A</v>
      </c>
      <c r="CQ1085" s="77" t="e" cm="1">
        <f t="array" aca="1" ref="CQ1085" ca="1">-CQ1084*INDIRECT(CQ1073)</f>
        <v>#N/A</v>
      </c>
      <c r="CR1085" s="77" t="e" cm="1">
        <f t="array" aca="1" ref="CR1085" ca="1">-CR1084*INDIRECT(CR1073)</f>
        <v>#N/A</v>
      </c>
      <c r="CS1085" s="77" t="e" cm="1">
        <f t="array" aca="1" ref="CS1085" ca="1">-CS1084*INDIRECT(CS1073)</f>
        <v>#N/A</v>
      </c>
      <c r="CT1085" s="77" t="e" cm="1">
        <f t="array" aca="1" ref="CT1085" ca="1">-CT1084*INDIRECT(CT1073)</f>
        <v>#N/A</v>
      </c>
      <c r="CU1085" s="77" t="e" cm="1">
        <f t="array" aca="1" ref="CU1085" ca="1">-CU1084*INDIRECT(CU1073)</f>
        <v>#N/A</v>
      </c>
      <c r="CV1085" s="77" t="e" cm="1">
        <f t="array" aca="1" ref="CV1085" ca="1">-CV1084*INDIRECT(CV1073)</f>
        <v>#N/A</v>
      </c>
      <c r="CW1085" s="77" t="e" cm="1">
        <f t="array" aca="1" ref="CW1085" ca="1">-CW1084*INDIRECT(CW1073)</f>
        <v>#N/A</v>
      </c>
      <c r="CX1085" s="77" t="e" cm="1">
        <f t="array" aca="1" ref="CX1085" ca="1">-CX1084*INDIRECT(CX1073)</f>
        <v>#N/A</v>
      </c>
      <c r="CY1085" s="77" t="e" cm="1">
        <f t="array" aca="1" ref="CY1085" ca="1">-CY1084*INDIRECT(CY1073)</f>
        <v>#N/A</v>
      </c>
      <c r="CZ1085" s="77" t="e" cm="1">
        <f t="array" aca="1" ref="CZ1085" ca="1">-CZ1084*INDIRECT(CZ1073)</f>
        <v>#N/A</v>
      </c>
      <c r="DA1085" s="77" t="e" cm="1">
        <f t="array" aca="1" ref="DA1085" ca="1">-DA1084*INDIRECT(DA1073)</f>
        <v>#N/A</v>
      </c>
      <c r="DB1085" s="77" t="e" cm="1">
        <f t="array" aca="1" ref="DB1085" ca="1">-DB1084*INDIRECT(DB1073)</f>
        <v>#N/A</v>
      </c>
      <c r="DC1085" s="77" t="e" cm="1">
        <f t="array" aca="1" ref="DC1085" ca="1">-DC1084*INDIRECT(DC1073)</f>
        <v>#N/A</v>
      </c>
      <c r="DD1085" s="77" t="e" cm="1">
        <f t="array" aca="1" ref="DD1085" ca="1">-DD1084*INDIRECT(DD1073)</f>
        <v>#N/A</v>
      </c>
      <c r="DE1085" s="77" t="e" cm="1">
        <f t="array" aca="1" ref="DE1085" ca="1">-DE1084*INDIRECT(DE1073)</f>
        <v>#N/A</v>
      </c>
      <c r="DF1085" s="77" t="e" cm="1">
        <f t="array" aca="1" ref="DF1085" ca="1">-DF1084*INDIRECT(DF1073)</f>
        <v>#N/A</v>
      </c>
      <c r="DG1085" s="77" t="e" cm="1">
        <f t="array" aca="1" ref="DG1085" ca="1">-DG1084*INDIRECT(DG1073)</f>
        <v>#N/A</v>
      </c>
      <c r="DH1085" s="77" t="e" cm="1">
        <f t="array" aca="1" ref="DH1085" ca="1">-DH1084*INDIRECT(DH1073)</f>
        <v>#N/A</v>
      </c>
      <c r="DI1085" s="77" t="e" cm="1">
        <f t="array" aca="1" ref="DI1085" ca="1">-DI1084*INDIRECT(DI1073)</f>
        <v>#N/A</v>
      </c>
      <c r="DJ1085" s="77" t="e" cm="1">
        <f t="array" aca="1" ref="DJ1085" ca="1">-DJ1084*INDIRECT(DJ1073)</f>
        <v>#N/A</v>
      </c>
      <c r="DK1085" s="77" t="e" cm="1">
        <f t="array" aca="1" ref="DK1085" ca="1">-DK1084*INDIRECT(DK1073)</f>
        <v>#N/A</v>
      </c>
      <c r="DL1085" s="77" t="e" cm="1">
        <f t="array" aca="1" ref="DL1085" ca="1">-DL1084*INDIRECT(DL1073)</f>
        <v>#N/A</v>
      </c>
    </row>
    <row r="1086" spans="1:116" x14ac:dyDescent="0.4">
      <c r="B1086" s="8" t="str">
        <f t="shared" si="1255"/>
        <v>1086 FAINT-S</v>
      </c>
      <c r="C1086" s="8"/>
      <c r="D1086" t="s">
        <v>766</v>
      </c>
      <c r="E1086" s="8" t="str">
        <f t="shared" si="1250"/>
        <v>1086 FAINT-S</v>
      </c>
      <c r="G1086" s="125"/>
      <c r="S1086" s="80"/>
      <c r="T1086" s="72"/>
      <c r="U1086" s="72"/>
      <c r="V1086" s="72"/>
      <c r="W1086" s="72"/>
      <c r="X1086" s="72"/>
      <c r="Y1086" s="72"/>
      <c r="Z1086" s="72"/>
      <c r="AA1086" s="72"/>
      <c r="AB1086" s="72"/>
      <c r="AC1086" s="72"/>
      <c r="AD1086" s="72"/>
      <c r="AE1086" s="72"/>
      <c r="AF1086" s="72"/>
      <c r="AG1086" s="72"/>
      <c r="AH1086" s="72"/>
      <c r="AI1086" s="72"/>
      <c r="AJ1086" s="72"/>
      <c r="AK1086" s="72"/>
      <c r="AL1086" s="72"/>
      <c r="AM1086" s="72"/>
      <c r="AN1086" s="72"/>
      <c r="AO1086" s="72"/>
      <c r="AP1086" s="72"/>
      <c r="AQ1086" s="72"/>
      <c r="AR1086" s="72"/>
      <c r="AS1086" s="72"/>
      <c r="AT1086" s="72"/>
      <c r="AU1086" s="72"/>
      <c r="AV1086" s="72"/>
      <c r="AW1086" s="72"/>
      <c r="AX1086" s="72"/>
      <c r="AY1086" s="72"/>
      <c r="AZ1086" s="72"/>
      <c r="BA1086" s="72"/>
      <c r="BB1086" s="72"/>
      <c r="BC1086" s="72"/>
      <c r="BD1086" s="72"/>
      <c r="BE1086" s="72"/>
      <c r="BF1086" s="72"/>
      <c r="BG1086" s="72"/>
      <c r="BH1086" s="72"/>
      <c r="BI1086" s="72"/>
      <c r="BJ1086" s="72"/>
      <c r="BK1086" s="72"/>
      <c r="BL1086" s="72"/>
      <c r="BM1086" s="72"/>
      <c r="BN1086" s="72"/>
      <c r="BO1086" s="72"/>
      <c r="BP1086" s="72"/>
      <c r="BQ1086" s="72"/>
      <c r="BR1086" s="72"/>
      <c r="BS1086" s="72"/>
      <c r="BT1086" s="72"/>
      <c r="BU1086" s="72"/>
      <c r="BV1086" s="72"/>
      <c r="BW1086" s="72"/>
      <c r="BX1086" s="72"/>
      <c r="BY1086" s="72"/>
      <c r="BZ1086" s="72"/>
      <c r="CA1086" s="72"/>
      <c r="CB1086" s="72"/>
      <c r="CC1086" s="72"/>
      <c r="CD1086" s="72"/>
      <c r="CE1086" s="72"/>
      <c r="CF1086" s="72"/>
      <c r="CG1086" s="72"/>
      <c r="CH1086" s="72"/>
      <c r="CI1086" s="72"/>
      <c r="CJ1086" s="72"/>
      <c r="CK1086" s="72"/>
      <c r="CL1086" s="72"/>
      <c r="CO1086" s="72"/>
      <c r="CP1086" s="72"/>
      <c r="CQ1086" s="72"/>
      <c r="CR1086" s="72"/>
      <c r="CS1086" s="72"/>
      <c r="CT1086" s="72"/>
      <c r="CU1086" s="72"/>
      <c r="CV1086" s="72"/>
      <c r="CW1086" s="72"/>
      <c r="CX1086" s="72"/>
      <c r="CY1086" s="72"/>
      <c r="CZ1086" s="72"/>
      <c r="DA1086" s="72"/>
      <c r="DB1086" s="72"/>
      <c r="DC1086" s="72"/>
      <c r="DD1086" s="72"/>
      <c r="DE1086" s="72"/>
      <c r="DF1086" s="72"/>
      <c r="DG1086" s="72"/>
      <c r="DH1086" s="72"/>
      <c r="DI1086" s="72"/>
      <c r="DJ1086" s="72"/>
      <c r="DK1086" s="72"/>
      <c r="DL1086" s="72"/>
    </row>
    <row r="1087" spans="1:116" x14ac:dyDescent="0.4">
      <c r="B1087" s="8" t="str">
        <f t="shared" si="1255"/>
        <v>1087 FAINT-S</v>
      </c>
      <c r="C1087" s="8"/>
      <c r="D1087" t="s">
        <v>766</v>
      </c>
      <c r="E1087" s="8" t="str">
        <f t="shared" si="1250"/>
        <v>1087 FAINT-S</v>
      </c>
      <c r="G1087" s="95" t="s">
        <v>204</v>
      </c>
      <c r="S1087" s="72"/>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c r="DK1087" s="72"/>
      <c r="DL1087" s="72"/>
    </row>
    <row r="1088" spans="1:116" x14ac:dyDescent="0.4">
      <c r="B1088" s="8" t="str">
        <f t="shared" si="1255"/>
        <v>1088 FAINT-S</v>
      </c>
      <c r="C1088" s="8" t="s">
        <v>233</v>
      </c>
      <c r="D1088" t="s">
        <v>766</v>
      </c>
      <c r="E1088" s="8" t="str">
        <f t="shared" si="1250"/>
        <v>1088 FAINT-S</v>
      </c>
      <c r="G1088" s="158" t="str">
        <f>"Amortization - "&amp;SUBSTITUTE(G1078,":","")</f>
        <v>Amortization - Volume driven secondary intangible assets</v>
      </c>
      <c r="J1088" s="80">
        <f>SUMIF($5:$5,I$2,1086:1086)</f>
        <v>0</v>
      </c>
      <c r="K1088" s="24">
        <f ca="1">SUMIF($3:$3,K$2,1088:1088)</f>
        <v>-70397.479383104757</v>
      </c>
      <c r="L1088" s="24">
        <f t="shared" ref="L1088:P1088" ca="1" si="1257">SUMIF($3:$3,L$2,1088:1088)</f>
        <v>-220179.74288307759</v>
      </c>
      <c r="M1088" s="24">
        <f t="shared" ca="1" si="1257"/>
        <v>-403432.81086214958</v>
      </c>
      <c r="N1088" s="24">
        <f t="shared" ca="1" si="1257"/>
        <v>-627636.17205483466</v>
      </c>
      <c r="O1088" s="24">
        <f t="shared" ca="1" si="1257"/>
        <v>-901940.7047125817</v>
      </c>
      <c r="P1088" s="24">
        <f t="shared" ca="1" si="1257"/>
        <v>-1162670.8887517571</v>
      </c>
      <c r="R1088" s="24"/>
      <c r="S1088" s="80" cm="1">
        <f t="array" aca="1" ref="S1088" ca="1">(SUM(INDEX(1083:1083,1,MAX(COLUMN($R:$R),COLUMN()-($H1080*12-1))):S1085)/($H1080*12)+IF($R1090=0,0,SUM(INDEX(1088:1088,1,MAX(COLUMN($R:$R),COLUMN()-(($H1080-$H1081)*12))):S1090)/(($H1080)*12)))</f>
        <v>-848.98305084745755</v>
      </c>
      <c r="T1088" s="80" cm="1">
        <f t="array" aca="1" ref="T1088" ca="1">(SUM(INDEX(1083:1083,1,MAX(COLUMN($R:$R),COLUMN()-($H1080*12-1))):T1085)/($H1080*12)+IF($R1090=0,0,SUM(INDEX(1088:1088,1,MAX(COLUMN($R:$R),COLUMN()-(($H1080-$H1081)*12))):T1090)/(($H1080)*12)))</f>
        <v>-1710.6607296753805</v>
      </c>
      <c r="U1088" s="80" cm="1">
        <f t="array" aca="1" ref="U1088" ca="1">(SUM(INDEX(1083:1083,1,MAX(COLUMN($R:$R),COLUMN()-($H1080*12-1))):U1085)/($H1080*12)+IF($R1090=0,0,SUM(INDEX(1088:1088,1,MAX(COLUMN($R:$R),COLUMN()-(($H1080-$H1081)*12))):U1090)/(($H1080)*12)))</f>
        <v>-2586.9431149241159</v>
      </c>
      <c r="V1088" s="80" cm="1">
        <f t="array" aca="1" ref="V1088" ca="1">(SUM(INDEX(1083:1083,1,MAX(COLUMN($R:$R),COLUMN()-($H1080*12-1))):V1085)/($H1080*12)+IF($R1090=0,0,SUM(INDEX(1088:1088,1,MAX(COLUMN($R:$R),COLUMN()-(($H1080-$H1081)*12))):V1090)/(($H1080)*12)))</f>
        <v>-3478.077743990626</v>
      </c>
      <c r="W1088" s="80" cm="1">
        <f t="array" aca="1" ref="W1088" ca="1">(SUM(INDEX(1083:1083,1,MAX(COLUMN($R:$R),COLUMN()-($H1080*12-1))):W1085)/($H1080*12)+IF($R1090=0,0,SUM(INDEX(1088:1088,1,MAX(COLUMN($R:$R),COLUMN()-(($H1080-$H1081)*12))):W1090)/(($H1080)*12)))</f>
        <v>-4384.316349820976</v>
      </c>
      <c r="X1088" s="80" cm="1">
        <f t="array" aca="1" ref="X1088" ca="1">(SUM(INDEX(1083:1083,1,MAX(COLUMN($R:$R),COLUMN()-($H1080*12-1))):X1085)/($H1080*12)+IF($R1090=0,0,SUM(INDEX(1088:1088,1,MAX(COLUMN($R:$R),COLUMN()-(($H1080-$H1081)*12))):X1090)/(($H1080)*12)))</f>
        <v>-5305.9149320213319</v>
      </c>
      <c r="Y1088" s="80" cm="1">
        <f t="array" aca="1" ref="Y1088" ca="1">(SUM(INDEX(1083:1083,1,MAX(COLUMN($R:$R),COLUMN()-($H1080*12-1))):Y1085)/($H1080*12)+IF($R1090=0,0,SUM(INDEX(1088:1088,1,MAX(COLUMN($R:$R),COLUMN()-(($H1080-$H1081)*12))):Y1090)/(($H1080)*12)))</f>
        <v>-6243.1338291742359</v>
      </c>
      <c r="Z1088" s="80" cm="1">
        <f t="array" aca="1" ref="Z1088" ca="1">(SUM(INDEX(1083:1083,1,MAX(COLUMN($R:$R),COLUMN()-($H1080*12-1))):Z1085)/($H1080*12)+IF($R1090=0,0,SUM(INDEX(1088:1088,1,MAX(COLUMN($R:$R),COLUMN()-(($H1080-$H1081)*12))):Z1090)/(($H1080)*12)))</f>
        <v>-7196.237792380578</v>
      </c>
      <c r="AA1088" s="80" cm="1">
        <f t="array" aca="1" ref="AA1088" ca="1">(SUM(INDEX(1083:1083,1,MAX(COLUMN($R:$R),COLUMN()-($H1080*12-1))):AA1085)/($H1080*12)+IF($R1090=0,0,SUM(INDEX(1088:1088,1,MAX(COLUMN($R:$R),COLUMN()-(($H1080-$H1081)*12))):AA1090)/(($H1080)*12)))</f>
        <v>-8165.4960600480463</v>
      </c>
      <c r="AB1088" s="80" cm="1">
        <f t="array" aca="1" ref="AB1088" ca="1">(SUM(INDEX(1083:1083,1,MAX(COLUMN($R:$R),COLUMN()-($H1080*12-1))):AB1085)/($H1080*12)+IF($R1090=0,0,SUM(INDEX(1088:1088,1,MAX(COLUMN($R:$R),COLUMN()-(($H1080-$H1081)*12))):AB1090)/(($H1080)*12)))</f>
        <v>-9151.1824339471641</v>
      </c>
      <c r="AC1088" s="80" cm="1">
        <f t="array" aca="1" ref="AC1088" ca="1">(SUM(INDEX(1083:1083,1,MAX(COLUMN($R:$R),COLUMN()-($H1080*12-1))):AC1085)/($H1080*12)+IF($R1090=0,0,SUM(INDEX(1088:1088,1,MAX(COLUMN($R:$R),COLUMN()-(($H1080-$H1081)*12))):AC1090)/(($H1080)*12)))</f>
        <v>-10153.575356556439</v>
      </c>
      <c r="AD1088" s="80" cm="1">
        <f t="array" aca="1" ref="AD1088" ca="1">(SUM(INDEX(1083:1083,1,MAX(COLUMN($R:$R),COLUMN()-($H1080*12-1))):AD1085)/($H1080*12)+IF($R1090=0,0,SUM(INDEX(1088:1088,1,MAX(COLUMN($R:$R),COLUMN()-(($H1080-$H1081)*12))):AD1090)/(($H1080)*12)))</f>
        <v>-11172.957989718412</v>
      </c>
      <c r="AE1088" s="80" cm="1">
        <f t="array" aca="1" ref="AE1088" ca="1">(SUM(INDEX(1083:1083,1,MAX(COLUMN($R:$R),COLUMN()-($H1080*12-1))):AE1085)/($H1080*12)+IF($R1090=0,0,SUM(INDEX(1088:1088,1,MAX(COLUMN($R:$R),COLUMN()-(($H1080-$H1081)*12))):AE1090)/(($H1080)*12)))</f>
        <v>-12209.618294628894</v>
      </c>
      <c r="AF1088" s="80" cm="1">
        <f t="array" aca="1" ref="AF1088" ca="1">(SUM(INDEX(1083:1083,1,MAX(COLUMN($R:$R),COLUMN()-($H1080*12-1))):AF1085)/($H1080*12)+IF($R1090=0,0,SUM(INDEX(1088:1088,1,MAX(COLUMN($R:$R),COLUMN()-(($H1080-$H1081)*12))):AF1090)/(($H1080)*12)))</f>
        <v>-13263.849113181926</v>
      </c>
      <c r="AG1088" s="80" cm="1">
        <f t="array" aca="1" ref="AG1088" ca="1">(SUM(INDEX(1083:1083,1,MAX(COLUMN($R:$R),COLUMN()-($H1080*12-1))):AG1085)/($H1080*12)+IF($R1090=0,0,SUM(INDEX(1088:1088,1,MAX(COLUMN($R:$R),COLUMN()-(($H1080-$H1081)*12))):AG1090)/(($H1080)*12)))</f>
        <v>-14335.948250693484</v>
      </c>
      <c r="AH1088" s="80" cm="1">
        <f t="array" aca="1" ref="AH1088" ca="1">(SUM(INDEX(1083:1083,1,MAX(COLUMN($R:$R),COLUMN()-($H1080*12-1))):AH1085)/($H1080*12)+IF($R1090=0,0,SUM(INDEX(1088:1088,1,MAX(COLUMN($R:$R),COLUMN()-(($H1080-$H1081)*12))):AH1090)/(($H1080)*12)))</f>
        <v>-15426.218560027271</v>
      </c>
      <c r="AI1088" s="80" cm="1">
        <f t="array" aca="1" ref="AI1088" ca="1">(SUM(INDEX(1083:1083,1,MAX(COLUMN($R:$R),COLUMN()-($H1080*12-1))):AI1085)/($H1080*12)+IF($R1090=0,0,SUM(INDEX(1088:1088,1,MAX(COLUMN($R:$R),COLUMN()-(($H1080-$H1081)*12))):AI1090)/(($H1080)*12)))</f>
        <v>-16534.96802714638</v>
      </c>
      <c r="AJ1088" s="80" cm="1">
        <f t="array" aca="1" ref="AJ1088" ca="1">(SUM(INDEX(1083:1083,1,MAX(COLUMN($R:$R),COLUMN()-($H1080*12-1))):AJ1085)/($H1080*12)+IF($R1090=0,0,SUM(INDEX(1088:1088,1,MAX(COLUMN($R:$R),COLUMN()-(($H1080-$H1081)*12))):AJ1090)/(($H1080)*12)))</f>
        <v>-17662.509858114961</v>
      </c>
      <c r="AK1088" s="80" cm="1">
        <f t="array" aca="1" ref="AK1088" ca="1">(SUM(INDEX(1083:1083,1,MAX(COLUMN($R:$R),COLUMN()-($H1080*12-1))):AK1085)/($H1080*12)+IF($R1090=0,0,SUM(INDEX(1088:1088,1,MAX(COLUMN($R:$R),COLUMN()-(($H1080-$H1081)*12))):AK1090)/(($H1080)*12)))</f>
        <v>-18809.162567574538</v>
      </c>
      <c r="AL1088" s="80" cm="1">
        <f t="array" aca="1" ref="AL1088" ca="1">(SUM(INDEX(1083:1083,1,MAX(COLUMN($R:$R),COLUMN()-($H1080*12-1))):AL1085)/($H1080*12)+IF($R1090=0,0,SUM(INDEX(1088:1088,1,MAX(COLUMN($R:$R),COLUMN()-(($H1080-$H1081)*12))):AL1090)/(($H1080)*12)))</f>
        <v>-19975.250068719866</v>
      </c>
      <c r="AM1088" s="80" cm="1">
        <f t="array" aca="1" ref="AM1088" ca="1">(SUM(INDEX(1083:1083,1,MAX(COLUMN($R:$R),COLUMN()-($H1080*12-1))):AM1085)/($H1080*12)+IF($R1090=0,0,SUM(INDEX(1088:1088,1,MAX(COLUMN($R:$R),COLUMN()-(($H1080-$H1081)*12))):AM1090)/(($H1080)*12)))</f>
        <v>-21161.101764799867</v>
      </c>
      <c r="AN1088" s="80" cm="1">
        <f t="array" aca="1" ref="AN1088" ca="1">(SUM(INDEX(1083:1083,1,MAX(COLUMN($R:$R),COLUMN()-($H1080*12-1))):AN1085)/($H1080*12)+IF($R1090=0,0,SUM(INDEX(1088:1088,1,MAX(COLUMN($R:$R),COLUMN()-(($H1080-$H1081)*12))):AN1090)/(($H1080)*12)))</f>
        <v>-22367.052642169358</v>
      </c>
      <c r="AO1088" s="80" cm="1">
        <f t="array" aca="1" ref="AO1088" ca="1">(SUM(INDEX(1083:1083,1,MAX(COLUMN($R:$R),COLUMN()-($H1080*12-1))):AO1085)/($H1080*12)+IF($R1090=0,0,SUM(INDEX(1088:1088,1,MAX(COLUMN($R:$R),COLUMN()-(($H1080-$H1081)*12))):AO1090)/(($H1080)*12)))</f>
        <v>-23593.443364917988</v>
      </c>
      <c r="AP1088" s="80" cm="1">
        <f t="array" aca="1" ref="AP1088" ca="1">(SUM(INDEX(1083:1083,1,MAX(COLUMN($R:$R),COLUMN()-($H1080*12-1))):AP1085)/($H1080*12)+IF($R1090=0,0,SUM(INDEX(1088:1088,1,MAX(COLUMN($R:$R),COLUMN()-(($H1080-$H1081)*12))):AP1090)/(($H1080)*12)))</f>
        <v>-24840.620371103039</v>
      </c>
      <c r="AQ1088" s="80" cm="1">
        <f t="array" aca="1" ref="AQ1088" ca="1">(SUM(INDEX(1083:1083,1,MAX(COLUMN($R:$R),COLUMN()-($H1080*12-1))):AQ1085)/($H1080*12)+IF($R1090=0,0,SUM(INDEX(1088:1088,1,MAX(COLUMN($R:$R),COLUMN()-(($H1080-$H1081)*12))):AQ1090)/(($H1080)*12)))</f>
        <v>-26108.93597061326</v>
      </c>
      <c r="AR1088" s="80" cm="1">
        <f t="array" aca="1" ref="AR1088" ca="1">(SUM(INDEX(1083:1083,1,MAX(COLUMN($R:$R),COLUMN()-($H1080*12-1))):AR1085)/($H1080*12)+IF($R1090=0,0,SUM(INDEX(1088:1088,1,MAX(COLUMN($R:$R),COLUMN()-(($H1080-$H1081)*12))):AR1090)/(($H1080)*12)))</f>
        <v>-27398.74844469145</v>
      </c>
      <c r="AS1088" s="80" cm="1">
        <f t="array" aca="1" ref="AS1088" ca="1">(SUM(INDEX(1083:1083,1,MAX(COLUMN($R:$R),COLUMN()-($H1080*12-1))):AS1085)/($H1080*12)+IF($R1090=0,0,SUM(INDEX(1088:1088,1,MAX(COLUMN($R:$R),COLUMN()-(($H1080-$H1081)*12))):AS1090)/(($H1080)*12)))</f>
        <v>-28710.42214714385</v>
      </c>
      <c r="AT1088" s="80" cm="1">
        <f t="array" aca="1" ref="AT1088" ca="1">(SUM(INDEX(1083:1083,1,MAX(COLUMN($R:$R),COLUMN()-($H1080*12-1))):AT1085)/($H1080*12)+IF($R1090=0,0,SUM(INDEX(1088:1088,1,MAX(COLUMN($R:$R),COLUMN()-(($H1080-$H1081)*12))):AT1090)/(($H1080)*12)))</f>
        <v>-30044.327607264931</v>
      </c>
      <c r="AU1088" s="80" cm="1">
        <f t="array" aca="1" ref="AU1088" ca="1">(SUM(INDEX(1083:1083,1,MAX(COLUMN($R:$R),COLUMN()-($H1080*12-1))):AU1085)/($H1080*12)+IF($R1090=0,0,SUM(INDEX(1088:1088,1,MAX(COLUMN($R:$R),COLUMN()-(($H1080-$H1081)*12))):AU1090)/(($H1080)*12)))</f>
        <v>-31400.841634506709</v>
      </c>
      <c r="AV1088" s="80" cm="1">
        <f t="array" aca="1" ref="AV1088" ca="1">(SUM(INDEX(1083:1083,1,MAX(COLUMN($R:$R),COLUMN()-($H1080*12-1))):AV1085)/($H1080*12)+IF($R1090=0,0,SUM(INDEX(1088:1088,1,MAX(COLUMN($R:$R),COLUMN()-(($H1080-$H1081)*12))):AV1090)/(($H1080)*12)))</f>
        <v>-32780.347424922074</v>
      </c>
      <c r="AW1088" s="80" cm="1">
        <f t="array" aca="1" ref="AW1088" ca="1">(SUM(INDEX(1083:1083,1,MAX(COLUMN($R:$R),COLUMN()-($H1080*12-1))):AW1085)/($H1080*12)+IF($R1090=0,0,SUM(INDEX(1088:1088,1,MAX(COLUMN($R:$R),COLUMN()-(($H1080-$H1081)*12))):AW1090)/(($H1080)*12)))</f>
        <v>-34183.234669412283</v>
      </c>
      <c r="AX1088" s="80" cm="1">
        <f t="array" aca="1" ref="AX1088" ca="1">(SUM(INDEX(1083:1083,1,MAX(COLUMN($R:$R),COLUMN()-($H1080*12-1))):AX1085)/($H1080*12)+IF($R1090=0,0,SUM(INDEX(1088:1088,1,MAX(COLUMN($R:$R),COLUMN()-(($H1080-$H1081)*12))):AX1090)/(($H1080)*12)))</f>
        <v>-35609.899663809098</v>
      </c>
      <c r="AY1088" s="80" cm="1">
        <f t="array" aca="1" ref="AY1088" ca="1">(SUM(INDEX(1083:1083,1,MAX(COLUMN($R:$R),COLUMN()-($H1080*12-1))):AY1085)/($H1080*12)+IF($R1090=0,0,SUM(INDEX(1088:1088,1,MAX(COLUMN($R:$R),COLUMN()-(($H1080-$H1081)*12))):AY1090)/(($H1080)*12)))</f>
        <v>-37060.745420822816</v>
      </c>
      <c r="AZ1088" s="80" cm="1">
        <f t="array" aca="1" ref="AZ1088" ca="1">(SUM(INDEX(1083:1083,1,MAX(COLUMN($R:$R),COLUMN()-($H1080*12-1))):AZ1085)/($H1080*12)+IF($R1090=0,0,SUM(INDEX(1088:1088,1,MAX(COLUMN($R:$R),COLUMN()-(($H1080-$H1081)*12))):AZ1090)/(($H1080)*12)))</f>
        <v>-38536.181783887609</v>
      </c>
      <c r="BA1088" s="80" cm="1">
        <f t="array" aca="1" ref="BA1088" ca="1">(SUM(INDEX(1083:1083,1,MAX(COLUMN($R:$R),COLUMN()-($H1080*12-1))):BA1085)/($H1080*12)+IF($R1090=0,0,SUM(INDEX(1088:1088,1,MAX(COLUMN($R:$R),COLUMN()-(($H1080-$H1081)*12))):BA1090)/(($H1080)*12)))</f>
        <v>-40036.625542936548</v>
      </c>
      <c r="BB1088" s="80" cm="1">
        <f t="array" aca="1" ref="BB1088" ca="1">(SUM(INDEX(1083:1083,1,MAX(COLUMN($R:$R),COLUMN()-($H1080*12-1))):BB1085)/($H1080*12)+IF($R1090=0,0,SUM(INDEX(1088:1088,1,MAX(COLUMN($R:$R),COLUMN()-(($H1080-$H1081)*12))):BB1090)/(($H1080)*12)))</f>
        <v>-41562.500552138867</v>
      </c>
      <c r="BC1088" s="80" cm="1">
        <f t="array" aca="1" ref="BC1088" ca="1">(SUM(INDEX(1083:1083,1,MAX(COLUMN($R:$R),COLUMN()-($H1080*12-1))):BC1085)/($H1080*12)+IF($R1090=0,0,SUM(INDEX(1088:1088,1,MAX(COLUMN($R:$R),COLUMN()-(($H1080-$H1081)*12))):BC1090)/(($H1080)*12)))</f>
        <v>-43114.237849632744</v>
      </c>
      <c r="BD1088" s="80" cm="1">
        <f t="array" aca="1" ref="BD1088" ca="1">(SUM(INDEX(1083:1083,1,MAX(COLUMN($R:$R),COLUMN()-($H1080*12-1))):BD1085)/($H1080*12)+IF($R1090=0,0,SUM(INDEX(1088:1088,1,MAX(COLUMN($R:$R),COLUMN()-(($H1080-$H1081)*12))):BD1090)/(($H1080)*12)))</f>
        <v>-44692.275779287535</v>
      </c>
      <c r="BE1088" s="80" cm="1">
        <f t="array" aca="1" ref="BE1088" ca="1">(SUM(INDEX(1083:1083,1,MAX(COLUMN($R:$R),COLUMN()-($H1080*12-1))):BE1085)/($H1080*12)+IF($R1090=0,0,SUM(INDEX(1088:1088,1,MAX(COLUMN($R:$R),COLUMN()-(($H1080-$H1081)*12))):BE1090)/(($H1080)*12)))</f>
        <v>-46297.060114529697</v>
      </c>
      <c r="BF1088" s="80" cm="1">
        <f t="array" aca="1" ref="BF1088" ca="1">(SUM(INDEX(1083:1083,1,MAX(COLUMN($R:$R),COLUMN()-($H1080*12-1))):BF1085)/($H1080*12)+IF($R1090=0,0,SUM(INDEX(1088:1088,1,MAX(COLUMN($R:$R),COLUMN()-(($H1080-$H1081)*12))):BF1090)/(($H1080)*12)))</f>
        <v>-47929.044184267492</v>
      </c>
      <c r="BG1088" s="80" cm="1">
        <f t="array" aca="1" ref="BG1088" ca="1">(SUM(INDEX(1083:1083,1,MAX(COLUMN($R:$R),COLUMN()-($H1080*12-1))):BG1085)/($H1080*12)+IF($R1090=0,0,SUM(INDEX(1088:1088,1,MAX(COLUMN($R:$R),COLUMN()-(($H1080-$H1081)*12))):BG1090)/(($H1080)*12)))</f>
        <v>-49588.689000949991</v>
      </c>
      <c r="BH1088" s="80" cm="1">
        <f t="array" aca="1" ref="BH1088" ca="1">(SUM(INDEX(1083:1083,1,MAX(COLUMN($R:$R),COLUMN()-($H1080*12-1))):BH1085)/($H1080*12)+IF($R1090=0,0,SUM(INDEX(1088:1088,1,MAX(COLUMN($R:$R),COLUMN()-(($H1080-$H1081)*12))):BH1090)/(($H1080)*12)))</f>
        <v>-51276.463390796598</v>
      </c>
      <c r="BI1088" s="80" cm="1">
        <f t="array" aca="1" ref="BI1088" ca="1">(SUM(INDEX(1083:1083,1,MAX(COLUMN($R:$R),COLUMN()-($H1080*12-1))):BI1085)/($H1080*12)+IF($R1090=0,0,SUM(INDEX(1088:1088,1,MAX(COLUMN($R:$R),COLUMN()-(($H1080-$H1081)*12))):BI1090)/(($H1080)*12)))</f>
        <v>-52992.844126233831</v>
      </c>
      <c r="BJ1088" s="80" cm="1">
        <f t="array" aca="1" ref="BJ1088" ca="1">(SUM(INDEX(1083:1083,1,MAX(COLUMN($R:$R),COLUMN()-($H1080*12-1))):BJ1085)/($H1080*12)+IF($R1090=0,0,SUM(INDEX(1088:1088,1,MAX(COLUMN($R:$R),COLUMN()-(($H1080-$H1081)*12))):BJ1090)/(($H1080)*12)))</f>
        <v>-54738.316060576777</v>
      </c>
      <c r="BK1088" s="80" cm="1">
        <f t="array" aca="1" ref="BK1088" ca="1">(SUM(INDEX(1083:1083,1,MAX(COLUMN($R:$R),COLUMN()-($H1080*12-1))):BK1085)/($H1080*12)+IF($R1090=0,0,SUM(INDEX(1088:1088,1,MAX(COLUMN($R:$R),COLUMN()-(($H1080-$H1081)*12))):BK1090)/(($H1080)*12)))</f>
        <v>-56513.372264993333</v>
      </c>
      <c r="BL1088" s="80" cm="1">
        <f t="array" aca="1" ref="BL1088" ca="1">(SUM(INDEX(1083:1083,1,MAX(COLUMN($R:$R),COLUMN()-($H1080*12-1))):BL1085)/($H1080*12)+IF($R1090=0,0,SUM(INDEX(1088:1088,1,MAX(COLUMN($R:$R),COLUMN()-(($H1080-$H1081)*12))):BL1090)/(($H1080)*12)))</f>
        <v>-58318.514167789821</v>
      </c>
      <c r="BM1088" s="80" cm="1">
        <f t="array" aca="1" ref="BM1088" ca="1">(SUM(INDEX(1083:1083,1,MAX(COLUMN($R:$R),COLUMN()-($H1080*12-1))):BM1085)/($H1080*12)+IF($R1090=0,0,SUM(INDEX(1088:1088,1,MAX(COLUMN($R:$R),COLUMN()-(($H1080-$H1081)*12))):BM1090)/(($H1080)*12)))</f>
        <v>-60154.251696057458</v>
      </c>
      <c r="BN1088" s="80" cm="1">
        <f t="array" aca="1" ref="BN1088" ca="1">(SUM(INDEX(1083:1083,1,MAX(COLUMN($R:$R),COLUMN()-($H1080*12-1))):BN1085)/($H1080*12)+IF($R1090=0,0,SUM(INDEX(1088:1088,1,MAX(COLUMN($R:$R),COLUMN()-(($H1080-$H1081)*12))):BN1090)/(($H1080)*12)))</f>
        <v>-62021.103419719439</v>
      </c>
      <c r="BO1088" s="80" cm="1">
        <f t="array" aca="1" ref="BO1088" ca="1">(SUM(INDEX(1083:1083,1,MAX(COLUMN($R:$R),COLUMN()-($H1080*12-1))):BO1085)/($H1080*12)+IF($R1090=0,0,SUM(INDEX(1088:1088,1,MAX(COLUMN($R:$R),COLUMN()-(($H1080-$H1081)*12))):BO1090)/(($H1080)*12)))</f>
        <v>-63919.59669801977</v>
      </c>
      <c r="BP1088" s="80" cm="1">
        <f t="array" aca="1" ref="BP1088" ca="1">(SUM(INDEX(1083:1083,1,MAX(COLUMN($R:$R),COLUMN()-($H1080*12-1))):BP1085)/($H1080*12)+IF($R1090=0,0,SUM(INDEX(1088:1088,1,MAX(COLUMN($R:$R),COLUMN()-(($H1080-$H1081)*12))):BP1090)/(($H1080)*12)))</f>
        <v>-65850.267828494689</v>
      </c>
      <c r="BQ1088" s="80" cm="1">
        <f t="array" aca="1" ref="BQ1088" ca="1">(SUM(INDEX(1083:1083,1,MAX(COLUMN($R:$R),COLUMN()-($H1080*12-1))):BQ1085)/($H1080*12)+IF($R1090=0,0,SUM(INDEX(1088:1088,1,MAX(COLUMN($R:$R),COLUMN()-(($H1080-$H1081)*12))):BQ1090)/(($H1080)*12)))</f>
        <v>-67813.662198469159</v>
      </c>
      <c r="BR1088" s="80" cm="1">
        <f t="array" aca="1" ref="BR1088" ca="1">(SUM(INDEX(1083:1083,1,MAX(COLUMN($R:$R),COLUMN()-($H1080*12-1))):BR1085)/($H1080*12)+IF($R1090=0,0,SUM(INDEX(1088:1088,1,MAX(COLUMN($R:$R),COLUMN()-(($H1080-$H1081)*12))):BR1090)/(($H1080)*12)))</f>
        <v>-69810.334439121187</v>
      </c>
      <c r="BS1088" s="80" cm="1">
        <f t="array" aca="1" ref="BS1088" ca="1">(SUM(INDEX(1083:1083,1,MAX(COLUMN($R:$R),COLUMN()-($H1080*12-1))):BS1085)/($H1080*12)+IF($R1090=0,0,SUM(INDEX(1088:1088,1,MAX(COLUMN($R:$R),COLUMN()-(($H1080-$H1081)*12))):BS1090)/(($H1080)*12)))</f>
        <v>-71840.848582157138</v>
      </c>
      <c r="BT1088" s="80" cm="1">
        <f t="array" aca="1" ref="BT1088" ca="1">(SUM(INDEX(1083:1083,1,MAX(COLUMN($R:$R),COLUMN()-($H1080*12-1))):BT1085)/($H1080*12)+IF($R1090=0,0,SUM(INDEX(1088:1088,1,MAX(COLUMN($R:$R),COLUMN()-(($H1080-$H1081)*12))):BT1090)/(($H1080)*12)))</f>
        <v>-73905.778219142856</v>
      </c>
      <c r="BU1088" s="80" cm="1">
        <f t="array" aca="1" ref="BU1088" ca="1">(SUM(INDEX(1083:1083,1,MAX(COLUMN($R:$R),COLUMN()-($H1080*12-1))):BU1085)/($H1080*12)+IF($R1090=0,0,SUM(INDEX(1088:1088,1,MAX(COLUMN($R:$R),COLUMN()-(($H1080-$H1081)*12))):BU1090)/(($H1080)*12)))</f>
        <v>-76005.706663535108</v>
      </c>
      <c r="BV1088" s="80" cm="1">
        <f t="array" aca="1" ref="BV1088" ca="1">(SUM(INDEX(1083:1083,1,MAX(COLUMN($R:$R),COLUMN()-($H1080*12-1))):BV1085)/($H1080*12)+IF($R1090=0,0,SUM(INDEX(1088:1088,1,MAX(COLUMN($R:$R),COLUMN()-(($H1080-$H1081)*12))):BV1090)/(($H1080)*12)))</f>
        <v>-78141.227115459435</v>
      </c>
      <c r="BW1088" s="80" cm="1">
        <f t="array" aca="1" ref="BW1088" ca="1">(SUM(INDEX(1083:1083,1,MAX(COLUMN($R:$R),COLUMN()-($H1080*12-1))):BW1085)/($H1080*12)+IF($R1090=0,0,SUM(INDEX(1088:1088,1,MAX(COLUMN($R:$R),COLUMN()-(($H1080-$H1081)*12))):BW1090)/(($H1080)*12)))</f>
        <v>-80312.942829280772</v>
      </c>
      <c r="BX1088" s="80" cm="1">
        <f t="array" aca="1" ref="BX1088" ca="1">(SUM(INDEX(1083:1083,1,MAX(COLUMN($R:$R),COLUMN()-($H1080*12-1))):BX1085)/($H1080*12)+IF($R1090=0,0,SUM(INDEX(1088:1088,1,MAX(COLUMN($R:$R),COLUMN()-(($H1080-$H1081)*12))):BX1090)/(($H1080)*12)))</f>
        <v>-82521.467284014361</v>
      </c>
      <c r="BY1088" s="80" cm="1">
        <f t="array" aca="1" ref="BY1088" ca="1">(SUM(INDEX(1083:1083,1,MAX(COLUMN($R:$R),COLUMN()-($H1080*12-1))):BY1085)/($H1080*12)+IF($R1090=0,0,SUM(INDEX(1088:1088,1,MAX(COLUMN($R:$R),COLUMN()-(($H1080-$H1081)*12))):BY1090)/(($H1080)*12)))</f>
        <v>-84767.424356624775</v>
      </c>
      <c r="BZ1088" s="80" cm="1">
        <f t="array" aca="1" ref="BZ1088" ca="1">(SUM(INDEX(1083:1083,1,MAX(COLUMN($R:$R),COLUMN()-($H1080*12-1))):BZ1085)/($H1080*12)+IF($R1090=0,0,SUM(INDEX(1088:1088,1,MAX(COLUMN($R:$R),COLUMN()-(($H1080-$H1081)*12))):BZ1090)/(($H1080)*12)))</f>
        <v>-87051.448498262471</v>
      </c>
      <c r="CA1088" s="80" cm="1">
        <f t="array" aca="1" ref="CA1088" ca="1">(SUM(INDEX(1083:1083,1,MAX(COLUMN($R:$R),COLUMN()-($H1080*12-1))):CA1085)/($H1080*12)+IF($R1090=0,0,SUM(INDEX(1088:1088,1,MAX(COLUMN($R:$R),COLUMN()-(($H1080-$H1081)*12))):CA1090)/(($H1080)*12)))</f>
        <v>-88525.201862639806</v>
      </c>
      <c r="CB1088" s="80" cm="1">
        <f t="array" aca="1" ref="CB1088" ca="1">(SUM(INDEX(1083:1083,1,MAX(COLUMN($R:$R),COLUMN()-($H1080*12-1))):CB1085)/($H1080*12)+IF($R1090=0,0,SUM(INDEX(1088:1088,1,MAX(COLUMN($R:$R),COLUMN()-(($H1080-$H1081)*12))):CB1090)/(($H1080)*12)))</f>
        <v>-90011.239469619351</v>
      </c>
      <c r="CC1088" s="80" cm="1">
        <f t="array" aca="1" ref="CC1088" ca="1">(SUM(INDEX(1083:1083,1,MAX(COLUMN($R:$R),COLUMN()-($H1080*12-1))):CC1085)/($H1080*12)+IF($R1090=0,0,SUM(INDEX(1088:1088,1,MAX(COLUMN($R:$R),COLUMN()-(($H1080-$H1081)*12))):CC1090)/(($H1080)*12)))</f>
        <v>-91507.859448262461</v>
      </c>
      <c r="CD1088" s="80" cm="1">
        <f t="array" aca="1" ref="CD1088" ca="1">(SUM(INDEX(1083:1083,1,MAX(COLUMN($R:$R),COLUMN()-($H1080*12-1))):CD1085)/($H1080*12)+IF($R1090=0,0,SUM(INDEX(1088:1088,1,MAX(COLUMN($R:$R),COLUMN()-(($H1080-$H1081)*12))):CD1090)/(($H1080)*12)))</f>
        <v>-93014.993623403803</v>
      </c>
      <c r="CE1088" s="80" cm="1">
        <f t="array" aca="1" ref="CE1088" ca="1">(SUM(INDEX(1083:1083,1,MAX(COLUMN($R:$R),COLUMN()-($H1080*12-1))):CE1085)/($H1080*12)+IF($R1090=0,0,SUM(INDEX(1088:1088,1,MAX(COLUMN($R:$R),COLUMN()-(($H1080-$H1081)*12))):CE1090)/(($H1080)*12)))</f>
        <v>-94532.568468817568</v>
      </c>
      <c r="CF1088" s="80" cm="1">
        <f t="array" aca="1" ref="CF1088" ca="1">(SUM(INDEX(1083:1083,1,MAX(COLUMN($R:$R),COLUMN()-($H1080*12-1))):CF1085)/($H1080*12)+IF($R1090=0,0,SUM(INDEX(1088:1088,1,MAX(COLUMN($R:$R),COLUMN()-(($H1080-$H1081)*12))):CF1090)/(($H1080)*12)))</f>
        <v>-96060.504945410736</v>
      </c>
      <c r="CG1088" s="80" cm="1">
        <f t="array" aca="1" ref="CG1088" ca="1">(SUM(INDEX(1083:1083,1,MAX(COLUMN($R:$R),COLUMN()-($H1080*12-1))):CG1085)/($H1080*12)+IF($R1090=0,0,SUM(INDEX(1088:1088,1,MAX(COLUMN($R:$R),COLUMN()-(($H1080-$H1081)*12))):CG1090)/(($H1080)*12)))</f>
        <v>-97598.718335468191</v>
      </c>
      <c r="CH1088" s="80" cm="1">
        <f t="array" aca="1" ref="CH1088" ca="1">(SUM(INDEX(1083:1083,1,MAX(COLUMN($R:$R),COLUMN()-($H1080*12-1))):CH1085)/($H1080*12)+IF($R1090=0,0,SUM(INDEX(1088:1088,1,MAX(COLUMN($R:$R),COLUMN()-(($H1080-$H1081)*12))):CH1090)/(($H1080)*12)))</f>
        <v>-99147.118072862999</v>
      </c>
      <c r="CI1088" s="80" cm="1">
        <f t="array" aca="1" ref="CI1088" ca="1">(SUM(INDEX(1083:1083,1,MAX(COLUMN($R:$R),COLUMN()-($H1080*12-1))):CI1085)/($H1080*12)+IF($R1090=0,0,SUM(INDEX(1088:1088,1,MAX(COLUMN($R:$R),COLUMN()-(($H1080-$H1081)*12))):CI1090)/(($H1080)*12)))</f>
        <v>-100705.60756914236</v>
      </c>
      <c r="CJ1088" s="80" cm="1">
        <f t="array" aca="1" ref="CJ1088" ca="1">(SUM(INDEX(1083:1083,1,MAX(COLUMN($R:$R),COLUMN()-($H1080*12-1))):CJ1085)/($H1080*12)+IF($R1090=0,0,SUM(INDEX(1088:1088,1,MAX(COLUMN($R:$R),COLUMN()-(($H1080-$H1081)*12))):CJ1090)/(($H1080)*12)))</f>
        <v>-102274.08403539819</v>
      </c>
      <c r="CK1088" s="80" cm="1">
        <f t="array" aca="1" ref="CK1088" ca="1">(SUM(INDEX(1083:1083,1,MAX(COLUMN($R:$R),COLUMN()-($H1080*12-1))):CK1085)/($H1080*12)+IF($R1090=0,0,SUM(INDEX(1088:1088,1,MAX(COLUMN($R:$R),COLUMN()-(($H1080-$H1081)*12))):CK1090)/(($H1080)*12)))</f>
        <v>-103852.43829982956</v>
      </c>
      <c r="CL1088" s="80" cm="1">
        <f t="array" aca="1" ref="CL1088" ca="1">(SUM(INDEX(1083:1083,1,MAX(COLUMN($R:$R),COLUMN()-($H1080*12-1))):CL1085)/($H1080*12)+IF($R1090=0,0,SUM(INDEX(1088:1088,1,MAX(COLUMN($R:$R),COLUMN()-(($H1080-$H1081)*12))):CL1090)/(($H1080)*12)))</f>
        <v>-105440.554620902</v>
      </c>
      <c r="CN1088" s="80">
        <f>SUMIF($5:$5,CN$2,1086:1086)</f>
        <v>0</v>
      </c>
      <c r="CO1088" s="80" t="e" cm="1">
        <f t="array" aca="1" ref="CO1088" ca="1">(SUM(INDEX(1083:1083,1,MAX(COLUMN($CN:$CN),COLUMN()-($H1080*4-1))):CO1085)/($H1080*4)-IF($CN1090=0,0,SUM(INDEX(1088:1088,1,MAX(COLUMN($CN:$CN),COLUMN()-(($H1080-$H1081)*4))):CO1090)/(($H1080)*4)))</f>
        <v>#N/A</v>
      </c>
      <c r="CP1088" s="80" t="e" cm="1">
        <f t="array" aca="1" ref="CP1088" ca="1">(SUM(INDEX(1083:1083,1,MAX(COLUMN($CN:$CN),COLUMN()-($H1080*4-1))):CP1085)/($H1080*4)-IF($CN1090=0,0,SUM(INDEX(1088:1088,1,MAX(COLUMN($CN:$CN),COLUMN()-(($H1080-$H1081)*4))):CP1090)/(($H1080)*4)))</f>
        <v>#N/A</v>
      </c>
      <c r="CQ1088" s="80" t="e" cm="1">
        <f t="array" aca="1" ref="CQ1088" ca="1">(SUM(INDEX(1083:1083,1,MAX(COLUMN($CN:$CN),COLUMN()-($H1080*4-1))):CQ1085)/($H1080*4)-IF($CN1090=0,0,SUM(INDEX(1088:1088,1,MAX(COLUMN($CN:$CN),COLUMN()-(($H1080-$H1081)*4))):CQ1090)/(($H1080)*4)))</f>
        <v>#N/A</v>
      </c>
      <c r="CR1088" s="80" t="e" cm="1">
        <f t="array" aca="1" ref="CR1088" ca="1">(SUM(INDEX(1083:1083,1,MAX(COLUMN($CN:$CN),COLUMN()-($H1080*4-1))):CR1085)/($H1080*4)-IF($CN1090=0,0,SUM(INDEX(1088:1088,1,MAX(COLUMN($CN:$CN),COLUMN()-(($H1080-$H1081)*4))):CR1090)/(($H1080)*4)))</f>
        <v>#N/A</v>
      </c>
      <c r="CS1088" s="80" t="e" cm="1">
        <f t="array" aca="1" ref="CS1088" ca="1">(SUM(INDEX(1083:1083,1,MAX(COLUMN($CN:$CN),COLUMN()-($H1080*4-1))):CS1085)/($H1080*4)-IF($CN1090=0,0,SUM(INDEX(1088:1088,1,MAX(COLUMN($CN:$CN),COLUMN()-(($H1080-$H1081)*4))):CS1090)/(($H1080)*4)))</f>
        <v>#N/A</v>
      </c>
      <c r="CT1088" s="80" t="e" cm="1">
        <f t="array" aca="1" ref="CT1088" ca="1">(SUM(INDEX(1083:1083,1,MAX(COLUMN($CN:$CN),COLUMN()-($H1080*4-1))):CT1085)/($H1080*4)-IF($CN1090=0,0,SUM(INDEX(1088:1088,1,MAX(COLUMN($CN:$CN),COLUMN()-(($H1080-$H1081)*4))):CT1090)/(($H1080)*4)))</f>
        <v>#N/A</v>
      </c>
      <c r="CU1088" s="80" t="e" cm="1">
        <f t="array" aca="1" ref="CU1088" ca="1">(SUM(INDEX(1083:1083,1,MAX(COLUMN($CN:$CN),COLUMN()-($H1080*4-1))):CU1085)/($H1080*4)-IF($CN1090=0,0,SUM(INDEX(1088:1088,1,MAX(COLUMN($CN:$CN),COLUMN()-(($H1080-$H1081)*4))):CU1090)/(($H1080)*4)))</f>
        <v>#N/A</v>
      </c>
      <c r="CV1088" s="80" t="e" cm="1">
        <f t="array" aca="1" ref="CV1088" ca="1">(SUM(INDEX(1083:1083,1,MAX(COLUMN($CN:$CN),COLUMN()-($H1080*4-1))):CV1085)/($H1080*4)-IF($CN1090=0,0,SUM(INDEX(1088:1088,1,MAX(COLUMN($CN:$CN),COLUMN()-(($H1080-$H1081)*4))):CV1090)/(($H1080)*4)))</f>
        <v>#N/A</v>
      </c>
      <c r="CW1088" s="80" t="e" cm="1">
        <f t="array" aca="1" ref="CW1088" ca="1">(SUM(INDEX(1083:1083,1,MAX(COLUMN($CN:$CN),COLUMN()-($H1080*4-1))):CW1085)/($H1080*4)-IF($CN1090=0,0,SUM(INDEX(1088:1088,1,MAX(COLUMN($CN:$CN),COLUMN()-(($H1080-$H1081)*4))):CW1090)/(($H1080)*4)))</f>
        <v>#N/A</v>
      </c>
      <c r="CX1088" s="80" t="e" cm="1">
        <f t="array" aca="1" ref="CX1088" ca="1">(SUM(INDEX(1083:1083,1,MAX(COLUMN($CN:$CN),COLUMN()-($H1080*4-1))):CX1085)/($H1080*4)-IF($CN1090=0,0,SUM(INDEX(1088:1088,1,MAX(COLUMN($CN:$CN),COLUMN()-(($H1080-$H1081)*4))):CX1090)/(($H1080)*4)))</f>
        <v>#N/A</v>
      </c>
      <c r="CY1088" s="80" t="e" cm="1">
        <f t="array" aca="1" ref="CY1088" ca="1">(SUM(INDEX(1083:1083,1,MAX(COLUMN($CN:$CN),COLUMN()-($H1080*4-1))):CY1085)/($H1080*4)-IF($CN1090=0,0,SUM(INDEX(1088:1088,1,MAX(COLUMN($CN:$CN),COLUMN()-(($H1080-$H1081)*4))):CY1090)/(($H1080)*4)))</f>
        <v>#N/A</v>
      </c>
      <c r="CZ1088" s="80" t="e" cm="1">
        <f t="array" aca="1" ref="CZ1088" ca="1">(SUM(INDEX(1083:1083,1,MAX(COLUMN($CN:$CN),COLUMN()-($H1080*4-1))):CZ1085)/($H1080*4)-IF($CN1090=0,0,SUM(INDEX(1088:1088,1,MAX(COLUMN($CN:$CN),COLUMN()-(($H1080-$H1081)*4))):CZ1090)/(($H1080)*4)))</f>
        <v>#N/A</v>
      </c>
      <c r="DA1088" s="80" t="e" cm="1">
        <f t="array" aca="1" ref="DA1088" ca="1">(SUM(INDEX(1083:1083,1,MAX(COLUMN($CN:$CN),COLUMN()-($H1080*4-1))):DA1085)/($H1080*4)-IF($CN1090=0,0,SUM(INDEX(1088:1088,1,MAX(COLUMN($CN:$CN),COLUMN()-(($H1080-$H1081)*4))):DA1090)/(($H1080)*4)))</f>
        <v>#N/A</v>
      </c>
      <c r="DB1088" s="80" t="e" cm="1">
        <f t="array" aca="1" ref="DB1088" ca="1">(SUM(INDEX(1083:1083,1,MAX(COLUMN($CN:$CN),COLUMN()-($H1080*4-1))):DB1085)/($H1080*4)-IF($CN1090=0,0,SUM(INDEX(1088:1088,1,MAX(COLUMN($CN:$CN),COLUMN()-(($H1080-$H1081)*4))):DB1090)/(($H1080)*4)))</f>
        <v>#N/A</v>
      </c>
      <c r="DC1088" s="80" t="e" cm="1">
        <f t="array" aca="1" ref="DC1088" ca="1">(SUM(INDEX(1083:1083,1,MAX(COLUMN($CN:$CN),COLUMN()-($H1080*4-1))):DC1085)/($H1080*4)-IF($CN1090=0,0,SUM(INDEX(1088:1088,1,MAX(COLUMN($CN:$CN),COLUMN()-(($H1080-$H1081)*4))):DC1090)/(($H1080)*4)))</f>
        <v>#N/A</v>
      </c>
      <c r="DD1088" s="80" t="e" cm="1">
        <f t="array" aca="1" ref="DD1088" ca="1">(SUM(INDEX(1083:1083,1,MAX(COLUMN($CN:$CN),COLUMN()-($H1080*4-1))):DD1085)/($H1080*4)-IF($CN1090=0,0,SUM(INDEX(1088:1088,1,MAX(COLUMN($CN:$CN),COLUMN()-(($H1080-$H1081)*4))):DD1090)/(($H1080)*4)))</f>
        <v>#N/A</v>
      </c>
      <c r="DE1088" s="80" t="e" cm="1">
        <f t="array" aca="1" ref="DE1088" ca="1">(SUM(INDEX(1083:1083,1,MAX(COLUMN($CN:$CN),COLUMN()-($H1080*4-1))):DE1085)/($H1080*4)-IF($CN1090=0,0,SUM(INDEX(1088:1088,1,MAX(COLUMN($CN:$CN),COLUMN()-(($H1080-$H1081)*4))):DE1090)/(($H1080)*4)))</f>
        <v>#N/A</v>
      </c>
      <c r="DF1088" s="80" t="e" cm="1">
        <f t="array" aca="1" ref="DF1088" ca="1">(SUM(INDEX(1083:1083,1,MAX(COLUMN($CN:$CN),COLUMN()-($H1080*4-1))):DF1085)/($H1080*4)-IF($CN1090=0,0,SUM(INDEX(1088:1088,1,MAX(COLUMN($CN:$CN),COLUMN()-(($H1080-$H1081)*4))):DF1090)/(($H1080)*4)))</f>
        <v>#N/A</v>
      </c>
      <c r="DG1088" s="80" t="e" cm="1">
        <f t="array" aca="1" ref="DG1088" ca="1">(SUM(INDEX(1083:1083,1,MAX(COLUMN($CN:$CN),COLUMN()-($H1080*4-1))):DG1085)/($H1080*4)-IF($CN1090=0,0,SUM(INDEX(1088:1088,1,MAX(COLUMN($CN:$CN),COLUMN()-(($H1080-$H1081)*4))):DG1090)/(($H1080)*4)))</f>
        <v>#N/A</v>
      </c>
      <c r="DH1088" s="80" t="e" cm="1">
        <f t="array" aca="1" ref="DH1088" ca="1">(SUM(INDEX(1083:1083,1,MAX(COLUMN($CN:$CN),COLUMN()-($H1080*4-1))):DH1085)/($H1080*4)-IF($CN1090=0,0,SUM(INDEX(1088:1088,1,MAX(COLUMN($CN:$CN),COLUMN()-(($H1080-$H1081)*4))):DH1090)/(($H1080)*4)))</f>
        <v>#N/A</v>
      </c>
      <c r="DI1088" s="80" t="e" cm="1">
        <f t="array" aca="1" ref="DI1088" ca="1">(SUM(INDEX(1083:1083,1,MAX(COLUMN($CN:$CN),COLUMN()-($H1080*4-1))):DI1085)/($H1080*4)-IF($CN1090=0,0,SUM(INDEX(1088:1088,1,MAX(COLUMN($CN:$CN),COLUMN()-(($H1080-$H1081)*4))):DI1090)/(($H1080)*4)))</f>
        <v>#N/A</v>
      </c>
      <c r="DJ1088" s="80" t="e" cm="1">
        <f t="array" aca="1" ref="DJ1088" ca="1">(SUM(INDEX(1083:1083,1,MAX(COLUMN($CN:$CN),COLUMN()-($H1080*4-1))):DJ1085)/($H1080*4)-IF($CN1090=0,0,SUM(INDEX(1088:1088,1,MAX(COLUMN($CN:$CN),COLUMN()-(($H1080-$H1081)*4))):DJ1090)/(($H1080)*4)))</f>
        <v>#N/A</v>
      </c>
      <c r="DK1088" s="80" t="e" cm="1">
        <f t="array" aca="1" ref="DK1088" ca="1">(SUM(INDEX(1083:1083,1,MAX(COLUMN($CN:$CN),COLUMN()-($H1080*4-1))):DK1085)/($H1080*4)-IF($CN1090=0,0,SUM(INDEX(1088:1088,1,MAX(COLUMN($CN:$CN),COLUMN()-(($H1080-$H1081)*4))):DK1090)/(($H1080)*4)))</f>
        <v>#N/A</v>
      </c>
      <c r="DL1088" s="80" t="e" cm="1">
        <f t="array" aca="1" ref="DL1088" ca="1">(SUM(INDEX(1083:1083,1,MAX(COLUMN($CN:$CN),COLUMN()-($H1080*4-1))):DL1085)/($H1080*4)-IF($CN1090=0,0,SUM(INDEX(1088:1088,1,MAX(COLUMN($CN:$CN),COLUMN()-(($H1080-$H1081)*4))):DL1090)/(($H1080)*4)))</f>
        <v>#N/A</v>
      </c>
    </row>
    <row r="1089" spans="1:116" x14ac:dyDescent="0.4">
      <c r="B1089" s="8" t="str">
        <f t="shared" si="1255"/>
        <v>1089 FAINT-S</v>
      </c>
      <c r="C1089" s="8"/>
      <c r="D1089" t="s">
        <v>766</v>
      </c>
      <c r="E1089" s="8" t="str">
        <f t="shared" si="1250"/>
        <v>1089 FAINT-S</v>
      </c>
      <c r="G1089" s="158"/>
      <c r="J1089" s="62"/>
      <c r="K1089" s="53"/>
      <c r="L1089" s="53"/>
      <c r="M1089" s="53"/>
      <c r="N1089" s="53"/>
      <c r="O1089" s="53"/>
      <c r="P1089" s="53"/>
      <c r="R1089" s="82"/>
      <c r="S1089" s="153"/>
      <c r="T1089" s="153"/>
      <c r="U1089" s="153"/>
      <c r="V1089" s="153"/>
      <c r="W1089" s="153"/>
      <c r="X1089" s="153"/>
      <c r="Y1089" s="153"/>
      <c r="Z1089" s="153"/>
      <c r="AA1089" s="153"/>
      <c r="AB1089" s="153"/>
      <c r="AC1089" s="153"/>
      <c r="AD1089" s="153"/>
      <c r="AE1089" s="153"/>
      <c r="AF1089" s="153"/>
      <c r="AG1089" s="153"/>
      <c r="AH1089" s="153"/>
      <c r="AI1089" s="153"/>
      <c r="AJ1089" s="153"/>
      <c r="AK1089" s="153"/>
      <c r="AL1089" s="153"/>
      <c r="AM1089" s="153"/>
      <c r="AN1089" s="153"/>
      <c r="AO1089" s="153"/>
      <c r="AP1089" s="153"/>
      <c r="AQ1089" s="153"/>
      <c r="AR1089" s="153"/>
      <c r="AS1089" s="153"/>
      <c r="AT1089" s="153"/>
      <c r="AU1089" s="153"/>
      <c r="AV1089" s="153"/>
      <c r="AW1089" s="153"/>
      <c r="AX1089" s="153"/>
      <c r="AY1089" s="153"/>
      <c r="AZ1089" s="153"/>
      <c r="BA1089" s="153"/>
      <c r="BB1089" s="153"/>
      <c r="BC1089" s="153"/>
      <c r="BD1089" s="153"/>
      <c r="BE1089" s="153"/>
      <c r="BF1089" s="153"/>
      <c r="BG1089" s="153"/>
      <c r="BH1089" s="153"/>
      <c r="BI1089" s="153"/>
      <c r="BJ1089" s="153"/>
      <c r="BK1089" s="153"/>
      <c r="BL1089" s="153"/>
      <c r="BM1089" s="153"/>
      <c r="BN1089" s="153"/>
      <c r="BO1089" s="153"/>
      <c r="BP1089" s="153"/>
      <c r="BQ1089" s="153"/>
      <c r="BR1089" s="153"/>
      <c r="BS1089" s="153"/>
      <c r="BT1089" s="153"/>
      <c r="BU1089" s="153"/>
      <c r="BV1089" s="153"/>
      <c r="BW1089" s="153"/>
      <c r="BX1089" s="153"/>
      <c r="BY1089" s="153"/>
      <c r="BZ1089" s="153"/>
      <c r="CA1089" s="153"/>
      <c r="CB1089" s="153"/>
      <c r="CC1089" s="153"/>
      <c r="CD1089" s="153"/>
      <c r="CE1089" s="153"/>
      <c r="CF1089" s="153"/>
      <c r="CG1089" s="153"/>
      <c r="CH1089" s="153"/>
      <c r="CI1089" s="153"/>
      <c r="CJ1089" s="153"/>
      <c r="CK1089" s="153"/>
      <c r="CL1089" s="153"/>
      <c r="CN1089" s="62"/>
      <c r="CO1089" s="153"/>
      <c r="CP1089" s="153"/>
      <c r="CQ1089" s="153"/>
      <c r="CR1089" s="153"/>
      <c r="CS1089" s="153"/>
      <c r="CT1089" s="153"/>
      <c r="CU1089" s="153"/>
      <c r="CV1089" s="153"/>
      <c r="CW1089" s="153"/>
      <c r="CX1089" s="153"/>
      <c r="CY1089" s="153"/>
      <c r="CZ1089" s="153"/>
      <c r="DA1089" s="153"/>
      <c r="DB1089" s="153"/>
      <c r="DC1089" s="153"/>
      <c r="DD1089" s="153"/>
      <c r="DE1089" s="153"/>
      <c r="DF1089" s="153"/>
      <c r="DG1089" s="153"/>
      <c r="DH1089" s="153"/>
      <c r="DI1089" s="153"/>
      <c r="DJ1089" s="153"/>
      <c r="DK1089" s="153"/>
      <c r="DL1089" s="153"/>
    </row>
    <row r="1090" spans="1:116" x14ac:dyDescent="0.4">
      <c r="B1090" s="8" t="str">
        <f>E1090</f>
        <v>1090 FAINT-S</v>
      </c>
      <c r="C1090" s="8"/>
      <c r="D1090" t="s">
        <v>766</v>
      </c>
      <c r="E1090" s="8" t="str">
        <f t="shared" si="1250"/>
        <v>1090 FAINT-S</v>
      </c>
      <c r="G1090" s="158" t="s">
        <v>280</v>
      </c>
      <c r="J1090" s="74">
        <v>100</v>
      </c>
      <c r="K1090" s="53"/>
      <c r="L1090" s="53"/>
      <c r="M1090" s="53"/>
      <c r="N1090" s="53"/>
      <c r="O1090" s="53"/>
      <c r="P1090" s="53"/>
      <c r="R1090" s="24">
        <f>-$J1090</f>
        <v>-100</v>
      </c>
      <c r="S1090" s="153"/>
      <c r="T1090" s="153"/>
      <c r="U1090" s="153"/>
      <c r="V1090" s="153"/>
      <c r="W1090" s="153"/>
      <c r="X1090" s="153"/>
      <c r="Y1090" s="153"/>
      <c r="Z1090" s="153"/>
      <c r="AA1090" s="153"/>
      <c r="AB1090" s="153"/>
      <c r="AC1090" s="153"/>
      <c r="AD1090" s="153"/>
      <c r="AE1090" s="153"/>
      <c r="AF1090" s="153"/>
      <c r="AG1090" s="153"/>
      <c r="AH1090" s="153"/>
      <c r="AI1090" s="153"/>
      <c r="AJ1090" s="153"/>
      <c r="AK1090" s="153"/>
      <c r="AL1090" s="153"/>
      <c r="AM1090" s="153"/>
      <c r="AN1090" s="153"/>
      <c r="AO1090" s="153"/>
      <c r="AP1090" s="153"/>
      <c r="AQ1090" s="153"/>
      <c r="AR1090" s="153"/>
      <c r="AS1090" s="153"/>
      <c r="AT1090" s="153"/>
      <c r="AU1090" s="153"/>
      <c r="AV1090" s="153"/>
      <c r="AW1090" s="153"/>
      <c r="AX1090" s="153"/>
      <c r="AY1090" s="153"/>
      <c r="AZ1090" s="153"/>
      <c r="BA1090" s="153"/>
      <c r="BB1090" s="153"/>
      <c r="BC1090" s="153"/>
      <c r="BD1090" s="153"/>
      <c r="BE1090" s="153"/>
      <c r="BF1090" s="153"/>
      <c r="BG1090" s="153"/>
      <c r="BH1090" s="153"/>
      <c r="BI1090" s="153"/>
      <c r="BJ1090" s="153"/>
      <c r="BK1090" s="153"/>
      <c r="BL1090" s="153"/>
      <c r="BM1090" s="153"/>
      <c r="BN1090" s="153"/>
      <c r="BO1090" s="153"/>
      <c r="BP1090" s="153"/>
      <c r="BQ1090" s="153"/>
      <c r="BR1090" s="153"/>
      <c r="BS1090" s="153"/>
      <c r="BT1090" s="153"/>
      <c r="BU1090" s="153"/>
      <c r="BV1090" s="153"/>
      <c r="BW1090" s="153"/>
      <c r="BX1090" s="153"/>
      <c r="BY1090" s="153"/>
      <c r="BZ1090" s="153"/>
      <c r="CA1090" s="153"/>
      <c r="CB1090" s="153"/>
      <c r="CC1090" s="153"/>
      <c r="CD1090" s="153"/>
      <c r="CE1090" s="153"/>
      <c r="CF1090" s="153"/>
      <c r="CG1090" s="153"/>
      <c r="CH1090" s="153"/>
      <c r="CI1090" s="153"/>
      <c r="CJ1090" s="153"/>
      <c r="CK1090" s="153"/>
      <c r="CL1090" s="153"/>
      <c r="CN1090" s="74">
        <f>J1090</f>
        <v>100</v>
      </c>
      <c r="CO1090" s="153"/>
      <c r="CP1090" s="153"/>
      <c r="CQ1090" s="153"/>
      <c r="CR1090" s="153"/>
      <c r="CS1090" s="153"/>
      <c r="CT1090" s="153"/>
      <c r="CU1090" s="153"/>
      <c r="CV1090" s="153"/>
      <c r="CW1090" s="153"/>
      <c r="CX1090" s="153"/>
      <c r="CY1090" s="153"/>
      <c r="CZ1090" s="153"/>
      <c r="DA1090" s="153"/>
      <c r="DB1090" s="153"/>
      <c r="DC1090" s="153"/>
      <c r="DD1090" s="153"/>
      <c r="DE1090" s="153"/>
      <c r="DF1090" s="153"/>
      <c r="DG1090" s="153"/>
      <c r="DH1090" s="153"/>
      <c r="DI1090" s="153"/>
      <c r="DJ1090" s="153"/>
      <c r="DK1090" s="153"/>
      <c r="DL1090" s="153"/>
    </row>
    <row r="1091" spans="1:116" x14ac:dyDescent="0.4">
      <c r="B1091" s="8" t="str">
        <f t="shared" ref="B1091:B1095" si="1258">E1091</f>
        <v>1091 FAINT-S</v>
      </c>
      <c r="D1091" t="s">
        <v>766</v>
      </c>
      <c r="E1091" s="8" t="str">
        <f t="shared" si="1250"/>
        <v>1091 FAINT-S</v>
      </c>
      <c r="G1091" s="125"/>
      <c r="S1091" s="72"/>
      <c r="T1091" s="72"/>
      <c r="U1091" s="72"/>
      <c r="V1091" s="72"/>
      <c r="W1091" s="72"/>
      <c r="X1091" s="72"/>
      <c r="Y1091" s="72"/>
      <c r="Z1091" s="72"/>
      <c r="AA1091" s="72"/>
      <c r="AB1091" s="72"/>
      <c r="AC1091" s="72"/>
      <c r="AD1091" s="72"/>
      <c r="AE1091" s="72"/>
      <c r="AF1091" s="72"/>
      <c r="AG1091" s="72"/>
      <c r="AH1091" s="72"/>
      <c r="AI1091" s="72"/>
      <c r="AJ1091" s="72"/>
      <c r="AK1091" s="72"/>
      <c r="AL1091" s="72"/>
      <c r="AM1091" s="72"/>
      <c r="AN1091" s="72"/>
      <c r="AO1091" s="72"/>
      <c r="AP1091" s="72"/>
      <c r="AQ1091" s="72"/>
      <c r="AR1091" s="72"/>
      <c r="AS1091" s="72"/>
      <c r="AT1091" s="72"/>
      <c r="AU1091" s="72"/>
      <c r="AV1091" s="72"/>
      <c r="AW1091" s="72"/>
      <c r="AX1091" s="72"/>
      <c r="AY1091" s="72"/>
      <c r="AZ1091" s="72"/>
      <c r="BA1091" s="72"/>
      <c r="BB1091" s="72"/>
      <c r="BC1091" s="72"/>
      <c r="BD1091" s="72"/>
      <c r="BE1091" s="72"/>
      <c r="BF1091" s="72"/>
      <c r="BG1091" s="72"/>
      <c r="BH1091" s="72"/>
      <c r="BI1091" s="72"/>
      <c r="BJ1091" s="72"/>
      <c r="BK1091" s="72"/>
      <c r="BL1091" s="72"/>
      <c r="BM1091" s="72"/>
      <c r="BN1091" s="72"/>
      <c r="BO1091" s="72"/>
      <c r="BP1091" s="72"/>
      <c r="BQ1091" s="72"/>
      <c r="BR1091" s="72"/>
      <c r="BS1091" s="72"/>
      <c r="BT1091" s="72"/>
      <c r="BU1091" s="72"/>
      <c r="BV1091" s="72"/>
      <c r="BW1091" s="72"/>
      <c r="BX1091" s="72"/>
      <c r="BY1091" s="72"/>
      <c r="BZ1091" s="72"/>
      <c r="CA1091" s="72"/>
      <c r="CB1091" s="72"/>
      <c r="CC1091" s="72"/>
      <c r="CD1091" s="72"/>
      <c r="CE1091" s="72"/>
      <c r="CF1091" s="72"/>
      <c r="CG1091" s="72"/>
      <c r="CH1091" s="72"/>
      <c r="CI1091" s="72"/>
      <c r="CJ1091" s="72"/>
      <c r="CK1091" s="72"/>
      <c r="CL1091" s="72"/>
      <c r="CO1091" s="72"/>
      <c r="CP1091" s="72"/>
      <c r="CQ1091" s="72"/>
      <c r="CR1091" s="72"/>
      <c r="CS1091" s="72"/>
      <c r="CT1091" s="72"/>
      <c r="CU1091" s="72"/>
      <c r="CV1091" s="72"/>
      <c r="CW1091" s="72"/>
      <c r="CX1091" s="72"/>
      <c r="CY1091" s="72"/>
      <c r="CZ1091" s="72"/>
      <c r="DA1091" s="72"/>
      <c r="DB1091" s="72"/>
      <c r="DC1091" s="72"/>
      <c r="DD1091" s="72"/>
      <c r="DE1091" s="72"/>
      <c r="DF1091" s="72"/>
      <c r="DG1091" s="72"/>
      <c r="DH1091" s="72"/>
      <c r="DI1091" s="72"/>
      <c r="DJ1091" s="72"/>
      <c r="DK1091" s="72"/>
      <c r="DL1091" s="72"/>
    </row>
    <row r="1092" spans="1:116" x14ac:dyDescent="0.4">
      <c r="B1092" s="8" t="str">
        <f t="shared" si="1258"/>
        <v>1092 FAINT-S</v>
      </c>
      <c r="D1092" t="s">
        <v>766</v>
      </c>
      <c r="E1092" s="8" t="str">
        <f t="shared" si="1250"/>
        <v>1092 FAINT-S</v>
      </c>
      <c r="G1092" s="95" t="s">
        <v>205</v>
      </c>
      <c r="H1092" s="12"/>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c r="DK1092" s="72"/>
      <c r="DL1092" s="72"/>
    </row>
    <row r="1093" spans="1:116" x14ac:dyDescent="0.4">
      <c r="B1093" s="8" t="str">
        <f t="shared" si="1258"/>
        <v>1093 FAINT-S</v>
      </c>
      <c r="D1093" t="s">
        <v>766</v>
      </c>
      <c r="E1093" s="8" t="str">
        <f t="shared" si="1250"/>
        <v>1093 FAINT-S</v>
      </c>
      <c r="G1093" s="158" t="str">
        <f>"Gross intangibles - "&amp;SUBSTITUTE(G1078,":","")</f>
        <v>Gross intangibles - Volume driven secondary intangible assets</v>
      </c>
      <c r="J1093" s="80">
        <f>J1090</f>
        <v>100</v>
      </c>
      <c r="K1093" s="24">
        <f t="shared" ref="K1093:K1094" ca="1" si="1259">SUMIF($4:$4,K$2,1093:1093)</f>
        <v>600100</v>
      </c>
      <c r="L1093" s="24">
        <f t="shared" ref="L1093:P1095" ca="1" si="1260">SUMIF($4:$4,L$2,1093:1093)</f>
        <v>1200100</v>
      </c>
      <c r="M1093" s="24">
        <f t="shared" ca="1" si="1260"/>
        <v>1800100</v>
      </c>
      <c r="N1093" s="24">
        <f t="shared" ca="1" si="1260"/>
        <v>2400100</v>
      </c>
      <c r="O1093" s="24">
        <f t="shared" ca="1" si="1260"/>
        <v>3000100</v>
      </c>
      <c r="P1093" s="24">
        <f t="shared" ca="1" si="1260"/>
        <v>3600100</v>
      </c>
      <c r="R1093" s="24">
        <f>$J1093</f>
        <v>100</v>
      </c>
      <c r="S1093" s="80">
        <f t="shared" ref="S1093:AX1093" ca="1" si="1261">-S1085+R1093</f>
        <v>50100</v>
      </c>
      <c r="T1093" s="80">
        <f t="shared" ca="1" si="1261"/>
        <v>100100</v>
      </c>
      <c r="U1093" s="80">
        <f t="shared" ca="1" si="1261"/>
        <v>150100</v>
      </c>
      <c r="V1093" s="80">
        <f t="shared" ca="1" si="1261"/>
        <v>200100</v>
      </c>
      <c r="W1093" s="80">
        <f t="shared" ca="1" si="1261"/>
        <v>250100</v>
      </c>
      <c r="X1093" s="80">
        <f t="shared" ca="1" si="1261"/>
        <v>300100</v>
      </c>
      <c r="Y1093" s="80">
        <f t="shared" ca="1" si="1261"/>
        <v>350100</v>
      </c>
      <c r="Z1093" s="80">
        <f t="shared" ca="1" si="1261"/>
        <v>400100</v>
      </c>
      <c r="AA1093" s="80">
        <f t="shared" ca="1" si="1261"/>
        <v>450100</v>
      </c>
      <c r="AB1093" s="80">
        <f t="shared" ca="1" si="1261"/>
        <v>500100</v>
      </c>
      <c r="AC1093" s="80">
        <f t="shared" ca="1" si="1261"/>
        <v>550100</v>
      </c>
      <c r="AD1093" s="80">
        <f t="shared" ca="1" si="1261"/>
        <v>600100</v>
      </c>
      <c r="AE1093" s="80">
        <f t="shared" ca="1" si="1261"/>
        <v>650100</v>
      </c>
      <c r="AF1093" s="80">
        <f t="shared" ca="1" si="1261"/>
        <v>700100</v>
      </c>
      <c r="AG1093" s="80">
        <f t="shared" ca="1" si="1261"/>
        <v>750100</v>
      </c>
      <c r="AH1093" s="80">
        <f t="shared" ca="1" si="1261"/>
        <v>800100</v>
      </c>
      <c r="AI1093" s="80">
        <f t="shared" ca="1" si="1261"/>
        <v>850100</v>
      </c>
      <c r="AJ1093" s="80">
        <f t="shared" ca="1" si="1261"/>
        <v>900100</v>
      </c>
      <c r="AK1093" s="80">
        <f t="shared" ca="1" si="1261"/>
        <v>950100</v>
      </c>
      <c r="AL1093" s="80">
        <f t="shared" ca="1" si="1261"/>
        <v>1000100</v>
      </c>
      <c r="AM1093" s="80">
        <f t="shared" ca="1" si="1261"/>
        <v>1050100</v>
      </c>
      <c r="AN1093" s="80">
        <f t="shared" ca="1" si="1261"/>
        <v>1100100</v>
      </c>
      <c r="AO1093" s="80">
        <f t="shared" ca="1" si="1261"/>
        <v>1150100</v>
      </c>
      <c r="AP1093" s="80">
        <f t="shared" ca="1" si="1261"/>
        <v>1200100</v>
      </c>
      <c r="AQ1093" s="80">
        <f t="shared" ca="1" si="1261"/>
        <v>1250100</v>
      </c>
      <c r="AR1093" s="80">
        <f t="shared" ca="1" si="1261"/>
        <v>1300100</v>
      </c>
      <c r="AS1093" s="80">
        <f t="shared" ca="1" si="1261"/>
        <v>1350100</v>
      </c>
      <c r="AT1093" s="80">
        <f t="shared" ca="1" si="1261"/>
        <v>1400100</v>
      </c>
      <c r="AU1093" s="80">
        <f t="shared" ca="1" si="1261"/>
        <v>1450100</v>
      </c>
      <c r="AV1093" s="80">
        <f t="shared" ca="1" si="1261"/>
        <v>1500100</v>
      </c>
      <c r="AW1093" s="80">
        <f t="shared" ca="1" si="1261"/>
        <v>1550100</v>
      </c>
      <c r="AX1093" s="80">
        <f t="shared" ca="1" si="1261"/>
        <v>1600100</v>
      </c>
      <c r="AY1093" s="80">
        <f t="shared" ref="AY1093:CD1093" ca="1" si="1262">-AY1085+AX1093</f>
        <v>1650100</v>
      </c>
      <c r="AZ1093" s="80">
        <f t="shared" ca="1" si="1262"/>
        <v>1700100</v>
      </c>
      <c r="BA1093" s="80">
        <f t="shared" ca="1" si="1262"/>
        <v>1750100</v>
      </c>
      <c r="BB1093" s="80">
        <f t="shared" ca="1" si="1262"/>
        <v>1800100</v>
      </c>
      <c r="BC1093" s="80">
        <f t="shared" ca="1" si="1262"/>
        <v>1850100</v>
      </c>
      <c r="BD1093" s="80">
        <f t="shared" ca="1" si="1262"/>
        <v>1900100</v>
      </c>
      <c r="BE1093" s="80">
        <f t="shared" ca="1" si="1262"/>
        <v>1950100</v>
      </c>
      <c r="BF1093" s="80">
        <f t="shared" ca="1" si="1262"/>
        <v>2000100</v>
      </c>
      <c r="BG1093" s="80">
        <f t="shared" ca="1" si="1262"/>
        <v>2050100</v>
      </c>
      <c r="BH1093" s="80">
        <f t="shared" ca="1" si="1262"/>
        <v>2100100</v>
      </c>
      <c r="BI1093" s="80">
        <f t="shared" ca="1" si="1262"/>
        <v>2150100</v>
      </c>
      <c r="BJ1093" s="80">
        <f t="shared" ca="1" si="1262"/>
        <v>2200100</v>
      </c>
      <c r="BK1093" s="80">
        <f t="shared" ca="1" si="1262"/>
        <v>2250100</v>
      </c>
      <c r="BL1093" s="80">
        <f t="shared" ca="1" si="1262"/>
        <v>2300100</v>
      </c>
      <c r="BM1093" s="80">
        <f t="shared" ca="1" si="1262"/>
        <v>2350100</v>
      </c>
      <c r="BN1093" s="80">
        <f t="shared" ca="1" si="1262"/>
        <v>2400100</v>
      </c>
      <c r="BO1093" s="80">
        <f t="shared" ca="1" si="1262"/>
        <v>2450100</v>
      </c>
      <c r="BP1093" s="80">
        <f t="shared" ca="1" si="1262"/>
        <v>2500100</v>
      </c>
      <c r="BQ1093" s="80">
        <f t="shared" ca="1" si="1262"/>
        <v>2550100</v>
      </c>
      <c r="BR1093" s="80">
        <f t="shared" ca="1" si="1262"/>
        <v>2600100</v>
      </c>
      <c r="BS1093" s="80">
        <f t="shared" ca="1" si="1262"/>
        <v>2650100</v>
      </c>
      <c r="BT1093" s="80">
        <f t="shared" ca="1" si="1262"/>
        <v>2700100</v>
      </c>
      <c r="BU1093" s="80">
        <f t="shared" ca="1" si="1262"/>
        <v>2750100</v>
      </c>
      <c r="BV1093" s="80">
        <f t="shared" ca="1" si="1262"/>
        <v>2800100</v>
      </c>
      <c r="BW1093" s="80">
        <f t="shared" ca="1" si="1262"/>
        <v>2850100</v>
      </c>
      <c r="BX1093" s="80">
        <f t="shared" ca="1" si="1262"/>
        <v>2900100</v>
      </c>
      <c r="BY1093" s="80">
        <f t="shared" ca="1" si="1262"/>
        <v>2950100</v>
      </c>
      <c r="BZ1093" s="80">
        <f t="shared" ca="1" si="1262"/>
        <v>3000100</v>
      </c>
      <c r="CA1093" s="80">
        <f t="shared" ca="1" si="1262"/>
        <v>3050100</v>
      </c>
      <c r="CB1093" s="80">
        <f t="shared" ca="1" si="1262"/>
        <v>3100100</v>
      </c>
      <c r="CC1093" s="80">
        <f t="shared" ca="1" si="1262"/>
        <v>3150100</v>
      </c>
      <c r="CD1093" s="80">
        <f t="shared" ca="1" si="1262"/>
        <v>3200100</v>
      </c>
      <c r="CE1093" s="80">
        <f t="shared" ref="CE1093:CL1093" ca="1" si="1263">-CE1085+CD1093</f>
        <v>3250100</v>
      </c>
      <c r="CF1093" s="80">
        <f t="shared" ca="1" si="1263"/>
        <v>3300100</v>
      </c>
      <c r="CG1093" s="80">
        <f t="shared" ca="1" si="1263"/>
        <v>3350100</v>
      </c>
      <c r="CH1093" s="80">
        <f t="shared" ca="1" si="1263"/>
        <v>3400100</v>
      </c>
      <c r="CI1093" s="80">
        <f t="shared" ca="1" si="1263"/>
        <v>3450100</v>
      </c>
      <c r="CJ1093" s="80">
        <f t="shared" ca="1" si="1263"/>
        <v>3500100</v>
      </c>
      <c r="CK1093" s="80">
        <f t="shared" ca="1" si="1263"/>
        <v>3550100</v>
      </c>
      <c r="CL1093" s="80">
        <f t="shared" ca="1" si="1263"/>
        <v>3600100</v>
      </c>
      <c r="CN1093" s="80">
        <f>CN1090</f>
        <v>100</v>
      </c>
      <c r="CO1093" s="80" t="e">
        <f t="shared" ref="CO1093" ca="1" si="1264">-CO1085+CN1093</f>
        <v>#N/A</v>
      </c>
      <c r="CP1093" s="80" t="e">
        <f t="shared" ref="CP1093:DL1093" ca="1" si="1265">-CP1085+CO1093</f>
        <v>#N/A</v>
      </c>
      <c r="CQ1093" s="80" t="e">
        <f t="shared" ca="1" si="1265"/>
        <v>#N/A</v>
      </c>
      <c r="CR1093" s="80" t="e">
        <f t="shared" ca="1" si="1265"/>
        <v>#N/A</v>
      </c>
      <c r="CS1093" s="80" t="e">
        <f t="shared" ca="1" si="1265"/>
        <v>#N/A</v>
      </c>
      <c r="CT1093" s="80" t="e">
        <f t="shared" ca="1" si="1265"/>
        <v>#N/A</v>
      </c>
      <c r="CU1093" s="80" t="e">
        <f t="shared" ca="1" si="1265"/>
        <v>#N/A</v>
      </c>
      <c r="CV1093" s="80" t="e">
        <f t="shared" ca="1" si="1265"/>
        <v>#N/A</v>
      </c>
      <c r="CW1093" s="80" t="e">
        <f t="shared" ca="1" si="1265"/>
        <v>#N/A</v>
      </c>
      <c r="CX1093" s="80" t="e">
        <f t="shared" ca="1" si="1265"/>
        <v>#N/A</v>
      </c>
      <c r="CY1093" s="80" t="e">
        <f t="shared" ca="1" si="1265"/>
        <v>#N/A</v>
      </c>
      <c r="CZ1093" s="80" t="e">
        <f t="shared" ca="1" si="1265"/>
        <v>#N/A</v>
      </c>
      <c r="DA1093" s="80" t="e">
        <f t="shared" ca="1" si="1265"/>
        <v>#N/A</v>
      </c>
      <c r="DB1093" s="80" t="e">
        <f t="shared" ca="1" si="1265"/>
        <v>#N/A</v>
      </c>
      <c r="DC1093" s="80" t="e">
        <f t="shared" ca="1" si="1265"/>
        <v>#N/A</v>
      </c>
      <c r="DD1093" s="80" t="e">
        <f t="shared" ca="1" si="1265"/>
        <v>#N/A</v>
      </c>
      <c r="DE1093" s="80" t="e">
        <f t="shared" ca="1" si="1265"/>
        <v>#N/A</v>
      </c>
      <c r="DF1093" s="80" t="e">
        <f t="shared" ca="1" si="1265"/>
        <v>#N/A</v>
      </c>
      <c r="DG1093" s="80" t="e">
        <f t="shared" ca="1" si="1265"/>
        <v>#N/A</v>
      </c>
      <c r="DH1093" s="80" t="e">
        <f t="shared" ca="1" si="1265"/>
        <v>#N/A</v>
      </c>
      <c r="DI1093" s="80" t="e">
        <f t="shared" ca="1" si="1265"/>
        <v>#N/A</v>
      </c>
      <c r="DJ1093" s="80" t="e">
        <f t="shared" ca="1" si="1265"/>
        <v>#N/A</v>
      </c>
      <c r="DK1093" s="80" t="e">
        <f t="shared" ca="1" si="1265"/>
        <v>#N/A</v>
      </c>
      <c r="DL1093" s="80" t="e">
        <f t="shared" ca="1" si="1265"/>
        <v>#N/A</v>
      </c>
    </row>
    <row r="1094" spans="1:116" x14ac:dyDescent="0.4">
      <c r="B1094" s="8" t="str">
        <f t="shared" si="1258"/>
        <v>1094 FAINT-S</v>
      </c>
      <c r="D1094" t="s">
        <v>766</v>
      </c>
      <c r="E1094" s="8" t="str">
        <f t="shared" si="1250"/>
        <v>1094 FAINT-S</v>
      </c>
      <c r="G1094" s="158" t="str">
        <f>"Accumulated amortization - "&amp;SUBSTITUTE(G1078,":","")</f>
        <v>Accumulated amortization - Volume driven secondary intangible assets</v>
      </c>
      <c r="J1094" s="81">
        <f>-H1081/H1080*J1093</f>
        <v>0</v>
      </c>
      <c r="K1094" s="37">
        <f t="shared" ca="1" si="1259"/>
        <v>-70397.479383104757</v>
      </c>
      <c r="L1094" s="37">
        <f t="shared" ca="1" si="1260"/>
        <v>-290577.22226618236</v>
      </c>
      <c r="M1094" s="37">
        <f t="shared" ca="1" si="1260"/>
        <v>-694010.03312833188</v>
      </c>
      <c r="N1094" s="37">
        <f t="shared" ca="1" si="1260"/>
        <v>-1321646.2051831665</v>
      </c>
      <c r="O1094" s="37">
        <f t="shared" ca="1" si="1260"/>
        <v>-2223586.9098957488</v>
      </c>
      <c r="P1094" s="37">
        <f t="shared" ca="1" si="1260"/>
        <v>-3386257.7986475062</v>
      </c>
      <c r="R1094" s="37">
        <f>$J1094</f>
        <v>0</v>
      </c>
      <c r="S1094" s="81">
        <f t="shared" ref="S1094:AX1094" ca="1" si="1266">R1094+S1088</f>
        <v>-848.98305084745755</v>
      </c>
      <c r="T1094" s="81">
        <f t="shared" ca="1" si="1266"/>
        <v>-2559.6437805228379</v>
      </c>
      <c r="U1094" s="81">
        <f t="shared" ca="1" si="1266"/>
        <v>-5146.5868954469533</v>
      </c>
      <c r="V1094" s="81">
        <f t="shared" ca="1" si="1266"/>
        <v>-8624.6646394375784</v>
      </c>
      <c r="W1094" s="81">
        <f t="shared" ca="1" si="1266"/>
        <v>-13008.980989258554</v>
      </c>
      <c r="X1094" s="81">
        <f t="shared" ca="1" si="1266"/>
        <v>-18314.895921279887</v>
      </c>
      <c r="Y1094" s="81">
        <f t="shared" ca="1" si="1266"/>
        <v>-24558.029750454123</v>
      </c>
      <c r="Z1094" s="81">
        <f t="shared" ca="1" si="1266"/>
        <v>-31754.267542834699</v>
      </c>
      <c r="AA1094" s="81">
        <f t="shared" ca="1" si="1266"/>
        <v>-39919.763602882747</v>
      </c>
      <c r="AB1094" s="81">
        <f t="shared" ca="1" si="1266"/>
        <v>-49070.946036829911</v>
      </c>
      <c r="AC1094" s="81">
        <f t="shared" ca="1" si="1266"/>
        <v>-59224.521393386349</v>
      </c>
      <c r="AD1094" s="81">
        <f t="shared" ca="1" si="1266"/>
        <v>-70397.479383104757</v>
      </c>
      <c r="AE1094" s="81">
        <f t="shared" ca="1" si="1266"/>
        <v>-82607.097677733647</v>
      </c>
      <c r="AF1094" s="81">
        <f t="shared" ca="1" si="1266"/>
        <v>-95870.946790915579</v>
      </c>
      <c r="AG1094" s="81">
        <f t="shared" ca="1" si="1266"/>
        <v>-110206.89504160907</v>
      </c>
      <c r="AH1094" s="81">
        <f t="shared" ca="1" si="1266"/>
        <v>-125633.11360163635</v>
      </c>
      <c r="AI1094" s="81">
        <f t="shared" ca="1" si="1266"/>
        <v>-142168.08162878273</v>
      </c>
      <c r="AJ1094" s="81">
        <f t="shared" ca="1" si="1266"/>
        <v>-159830.5914868977</v>
      </c>
      <c r="AK1094" s="81">
        <f t="shared" ca="1" si="1266"/>
        <v>-178639.75405447223</v>
      </c>
      <c r="AL1094" s="81">
        <f t="shared" ca="1" si="1266"/>
        <v>-198615.00412319211</v>
      </c>
      <c r="AM1094" s="81">
        <f t="shared" ca="1" si="1266"/>
        <v>-219776.10588799196</v>
      </c>
      <c r="AN1094" s="81">
        <f t="shared" ca="1" si="1266"/>
        <v>-242143.15853016131</v>
      </c>
      <c r="AO1094" s="81">
        <f t="shared" ca="1" si="1266"/>
        <v>-265736.60189507931</v>
      </c>
      <c r="AP1094" s="81">
        <f t="shared" ca="1" si="1266"/>
        <v>-290577.22226618236</v>
      </c>
      <c r="AQ1094" s="81">
        <f t="shared" ca="1" si="1266"/>
        <v>-316686.15823679563</v>
      </c>
      <c r="AR1094" s="81">
        <f t="shared" ca="1" si="1266"/>
        <v>-344084.9066814871</v>
      </c>
      <c r="AS1094" s="81">
        <f t="shared" ca="1" si="1266"/>
        <v>-372795.32882863097</v>
      </c>
      <c r="AT1094" s="81">
        <f t="shared" ca="1" si="1266"/>
        <v>-402839.65643589589</v>
      </c>
      <c r="AU1094" s="81">
        <f t="shared" ca="1" si="1266"/>
        <v>-434240.49807040259</v>
      </c>
      <c r="AV1094" s="81">
        <f t="shared" ca="1" si="1266"/>
        <v>-467020.8454953247</v>
      </c>
      <c r="AW1094" s="81">
        <f t="shared" ca="1" si="1266"/>
        <v>-501204.08016473695</v>
      </c>
      <c r="AX1094" s="81">
        <f t="shared" ca="1" si="1266"/>
        <v>-536813.97982854606</v>
      </c>
      <c r="AY1094" s="81">
        <f t="shared" ref="AY1094:CD1094" ca="1" si="1267">AX1094+AY1088</f>
        <v>-573874.72524936893</v>
      </c>
      <c r="AZ1094" s="81">
        <f t="shared" ca="1" si="1267"/>
        <v>-612410.90703325649</v>
      </c>
      <c r="BA1094" s="81">
        <f t="shared" ca="1" si="1267"/>
        <v>-652447.53257619299</v>
      </c>
      <c r="BB1094" s="81">
        <f t="shared" ca="1" si="1267"/>
        <v>-694010.03312833188</v>
      </c>
      <c r="BC1094" s="81">
        <f t="shared" ca="1" si="1267"/>
        <v>-737124.27097796462</v>
      </c>
      <c r="BD1094" s="81">
        <f t="shared" ca="1" si="1267"/>
        <v>-781816.54675725219</v>
      </c>
      <c r="BE1094" s="81">
        <f t="shared" ca="1" si="1267"/>
        <v>-828113.60687178187</v>
      </c>
      <c r="BF1094" s="81">
        <f t="shared" ca="1" si="1267"/>
        <v>-876042.65105604939</v>
      </c>
      <c r="BG1094" s="81">
        <f t="shared" ca="1" si="1267"/>
        <v>-925631.34005699935</v>
      </c>
      <c r="BH1094" s="81">
        <f t="shared" ca="1" si="1267"/>
        <v>-976907.80344779592</v>
      </c>
      <c r="BI1094" s="81">
        <f t="shared" ca="1" si="1267"/>
        <v>-1029900.6475740297</v>
      </c>
      <c r="BJ1094" s="81">
        <f t="shared" ca="1" si="1267"/>
        <v>-1084638.9636346065</v>
      </c>
      <c r="BK1094" s="81">
        <f t="shared" ca="1" si="1267"/>
        <v>-1141152.3358995998</v>
      </c>
      <c r="BL1094" s="81">
        <f t="shared" ca="1" si="1267"/>
        <v>-1199470.8500673897</v>
      </c>
      <c r="BM1094" s="81">
        <f t="shared" ca="1" si="1267"/>
        <v>-1259625.101763447</v>
      </c>
      <c r="BN1094" s="81">
        <f t="shared" ca="1" si="1267"/>
        <v>-1321646.2051831665</v>
      </c>
      <c r="BO1094" s="81">
        <f t="shared" ca="1" si="1267"/>
        <v>-1385565.8018811862</v>
      </c>
      <c r="BP1094" s="81">
        <f t="shared" ca="1" si="1267"/>
        <v>-1451416.069709681</v>
      </c>
      <c r="BQ1094" s="81">
        <f t="shared" ca="1" si="1267"/>
        <v>-1519229.73190815</v>
      </c>
      <c r="BR1094" s="81">
        <f t="shared" ca="1" si="1267"/>
        <v>-1589040.0663472712</v>
      </c>
      <c r="BS1094" s="81">
        <f t="shared" ca="1" si="1267"/>
        <v>-1660880.9149294284</v>
      </c>
      <c r="BT1094" s="81">
        <f t="shared" ca="1" si="1267"/>
        <v>-1734786.6931485713</v>
      </c>
      <c r="BU1094" s="81">
        <f t="shared" ca="1" si="1267"/>
        <v>-1810792.3998121065</v>
      </c>
      <c r="BV1094" s="81">
        <f t="shared" ca="1" si="1267"/>
        <v>-1888933.626927566</v>
      </c>
      <c r="BW1094" s="81">
        <f t="shared" ca="1" si="1267"/>
        <v>-1969246.5697568469</v>
      </c>
      <c r="BX1094" s="81">
        <f t="shared" ca="1" si="1267"/>
        <v>-2051768.0370408613</v>
      </c>
      <c r="BY1094" s="81">
        <f t="shared" ca="1" si="1267"/>
        <v>-2136535.4613974863</v>
      </c>
      <c r="BZ1094" s="81">
        <f t="shared" ca="1" si="1267"/>
        <v>-2223586.9098957488</v>
      </c>
      <c r="CA1094" s="81">
        <f t="shared" ca="1" si="1267"/>
        <v>-2312112.1117583886</v>
      </c>
      <c r="CB1094" s="81">
        <f t="shared" ca="1" si="1267"/>
        <v>-2402123.351228008</v>
      </c>
      <c r="CC1094" s="81">
        <f t="shared" ca="1" si="1267"/>
        <v>-2493631.2106762705</v>
      </c>
      <c r="CD1094" s="81">
        <f t="shared" ca="1" si="1267"/>
        <v>-2586646.2042996744</v>
      </c>
      <c r="CE1094" s="81">
        <f t="shared" ref="CE1094:CL1094" ca="1" si="1268">CD1094+CE1088</f>
        <v>-2681178.7727684919</v>
      </c>
      <c r="CF1094" s="81">
        <f t="shared" ca="1" si="1268"/>
        <v>-2777239.2777139028</v>
      </c>
      <c r="CG1094" s="81">
        <f t="shared" ca="1" si="1268"/>
        <v>-2874837.9960493711</v>
      </c>
      <c r="CH1094" s="81">
        <f t="shared" ca="1" si="1268"/>
        <v>-2973985.1141222343</v>
      </c>
      <c r="CI1094" s="81">
        <f t="shared" ca="1" si="1268"/>
        <v>-3074690.7216913765</v>
      </c>
      <c r="CJ1094" s="81">
        <f t="shared" ca="1" si="1268"/>
        <v>-3176964.8057267745</v>
      </c>
      <c r="CK1094" s="81">
        <f t="shared" ca="1" si="1268"/>
        <v>-3280817.2440266041</v>
      </c>
      <c r="CL1094" s="81">
        <f t="shared" ca="1" si="1268"/>
        <v>-3386257.7986475062</v>
      </c>
      <c r="CN1094" s="81">
        <f>-H1081/H1080*CN1093</f>
        <v>0</v>
      </c>
      <c r="CO1094" s="81" t="e">
        <f t="shared" ref="CO1094" ca="1" si="1269">CN1094+CO1088</f>
        <v>#N/A</v>
      </c>
      <c r="CP1094" s="81" t="e">
        <f t="shared" ref="CP1094:DL1094" ca="1" si="1270">CO1094+CP1088</f>
        <v>#N/A</v>
      </c>
      <c r="CQ1094" s="81" t="e">
        <f t="shared" ca="1" si="1270"/>
        <v>#N/A</v>
      </c>
      <c r="CR1094" s="81" t="e">
        <f t="shared" ca="1" si="1270"/>
        <v>#N/A</v>
      </c>
      <c r="CS1094" s="81" t="e">
        <f t="shared" ca="1" si="1270"/>
        <v>#N/A</v>
      </c>
      <c r="CT1094" s="81" t="e">
        <f t="shared" ca="1" si="1270"/>
        <v>#N/A</v>
      </c>
      <c r="CU1094" s="81" t="e">
        <f t="shared" ca="1" si="1270"/>
        <v>#N/A</v>
      </c>
      <c r="CV1094" s="81" t="e">
        <f t="shared" ca="1" si="1270"/>
        <v>#N/A</v>
      </c>
      <c r="CW1094" s="81" t="e">
        <f t="shared" ca="1" si="1270"/>
        <v>#N/A</v>
      </c>
      <c r="CX1094" s="81" t="e">
        <f t="shared" ca="1" si="1270"/>
        <v>#N/A</v>
      </c>
      <c r="CY1094" s="81" t="e">
        <f t="shared" ca="1" si="1270"/>
        <v>#N/A</v>
      </c>
      <c r="CZ1094" s="81" t="e">
        <f t="shared" ca="1" si="1270"/>
        <v>#N/A</v>
      </c>
      <c r="DA1094" s="81" t="e">
        <f t="shared" ca="1" si="1270"/>
        <v>#N/A</v>
      </c>
      <c r="DB1094" s="81" t="e">
        <f t="shared" ca="1" si="1270"/>
        <v>#N/A</v>
      </c>
      <c r="DC1094" s="81" t="e">
        <f t="shared" ca="1" si="1270"/>
        <v>#N/A</v>
      </c>
      <c r="DD1094" s="81" t="e">
        <f t="shared" ca="1" si="1270"/>
        <v>#N/A</v>
      </c>
      <c r="DE1094" s="81" t="e">
        <f t="shared" ca="1" si="1270"/>
        <v>#N/A</v>
      </c>
      <c r="DF1094" s="81" t="e">
        <f t="shared" ca="1" si="1270"/>
        <v>#N/A</v>
      </c>
      <c r="DG1094" s="81" t="e">
        <f t="shared" ca="1" si="1270"/>
        <v>#N/A</v>
      </c>
      <c r="DH1094" s="81" t="e">
        <f t="shared" ca="1" si="1270"/>
        <v>#N/A</v>
      </c>
      <c r="DI1094" s="81" t="e">
        <f t="shared" ca="1" si="1270"/>
        <v>#N/A</v>
      </c>
      <c r="DJ1094" s="81" t="e">
        <f t="shared" ca="1" si="1270"/>
        <v>#N/A</v>
      </c>
      <c r="DK1094" s="81" t="e">
        <f t="shared" ca="1" si="1270"/>
        <v>#N/A</v>
      </c>
      <c r="DL1094" s="81" t="e">
        <f t="shared" ca="1" si="1270"/>
        <v>#N/A</v>
      </c>
    </row>
    <row r="1095" spans="1:116" x14ac:dyDescent="0.4">
      <c r="B1095" s="8" t="str">
        <f t="shared" si="1258"/>
        <v>1095 FAINT-S</v>
      </c>
      <c r="C1095" t="s">
        <v>240</v>
      </c>
      <c r="D1095" t="s">
        <v>766</v>
      </c>
      <c r="E1095" s="8" t="str">
        <f t="shared" si="1250"/>
        <v>1095 FAINT-S</v>
      </c>
      <c r="G1095" s="126" t="str">
        <f>"Net Intangibles - "&amp;SUBSTITUTE(G1078,":","")</f>
        <v>Net Intangibles - Volume driven secondary intangible assets</v>
      </c>
      <c r="H1095" s="27"/>
      <c r="J1095" s="33">
        <f ca="1">SUMIF($4:$4,J$2,1095:1095)</f>
        <v>100</v>
      </c>
      <c r="K1095" s="33">
        <f ca="1">SUMIF($4:$4,K$2,1095:1095)</f>
        <v>529702.52061689529</v>
      </c>
      <c r="L1095" s="33">
        <f t="shared" ca="1" si="1260"/>
        <v>909522.7777338177</v>
      </c>
      <c r="M1095" s="33">
        <f t="shared" ca="1" si="1260"/>
        <v>1106089.9668716681</v>
      </c>
      <c r="N1095" s="33">
        <f t="shared" ca="1" si="1260"/>
        <v>1078453.7948168335</v>
      </c>
      <c r="O1095" s="33">
        <f t="shared" ca="1" si="1260"/>
        <v>776513.09010425117</v>
      </c>
      <c r="P1095" s="33">
        <f t="shared" ca="1" si="1260"/>
        <v>213842.20135249384</v>
      </c>
      <c r="R1095" s="33">
        <f ca="1">$J1095</f>
        <v>100</v>
      </c>
      <c r="S1095" s="77">
        <f t="shared" ref="S1095:AX1095" ca="1" si="1271">SUM(S1093:S1094)</f>
        <v>49251.016949152545</v>
      </c>
      <c r="T1095" s="77">
        <f t="shared" ca="1" si="1271"/>
        <v>97540.356219477166</v>
      </c>
      <c r="U1095" s="77">
        <f t="shared" ca="1" si="1271"/>
        <v>144953.41310455304</v>
      </c>
      <c r="V1095" s="77">
        <f t="shared" ca="1" si="1271"/>
        <v>191475.33536056243</v>
      </c>
      <c r="W1095" s="77">
        <f t="shared" ca="1" si="1271"/>
        <v>237091.01901074144</v>
      </c>
      <c r="X1095" s="77">
        <f t="shared" ca="1" si="1271"/>
        <v>281785.10407872009</v>
      </c>
      <c r="Y1095" s="77">
        <f t="shared" ca="1" si="1271"/>
        <v>325541.97024954588</v>
      </c>
      <c r="Z1095" s="77">
        <f t="shared" ca="1" si="1271"/>
        <v>368345.73245716532</v>
      </c>
      <c r="AA1095" s="77">
        <f t="shared" ca="1" si="1271"/>
        <v>410180.23639711726</v>
      </c>
      <c r="AB1095" s="77">
        <f t="shared" ca="1" si="1271"/>
        <v>451029.0539631701</v>
      </c>
      <c r="AC1095" s="77">
        <f t="shared" ca="1" si="1271"/>
        <v>490875.47860661364</v>
      </c>
      <c r="AD1095" s="77">
        <f t="shared" ca="1" si="1271"/>
        <v>529702.52061689529</v>
      </c>
      <c r="AE1095" s="77">
        <f t="shared" ca="1" si="1271"/>
        <v>567492.90232226637</v>
      </c>
      <c r="AF1095" s="77">
        <f t="shared" ca="1" si="1271"/>
        <v>604229.05320908444</v>
      </c>
      <c r="AG1095" s="77">
        <f t="shared" ca="1" si="1271"/>
        <v>639893.10495839093</v>
      </c>
      <c r="AH1095" s="77">
        <f t="shared" ca="1" si="1271"/>
        <v>674466.88639836363</v>
      </c>
      <c r="AI1095" s="77">
        <f t="shared" ca="1" si="1271"/>
        <v>707931.91837121733</v>
      </c>
      <c r="AJ1095" s="77">
        <f t="shared" ca="1" si="1271"/>
        <v>740269.40851310233</v>
      </c>
      <c r="AK1095" s="77">
        <f t="shared" ca="1" si="1271"/>
        <v>771460.2459455278</v>
      </c>
      <c r="AL1095" s="77">
        <f t="shared" ca="1" si="1271"/>
        <v>801484.99587680795</v>
      </c>
      <c r="AM1095" s="77">
        <f t="shared" ca="1" si="1271"/>
        <v>830323.89411200804</v>
      </c>
      <c r="AN1095" s="77">
        <f t="shared" ca="1" si="1271"/>
        <v>857956.84146983875</v>
      </c>
      <c r="AO1095" s="77">
        <f t="shared" ca="1" si="1271"/>
        <v>884363.39810492075</v>
      </c>
      <c r="AP1095" s="77">
        <f t="shared" ca="1" si="1271"/>
        <v>909522.7777338177</v>
      </c>
      <c r="AQ1095" s="77">
        <f t="shared" ca="1" si="1271"/>
        <v>933413.84176320443</v>
      </c>
      <c r="AR1095" s="77">
        <f t="shared" ca="1" si="1271"/>
        <v>956015.0933185129</v>
      </c>
      <c r="AS1095" s="77">
        <f t="shared" ca="1" si="1271"/>
        <v>977304.67117136903</v>
      </c>
      <c r="AT1095" s="77">
        <f t="shared" ca="1" si="1271"/>
        <v>997260.34356410406</v>
      </c>
      <c r="AU1095" s="77">
        <f t="shared" ca="1" si="1271"/>
        <v>1015859.5019295975</v>
      </c>
      <c r="AV1095" s="77">
        <f t="shared" ca="1" si="1271"/>
        <v>1033079.1545046753</v>
      </c>
      <c r="AW1095" s="77">
        <f t="shared" ca="1" si="1271"/>
        <v>1048895.9198352629</v>
      </c>
      <c r="AX1095" s="77">
        <f t="shared" ca="1" si="1271"/>
        <v>1063286.0201714539</v>
      </c>
      <c r="AY1095" s="77">
        <f t="shared" ref="AY1095:CD1095" ca="1" si="1272">SUM(AY1093:AY1094)</f>
        <v>1076225.2747506311</v>
      </c>
      <c r="AZ1095" s="77">
        <f t="shared" ca="1" si="1272"/>
        <v>1087689.0929667435</v>
      </c>
      <c r="BA1095" s="77">
        <f t="shared" ca="1" si="1272"/>
        <v>1097652.4674238069</v>
      </c>
      <c r="BB1095" s="77">
        <f t="shared" ca="1" si="1272"/>
        <v>1106089.9668716681</v>
      </c>
      <c r="BC1095" s="77">
        <f t="shared" ca="1" si="1272"/>
        <v>1112975.7290220354</v>
      </c>
      <c r="BD1095" s="77">
        <f t="shared" ca="1" si="1272"/>
        <v>1118283.4532427478</v>
      </c>
      <c r="BE1095" s="77">
        <f t="shared" ca="1" si="1272"/>
        <v>1121986.3931282181</v>
      </c>
      <c r="BF1095" s="77">
        <f t="shared" ca="1" si="1272"/>
        <v>1124057.3489439506</v>
      </c>
      <c r="BG1095" s="77">
        <f t="shared" ca="1" si="1272"/>
        <v>1124468.6599430006</v>
      </c>
      <c r="BH1095" s="77">
        <f t="shared" ca="1" si="1272"/>
        <v>1123192.196552204</v>
      </c>
      <c r="BI1095" s="77">
        <f t="shared" ca="1" si="1272"/>
        <v>1120199.3524259701</v>
      </c>
      <c r="BJ1095" s="77">
        <f t="shared" ca="1" si="1272"/>
        <v>1115461.0363653935</v>
      </c>
      <c r="BK1095" s="77">
        <f t="shared" ca="1" si="1272"/>
        <v>1108947.6641004002</v>
      </c>
      <c r="BL1095" s="77">
        <f t="shared" ca="1" si="1272"/>
        <v>1100629.1499326103</v>
      </c>
      <c r="BM1095" s="77">
        <f t="shared" ca="1" si="1272"/>
        <v>1090474.898236553</v>
      </c>
      <c r="BN1095" s="77">
        <f t="shared" ca="1" si="1272"/>
        <v>1078453.7948168335</v>
      </c>
      <c r="BO1095" s="77">
        <f t="shared" ca="1" si="1272"/>
        <v>1064534.1981188138</v>
      </c>
      <c r="BP1095" s="77">
        <f t="shared" ca="1" si="1272"/>
        <v>1048683.930290319</v>
      </c>
      <c r="BQ1095" s="77">
        <f t="shared" ca="1" si="1272"/>
        <v>1030870.26809185</v>
      </c>
      <c r="BR1095" s="77">
        <f t="shared" ca="1" si="1272"/>
        <v>1011059.9336527288</v>
      </c>
      <c r="BS1095" s="77">
        <f t="shared" ca="1" si="1272"/>
        <v>989219.08507057163</v>
      </c>
      <c r="BT1095" s="77">
        <f t="shared" ca="1" si="1272"/>
        <v>965313.3068514287</v>
      </c>
      <c r="BU1095" s="77">
        <f t="shared" ca="1" si="1272"/>
        <v>939307.60018789349</v>
      </c>
      <c r="BV1095" s="77">
        <f t="shared" ca="1" si="1272"/>
        <v>911166.37307243398</v>
      </c>
      <c r="BW1095" s="77">
        <f t="shared" ca="1" si="1272"/>
        <v>880853.43024315313</v>
      </c>
      <c r="BX1095" s="77">
        <f t="shared" ca="1" si="1272"/>
        <v>848331.96295913868</v>
      </c>
      <c r="BY1095" s="77">
        <f t="shared" ca="1" si="1272"/>
        <v>813564.53860251373</v>
      </c>
      <c r="BZ1095" s="77">
        <f t="shared" ca="1" si="1272"/>
        <v>776513.09010425117</v>
      </c>
      <c r="CA1095" s="77">
        <f t="shared" ca="1" si="1272"/>
        <v>737987.88824161142</v>
      </c>
      <c r="CB1095" s="77">
        <f t="shared" ca="1" si="1272"/>
        <v>697976.64877199195</v>
      </c>
      <c r="CC1095" s="77">
        <f t="shared" ca="1" si="1272"/>
        <v>656468.78932372946</v>
      </c>
      <c r="CD1095" s="77">
        <f t="shared" ca="1" si="1272"/>
        <v>613453.79570032563</v>
      </c>
      <c r="CE1095" s="77">
        <f t="shared" ref="CE1095:CL1095" ca="1" si="1273">SUM(CE1093:CE1094)</f>
        <v>568921.22723150812</v>
      </c>
      <c r="CF1095" s="77">
        <f t="shared" ca="1" si="1273"/>
        <v>522860.72228609724</v>
      </c>
      <c r="CG1095" s="77">
        <f t="shared" ca="1" si="1273"/>
        <v>475262.00395062892</v>
      </c>
      <c r="CH1095" s="77">
        <f t="shared" ca="1" si="1273"/>
        <v>426114.88587776572</v>
      </c>
      <c r="CI1095" s="77">
        <f t="shared" ca="1" si="1273"/>
        <v>375409.27830862347</v>
      </c>
      <c r="CJ1095" s="77">
        <f t="shared" ca="1" si="1273"/>
        <v>323135.1942732255</v>
      </c>
      <c r="CK1095" s="77">
        <f t="shared" ca="1" si="1273"/>
        <v>269282.75597339589</v>
      </c>
      <c r="CL1095" s="77">
        <f t="shared" ca="1" si="1273"/>
        <v>213842.20135249384</v>
      </c>
      <c r="CN1095" s="77">
        <f>SUM(CN1093:CN1094)</f>
        <v>100</v>
      </c>
      <c r="CO1095" s="77" t="e">
        <f t="shared" ref="CO1095" ca="1" si="1274">SUM(CO1093:CO1094)</f>
        <v>#N/A</v>
      </c>
      <c r="CP1095" s="77" t="e">
        <f t="shared" ref="CP1095:DK1095" ca="1" si="1275">SUM(CP1093:CP1094)</f>
        <v>#N/A</v>
      </c>
      <c r="CQ1095" s="77" t="e">
        <f t="shared" ca="1" si="1275"/>
        <v>#N/A</v>
      </c>
      <c r="CR1095" s="77" t="e">
        <f t="shared" ca="1" si="1275"/>
        <v>#N/A</v>
      </c>
      <c r="CS1095" s="77" t="e">
        <f t="shared" ca="1" si="1275"/>
        <v>#N/A</v>
      </c>
      <c r="CT1095" s="77" t="e">
        <f t="shared" ca="1" si="1275"/>
        <v>#N/A</v>
      </c>
      <c r="CU1095" s="77" t="e">
        <f t="shared" ca="1" si="1275"/>
        <v>#N/A</v>
      </c>
      <c r="CV1095" s="77" t="e">
        <f t="shared" ca="1" si="1275"/>
        <v>#N/A</v>
      </c>
      <c r="CW1095" s="77" t="e">
        <f t="shared" ca="1" si="1275"/>
        <v>#N/A</v>
      </c>
      <c r="CX1095" s="77" t="e">
        <f t="shared" ca="1" si="1275"/>
        <v>#N/A</v>
      </c>
      <c r="CY1095" s="77" t="e">
        <f t="shared" ca="1" si="1275"/>
        <v>#N/A</v>
      </c>
      <c r="CZ1095" s="77" t="e">
        <f t="shared" ca="1" si="1275"/>
        <v>#N/A</v>
      </c>
      <c r="DA1095" s="77" t="e">
        <f t="shared" ca="1" si="1275"/>
        <v>#N/A</v>
      </c>
      <c r="DB1095" s="77" t="e">
        <f t="shared" ca="1" si="1275"/>
        <v>#N/A</v>
      </c>
      <c r="DC1095" s="77" t="e">
        <f t="shared" ca="1" si="1275"/>
        <v>#N/A</v>
      </c>
      <c r="DD1095" s="77" t="e">
        <f t="shared" ca="1" si="1275"/>
        <v>#N/A</v>
      </c>
      <c r="DE1095" s="77" t="e">
        <f t="shared" ca="1" si="1275"/>
        <v>#N/A</v>
      </c>
      <c r="DF1095" s="77" t="e">
        <f t="shared" ca="1" si="1275"/>
        <v>#N/A</v>
      </c>
      <c r="DG1095" s="77" t="e">
        <f t="shared" ca="1" si="1275"/>
        <v>#N/A</v>
      </c>
      <c r="DH1095" s="77" t="e">
        <f t="shared" ca="1" si="1275"/>
        <v>#N/A</v>
      </c>
      <c r="DI1095" s="77" t="e">
        <f t="shared" ca="1" si="1275"/>
        <v>#N/A</v>
      </c>
      <c r="DJ1095" s="77" t="e">
        <f t="shared" ca="1" si="1275"/>
        <v>#N/A</v>
      </c>
      <c r="DK1095" s="77" t="e">
        <f t="shared" ca="1" si="1275"/>
        <v>#N/A</v>
      </c>
      <c r="DL1095" s="77" t="e">
        <f t="shared" ref="DL1095" ca="1" si="1276">SUM(DL1093:DL1094)</f>
        <v>#N/A</v>
      </c>
    </row>
    <row r="1096" spans="1:116" x14ac:dyDescent="0.4">
      <c r="B1096" s="8" t="s">
        <v>244</v>
      </c>
      <c r="D1096" t="s">
        <v>766</v>
      </c>
      <c r="E1096" s="8" t="str">
        <f>ROW()&amp;" "&amp;D1096</f>
        <v>1096 FAINT-S</v>
      </c>
      <c r="G1096" s="126"/>
      <c r="H1096" s="27"/>
      <c r="J1096" s="77"/>
      <c r="K1096" s="33"/>
      <c r="L1096" s="33"/>
      <c r="M1096" s="33"/>
      <c r="N1096" s="33"/>
      <c r="O1096" s="33"/>
      <c r="P1096" s="33"/>
      <c r="R1096" s="33"/>
      <c r="S1096" s="77"/>
      <c r="T1096" s="77"/>
      <c r="U1096" s="77"/>
      <c r="V1096" s="77"/>
      <c r="W1096" s="77"/>
      <c r="X1096" s="77"/>
      <c r="Y1096" s="77"/>
      <c r="Z1096" s="77"/>
      <c r="AA1096" s="77"/>
      <c r="AB1096" s="77"/>
      <c r="AC1096" s="77"/>
      <c r="AD1096" s="77"/>
      <c r="AE1096" s="77"/>
      <c r="AF1096" s="77"/>
      <c r="AG1096" s="77"/>
      <c r="AH1096" s="77"/>
      <c r="AI1096" s="77"/>
      <c r="AJ1096" s="77"/>
      <c r="AK1096" s="77"/>
      <c r="AL1096" s="77"/>
      <c r="AM1096" s="77"/>
      <c r="AN1096" s="77"/>
      <c r="AO1096" s="77"/>
      <c r="AP1096" s="77"/>
      <c r="AQ1096" s="77"/>
      <c r="AR1096" s="77"/>
      <c r="AS1096" s="77"/>
      <c r="AT1096" s="77"/>
      <c r="AU1096" s="77"/>
      <c r="AV1096" s="77"/>
      <c r="AW1096" s="77"/>
      <c r="AX1096" s="77"/>
      <c r="AY1096" s="77"/>
      <c r="AZ1096" s="77"/>
      <c r="BA1096" s="77"/>
      <c r="BB1096" s="77"/>
      <c r="BC1096" s="77"/>
      <c r="BD1096" s="77"/>
      <c r="BE1096" s="77"/>
      <c r="BF1096" s="77"/>
      <c r="BG1096" s="77"/>
      <c r="BH1096" s="77"/>
      <c r="BI1096" s="77"/>
      <c r="BJ1096" s="77"/>
      <c r="BK1096" s="77"/>
      <c r="BL1096" s="77"/>
      <c r="BM1096" s="77"/>
      <c r="BN1096" s="77"/>
      <c r="BO1096" s="77"/>
      <c r="BP1096" s="77"/>
      <c r="BQ1096" s="77"/>
      <c r="BR1096" s="77"/>
      <c r="BS1096" s="77"/>
      <c r="BT1096" s="77"/>
      <c r="BU1096" s="77"/>
      <c r="BV1096" s="77"/>
      <c r="BW1096" s="77"/>
      <c r="BX1096" s="77"/>
      <c r="BY1096" s="77"/>
      <c r="BZ1096" s="77"/>
      <c r="CA1096" s="77"/>
      <c r="CB1096" s="77"/>
      <c r="CC1096" s="77"/>
      <c r="CD1096" s="77"/>
      <c r="CE1096" s="77"/>
      <c r="CF1096" s="77"/>
      <c r="CG1096" s="77"/>
      <c r="CH1096" s="77"/>
      <c r="CI1096" s="77"/>
      <c r="CJ1096" s="77"/>
      <c r="CK1096" s="77"/>
      <c r="CL1096" s="77"/>
      <c r="CN1096" s="77"/>
      <c r="CO1096" s="77"/>
      <c r="CP1096" s="77"/>
      <c r="CQ1096" s="77"/>
      <c r="CR1096" s="77"/>
      <c r="CS1096" s="77"/>
      <c r="CT1096" s="77"/>
      <c r="CU1096" s="77"/>
      <c r="CV1096" s="77"/>
      <c r="CW1096" s="77"/>
      <c r="CX1096" s="77"/>
      <c r="CY1096" s="77"/>
      <c r="CZ1096" s="77"/>
      <c r="DA1096" s="77"/>
      <c r="DB1096" s="77"/>
      <c r="DC1096" s="77"/>
      <c r="DD1096" s="77"/>
      <c r="DE1096" s="77"/>
      <c r="DF1096" s="77"/>
      <c r="DG1096" s="77"/>
      <c r="DH1096" s="77"/>
      <c r="DI1096" s="77"/>
      <c r="DJ1096" s="77"/>
      <c r="DK1096" s="77"/>
      <c r="DL1096" s="77"/>
    </row>
    <row r="1097" spans="1:116" x14ac:dyDescent="0.4">
      <c r="B1097" t="s">
        <v>332</v>
      </c>
      <c r="D1097" t="s">
        <v>766</v>
      </c>
      <c r="E1097" s="8" t="str">
        <f>ROW()&amp;" "&amp;D1097</f>
        <v>1097 FAINT-S</v>
      </c>
      <c r="G1097" s="136" t="str">
        <f>G1070</f>
        <v>(Primary label)</v>
      </c>
      <c r="H1097" s="27"/>
      <c r="I1097" s="78"/>
      <c r="J1097" s="78"/>
      <c r="K1097" s="33"/>
      <c r="L1097" s="33"/>
      <c r="M1097" s="33"/>
      <c r="N1097" s="33"/>
      <c r="O1097" s="33"/>
      <c r="P1097" s="33"/>
      <c r="R1097" s="33"/>
      <c r="S1097" s="77"/>
      <c r="T1097" s="77"/>
      <c r="U1097" s="77"/>
      <c r="V1097" s="77"/>
      <c r="W1097" s="77"/>
      <c r="X1097" s="77"/>
      <c r="Y1097" s="77"/>
      <c r="Z1097" s="77"/>
      <c r="AA1097" s="77"/>
      <c r="AB1097" s="77"/>
      <c r="AC1097" s="77"/>
      <c r="AD1097" s="77"/>
      <c r="AE1097" s="77"/>
      <c r="AF1097" s="77"/>
      <c r="AG1097" s="77"/>
      <c r="AH1097" s="77"/>
      <c r="AI1097" s="77"/>
      <c r="AJ1097" s="77"/>
      <c r="AK1097" s="77"/>
      <c r="AL1097" s="77"/>
      <c r="AM1097" s="77"/>
      <c r="AN1097" s="77"/>
      <c r="AO1097" s="77"/>
      <c r="AP1097" s="77"/>
      <c r="AQ1097" s="77"/>
      <c r="AR1097" s="77"/>
      <c r="AS1097" s="77"/>
      <c r="AT1097" s="77"/>
      <c r="AU1097" s="77"/>
      <c r="AV1097" s="77"/>
      <c r="AW1097" s="77"/>
      <c r="AX1097" s="77"/>
      <c r="AY1097" s="77"/>
      <c r="AZ1097" s="77"/>
      <c r="BA1097" s="77"/>
      <c r="BB1097" s="77"/>
      <c r="BC1097" s="77"/>
      <c r="BD1097" s="77"/>
      <c r="BE1097" s="77"/>
      <c r="BF1097" s="77"/>
      <c r="BG1097" s="77"/>
      <c r="BH1097" s="77"/>
      <c r="BI1097" s="77"/>
      <c r="BJ1097" s="77"/>
      <c r="BK1097" s="77"/>
      <c r="BL1097" s="77"/>
      <c r="BM1097" s="77"/>
      <c r="BN1097" s="77"/>
      <c r="BO1097" s="77"/>
      <c r="BP1097" s="77"/>
      <c r="BQ1097" s="77"/>
      <c r="BR1097" s="77"/>
      <c r="BS1097" s="77"/>
      <c r="BT1097" s="77"/>
      <c r="BU1097" s="77"/>
      <c r="BV1097" s="77"/>
      <c r="BW1097" s="77"/>
      <c r="BX1097" s="77"/>
      <c r="BY1097" s="77"/>
      <c r="BZ1097" s="77"/>
      <c r="CA1097" s="77"/>
      <c r="CB1097" s="77"/>
      <c r="CC1097" s="77"/>
      <c r="CD1097" s="77"/>
      <c r="CE1097" s="77"/>
      <c r="CF1097" s="77"/>
      <c r="CG1097" s="77"/>
      <c r="CH1097" s="77"/>
      <c r="CI1097" s="77"/>
      <c r="CJ1097" s="77"/>
      <c r="CK1097" s="77"/>
      <c r="CL1097" s="77"/>
      <c r="CN1097" s="78"/>
      <c r="CO1097" s="77"/>
      <c r="CP1097" s="77"/>
      <c r="CQ1097" s="77"/>
      <c r="CR1097" s="77"/>
      <c r="CS1097" s="77"/>
      <c r="CT1097" s="77"/>
      <c r="CU1097" s="77"/>
      <c r="CV1097" s="77"/>
      <c r="CW1097" s="77"/>
      <c r="CX1097" s="77"/>
      <c r="CY1097" s="77"/>
      <c r="CZ1097" s="77"/>
      <c r="DA1097" s="77"/>
      <c r="DB1097" s="77"/>
      <c r="DC1097" s="77"/>
      <c r="DD1097" s="77"/>
      <c r="DE1097" s="77"/>
      <c r="DF1097" s="77"/>
      <c r="DG1097" s="77"/>
      <c r="DH1097" s="77"/>
      <c r="DI1097" s="77"/>
      <c r="DJ1097" s="77"/>
      <c r="DK1097" s="77"/>
      <c r="DL1097" s="77"/>
    </row>
    <row r="1098" spans="1:116" x14ac:dyDescent="0.4">
      <c r="B1098" t="s">
        <v>332</v>
      </c>
      <c r="D1098" t="s">
        <v>766</v>
      </c>
      <c r="E1098" s="8" t="str">
        <f>ROW()&amp;" "&amp;D1098</f>
        <v>1098 FAINT-S</v>
      </c>
      <c r="G1098" s="136" t="str">
        <f>G1071</f>
        <v>primary unit</v>
      </c>
      <c r="H1098" s="27"/>
      <c r="I1098" s="78"/>
      <c r="J1098" s="78"/>
      <c r="K1098" s="33"/>
      <c r="L1098" s="33"/>
      <c r="M1098" s="33"/>
      <c r="N1098" s="33"/>
      <c r="O1098" s="33"/>
      <c r="P1098" s="33"/>
      <c r="R1098" s="33"/>
      <c r="S1098" s="77"/>
      <c r="T1098" s="77"/>
      <c r="U1098" s="77"/>
      <c r="V1098" s="77"/>
      <c r="W1098" s="77"/>
      <c r="X1098" s="77"/>
      <c r="Y1098" s="77"/>
      <c r="Z1098" s="77"/>
      <c r="AA1098" s="77"/>
      <c r="AB1098" s="77"/>
      <c r="AC1098" s="77"/>
      <c r="AD1098" s="77"/>
      <c r="AE1098" s="77"/>
      <c r="AF1098" s="77"/>
      <c r="AG1098" s="77"/>
      <c r="AH1098" s="77"/>
      <c r="AI1098" s="77"/>
      <c r="AJ1098" s="77"/>
      <c r="AK1098" s="77"/>
      <c r="AL1098" s="77"/>
      <c r="AM1098" s="77"/>
      <c r="AN1098" s="77"/>
      <c r="AO1098" s="77"/>
      <c r="AP1098" s="77"/>
      <c r="AQ1098" s="77"/>
      <c r="AR1098" s="77"/>
      <c r="AS1098" s="77"/>
      <c r="AT1098" s="77"/>
      <c r="AU1098" s="77"/>
      <c r="AV1098" s="77"/>
      <c r="AW1098" s="77"/>
      <c r="AX1098" s="77"/>
      <c r="AY1098" s="77"/>
      <c r="AZ1098" s="77"/>
      <c r="BA1098" s="77"/>
      <c r="BB1098" s="77"/>
      <c r="BC1098" s="77"/>
      <c r="BD1098" s="77"/>
      <c r="BE1098" s="77"/>
      <c r="BF1098" s="77"/>
      <c r="BG1098" s="77"/>
      <c r="BH1098" s="77"/>
      <c r="BI1098" s="77"/>
      <c r="BJ1098" s="77"/>
      <c r="BK1098" s="77"/>
      <c r="BL1098" s="77"/>
      <c r="BM1098" s="77"/>
      <c r="BN1098" s="77"/>
      <c r="BO1098" s="77"/>
      <c r="BP1098" s="77"/>
      <c r="BQ1098" s="77"/>
      <c r="BR1098" s="77"/>
      <c r="BS1098" s="77"/>
      <c r="BT1098" s="77"/>
      <c r="BU1098" s="77"/>
      <c r="BV1098" s="77"/>
      <c r="BW1098" s="77"/>
      <c r="BX1098" s="77"/>
      <c r="BY1098" s="77"/>
      <c r="BZ1098" s="77"/>
      <c r="CA1098" s="77"/>
      <c r="CB1098" s="77"/>
      <c r="CC1098" s="77"/>
      <c r="CD1098" s="77"/>
      <c r="CE1098" s="77"/>
      <c r="CF1098" s="77"/>
      <c r="CG1098" s="77"/>
      <c r="CH1098" s="77"/>
      <c r="CI1098" s="77"/>
      <c r="CJ1098" s="77"/>
      <c r="CK1098" s="77"/>
      <c r="CL1098" s="77"/>
      <c r="CN1098" s="78"/>
      <c r="CO1098" s="77"/>
      <c r="CP1098" s="77"/>
      <c r="CQ1098" s="77"/>
      <c r="CR1098" s="77"/>
      <c r="CS1098" s="77"/>
      <c r="CT1098" s="77"/>
      <c r="CU1098" s="77"/>
      <c r="CV1098" s="77"/>
      <c r="CW1098" s="77"/>
      <c r="CX1098" s="77"/>
      <c r="CY1098" s="77"/>
      <c r="CZ1098" s="77"/>
      <c r="DA1098" s="77"/>
      <c r="DB1098" s="77"/>
      <c r="DC1098" s="77"/>
      <c r="DD1098" s="77"/>
      <c r="DE1098" s="77"/>
      <c r="DF1098" s="77"/>
      <c r="DG1098" s="77"/>
      <c r="DH1098" s="77"/>
      <c r="DI1098" s="77"/>
      <c r="DJ1098" s="77"/>
      <c r="DK1098" s="77"/>
      <c r="DL1098" s="77"/>
    </row>
    <row r="1099" spans="1:116" x14ac:dyDescent="0.4">
      <c r="B1099" t="s">
        <v>332</v>
      </c>
      <c r="D1099" t="s">
        <v>766</v>
      </c>
      <c r="E1099" s="8" t="str">
        <f>ROW()&amp;" "&amp;D1099</f>
        <v>1099 FAINT-S</v>
      </c>
      <c r="G1099" s="136" t="str">
        <f>G1072</f>
        <v>Primary revenue driver</v>
      </c>
      <c r="K1099" s="53"/>
      <c r="L1099" s="53"/>
      <c r="M1099" s="53"/>
      <c r="N1099" s="53"/>
      <c r="O1099" s="53"/>
      <c r="P1099" s="53"/>
      <c r="R1099" s="24"/>
      <c r="S1099" s="179" t="str">
        <f t="shared" ref="S1099:AX1099" si="1277">S1072</f>
        <v>S$16</v>
      </c>
      <c r="T1099" s="179" t="str">
        <f t="shared" si="1277"/>
        <v>T$16</v>
      </c>
      <c r="U1099" s="179" t="str">
        <f t="shared" si="1277"/>
        <v>U$16</v>
      </c>
      <c r="V1099" s="179" t="str">
        <f t="shared" si="1277"/>
        <v>V$16</v>
      </c>
      <c r="W1099" s="179" t="str">
        <f t="shared" si="1277"/>
        <v>W$16</v>
      </c>
      <c r="X1099" s="179" t="str">
        <f t="shared" si="1277"/>
        <v>X$16</v>
      </c>
      <c r="Y1099" s="179" t="str">
        <f t="shared" si="1277"/>
        <v>Y$16</v>
      </c>
      <c r="Z1099" s="179" t="str">
        <f t="shared" si="1277"/>
        <v>Z$16</v>
      </c>
      <c r="AA1099" s="179" t="str">
        <f t="shared" si="1277"/>
        <v>AA$16</v>
      </c>
      <c r="AB1099" s="179" t="str">
        <f t="shared" si="1277"/>
        <v>AB$16</v>
      </c>
      <c r="AC1099" s="179" t="str">
        <f t="shared" si="1277"/>
        <v>AC$16</v>
      </c>
      <c r="AD1099" s="179" t="str">
        <f t="shared" si="1277"/>
        <v>AD$16</v>
      </c>
      <c r="AE1099" s="179" t="str">
        <f t="shared" si="1277"/>
        <v>AE$16</v>
      </c>
      <c r="AF1099" s="179" t="str">
        <f t="shared" si="1277"/>
        <v>AF$16</v>
      </c>
      <c r="AG1099" s="179" t="str">
        <f t="shared" si="1277"/>
        <v>AG$16</v>
      </c>
      <c r="AH1099" s="179" t="str">
        <f t="shared" si="1277"/>
        <v>AH$16</v>
      </c>
      <c r="AI1099" s="179" t="str">
        <f t="shared" si="1277"/>
        <v>AI$16</v>
      </c>
      <c r="AJ1099" s="179" t="str">
        <f t="shared" si="1277"/>
        <v>AJ$16</v>
      </c>
      <c r="AK1099" s="179" t="str">
        <f t="shared" si="1277"/>
        <v>AK$16</v>
      </c>
      <c r="AL1099" s="179" t="str">
        <f t="shared" si="1277"/>
        <v>AL$16</v>
      </c>
      <c r="AM1099" s="179" t="str">
        <f t="shared" si="1277"/>
        <v>AM$16</v>
      </c>
      <c r="AN1099" s="179" t="str">
        <f t="shared" si="1277"/>
        <v>AN$16</v>
      </c>
      <c r="AO1099" s="179" t="str">
        <f t="shared" si="1277"/>
        <v>AO$16</v>
      </c>
      <c r="AP1099" s="179" t="str">
        <f t="shared" si="1277"/>
        <v>AP$16</v>
      </c>
      <c r="AQ1099" s="179" t="str">
        <f t="shared" si="1277"/>
        <v>AQ$16</v>
      </c>
      <c r="AR1099" s="179" t="str">
        <f t="shared" si="1277"/>
        <v>AR$16</v>
      </c>
      <c r="AS1099" s="179" t="str">
        <f t="shared" si="1277"/>
        <v>AS$16</v>
      </c>
      <c r="AT1099" s="179" t="str">
        <f t="shared" si="1277"/>
        <v>AT$16</v>
      </c>
      <c r="AU1099" s="179" t="str">
        <f t="shared" si="1277"/>
        <v>AU$16</v>
      </c>
      <c r="AV1099" s="179" t="str">
        <f t="shared" si="1277"/>
        <v>AV$16</v>
      </c>
      <c r="AW1099" s="179" t="str">
        <f t="shared" si="1277"/>
        <v>AW$16</v>
      </c>
      <c r="AX1099" s="179" t="str">
        <f t="shared" si="1277"/>
        <v>AX$16</v>
      </c>
      <c r="AY1099" s="179" t="str">
        <f t="shared" ref="AY1099:CD1099" si="1278">AY1072</f>
        <v>AY$16</v>
      </c>
      <c r="AZ1099" s="179" t="str">
        <f t="shared" si="1278"/>
        <v>AZ$16</v>
      </c>
      <c r="BA1099" s="179" t="str">
        <f t="shared" si="1278"/>
        <v>BA$16</v>
      </c>
      <c r="BB1099" s="179" t="str">
        <f t="shared" si="1278"/>
        <v>BB$16</v>
      </c>
      <c r="BC1099" s="179" t="str">
        <f t="shared" si="1278"/>
        <v>BC$16</v>
      </c>
      <c r="BD1099" s="179" t="str">
        <f t="shared" si="1278"/>
        <v>BD$16</v>
      </c>
      <c r="BE1099" s="179" t="str">
        <f t="shared" si="1278"/>
        <v>BE$16</v>
      </c>
      <c r="BF1099" s="179" t="str">
        <f t="shared" si="1278"/>
        <v>BF$16</v>
      </c>
      <c r="BG1099" s="179" t="str">
        <f t="shared" si="1278"/>
        <v>BG$16</v>
      </c>
      <c r="BH1099" s="179" t="str">
        <f t="shared" si="1278"/>
        <v>BH$16</v>
      </c>
      <c r="BI1099" s="179" t="str">
        <f t="shared" si="1278"/>
        <v>BI$16</v>
      </c>
      <c r="BJ1099" s="179" t="str">
        <f t="shared" si="1278"/>
        <v>BJ$16</v>
      </c>
      <c r="BK1099" s="179" t="str">
        <f t="shared" si="1278"/>
        <v>BK$16</v>
      </c>
      <c r="BL1099" s="179" t="str">
        <f t="shared" si="1278"/>
        <v>BL$16</v>
      </c>
      <c r="BM1099" s="179" t="str">
        <f t="shared" si="1278"/>
        <v>BM$16</v>
      </c>
      <c r="BN1099" s="179" t="str">
        <f t="shared" si="1278"/>
        <v>BN$16</v>
      </c>
      <c r="BO1099" s="179" t="str">
        <f t="shared" si="1278"/>
        <v>BO$16</v>
      </c>
      <c r="BP1099" s="179" t="str">
        <f t="shared" si="1278"/>
        <v>BP$16</v>
      </c>
      <c r="BQ1099" s="179" t="str">
        <f t="shared" si="1278"/>
        <v>BQ$16</v>
      </c>
      <c r="BR1099" s="179" t="str">
        <f t="shared" si="1278"/>
        <v>BR$16</v>
      </c>
      <c r="BS1099" s="179" t="str">
        <f t="shared" si="1278"/>
        <v>BS$16</v>
      </c>
      <c r="BT1099" s="179" t="str">
        <f t="shared" si="1278"/>
        <v>BT$16</v>
      </c>
      <c r="BU1099" s="179" t="str">
        <f t="shared" si="1278"/>
        <v>BU$16</v>
      </c>
      <c r="BV1099" s="179" t="str">
        <f t="shared" si="1278"/>
        <v>BV$16</v>
      </c>
      <c r="BW1099" s="179" t="str">
        <f t="shared" si="1278"/>
        <v>BW$16</v>
      </c>
      <c r="BX1099" s="179" t="str">
        <f t="shared" si="1278"/>
        <v>BX$16</v>
      </c>
      <c r="BY1099" s="179" t="str">
        <f t="shared" si="1278"/>
        <v>BY$16</v>
      </c>
      <c r="BZ1099" s="179" t="str">
        <f t="shared" si="1278"/>
        <v>BZ$16</v>
      </c>
      <c r="CA1099" s="179" t="str">
        <f t="shared" si="1278"/>
        <v>CA$16</v>
      </c>
      <c r="CB1099" s="179" t="str">
        <f t="shared" si="1278"/>
        <v>CB$16</v>
      </c>
      <c r="CC1099" s="179" t="str">
        <f t="shared" si="1278"/>
        <v>CC$16</v>
      </c>
      <c r="CD1099" s="179" t="str">
        <f t="shared" si="1278"/>
        <v>CD$16</v>
      </c>
      <c r="CE1099" s="179" t="str">
        <f t="shared" ref="CE1099:CL1099" si="1279">CE1072</f>
        <v>CE$16</v>
      </c>
      <c r="CF1099" s="179" t="str">
        <f t="shared" si="1279"/>
        <v>CF$16</v>
      </c>
      <c r="CG1099" s="179" t="str">
        <f t="shared" si="1279"/>
        <v>CG$16</v>
      </c>
      <c r="CH1099" s="179" t="str">
        <f t="shared" si="1279"/>
        <v>CH$16</v>
      </c>
      <c r="CI1099" s="179" t="str">
        <f t="shared" si="1279"/>
        <v>CI$16</v>
      </c>
      <c r="CJ1099" s="179" t="str">
        <f t="shared" si="1279"/>
        <v>CJ$16</v>
      </c>
      <c r="CK1099" s="179" t="str">
        <f t="shared" si="1279"/>
        <v>CK$16</v>
      </c>
      <c r="CL1099" s="179" t="str">
        <f t="shared" si="1279"/>
        <v>CL$16</v>
      </c>
      <c r="CO1099" s="179" t="str">
        <f t="shared" ref="CO1099:DL1099" si="1280">CO1072</f>
        <v>CO$16</v>
      </c>
      <c r="CP1099" s="179" t="str">
        <f t="shared" si="1280"/>
        <v>CP$16</v>
      </c>
      <c r="CQ1099" s="179" t="str">
        <f t="shared" si="1280"/>
        <v>CQ$16</v>
      </c>
      <c r="CR1099" s="179" t="str">
        <f t="shared" si="1280"/>
        <v>CR$16</v>
      </c>
      <c r="CS1099" s="179" t="str">
        <f t="shared" si="1280"/>
        <v>CS$16</v>
      </c>
      <c r="CT1099" s="179" t="str">
        <f t="shared" si="1280"/>
        <v>CT$16</v>
      </c>
      <c r="CU1099" s="179" t="str">
        <f t="shared" si="1280"/>
        <v>CU$16</v>
      </c>
      <c r="CV1099" s="179" t="str">
        <f t="shared" si="1280"/>
        <v>CV$16</v>
      </c>
      <c r="CW1099" s="179" t="str">
        <f t="shared" si="1280"/>
        <v>CW$16</v>
      </c>
      <c r="CX1099" s="179" t="str">
        <f t="shared" si="1280"/>
        <v>CX$16</v>
      </c>
      <c r="CY1099" s="179" t="str">
        <f t="shared" si="1280"/>
        <v>CY$16</v>
      </c>
      <c r="CZ1099" s="179" t="str">
        <f t="shared" si="1280"/>
        <v>CZ$16</v>
      </c>
      <c r="DA1099" s="179" t="str">
        <f t="shared" si="1280"/>
        <v>DA$16</v>
      </c>
      <c r="DB1099" s="179" t="str">
        <f t="shared" si="1280"/>
        <v>DB$16</v>
      </c>
      <c r="DC1099" s="179" t="str">
        <f t="shared" si="1280"/>
        <v>DC$16</v>
      </c>
      <c r="DD1099" s="179" t="str">
        <f t="shared" si="1280"/>
        <v>DD$16</v>
      </c>
      <c r="DE1099" s="179" t="str">
        <f t="shared" si="1280"/>
        <v>DE$16</v>
      </c>
      <c r="DF1099" s="179" t="str">
        <f t="shared" si="1280"/>
        <v>DF$16</v>
      </c>
      <c r="DG1099" s="179" t="str">
        <f t="shared" si="1280"/>
        <v>DG$16</v>
      </c>
      <c r="DH1099" s="179" t="str">
        <f t="shared" si="1280"/>
        <v>DH$16</v>
      </c>
      <c r="DI1099" s="179" t="str">
        <f t="shared" si="1280"/>
        <v>DI$16</v>
      </c>
      <c r="DJ1099" s="179" t="str">
        <f t="shared" si="1280"/>
        <v>DJ$16</v>
      </c>
      <c r="DK1099" s="179" t="str">
        <f t="shared" si="1280"/>
        <v>DK$16</v>
      </c>
      <c r="DL1099" s="179" t="str">
        <f t="shared" si="1280"/>
        <v>DL$16</v>
      </c>
    </row>
    <row r="1100" spans="1:116" x14ac:dyDescent="0.4">
      <c r="B1100" t="s">
        <v>332</v>
      </c>
      <c r="D1100" t="s">
        <v>766</v>
      </c>
      <c r="E1100" s="8" t="str">
        <f>ROW()&amp;" "&amp;D1100</f>
        <v>1100 FAINT-S</v>
      </c>
      <c r="G1100" s="136" t="str">
        <f>G1073</f>
        <v>Primary volume driver</v>
      </c>
      <c r="H1100" s="12"/>
      <c r="I1100" s="60"/>
      <c r="J1100" s="60"/>
      <c r="K1100" s="15"/>
      <c r="L1100" s="15"/>
      <c r="M1100" s="15"/>
      <c r="N1100" s="15"/>
      <c r="O1100" s="15"/>
      <c r="P1100" s="15"/>
      <c r="R1100" s="15"/>
      <c r="S1100" s="179" t="str">
        <f t="shared" ref="S1100:AX1100" si="1281">S1073</f>
        <v>S$17</v>
      </c>
      <c r="T1100" s="179" t="str">
        <f t="shared" si="1281"/>
        <v>T$17</v>
      </c>
      <c r="U1100" s="179" t="str">
        <f t="shared" si="1281"/>
        <v>U$17</v>
      </c>
      <c r="V1100" s="179" t="str">
        <f t="shared" si="1281"/>
        <v>V$17</v>
      </c>
      <c r="W1100" s="179" t="str">
        <f t="shared" si="1281"/>
        <v>W$17</v>
      </c>
      <c r="X1100" s="179" t="str">
        <f t="shared" si="1281"/>
        <v>X$17</v>
      </c>
      <c r="Y1100" s="179" t="str">
        <f t="shared" si="1281"/>
        <v>Y$17</v>
      </c>
      <c r="Z1100" s="179" t="str">
        <f t="shared" si="1281"/>
        <v>Z$17</v>
      </c>
      <c r="AA1100" s="179" t="str">
        <f t="shared" si="1281"/>
        <v>AA$17</v>
      </c>
      <c r="AB1100" s="179" t="str">
        <f t="shared" si="1281"/>
        <v>AB$17</v>
      </c>
      <c r="AC1100" s="179" t="str">
        <f t="shared" si="1281"/>
        <v>AC$17</v>
      </c>
      <c r="AD1100" s="179" t="str">
        <f t="shared" si="1281"/>
        <v>AD$17</v>
      </c>
      <c r="AE1100" s="179" t="str">
        <f t="shared" si="1281"/>
        <v>AE$17</v>
      </c>
      <c r="AF1100" s="179" t="str">
        <f t="shared" si="1281"/>
        <v>AF$17</v>
      </c>
      <c r="AG1100" s="179" t="str">
        <f t="shared" si="1281"/>
        <v>AG$17</v>
      </c>
      <c r="AH1100" s="179" t="str">
        <f t="shared" si="1281"/>
        <v>AH$17</v>
      </c>
      <c r="AI1100" s="179" t="str">
        <f t="shared" si="1281"/>
        <v>AI$17</v>
      </c>
      <c r="AJ1100" s="179" t="str">
        <f t="shared" si="1281"/>
        <v>AJ$17</v>
      </c>
      <c r="AK1100" s="179" t="str">
        <f t="shared" si="1281"/>
        <v>AK$17</v>
      </c>
      <c r="AL1100" s="179" t="str">
        <f t="shared" si="1281"/>
        <v>AL$17</v>
      </c>
      <c r="AM1100" s="179" t="str">
        <f t="shared" si="1281"/>
        <v>AM$17</v>
      </c>
      <c r="AN1100" s="179" t="str">
        <f t="shared" si="1281"/>
        <v>AN$17</v>
      </c>
      <c r="AO1100" s="179" t="str">
        <f t="shared" si="1281"/>
        <v>AO$17</v>
      </c>
      <c r="AP1100" s="179" t="str">
        <f t="shared" si="1281"/>
        <v>AP$17</v>
      </c>
      <c r="AQ1100" s="179" t="str">
        <f t="shared" si="1281"/>
        <v>AQ$17</v>
      </c>
      <c r="AR1100" s="179" t="str">
        <f t="shared" si="1281"/>
        <v>AR$17</v>
      </c>
      <c r="AS1100" s="179" t="str">
        <f t="shared" si="1281"/>
        <v>AS$17</v>
      </c>
      <c r="AT1100" s="179" t="str">
        <f t="shared" si="1281"/>
        <v>AT$17</v>
      </c>
      <c r="AU1100" s="179" t="str">
        <f t="shared" si="1281"/>
        <v>AU$17</v>
      </c>
      <c r="AV1100" s="179" t="str">
        <f t="shared" si="1281"/>
        <v>AV$17</v>
      </c>
      <c r="AW1100" s="179" t="str">
        <f t="shared" si="1281"/>
        <v>AW$17</v>
      </c>
      <c r="AX1100" s="179" t="str">
        <f t="shared" si="1281"/>
        <v>AX$17</v>
      </c>
      <c r="AY1100" s="179" t="str">
        <f t="shared" ref="AY1100:CD1100" si="1282">AY1073</f>
        <v>AY$17</v>
      </c>
      <c r="AZ1100" s="179" t="str">
        <f t="shared" si="1282"/>
        <v>AZ$17</v>
      </c>
      <c r="BA1100" s="179" t="str">
        <f t="shared" si="1282"/>
        <v>BA$17</v>
      </c>
      <c r="BB1100" s="179" t="str">
        <f t="shared" si="1282"/>
        <v>BB$17</v>
      </c>
      <c r="BC1100" s="179" t="str">
        <f t="shared" si="1282"/>
        <v>BC$17</v>
      </c>
      <c r="BD1100" s="179" t="str">
        <f t="shared" si="1282"/>
        <v>BD$17</v>
      </c>
      <c r="BE1100" s="179" t="str">
        <f t="shared" si="1282"/>
        <v>BE$17</v>
      </c>
      <c r="BF1100" s="179" t="str">
        <f t="shared" si="1282"/>
        <v>BF$17</v>
      </c>
      <c r="BG1100" s="179" t="str">
        <f t="shared" si="1282"/>
        <v>BG$17</v>
      </c>
      <c r="BH1100" s="179" t="str">
        <f t="shared" si="1282"/>
        <v>BH$17</v>
      </c>
      <c r="BI1100" s="179" t="str">
        <f t="shared" si="1282"/>
        <v>BI$17</v>
      </c>
      <c r="BJ1100" s="179" t="str">
        <f t="shared" si="1282"/>
        <v>BJ$17</v>
      </c>
      <c r="BK1100" s="179" t="str">
        <f t="shared" si="1282"/>
        <v>BK$17</v>
      </c>
      <c r="BL1100" s="179" t="str">
        <f t="shared" si="1282"/>
        <v>BL$17</v>
      </c>
      <c r="BM1100" s="179" t="str">
        <f t="shared" si="1282"/>
        <v>BM$17</v>
      </c>
      <c r="BN1100" s="179" t="str">
        <f t="shared" si="1282"/>
        <v>BN$17</v>
      </c>
      <c r="BO1100" s="179" t="str">
        <f t="shared" si="1282"/>
        <v>BO$17</v>
      </c>
      <c r="BP1100" s="179" t="str">
        <f t="shared" si="1282"/>
        <v>BP$17</v>
      </c>
      <c r="BQ1100" s="179" t="str">
        <f t="shared" si="1282"/>
        <v>BQ$17</v>
      </c>
      <c r="BR1100" s="179" t="str">
        <f t="shared" si="1282"/>
        <v>BR$17</v>
      </c>
      <c r="BS1100" s="179" t="str">
        <f t="shared" si="1282"/>
        <v>BS$17</v>
      </c>
      <c r="BT1100" s="179" t="str">
        <f t="shared" si="1282"/>
        <v>BT$17</v>
      </c>
      <c r="BU1100" s="179" t="str">
        <f t="shared" si="1282"/>
        <v>BU$17</v>
      </c>
      <c r="BV1100" s="179" t="str">
        <f t="shared" si="1282"/>
        <v>BV$17</v>
      </c>
      <c r="BW1100" s="179" t="str">
        <f t="shared" si="1282"/>
        <v>BW$17</v>
      </c>
      <c r="BX1100" s="179" t="str">
        <f t="shared" si="1282"/>
        <v>BX$17</v>
      </c>
      <c r="BY1100" s="179" t="str">
        <f t="shared" si="1282"/>
        <v>BY$17</v>
      </c>
      <c r="BZ1100" s="179" t="str">
        <f t="shared" si="1282"/>
        <v>BZ$17</v>
      </c>
      <c r="CA1100" s="179" t="str">
        <f t="shared" si="1282"/>
        <v>CA$17</v>
      </c>
      <c r="CB1100" s="179" t="str">
        <f t="shared" si="1282"/>
        <v>CB$17</v>
      </c>
      <c r="CC1100" s="179" t="str">
        <f t="shared" si="1282"/>
        <v>CC$17</v>
      </c>
      <c r="CD1100" s="179" t="str">
        <f t="shared" si="1282"/>
        <v>CD$17</v>
      </c>
      <c r="CE1100" s="179" t="str">
        <f t="shared" ref="CE1100:CL1100" si="1283">CE1073</f>
        <v>CE$17</v>
      </c>
      <c r="CF1100" s="179" t="str">
        <f t="shared" si="1283"/>
        <v>CF$17</v>
      </c>
      <c r="CG1100" s="179" t="str">
        <f t="shared" si="1283"/>
        <v>CG$17</v>
      </c>
      <c r="CH1100" s="179" t="str">
        <f t="shared" si="1283"/>
        <v>CH$17</v>
      </c>
      <c r="CI1100" s="179" t="str">
        <f t="shared" si="1283"/>
        <v>CI$17</v>
      </c>
      <c r="CJ1100" s="179" t="str">
        <f t="shared" si="1283"/>
        <v>CJ$17</v>
      </c>
      <c r="CK1100" s="179" t="str">
        <f t="shared" si="1283"/>
        <v>CK$17</v>
      </c>
      <c r="CL1100" s="179" t="str">
        <f t="shared" si="1283"/>
        <v>CL$17</v>
      </c>
      <c r="CN1100" s="60"/>
      <c r="CO1100" s="179" t="str">
        <f t="shared" ref="CO1100:DL1100" si="1284">CO1073</f>
        <v>CO$17</v>
      </c>
      <c r="CP1100" s="179" t="str">
        <f t="shared" si="1284"/>
        <v>CP$17</v>
      </c>
      <c r="CQ1100" s="179" t="str">
        <f t="shared" si="1284"/>
        <v>CQ$17</v>
      </c>
      <c r="CR1100" s="179" t="str">
        <f t="shared" si="1284"/>
        <v>CR$17</v>
      </c>
      <c r="CS1100" s="179" t="str">
        <f t="shared" si="1284"/>
        <v>CS$17</v>
      </c>
      <c r="CT1100" s="179" t="str">
        <f t="shared" si="1284"/>
        <v>CT$17</v>
      </c>
      <c r="CU1100" s="179" t="str">
        <f t="shared" si="1284"/>
        <v>CU$17</v>
      </c>
      <c r="CV1100" s="179" t="str">
        <f t="shared" si="1284"/>
        <v>CV$17</v>
      </c>
      <c r="CW1100" s="179" t="str">
        <f t="shared" si="1284"/>
        <v>CW$17</v>
      </c>
      <c r="CX1100" s="179" t="str">
        <f t="shared" si="1284"/>
        <v>CX$17</v>
      </c>
      <c r="CY1100" s="179" t="str">
        <f t="shared" si="1284"/>
        <v>CY$17</v>
      </c>
      <c r="CZ1100" s="179" t="str">
        <f t="shared" si="1284"/>
        <v>CZ$17</v>
      </c>
      <c r="DA1100" s="179" t="str">
        <f t="shared" si="1284"/>
        <v>DA$17</v>
      </c>
      <c r="DB1100" s="179" t="str">
        <f t="shared" si="1284"/>
        <v>DB$17</v>
      </c>
      <c r="DC1100" s="179" t="str">
        <f t="shared" si="1284"/>
        <v>DC$17</v>
      </c>
      <c r="DD1100" s="179" t="str">
        <f t="shared" si="1284"/>
        <v>DD$17</v>
      </c>
      <c r="DE1100" s="179" t="str">
        <f t="shared" si="1284"/>
        <v>DE$17</v>
      </c>
      <c r="DF1100" s="179" t="str">
        <f t="shared" si="1284"/>
        <v>DF$17</v>
      </c>
      <c r="DG1100" s="179" t="str">
        <f t="shared" si="1284"/>
        <v>DG$17</v>
      </c>
      <c r="DH1100" s="179" t="str">
        <f t="shared" si="1284"/>
        <v>DH$17</v>
      </c>
      <c r="DI1100" s="179" t="str">
        <f t="shared" si="1284"/>
        <v>DI$17</v>
      </c>
      <c r="DJ1100" s="179" t="str">
        <f t="shared" si="1284"/>
        <v>DJ$17</v>
      </c>
      <c r="DK1100" s="179" t="str">
        <f t="shared" si="1284"/>
        <v>DK$17</v>
      </c>
      <c r="DL1100" s="179" t="str">
        <f t="shared" si="1284"/>
        <v>DL$17</v>
      </c>
    </row>
    <row r="1101" spans="1:116" x14ac:dyDescent="0.4">
      <c r="B1101" t="s">
        <v>332</v>
      </c>
      <c r="D1101" t="s">
        <v>766</v>
      </c>
      <c r="E1101" s="8" t="str">
        <f t="shared" ref="E1101:E1104" si="1285">ROW()&amp;" "&amp;D1101</f>
        <v>1101 FAINT-S</v>
      </c>
      <c r="G1101" s="136" t="str">
        <f>G1078</f>
        <v>Volume driven secondary intangible assets:</v>
      </c>
      <c r="H1101" s="12"/>
      <c r="I1101" s="60"/>
      <c r="J1101" s="60"/>
      <c r="K1101" s="15"/>
      <c r="L1101" s="15"/>
      <c r="M1101" s="15"/>
      <c r="N1101" s="15"/>
      <c r="O1101" s="15"/>
      <c r="P1101" s="15"/>
      <c r="R1101" s="15"/>
      <c r="S1101" s="179">
        <f t="shared" ref="S1101:AX1101" si="1286">S1074</f>
        <v>0</v>
      </c>
      <c r="T1101" s="179">
        <f t="shared" si="1286"/>
        <v>0</v>
      </c>
      <c r="U1101" s="179">
        <f t="shared" si="1286"/>
        <v>0</v>
      </c>
      <c r="V1101" s="179">
        <f t="shared" si="1286"/>
        <v>0</v>
      </c>
      <c r="W1101" s="179">
        <f t="shared" si="1286"/>
        <v>0</v>
      </c>
      <c r="X1101" s="179">
        <f t="shared" si="1286"/>
        <v>0</v>
      </c>
      <c r="Y1101" s="179">
        <f t="shared" si="1286"/>
        <v>0</v>
      </c>
      <c r="Z1101" s="179">
        <f t="shared" si="1286"/>
        <v>0</v>
      </c>
      <c r="AA1101" s="179">
        <f t="shared" si="1286"/>
        <v>0</v>
      </c>
      <c r="AB1101" s="179">
        <f t="shared" si="1286"/>
        <v>0</v>
      </c>
      <c r="AC1101" s="179">
        <f t="shared" si="1286"/>
        <v>0</v>
      </c>
      <c r="AD1101" s="179">
        <f t="shared" si="1286"/>
        <v>0</v>
      </c>
      <c r="AE1101" s="179">
        <f t="shared" si="1286"/>
        <v>0</v>
      </c>
      <c r="AF1101" s="179">
        <f t="shared" si="1286"/>
        <v>0</v>
      </c>
      <c r="AG1101" s="179">
        <f t="shared" si="1286"/>
        <v>0</v>
      </c>
      <c r="AH1101" s="179">
        <f t="shared" si="1286"/>
        <v>0</v>
      </c>
      <c r="AI1101" s="179">
        <f t="shared" si="1286"/>
        <v>0</v>
      </c>
      <c r="AJ1101" s="179">
        <f t="shared" si="1286"/>
        <v>0</v>
      </c>
      <c r="AK1101" s="179">
        <f t="shared" si="1286"/>
        <v>0</v>
      </c>
      <c r="AL1101" s="179">
        <f t="shared" si="1286"/>
        <v>0</v>
      </c>
      <c r="AM1101" s="179">
        <f t="shared" si="1286"/>
        <v>0</v>
      </c>
      <c r="AN1101" s="179">
        <f t="shared" si="1286"/>
        <v>0</v>
      </c>
      <c r="AO1101" s="179">
        <f t="shared" si="1286"/>
        <v>0</v>
      </c>
      <c r="AP1101" s="179">
        <f t="shared" si="1286"/>
        <v>0</v>
      </c>
      <c r="AQ1101" s="179">
        <f t="shared" si="1286"/>
        <v>0</v>
      </c>
      <c r="AR1101" s="179">
        <f t="shared" si="1286"/>
        <v>0</v>
      </c>
      <c r="AS1101" s="179">
        <f t="shared" si="1286"/>
        <v>0</v>
      </c>
      <c r="AT1101" s="179">
        <f t="shared" si="1286"/>
        <v>0</v>
      </c>
      <c r="AU1101" s="179">
        <f t="shared" si="1286"/>
        <v>0</v>
      </c>
      <c r="AV1101" s="179">
        <f t="shared" si="1286"/>
        <v>0</v>
      </c>
      <c r="AW1101" s="179">
        <f t="shared" si="1286"/>
        <v>0</v>
      </c>
      <c r="AX1101" s="179">
        <f t="shared" si="1286"/>
        <v>0</v>
      </c>
      <c r="AY1101" s="179">
        <f t="shared" ref="AY1101:CD1101" si="1287">AY1074</f>
        <v>0</v>
      </c>
      <c r="AZ1101" s="179">
        <f t="shared" si="1287"/>
        <v>0</v>
      </c>
      <c r="BA1101" s="179">
        <f t="shared" si="1287"/>
        <v>0</v>
      </c>
      <c r="BB1101" s="179">
        <f t="shared" si="1287"/>
        <v>0</v>
      </c>
      <c r="BC1101" s="179">
        <f t="shared" si="1287"/>
        <v>0</v>
      </c>
      <c r="BD1101" s="179">
        <f t="shared" si="1287"/>
        <v>0</v>
      </c>
      <c r="BE1101" s="179">
        <f t="shared" si="1287"/>
        <v>0</v>
      </c>
      <c r="BF1101" s="179">
        <f t="shared" si="1287"/>
        <v>0</v>
      </c>
      <c r="BG1101" s="179">
        <f t="shared" si="1287"/>
        <v>0</v>
      </c>
      <c r="BH1101" s="179">
        <f t="shared" si="1287"/>
        <v>0</v>
      </c>
      <c r="BI1101" s="179">
        <f t="shared" si="1287"/>
        <v>0</v>
      </c>
      <c r="BJ1101" s="179">
        <f t="shared" si="1287"/>
        <v>0</v>
      </c>
      <c r="BK1101" s="179">
        <f t="shared" si="1287"/>
        <v>0</v>
      </c>
      <c r="BL1101" s="179">
        <f t="shared" si="1287"/>
        <v>0</v>
      </c>
      <c r="BM1101" s="179">
        <f t="shared" si="1287"/>
        <v>0</v>
      </c>
      <c r="BN1101" s="179">
        <f t="shared" si="1287"/>
        <v>0</v>
      </c>
      <c r="BO1101" s="179">
        <f t="shared" si="1287"/>
        <v>0</v>
      </c>
      <c r="BP1101" s="179">
        <f t="shared" si="1287"/>
        <v>0</v>
      </c>
      <c r="BQ1101" s="179">
        <f t="shared" si="1287"/>
        <v>0</v>
      </c>
      <c r="BR1101" s="179">
        <f t="shared" si="1287"/>
        <v>0</v>
      </c>
      <c r="BS1101" s="179">
        <f t="shared" si="1287"/>
        <v>0</v>
      </c>
      <c r="BT1101" s="179">
        <f t="shared" si="1287"/>
        <v>0</v>
      </c>
      <c r="BU1101" s="179">
        <f t="shared" si="1287"/>
        <v>0</v>
      </c>
      <c r="BV1101" s="179">
        <f t="shared" si="1287"/>
        <v>0</v>
      </c>
      <c r="BW1101" s="179">
        <f t="shared" si="1287"/>
        <v>0</v>
      </c>
      <c r="BX1101" s="179">
        <f t="shared" si="1287"/>
        <v>0</v>
      </c>
      <c r="BY1101" s="179">
        <f t="shared" si="1287"/>
        <v>0</v>
      </c>
      <c r="BZ1101" s="179">
        <f t="shared" si="1287"/>
        <v>0</v>
      </c>
      <c r="CA1101" s="179">
        <f t="shared" si="1287"/>
        <v>0</v>
      </c>
      <c r="CB1101" s="179">
        <f t="shared" si="1287"/>
        <v>0</v>
      </c>
      <c r="CC1101" s="179">
        <f t="shared" si="1287"/>
        <v>0</v>
      </c>
      <c r="CD1101" s="179">
        <f t="shared" si="1287"/>
        <v>0</v>
      </c>
      <c r="CE1101" s="179">
        <f t="shared" ref="CE1101:CL1101" si="1288">CE1074</f>
        <v>0</v>
      </c>
      <c r="CF1101" s="179">
        <f t="shared" si="1288"/>
        <v>0</v>
      </c>
      <c r="CG1101" s="179">
        <f t="shared" si="1288"/>
        <v>0</v>
      </c>
      <c r="CH1101" s="179">
        <f t="shared" si="1288"/>
        <v>0</v>
      </c>
      <c r="CI1101" s="179">
        <f t="shared" si="1288"/>
        <v>0</v>
      </c>
      <c r="CJ1101" s="179">
        <f t="shared" si="1288"/>
        <v>0</v>
      </c>
      <c r="CK1101" s="179">
        <f t="shared" si="1288"/>
        <v>0</v>
      </c>
      <c r="CL1101" s="179">
        <f t="shared" si="1288"/>
        <v>0</v>
      </c>
      <c r="CN1101" s="60"/>
      <c r="CO1101" s="179">
        <f t="shared" ref="CO1101:DL1101" si="1289">CO1074</f>
        <v>0</v>
      </c>
      <c r="CP1101" s="179">
        <f t="shared" si="1289"/>
        <v>0</v>
      </c>
      <c r="CQ1101" s="179">
        <f t="shared" si="1289"/>
        <v>0</v>
      </c>
      <c r="CR1101" s="179">
        <f t="shared" si="1289"/>
        <v>0</v>
      </c>
      <c r="CS1101" s="179">
        <f t="shared" si="1289"/>
        <v>0</v>
      </c>
      <c r="CT1101" s="179">
        <f t="shared" si="1289"/>
        <v>0</v>
      </c>
      <c r="CU1101" s="179">
        <f t="shared" si="1289"/>
        <v>0</v>
      </c>
      <c r="CV1101" s="179">
        <f t="shared" si="1289"/>
        <v>0</v>
      </c>
      <c r="CW1101" s="179">
        <f t="shared" si="1289"/>
        <v>0</v>
      </c>
      <c r="CX1101" s="179">
        <f t="shared" si="1289"/>
        <v>0</v>
      </c>
      <c r="CY1101" s="179">
        <f t="shared" si="1289"/>
        <v>0</v>
      </c>
      <c r="CZ1101" s="179">
        <f t="shared" si="1289"/>
        <v>0</v>
      </c>
      <c r="DA1101" s="179">
        <f t="shared" si="1289"/>
        <v>0</v>
      </c>
      <c r="DB1101" s="179">
        <f t="shared" si="1289"/>
        <v>0</v>
      </c>
      <c r="DC1101" s="179">
        <f t="shared" si="1289"/>
        <v>0</v>
      </c>
      <c r="DD1101" s="179">
        <f t="shared" si="1289"/>
        <v>0</v>
      </c>
      <c r="DE1101" s="179">
        <f t="shared" si="1289"/>
        <v>0</v>
      </c>
      <c r="DF1101" s="179">
        <f t="shared" si="1289"/>
        <v>0</v>
      </c>
      <c r="DG1101" s="179">
        <f t="shared" si="1289"/>
        <v>0</v>
      </c>
      <c r="DH1101" s="179">
        <f t="shared" si="1289"/>
        <v>0</v>
      </c>
      <c r="DI1101" s="179">
        <f t="shared" si="1289"/>
        <v>0</v>
      </c>
      <c r="DJ1101" s="179">
        <f t="shared" si="1289"/>
        <v>0</v>
      </c>
      <c r="DK1101" s="179">
        <f t="shared" si="1289"/>
        <v>0</v>
      </c>
      <c r="DL1101" s="179">
        <f t="shared" si="1289"/>
        <v>0</v>
      </c>
    </row>
    <row r="1102" spans="1:116" x14ac:dyDescent="0.4">
      <c r="B1102" t="s">
        <v>332</v>
      </c>
      <c r="D1102" t="s">
        <v>766</v>
      </c>
      <c r="E1102" s="8" t="str">
        <f t="shared" ref="E1102" si="1290">ROW()&amp;" "&amp;D1102</f>
        <v>1102 FAINT-S</v>
      </c>
      <c r="G1102" s="241" t="str">
        <f>IFERROR(SUBSTITUTE(TRIM(MID(G1078, SEARCH("-", G1078) + 1, LEN(G1078))),":",""),"no unit")</f>
        <v>no unit</v>
      </c>
      <c r="H1102" s="12"/>
      <c r="I1102" s="60"/>
      <c r="J1102" s="60"/>
      <c r="K1102" s="15"/>
      <c r="L1102" s="15"/>
      <c r="M1102" s="15"/>
      <c r="N1102" s="15"/>
      <c r="O1102" s="15"/>
      <c r="P1102" s="15"/>
      <c r="R1102" s="15"/>
      <c r="S1102" s="179"/>
      <c r="T1102" s="179"/>
      <c r="U1102" s="179"/>
      <c r="V1102" s="179"/>
      <c r="W1102" s="179"/>
      <c r="X1102" s="179"/>
      <c r="Y1102" s="179"/>
      <c r="Z1102" s="179"/>
      <c r="AA1102" s="179"/>
      <c r="AB1102" s="179"/>
      <c r="AC1102" s="179"/>
      <c r="AD1102" s="179"/>
      <c r="AE1102" s="179"/>
      <c r="AF1102" s="179"/>
      <c r="AG1102" s="179"/>
      <c r="AH1102" s="179"/>
      <c r="AI1102" s="179"/>
      <c r="AJ1102" s="179"/>
      <c r="AK1102" s="179"/>
      <c r="AL1102" s="179"/>
      <c r="AM1102" s="179"/>
      <c r="AN1102" s="179"/>
      <c r="AO1102" s="179"/>
      <c r="AP1102" s="179"/>
      <c r="AQ1102" s="179"/>
      <c r="AR1102" s="179"/>
      <c r="AS1102" s="179"/>
      <c r="AT1102" s="179"/>
      <c r="AU1102" s="179"/>
      <c r="AV1102" s="179"/>
      <c r="AW1102" s="179"/>
      <c r="AX1102" s="179"/>
      <c r="AY1102" s="179"/>
      <c r="AZ1102" s="179"/>
      <c r="BA1102" s="179"/>
      <c r="BB1102" s="179"/>
      <c r="BC1102" s="179"/>
      <c r="BD1102" s="179"/>
      <c r="BE1102" s="179"/>
      <c r="BF1102" s="179"/>
      <c r="BG1102" s="179"/>
      <c r="BH1102" s="179"/>
      <c r="BI1102" s="179"/>
      <c r="BJ1102" s="179"/>
      <c r="BK1102" s="179"/>
      <c r="BL1102" s="179"/>
      <c r="BM1102" s="179"/>
      <c r="BN1102" s="179"/>
      <c r="BO1102" s="179"/>
      <c r="BP1102" s="179"/>
      <c r="BQ1102" s="179"/>
      <c r="BR1102" s="179"/>
      <c r="BS1102" s="179"/>
      <c r="BT1102" s="179"/>
      <c r="BU1102" s="179"/>
      <c r="BV1102" s="179"/>
      <c r="BW1102" s="179"/>
      <c r="BX1102" s="179"/>
      <c r="BY1102" s="179"/>
      <c r="BZ1102" s="179"/>
      <c r="CA1102" s="179"/>
      <c r="CB1102" s="179"/>
      <c r="CC1102" s="179"/>
      <c r="CD1102" s="179"/>
      <c r="CE1102" s="179"/>
      <c r="CF1102" s="179"/>
      <c r="CG1102" s="179"/>
      <c r="CH1102" s="179"/>
      <c r="CI1102" s="179"/>
      <c r="CJ1102" s="179"/>
      <c r="CK1102" s="179"/>
      <c r="CL1102" s="179"/>
      <c r="CN1102" s="60"/>
      <c r="CO1102" s="179"/>
      <c r="CP1102" s="179"/>
      <c r="CQ1102" s="179"/>
      <c r="CR1102" s="179"/>
      <c r="CS1102" s="179"/>
      <c r="CT1102" s="179"/>
      <c r="CU1102" s="179"/>
      <c r="CV1102" s="179"/>
      <c r="CW1102" s="179"/>
      <c r="CX1102" s="179"/>
      <c r="CY1102" s="179"/>
      <c r="CZ1102" s="179"/>
      <c r="DA1102" s="179"/>
      <c r="DB1102" s="179"/>
      <c r="DC1102" s="179"/>
      <c r="DD1102" s="179"/>
      <c r="DE1102" s="179"/>
      <c r="DF1102" s="179"/>
      <c r="DG1102" s="179"/>
      <c r="DH1102" s="179"/>
      <c r="DI1102" s="179"/>
      <c r="DJ1102" s="179"/>
      <c r="DK1102" s="179"/>
      <c r="DL1102" s="179"/>
    </row>
    <row r="1103" spans="1:116" x14ac:dyDescent="0.4">
      <c r="A1103" s="3"/>
      <c r="B1103" t="s">
        <v>332</v>
      </c>
      <c r="D1103" t="s">
        <v>766</v>
      </c>
      <c r="E1103" s="8" t="str">
        <f t="shared" si="1285"/>
        <v>1103 FAINT-S</v>
      </c>
      <c r="G1103" s="191" t="str">
        <f>G1076</f>
        <v>Secondary revenue driver</v>
      </c>
      <c r="H1103" s="90"/>
      <c r="I1103" s="213"/>
      <c r="J1103" s="213"/>
      <c r="K1103" s="214"/>
      <c r="L1103" s="214"/>
      <c r="M1103" s="214"/>
      <c r="N1103" s="214"/>
      <c r="O1103" s="214"/>
      <c r="P1103" s="214"/>
      <c r="R1103" s="214"/>
      <c r="S1103" s="4" t="str">
        <f t="shared" ref="S1103:AX1103" si="1291">ADDRESS(ROW(S1095),COLUMN(S1095),2)</f>
        <v>S$1095</v>
      </c>
      <c r="T1103" s="4" t="str">
        <f t="shared" si="1291"/>
        <v>T$1095</v>
      </c>
      <c r="U1103" s="4" t="str">
        <f t="shared" si="1291"/>
        <v>U$1095</v>
      </c>
      <c r="V1103" s="4" t="str">
        <f t="shared" si="1291"/>
        <v>V$1095</v>
      </c>
      <c r="W1103" s="4" t="str">
        <f t="shared" si="1291"/>
        <v>W$1095</v>
      </c>
      <c r="X1103" s="4" t="str">
        <f t="shared" si="1291"/>
        <v>X$1095</v>
      </c>
      <c r="Y1103" s="4" t="str">
        <f t="shared" si="1291"/>
        <v>Y$1095</v>
      </c>
      <c r="Z1103" s="4" t="str">
        <f t="shared" si="1291"/>
        <v>Z$1095</v>
      </c>
      <c r="AA1103" s="4" t="str">
        <f t="shared" si="1291"/>
        <v>AA$1095</v>
      </c>
      <c r="AB1103" s="4" t="str">
        <f t="shared" si="1291"/>
        <v>AB$1095</v>
      </c>
      <c r="AC1103" s="4" t="str">
        <f t="shared" si="1291"/>
        <v>AC$1095</v>
      </c>
      <c r="AD1103" s="4" t="str">
        <f t="shared" si="1291"/>
        <v>AD$1095</v>
      </c>
      <c r="AE1103" s="4" t="str">
        <f t="shared" si="1291"/>
        <v>AE$1095</v>
      </c>
      <c r="AF1103" s="4" t="str">
        <f t="shared" si="1291"/>
        <v>AF$1095</v>
      </c>
      <c r="AG1103" s="4" t="str">
        <f t="shared" si="1291"/>
        <v>AG$1095</v>
      </c>
      <c r="AH1103" s="4" t="str">
        <f t="shared" si="1291"/>
        <v>AH$1095</v>
      </c>
      <c r="AI1103" s="4" t="str">
        <f t="shared" si="1291"/>
        <v>AI$1095</v>
      </c>
      <c r="AJ1103" s="4" t="str">
        <f t="shared" si="1291"/>
        <v>AJ$1095</v>
      </c>
      <c r="AK1103" s="4" t="str">
        <f t="shared" si="1291"/>
        <v>AK$1095</v>
      </c>
      <c r="AL1103" s="4" t="str">
        <f t="shared" si="1291"/>
        <v>AL$1095</v>
      </c>
      <c r="AM1103" s="4" t="str">
        <f t="shared" si="1291"/>
        <v>AM$1095</v>
      </c>
      <c r="AN1103" s="4" t="str">
        <f t="shared" si="1291"/>
        <v>AN$1095</v>
      </c>
      <c r="AO1103" s="4" t="str">
        <f t="shared" si="1291"/>
        <v>AO$1095</v>
      </c>
      <c r="AP1103" s="4" t="str">
        <f t="shared" si="1291"/>
        <v>AP$1095</v>
      </c>
      <c r="AQ1103" s="4" t="str">
        <f t="shared" si="1291"/>
        <v>AQ$1095</v>
      </c>
      <c r="AR1103" s="4" t="str">
        <f t="shared" si="1291"/>
        <v>AR$1095</v>
      </c>
      <c r="AS1103" s="4" t="str">
        <f t="shared" si="1291"/>
        <v>AS$1095</v>
      </c>
      <c r="AT1103" s="4" t="str">
        <f t="shared" si="1291"/>
        <v>AT$1095</v>
      </c>
      <c r="AU1103" s="4" t="str">
        <f t="shared" si="1291"/>
        <v>AU$1095</v>
      </c>
      <c r="AV1103" s="4" t="str">
        <f t="shared" si="1291"/>
        <v>AV$1095</v>
      </c>
      <c r="AW1103" s="4" t="str">
        <f t="shared" si="1291"/>
        <v>AW$1095</v>
      </c>
      <c r="AX1103" s="4" t="str">
        <f t="shared" si="1291"/>
        <v>AX$1095</v>
      </c>
      <c r="AY1103" s="4" t="str">
        <f t="shared" ref="AY1103:CD1103" si="1292">ADDRESS(ROW(AY1095),COLUMN(AY1095),2)</f>
        <v>AY$1095</v>
      </c>
      <c r="AZ1103" s="4" t="str">
        <f t="shared" si="1292"/>
        <v>AZ$1095</v>
      </c>
      <c r="BA1103" s="4" t="str">
        <f t="shared" si="1292"/>
        <v>BA$1095</v>
      </c>
      <c r="BB1103" s="4" t="str">
        <f t="shared" si="1292"/>
        <v>BB$1095</v>
      </c>
      <c r="BC1103" s="4" t="str">
        <f t="shared" si="1292"/>
        <v>BC$1095</v>
      </c>
      <c r="BD1103" s="4" t="str">
        <f t="shared" si="1292"/>
        <v>BD$1095</v>
      </c>
      <c r="BE1103" s="4" t="str">
        <f t="shared" si="1292"/>
        <v>BE$1095</v>
      </c>
      <c r="BF1103" s="4" t="str">
        <f t="shared" si="1292"/>
        <v>BF$1095</v>
      </c>
      <c r="BG1103" s="4" t="str">
        <f t="shared" si="1292"/>
        <v>BG$1095</v>
      </c>
      <c r="BH1103" s="4" t="str">
        <f t="shared" si="1292"/>
        <v>BH$1095</v>
      </c>
      <c r="BI1103" s="4" t="str">
        <f t="shared" si="1292"/>
        <v>BI$1095</v>
      </c>
      <c r="BJ1103" s="4" t="str">
        <f t="shared" si="1292"/>
        <v>BJ$1095</v>
      </c>
      <c r="BK1103" s="4" t="str">
        <f t="shared" si="1292"/>
        <v>BK$1095</v>
      </c>
      <c r="BL1103" s="4" t="str">
        <f t="shared" si="1292"/>
        <v>BL$1095</v>
      </c>
      <c r="BM1103" s="4" t="str">
        <f t="shared" si="1292"/>
        <v>BM$1095</v>
      </c>
      <c r="BN1103" s="4" t="str">
        <f t="shared" si="1292"/>
        <v>BN$1095</v>
      </c>
      <c r="BO1103" s="4" t="str">
        <f t="shared" si="1292"/>
        <v>BO$1095</v>
      </c>
      <c r="BP1103" s="4" t="str">
        <f t="shared" si="1292"/>
        <v>BP$1095</v>
      </c>
      <c r="BQ1103" s="4" t="str">
        <f t="shared" si="1292"/>
        <v>BQ$1095</v>
      </c>
      <c r="BR1103" s="4" t="str">
        <f t="shared" si="1292"/>
        <v>BR$1095</v>
      </c>
      <c r="BS1103" s="4" t="str">
        <f t="shared" si="1292"/>
        <v>BS$1095</v>
      </c>
      <c r="BT1103" s="4" t="str">
        <f t="shared" si="1292"/>
        <v>BT$1095</v>
      </c>
      <c r="BU1103" s="4" t="str">
        <f t="shared" si="1292"/>
        <v>BU$1095</v>
      </c>
      <c r="BV1103" s="4" t="str">
        <f t="shared" si="1292"/>
        <v>BV$1095</v>
      </c>
      <c r="BW1103" s="4" t="str">
        <f t="shared" si="1292"/>
        <v>BW$1095</v>
      </c>
      <c r="BX1103" s="4" t="str">
        <f t="shared" si="1292"/>
        <v>BX$1095</v>
      </c>
      <c r="BY1103" s="4" t="str">
        <f t="shared" si="1292"/>
        <v>BY$1095</v>
      </c>
      <c r="BZ1103" s="4" t="str">
        <f t="shared" si="1292"/>
        <v>BZ$1095</v>
      </c>
      <c r="CA1103" s="4" t="str">
        <f t="shared" si="1292"/>
        <v>CA$1095</v>
      </c>
      <c r="CB1103" s="4" t="str">
        <f t="shared" si="1292"/>
        <v>CB$1095</v>
      </c>
      <c r="CC1103" s="4" t="str">
        <f t="shared" si="1292"/>
        <v>CC$1095</v>
      </c>
      <c r="CD1103" s="4" t="str">
        <f t="shared" si="1292"/>
        <v>CD$1095</v>
      </c>
      <c r="CE1103" s="4" t="str">
        <f t="shared" ref="CE1103:CL1103" si="1293">ADDRESS(ROW(CE1095),COLUMN(CE1095),2)</f>
        <v>CE$1095</v>
      </c>
      <c r="CF1103" s="4" t="str">
        <f t="shared" si="1293"/>
        <v>CF$1095</v>
      </c>
      <c r="CG1103" s="4" t="str">
        <f t="shared" si="1293"/>
        <v>CG$1095</v>
      </c>
      <c r="CH1103" s="4" t="str">
        <f t="shared" si="1293"/>
        <v>CH$1095</v>
      </c>
      <c r="CI1103" s="4" t="str">
        <f t="shared" si="1293"/>
        <v>CI$1095</v>
      </c>
      <c r="CJ1103" s="4" t="str">
        <f t="shared" si="1293"/>
        <v>CJ$1095</v>
      </c>
      <c r="CK1103" s="4" t="str">
        <f t="shared" si="1293"/>
        <v>CK$1095</v>
      </c>
      <c r="CL1103" s="4" t="str">
        <f t="shared" si="1293"/>
        <v>CL$1095</v>
      </c>
      <c r="CN1103" s="213"/>
      <c r="CO1103" s="4" t="str">
        <f t="shared" ref="CO1103:DL1103" si="1294">ADDRESS(ROW(CO1095),COLUMN(CO1095),2)</f>
        <v>CO$1095</v>
      </c>
      <c r="CP1103" s="4" t="str">
        <f t="shared" si="1294"/>
        <v>CP$1095</v>
      </c>
      <c r="CQ1103" s="4" t="str">
        <f t="shared" si="1294"/>
        <v>CQ$1095</v>
      </c>
      <c r="CR1103" s="4" t="str">
        <f t="shared" si="1294"/>
        <v>CR$1095</v>
      </c>
      <c r="CS1103" s="4" t="str">
        <f t="shared" si="1294"/>
        <v>CS$1095</v>
      </c>
      <c r="CT1103" s="4" t="str">
        <f t="shared" si="1294"/>
        <v>CT$1095</v>
      </c>
      <c r="CU1103" s="4" t="str">
        <f t="shared" si="1294"/>
        <v>CU$1095</v>
      </c>
      <c r="CV1103" s="4" t="str">
        <f t="shared" si="1294"/>
        <v>CV$1095</v>
      </c>
      <c r="CW1103" s="4" t="str">
        <f t="shared" si="1294"/>
        <v>CW$1095</v>
      </c>
      <c r="CX1103" s="4" t="str">
        <f t="shared" si="1294"/>
        <v>CX$1095</v>
      </c>
      <c r="CY1103" s="4" t="str">
        <f t="shared" si="1294"/>
        <v>CY$1095</v>
      </c>
      <c r="CZ1103" s="4" t="str">
        <f t="shared" si="1294"/>
        <v>CZ$1095</v>
      </c>
      <c r="DA1103" s="4" t="str">
        <f t="shared" si="1294"/>
        <v>DA$1095</v>
      </c>
      <c r="DB1103" s="4" t="str">
        <f t="shared" si="1294"/>
        <v>DB$1095</v>
      </c>
      <c r="DC1103" s="4" t="str">
        <f t="shared" si="1294"/>
        <v>DC$1095</v>
      </c>
      <c r="DD1103" s="4" t="str">
        <f t="shared" si="1294"/>
        <v>DD$1095</v>
      </c>
      <c r="DE1103" s="4" t="str">
        <f t="shared" si="1294"/>
        <v>DE$1095</v>
      </c>
      <c r="DF1103" s="4" t="str">
        <f t="shared" si="1294"/>
        <v>DF$1095</v>
      </c>
      <c r="DG1103" s="4" t="str">
        <f t="shared" si="1294"/>
        <v>DG$1095</v>
      </c>
      <c r="DH1103" s="4" t="str">
        <f t="shared" si="1294"/>
        <v>DH$1095</v>
      </c>
      <c r="DI1103" s="4" t="str">
        <f t="shared" si="1294"/>
        <v>DI$1095</v>
      </c>
      <c r="DJ1103" s="4" t="str">
        <f t="shared" si="1294"/>
        <v>DJ$1095</v>
      </c>
      <c r="DK1103" s="4" t="str">
        <f t="shared" si="1294"/>
        <v>DK$1095</v>
      </c>
      <c r="DL1103" s="4" t="str">
        <f t="shared" si="1294"/>
        <v>DL$1095</v>
      </c>
    </row>
    <row r="1104" spans="1:116" x14ac:dyDescent="0.4">
      <c r="B1104" t="s">
        <v>332</v>
      </c>
      <c r="D1104" t="s">
        <v>766</v>
      </c>
      <c r="E1104" s="8" t="str">
        <f t="shared" si="1285"/>
        <v>1104 FAINT-S</v>
      </c>
      <c r="G1104" s="136" t="str">
        <f>G1077</f>
        <v>Secondary volume driver</v>
      </c>
      <c r="H1104" s="12"/>
      <c r="I1104" s="60"/>
      <c r="J1104" s="60"/>
      <c r="K1104" s="15"/>
      <c r="L1104" s="15"/>
      <c r="M1104" s="15"/>
      <c r="N1104" s="15"/>
      <c r="O1104" s="15"/>
      <c r="P1104" s="15"/>
      <c r="R1104" s="15"/>
      <c r="S1104" s="179" t="str">
        <f t="shared" ref="S1104:AX1104" si="1295">S1077</f>
        <v>S$19</v>
      </c>
      <c r="T1104" s="179" t="str">
        <f t="shared" si="1295"/>
        <v>T$19</v>
      </c>
      <c r="U1104" s="179" t="str">
        <f t="shared" si="1295"/>
        <v>U$19</v>
      </c>
      <c r="V1104" s="179" t="str">
        <f t="shared" si="1295"/>
        <v>V$19</v>
      </c>
      <c r="W1104" s="179" t="str">
        <f t="shared" si="1295"/>
        <v>W$19</v>
      </c>
      <c r="X1104" s="179" t="str">
        <f t="shared" si="1295"/>
        <v>X$19</v>
      </c>
      <c r="Y1104" s="179" t="str">
        <f t="shared" si="1295"/>
        <v>Y$19</v>
      </c>
      <c r="Z1104" s="179" t="str">
        <f t="shared" si="1295"/>
        <v>Z$19</v>
      </c>
      <c r="AA1104" s="179" t="str">
        <f t="shared" si="1295"/>
        <v>AA$19</v>
      </c>
      <c r="AB1104" s="179" t="str">
        <f t="shared" si="1295"/>
        <v>AB$19</v>
      </c>
      <c r="AC1104" s="179" t="str">
        <f t="shared" si="1295"/>
        <v>AC$19</v>
      </c>
      <c r="AD1104" s="179" t="str">
        <f t="shared" si="1295"/>
        <v>AD$19</v>
      </c>
      <c r="AE1104" s="179" t="str">
        <f t="shared" si="1295"/>
        <v>AE$19</v>
      </c>
      <c r="AF1104" s="179" t="str">
        <f t="shared" si="1295"/>
        <v>AF$19</v>
      </c>
      <c r="AG1104" s="179" t="str">
        <f t="shared" si="1295"/>
        <v>AG$19</v>
      </c>
      <c r="AH1104" s="179" t="str">
        <f t="shared" si="1295"/>
        <v>AH$19</v>
      </c>
      <c r="AI1104" s="179" t="str">
        <f t="shared" si="1295"/>
        <v>AI$19</v>
      </c>
      <c r="AJ1104" s="179" t="str">
        <f t="shared" si="1295"/>
        <v>AJ$19</v>
      </c>
      <c r="AK1104" s="179" t="str">
        <f t="shared" si="1295"/>
        <v>AK$19</v>
      </c>
      <c r="AL1104" s="179" t="str">
        <f t="shared" si="1295"/>
        <v>AL$19</v>
      </c>
      <c r="AM1104" s="179" t="str">
        <f t="shared" si="1295"/>
        <v>AM$19</v>
      </c>
      <c r="AN1104" s="179" t="str">
        <f t="shared" si="1295"/>
        <v>AN$19</v>
      </c>
      <c r="AO1104" s="179" t="str">
        <f t="shared" si="1295"/>
        <v>AO$19</v>
      </c>
      <c r="AP1104" s="179" t="str">
        <f t="shared" si="1295"/>
        <v>AP$19</v>
      </c>
      <c r="AQ1104" s="179" t="str">
        <f t="shared" si="1295"/>
        <v>AQ$19</v>
      </c>
      <c r="AR1104" s="179" t="str">
        <f t="shared" si="1295"/>
        <v>AR$19</v>
      </c>
      <c r="AS1104" s="179" t="str">
        <f t="shared" si="1295"/>
        <v>AS$19</v>
      </c>
      <c r="AT1104" s="179" t="str">
        <f t="shared" si="1295"/>
        <v>AT$19</v>
      </c>
      <c r="AU1104" s="179" t="str">
        <f t="shared" si="1295"/>
        <v>AU$19</v>
      </c>
      <c r="AV1104" s="179" t="str">
        <f t="shared" si="1295"/>
        <v>AV$19</v>
      </c>
      <c r="AW1104" s="179" t="str">
        <f t="shared" si="1295"/>
        <v>AW$19</v>
      </c>
      <c r="AX1104" s="179" t="str">
        <f t="shared" si="1295"/>
        <v>AX$19</v>
      </c>
      <c r="AY1104" s="179" t="str">
        <f t="shared" ref="AY1104:CD1104" si="1296">AY1077</f>
        <v>AY$19</v>
      </c>
      <c r="AZ1104" s="179" t="str">
        <f t="shared" si="1296"/>
        <v>AZ$19</v>
      </c>
      <c r="BA1104" s="179" t="str">
        <f t="shared" si="1296"/>
        <v>BA$19</v>
      </c>
      <c r="BB1104" s="179" t="str">
        <f t="shared" si="1296"/>
        <v>BB$19</v>
      </c>
      <c r="BC1104" s="179" t="str">
        <f t="shared" si="1296"/>
        <v>BC$19</v>
      </c>
      <c r="BD1104" s="179" t="str">
        <f t="shared" si="1296"/>
        <v>BD$19</v>
      </c>
      <c r="BE1104" s="179" t="str">
        <f t="shared" si="1296"/>
        <v>BE$19</v>
      </c>
      <c r="BF1104" s="179" t="str">
        <f t="shared" si="1296"/>
        <v>BF$19</v>
      </c>
      <c r="BG1104" s="179" t="str">
        <f t="shared" si="1296"/>
        <v>BG$19</v>
      </c>
      <c r="BH1104" s="179" t="str">
        <f t="shared" si="1296"/>
        <v>BH$19</v>
      </c>
      <c r="BI1104" s="179" t="str">
        <f t="shared" si="1296"/>
        <v>BI$19</v>
      </c>
      <c r="BJ1104" s="179" t="str">
        <f t="shared" si="1296"/>
        <v>BJ$19</v>
      </c>
      <c r="BK1104" s="179" t="str">
        <f t="shared" si="1296"/>
        <v>BK$19</v>
      </c>
      <c r="BL1104" s="179" t="str">
        <f t="shared" si="1296"/>
        <v>BL$19</v>
      </c>
      <c r="BM1104" s="179" t="str">
        <f t="shared" si="1296"/>
        <v>BM$19</v>
      </c>
      <c r="BN1104" s="179" t="str">
        <f t="shared" si="1296"/>
        <v>BN$19</v>
      </c>
      <c r="BO1104" s="179" t="str">
        <f t="shared" si="1296"/>
        <v>BO$19</v>
      </c>
      <c r="BP1104" s="179" t="str">
        <f t="shared" si="1296"/>
        <v>BP$19</v>
      </c>
      <c r="BQ1104" s="179" t="str">
        <f t="shared" si="1296"/>
        <v>BQ$19</v>
      </c>
      <c r="BR1104" s="179" t="str">
        <f t="shared" si="1296"/>
        <v>BR$19</v>
      </c>
      <c r="BS1104" s="179" t="str">
        <f t="shared" si="1296"/>
        <v>BS$19</v>
      </c>
      <c r="BT1104" s="179" t="str">
        <f t="shared" si="1296"/>
        <v>BT$19</v>
      </c>
      <c r="BU1104" s="179" t="str">
        <f t="shared" si="1296"/>
        <v>BU$19</v>
      </c>
      <c r="BV1104" s="179" t="str">
        <f t="shared" si="1296"/>
        <v>BV$19</v>
      </c>
      <c r="BW1104" s="179" t="str">
        <f t="shared" si="1296"/>
        <v>BW$19</v>
      </c>
      <c r="BX1104" s="179" t="str">
        <f t="shared" si="1296"/>
        <v>BX$19</v>
      </c>
      <c r="BY1104" s="179" t="str">
        <f t="shared" si="1296"/>
        <v>BY$19</v>
      </c>
      <c r="BZ1104" s="179" t="str">
        <f t="shared" si="1296"/>
        <v>BZ$19</v>
      </c>
      <c r="CA1104" s="179" t="str">
        <f t="shared" si="1296"/>
        <v>CA$19</v>
      </c>
      <c r="CB1104" s="179" t="str">
        <f t="shared" si="1296"/>
        <v>CB$19</v>
      </c>
      <c r="CC1104" s="179" t="str">
        <f t="shared" si="1296"/>
        <v>CC$19</v>
      </c>
      <c r="CD1104" s="179" t="str">
        <f t="shared" si="1296"/>
        <v>CD$19</v>
      </c>
      <c r="CE1104" s="179" t="str">
        <f t="shared" ref="CE1104:CL1104" si="1297">CE1077</f>
        <v>CE$19</v>
      </c>
      <c r="CF1104" s="179" t="str">
        <f t="shared" si="1297"/>
        <v>CF$19</v>
      </c>
      <c r="CG1104" s="179" t="str">
        <f t="shared" si="1297"/>
        <v>CG$19</v>
      </c>
      <c r="CH1104" s="179" t="str">
        <f t="shared" si="1297"/>
        <v>CH$19</v>
      </c>
      <c r="CI1104" s="179" t="str">
        <f t="shared" si="1297"/>
        <v>CI$19</v>
      </c>
      <c r="CJ1104" s="179" t="str">
        <f t="shared" si="1297"/>
        <v>CJ$19</v>
      </c>
      <c r="CK1104" s="179" t="str">
        <f t="shared" si="1297"/>
        <v>CK$19</v>
      </c>
      <c r="CL1104" s="179" t="str">
        <f t="shared" si="1297"/>
        <v>CL$19</v>
      </c>
      <c r="CN1104" s="60"/>
      <c r="CO1104" s="179" t="str">
        <f t="shared" ref="CO1104:DL1104" si="1298">CO1077</f>
        <v>CO$19</v>
      </c>
      <c r="CP1104" s="179" t="str">
        <f t="shared" si="1298"/>
        <v>CP$19</v>
      </c>
      <c r="CQ1104" s="179" t="str">
        <f t="shared" si="1298"/>
        <v>CQ$19</v>
      </c>
      <c r="CR1104" s="179" t="str">
        <f t="shared" si="1298"/>
        <v>CR$19</v>
      </c>
      <c r="CS1104" s="179" t="str">
        <f t="shared" si="1298"/>
        <v>CS$19</v>
      </c>
      <c r="CT1104" s="179" t="str">
        <f t="shared" si="1298"/>
        <v>CT$19</v>
      </c>
      <c r="CU1104" s="179" t="str">
        <f t="shared" si="1298"/>
        <v>CU$19</v>
      </c>
      <c r="CV1104" s="179" t="str">
        <f t="shared" si="1298"/>
        <v>CV$19</v>
      </c>
      <c r="CW1104" s="179" t="str">
        <f t="shared" si="1298"/>
        <v>CW$19</v>
      </c>
      <c r="CX1104" s="179" t="str">
        <f t="shared" si="1298"/>
        <v>CX$19</v>
      </c>
      <c r="CY1104" s="179" t="str">
        <f t="shared" si="1298"/>
        <v>CY$19</v>
      </c>
      <c r="CZ1104" s="179" t="str">
        <f t="shared" si="1298"/>
        <v>CZ$19</v>
      </c>
      <c r="DA1104" s="179" t="str">
        <f t="shared" si="1298"/>
        <v>DA$19</v>
      </c>
      <c r="DB1104" s="179" t="str">
        <f t="shared" si="1298"/>
        <v>DB$19</v>
      </c>
      <c r="DC1104" s="179" t="str">
        <f t="shared" si="1298"/>
        <v>DC$19</v>
      </c>
      <c r="DD1104" s="179" t="str">
        <f t="shared" si="1298"/>
        <v>DD$19</v>
      </c>
      <c r="DE1104" s="179" t="str">
        <f t="shared" si="1298"/>
        <v>DE$19</v>
      </c>
      <c r="DF1104" s="179" t="str">
        <f t="shared" si="1298"/>
        <v>DF$19</v>
      </c>
      <c r="DG1104" s="179" t="str">
        <f t="shared" si="1298"/>
        <v>DG$19</v>
      </c>
      <c r="DH1104" s="179" t="str">
        <f t="shared" si="1298"/>
        <v>DH$19</v>
      </c>
      <c r="DI1104" s="179" t="str">
        <f t="shared" si="1298"/>
        <v>DI$19</v>
      </c>
      <c r="DJ1104" s="179" t="str">
        <f t="shared" si="1298"/>
        <v>DJ$19</v>
      </c>
      <c r="DK1104" s="179" t="str">
        <f t="shared" si="1298"/>
        <v>DK$19</v>
      </c>
      <c r="DL1104" s="179" t="str">
        <f t="shared" si="1298"/>
        <v>DL$19</v>
      </c>
    </row>
    <row r="1105" spans="1:116" x14ac:dyDescent="0.4">
      <c r="A1105" s="174"/>
      <c r="E1105" s="8"/>
      <c r="G1105" s="175" t="s">
        <v>490</v>
      </c>
      <c r="H1105" s="174"/>
      <c r="I1105" s="176"/>
      <c r="J1105" s="176"/>
      <c r="K1105" s="197"/>
      <c r="L1105" s="197"/>
      <c r="M1105" s="197"/>
      <c r="N1105" s="197"/>
      <c r="O1105" s="197"/>
      <c r="P1105" s="197"/>
      <c r="R1105" s="198"/>
      <c r="S1105" s="174"/>
      <c r="T1105" s="174"/>
      <c r="U1105" s="174"/>
      <c r="V1105" s="174"/>
      <c r="W1105" s="174"/>
      <c r="X1105" s="174"/>
      <c r="Y1105" s="174"/>
      <c r="Z1105" s="174"/>
      <c r="AA1105" s="174"/>
      <c r="AB1105" s="174"/>
      <c r="AC1105" s="174"/>
      <c r="AD1105" s="174"/>
      <c r="AE1105" s="174"/>
      <c r="AF1105" s="174"/>
      <c r="AG1105" s="174"/>
      <c r="AH1105" s="174"/>
      <c r="AI1105" s="174"/>
      <c r="AJ1105" s="174"/>
      <c r="AK1105" s="174"/>
      <c r="AL1105" s="174"/>
      <c r="AM1105" s="174"/>
      <c r="AN1105" s="174"/>
      <c r="AO1105" s="174"/>
      <c r="AP1105" s="174"/>
      <c r="AQ1105" s="174"/>
      <c r="AR1105" s="174"/>
      <c r="AS1105" s="174"/>
      <c r="AT1105" s="174"/>
      <c r="AU1105" s="174"/>
      <c r="AV1105" s="174"/>
      <c r="AW1105" s="174"/>
      <c r="AX1105" s="174"/>
      <c r="AY1105" s="174"/>
      <c r="AZ1105" s="174"/>
      <c r="BA1105" s="174"/>
      <c r="BB1105" s="174"/>
      <c r="BC1105" s="174"/>
      <c r="BD1105" s="174"/>
      <c r="BE1105" s="174"/>
      <c r="BF1105" s="174"/>
      <c r="BG1105" s="174"/>
      <c r="BH1105" s="174"/>
      <c r="BI1105" s="174"/>
      <c r="BJ1105" s="174"/>
      <c r="BK1105" s="174"/>
      <c r="BL1105" s="174"/>
      <c r="BM1105" s="174"/>
      <c r="BN1105" s="174"/>
      <c r="BO1105" s="174"/>
      <c r="BP1105" s="174"/>
      <c r="BQ1105" s="174"/>
      <c r="BR1105" s="174"/>
      <c r="BS1105" s="174"/>
      <c r="BT1105" s="174"/>
      <c r="BU1105" s="174"/>
      <c r="BV1105" s="174"/>
      <c r="BW1105" s="174"/>
      <c r="BX1105" s="174"/>
      <c r="BY1105" s="174"/>
      <c r="BZ1105" s="174"/>
      <c r="CA1105" s="174"/>
      <c r="CB1105" s="174"/>
      <c r="CC1105" s="174"/>
      <c r="CD1105" s="174"/>
      <c r="CE1105" s="174"/>
      <c r="CF1105" s="174"/>
      <c r="CG1105" s="174"/>
      <c r="CH1105" s="174"/>
      <c r="CI1105" s="174"/>
      <c r="CJ1105" s="174"/>
      <c r="CK1105" s="174"/>
      <c r="CL1105" s="174"/>
      <c r="CN1105" s="176"/>
      <c r="CO1105" s="174"/>
      <c r="CP1105" s="174"/>
      <c r="CQ1105" s="174"/>
      <c r="CR1105" s="174"/>
      <c r="CS1105" s="174"/>
      <c r="CT1105" s="174"/>
      <c r="CU1105" s="174"/>
      <c r="CV1105" s="174"/>
      <c r="CW1105" s="174"/>
      <c r="CX1105" s="174"/>
      <c r="CY1105" s="174"/>
      <c r="CZ1105" s="174"/>
      <c r="DA1105" s="174"/>
      <c r="DB1105" s="174"/>
      <c r="DC1105" s="174"/>
      <c r="DD1105" s="174"/>
      <c r="DE1105" s="174"/>
      <c r="DF1105" s="174"/>
      <c r="DG1105" s="174"/>
      <c r="DH1105" s="174"/>
      <c r="DI1105" s="174"/>
      <c r="DJ1105" s="174"/>
      <c r="DK1105" s="174"/>
      <c r="DL1105" s="174"/>
    </row>
    <row r="1106" spans="1:116" x14ac:dyDescent="0.4">
      <c r="A1106" s="174"/>
      <c r="E1106" s="8"/>
      <c r="G1106" s="175" t="s">
        <v>492</v>
      </c>
      <c r="H1106" s="174"/>
      <c r="I1106" s="176"/>
      <c r="J1106" s="176"/>
      <c r="K1106" s="197"/>
      <c r="L1106" s="197"/>
      <c r="M1106" s="197"/>
      <c r="N1106" s="197"/>
      <c r="O1106" s="197"/>
      <c r="P1106" s="197"/>
      <c r="R1106" s="198"/>
      <c r="S1106" s="174"/>
      <c r="T1106" s="174"/>
      <c r="U1106" s="174"/>
      <c r="V1106" s="174"/>
      <c r="W1106" s="174"/>
      <c r="X1106" s="174"/>
      <c r="Y1106" s="174"/>
      <c r="Z1106" s="174"/>
      <c r="AA1106" s="174"/>
      <c r="AB1106" s="174"/>
      <c r="AC1106" s="174"/>
      <c r="AD1106" s="174"/>
      <c r="AE1106" s="174"/>
      <c r="AF1106" s="174"/>
      <c r="AG1106" s="174"/>
      <c r="AH1106" s="174"/>
      <c r="AI1106" s="174"/>
      <c r="AJ1106" s="174"/>
      <c r="AK1106" s="174"/>
      <c r="AL1106" s="174"/>
      <c r="AM1106" s="174"/>
      <c r="AN1106" s="174"/>
      <c r="AO1106" s="174"/>
      <c r="AP1106" s="174"/>
      <c r="AQ1106" s="174"/>
      <c r="AR1106" s="174"/>
      <c r="AS1106" s="174"/>
      <c r="AT1106" s="174"/>
      <c r="AU1106" s="174"/>
      <c r="AV1106" s="174"/>
      <c r="AW1106" s="174"/>
      <c r="AX1106" s="174"/>
      <c r="AY1106" s="174"/>
      <c r="AZ1106" s="174"/>
      <c r="BA1106" s="174"/>
      <c r="BB1106" s="174"/>
      <c r="BC1106" s="174"/>
      <c r="BD1106" s="174"/>
      <c r="BE1106" s="174"/>
      <c r="BF1106" s="174"/>
      <c r="BG1106" s="174"/>
      <c r="BH1106" s="174"/>
      <c r="BI1106" s="174"/>
      <c r="BJ1106" s="174"/>
      <c r="BK1106" s="174"/>
      <c r="BL1106" s="174"/>
      <c r="BM1106" s="174"/>
      <c r="BN1106" s="174"/>
      <c r="BO1106" s="174"/>
      <c r="BP1106" s="174"/>
      <c r="BQ1106" s="174"/>
      <c r="BR1106" s="174"/>
      <c r="BS1106" s="174"/>
      <c r="BT1106" s="174"/>
      <c r="BU1106" s="174"/>
      <c r="BV1106" s="174"/>
      <c r="BW1106" s="174"/>
      <c r="BX1106" s="174"/>
      <c r="BY1106" s="174"/>
      <c r="BZ1106" s="174"/>
      <c r="CA1106" s="174"/>
      <c r="CB1106" s="174"/>
      <c r="CC1106" s="174"/>
      <c r="CD1106" s="174"/>
      <c r="CE1106" s="174"/>
      <c r="CF1106" s="174"/>
      <c r="CG1106" s="174"/>
      <c r="CH1106" s="174"/>
      <c r="CI1106" s="174"/>
      <c r="CJ1106" s="174"/>
      <c r="CK1106" s="174"/>
      <c r="CL1106" s="174"/>
      <c r="CN1106" s="176"/>
      <c r="CO1106" s="174"/>
      <c r="CP1106" s="174"/>
      <c r="CQ1106" s="174"/>
      <c r="CR1106" s="174"/>
      <c r="CS1106" s="174"/>
      <c r="CT1106" s="174"/>
      <c r="CU1106" s="174"/>
      <c r="CV1106" s="174"/>
      <c r="CW1106" s="174"/>
      <c r="CX1106" s="174"/>
      <c r="CY1106" s="174"/>
      <c r="CZ1106" s="174"/>
      <c r="DA1106" s="174"/>
      <c r="DB1106" s="174"/>
      <c r="DC1106" s="174"/>
      <c r="DD1106" s="174"/>
      <c r="DE1106" s="174"/>
      <c r="DF1106" s="174"/>
      <c r="DG1106" s="174"/>
      <c r="DH1106" s="174"/>
      <c r="DI1106" s="174"/>
      <c r="DJ1106" s="174"/>
      <c r="DK1106" s="174"/>
      <c r="DL1106" s="174"/>
    </row>
    <row r="1107" spans="1:116" x14ac:dyDescent="0.4">
      <c r="A1107" s="174"/>
      <c r="E1107" s="8"/>
      <c r="G1107" s="175" t="s">
        <v>461</v>
      </c>
      <c r="H1107" s="174"/>
      <c r="I1107" s="176"/>
      <c r="J1107" s="176"/>
      <c r="K1107" s="197"/>
      <c r="L1107" s="197"/>
      <c r="M1107" s="197"/>
      <c r="N1107" s="197"/>
      <c r="O1107" s="197"/>
      <c r="P1107" s="197"/>
      <c r="R1107" s="198"/>
      <c r="S1107" s="199" t="str">
        <f t="shared" ref="S1107:AX1107" si="1299">S$20</f>
        <v>S$16</v>
      </c>
      <c r="T1107" s="199" t="str">
        <f t="shared" si="1299"/>
        <v>T$16</v>
      </c>
      <c r="U1107" s="199" t="str">
        <f t="shared" si="1299"/>
        <v>U$16</v>
      </c>
      <c r="V1107" s="199" t="str">
        <f t="shared" si="1299"/>
        <v>V$16</v>
      </c>
      <c r="W1107" s="199" t="str">
        <f t="shared" si="1299"/>
        <v>W$16</v>
      </c>
      <c r="X1107" s="199" t="str">
        <f t="shared" si="1299"/>
        <v>X$16</v>
      </c>
      <c r="Y1107" s="199" t="str">
        <f t="shared" si="1299"/>
        <v>Y$16</v>
      </c>
      <c r="Z1107" s="199" t="str">
        <f t="shared" si="1299"/>
        <v>Z$16</v>
      </c>
      <c r="AA1107" s="199" t="str">
        <f t="shared" si="1299"/>
        <v>AA$16</v>
      </c>
      <c r="AB1107" s="199" t="str">
        <f t="shared" si="1299"/>
        <v>AB$16</v>
      </c>
      <c r="AC1107" s="199" t="str">
        <f t="shared" si="1299"/>
        <v>AC$16</v>
      </c>
      <c r="AD1107" s="199" t="str">
        <f t="shared" si="1299"/>
        <v>AD$16</v>
      </c>
      <c r="AE1107" s="199" t="str">
        <f t="shared" si="1299"/>
        <v>AE$16</v>
      </c>
      <c r="AF1107" s="199" t="str">
        <f t="shared" si="1299"/>
        <v>AF$16</v>
      </c>
      <c r="AG1107" s="199" t="str">
        <f t="shared" si="1299"/>
        <v>AG$16</v>
      </c>
      <c r="AH1107" s="199" t="str">
        <f t="shared" si="1299"/>
        <v>AH$16</v>
      </c>
      <c r="AI1107" s="199" t="str">
        <f t="shared" si="1299"/>
        <v>AI$16</v>
      </c>
      <c r="AJ1107" s="199" t="str">
        <f t="shared" si="1299"/>
        <v>AJ$16</v>
      </c>
      <c r="AK1107" s="199" t="str">
        <f t="shared" si="1299"/>
        <v>AK$16</v>
      </c>
      <c r="AL1107" s="199" t="str">
        <f t="shared" si="1299"/>
        <v>AL$16</v>
      </c>
      <c r="AM1107" s="199" t="str">
        <f t="shared" si="1299"/>
        <v>AM$16</v>
      </c>
      <c r="AN1107" s="199" t="str">
        <f t="shared" si="1299"/>
        <v>AN$16</v>
      </c>
      <c r="AO1107" s="199" t="str">
        <f t="shared" si="1299"/>
        <v>AO$16</v>
      </c>
      <c r="AP1107" s="199" t="str">
        <f t="shared" si="1299"/>
        <v>AP$16</v>
      </c>
      <c r="AQ1107" s="199" t="str">
        <f t="shared" si="1299"/>
        <v>AQ$16</v>
      </c>
      <c r="AR1107" s="199" t="str">
        <f t="shared" si="1299"/>
        <v>AR$16</v>
      </c>
      <c r="AS1107" s="199" t="str">
        <f t="shared" si="1299"/>
        <v>AS$16</v>
      </c>
      <c r="AT1107" s="199" t="str">
        <f t="shared" si="1299"/>
        <v>AT$16</v>
      </c>
      <c r="AU1107" s="199" t="str">
        <f t="shared" si="1299"/>
        <v>AU$16</v>
      </c>
      <c r="AV1107" s="199" t="str">
        <f t="shared" si="1299"/>
        <v>AV$16</v>
      </c>
      <c r="AW1107" s="199" t="str">
        <f t="shared" si="1299"/>
        <v>AW$16</v>
      </c>
      <c r="AX1107" s="199" t="str">
        <f t="shared" si="1299"/>
        <v>AX$16</v>
      </c>
      <c r="AY1107" s="199" t="str">
        <f t="shared" ref="AY1107:CD1107" si="1300">AY$20</f>
        <v>AY$16</v>
      </c>
      <c r="AZ1107" s="199" t="str">
        <f t="shared" si="1300"/>
        <v>AZ$16</v>
      </c>
      <c r="BA1107" s="199" t="str">
        <f t="shared" si="1300"/>
        <v>BA$16</v>
      </c>
      <c r="BB1107" s="199" t="str">
        <f t="shared" si="1300"/>
        <v>BB$16</v>
      </c>
      <c r="BC1107" s="199" t="str">
        <f t="shared" si="1300"/>
        <v>BC$16</v>
      </c>
      <c r="BD1107" s="199" t="str">
        <f t="shared" si="1300"/>
        <v>BD$16</v>
      </c>
      <c r="BE1107" s="199" t="str">
        <f t="shared" si="1300"/>
        <v>BE$16</v>
      </c>
      <c r="BF1107" s="199" t="str">
        <f t="shared" si="1300"/>
        <v>BF$16</v>
      </c>
      <c r="BG1107" s="199" t="str">
        <f t="shared" si="1300"/>
        <v>BG$16</v>
      </c>
      <c r="BH1107" s="199" t="str">
        <f t="shared" si="1300"/>
        <v>BH$16</v>
      </c>
      <c r="BI1107" s="199" t="str">
        <f t="shared" si="1300"/>
        <v>BI$16</v>
      </c>
      <c r="BJ1107" s="199" t="str">
        <f t="shared" si="1300"/>
        <v>BJ$16</v>
      </c>
      <c r="BK1107" s="199" t="str">
        <f t="shared" si="1300"/>
        <v>BK$16</v>
      </c>
      <c r="BL1107" s="199" t="str">
        <f t="shared" si="1300"/>
        <v>BL$16</v>
      </c>
      <c r="BM1107" s="199" t="str">
        <f t="shared" si="1300"/>
        <v>BM$16</v>
      </c>
      <c r="BN1107" s="199" t="str">
        <f t="shared" si="1300"/>
        <v>BN$16</v>
      </c>
      <c r="BO1107" s="199" t="str">
        <f t="shared" si="1300"/>
        <v>BO$16</v>
      </c>
      <c r="BP1107" s="199" t="str">
        <f t="shared" si="1300"/>
        <v>BP$16</v>
      </c>
      <c r="BQ1107" s="199" t="str">
        <f t="shared" si="1300"/>
        <v>BQ$16</v>
      </c>
      <c r="BR1107" s="199" t="str">
        <f t="shared" si="1300"/>
        <v>BR$16</v>
      </c>
      <c r="BS1107" s="199" t="str">
        <f t="shared" si="1300"/>
        <v>BS$16</v>
      </c>
      <c r="BT1107" s="199" t="str">
        <f t="shared" si="1300"/>
        <v>BT$16</v>
      </c>
      <c r="BU1107" s="199" t="str">
        <f t="shared" si="1300"/>
        <v>BU$16</v>
      </c>
      <c r="BV1107" s="199" t="str">
        <f t="shared" si="1300"/>
        <v>BV$16</v>
      </c>
      <c r="BW1107" s="199" t="str">
        <f t="shared" si="1300"/>
        <v>BW$16</v>
      </c>
      <c r="BX1107" s="199" t="str">
        <f t="shared" si="1300"/>
        <v>BX$16</v>
      </c>
      <c r="BY1107" s="199" t="str">
        <f t="shared" si="1300"/>
        <v>BY$16</v>
      </c>
      <c r="BZ1107" s="199" t="str">
        <f t="shared" si="1300"/>
        <v>BZ$16</v>
      </c>
      <c r="CA1107" s="199" t="str">
        <f t="shared" si="1300"/>
        <v>CA$16</v>
      </c>
      <c r="CB1107" s="199" t="str">
        <f t="shared" si="1300"/>
        <v>CB$16</v>
      </c>
      <c r="CC1107" s="199" t="str">
        <f t="shared" si="1300"/>
        <v>CC$16</v>
      </c>
      <c r="CD1107" s="199" t="str">
        <f t="shared" si="1300"/>
        <v>CD$16</v>
      </c>
      <c r="CE1107" s="199" t="str">
        <f t="shared" ref="CE1107:CL1107" si="1301">CE$20</f>
        <v>CE$16</v>
      </c>
      <c r="CF1107" s="199" t="str">
        <f t="shared" si="1301"/>
        <v>CF$16</v>
      </c>
      <c r="CG1107" s="199" t="str">
        <f t="shared" si="1301"/>
        <v>CG$16</v>
      </c>
      <c r="CH1107" s="199" t="str">
        <f t="shared" si="1301"/>
        <v>CH$16</v>
      </c>
      <c r="CI1107" s="199" t="str">
        <f t="shared" si="1301"/>
        <v>CI$16</v>
      </c>
      <c r="CJ1107" s="199" t="str">
        <f t="shared" si="1301"/>
        <v>CJ$16</v>
      </c>
      <c r="CK1107" s="199" t="str">
        <f t="shared" si="1301"/>
        <v>CK$16</v>
      </c>
      <c r="CL1107" s="199" t="str">
        <f t="shared" si="1301"/>
        <v>CL$16</v>
      </c>
      <c r="CN1107" s="176"/>
      <c r="CO1107" s="199" t="str">
        <f t="shared" ref="CO1107:DL1107" si="1302">CO$20</f>
        <v>CO$16</v>
      </c>
      <c r="CP1107" s="199" t="str">
        <f t="shared" si="1302"/>
        <v>CP$16</v>
      </c>
      <c r="CQ1107" s="199" t="str">
        <f t="shared" si="1302"/>
        <v>CQ$16</v>
      </c>
      <c r="CR1107" s="199" t="str">
        <f t="shared" si="1302"/>
        <v>CR$16</v>
      </c>
      <c r="CS1107" s="199" t="str">
        <f t="shared" si="1302"/>
        <v>CS$16</v>
      </c>
      <c r="CT1107" s="199" t="str">
        <f t="shared" si="1302"/>
        <v>CT$16</v>
      </c>
      <c r="CU1107" s="199" t="str">
        <f t="shared" si="1302"/>
        <v>CU$16</v>
      </c>
      <c r="CV1107" s="199" t="str">
        <f t="shared" si="1302"/>
        <v>CV$16</v>
      </c>
      <c r="CW1107" s="199" t="str">
        <f t="shared" si="1302"/>
        <v>CW$16</v>
      </c>
      <c r="CX1107" s="199" t="str">
        <f t="shared" si="1302"/>
        <v>CX$16</v>
      </c>
      <c r="CY1107" s="199" t="str">
        <f t="shared" si="1302"/>
        <v>CY$16</v>
      </c>
      <c r="CZ1107" s="199" t="str">
        <f t="shared" si="1302"/>
        <v>CZ$16</v>
      </c>
      <c r="DA1107" s="199" t="str">
        <f t="shared" si="1302"/>
        <v>DA$16</v>
      </c>
      <c r="DB1107" s="199" t="str">
        <f t="shared" si="1302"/>
        <v>DB$16</v>
      </c>
      <c r="DC1107" s="199" t="str">
        <f t="shared" si="1302"/>
        <v>DC$16</v>
      </c>
      <c r="DD1107" s="199" t="str">
        <f t="shared" si="1302"/>
        <v>DD$16</v>
      </c>
      <c r="DE1107" s="199" t="str">
        <f t="shared" si="1302"/>
        <v>DE$16</v>
      </c>
      <c r="DF1107" s="199" t="str">
        <f t="shared" si="1302"/>
        <v>DF$16</v>
      </c>
      <c r="DG1107" s="199" t="str">
        <f t="shared" si="1302"/>
        <v>DG$16</v>
      </c>
      <c r="DH1107" s="199" t="str">
        <f t="shared" si="1302"/>
        <v>DH$16</v>
      </c>
      <c r="DI1107" s="199" t="str">
        <f t="shared" si="1302"/>
        <v>DI$16</v>
      </c>
      <c r="DJ1107" s="199" t="str">
        <f t="shared" si="1302"/>
        <v>DJ$16</v>
      </c>
      <c r="DK1107" s="199" t="str">
        <f t="shared" si="1302"/>
        <v>DK$16</v>
      </c>
      <c r="DL1107" s="199" t="str">
        <f t="shared" si="1302"/>
        <v>DL$16</v>
      </c>
    </row>
    <row r="1108" spans="1:116" x14ac:dyDescent="0.4">
      <c r="A1108" s="174"/>
      <c r="E1108" s="8"/>
      <c r="G1108" s="175" t="s">
        <v>462</v>
      </c>
      <c r="H1108" s="200"/>
      <c r="I1108" s="201"/>
      <c r="J1108" s="201"/>
      <c r="K1108" s="202"/>
      <c r="L1108" s="202"/>
      <c r="M1108" s="202"/>
      <c r="N1108" s="202"/>
      <c r="O1108" s="202"/>
      <c r="P1108" s="202"/>
      <c r="R1108" s="202"/>
      <c r="S1108" s="199" t="str">
        <f t="shared" ref="S1108:AX1108" si="1303">S$21</f>
        <v>S$17</v>
      </c>
      <c r="T1108" s="199" t="str">
        <f t="shared" si="1303"/>
        <v>T$17</v>
      </c>
      <c r="U1108" s="199" t="str">
        <f t="shared" si="1303"/>
        <v>U$17</v>
      </c>
      <c r="V1108" s="199" t="str">
        <f t="shared" si="1303"/>
        <v>V$17</v>
      </c>
      <c r="W1108" s="199" t="str">
        <f t="shared" si="1303"/>
        <v>W$17</v>
      </c>
      <c r="X1108" s="199" t="str">
        <f t="shared" si="1303"/>
        <v>X$17</v>
      </c>
      <c r="Y1108" s="199" t="str">
        <f t="shared" si="1303"/>
        <v>Y$17</v>
      </c>
      <c r="Z1108" s="199" t="str">
        <f t="shared" si="1303"/>
        <v>Z$17</v>
      </c>
      <c r="AA1108" s="199" t="str">
        <f t="shared" si="1303"/>
        <v>AA$17</v>
      </c>
      <c r="AB1108" s="199" t="str">
        <f t="shared" si="1303"/>
        <v>AB$17</v>
      </c>
      <c r="AC1108" s="199" t="str">
        <f t="shared" si="1303"/>
        <v>AC$17</v>
      </c>
      <c r="AD1108" s="199" t="str">
        <f t="shared" si="1303"/>
        <v>AD$17</v>
      </c>
      <c r="AE1108" s="199" t="str">
        <f t="shared" si="1303"/>
        <v>AE$17</v>
      </c>
      <c r="AF1108" s="199" t="str">
        <f t="shared" si="1303"/>
        <v>AF$17</v>
      </c>
      <c r="AG1108" s="199" t="str">
        <f t="shared" si="1303"/>
        <v>AG$17</v>
      </c>
      <c r="AH1108" s="199" t="str">
        <f t="shared" si="1303"/>
        <v>AH$17</v>
      </c>
      <c r="AI1108" s="199" t="str">
        <f t="shared" si="1303"/>
        <v>AI$17</v>
      </c>
      <c r="AJ1108" s="199" t="str">
        <f t="shared" si="1303"/>
        <v>AJ$17</v>
      </c>
      <c r="AK1108" s="199" t="str">
        <f t="shared" si="1303"/>
        <v>AK$17</v>
      </c>
      <c r="AL1108" s="199" t="str">
        <f t="shared" si="1303"/>
        <v>AL$17</v>
      </c>
      <c r="AM1108" s="199" t="str">
        <f t="shared" si="1303"/>
        <v>AM$17</v>
      </c>
      <c r="AN1108" s="199" t="str">
        <f t="shared" si="1303"/>
        <v>AN$17</v>
      </c>
      <c r="AO1108" s="199" t="str">
        <f t="shared" si="1303"/>
        <v>AO$17</v>
      </c>
      <c r="AP1108" s="199" t="str">
        <f t="shared" si="1303"/>
        <v>AP$17</v>
      </c>
      <c r="AQ1108" s="199" t="str">
        <f t="shared" si="1303"/>
        <v>AQ$17</v>
      </c>
      <c r="AR1108" s="199" t="str">
        <f t="shared" si="1303"/>
        <v>AR$17</v>
      </c>
      <c r="AS1108" s="199" t="str">
        <f t="shared" si="1303"/>
        <v>AS$17</v>
      </c>
      <c r="AT1108" s="199" t="str">
        <f t="shared" si="1303"/>
        <v>AT$17</v>
      </c>
      <c r="AU1108" s="199" t="str">
        <f t="shared" si="1303"/>
        <v>AU$17</v>
      </c>
      <c r="AV1108" s="199" t="str">
        <f t="shared" si="1303"/>
        <v>AV$17</v>
      </c>
      <c r="AW1108" s="199" t="str">
        <f t="shared" si="1303"/>
        <v>AW$17</v>
      </c>
      <c r="AX1108" s="199" t="str">
        <f t="shared" si="1303"/>
        <v>AX$17</v>
      </c>
      <c r="AY1108" s="199" t="str">
        <f t="shared" ref="AY1108:CD1108" si="1304">AY$21</f>
        <v>AY$17</v>
      </c>
      <c r="AZ1108" s="199" t="str">
        <f t="shared" si="1304"/>
        <v>AZ$17</v>
      </c>
      <c r="BA1108" s="199" t="str">
        <f t="shared" si="1304"/>
        <v>BA$17</v>
      </c>
      <c r="BB1108" s="199" t="str">
        <f t="shared" si="1304"/>
        <v>BB$17</v>
      </c>
      <c r="BC1108" s="199" t="str">
        <f t="shared" si="1304"/>
        <v>BC$17</v>
      </c>
      <c r="BD1108" s="199" t="str">
        <f t="shared" si="1304"/>
        <v>BD$17</v>
      </c>
      <c r="BE1108" s="199" t="str">
        <f t="shared" si="1304"/>
        <v>BE$17</v>
      </c>
      <c r="BF1108" s="199" t="str">
        <f t="shared" si="1304"/>
        <v>BF$17</v>
      </c>
      <c r="BG1108" s="199" t="str">
        <f t="shared" si="1304"/>
        <v>BG$17</v>
      </c>
      <c r="BH1108" s="199" t="str">
        <f t="shared" si="1304"/>
        <v>BH$17</v>
      </c>
      <c r="BI1108" s="199" t="str">
        <f t="shared" si="1304"/>
        <v>BI$17</v>
      </c>
      <c r="BJ1108" s="199" t="str">
        <f t="shared" si="1304"/>
        <v>BJ$17</v>
      </c>
      <c r="BK1108" s="199" t="str">
        <f t="shared" si="1304"/>
        <v>BK$17</v>
      </c>
      <c r="BL1108" s="199" t="str">
        <f t="shared" si="1304"/>
        <v>BL$17</v>
      </c>
      <c r="BM1108" s="199" t="str">
        <f t="shared" si="1304"/>
        <v>BM$17</v>
      </c>
      <c r="BN1108" s="199" t="str">
        <f t="shared" si="1304"/>
        <v>BN$17</v>
      </c>
      <c r="BO1108" s="199" t="str">
        <f t="shared" si="1304"/>
        <v>BO$17</v>
      </c>
      <c r="BP1108" s="199" t="str">
        <f t="shared" si="1304"/>
        <v>BP$17</v>
      </c>
      <c r="BQ1108" s="199" t="str">
        <f t="shared" si="1304"/>
        <v>BQ$17</v>
      </c>
      <c r="BR1108" s="199" t="str">
        <f t="shared" si="1304"/>
        <v>BR$17</v>
      </c>
      <c r="BS1108" s="199" t="str">
        <f t="shared" si="1304"/>
        <v>BS$17</v>
      </c>
      <c r="BT1108" s="199" t="str">
        <f t="shared" si="1304"/>
        <v>BT$17</v>
      </c>
      <c r="BU1108" s="199" t="str">
        <f t="shared" si="1304"/>
        <v>BU$17</v>
      </c>
      <c r="BV1108" s="199" t="str">
        <f t="shared" si="1304"/>
        <v>BV$17</v>
      </c>
      <c r="BW1108" s="199" t="str">
        <f t="shared" si="1304"/>
        <v>BW$17</v>
      </c>
      <c r="BX1108" s="199" t="str">
        <f t="shared" si="1304"/>
        <v>BX$17</v>
      </c>
      <c r="BY1108" s="199" t="str">
        <f t="shared" si="1304"/>
        <v>BY$17</v>
      </c>
      <c r="BZ1108" s="199" t="str">
        <f t="shared" si="1304"/>
        <v>BZ$17</v>
      </c>
      <c r="CA1108" s="199" t="str">
        <f t="shared" si="1304"/>
        <v>CA$17</v>
      </c>
      <c r="CB1108" s="199" t="str">
        <f t="shared" si="1304"/>
        <v>CB$17</v>
      </c>
      <c r="CC1108" s="199" t="str">
        <f t="shared" si="1304"/>
        <v>CC$17</v>
      </c>
      <c r="CD1108" s="199" t="str">
        <f t="shared" si="1304"/>
        <v>CD$17</v>
      </c>
      <c r="CE1108" s="199" t="str">
        <f t="shared" ref="CE1108:CL1108" si="1305">CE$21</f>
        <v>CE$17</v>
      </c>
      <c r="CF1108" s="199" t="str">
        <f t="shared" si="1305"/>
        <v>CF$17</v>
      </c>
      <c r="CG1108" s="199" t="str">
        <f t="shared" si="1305"/>
        <v>CG$17</v>
      </c>
      <c r="CH1108" s="199" t="str">
        <f t="shared" si="1305"/>
        <v>CH$17</v>
      </c>
      <c r="CI1108" s="199" t="str">
        <f t="shared" si="1305"/>
        <v>CI$17</v>
      </c>
      <c r="CJ1108" s="199" t="str">
        <f t="shared" si="1305"/>
        <v>CJ$17</v>
      </c>
      <c r="CK1108" s="199" t="str">
        <f t="shared" si="1305"/>
        <v>CK$17</v>
      </c>
      <c r="CL1108" s="199" t="str">
        <f t="shared" si="1305"/>
        <v>CL$17</v>
      </c>
      <c r="CN1108" s="201"/>
      <c r="CO1108" s="199" t="str">
        <f t="shared" ref="CO1108:DL1108" si="1306">CO$21</f>
        <v>CO$17</v>
      </c>
      <c r="CP1108" s="199" t="str">
        <f t="shared" si="1306"/>
        <v>CP$17</v>
      </c>
      <c r="CQ1108" s="199" t="str">
        <f t="shared" si="1306"/>
        <v>CQ$17</v>
      </c>
      <c r="CR1108" s="199" t="str">
        <f t="shared" si="1306"/>
        <v>CR$17</v>
      </c>
      <c r="CS1108" s="199" t="str">
        <f t="shared" si="1306"/>
        <v>CS$17</v>
      </c>
      <c r="CT1108" s="199" t="str">
        <f t="shared" si="1306"/>
        <v>CT$17</v>
      </c>
      <c r="CU1108" s="199" t="str">
        <f t="shared" si="1306"/>
        <v>CU$17</v>
      </c>
      <c r="CV1108" s="199" t="str">
        <f t="shared" si="1306"/>
        <v>CV$17</v>
      </c>
      <c r="CW1108" s="199" t="str">
        <f t="shared" si="1306"/>
        <v>CW$17</v>
      </c>
      <c r="CX1108" s="199" t="str">
        <f t="shared" si="1306"/>
        <v>CX$17</v>
      </c>
      <c r="CY1108" s="199" t="str">
        <f t="shared" si="1306"/>
        <v>CY$17</v>
      </c>
      <c r="CZ1108" s="199" t="str">
        <f t="shared" si="1306"/>
        <v>CZ$17</v>
      </c>
      <c r="DA1108" s="199" t="str">
        <f t="shared" si="1306"/>
        <v>DA$17</v>
      </c>
      <c r="DB1108" s="199" t="str">
        <f t="shared" si="1306"/>
        <v>DB$17</v>
      </c>
      <c r="DC1108" s="199" t="str">
        <f t="shared" si="1306"/>
        <v>DC$17</v>
      </c>
      <c r="DD1108" s="199" t="str">
        <f t="shared" si="1306"/>
        <v>DD$17</v>
      </c>
      <c r="DE1108" s="199" t="str">
        <f t="shared" si="1306"/>
        <v>DE$17</v>
      </c>
      <c r="DF1108" s="199" t="str">
        <f t="shared" si="1306"/>
        <v>DF$17</v>
      </c>
      <c r="DG1108" s="199" t="str">
        <f t="shared" si="1306"/>
        <v>DG$17</v>
      </c>
      <c r="DH1108" s="199" t="str">
        <f t="shared" si="1306"/>
        <v>DH$17</v>
      </c>
      <c r="DI1108" s="199" t="str">
        <f t="shared" si="1306"/>
        <v>DI$17</v>
      </c>
      <c r="DJ1108" s="199" t="str">
        <f t="shared" si="1306"/>
        <v>DJ$17</v>
      </c>
      <c r="DK1108" s="199" t="str">
        <f t="shared" si="1306"/>
        <v>DK$17</v>
      </c>
      <c r="DL1108" s="199" t="str">
        <f t="shared" si="1306"/>
        <v>DL$17</v>
      </c>
    </row>
    <row r="1109" spans="1:116" x14ac:dyDescent="0.4">
      <c r="A1109" s="174"/>
      <c r="E1109" s="8"/>
      <c r="G1109" s="175" t="s">
        <v>491</v>
      </c>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t="s">
        <v>505</v>
      </c>
      <c r="H1110" s="200"/>
      <c r="I1110" s="201"/>
      <c r="J1110" s="201"/>
      <c r="K1110" s="202"/>
      <c r="L1110" s="202"/>
      <c r="M1110" s="202"/>
      <c r="N1110" s="202"/>
      <c r="O1110" s="202"/>
      <c r="P1110" s="202"/>
      <c r="R1110" s="202"/>
      <c r="S1110" s="190"/>
      <c r="T1110" s="190"/>
      <c r="U1110" s="190"/>
      <c r="V1110" s="190"/>
      <c r="W1110" s="190"/>
      <c r="X1110" s="190"/>
      <c r="Y1110" s="190"/>
      <c r="Z1110" s="190"/>
      <c r="AA1110" s="190"/>
      <c r="AB1110" s="190"/>
      <c r="AC1110" s="190"/>
      <c r="AD1110" s="190"/>
      <c r="AE1110" s="190"/>
      <c r="AF1110" s="190"/>
      <c r="AG1110" s="190"/>
      <c r="AH1110" s="190"/>
      <c r="AI1110" s="190"/>
      <c r="AJ1110" s="190"/>
      <c r="AK1110" s="190"/>
      <c r="AL1110" s="190"/>
      <c r="AM1110" s="190"/>
      <c r="AN1110" s="190"/>
      <c r="AO1110" s="190"/>
      <c r="AP1110" s="190"/>
      <c r="AQ1110" s="190"/>
      <c r="AR1110" s="190"/>
      <c r="AS1110" s="190"/>
      <c r="AT1110" s="190"/>
      <c r="AU1110" s="190"/>
      <c r="AV1110" s="190"/>
      <c r="AW1110" s="190"/>
      <c r="AX1110" s="190"/>
      <c r="AY1110" s="190"/>
      <c r="AZ1110" s="190"/>
      <c r="BA1110" s="190"/>
      <c r="BB1110" s="190"/>
      <c r="BC1110" s="190"/>
      <c r="BD1110" s="190"/>
      <c r="BE1110" s="190"/>
      <c r="BF1110" s="190"/>
      <c r="BG1110" s="190"/>
      <c r="BH1110" s="190"/>
      <c r="BI1110" s="190"/>
      <c r="BJ1110" s="190"/>
      <c r="BK1110" s="190"/>
      <c r="BL1110" s="190"/>
      <c r="BM1110" s="190"/>
      <c r="BN1110" s="190"/>
      <c r="BO1110" s="190"/>
      <c r="BP1110" s="190"/>
      <c r="BQ1110" s="190"/>
      <c r="BR1110" s="190"/>
      <c r="BS1110" s="190"/>
      <c r="BT1110" s="190"/>
      <c r="BU1110" s="190"/>
      <c r="BV1110" s="190"/>
      <c r="BW1110" s="190"/>
      <c r="BX1110" s="190"/>
      <c r="BY1110" s="190"/>
      <c r="BZ1110" s="190"/>
      <c r="CA1110" s="190"/>
      <c r="CB1110" s="190"/>
      <c r="CC1110" s="190"/>
      <c r="CD1110" s="190"/>
      <c r="CE1110" s="190"/>
      <c r="CF1110" s="190"/>
      <c r="CG1110" s="190"/>
      <c r="CH1110" s="190"/>
      <c r="CI1110" s="190"/>
      <c r="CJ1110" s="190"/>
      <c r="CK1110" s="190"/>
      <c r="CL1110" s="190"/>
      <c r="CN1110" s="201"/>
      <c r="CO1110" s="190"/>
      <c r="CP1110" s="190"/>
      <c r="CQ1110" s="190"/>
      <c r="CR1110" s="190"/>
      <c r="CS1110" s="190"/>
      <c r="CT1110" s="190"/>
      <c r="CU1110" s="190"/>
      <c r="CV1110" s="190"/>
      <c r="CW1110" s="190"/>
      <c r="CX1110" s="190"/>
      <c r="CY1110" s="190"/>
      <c r="CZ1110" s="190"/>
      <c r="DA1110" s="190"/>
      <c r="DB1110" s="190"/>
      <c r="DC1110" s="190"/>
      <c r="DD1110" s="190"/>
      <c r="DE1110" s="190"/>
      <c r="DF1110" s="190"/>
      <c r="DG1110" s="190"/>
      <c r="DH1110" s="190"/>
      <c r="DI1110" s="190"/>
      <c r="DJ1110" s="190"/>
      <c r="DK1110" s="190"/>
      <c r="DL1110" s="190"/>
    </row>
    <row r="1111" spans="1:116" x14ac:dyDescent="0.4">
      <c r="A1111" s="174"/>
      <c r="E1111" s="8"/>
      <c r="G1111" s="175" t="s">
        <v>463</v>
      </c>
      <c r="H1111" s="200"/>
      <c r="I1111" s="201"/>
      <c r="J1111" s="201"/>
      <c r="K1111" s="202"/>
      <c r="L1111" s="202"/>
      <c r="M1111" s="202"/>
      <c r="N1111" s="202"/>
      <c r="O1111" s="202"/>
      <c r="P1111" s="202"/>
      <c r="R1111" s="202"/>
      <c r="S1111" s="190" t="str">
        <f t="shared" ref="S1111:AX1111" si="1307">S$22</f>
        <v>S$18</v>
      </c>
      <c r="T1111" s="190" t="str">
        <f t="shared" si="1307"/>
        <v>T$18</v>
      </c>
      <c r="U1111" s="190" t="str">
        <f t="shared" si="1307"/>
        <v>U$18</v>
      </c>
      <c r="V1111" s="190" t="str">
        <f t="shared" si="1307"/>
        <v>V$18</v>
      </c>
      <c r="W1111" s="190" t="str">
        <f t="shared" si="1307"/>
        <v>W$18</v>
      </c>
      <c r="X1111" s="190" t="str">
        <f t="shared" si="1307"/>
        <v>X$18</v>
      </c>
      <c r="Y1111" s="190" t="str">
        <f t="shared" si="1307"/>
        <v>Y$18</v>
      </c>
      <c r="Z1111" s="190" t="str">
        <f t="shared" si="1307"/>
        <v>Z$18</v>
      </c>
      <c r="AA1111" s="190" t="str">
        <f t="shared" si="1307"/>
        <v>AA$18</v>
      </c>
      <c r="AB1111" s="190" t="str">
        <f t="shared" si="1307"/>
        <v>AB$18</v>
      </c>
      <c r="AC1111" s="190" t="str">
        <f t="shared" si="1307"/>
        <v>AC$18</v>
      </c>
      <c r="AD1111" s="190" t="str">
        <f t="shared" si="1307"/>
        <v>AD$18</v>
      </c>
      <c r="AE1111" s="190" t="str">
        <f t="shared" si="1307"/>
        <v>AE$18</v>
      </c>
      <c r="AF1111" s="190" t="str">
        <f t="shared" si="1307"/>
        <v>AF$18</v>
      </c>
      <c r="AG1111" s="190" t="str">
        <f t="shared" si="1307"/>
        <v>AG$18</v>
      </c>
      <c r="AH1111" s="190" t="str">
        <f t="shared" si="1307"/>
        <v>AH$18</v>
      </c>
      <c r="AI1111" s="190" t="str">
        <f t="shared" si="1307"/>
        <v>AI$18</v>
      </c>
      <c r="AJ1111" s="190" t="str">
        <f t="shared" si="1307"/>
        <v>AJ$18</v>
      </c>
      <c r="AK1111" s="190" t="str">
        <f t="shared" si="1307"/>
        <v>AK$18</v>
      </c>
      <c r="AL1111" s="190" t="str">
        <f t="shared" si="1307"/>
        <v>AL$18</v>
      </c>
      <c r="AM1111" s="190" t="str">
        <f t="shared" si="1307"/>
        <v>AM$18</v>
      </c>
      <c r="AN1111" s="190" t="str">
        <f t="shared" si="1307"/>
        <v>AN$18</v>
      </c>
      <c r="AO1111" s="190" t="str">
        <f t="shared" si="1307"/>
        <v>AO$18</v>
      </c>
      <c r="AP1111" s="190" t="str">
        <f t="shared" si="1307"/>
        <v>AP$18</v>
      </c>
      <c r="AQ1111" s="190" t="str">
        <f t="shared" si="1307"/>
        <v>AQ$18</v>
      </c>
      <c r="AR1111" s="190" t="str">
        <f t="shared" si="1307"/>
        <v>AR$18</v>
      </c>
      <c r="AS1111" s="190" t="str">
        <f t="shared" si="1307"/>
        <v>AS$18</v>
      </c>
      <c r="AT1111" s="190" t="str">
        <f t="shared" si="1307"/>
        <v>AT$18</v>
      </c>
      <c r="AU1111" s="190" t="str">
        <f t="shared" si="1307"/>
        <v>AU$18</v>
      </c>
      <c r="AV1111" s="190" t="str">
        <f t="shared" si="1307"/>
        <v>AV$18</v>
      </c>
      <c r="AW1111" s="190" t="str">
        <f t="shared" si="1307"/>
        <v>AW$18</v>
      </c>
      <c r="AX1111" s="190" t="str">
        <f t="shared" si="1307"/>
        <v>AX$18</v>
      </c>
      <c r="AY1111" s="190" t="str">
        <f t="shared" ref="AY1111:CD1111" si="1308">AY$22</f>
        <v>AY$18</v>
      </c>
      <c r="AZ1111" s="190" t="str">
        <f t="shared" si="1308"/>
        <v>AZ$18</v>
      </c>
      <c r="BA1111" s="190" t="str">
        <f t="shared" si="1308"/>
        <v>BA$18</v>
      </c>
      <c r="BB1111" s="190" t="str">
        <f t="shared" si="1308"/>
        <v>BB$18</v>
      </c>
      <c r="BC1111" s="190" t="str">
        <f t="shared" si="1308"/>
        <v>BC$18</v>
      </c>
      <c r="BD1111" s="190" t="str">
        <f t="shared" si="1308"/>
        <v>BD$18</v>
      </c>
      <c r="BE1111" s="190" t="str">
        <f t="shared" si="1308"/>
        <v>BE$18</v>
      </c>
      <c r="BF1111" s="190" t="str">
        <f t="shared" si="1308"/>
        <v>BF$18</v>
      </c>
      <c r="BG1111" s="190" t="str">
        <f t="shared" si="1308"/>
        <v>BG$18</v>
      </c>
      <c r="BH1111" s="190" t="str">
        <f t="shared" si="1308"/>
        <v>BH$18</v>
      </c>
      <c r="BI1111" s="190" t="str">
        <f t="shared" si="1308"/>
        <v>BI$18</v>
      </c>
      <c r="BJ1111" s="190" t="str">
        <f t="shared" si="1308"/>
        <v>BJ$18</v>
      </c>
      <c r="BK1111" s="190" t="str">
        <f t="shared" si="1308"/>
        <v>BK$18</v>
      </c>
      <c r="BL1111" s="190" t="str">
        <f t="shared" si="1308"/>
        <v>BL$18</v>
      </c>
      <c r="BM1111" s="190" t="str">
        <f t="shared" si="1308"/>
        <v>BM$18</v>
      </c>
      <c r="BN1111" s="190" t="str">
        <f t="shared" si="1308"/>
        <v>BN$18</v>
      </c>
      <c r="BO1111" s="190" t="str">
        <f t="shared" si="1308"/>
        <v>BO$18</v>
      </c>
      <c r="BP1111" s="190" t="str">
        <f t="shared" si="1308"/>
        <v>BP$18</v>
      </c>
      <c r="BQ1111" s="190" t="str">
        <f t="shared" si="1308"/>
        <v>BQ$18</v>
      </c>
      <c r="BR1111" s="190" t="str">
        <f t="shared" si="1308"/>
        <v>BR$18</v>
      </c>
      <c r="BS1111" s="190" t="str">
        <f t="shared" si="1308"/>
        <v>BS$18</v>
      </c>
      <c r="BT1111" s="190" t="str">
        <f t="shared" si="1308"/>
        <v>BT$18</v>
      </c>
      <c r="BU1111" s="190" t="str">
        <f t="shared" si="1308"/>
        <v>BU$18</v>
      </c>
      <c r="BV1111" s="190" t="str">
        <f t="shared" si="1308"/>
        <v>BV$18</v>
      </c>
      <c r="BW1111" s="190" t="str">
        <f t="shared" si="1308"/>
        <v>BW$18</v>
      </c>
      <c r="BX1111" s="190" t="str">
        <f t="shared" si="1308"/>
        <v>BX$18</v>
      </c>
      <c r="BY1111" s="190" t="str">
        <f t="shared" si="1308"/>
        <v>BY$18</v>
      </c>
      <c r="BZ1111" s="190" t="str">
        <f t="shared" si="1308"/>
        <v>BZ$18</v>
      </c>
      <c r="CA1111" s="190" t="str">
        <f t="shared" si="1308"/>
        <v>CA$18</v>
      </c>
      <c r="CB1111" s="190" t="str">
        <f t="shared" si="1308"/>
        <v>CB$18</v>
      </c>
      <c r="CC1111" s="190" t="str">
        <f t="shared" si="1308"/>
        <v>CC$18</v>
      </c>
      <c r="CD1111" s="190" t="str">
        <f t="shared" si="1308"/>
        <v>CD$18</v>
      </c>
      <c r="CE1111" s="190" t="str">
        <f t="shared" ref="CE1111:CL1111" si="1309">CE$22</f>
        <v>CE$18</v>
      </c>
      <c r="CF1111" s="190" t="str">
        <f t="shared" si="1309"/>
        <v>CF$18</v>
      </c>
      <c r="CG1111" s="190" t="str">
        <f t="shared" si="1309"/>
        <v>CG$18</v>
      </c>
      <c r="CH1111" s="190" t="str">
        <f t="shared" si="1309"/>
        <v>CH$18</v>
      </c>
      <c r="CI1111" s="190" t="str">
        <f t="shared" si="1309"/>
        <v>CI$18</v>
      </c>
      <c r="CJ1111" s="190" t="str">
        <f t="shared" si="1309"/>
        <v>CJ$18</v>
      </c>
      <c r="CK1111" s="190" t="str">
        <f t="shared" si="1309"/>
        <v>CK$18</v>
      </c>
      <c r="CL1111" s="190" t="str">
        <f t="shared" si="1309"/>
        <v>CL$18</v>
      </c>
      <c r="CN1111" s="201"/>
      <c r="CO1111" s="190" t="str">
        <f t="shared" ref="CO1111:DL1111" si="1310">CO$22</f>
        <v>CO$18</v>
      </c>
      <c r="CP1111" s="190" t="str">
        <f t="shared" si="1310"/>
        <v>CP$18</v>
      </c>
      <c r="CQ1111" s="190" t="str">
        <f t="shared" si="1310"/>
        <v>CQ$18</v>
      </c>
      <c r="CR1111" s="190" t="str">
        <f t="shared" si="1310"/>
        <v>CR$18</v>
      </c>
      <c r="CS1111" s="190" t="str">
        <f t="shared" si="1310"/>
        <v>CS$18</v>
      </c>
      <c r="CT1111" s="190" t="str">
        <f t="shared" si="1310"/>
        <v>CT$18</v>
      </c>
      <c r="CU1111" s="190" t="str">
        <f t="shared" si="1310"/>
        <v>CU$18</v>
      </c>
      <c r="CV1111" s="190" t="str">
        <f t="shared" si="1310"/>
        <v>CV$18</v>
      </c>
      <c r="CW1111" s="190" t="str">
        <f t="shared" si="1310"/>
        <v>CW$18</v>
      </c>
      <c r="CX1111" s="190" t="str">
        <f t="shared" si="1310"/>
        <v>CX$18</v>
      </c>
      <c r="CY1111" s="190" t="str">
        <f t="shared" si="1310"/>
        <v>CY$18</v>
      </c>
      <c r="CZ1111" s="190" t="str">
        <f t="shared" si="1310"/>
        <v>CZ$18</v>
      </c>
      <c r="DA1111" s="190" t="str">
        <f t="shared" si="1310"/>
        <v>DA$18</v>
      </c>
      <c r="DB1111" s="190" t="str">
        <f t="shared" si="1310"/>
        <v>DB$18</v>
      </c>
      <c r="DC1111" s="190" t="str">
        <f t="shared" si="1310"/>
        <v>DC$18</v>
      </c>
      <c r="DD1111" s="190" t="str">
        <f t="shared" si="1310"/>
        <v>DD$18</v>
      </c>
      <c r="DE1111" s="190" t="str">
        <f t="shared" si="1310"/>
        <v>DE$18</v>
      </c>
      <c r="DF1111" s="190" t="str">
        <f t="shared" si="1310"/>
        <v>DF$18</v>
      </c>
      <c r="DG1111" s="190" t="str">
        <f t="shared" si="1310"/>
        <v>DG$18</v>
      </c>
      <c r="DH1111" s="190" t="str">
        <f t="shared" si="1310"/>
        <v>DH$18</v>
      </c>
      <c r="DI1111" s="190" t="str">
        <f t="shared" si="1310"/>
        <v>DI$18</v>
      </c>
      <c r="DJ1111" s="190" t="str">
        <f t="shared" si="1310"/>
        <v>DJ$18</v>
      </c>
      <c r="DK1111" s="190" t="str">
        <f t="shared" si="1310"/>
        <v>DK$18</v>
      </c>
      <c r="DL1111" s="190" t="str">
        <f t="shared" si="1310"/>
        <v>DL$18</v>
      </c>
    </row>
    <row r="1112" spans="1:116" x14ac:dyDescent="0.4">
      <c r="A1112" s="174"/>
      <c r="E1112" s="8"/>
      <c r="G1112" s="175" t="s">
        <v>464</v>
      </c>
      <c r="H1112" s="200"/>
      <c r="I1112" s="201"/>
      <c r="J1112" s="201"/>
      <c r="K1112" s="202"/>
      <c r="L1112" s="202"/>
      <c r="M1112" s="202"/>
      <c r="N1112" s="202"/>
      <c r="O1112" s="202"/>
      <c r="P1112" s="202"/>
      <c r="R1112" s="202"/>
      <c r="S1112" s="190" t="str">
        <f t="shared" ref="S1112:AX1112" si="1311">S$23</f>
        <v>S$19</v>
      </c>
      <c r="T1112" s="190" t="str">
        <f t="shared" si="1311"/>
        <v>T$19</v>
      </c>
      <c r="U1112" s="190" t="str">
        <f t="shared" si="1311"/>
        <v>U$19</v>
      </c>
      <c r="V1112" s="190" t="str">
        <f t="shared" si="1311"/>
        <v>V$19</v>
      </c>
      <c r="W1112" s="190" t="str">
        <f t="shared" si="1311"/>
        <v>W$19</v>
      </c>
      <c r="X1112" s="190" t="str">
        <f t="shared" si="1311"/>
        <v>X$19</v>
      </c>
      <c r="Y1112" s="190" t="str">
        <f t="shared" si="1311"/>
        <v>Y$19</v>
      </c>
      <c r="Z1112" s="190" t="str">
        <f t="shared" si="1311"/>
        <v>Z$19</v>
      </c>
      <c r="AA1112" s="190" t="str">
        <f t="shared" si="1311"/>
        <v>AA$19</v>
      </c>
      <c r="AB1112" s="190" t="str">
        <f t="shared" si="1311"/>
        <v>AB$19</v>
      </c>
      <c r="AC1112" s="190" t="str">
        <f t="shared" si="1311"/>
        <v>AC$19</v>
      </c>
      <c r="AD1112" s="190" t="str">
        <f t="shared" si="1311"/>
        <v>AD$19</v>
      </c>
      <c r="AE1112" s="190" t="str">
        <f t="shared" si="1311"/>
        <v>AE$19</v>
      </c>
      <c r="AF1112" s="190" t="str">
        <f t="shared" si="1311"/>
        <v>AF$19</v>
      </c>
      <c r="AG1112" s="190" t="str">
        <f t="shared" si="1311"/>
        <v>AG$19</v>
      </c>
      <c r="AH1112" s="190" t="str">
        <f t="shared" si="1311"/>
        <v>AH$19</v>
      </c>
      <c r="AI1112" s="190" t="str">
        <f t="shared" si="1311"/>
        <v>AI$19</v>
      </c>
      <c r="AJ1112" s="190" t="str">
        <f t="shared" si="1311"/>
        <v>AJ$19</v>
      </c>
      <c r="AK1112" s="190" t="str">
        <f t="shared" si="1311"/>
        <v>AK$19</v>
      </c>
      <c r="AL1112" s="190" t="str">
        <f t="shared" si="1311"/>
        <v>AL$19</v>
      </c>
      <c r="AM1112" s="190" t="str">
        <f t="shared" si="1311"/>
        <v>AM$19</v>
      </c>
      <c r="AN1112" s="190" t="str">
        <f t="shared" si="1311"/>
        <v>AN$19</v>
      </c>
      <c r="AO1112" s="190" t="str">
        <f t="shared" si="1311"/>
        <v>AO$19</v>
      </c>
      <c r="AP1112" s="190" t="str">
        <f t="shared" si="1311"/>
        <v>AP$19</v>
      </c>
      <c r="AQ1112" s="190" t="str">
        <f t="shared" si="1311"/>
        <v>AQ$19</v>
      </c>
      <c r="AR1112" s="190" t="str">
        <f t="shared" si="1311"/>
        <v>AR$19</v>
      </c>
      <c r="AS1112" s="190" t="str">
        <f t="shared" si="1311"/>
        <v>AS$19</v>
      </c>
      <c r="AT1112" s="190" t="str">
        <f t="shared" si="1311"/>
        <v>AT$19</v>
      </c>
      <c r="AU1112" s="190" t="str">
        <f t="shared" si="1311"/>
        <v>AU$19</v>
      </c>
      <c r="AV1112" s="190" t="str">
        <f t="shared" si="1311"/>
        <v>AV$19</v>
      </c>
      <c r="AW1112" s="190" t="str">
        <f t="shared" si="1311"/>
        <v>AW$19</v>
      </c>
      <c r="AX1112" s="190" t="str">
        <f t="shared" si="1311"/>
        <v>AX$19</v>
      </c>
      <c r="AY1112" s="190" t="str">
        <f t="shared" ref="AY1112:CD1112" si="1312">AY$23</f>
        <v>AY$19</v>
      </c>
      <c r="AZ1112" s="190" t="str">
        <f t="shared" si="1312"/>
        <v>AZ$19</v>
      </c>
      <c r="BA1112" s="190" t="str">
        <f t="shared" si="1312"/>
        <v>BA$19</v>
      </c>
      <c r="BB1112" s="190" t="str">
        <f t="shared" si="1312"/>
        <v>BB$19</v>
      </c>
      <c r="BC1112" s="190" t="str">
        <f t="shared" si="1312"/>
        <v>BC$19</v>
      </c>
      <c r="BD1112" s="190" t="str">
        <f t="shared" si="1312"/>
        <v>BD$19</v>
      </c>
      <c r="BE1112" s="190" t="str">
        <f t="shared" si="1312"/>
        <v>BE$19</v>
      </c>
      <c r="BF1112" s="190" t="str">
        <f t="shared" si="1312"/>
        <v>BF$19</v>
      </c>
      <c r="BG1112" s="190" t="str">
        <f t="shared" si="1312"/>
        <v>BG$19</v>
      </c>
      <c r="BH1112" s="190" t="str">
        <f t="shared" si="1312"/>
        <v>BH$19</v>
      </c>
      <c r="BI1112" s="190" t="str">
        <f t="shared" si="1312"/>
        <v>BI$19</v>
      </c>
      <c r="BJ1112" s="190" t="str">
        <f t="shared" si="1312"/>
        <v>BJ$19</v>
      </c>
      <c r="BK1112" s="190" t="str">
        <f t="shared" si="1312"/>
        <v>BK$19</v>
      </c>
      <c r="BL1112" s="190" t="str">
        <f t="shared" si="1312"/>
        <v>BL$19</v>
      </c>
      <c r="BM1112" s="190" t="str">
        <f t="shared" si="1312"/>
        <v>BM$19</v>
      </c>
      <c r="BN1112" s="190" t="str">
        <f t="shared" si="1312"/>
        <v>BN$19</v>
      </c>
      <c r="BO1112" s="190" t="str">
        <f t="shared" si="1312"/>
        <v>BO$19</v>
      </c>
      <c r="BP1112" s="190" t="str">
        <f t="shared" si="1312"/>
        <v>BP$19</v>
      </c>
      <c r="BQ1112" s="190" t="str">
        <f t="shared" si="1312"/>
        <v>BQ$19</v>
      </c>
      <c r="BR1112" s="190" t="str">
        <f t="shared" si="1312"/>
        <v>BR$19</v>
      </c>
      <c r="BS1112" s="190" t="str">
        <f t="shared" si="1312"/>
        <v>BS$19</v>
      </c>
      <c r="BT1112" s="190" t="str">
        <f t="shared" si="1312"/>
        <v>BT$19</v>
      </c>
      <c r="BU1112" s="190" t="str">
        <f t="shared" si="1312"/>
        <v>BU$19</v>
      </c>
      <c r="BV1112" s="190" t="str">
        <f t="shared" si="1312"/>
        <v>BV$19</v>
      </c>
      <c r="BW1112" s="190" t="str">
        <f t="shared" si="1312"/>
        <v>BW$19</v>
      </c>
      <c r="BX1112" s="190" t="str">
        <f t="shared" si="1312"/>
        <v>BX$19</v>
      </c>
      <c r="BY1112" s="190" t="str">
        <f t="shared" si="1312"/>
        <v>BY$19</v>
      </c>
      <c r="BZ1112" s="190" t="str">
        <f t="shared" si="1312"/>
        <v>BZ$19</v>
      </c>
      <c r="CA1112" s="190" t="str">
        <f t="shared" si="1312"/>
        <v>CA$19</v>
      </c>
      <c r="CB1112" s="190" t="str">
        <f t="shared" si="1312"/>
        <v>CB$19</v>
      </c>
      <c r="CC1112" s="190" t="str">
        <f t="shared" si="1312"/>
        <v>CC$19</v>
      </c>
      <c r="CD1112" s="190" t="str">
        <f t="shared" si="1312"/>
        <v>CD$19</v>
      </c>
      <c r="CE1112" s="190" t="str">
        <f t="shared" ref="CE1112:CL1112" si="1313">CE$23</f>
        <v>CE$19</v>
      </c>
      <c r="CF1112" s="190" t="str">
        <f t="shared" si="1313"/>
        <v>CF$19</v>
      </c>
      <c r="CG1112" s="190" t="str">
        <f t="shared" si="1313"/>
        <v>CG$19</v>
      </c>
      <c r="CH1112" s="190" t="str">
        <f t="shared" si="1313"/>
        <v>CH$19</v>
      </c>
      <c r="CI1112" s="190" t="str">
        <f t="shared" si="1313"/>
        <v>CI$19</v>
      </c>
      <c r="CJ1112" s="190" t="str">
        <f t="shared" si="1313"/>
        <v>CJ$19</v>
      </c>
      <c r="CK1112" s="190" t="str">
        <f t="shared" si="1313"/>
        <v>CK$19</v>
      </c>
      <c r="CL1112" s="190" t="str">
        <f t="shared" si="1313"/>
        <v>CL$19</v>
      </c>
      <c r="CN1112" s="201"/>
      <c r="CO1112" s="190" t="str">
        <f t="shared" ref="CO1112:DL1112" si="1314">CO$23</f>
        <v>CO$19</v>
      </c>
      <c r="CP1112" s="190" t="str">
        <f t="shared" si="1314"/>
        <v>CP$19</v>
      </c>
      <c r="CQ1112" s="190" t="str">
        <f t="shared" si="1314"/>
        <v>CQ$19</v>
      </c>
      <c r="CR1112" s="190" t="str">
        <f t="shared" si="1314"/>
        <v>CR$19</v>
      </c>
      <c r="CS1112" s="190" t="str">
        <f t="shared" si="1314"/>
        <v>CS$19</v>
      </c>
      <c r="CT1112" s="190" t="str">
        <f t="shared" si="1314"/>
        <v>CT$19</v>
      </c>
      <c r="CU1112" s="190" t="str">
        <f t="shared" si="1314"/>
        <v>CU$19</v>
      </c>
      <c r="CV1112" s="190" t="str">
        <f t="shared" si="1314"/>
        <v>CV$19</v>
      </c>
      <c r="CW1112" s="190" t="str">
        <f t="shared" si="1314"/>
        <v>CW$19</v>
      </c>
      <c r="CX1112" s="190" t="str">
        <f t="shared" si="1314"/>
        <v>CX$19</v>
      </c>
      <c r="CY1112" s="190" t="str">
        <f t="shared" si="1314"/>
        <v>CY$19</v>
      </c>
      <c r="CZ1112" s="190" t="str">
        <f t="shared" si="1314"/>
        <v>CZ$19</v>
      </c>
      <c r="DA1112" s="190" t="str">
        <f t="shared" si="1314"/>
        <v>DA$19</v>
      </c>
      <c r="DB1112" s="190" t="str">
        <f t="shared" si="1314"/>
        <v>DB$19</v>
      </c>
      <c r="DC1112" s="190" t="str">
        <f t="shared" si="1314"/>
        <v>DC$19</v>
      </c>
      <c r="DD1112" s="190" t="str">
        <f t="shared" si="1314"/>
        <v>DD$19</v>
      </c>
      <c r="DE1112" s="190" t="str">
        <f t="shared" si="1314"/>
        <v>DE$19</v>
      </c>
      <c r="DF1112" s="190" t="str">
        <f t="shared" si="1314"/>
        <v>DF$19</v>
      </c>
      <c r="DG1112" s="190" t="str">
        <f t="shared" si="1314"/>
        <v>DG$19</v>
      </c>
      <c r="DH1112" s="190" t="str">
        <f t="shared" si="1314"/>
        <v>DH$19</v>
      </c>
      <c r="DI1112" s="190" t="str">
        <f t="shared" si="1314"/>
        <v>DI$19</v>
      </c>
      <c r="DJ1112" s="190" t="str">
        <f t="shared" si="1314"/>
        <v>DJ$19</v>
      </c>
      <c r="DK1112" s="190" t="str">
        <f t="shared" si="1314"/>
        <v>DK$19</v>
      </c>
      <c r="DL1112" s="190" t="str">
        <f t="shared" si="1314"/>
        <v>DL$19</v>
      </c>
    </row>
    <row r="1113" spans="1:116" x14ac:dyDescent="0.4">
      <c r="A1113" s="31" t="s">
        <v>218</v>
      </c>
      <c r="B1113" s="31" t="s">
        <v>332</v>
      </c>
      <c r="C1113" s="31"/>
      <c r="D1113" t="s">
        <v>767</v>
      </c>
      <c r="E1113" s="8" t="str">
        <f t="shared" ref="E1113" si="1315">ROW()&amp;" "&amp;D1113</f>
        <v>1113 FAPPE-S</v>
      </c>
      <c r="F1113" t="s">
        <v>446</v>
      </c>
      <c r="G1113" s="66" t="s">
        <v>283</v>
      </c>
      <c r="H1113" s="22"/>
      <c r="I1113" s="306"/>
      <c r="J1113" s="306"/>
      <c r="K1113" s="22"/>
      <c r="L1113" s="22"/>
      <c r="M1113" s="22"/>
      <c r="N1113" s="22"/>
      <c r="O1113" s="22"/>
      <c r="P1113" s="22"/>
      <c r="R1113" s="66"/>
      <c r="S1113" s="307"/>
      <c r="T1113" s="307"/>
      <c r="U1113" s="307"/>
      <c r="V1113" s="307"/>
      <c r="W1113" s="307"/>
      <c r="X1113" s="307"/>
      <c r="Y1113" s="307"/>
      <c r="Z1113" s="307"/>
      <c r="AA1113" s="307"/>
      <c r="AB1113" s="307"/>
      <c r="AC1113" s="307"/>
      <c r="AD1113" s="307"/>
      <c r="AE1113" s="307"/>
      <c r="AF1113" s="307"/>
      <c r="AG1113" s="307"/>
      <c r="AH1113" s="307"/>
      <c r="AI1113" s="307"/>
      <c r="AJ1113" s="307"/>
      <c r="AK1113" s="307"/>
      <c r="AL1113" s="307"/>
      <c r="AM1113" s="307"/>
      <c r="AN1113" s="307"/>
      <c r="AO1113" s="307"/>
      <c r="AP1113" s="307"/>
      <c r="AQ1113" s="307"/>
      <c r="AR1113" s="307"/>
      <c r="AS1113" s="307"/>
      <c r="AT1113" s="307"/>
      <c r="AU1113" s="307"/>
      <c r="AV1113" s="307"/>
      <c r="AW1113" s="307"/>
      <c r="AX1113" s="307"/>
      <c r="AY1113" s="307"/>
      <c r="AZ1113" s="307"/>
      <c r="BA1113" s="307"/>
      <c r="BB1113" s="307"/>
      <c r="BC1113" s="307"/>
      <c r="BD1113" s="307"/>
      <c r="BE1113" s="307"/>
      <c r="BF1113" s="307"/>
      <c r="BG1113" s="307"/>
      <c r="BH1113" s="307"/>
      <c r="BI1113" s="307"/>
      <c r="BJ1113" s="307"/>
      <c r="BK1113" s="307"/>
      <c r="BL1113" s="307"/>
      <c r="BM1113" s="307"/>
      <c r="BN1113" s="307"/>
      <c r="BO1113" s="307"/>
      <c r="BP1113" s="307"/>
      <c r="BQ1113" s="307"/>
      <c r="BR1113" s="307"/>
      <c r="BS1113" s="307"/>
      <c r="BT1113" s="307"/>
      <c r="BU1113" s="307"/>
      <c r="BV1113" s="307"/>
      <c r="BW1113" s="307"/>
      <c r="BX1113" s="307"/>
      <c r="BY1113" s="307"/>
      <c r="BZ1113" s="307"/>
      <c r="CA1113" s="307"/>
      <c r="CB1113" s="307"/>
      <c r="CC1113" s="307"/>
      <c r="CD1113" s="307"/>
      <c r="CE1113" s="307"/>
      <c r="CF1113" s="307"/>
      <c r="CG1113" s="307"/>
      <c r="CH1113" s="307"/>
      <c r="CI1113" s="307"/>
      <c r="CJ1113" s="307"/>
      <c r="CK1113" s="307"/>
      <c r="CL1113" s="307"/>
      <c r="CN1113" s="306"/>
      <c r="CO1113" s="307"/>
      <c r="CP1113" s="307"/>
      <c r="CQ1113" s="307"/>
      <c r="CR1113" s="307"/>
      <c r="CS1113" s="307"/>
      <c r="CT1113" s="307"/>
      <c r="CU1113" s="307"/>
      <c r="CV1113" s="307"/>
      <c r="CW1113" s="307"/>
      <c r="CX1113" s="307"/>
      <c r="CY1113" s="307"/>
      <c r="CZ1113" s="307"/>
      <c r="DA1113" s="307"/>
      <c r="DB1113" s="307"/>
      <c r="DC1113" s="307"/>
      <c r="DD1113" s="307"/>
      <c r="DE1113" s="307"/>
      <c r="DF1113" s="307"/>
      <c r="DG1113" s="307"/>
      <c r="DH1113" s="307"/>
      <c r="DI1113" s="307"/>
      <c r="DJ1113" s="307"/>
      <c r="DK1113" s="307"/>
      <c r="DL1113" s="307"/>
    </row>
    <row r="1114" spans="1:116" x14ac:dyDescent="0.4">
      <c r="A1114" s="31"/>
      <c r="B1114" s="8" t="str">
        <f>E1114</f>
        <v>1114 FAPPE-S</v>
      </c>
      <c r="C1114" s="31"/>
      <c r="D1114" t="s">
        <v>767</v>
      </c>
      <c r="E1114" s="8" t="str">
        <f t="shared" ref="E1114" si="1316">ROW()&amp;" "&amp;D1114</f>
        <v>1114 FAPPE-S</v>
      </c>
      <c r="G1114" s="95" t="str">
        <f>"Assumptions - "&amp;G1113</f>
        <v>Assumptions - Volume driven secondary PP&amp;E:</v>
      </c>
      <c r="H1114" s="31"/>
      <c r="I1114" s="73"/>
      <c r="J1114" s="73"/>
      <c r="K1114" s="31"/>
      <c r="L1114" s="31"/>
      <c r="M1114" s="31"/>
      <c r="N1114" s="31"/>
      <c r="O1114" s="31"/>
      <c r="P1114" s="31"/>
      <c r="R1114" s="67"/>
      <c r="S1114" s="156"/>
      <c r="T1114" s="156"/>
      <c r="U1114" s="156"/>
      <c r="V1114" s="156"/>
      <c r="W1114" s="156"/>
      <c r="X1114" s="156"/>
      <c r="Y1114" s="156"/>
      <c r="Z1114" s="156"/>
      <c r="AA1114" s="156"/>
      <c r="AB1114" s="156"/>
      <c r="AC1114" s="156"/>
      <c r="AD1114" s="156"/>
      <c r="AE1114" s="156"/>
      <c r="AF1114" s="156"/>
      <c r="AG1114" s="156"/>
      <c r="AH1114" s="156"/>
      <c r="AI1114" s="156"/>
      <c r="AJ1114" s="156"/>
      <c r="AK1114" s="156"/>
      <c r="AL1114" s="156"/>
      <c r="AM1114" s="156"/>
      <c r="AN1114" s="156"/>
      <c r="AO1114" s="156"/>
      <c r="AP1114" s="156"/>
      <c r="AQ1114" s="156"/>
      <c r="AR1114" s="156"/>
      <c r="AS1114" s="156"/>
      <c r="AT1114" s="156"/>
      <c r="AU1114" s="156"/>
      <c r="AV1114" s="156"/>
      <c r="AW1114" s="156"/>
      <c r="AX1114" s="156"/>
      <c r="AY1114" s="156"/>
      <c r="AZ1114" s="156"/>
      <c r="BA1114" s="156"/>
      <c r="BB1114" s="156"/>
      <c r="BC1114" s="156"/>
      <c r="BD1114" s="156"/>
      <c r="BE1114" s="156"/>
      <c r="BF1114" s="156"/>
      <c r="BG1114" s="156"/>
      <c r="BH1114" s="156"/>
      <c r="BI1114" s="156"/>
      <c r="BJ1114" s="156"/>
      <c r="BK1114" s="156"/>
      <c r="BL1114" s="156"/>
      <c r="BM1114" s="156"/>
      <c r="BN1114" s="156"/>
      <c r="BO1114" s="156"/>
      <c r="BP1114" s="156"/>
      <c r="BQ1114" s="156"/>
      <c r="BR1114" s="156"/>
      <c r="BS1114" s="156"/>
      <c r="BT1114" s="156"/>
      <c r="BU1114" s="156"/>
      <c r="BV1114" s="156"/>
      <c r="BW1114" s="156"/>
      <c r="BX1114" s="156"/>
      <c r="BY1114" s="156"/>
      <c r="BZ1114" s="156"/>
      <c r="CA1114" s="156"/>
      <c r="CB1114" s="156"/>
      <c r="CC1114" s="156"/>
      <c r="CD1114" s="156"/>
      <c r="CE1114" s="156"/>
      <c r="CF1114" s="156"/>
      <c r="CG1114" s="156"/>
      <c r="CH1114" s="156"/>
      <c r="CI1114" s="156"/>
      <c r="CJ1114" s="156"/>
      <c r="CK1114" s="156"/>
      <c r="CL1114" s="156"/>
      <c r="CN1114" s="73"/>
      <c r="CO1114" s="156"/>
      <c r="CP1114" s="156"/>
      <c r="CQ1114" s="156"/>
      <c r="CR1114" s="156"/>
      <c r="CS1114" s="156"/>
      <c r="CT1114" s="156"/>
      <c r="CU1114" s="156"/>
      <c r="CV1114" s="156"/>
      <c r="CW1114" s="156"/>
      <c r="CX1114" s="156"/>
      <c r="CY1114" s="156"/>
      <c r="CZ1114" s="156"/>
      <c r="DA1114" s="156"/>
      <c r="DB1114" s="156"/>
      <c r="DC1114" s="156"/>
      <c r="DD1114" s="156"/>
      <c r="DE1114" s="156"/>
      <c r="DF1114" s="156"/>
      <c r="DG1114" s="156"/>
      <c r="DH1114" s="156"/>
      <c r="DI1114" s="156"/>
      <c r="DJ1114" s="156"/>
      <c r="DK1114" s="156"/>
      <c r="DL1114" s="156"/>
    </row>
    <row r="1115" spans="1:116" x14ac:dyDescent="0.4">
      <c r="B1115" s="8" t="str">
        <f>E1115</f>
        <v>1115 FAPPE-S</v>
      </c>
      <c r="C1115" s="8"/>
      <c r="D1115" t="s">
        <v>767</v>
      </c>
      <c r="E1115" s="8" t="str">
        <f t="shared" si="1250"/>
        <v>1115 FAPPE-S</v>
      </c>
      <c r="G1115" s="145" t="s">
        <v>206</v>
      </c>
      <c r="H1115" s="57">
        <v>5</v>
      </c>
      <c r="S1115" s="72"/>
      <c r="T1115" s="72"/>
      <c r="U1115" s="72"/>
      <c r="V1115" s="72"/>
      <c r="W1115" s="72"/>
      <c r="X1115" s="72"/>
      <c r="Y1115" s="72"/>
      <c r="Z1115" s="72"/>
      <c r="AA1115" s="72"/>
      <c r="AB1115" s="72"/>
      <c r="AC1115" s="72"/>
      <c r="AD1115" s="72"/>
      <c r="AE1115" s="72"/>
      <c r="AF1115" s="72"/>
      <c r="AG1115" s="72"/>
      <c r="AH1115" s="72"/>
      <c r="AI1115" s="72"/>
      <c r="AJ1115" s="72"/>
      <c r="AK1115" s="72"/>
      <c r="AL1115" s="72"/>
      <c r="AM1115" s="72"/>
      <c r="AN1115" s="72"/>
      <c r="AO1115" s="72"/>
      <c r="AP1115" s="72"/>
      <c r="AQ1115" s="72"/>
      <c r="AR1115" s="72"/>
      <c r="AS1115" s="72"/>
      <c r="AT1115" s="72"/>
      <c r="AU1115" s="72"/>
      <c r="AV1115" s="72"/>
      <c r="AW1115" s="72"/>
      <c r="AX1115" s="72"/>
      <c r="AY1115" s="72"/>
      <c r="AZ1115" s="72"/>
      <c r="BA1115" s="72"/>
      <c r="BB1115" s="72"/>
      <c r="BC1115" s="72"/>
      <c r="BD1115" s="72"/>
      <c r="BE1115" s="72"/>
      <c r="BF1115" s="72"/>
      <c r="BG1115" s="72"/>
      <c r="BH1115" s="72"/>
      <c r="BI1115" s="72"/>
      <c r="BJ1115" s="72"/>
      <c r="BK1115" s="72"/>
      <c r="BL1115" s="72"/>
      <c r="BM1115" s="72"/>
      <c r="BN1115" s="72"/>
      <c r="BO1115" s="72"/>
      <c r="BP1115" s="72"/>
      <c r="BQ1115" s="72"/>
      <c r="BR1115" s="72"/>
      <c r="BS1115" s="72"/>
      <c r="BT1115" s="72"/>
      <c r="BU1115" s="72"/>
      <c r="BV1115" s="72"/>
      <c r="BW1115" s="72"/>
      <c r="BX1115" s="72"/>
      <c r="BY1115" s="72"/>
      <c r="BZ1115" s="72"/>
      <c r="CA1115" s="72"/>
      <c r="CB1115" s="72"/>
      <c r="CC1115" s="72"/>
      <c r="CD1115" s="72"/>
      <c r="CE1115" s="72"/>
      <c r="CF1115" s="72"/>
      <c r="CG1115" s="72"/>
      <c r="CH1115" s="72"/>
      <c r="CI1115" s="72"/>
      <c r="CJ1115" s="72"/>
      <c r="CK1115" s="72"/>
      <c r="CL1115" s="72"/>
      <c r="CO1115" s="72"/>
      <c r="CP1115" s="72"/>
      <c r="CQ1115" s="72"/>
      <c r="CR1115" s="72"/>
      <c r="CS1115" s="72"/>
      <c r="CT1115" s="72"/>
      <c r="CU1115" s="72"/>
      <c r="CV1115" s="72"/>
      <c r="CW1115" s="72"/>
      <c r="CX1115" s="72"/>
      <c r="CY1115" s="72"/>
      <c r="CZ1115" s="72"/>
      <c r="DA1115" s="72"/>
      <c r="DB1115" s="72"/>
      <c r="DC1115" s="72"/>
      <c r="DD1115" s="72"/>
      <c r="DE1115" s="72"/>
      <c r="DF1115" s="72"/>
      <c r="DG1115" s="72"/>
      <c r="DH1115" s="72"/>
      <c r="DI1115" s="72"/>
      <c r="DJ1115" s="72"/>
      <c r="DK1115" s="72"/>
      <c r="DL1115" s="72"/>
    </row>
    <row r="1116" spans="1:116" x14ac:dyDescent="0.4">
      <c r="B1116" s="8" t="str">
        <f>E1116</f>
        <v>1116 FAPPE-S</v>
      </c>
      <c r="C1116" s="8"/>
      <c r="D1116" t="s">
        <v>767</v>
      </c>
      <c r="E1116" s="8" t="str">
        <f t="shared" si="1250"/>
        <v>1116 FAPPE-S</v>
      </c>
      <c r="G1116" s="145" t="s">
        <v>207</v>
      </c>
      <c r="H1116" s="57">
        <v>0</v>
      </c>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c r="DK1116" s="72"/>
      <c r="DL1116" s="72"/>
    </row>
    <row r="1117" spans="1:116" x14ac:dyDescent="0.4">
      <c r="B1117" s="8"/>
      <c r="C1117" s="8"/>
      <c r="D1117" t="s">
        <v>767</v>
      </c>
      <c r="E1117" s="8" t="str">
        <f t="shared" si="1250"/>
        <v>1117 FAPPE-S</v>
      </c>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c r="DK1117" s="72"/>
      <c r="DL1117" s="72"/>
    </row>
    <row r="1118" spans="1:116" x14ac:dyDescent="0.4">
      <c r="B1118" s="8"/>
      <c r="C1118" s="8"/>
      <c r="D1118" t="s">
        <v>767</v>
      </c>
      <c r="E1118" s="8" t="str">
        <f t="shared" ref="E1118" si="1317">ROW()&amp;" "&amp;D1118</f>
        <v>1118 FAPPE-S</v>
      </c>
      <c r="G1118" s="95" t="str">
        <f>G1120&amp;":"</f>
        <v>Capital expenditures - Volume driven secondary PP&amp;E:</v>
      </c>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c r="DK1118" s="72"/>
      <c r="DL1118" s="72"/>
    </row>
    <row r="1119" spans="1:116" x14ac:dyDescent="0.4">
      <c r="B1119" s="8" t="str">
        <f>E1119</f>
        <v>1119 FAPPE-S</v>
      </c>
      <c r="C1119" s="8"/>
      <c r="D1119" t="s">
        <v>767</v>
      </c>
      <c r="E1119" s="8" t="str">
        <f t="shared" si="1250"/>
        <v>1119 FAPPE-S</v>
      </c>
      <c r="G1119" s="145" t="str">
        <f>"$ capital expenditures/"&amp;G1098</f>
        <v>$ capital expenditures/primary unit</v>
      </c>
      <c r="K1119" s="18">
        <v>10</v>
      </c>
      <c r="L1119" s="18">
        <v>10</v>
      </c>
      <c r="M1119" s="18">
        <v>10</v>
      </c>
      <c r="N1119" s="18">
        <v>10</v>
      </c>
      <c r="O1119" s="18">
        <v>10</v>
      </c>
      <c r="P1119" s="18">
        <v>10</v>
      </c>
      <c r="S1119" s="147" cm="1">
        <f t="array" ref="S1119">INDEX($K:$Q,ROW(),MATCH(S$3,$K$2:$Q$2,0))</f>
        <v>10</v>
      </c>
      <c r="T1119" s="147" cm="1">
        <f t="array" ref="T1119">INDEX($K:$Q,ROW(),MATCH(T$3,$K$2:$Q$2,0))</f>
        <v>10</v>
      </c>
      <c r="U1119" s="147" cm="1">
        <f t="array" ref="U1119">INDEX($K:$Q,ROW(),MATCH(U$3,$K$2:$Q$2,0))</f>
        <v>10</v>
      </c>
      <c r="V1119" s="147" cm="1">
        <f t="array" ref="V1119">INDEX($K:$Q,ROW(),MATCH(V$3,$K$2:$Q$2,0))</f>
        <v>10</v>
      </c>
      <c r="W1119" s="147" cm="1">
        <f t="array" ref="W1119">INDEX($K:$Q,ROW(),MATCH(W$3,$K$2:$Q$2,0))</f>
        <v>10</v>
      </c>
      <c r="X1119" s="147" cm="1">
        <f t="array" ref="X1119">INDEX($K:$Q,ROW(),MATCH(X$3,$K$2:$Q$2,0))</f>
        <v>10</v>
      </c>
      <c r="Y1119" s="147" cm="1">
        <f t="array" ref="Y1119">INDEX($K:$Q,ROW(),MATCH(Y$3,$K$2:$Q$2,0))</f>
        <v>10</v>
      </c>
      <c r="Z1119" s="147" cm="1">
        <f t="array" ref="Z1119">INDEX($K:$Q,ROW(),MATCH(Z$3,$K$2:$Q$2,0))</f>
        <v>10</v>
      </c>
      <c r="AA1119" s="147" cm="1">
        <f t="array" ref="AA1119">INDEX($K:$Q,ROW(),MATCH(AA$3,$K$2:$Q$2,0))</f>
        <v>10</v>
      </c>
      <c r="AB1119" s="147" cm="1">
        <f t="array" ref="AB1119">INDEX($K:$Q,ROW(),MATCH(AB$3,$K$2:$Q$2,0))</f>
        <v>10</v>
      </c>
      <c r="AC1119" s="147" cm="1">
        <f t="array" ref="AC1119">INDEX($K:$Q,ROW(),MATCH(AC$3,$K$2:$Q$2,0))</f>
        <v>10</v>
      </c>
      <c r="AD1119" s="147" cm="1">
        <f t="array" ref="AD1119">INDEX($K:$Q,ROW(),MATCH(AD$3,$K$2:$Q$2,0))</f>
        <v>10</v>
      </c>
      <c r="AE1119" s="147" cm="1">
        <f t="array" ref="AE1119">INDEX($K:$Q,ROW(),MATCH(AE$3,$K$2:$Q$2,0))</f>
        <v>10</v>
      </c>
      <c r="AF1119" s="147" cm="1">
        <f t="array" ref="AF1119">INDEX($K:$Q,ROW(),MATCH(AF$3,$K$2:$Q$2,0))</f>
        <v>10</v>
      </c>
      <c r="AG1119" s="147" cm="1">
        <f t="array" ref="AG1119">INDEX($K:$Q,ROW(),MATCH(AG$3,$K$2:$Q$2,0))</f>
        <v>10</v>
      </c>
      <c r="AH1119" s="147" cm="1">
        <f t="array" ref="AH1119">INDEX($K:$Q,ROW(),MATCH(AH$3,$K$2:$Q$2,0))</f>
        <v>10</v>
      </c>
      <c r="AI1119" s="147" cm="1">
        <f t="array" ref="AI1119">INDEX($K:$Q,ROW(),MATCH(AI$3,$K$2:$Q$2,0))</f>
        <v>10</v>
      </c>
      <c r="AJ1119" s="147" cm="1">
        <f t="array" ref="AJ1119">INDEX($K:$Q,ROW(),MATCH(AJ$3,$K$2:$Q$2,0))</f>
        <v>10</v>
      </c>
      <c r="AK1119" s="147" cm="1">
        <f t="array" ref="AK1119">INDEX($K:$Q,ROW(),MATCH(AK$3,$K$2:$Q$2,0))</f>
        <v>10</v>
      </c>
      <c r="AL1119" s="147" cm="1">
        <f t="array" ref="AL1119">INDEX($K:$Q,ROW(),MATCH(AL$3,$K$2:$Q$2,0))</f>
        <v>10</v>
      </c>
      <c r="AM1119" s="147" cm="1">
        <f t="array" ref="AM1119">INDEX($K:$Q,ROW(),MATCH(AM$3,$K$2:$Q$2,0))</f>
        <v>10</v>
      </c>
      <c r="AN1119" s="147" cm="1">
        <f t="array" ref="AN1119">INDEX($K:$Q,ROW(),MATCH(AN$3,$K$2:$Q$2,0))</f>
        <v>10</v>
      </c>
      <c r="AO1119" s="147" cm="1">
        <f t="array" ref="AO1119">INDEX($K:$Q,ROW(),MATCH(AO$3,$K$2:$Q$2,0))</f>
        <v>10</v>
      </c>
      <c r="AP1119" s="147" cm="1">
        <f t="array" ref="AP1119">INDEX($K:$Q,ROW(),MATCH(AP$3,$K$2:$Q$2,0))</f>
        <v>10</v>
      </c>
      <c r="AQ1119" s="147" cm="1">
        <f t="array" ref="AQ1119">INDEX($K:$Q,ROW(),MATCH(AQ$3,$K$2:$Q$2,0))</f>
        <v>10</v>
      </c>
      <c r="AR1119" s="147" cm="1">
        <f t="array" ref="AR1119">INDEX($K:$Q,ROW(),MATCH(AR$3,$K$2:$Q$2,0))</f>
        <v>10</v>
      </c>
      <c r="AS1119" s="147" cm="1">
        <f t="array" ref="AS1119">INDEX($K:$Q,ROW(),MATCH(AS$3,$K$2:$Q$2,0))</f>
        <v>10</v>
      </c>
      <c r="AT1119" s="147" cm="1">
        <f t="array" ref="AT1119">INDEX($K:$Q,ROW(),MATCH(AT$3,$K$2:$Q$2,0))</f>
        <v>10</v>
      </c>
      <c r="AU1119" s="147" cm="1">
        <f t="array" ref="AU1119">INDEX($K:$Q,ROW(),MATCH(AU$3,$K$2:$Q$2,0))</f>
        <v>10</v>
      </c>
      <c r="AV1119" s="147" cm="1">
        <f t="array" ref="AV1119">INDEX($K:$Q,ROW(),MATCH(AV$3,$K$2:$Q$2,0))</f>
        <v>10</v>
      </c>
      <c r="AW1119" s="147" cm="1">
        <f t="array" ref="AW1119">INDEX($K:$Q,ROW(),MATCH(AW$3,$K$2:$Q$2,0))</f>
        <v>10</v>
      </c>
      <c r="AX1119" s="147" cm="1">
        <f t="array" ref="AX1119">INDEX($K:$Q,ROW(),MATCH(AX$3,$K$2:$Q$2,0))</f>
        <v>10</v>
      </c>
      <c r="AY1119" s="147" cm="1">
        <f t="array" ref="AY1119">INDEX($K:$Q,ROW(),MATCH(AY$3,$K$2:$Q$2,0))</f>
        <v>10</v>
      </c>
      <c r="AZ1119" s="147" cm="1">
        <f t="array" ref="AZ1119">INDEX($K:$Q,ROW(),MATCH(AZ$3,$K$2:$Q$2,0))</f>
        <v>10</v>
      </c>
      <c r="BA1119" s="147" cm="1">
        <f t="array" ref="BA1119">INDEX($K:$Q,ROW(),MATCH(BA$3,$K$2:$Q$2,0))</f>
        <v>10</v>
      </c>
      <c r="BB1119" s="147" cm="1">
        <f t="array" ref="BB1119">INDEX($K:$Q,ROW(),MATCH(BB$3,$K$2:$Q$2,0))</f>
        <v>10</v>
      </c>
      <c r="BC1119" s="147" cm="1">
        <f t="array" ref="BC1119">INDEX($K:$Q,ROW(),MATCH(BC$3,$K$2:$Q$2,0))</f>
        <v>10</v>
      </c>
      <c r="BD1119" s="147" cm="1">
        <f t="array" ref="BD1119">INDEX($K:$Q,ROW(),MATCH(BD$3,$K$2:$Q$2,0))</f>
        <v>10</v>
      </c>
      <c r="BE1119" s="147" cm="1">
        <f t="array" ref="BE1119">INDEX($K:$Q,ROW(),MATCH(BE$3,$K$2:$Q$2,0))</f>
        <v>10</v>
      </c>
      <c r="BF1119" s="147" cm="1">
        <f t="array" ref="BF1119">INDEX($K:$Q,ROW(),MATCH(BF$3,$K$2:$Q$2,0))</f>
        <v>10</v>
      </c>
      <c r="BG1119" s="147" cm="1">
        <f t="array" ref="BG1119">INDEX($K:$Q,ROW(),MATCH(BG$3,$K$2:$Q$2,0))</f>
        <v>10</v>
      </c>
      <c r="BH1119" s="147" cm="1">
        <f t="array" ref="BH1119">INDEX($K:$Q,ROW(),MATCH(BH$3,$K$2:$Q$2,0))</f>
        <v>10</v>
      </c>
      <c r="BI1119" s="147" cm="1">
        <f t="array" ref="BI1119">INDEX($K:$Q,ROW(),MATCH(BI$3,$K$2:$Q$2,0))</f>
        <v>10</v>
      </c>
      <c r="BJ1119" s="147" cm="1">
        <f t="array" ref="BJ1119">INDEX($K:$Q,ROW(),MATCH(BJ$3,$K$2:$Q$2,0))</f>
        <v>10</v>
      </c>
      <c r="BK1119" s="147" cm="1">
        <f t="array" ref="BK1119">INDEX($K:$Q,ROW(),MATCH(BK$3,$K$2:$Q$2,0))</f>
        <v>10</v>
      </c>
      <c r="BL1119" s="147" cm="1">
        <f t="array" ref="BL1119">INDEX($K:$Q,ROW(),MATCH(BL$3,$K$2:$Q$2,0))</f>
        <v>10</v>
      </c>
      <c r="BM1119" s="147" cm="1">
        <f t="array" ref="BM1119">INDEX($K:$Q,ROW(),MATCH(BM$3,$K$2:$Q$2,0))</f>
        <v>10</v>
      </c>
      <c r="BN1119" s="147" cm="1">
        <f t="array" ref="BN1119">INDEX($K:$Q,ROW(),MATCH(BN$3,$K$2:$Q$2,0))</f>
        <v>10</v>
      </c>
      <c r="BO1119" s="147" cm="1">
        <f t="array" ref="BO1119">INDEX($K:$Q,ROW(),MATCH(BO$3,$K$2:$Q$2,0))</f>
        <v>10</v>
      </c>
      <c r="BP1119" s="147" cm="1">
        <f t="array" ref="BP1119">INDEX($K:$Q,ROW(),MATCH(BP$3,$K$2:$Q$2,0))</f>
        <v>10</v>
      </c>
      <c r="BQ1119" s="147" cm="1">
        <f t="array" ref="BQ1119">INDEX($K:$Q,ROW(),MATCH(BQ$3,$K$2:$Q$2,0))</f>
        <v>10</v>
      </c>
      <c r="BR1119" s="147" cm="1">
        <f t="array" ref="BR1119">INDEX($K:$Q,ROW(),MATCH(BR$3,$K$2:$Q$2,0))</f>
        <v>10</v>
      </c>
      <c r="BS1119" s="147" cm="1">
        <f t="array" ref="BS1119">INDEX($K:$Q,ROW(),MATCH(BS$3,$K$2:$Q$2,0))</f>
        <v>10</v>
      </c>
      <c r="BT1119" s="147" cm="1">
        <f t="array" ref="BT1119">INDEX($K:$Q,ROW(),MATCH(BT$3,$K$2:$Q$2,0))</f>
        <v>10</v>
      </c>
      <c r="BU1119" s="147" cm="1">
        <f t="array" ref="BU1119">INDEX($K:$Q,ROW(),MATCH(BU$3,$K$2:$Q$2,0))</f>
        <v>10</v>
      </c>
      <c r="BV1119" s="147" cm="1">
        <f t="array" ref="BV1119">INDEX($K:$Q,ROW(),MATCH(BV$3,$K$2:$Q$2,0))</f>
        <v>10</v>
      </c>
      <c r="BW1119" s="147" cm="1">
        <f t="array" ref="BW1119">INDEX($K:$Q,ROW(),MATCH(BW$3,$K$2:$Q$2,0))</f>
        <v>10</v>
      </c>
      <c r="BX1119" s="147" cm="1">
        <f t="array" ref="BX1119">INDEX($K:$Q,ROW(),MATCH(BX$3,$K$2:$Q$2,0))</f>
        <v>10</v>
      </c>
      <c r="BY1119" s="147" cm="1">
        <f t="array" ref="BY1119">INDEX($K:$Q,ROW(),MATCH(BY$3,$K$2:$Q$2,0))</f>
        <v>10</v>
      </c>
      <c r="BZ1119" s="147" cm="1">
        <f t="array" ref="BZ1119">INDEX($K:$Q,ROW(),MATCH(BZ$3,$K$2:$Q$2,0))</f>
        <v>10</v>
      </c>
      <c r="CA1119" s="147" cm="1">
        <f t="array" ref="CA1119">INDEX($K:$Q,ROW(),MATCH(CA$3,$K$2:$Q$2,0))</f>
        <v>10</v>
      </c>
      <c r="CB1119" s="147" cm="1">
        <f t="array" ref="CB1119">INDEX($K:$Q,ROW(),MATCH(CB$3,$K$2:$Q$2,0))</f>
        <v>10</v>
      </c>
      <c r="CC1119" s="147" cm="1">
        <f t="array" ref="CC1119">INDEX($K:$Q,ROW(),MATCH(CC$3,$K$2:$Q$2,0))</f>
        <v>10</v>
      </c>
      <c r="CD1119" s="147" cm="1">
        <f t="array" ref="CD1119">INDEX($K:$Q,ROW(),MATCH(CD$3,$K$2:$Q$2,0))</f>
        <v>10</v>
      </c>
      <c r="CE1119" s="147" cm="1">
        <f t="array" ref="CE1119">INDEX($K:$Q,ROW(),MATCH(CE$3,$K$2:$Q$2,0))</f>
        <v>10</v>
      </c>
      <c r="CF1119" s="147" cm="1">
        <f t="array" ref="CF1119">INDEX($K:$Q,ROW(),MATCH(CF$3,$K$2:$Q$2,0))</f>
        <v>10</v>
      </c>
      <c r="CG1119" s="147" cm="1">
        <f t="array" ref="CG1119">INDEX($K:$Q,ROW(),MATCH(CG$3,$K$2:$Q$2,0))</f>
        <v>10</v>
      </c>
      <c r="CH1119" s="147" cm="1">
        <f t="array" ref="CH1119">INDEX($K:$Q,ROW(),MATCH(CH$3,$K$2:$Q$2,0))</f>
        <v>10</v>
      </c>
      <c r="CI1119" s="147" cm="1">
        <f t="array" ref="CI1119">INDEX($K:$Q,ROW(),MATCH(CI$3,$K$2:$Q$2,0))</f>
        <v>10</v>
      </c>
      <c r="CJ1119" s="147" cm="1">
        <f t="array" ref="CJ1119">INDEX($K:$Q,ROW(),MATCH(CJ$3,$K$2:$Q$2,0))</f>
        <v>10</v>
      </c>
      <c r="CK1119" s="147" cm="1">
        <f t="array" ref="CK1119">INDEX($K:$Q,ROW(),MATCH(CK$3,$K$2:$Q$2,0))</f>
        <v>10</v>
      </c>
      <c r="CL1119" s="147" cm="1">
        <f t="array" ref="CL1119">INDEX($K:$Q,ROW(),MATCH(CL$3,$K$2:$Q$2,0))</f>
        <v>10</v>
      </c>
      <c r="CO1119" s="147" t="e" cm="1">
        <f t="array" ref="CO1119">INDEX($K:$Q,ROW(),MATCH(CO$3,$K$2:$Q$2,0))</f>
        <v>#N/A</v>
      </c>
      <c r="CP1119" s="147" t="e" cm="1">
        <f t="array" ref="CP1119">INDEX($K:$Q,ROW(),MATCH(CP$3,$K$2:$Q$2,0))</f>
        <v>#N/A</v>
      </c>
      <c r="CQ1119" s="147" t="e" cm="1">
        <f t="array" ref="CQ1119">INDEX($K:$Q,ROW(),MATCH(CQ$3,$K$2:$Q$2,0))</f>
        <v>#N/A</v>
      </c>
      <c r="CR1119" s="147" t="e" cm="1">
        <f t="array" ref="CR1119">INDEX($K:$Q,ROW(),MATCH(CR$3,$K$2:$Q$2,0))</f>
        <v>#N/A</v>
      </c>
      <c r="CS1119" s="147" t="e" cm="1">
        <f t="array" ref="CS1119">INDEX($K:$Q,ROW(),MATCH(CS$3,$K$2:$Q$2,0))</f>
        <v>#N/A</v>
      </c>
      <c r="CT1119" s="147" t="e" cm="1">
        <f t="array" ref="CT1119">INDEX($K:$Q,ROW(),MATCH(CT$3,$K$2:$Q$2,0))</f>
        <v>#N/A</v>
      </c>
      <c r="CU1119" s="147" t="e" cm="1">
        <f t="array" ref="CU1119">INDEX($K:$Q,ROW(),MATCH(CU$3,$K$2:$Q$2,0))</f>
        <v>#N/A</v>
      </c>
      <c r="CV1119" s="147" t="e" cm="1">
        <f t="array" ref="CV1119">INDEX($K:$Q,ROW(),MATCH(CV$3,$K$2:$Q$2,0))</f>
        <v>#N/A</v>
      </c>
      <c r="CW1119" s="147" t="e" cm="1">
        <f t="array" ref="CW1119">INDEX($K:$Q,ROW(),MATCH(CW$3,$K$2:$Q$2,0))</f>
        <v>#N/A</v>
      </c>
      <c r="CX1119" s="147" t="e" cm="1">
        <f t="array" ref="CX1119">INDEX($K:$Q,ROW(),MATCH(CX$3,$K$2:$Q$2,0))</f>
        <v>#N/A</v>
      </c>
      <c r="CY1119" s="147" t="e" cm="1">
        <f t="array" ref="CY1119">INDEX($K:$Q,ROW(),MATCH(CY$3,$K$2:$Q$2,0))</f>
        <v>#N/A</v>
      </c>
      <c r="CZ1119" s="147" t="e" cm="1">
        <f t="array" ref="CZ1119">INDEX($K:$Q,ROW(),MATCH(CZ$3,$K$2:$Q$2,0))</f>
        <v>#N/A</v>
      </c>
      <c r="DA1119" s="147" t="e" cm="1">
        <f t="array" ref="DA1119">INDEX($K:$Q,ROW(),MATCH(DA$3,$K$2:$Q$2,0))</f>
        <v>#N/A</v>
      </c>
      <c r="DB1119" s="147" t="e" cm="1">
        <f t="array" ref="DB1119">INDEX($K:$Q,ROW(),MATCH(DB$3,$K$2:$Q$2,0))</f>
        <v>#N/A</v>
      </c>
      <c r="DC1119" s="147" t="e" cm="1">
        <f t="array" ref="DC1119">INDEX($K:$Q,ROW(),MATCH(DC$3,$K$2:$Q$2,0))</f>
        <v>#N/A</v>
      </c>
      <c r="DD1119" s="147" t="e" cm="1">
        <f t="array" ref="DD1119">INDEX($K:$Q,ROW(),MATCH(DD$3,$K$2:$Q$2,0))</f>
        <v>#N/A</v>
      </c>
      <c r="DE1119" s="147" t="e" cm="1">
        <f t="array" ref="DE1119">INDEX($K:$Q,ROW(),MATCH(DE$3,$K$2:$Q$2,0))</f>
        <v>#N/A</v>
      </c>
      <c r="DF1119" s="147" t="e" cm="1">
        <f t="array" ref="DF1119">INDEX($K:$Q,ROW(),MATCH(DF$3,$K$2:$Q$2,0))</f>
        <v>#N/A</v>
      </c>
      <c r="DG1119" s="147" t="e" cm="1">
        <f t="array" ref="DG1119">INDEX($K:$Q,ROW(),MATCH(DG$3,$K$2:$Q$2,0))</f>
        <v>#N/A</v>
      </c>
      <c r="DH1119" s="147" t="e" cm="1">
        <f t="array" ref="DH1119">INDEX($K:$Q,ROW(),MATCH(DH$3,$K$2:$Q$2,0))</f>
        <v>#N/A</v>
      </c>
      <c r="DI1119" s="147" t="e" cm="1">
        <f t="array" ref="DI1119">INDEX($K:$Q,ROW(),MATCH(DI$3,$K$2:$Q$2,0))</f>
        <v>#N/A</v>
      </c>
      <c r="DJ1119" s="147" t="e" cm="1">
        <f t="array" ref="DJ1119">INDEX($K:$Q,ROW(),MATCH(DJ$3,$K$2:$Q$2,0))</f>
        <v>#N/A</v>
      </c>
      <c r="DK1119" s="147" t="e" cm="1">
        <f t="array" ref="DK1119">INDEX($K:$Q,ROW(),MATCH(DK$3,$K$2:$Q$2,0))</f>
        <v>#N/A</v>
      </c>
      <c r="DL1119" s="147" t="e" cm="1">
        <f t="array" ref="DL1119">INDEX($K:$Q,ROW(),MATCH(DL$3,$K$2:$Q$2,0))</f>
        <v>#N/A</v>
      </c>
    </row>
    <row r="1120" spans="1:116" x14ac:dyDescent="0.4">
      <c r="B1120" s="8"/>
      <c r="C1120" s="8" t="s">
        <v>235</v>
      </c>
      <c r="D1120" t="s">
        <v>767</v>
      </c>
      <c r="E1120" s="8" t="str">
        <f t="shared" si="1250"/>
        <v>1120 FAPPE-S</v>
      </c>
      <c r="G1120" s="126" t="str">
        <f>"Capital expenditures - "&amp;SUBSTITUTE(G1113,":","")</f>
        <v>Capital expenditures - Volume driven secondary PP&amp;E</v>
      </c>
      <c r="H1120" s="27"/>
      <c r="I1120" s="180"/>
      <c r="J1120" s="180"/>
      <c r="K1120" s="252">
        <f ca="1">SUMIF($3:$3,K$2,1120:1120)</f>
        <v>-600000</v>
      </c>
      <c r="L1120" s="252">
        <f t="shared" ref="L1120:P1120" ca="1" si="1318">SUMIF($3:$3,L$2,1120:1120)</f>
        <v>-600000</v>
      </c>
      <c r="M1120" s="252">
        <f t="shared" ca="1" si="1318"/>
        <v>-600000</v>
      </c>
      <c r="N1120" s="252">
        <f t="shared" ca="1" si="1318"/>
        <v>-600000</v>
      </c>
      <c r="O1120" s="252">
        <f t="shared" ca="1" si="1318"/>
        <v>-600000</v>
      </c>
      <c r="P1120" s="252">
        <f t="shared" ca="1" si="1318"/>
        <v>-600000</v>
      </c>
      <c r="R1120" s="58"/>
      <c r="S1120" s="253" cm="1">
        <f t="array" aca="1" ref="S1120" ca="1">-S1119*INDIRECT(S1108)</f>
        <v>-50000</v>
      </c>
      <c r="T1120" s="253" cm="1">
        <f t="array" aca="1" ref="T1120" ca="1">-T1119*INDIRECT(T1108)</f>
        <v>-50000</v>
      </c>
      <c r="U1120" s="253" cm="1">
        <f t="array" aca="1" ref="U1120" ca="1">-U1119*INDIRECT(U1108)</f>
        <v>-50000</v>
      </c>
      <c r="V1120" s="253" cm="1">
        <f t="array" aca="1" ref="V1120" ca="1">-V1119*INDIRECT(V1108)</f>
        <v>-50000</v>
      </c>
      <c r="W1120" s="253" cm="1">
        <f t="array" aca="1" ref="W1120" ca="1">-W1119*INDIRECT(W1108)</f>
        <v>-50000</v>
      </c>
      <c r="X1120" s="253" cm="1">
        <f t="array" aca="1" ref="X1120" ca="1">-X1119*INDIRECT(X1108)</f>
        <v>-50000</v>
      </c>
      <c r="Y1120" s="253" cm="1">
        <f t="array" aca="1" ref="Y1120" ca="1">-Y1119*INDIRECT(Y1108)</f>
        <v>-50000</v>
      </c>
      <c r="Z1120" s="253" cm="1">
        <f t="array" aca="1" ref="Z1120" ca="1">-Z1119*INDIRECT(Z1108)</f>
        <v>-50000</v>
      </c>
      <c r="AA1120" s="253" cm="1">
        <f t="array" aca="1" ref="AA1120" ca="1">-AA1119*INDIRECT(AA1108)</f>
        <v>-50000</v>
      </c>
      <c r="AB1120" s="253" cm="1">
        <f t="array" aca="1" ref="AB1120" ca="1">-AB1119*INDIRECT(AB1108)</f>
        <v>-50000</v>
      </c>
      <c r="AC1120" s="253" cm="1">
        <f t="array" aca="1" ref="AC1120" ca="1">-AC1119*INDIRECT(AC1108)</f>
        <v>-50000</v>
      </c>
      <c r="AD1120" s="253" cm="1">
        <f t="array" aca="1" ref="AD1120" ca="1">-AD1119*INDIRECT(AD1108)</f>
        <v>-50000</v>
      </c>
      <c r="AE1120" s="253" cm="1">
        <f t="array" aca="1" ref="AE1120" ca="1">-AE1119*INDIRECT(AE1108)</f>
        <v>-50000</v>
      </c>
      <c r="AF1120" s="253" cm="1">
        <f t="array" aca="1" ref="AF1120" ca="1">-AF1119*INDIRECT(AF1108)</f>
        <v>-50000</v>
      </c>
      <c r="AG1120" s="253" cm="1">
        <f t="array" aca="1" ref="AG1120" ca="1">-AG1119*INDIRECT(AG1108)</f>
        <v>-50000</v>
      </c>
      <c r="AH1120" s="253" cm="1">
        <f t="array" aca="1" ref="AH1120" ca="1">-AH1119*INDIRECT(AH1108)</f>
        <v>-50000</v>
      </c>
      <c r="AI1120" s="253" cm="1">
        <f t="array" aca="1" ref="AI1120" ca="1">-AI1119*INDIRECT(AI1108)</f>
        <v>-50000</v>
      </c>
      <c r="AJ1120" s="253" cm="1">
        <f t="array" aca="1" ref="AJ1120" ca="1">-AJ1119*INDIRECT(AJ1108)</f>
        <v>-50000</v>
      </c>
      <c r="AK1120" s="253" cm="1">
        <f t="array" aca="1" ref="AK1120" ca="1">-AK1119*INDIRECT(AK1108)</f>
        <v>-50000</v>
      </c>
      <c r="AL1120" s="253" cm="1">
        <f t="array" aca="1" ref="AL1120" ca="1">-AL1119*INDIRECT(AL1108)</f>
        <v>-50000</v>
      </c>
      <c r="AM1120" s="253" cm="1">
        <f t="array" aca="1" ref="AM1120" ca="1">-AM1119*INDIRECT(AM1108)</f>
        <v>-50000</v>
      </c>
      <c r="AN1120" s="253" cm="1">
        <f t="array" aca="1" ref="AN1120" ca="1">-AN1119*INDIRECT(AN1108)</f>
        <v>-50000</v>
      </c>
      <c r="AO1120" s="253" cm="1">
        <f t="array" aca="1" ref="AO1120" ca="1">-AO1119*INDIRECT(AO1108)</f>
        <v>-50000</v>
      </c>
      <c r="AP1120" s="253" cm="1">
        <f t="array" aca="1" ref="AP1120" ca="1">-AP1119*INDIRECT(AP1108)</f>
        <v>-50000</v>
      </c>
      <c r="AQ1120" s="253" cm="1">
        <f t="array" aca="1" ref="AQ1120" ca="1">-AQ1119*INDIRECT(AQ1108)</f>
        <v>-50000</v>
      </c>
      <c r="AR1120" s="253" cm="1">
        <f t="array" aca="1" ref="AR1120" ca="1">-AR1119*INDIRECT(AR1108)</f>
        <v>-50000</v>
      </c>
      <c r="AS1120" s="253" cm="1">
        <f t="array" aca="1" ref="AS1120" ca="1">-AS1119*INDIRECT(AS1108)</f>
        <v>-50000</v>
      </c>
      <c r="AT1120" s="253" cm="1">
        <f t="array" aca="1" ref="AT1120" ca="1">-AT1119*INDIRECT(AT1108)</f>
        <v>-50000</v>
      </c>
      <c r="AU1120" s="253" cm="1">
        <f t="array" aca="1" ref="AU1120" ca="1">-AU1119*INDIRECT(AU1108)</f>
        <v>-50000</v>
      </c>
      <c r="AV1120" s="253" cm="1">
        <f t="array" aca="1" ref="AV1120" ca="1">-AV1119*INDIRECT(AV1108)</f>
        <v>-50000</v>
      </c>
      <c r="AW1120" s="253" cm="1">
        <f t="array" aca="1" ref="AW1120" ca="1">-AW1119*INDIRECT(AW1108)</f>
        <v>-50000</v>
      </c>
      <c r="AX1120" s="253" cm="1">
        <f t="array" aca="1" ref="AX1120" ca="1">-AX1119*INDIRECT(AX1108)</f>
        <v>-50000</v>
      </c>
      <c r="AY1120" s="253" cm="1">
        <f t="array" aca="1" ref="AY1120" ca="1">-AY1119*INDIRECT(AY1108)</f>
        <v>-50000</v>
      </c>
      <c r="AZ1120" s="253" cm="1">
        <f t="array" aca="1" ref="AZ1120" ca="1">-AZ1119*INDIRECT(AZ1108)</f>
        <v>-50000</v>
      </c>
      <c r="BA1120" s="253" cm="1">
        <f t="array" aca="1" ref="BA1120" ca="1">-BA1119*INDIRECT(BA1108)</f>
        <v>-50000</v>
      </c>
      <c r="BB1120" s="253" cm="1">
        <f t="array" aca="1" ref="BB1120" ca="1">-BB1119*INDIRECT(BB1108)</f>
        <v>-50000</v>
      </c>
      <c r="BC1120" s="253" cm="1">
        <f t="array" aca="1" ref="BC1120" ca="1">-BC1119*INDIRECT(BC1108)</f>
        <v>-50000</v>
      </c>
      <c r="BD1120" s="253" cm="1">
        <f t="array" aca="1" ref="BD1120" ca="1">-BD1119*INDIRECT(BD1108)</f>
        <v>-50000</v>
      </c>
      <c r="BE1120" s="253" cm="1">
        <f t="array" aca="1" ref="BE1120" ca="1">-BE1119*INDIRECT(BE1108)</f>
        <v>-50000</v>
      </c>
      <c r="BF1120" s="253" cm="1">
        <f t="array" aca="1" ref="BF1120" ca="1">-BF1119*INDIRECT(BF1108)</f>
        <v>-50000</v>
      </c>
      <c r="BG1120" s="253" cm="1">
        <f t="array" aca="1" ref="BG1120" ca="1">-BG1119*INDIRECT(BG1108)</f>
        <v>-50000</v>
      </c>
      <c r="BH1120" s="253" cm="1">
        <f t="array" aca="1" ref="BH1120" ca="1">-BH1119*INDIRECT(BH1108)</f>
        <v>-50000</v>
      </c>
      <c r="BI1120" s="253" cm="1">
        <f t="array" aca="1" ref="BI1120" ca="1">-BI1119*INDIRECT(BI1108)</f>
        <v>-50000</v>
      </c>
      <c r="BJ1120" s="253" cm="1">
        <f t="array" aca="1" ref="BJ1120" ca="1">-BJ1119*INDIRECT(BJ1108)</f>
        <v>-50000</v>
      </c>
      <c r="BK1120" s="253" cm="1">
        <f t="array" aca="1" ref="BK1120" ca="1">-BK1119*INDIRECT(BK1108)</f>
        <v>-50000</v>
      </c>
      <c r="BL1120" s="253" cm="1">
        <f t="array" aca="1" ref="BL1120" ca="1">-BL1119*INDIRECT(BL1108)</f>
        <v>-50000</v>
      </c>
      <c r="BM1120" s="253" cm="1">
        <f t="array" aca="1" ref="BM1120" ca="1">-BM1119*INDIRECT(BM1108)</f>
        <v>-50000</v>
      </c>
      <c r="BN1120" s="253" cm="1">
        <f t="array" aca="1" ref="BN1120" ca="1">-BN1119*INDIRECT(BN1108)</f>
        <v>-50000</v>
      </c>
      <c r="BO1120" s="253" cm="1">
        <f t="array" aca="1" ref="BO1120" ca="1">-BO1119*INDIRECT(BO1108)</f>
        <v>-50000</v>
      </c>
      <c r="BP1120" s="253" cm="1">
        <f t="array" aca="1" ref="BP1120" ca="1">-BP1119*INDIRECT(BP1108)</f>
        <v>-50000</v>
      </c>
      <c r="BQ1120" s="253" cm="1">
        <f t="array" aca="1" ref="BQ1120" ca="1">-BQ1119*INDIRECT(BQ1108)</f>
        <v>-50000</v>
      </c>
      <c r="BR1120" s="253" cm="1">
        <f t="array" aca="1" ref="BR1120" ca="1">-BR1119*INDIRECT(BR1108)</f>
        <v>-50000</v>
      </c>
      <c r="BS1120" s="253" cm="1">
        <f t="array" aca="1" ref="BS1120" ca="1">-BS1119*INDIRECT(BS1108)</f>
        <v>-50000</v>
      </c>
      <c r="BT1120" s="253" cm="1">
        <f t="array" aca="1" ref="BT1120" ca="1">-BT1119*INDIRECT(BT1108)</f>
        <v>-50000</v>
      </c>
      <c r="BU1120" s="253" cm="1">
        <f t="array" aca="1" ref="BU1120" ca="1">-BU1119*INDIRECT(BU1108)</f>
        <v>-50000</v>
      </c>
      <c r="BV1120" s="253" cm="1">
        <f t="array" aca="1" ref="BV1120" ca="1">-BV1119*INDIRECT(BV1108)</f>
        <v>-50000</v>
      </c>
      <c r="BW1120" s="253" cm="1">
        <f t="array" aca="1" ref="BW1120" ca="1">-BW1119*INDIRECT(BW1108)</f>
        <v>-50000</v>
      </c>
      <c r="BX1120" s="253" cm="1">
        <f t="array" aca="1" ref="BX1120" ca="1">-BX1119*INDIRECT(BX1108)</f>
        <v>-50000</v>
      </c>
      <c r="BY1120" s="253" cm="1">
        <f t="array" aca="1" ref="BY1120" ca="1">-BY1119*INDIRECT(BY1108)</f>
        <v>-50000</v>
      </c>
      <c r="BZ1120" s="253" cm="1">
        <f t="array" aca="1" ref="BZ1120" ca="1">-BZ1119*INDIRECT(BZ1108)</f>
        <v>-50000</v>
      </c>
      <c r="CA1120" s="253" cm="1">
        <f t="array" aca="1" ref="CA1120" ca="1">-CA1119*INDIRECT(CA1108)</f>
        <v>-50000</v>
      </c>
      <c r="CB1120" s="253" cm="1">
        <f t="array" aca="1" ref="CB1120" ca="1">-CB1119*INDIRECT(CB1108)</f>
        <v>-50000</v>
      </c>
      <c r="CC1120" s="253" cm="1">
        <f t="array" aca="1" ref="CC1120" ca="1">-CC1119*INDIRECT(CC1108)</f>
        <v>-50000</v>
      </c>
      <c r="CD1120" s="253" cm="1">
        <f t="array" aca="1" ref="CD1120" ca="1">-CD1119*INDIRECT(CD1108)</f>
        <v>-50000</v>
      </c>
      <c r="CE1120" s="253" cm="1">
        <f t="array" aca="1" ref="CE1120" ca="1">-CE1119*INDIRECT(CE1108)</f>
        <v>-50000</v>
      </c>
      <c r="CF1120" s="253" cm="1">
        <f t="array" aca="1" ref="CF1120" ca="1">-CF1119*INDIRECT(CF1108)</f>
        <v>-50000</v>
      </c>
      <c r="CG1120" s="253" cm="1">
        <f t="array" aca="1" ref="CG1120" ca="1">-CG1119*INDIRECT(CG1108)</f>
        <v>-50000</v>
      </c>
      <c r="CH1120" s="253" cm="1">
        <f t="array" aca="1" ref="CH1120" ca="1">-CH1119*INDIRECT(CH1108)</f>
        <v>-50000</v>
      </c>
      <c r="CI1120" s="253" cm="1">
        <f t="array" aca="1" ref="CI1120" ca="1">-CI1119*INDIRECT(CI1108)</f>
        <v>-50000</v>
      </c>
      <c r="CJ1120" s="253" cm="1">
        <f t="array" aca="1" ref="CJ1120" ca="1">-CJ1119*INDIRECT(CJ1108)</f>
        <v>-50000</v>
      </c>
      <c r="CK1120" s="253" cm="1">
        <f t="array" aca="1" ref="CK1120" ca="1">-CK1119*INDIRECT(CK1108)</f>
        <v>-50000</v>
      </c>
      <c r="CL1120" s="253" cm="1">
        <f t="array" aca="1" ref="CL1120" ca="1">-CL1119*INDIRECT(CL1108)</f>
        <v>-50000</v>
      </c>
      <c r="CN1120" s="253"/>
      <c r="CO1120" s="253" t="e" cm="1">
        <f t="array" aca="1" ref="CO1120" ca="1">-CO1119*INDIRECT(CO1108)</f>
        <v>#N/A</v>
      </c>
      <c r="CP1120" s="253" t="e" cm="1">
        <f t="array" aca="1" ref="CP1120" ca="1">-CP1119*INDIRECT(CP1108)</f>
        <v>#N/A</v>
      </c>
      <c r="CQ1120" s="253" t="e" cm="1">
        <f t="array" aca="1" ref="CQ1120" ca="1">-CQ1119*INDIRECT(CQ1108)</f>
        <v>#N/A</v>
      </c>
      <c r="CR1120" s="253" t="e" cm="1">
        <f t="array" aca="1" ref="CR1120" ca="1">-CR1119*INDIRECT(CR1108)</f>
        <v>#N/A</v>
      </c>
      <c r="CS1120" s="253" t="e" cm="1">
        <f t="array" aca="1" ref="CS1120" ca="1">-CS1119*INDIRECT(CS1108)</f>
        <v>#N/A</v>
      </c>
      <c r="CT1120" s="253" t="e" cm="1">
        <f t="array" aca="1" ref="CT1120" ca="1">-CT1119*INDIRECT(CT1108)</f>
        <v>#N/A</v>
      </c>
      <c r="CU1120" s="253" t="e" cm="1">
        <f t="array" aca="1" ref="CU1120" ca="1">-CU1119*INDIRECT(CU1108)</f>
        <v>#N/A</v>
      </c>
      <c r="CV1120" s="253" t="e" cm="1">
        <f t="array" aca="1" ref="CV1120" ca="1">-CV1119*INDIRECT(CV1108)</f>
        <v>#N/A</v>
      </c>
      <c r="CW1120" s="253" t="e" cm="1">
        <f t="array" aca="1" ref="CW1120" ca="1">-CW1119*INDIRECT(CW1108)</f>
        <v>#N/A</v>
      </c>
      <c r="CX1120" s="253" t="e" cm="1">
        <f t="array" aca="1" ref="CX1120" ca="1">-CX1119*INDIRECT(CX1108)</f>
        <v>#N/A</v>
      </c>
      <c r="CY1120" s="253" t="e" cm="1">
        <f t="array" aca="1" ref="CY1120" ca="1">-CY1119*INDIRECT(CY1108)</f>
        <v>#N/A</v>
      </c>
      <c r="CZ1120" s="253" t="e" cm="1">
        <f t="array" aca="1" ref="CZ1120" ca="1">-CZ1119*INDIRECT(CZ1108)</f>
        <v>#N/A</v>
      </c>
      <c r="DA1120" s="253" t="e" cm="1">
        <f t="array" aca="1" ref="DA1120" ca="1">-DA1119*INDIRECT(DA1108)</f>
        <v>#N/A</v>
      </c>
      <c r="DB1120" s="253" t="e" cm="1">
        <f t="array" aca="1" ref="DB1120" ca="1">-DB1119*INDIRECT(DB1108)</f>
        <v>#N/A</v>
      </c>
      <c r="DC1120" s="253" t="e" cm="1">
        <f t="array" aca="1" ref="DC1120" ca="1">-DC1119*INDIRECT(DC1108)</f>
        <v>#N/A</v>
      </c>
      <c r="DD1120" s="253" t="e" cm="1">
        <f t="array" aca="1" ref="DD1120" ca="1">-DD1119*INDIRECT(DD1108)</f>
        <v>#N/A</v>
      </c>
      <c r="DE1120" s="253" t="e" cm="1">
        <f t="array" aca="1" ref="DE1120" ca="1">-DE1119*INDIRECT(DE1108)</f>
        <v>#N/A</v>
      </c>
      <c r="DF1120" s="253" t="e" cm="1">
        <f t="array" aca="1" ref="DF1120" ca="1">-DF1119*INDIRECT(DF1108)</f>
        <v>#N/A</v>
      </c>
      <c r="DG1120" s="253" t="e" cm="1">
        <f t="array" aca="1" ref="DG1120" ca="1">-DG1119*INDIRECT(DG1108)</f>
        <v>#N/A</v>
      </c>
      <c r="DH1120" s="253" t="e" cm="1">
        <f t="array" aca="1" ref="DH1120" ca="1">-DH1119*INDIRECT(DH1108)</f>
        <v>#N/A</v>
      </c>
      <c r="DI1120" s="253" t="e" cm="1">
        <f t="array" aca="1" ref="DI1120" ca="1">-DI1119*INDIRECT(DI1108)</f>
        <v>#N/A</v>
      </c>
      <c r="DJ1120" s="253" t="e" cm="1">
        <f t="array" aca="1" ref="DJ1120" ca="1">-DJ1119*INDIRECT(DJ1108)</f>
        <v>#N/A</v>
      </c>
      <c r="DK1120" s="253" t="e" cm="1">
        <f t="array" aca="1" ref="DK1120" ca="1">-DK1119*INDIRECT(DK1108)</f>
        <v>#N/A</v>
      </c>
      <c r="DL1120" s="253" t="e" cm="1">
        <f t="array" aca="1" ref="DL1120" ca="1">-DL1119*INDIRECT(DL1108)</f>
        <v>#N/A</v>
      </c>
    </row>
    <row r="1121" spans="2:116" x14ac:dyDescent="0.4">
      <c r="B1121" s="8"/>
      <c r="C1121" s="8"/>
      <c r="D1121" t="s">
        <v>767</v>
      </c>
      <c r="E1121" s="8" t="str">
        <f t="shared" si="1250"/>
        <v>1121 FAPPE-S</v>
      </c>
      <c r="G1121" s="125"/>
      <c r="S1121" s="80"/>
      <c r="T1121" s="72"/>
      <c r="U1121" s="72"/>
      <c r="V1121" s="72"/>
      <c r="W1121" s="72"/>
      <c r="X1121" s="72"/>
      <c r="Y1121" s="72"/>
      <c r="Z1121" s="72"/>
      <c r="AA1121" s="72"/>
      <c r="AB1121" s="72"/>
      <c r="AC1121" s="72"/>
      <c r="AD1121" s="72"/>
      <c r="AE1121" s="72"/>
      <c r="AF1121" s="72"/>
      <c r="AG1121" s="72"/>
      <c r="AH1121" s="72"/>
      <c r="AI1121" s="72"/>
      <c r="AJ1121" s="72"/>
      <c r="AK1121" s="72"/>
      <c r="AL1121" s="72"/>
      <c r="AM1121" s="72"/>
      <c r="AN1121" s="72"/>
      <c r="AO1121" s="72"/>
      <c r="AP1121" s="72"/>
      <c r="AQ1121" s="72"/>
      <c r="AR1121" s="72"/>
      <c r="AS1121" s="72"/>
      <c r="AT1121" s="72"/>
      <c r="AU1121" s="72"/>
      <c r="AV1121" s="72"/>
      <c r="AW1121" s="72"/>
      <c r="AX1121" s="72"/>
      <c r="AY1121" s="72"/>
      <c r="AZ1121" s="72"/>
      <c r="BA1121" s="72"/>
      <c r="BB1121" s="72"/>
      <c r="BC1121" s="72"/>
      <c r="BD1121" s="72"/>
      <c r="BE1121" s="72"/>
      <c r="BF1121" s="72"/>
      <c r="BG1121" s="72"/>
      <c r="BH1121" s="72"/>
      <c r="BI1121" s="72"/>
      <c r="BJ1121" s="72"/>
      <c r="BK1121" s="72"/>
      <c r="BL1121" s="72"/>
      <c r="BM1121" s="72"/>
      <c r="BN1121" s="72"/>
      <c r="BO1121" s="72"/>
      <c r="BP1121" s="72"/>
      <c r="BQ1121" s="72"/>
      <c r="BR1121" s="72"/>
      <c r="BS1121" s="72"/>
      <c r="BT1121" s="72"/>
      <c r="BU1121" s="72"/>
      <c r="BV1121" s="72"/>
      <c r="BW1121" s="72"/>
      <c r="BX1121" s="72"/>
      <c r="BY1121" s="72"/>
      <c r="BZ1121" s="72"/>
      <c r="CA1121" s="72"/>
      <c r="CB1121" s="72"/>
      <c r="CC1121" s="72"/>
      <c r="CD1121" s="72"/>
      <c r="CE1121" s="72"/>
      <c r="CF1121" s="72"/>
      <c r="CG1121" s="72"/>
      <c r="CH1121" s="72"/>
      <c r="CI1121" s="72"/>
      <c r="CJ1121" s="72"/>
      <c r="CK1121" s="72"/>
      <c r="CL1121" s="72"/>
      <c r="CO1121" s="72"/>
      <c r="CP1121" s="72"/>
      <c r="CQ1121" s="72"/>
      <c r="CR1121" s="72"/>
      <c r="CS1121" s="72"/>
      <c r="CT1121" s="72"/>
      <c r="CU1121" s="72"/>
      <c r="CV1121" s="72"/>
      <c r="CW1121" s="72"/>
      <c r="CX1121" s="72"/>
      <c r="CY1121" s="72"/>
      <c r="CZ1121" s="72"/>
      <c r="DA1121" s="72"/>
      <c r="DB1121" s="72"/>
      <c r="DC1121" s="72"/>
      <c r="DD1121" s="72"/>
      <c r="DE1121" s="72"/>
      <c r="DF1121" s="72"/>
      <c r="DG1121" s="72"/>
      <c r="DH1121" s="72"/>
      <c r="DI1121" s="72"/>
      <c r="DJ1121" s="72"/>
      <c r="DK1121" s="72"/>
      <c r="DL1121" s="72"/>
    </row>
    <row r="1122" spans="2:116" x14ac:dyDescent="0.4">
      <c r="B1122" s="8"/>
      <c r="C1122" s="8"/>
      <c r="D1122" t="s">
        <v>767</v>
      </c>
      <c r="E1122" s="8" t="str">
        <f t="shared" si="1250"/>
        <v>1122 FAPPE-S</v>
      </c>
      <c r="G1122" s="95" t="s">
        <v>204</v>
      </c>
      <c r="H1122" s="12"/>
      <c r="S1122" s="72"/>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c r="DK1122" s="72"/>
      <c r="DL1122" s="72"/>
    </row>
    <row r="1123" spans="2:116" x14ac:dyDescent="0.4">
      <c r="B1123" s="8"/>
      <c r="C1123" s="8" t="s">
        <v>233</v>
      </c>
      <c r="D1123" t="s">
        <v>767</v>
      </c>
      <c r="E1123" s="8" t="str">
        <f t="shared" si="1250"/>
        <v>1123 FAPPE-S</v>
      </c>
      <c r="G1123" s="158" t="str">
        <f>"Depreciation - "&amp;SUBSTITUTE(G1113,":","")</f>
        <v>Depreciation - Volume driven secondary PP&amp;E</v>
      </c>
      <c r="I1123" s="80">
        <f>SUMIF($5:$5,I$2,1121:1121)</f>
        <v>0</v>
      </c>
      <c r="J1123" s="80"/>
      <c r="K1123" s="24">
        <f ca="1">SUMIF($3:$3,K$2,1123:1123)</f>
        <v>-64987</v>
      </c>
      <c r="L1123" s="24">
        <f t="shared" ref="L1123:P1123" ca="1" si="1319">SUMIF($3:$3,L$2,1123:1123)</f>
        <v>-184963</v>
      </c>
      <c r="M1123" s="24">
        <f t="shared" ca="1" si="1319"/>
        <v>-304939</v>
      </c>
      <c r="N1123" s="24">
        <f t="shared" ca="1" si="1319"/>
        <v>-424915</v>
      </c>
      <c r="O1123" s="24">
        <f t="shared" ca="1" si="1319"/>
        <v>-544891</v>
      </c>
      <c r="P1123" s="24">
        <f t="shared" ca="1" si="1319"/>
        <v>-599880</v>
      </c>
      <c r="R1123" s="24"/>
      <c r="S1123" s="80" cm="1">
        <f t="array" aca="1" ref="S1123" ca="1">(SUM(INDEX(1118:1118,1,MAX(COLUMN($R:$R),COLUMN()-($H1115*12-1))):S1120)/($H1115*12)+IF($R1125=0,0,SUM(INDEX(1123:1123,1,MAX(COLUMN($R:$R),COLUMN()-(($H1115-$H1116)*12))):S1125)/(($H1115)*12)))</f>
        <v>-833.16666666666663</v>
      </c>
      <c r="T1123" s="80" cm="1">
        <f t="array" aca="1" ref="T1123" ca="1">(SUM(INDEX(1118:1118,1,MAX(COLUMN($R:$R),COLUMN()-($H1115*12-1))):T1120)/($H1115*12)+IF($R1125=0,0,SUM(INDEX(1123:1123,1,MAX(COLUMN($R:$R),COLUMN()-(($H1115-$H1116)*12))):T1125)/(($H1115)*12)))</f>
        <v>-1666.3333333333333</v>
      </c>
      <c r="U1123" s="80" cm="1">
        <f t="array" aca="1" ref="U1123" ca="1">(SUM(INDEX(1118:1118,1,MAX(COLUMN($R:$R),COLUMN()-($H1115*12-1))):U1120)/($H1115*12)+IF($R1125=0,0,SUM(INDEX(1123:1123,1,MAX(COLUMN($R:$R),COLUMN()-(($H1115-$H1116)*12))):U1125)/(($H1115)*12)))</f>
        <v>-2499.5</v>
      </c>
      <c r="V1123" s="80" cm="1">
        <f t="array" aca="1" ref="V1123" ca="1">(SUM(INDEX(1118:1118,1,MAX(COLUMN($R:$R),COLUMN()-($H1115*12-1))):V1120)/($H1115*12)+IF($R1125=0,0,SUM(INDEX(1123:1123,1,MAX(COLUMN($R:$R),COLUMN()-(($H1115-$H1116)*12))):V1125)/(($H1115)*12)))</f>
        <v>-3332.6666666666665</v>
      </c>
      <c r="W1123" s="80" cm="1">
        <f t="array" aca="1" ref="W1123" ca="1">(SUM(INDEX(1118:1118,1,MAX(COLUMN($R:$R),COLUMN()-($H1115*12-1))):W1120)/($H1115*12)+IF($R1125=0,0,SUM(INDEX(1123:1123,1,MAX(COLUMN($R:$R),COLUMN()-(($H1115-$H1116)*12))):W1125)/(($H1115)*12)))</f>
        <v>-4165.833333333333</v>
      </c>
      <c r="X1123" s="80" cm="1">
        <f t="array" aca="1" ref="X1123" ca="1">(SUM(INDEX(1118:1118,1,MAX(COLUMN($R:$R),COLUMN()-($H1115*12-1))):X1120)/($H1115*12)+IF($R1125=0,0,SUM(INDEX(1123:1123,1,MAX(COLUMN($R:$R),COLUMN()-(($H1115-$H1116)*12))):X1125)/(($H1115)*12)))</f>
        <v>-4999</v>
      </c>
      <c r="Y1123" s="80" cm="1">
        <f t="array" aca="1" ref="Y1123" ca="1">(SUM(INDEX(1118:1118,1,MAX(COLUMN($R:$R),COLUMN()-($H1115*12-1))):Y1120)/($H1115*12)+IF($R1125=0,0,SUM(INDEX(1123:1123,1,MAX(COLUMN($R:$R),COLUMN()-(($H1115-$H1116)*12))):Y1125)/(($H1115)*12)))</f>
        <v>-5832.166666666667</v>
      </c>
      <c r="Z1123" s="80" cm="1">
        <f t="array" aca="1" ref="Z1123" ca="1">(SUM(INDEX(1118:1118,1,MAX(COLUMN($R:$R),COLUMN()-($H1115*12-1))):Z1120)/($H1115*12)+IF($R1125=0,0,SUM(INDEX(1123:1123,1,MAX(COLUMN($R:$R),COLUMN()-(($H1115-$H1116)*12))):Z1125)/(($H1115)*12)))</f>
        <v>-6665.333333333333</v>
      </c>
      <c r="AA1123" s="80" cm="1">
        <f t="array" aca="1" ref="AA1123" ca="1">(SUM(INDEX(1118:1118,1,MAX(COLUMN($R:$R),COLUMN()-($H1115*12-1))):AA1120)/($H1115*12)+IF($R1125=0,0,SUM(INDEX(1123:1123,1,MAX(COLUMN($R:$R),COLUMN()-(($H1115-$H1116)*12))):AA1125)/(($H1115)*12)))</f>
        <v>-7498.5</v>
      </c>
      <c r="AB1123" s="80" cm="1">
        <f t="array" aca="1" ref="AB1123" ca="1">(SUM(INDEX(1118:1118,1,MAX(COLUMN($R:$R),COLUMN()-($H1115*12-1))):AB1120)/($H1115*12)+IF($R1125=0,0,SUM(INDEX(1123:1123,1,MAX(COLUMN($R:$R),COLUMN()-(($H1115-$H1116)*12))):AB1125)/(($H1115)*12)))</f>
        <v>-8331.6666666666661</v>
      </c>
      <c r="AC1123" s="80" cm="1">
        <f t="array" aca="1" ref="AC1123" ca="1">(SUM(INDEX(1118:1118,1,MAX(COLUMN($R:$R),COLUMN()-($H1115*12-1))):AC1120)/($H1115*12)+IF($R1125=0,0,SUM(INDEX(1123:1123,1,MAX(COLUMN($R:$R),COLUMN()-(($H1115-$H1116)*12))):AC1125)/(($H1115)*12)))</f>
        <v>-9164.8333333333339</v>
      </c>
      <c r="AD1123" s="80" cm="1">
        <f t="array" aca="1" ref="AD1123" ca="1">(SUM(INDEX(1118:1118,1,MAX(COLUMN($R:$R),COLUMN()-($H1115*12-1))):AD1120)/($H1115*12)+IF($R1125=0,0,SUM(INDEX(1123:1123,1,MAX(COLUMN($R:$R),COLUMN()-(($H1115-$H1116)*12))):AD1125)/(($H1115)*12)))</f>
        <v>-9998</v>
      </c>
      <c r="AE1123" s="80" cm="1">
        <f t="array" aca="1" ref="AE1123" ca="1">(SUM(INDEX(1118:1118,1,MAX(COLUMN($R:$R),COLUMN()-($H1115*12-1))):AE1120)/($H1115*12)+IF($R1125=0,0,SUM(INDEX(1123:1123,1,MAX(COLUMN($R:$R),COLUMN()-(($H1115-$H1116)*12))):AE1125)/(($H1115)*12)))</f>
        <v>-10831.166666666666</v>
      </c>
      <c r="AF1123" s="80" cm="1">
        <f t="array" aca="1" ref="AF1123" ca="1">(SUM(INDEX(1118:1118,1,MAX(COLUMN($R:$R),COLUMN()-($H1115*12-1))):AF1120)/($H1115*12)+IF($R1125=0,0,SUM(INDEX(1123:1123,1,MAX(COLUMN($R:$R),COLUMN()-(($H1115-$H1116)*12))):AF1125)/(($H1115)*12)))</f>
        <v>-11664.333333333334</v>
      </c>
      <c r="AG1123" s="80" cm="1">
        <f t="array" aca="1" ref="AG1123" ca="1">(SUM(INDEX(1118:1118,1,MAX(COLUMN($R:$R),COLUMN()-($H1115*12-1))):AG1120)/($H1115*12)+IF($R1125=0,0,SUM(INDEX(1123:1123,1,MAX(COLUMN($R:$R),COLUMN()-(($H1115-$H1116)*12))):AG1125)/(($H1115)*12)))</f>
        <v>-12497.5</v>
      </c>
      <c r="AH1123" s="80" cm="1">
        <f t="array" aca="1" ref="AH1123" ca="1">(SUM(INDEX(1118:1118,1,MAX(COLUMN($R:$R),COLUMN()-($H1115*12-1))):AH1120)/($H1115*12)+IF($R1125=0,0,SUM(INDEX(1123:1123,1,MAX(COLUMN($R:$R),COLUMN()-(($H1115-$H1116)*12))):AH1125)/(($H1115)*12)))</f>
        <v>-13330.666666666666</v>
      </c>
      <c r="AI1123" s="80" cm="1">
        <f t="array" aca="1" ref="AI1123" ca="1">(SUM(INDEX(1118:1118,1,MAX(COLUMN($R:$R),COLUMN()-($H1115*12-1))):AI1120)/($H1115*12)+IF($R1125=0,0,SUM(INDEX(1123:1123,1,MAX(COLUMN($R:$R),COLUMN()-(($H1115-$H1116)*12))):AI1125)/(($H1115)*12)))</f>
        <v>-14163.833333333334</v>
      </c>
      <c r="AJ1123" s="80" cm="1">
        <f t="array" aca="1" ref="AJ1123" ca="1">(SUM(INDEX(1118:1118,1,MAX(COLUMN($R:$R),COLUMN()-($H1115*12-1))):AJ1120)/($H1115*12)+IF($R1125=0,0,SUM(INDEX(1123:1123,1,MAX(COLUMN($R:$R),COLUMN()-(($H1115-$H1116)*12))):AJ1125)/(($H1115)*12)))</f>
        <v>-14997</v>
      </c>
      <c r="AK1123" s="80" cm="1">
        <f t="array" aca="1" ref="AK1123" ca="1">(SUM(INDEX(1118:1118,1,MAX(COLUMN($R:$R),COLUMN()-($H1115*12-1))):AK1120)/($H1115*12)+IF($R1125=0,0,SUM(INDEX(1123:1123,1,MAX(COLUMN($R:$R),COLUMN()-(($H1115-$H1116)*12))):AK1125)/(($H1115)*12)))</f>
        <v>-15830.166666666666</v>
      </c>
      <c r="AL1123" s="80" cm="1">
        <f t="array" aca="1" ref="AL1123" ca="1">(SUM(INDEX(1118:1118,1,MAX(COLUMN($R:$R),COLUMN()-($H1115*12-1))):AL1120)/($H1115*12)+IF($R1125=0,0,SUM(INDEX(1123:1123,1,MAX(COLUMN($R:$R),COLUMN()-(($H1115-$H1116)*12))):AL1125)/(($H1115)*12)))</f>
        <v>-16663.333333333332</v>
      </c>
      <c r="AM1123" s="80" cm="1">
        <f t="array" aca="1" ref="AM1123" ca="1">(SUM(INDEX(1118:1118,1,MAX(COLUMN($R:$R),COLUMN()-($H1115*12-1))):AM1120)/($H1115*12)+IF($R1125=0,0,SUM(INDEX(1123:1123,1,MAX(COLUMN($R:$R),COLUMN()-(($H1115-$H1116)*12))):AM1125)/(($H1115)*12)))</f>
        <v>-17496.5</v>
      </c>
      <c r="AN1123" s="80" cm="1">
        <f t="array" aca="1" ref="AN1123" ca="1">(SUM(INDEX(1118:1118,1,MAX(COLUMN($R:$R),COLUMN()-($H1115*12-1))):AN1120)/($H1115*12)+IF($R1125=0,0,SUM(INDEX(1123:1123,1,MAX(COLUMN($R:$R),COLUMN()-(($H1115-$H1116)*12))):AN1125)/(($H1115)*12)))</f>
        <v>-18329.666666666668</v>
      </c>
      <c r="AO1123" s="80" cm="1">
        <f t="array" aca="1" ref="AO1123" ca="1">(SUM(INDEX(1118:1118,1,MAX(COLUMN($R:$R),COLUMN()-($H1115*12-1))):AO1120)/($H1115*12)+IF($R1125=0,0,SUM(INDEX(1123:1123,1,MAX(COLUMN($R:$R),COLUMN()-(($H1115-$H1116)*12))):AO1125)/(($H1115)*12)))</f>
        <v>-19162.833333333332</v>
      </c>
      <c r="AP1123" s="80" cm="1">
        <f t="array" aca="1" ref="AP1123" ca="1">(SUM(INDEX(1118:1118,1,MAX(COLUMN($R:$R),COLUMN()-($H1115*12-1))):AP1120)/($H1115*12)+IF($R1125=0,0,SUM(INDEX(1123:1123,1,MAX(COLUMN($R:$R),COLUMN()-(($H1115-$H1116)*12))):AP1125)/(($H1115)*12)))</f>
        <v>-19996</v>
      </c>
      <c r="AQ1123" s="80" cm="1">
        <f t="array" aca="1" ref="AQ1123" ca="1">(SUM(INDEX(1118:1118,1,MAX(COLUMN($R:$R),COLUMN()-($H1115*12-1))):AQ1120)/($H1115*12)+IF($R1125=0,0,SUM(INDEX(1123:1123,1,MAX(COLUMN($R:$R),COLUMN()-(($H1115-$H1116)*12))):AQ1125)/(($H1115)*12)))</f>
        <v>-20829.166666666668</v>
      </c>
      <c r="AR1123" s="80" cm="1">
        <f t="array" aca="1" ref="AR1123" ca="1">(SUM(INDEX(1118:1118,1,MAX(COLUMN($R:$R),COLUMN()-($H1115*12-1))):AR1120)/($H1115*12)+IF($R1125=0,0,SUM(INDEX(1123:1123,1,MAX(COLUMN($R:$R),COLUMN()-(($H1115-$H1116)*12))):AR1125)/(($H1115)*12)))</f>
        <v>-21662.333333333332</v>
      </c>
      <c r="AS1123" s="80" cm="1">
        <f t="array" aca="1" ref="AS1123" ca="1">(SUM(INDEX(1118:1118,1,MAX(COLUMN($R:$R),COLUMN()-($H1115*12-1))):AS1120)/($H1115*12)+IF($R1125=0,0,SUM(INDEX(1123:1123,1,MAX(COLUMN($R:$R),COLUMN()-(($H1115-$H1116)*12))):AS1125)/(($H1115)*12)))</f>
        <v>-22495.5</v>
      </c>
      <c r="AT1123" s="80" cm="1">
        <f t="array" aca="1" ref="AT1123" ca="1">(SUM(INDEX(1118:1118,1,MAX(COLUMN($R:$R),COLUMN()-($H1115*12-1))):AT1120)/($H1115*12)+IF($R1125=0,0,SUM(INDEX(1123:1123,1,MAX(COLUMN($R:$R),COLUMN()-(($H1115-$H1116)*12))):AT1125)/(($H1115)*12)))</f>
        <v>-23328.666666666668</v>
      </c>
      <c r="AU1123" s="80" cm="1">
        <f t="array" aca="1" ref="AU1123" ca="1">(SUM(INDEX(1118:1118,1,MAX(COLUMN($R:$R),COLUMN()-($H1115*12-1))):AU1120)/($H1115*12)+IF($R1125=0,0,SUM(INDEX(1123:1123,1,MAX(COLUMN($R:$R),COLUMN()-(($H1115-$H1116)*12))):AU1125)/(($H1115)*12)))</f>
        <v>-24161.833333333332</v>
      </c>
      <c r="AV1123" s="80" cm="1">
        <f t="array" aca="1" ref="AV1123" ca="1">(SUM(INDEX(1118:1118,1,MAX(COLUMN($R:$R),COLUMN()-($H1115*12-1))):AV1120)/($H1115*12)+IF($R1125=0,0,SUM(INDEX(1123:1123,1,MAX(COLUMN($R:$R),COLUMN()-(($H1115-$H1116)*12))):AV1125)/(($H1115)*12)))</f>
        <v>-24995</v>
      </c>
      <c r="AW1123" s="80" cm="1">
        <f t="array" aca="1" ref="AW1123" ca="1">(SUM(INDEX(1118:1118,1,MAX(COLUMN($R:$R),COLUMN()-($H1115*12-1))):AW1120)/($H1115*12)+IF($R1125=0,0,SUM(INDEX(1123:1123,1,MAX(COLUMN($R:$R),COLUMN()-(($H1115-$H1116)*12))):AW1125)/(($H1115)*12)))</f>
        <v>-25828.166666666668</v>
      </c>
      <c r="AX1123" s="80" cm="1">
        <f t="array" aca="1" ref="AX1123" ca="1">(SUM(INDEX(1118:1118,1,MAX(COLUMN($R:$R),COLUMN()-($H1115*12-1))):AX1120)/($H1115*12)+IF($R1125=0,0,SUM(INDEX(1123:1123,1,MAX(COLUMN($R:$R),COLUMN()-(($H1115-$H1116)*12))):AX1125)/(($H1115)*12)))</f>
        <v>-26661.333333333332</v>
      </c>
      <c r="AY1123" s="80" cm="1">
        <f t="array" aca="1" ref="AY1123" ca="1">(SUM(INDEX(1118:1118,1,MAX(COLUMN($R:$R),COLUMN()-($H1115*12-1))):AY1120)/($H1115*12)+IF($R1125=0,0,SUM(INDEX(1123:1123,1,MAX(COLUMN($R:$R),COLUMN()-(($H1115-$H1116)*12))):AY1125)/(($H1115)*12)))</f>
        <v>-27494.5</v>
      </c>
      <c r="AZ1123" s="80" cm="1">
        <f t="array" aca="1" ref="AZ1123" ca="1">(SUM(INDEX(1118:1118,1,MAX(COLUMN($R:$R),COLUMN()-($H1115*12-1))):AZ1120)/($H1115*12)+IF($R1125=0,0,SUM(INDEX(1123:1123,1,MAX(COLUMN($R:$R),COLUMN()-(($H1115-$H1116)*12))):AZ1125)/(($H1115)*12)))</f>
        <v>-28327.666666666668</v>
      </c>
      <c r="BA1123" s="80" cm="1">
        <f t="array" aca="1" ref="BA1123" ca="1">(SUM(INDEX(1118:1118,1,MAX(COLUMN($R:$R),COLUMN()-($H1115*12-1))):BA1120)/($H1115*12)+IF($R1125=0,0,SUM(INDEX(1123:1123,1,MAX(COLUMN($R:$R),COLUMN()-(($H1115-$H1116)*12))):BA1125)/(($H1115)*12)))</f>
        <v>-29160.833333333332</v>
      </c>
      <c r="BB1123" s="80" cm="1">
        <f t="array" aca="1" ref="BB1123" ca="1">(SUM(INDEX(1118:1118,1,MAX(COLUMN($R:$R),COLUMN()-($H1115*12-1))):BB1120)/($H1115*12)+IF($R1125=0,0,SUM(INDEX(1123:1123,1,MAX(COLUMN($R:$R),COLUMN()-(($H1115-$H1116)*12))):BB1125)/(($H1115)*12)))</f>
        <v>-29994</v>
      </c>
      <c r="BC1123" s="80" cm="1">
        <f t="array" aca="1" ref="BC1123" ca="1">(SUM(INDEX(1118:1118,1,MAX(COLUMN($R:$R),COLUMN()-($H1115*12-1))):BC1120)/($H1115*12)+IF($R1125=0,0,SUM(INDEX(1123:1123,1,MAX(COLUMN($R:$R),COLUMN()-(($H1115-$H1116)*12))):BC1125)/(($H1115)*12)))</f>
        <v>-30827.166666666668</v>
      </c>
      <c r="BD1123" s="80" cm="1">
        <f t="array" aca="1" ref="BD1123" ca="1">(SUM(INDEX(1118:1118,1,MAX(COLUMN($R:$R),COLUMN()-($H1115*12-1))):BD1120)/($H1115*12)+IF($R1125=0,0,SUM(INDEX(1123:1123,1,MAX(COLUMN($R:$R),COLUMN()-(($H1115-$H1116)*12))):BD1125)/(($H1115)*12)))</f>
        <v>-31660.333333333332</v>
      </c>
      <c r="BE1123" s="80" cm="1">
        <f t="array" aca="1" ref="BE1123" ca="1">(SUM(INDEX(1118:1118,1,MAX(COLUMN($R:$R),COLUMN()-($H1115*12-1))):BE1120)/($H1115*12)+IF($R1125=0,0,SUM(INDEX(1123:1123,1,MAX(COLUMN($R:$R),COLUMN()-(($H1115-$H1116)*12))):BE1125)/(($H1115)*12)))</f>
        <v>-32493.5</v>
      </c>
      <c r="BF1123" s="80" cm="1">
        <f t="array" aca="1" ref="BF1123" ca="1">(SUM(INDEX(1118:1118,1,MAX(COLUMN($R:$R),COLUMN()-($H1115*12-1))):BF1120)/($H1115*12)+IF($R1125=0,0,SUM(INDEX(1123:1123,1,MAX(COLUMN($R:$R),COLUMN()-(($H1115-$H1116)*12))):BF1125)/(($H1115)*12)))</f>
        <v>-33326.666666666664</v>
      </c>
      <c r="BG1123" s="80" cm="1">
        <f t="array" aca="1" ref="BG1123" ca="1">(SUM(INDEX(1118:1118,1,MAX(COLUMN($R:$R),COLUMN()-($H1115*12-1))):BG1120)/($H1115*12)+IF($R1125=0,0,SUM(INDEX(1123:1123,1,MAX(COLUMN($R:$R),COLUMN()-(($H1115-$H1116)*12))):BG1125)/(($H1115)*12)))</f>
        <v>-34159.833333333336</v>
      </c>
      <c r="BH1123" s="80" cm="1">
        <f t="array" aca="1" ref="BH1123" ca="1">(SUM(INDEX(1118:1118,1,MAX(COLUMN($R:$R),COLUMN()-($H1115*12-1))):BH1120)/($H1115*12)+IF($R1125=0,0,SUM(INDEX(1123:1123,1,MAX(COLUMN($R:$R),COLUMN()-(($H1115-$H1116)*12))):BH1125)/(($H1115)*12)))</f>
        <v>-34993</v>
      </c>
      <c r="BI1123" s="80" cm="1">
        <f t="array" aca="1" ref="BI1123" ca="1">(SUM(INDEX(1118:1118,1,MAX(COLUMN($R:$R),COLUMN()-($H1115*12-1))):BI1120)/($H1115*12)+IF($R1125=0,0,SUM(INDEX(1123:1123,1,MAX(COLUMN($R:$R),COLUMN()-(($H1115-$H1116)*12))):BI1125)/(($H1115)*12)))</f>
        <v>-35826.166666666664</v>
      </c>
      <c r="BJ1123" s="80" cm="1">
        <f t="array" aca="1" ref="BJ1123" ca="1">(SUM(INDEX(1118:1118,1,MAX(COLUMN($R:$R),COLUMN()-($H1115*12-1))):BJ1120)/($H1115*12)+IF($R1125=0,0,SUM(INDEX(1123:1123,1,MAX(COLUMN($R:$R),COLUMN()-(($H1115-$H1116)*12))):BJ1125)/(($H1115)*12)))</f>
        <v>-36659.333333333336</v>
      </c>
      <c r="BK1123" s="80" cm="1">
        <f t="array" aca="1" ref="BK1123" ca="1">(SUM(INDEX(1118:1118,1,MAX(COLUMN($R:$R),COLUMN()-($H1115*12-1))):BK1120)/($H1115*12)+IF($R1125=0,0,SUM(INDEX(1123:1123,1,MAX(COLUMN($R:$R),COLUMN()-(($H1115-$H1116)*12))):BK1125)/(($H1115)*12)))</f>
        <v>-37492.5</v>
      </c>
      <c r="BL1123" s="80" cm="1">
        <f t="array" aca="1" ref="BL1123" ca="1">(SUM(INDEX(1118:1118,1,MAX(COLUMN($R:$R),COLUMN()-($H1115*12-1))):BL1120)/($H1115*12)+IF($R1125=0,0,SUM(INDEX(1123:1123,1,MAX(COLUMN($R:$R),COLUMN()-(($H1115-$H1116)*12))):BL1125)/(($H1115)*12)))</f>
        <v>-38325.666666666664</v>
      </c>
      <c r="BM1123" s="80" cm="1">
        <f t="array" aca="1" ref="BM1123" ca="1">(SUM(INDEX(1118:1118,1,MAX(COLUMN($R:$R),COLUMN()-($H1115*12-1))):BM1120)/($H1115*12)+IF($R1125=0,0,SUM(INDEX(1123:1123,1,MAX(COLUMN($R:$R),COLUMN()-(($H1115-$H1116)*12))):BM1125)/(($H1115)*12)))</f>
        <v>-39158.833333333336</v>
      </c>
      <c r="BN1123" s="80" cm="1">
        <f t="array" aca="1" ref="BN1123" ca="1">(SUM(INDEX(1118:1118,1,MAX(COLUMN($R:$R),COLUMN()-($H1115*12-1))):BN1120)/($H1115*12)+IF($R1125=0,0,SUM(INDEX(1123:1123,1,MAX(COLUMN($R:$R),COLUMN()-(($H1115-$H1116)*12))):BN1125)/(($H1115)*12)))</f>
        <v>-39992</v>
      </c>
      <c r="BO1123" s="80" cm="1">
        <f t="array" aca="1" ref="BO1123" ca="1">(SUM(INDEX(1118:1118,1,MAX(COLUMN($R:$R),COLUMN()-($H1115*12-1))):BO1120)/($H1115*12)+IF($R1125=0,0,SUM(INDEX(1123:1123,1,MAX(COLUMN($R:$R),COLUMN()-(($H1115-$H1116)*12))):BO1125)/(($H1115)*12)))</f>
        <v>-40825.166666666664</v>
      </c>
      <c r="BP1123" s="80" cm="1">
        <f t="array" aca="1" ref="BP1123" ca="1">(SUM(INDEX(1118:1118,1,MAX(COLUMN($R:$R),COLUMN()-($H1115*12-1))):BP1120)/($H1115*12)+IF($R1125=0,0,SUM(INDEX(1123:1123,1,MAX(COLUMN($R:$R),COLUMN()-(($H1115-$H1116)*12))):BP1125)/(($H1115)*12)))</f>
        <v>-41658.333333333336</v>
      </c>
      <c r="BQ1123" s="80" cm="1">
        <f t="array" aca="1" ref="BQ1123" ca="1">(SUM(INDEX(1118:1118,1,MAX(COLUMN($R:$R),COLUMN()-($H1115*12-1))):BQ1120)/($H1115*12)+IF($R1125=0,0,SUM(INDEX(1123:1123,1,MAX(COLUMN($R:$R),COLUMN()-(($H1115-$H1116)*12))):BQ1125)/(($H1115)*12)))</f>
        <v>-42491.5</v>
      </c>
      <c r="BR1123" s="80" cm="1">
        <f t="array" aca="1" ref="BR1123" ca="1">(SUM(INDEX(1118:1118,1,MAX(COLUMN($R:$R),COLUMN()-($H1115*12-1))):BR1120)/($H1115*12)+IF($R1125=0,0,SUM(INDEX(1123:1123,1,MAX(COLUMN($R:$R),COLUMN()-(($H1115-$H1116)*12))):BR1125)/(($H1115)*12)))</f>
        <v>-43324.666666666664</v>
      </c>
      <c r="BS1123" s="80" cm="1">
        <f t="array" aca="1" ref="BS1123" ca="1">(SUM(INDEX(1118:1118,1,MAX(COLUMN($R:$R),COLUMN()-($H1115*12-1))):BS1120)/($H1115*12)+IF($R1125=0,0,SUM(INDEX(1123:1123,1,MAX(COLUMN($R:$R),COLUMN()-(($H1115-$H1116)*12))):BS1125)/(($H1115)*12)))</f>
        <v>-44157.833333333336</v>
      </c>
      <c r="BT1123" s="80" cm="1">
        <f t="array" aca="1" ref="BT1123" ca="1">(SUM(INDEX(1118:1118,1,MAX(COLUMN($R:$R),COLUMN()-($H1115*12-1))):BT1120)/($H1115*12)+IF($R1125=0,0,SUM(INDEX(1123:1123,1,MAX(COLUMN($R:$R),COLUMN()-(($H1115-$H1116)*12))):BT1125)/(($H1115)*12)))</f>
        <v>-44991</v>
      </c>
      <c r="BU1123" s="80" cm="1">
        <f t="array" aca="1" ref="BU1123" ca="1">(SUM(INDEX(1118:1118,1,MAX(COLUMN($R:$R),COLUMN()-($H1115*12-1))):BU1120)/($H1115*12)+IF($R1125=0,0,SUM(INDEX(1123:1123,1,MAX(COLUMN($R:$R),COLUMN()-(($H1115-$H1116)*12))):BU1125)/(($H1115)*12)))</f>
        <v>-45824.166666666664</v>
      </c>
      <c r="BV1123" s="80" cm="1">
        <f t="array" aca="1" ref="BV1123" ca="1">(SUM(INDEX(1118:1118,1,MAX(COLUMN($R:$R),COLUMN()-($H1115*12-1))):BV1120)/($H1115*12)+IF($R1125=0,0,SUM(INDEX(1123:1123,1,MAX(COLUMN($R:$R),COLUMN()-(($H1115-$H1116)*12))):BV1125)/(($H1115)*12)))</f>
        <v>-46657.333333333336</v>
      </c>
      <c r="BW1123" s="80" cm="1">
        <f t="array" aca="1" ref="BW1123" ca="1">(SUM(INDEX(1118:1118,1,MAX(COLUMN($R:$R),COLUMN()-($H1115*12-1))):BW1120)/($H1115*12)+IF($R1125=0,0,SUM(INDEX(1123:1123,1,MAX(COLUMN($R:$R),COLUMN()-(($H1115-$H1116)*12))):BW1125)/(($H1115)*12)))</f>
        <v>-47490.5</v>
      </c>
      <c r="BX1123" s="80" cm="1">
        <f t="array" aca="1" ref="BX1123" ca="1">(SUM(INDEX(1118:1118,1,MAX(COLUMN($R:$R),COLUMN()-($H1115*12-1))):BX1120)/($H1115*12)+IF($R1125=0,0,SUM(INDEX(1123:1123,1,MAX(COLUMN($R:$R),COLUMN()-(($H1115-$H1116)*12))):BX1125)/(($H1115)*12)))</f>
        <v>-48323.666666666664</v>
      </c>
      <c r="BY1123" s="80" cm="1">
        <f t="array" aca="1" ref="BY1123" ca="1">(SUM(INDEX(1118:1118,1,MAX(COLUMN($R:$R),COLUMN()-($H1115*12-1))):BY1120)/($H1115*12)+IF($R1125=0,0,SUM(INDEX(1123:1123,1,MAX(COLUMN($R:$R),COLUMN()-(($H1115-$H1116)*12))):BY1125)/(($H1115)*12)))</f>
        <v>-49156.833333333336</v>
      </c>
      <c r="BZ1123" s="80" cm="1">
        <f t="array" aca="1" ref="BZ1123" ca="1">(SUM(INDEX(1118:1118,1,MAX(COLUMN($R:$R),COLUMN()-($H1115*12-1))):BZ1120)/($H1115*12)+IF($R1125=0,0,SUM(INDEX(1123:1123,1,MAX(COLUMN($R:$R),COLUMN()-(($H1115-$H1116)*12))):BZ1125)/(($H1115)*12)))</f>
        <v>-49990</v>
      </c>
      <c r="CA1123" s="80" cm="1">
        <f t="array" aca="1" ref="CA1123" ca="1">(SUM(INDEX(1118:1118,1,MAX(COLUMN($R:$R),COLUMN()-($H1115*12-1))):CA1120)/($H1115*12)+IF($R1125=0,0,SUM(INDEX(1123:1123,1,MAX(COLUMN($R:$R),COLUMN()-(($H1115-$H1116)*12))):CA1125)/(($H1115)*12)))</f>
        <v>-49990</v>
      </c>
      <c r="CB1123" s="80" cm="1">
        <f t="array" aca="1" ref="CB1123" ca="1">(SUM(INDEX(1118:1118,1,MAX(COLUMN($R:$R),COLUMN()-($H1115*12-1))):CB1120)/($H1115*12)+IF($R1125=0,0,SUM(INDEX(1123:1123,1,MAX(COLUMN($R:$R),COLUMN()-(($H1115-$H1116)*12))):CB1125)/(($H1115)*12)))</f>
        <v>-49990</v>
      </c>
      <c r="CC1123" s="80" cm="1">
        <f t="array" aca="1" ref="CC1123" ca="1">(SUM(INDEX(1118:1118,1,MAX(COLUMN($R:$R),COLUMN()-($H1115*12-1))):CC1120)/($H1115*12)+IF($R1125=0,0,SUM(INDEX(1123:1123,1,MAX(COLUMN($R:$R),COLUMN()-(($H1115-$H1116)*12))):CC1125)/(($H1115)*12)))</f>
        <v>-49990</v>
      </c>
      <c r="CD1123" s="80" cm="1">
        <f t="array" aca="1" ref="CD1123" ca="1">(SUM(INDEX(1118:1118,1,MAX(COLUMN($R:$R),COLUMN()-($H1115*12-1))):CD1120)/($H1115*12)+IF($R1125=0,0,SUM(INDEX(1123:1123,1,MAX(COLUMN($R:$R),COLUMN()-(($H1115-$H1116)*12))):CD1125)/(($H1115)*12)))</f>
        <v>-49990</v>
      </c>
      <c r="CE1123" s="80" cm="1">
        <f t="array" aca="1" ref="CE1123" ca="1">(SUM(INDEX(1118:1118,1,MAX(COLUMN($R:$R),COLUMN()-($H1115*12-1))):CE1120)/($H1115*12)+IF($R1125=0,0,SUM(INDEX(1123:1123,1,MAX(COLUMN($R:$R),COLUMN()-(($H1115-$H1116)*12))):CE1125)/(($H1115)*12)))</f>
        <v>-49990</v>
      </c>
      <c r="CF1123" s="80" cm="1">
        <f t="array" aca="1" ref="CF1123" ca="1">(SUM(INDEX(1118:1118,1,MAX(COLUMN($R:$R),COLUMN()-($H1115*12-1))):CF1120)/($H1115*12)+IF($R1125=0,0,SUM(INDEX(1123:1123,1,MAX(COLUMN($R:$R),COLUMN()-(($H1115-$H1116)*12))):CF1125)/(($H1115)*12)))</f>
        <v>-49990</v>
      </c>
      <c r="CG1123" s="80" cm="1">
        <f t="array" aca="1" ref="CG1123" ca="1">(SUM(INDEX(1118:1118,1,MAX(COLUMN($R:$R),COLUMN()-($H1115*12-1))):CG1120)/($H1115*12)+IF($R1125=0,0,SUM(INDEX(1123:1123,1,MAX(COLUMN($R:$R),COLUMN()-(($H1115-$H1116)*12))):CG1125)/(($H1115)*12)))</f>
        <v>-49990</v>
      </c>
      <c r="CH1123" s="80" cm="1">
        <f t="array" aca="1" ref="CH1123" ca="1">(SUM(INDEX(1118:1118,1,MAX(COLUMN($R:$R),COLUMN()-($H1115*12-1))):CH1120)/($H1115*12)+IF($R1125=0,0,SUM(INDEX(1123:1123,1,MAX(COLUMN($R:$R),COLUMN()-(($H1115-$H1116)*12))):CH1125)/(($H1115)*12)))</f>
        <v>-49990</v>
      </c>
      <c r="CI1123" s="80" cm="1">
        <f t="array" aca="1" ref="CI1123" ca="1">(SUM(INDEX(1118:1118,1,MAX(COLUMN($R:$R),COLUMN()-($H1115*12-1))):CI1120)/($H1115*12)+IF($R1125=0,0,SUM(INDEX(1123:1123,1,MAX(COLUMN($R:$R),COLUMN()-(($H1115-$H1116)*12))):CI1125)/(($H1115)*12)))</f>
        <v>-49990</v>
      </c>
      <c r="CJ1123" s="80" cm="1">
        <f t="array" aca="1" ref="CJ1123" ca="1">(SUM(INDEX(1118:1118,1,MAX(COLUMN($R:$R),COLUMN()-($H1115*12-1))):CJ1120)/($H1115*12)+IF($R1125=0,0,SUM(INDEX(1123:1123,1,MAX(COLUMN($R:$R),COLUMN()-(($H1115-$H1116)*12))):CJ1125)/(($H1115)*12)))</f>
        <v>-49990</v>
      </c>
      <c r="CK1123" s="80" cm="1">
        <f t="array" aca="1" ref="CK1123" ca="1">(SUM(INDEX(1118:1118,1,MAX(COLUMN($R:$R),COLUMN()-($H1115*12-1))):CK1120)/($H1115*12)+IF($R1125=0,0,SUM(INDEX(1123:1123,1,MAX(COLUMN($R:$R),COLUMN()-(($H1115-$H1116)*12))):CK1125)/(($H1115)*12)))</f>
        <v>-49990</v>
      </c>
      <c r="CL1123" s="80" cm="1">
        <f t="array" aca="1" ref="CL1123" ca="1">(SUM(INDEX(1118:1118,1,MAX(COLUMN($R:$R),COLUMN()-($H1115*12-1))):CL1120)/($H1115*12)+IF($R1125=0,0,SUM(INDEX(1123:1123,1,MAX(COLUMN($R:$R),COLUMN()-(($H1115-$H1116)*12))):CL1125)/(($H1115)*12)))</f>
        <v>-49990</v>
      </c>
      <c r="CN1123" s="80">
        <f>SUMIF($5:$5,CN$2,1121:1121)</f>
        <v>0</v>
      </c>
      <c r="CO1123" s="80" t="e" cm="1">
        <f t="array" ref="CO1123">(SUM(INDEX(1118:1118,1,MAX(COLUMN($CN:$CN),COLUMN()-($H1115*4-1))):CO1120)/($H1115*4)-IF($CN1125=0,0,SUM(INDEX(1123:1123,1,MAX(COLUMN($CN:$CN),COLUMN()-(($H1115-$H1116)*4))):CO1125)/(($H1115)*4)))</f>
        <v>#N/A</v>
      </c>
      <c r="CP1123" s="80" t="e" cm="1">
        <f t="array" ref="CP1123">(SUM(INDEX(1118:1118,1,MAX(COLUMN($CN:$CN),COLUMN()-($H1115*4-1))):CP1120)/($H1115*4)-IF($CN1125=0,0,SUM(INDEX(1123:1123,1,MAX(COLUMN($CN:$CN),COLUMN()-(($H1115-$H1116)*4))):CP1125)/(($H1115)*4)))</f>
        <v>#N/A</v>
      </c>
      <c r="CQ1123" s="80" t="e" cm="1">
        <f t="array" ref="CQ1123">(SUM(INDEX(1118:1118,1,MAX(COLUMN($CN:$CN),COLUMN()-($H1115*4-1))):CQ1120)/($H1115*4)-IF($CN1125=0,0,SUM(INDEX(1123:1123,1,MAX(COLUMN($CN:$CN),COLUMN()-(($H1115-$H1116)*4))):CQ1125)/(($H1115)*4)))</f>
        <v>#N/A</v>
      </c>
      <c r="CR1123" s="80" t="e" cm="1">
        <f t="array" ref="CR1123">(SUM(INDEX(1118:1118,1,MAX(COLUMN($CN:$CN),COLUMN()-($H1115*4-1))):CR1120)/($H1115*4)-IF($CN1125=0,0,SUM(INDEX(1123:1123,1,MAX(COLUMN($CN:$CN),COLUMN()-(($H1115-$H1116)*4))):CR1125)/(($H1115)*4)))</f>
        <v>#N/A</v>
      </c>
      <c r="CS1123" s="80" t="e" cm="1">
        <f t="array" ref="CS1123">(SUM(INDEX(1118:1118,1,MAX(COLUMN($CN:$CN),COLUMN()-($H1115*4-1))):CS1120)/($H1115*4)-IF($CN1125=0,0,SUM(INDEX(1123:1123,1,MAX(COLUMN($CN:$CN),COLUMN()-(($H1115-$H1116)*4))):CS1125)/(($H1115)*4)))</f>
        <v>#N/A</v>
      </c>
      <c r="CT1123" s="80" t="e" cm="1">
        <f t="array" ref="CT1123">(SUM(INDEX(1118:1118,1,MAX(COLUMN($CN:$CN),COLUMN()-($H1115*4-1))):CT1120)/($H1115*4)-IF($CN1125=0,0,SUM(INDEX(1123:1123,1,MAX(COLUMN($CN:$CN),COLUMN()-(($H1115-$H1116)*4))):CT1125)/(($H1115)*4)))</f>
        <v>#N/A</v>
      </c>
      <c r="CU1123" s="80" t="e" cm="1">
        <f t="array" ref="CU1123">(SUM(INDEX(1118:1118,1,MAX(COLUMN($CN:$CN),COLUMN()-($H1115*4-1))):CU1120)/($H1115*4)-IF($CN1125=0,0,SUM(INDEX(1123:1123,1,MAX(COLUMN($CN:$CN),COLUMN()-(($H1115-$H1116)*4))):CU1125)/(($H1115)*4)))</f>
        <v>#N/A</v>
      </c>
      <c r="CV1123" s="80" t="e" cm="1">
        <f t="array" ref="CV1123">(SUM(INDEX(1118:1118,1,MAX(COLUMN($CN:$CN),COLUMN()-($H1115*4-1))):CV1120)/($H1115*4)-IF($CN1125=0,0,SUM(INDEX(1123:1123,1,MAX(COLUMN($CN:$CN),COLUMN()-(($H1115-$H1116)*4))):CV1125)/(($H1115)*4)))</f>
        <v>#N/A</v>
      </c>
      <c r="CW1123" s="80" t="e" cm="1">
        <f t="array" ref="CW1123">(SUM(INDEX(1118:1118,1,MAX(COLUMN($CN:$CN),COLUMN()-($H1115*4-1))):CW1120)/($H1115*4)-IF($CN1125=0,0,SUM(INDEX(1123:1123,1,MAX(COLUMN($CN:$CN),COLUMN()-(($H1115-$H1116)*4))):CW1125)/(($H1115)*4)))</f>
        <v>#N/A</v>
      </c>
      <c r="CX1123" s="80" t="e" cm="1">
        <f t="array" ref="CX1123">(SUM(INDEX(1118:1118,1,MAX(COLUMN($CN:$CN),COLUMN()-($H1115*4-1))):CX1120)/($H1115*4)-IF($CN1125=0,0,SUM(INDEX(1123:1123,1,MAX(COLUMN($CN:$CN),COLUMN()-(($H1115-$H1116)*4))):CX1125)/(($H1115)*4)))</f>
        <v>#N/A</v>
      </c>
      <c r="CY1123" s="80" t="e" cm="1">
        <f t="array" ref="CY1123">(SUM(INDEX(1118:1118,1,MAX(COLUMN($CN:$CN),COLUMN()-($H1115*4-1))):CY1120)/($H1115*4)-IF($CN1125=0,0,SUM(INDEX(1123:1123,1,MAX(COLUMN($CN:$CN),COLUMN()-(($H1115-$H1116)*4))):CY1125)/(($H1115)*4)))</f>
        <v>#N/A</v>
      </c>
      <c r="CZ1123" s="80" t="e" cm="1">
        <f t="array" ref="CZ1123">(SUM(INDEX(1118:1118,1,MAX(COLUMN($CN:$CN),COLUMN()-($H1115*4-1))):CZ1120)/($H1115*4)-IF($CN1125=0,0,SUM(INDEX(1123:1123,1,MAX(COLUMN($CN:$CN),COLUMN()-(($H1115-$H1116)*4))):CZ1125)/(($H1115)*4)))</f>
        <v>#N/A</v>
      </c>
      <c r="DA1123" s="80" t="e" cm="1">
        <f t="array" ref="DA1123">(SUM(INDEX(1118:1118,1,MAX(COLUMN($CN:$CN),COLUMN()-($H1115*4-1))):DA1120)/($H1115*4)-IF($CN1125=0,0,SUM(INDEX(1123:1123,1,MAX(COLUMN($CN:$CN),COLUMN()-(($H1115-$H1116)*4))):DA1125)/(($H1115)*4)))</f>
        <v>#N/A</v>
      </c>
      <c r="DB1123" s="80" t="e" cm="1">
        <f t="array" ref="DB1123">(SUM(INDEX(1118:1118,1,MAX(COLUMN($CN:$CN),COLUMN()-($H1115*4-1))):DB1120)/($H1115*4)-IF($CN1125=0,0,SUM(INDEX(1123:1123,1,MAX(COLUMN($CN:$CN),COLUMN()-(($H1115-$H1116)*4))):DB1125)/(($H1115)*4)))</f>
        <v>#N/A</v>
      </c>
      <c r="DC1123" s="80" t="e" cm="1">
        <f t="array" ref="DC1123">(SUM(INDEX(1118:1118,1,MAX(COLUMN($CN:$CN),COLUMN()-($H1115*4-1))):DC1120)/($H1115*4)-IF($CN1125=0,0,SUM(INDEX(1123:1123,1,MAX(COLUMN($CN:$CN),COLUMN()-(($H1115-$H1116)*4))):DC1125)/(($H1115)*4)))</f>
        <v>#N/A</v>
      </c>
      <c r="DD1123" s="80" t="e" cm="1">
        <f t="array" ref="DD1123">(SUM(INDEX(1118:1118,1,MAX(COLUMN($CN:$CN),COLUMN()-($H1115*4-1))):DD1120)/($H1115*4)-IF($CN1125=0,0,SUM(INDEX(1123:1123,1,MAX(COLUMN($CN:$CN),COLUMN()-(($H1115-$H1116)*4))):DD1125)/(($H1115)*4)))</f>
        <v>#N/A</v>
      </c>
      <c r="DE1123" s="80" t="e" cm="1">
        <f t="array" ref="DE1123">(SUM(INDEX(1118:1118,1,MAX(COLUMN($CN:$CN),COLUMN()-($H1115*4-1))):DE1120)/($H1115*4)-IF($CN1125=0,0,SUM(INDEX(1123:1123,1,MAX(COLUMN($CN:$CN),COLUMN()-(($H1115-$H1116)*4))):DE1125)/(($H1115)*4)))</f>
        <v>#N/A</v>
      </c>
      <c r="DF1123" s="80" t="e" cm="1">
        <f t="array" ref="DF1123">(SUM(INDEX(1118:1118,1,MAX(COLUMN($CN:$CN),COLUMN()-($H1115*4-1))):DF1120)/($H1115*4)-IF($CN1125=0,0,SUM(INDEX(1123:1123,1,MAX(COLUMN($CN:$CN),COLUMN()-(($H1115-$H1116)*4))):DF1125)/(($H1115)*4)))</f>
        <v>#N/A</v>
      </c>
      <c r="DG1123" s="80" t="e" cm="1">
        <f t="array" ref="DG1123">(SUM(INDEX(1118:1118,1,MAX(COLUMN($CN:$CN),COLUMN()-($H1115*4-1))):DG1120)/($H1115*4)-IF($CN1125=0,0,SUM(INDEX(1123:1123,1,MAX(COLUMN($CN:$CN),COLUMN()-(($H1115-$H1116)*4))):DG1125)/(($H1115)*4)))</f>
        <v>#N/A</v>
      </c>
      <c r="DH1123" s="80" t="e" cm="1">
        <f t="array" ref="DH1123">(SUM(INDEX(1118:1118,1,MAX(COLUMN($CN:$CN),COLUMN()-($H1115*4-1))):DH1120)/($H1115*4)-IF($CN1125=0,0,SUM(INDEX(1123:1123,1,MAX(COLUMN($CN:$CN),COLUMN()-(($H1115-$H1116)*4))):DH1125)/(($H1115)*4)))</f>
        <v>#N/A</v>
      </c>
      <c r="DI1123" s="80" t="e" cm="1">
        <f t="array" ref="DI1123">(SUM(INDEX(1118:1118,1,MAX(COLUMN($CN:$CN),COLUMN()-($H1115*4-1))):DI1120)/($H1115*4)-IF($CN1125=0,0,SUM(INDEX(1123:1123,1,MAX(COLUMN($CN:$CN),COLUMN()-(($H1115-$H1116)*4))):DI1125)/(($H1115)*4)))</f>
        <v>#N/A</v>
      </c>
      <c r="DJ1123" s="80" t="e" cm="1">
        <f t="array" ref="DJ1123">(SUM(INDEX(1118:1118,1,MAX(COLUMN($CN:$CN),COLUMN()-($H1115*4-1))):DJ1120)/($H1115*4)-IF($CN1125=0,0,SUM(INDEX(1123:1123,1,MAX(COLUMN($CN:$CN),COLUMN()-(($H1115-$H1116)*4))):DJ1125)/(($H1115)*4)))</f>
        <v>#N/A</v>
      </c>
      <c r="DK1123" s="80" t="e" cm="1">
        <f t="array" ref="DK1123">(SUM(INDEX(1118:1118,1,MAX(COLUMN($CN:$CN),COLUMN()-($H1115*4-1))):DK1120)/($H1115*4)-IF($CN1125=0,0,SUM(INDEX(1123:1123,1,MAX(COLUMN($CN:$CN),COLUMN()-(($H1115-$H1116)*4))):DK1125)/(($H1115)*4)))</f>
        <v>#N/A</v>
      </c>
      <c r="DL1123" s="80" t="e" cm="1">
        <f t="array" ref="DL1123">(SUM(INDEX(1118:1118,1,MAX(COLUMN($CN:$CN),COLUMN()-($H1115*4-1))):DL1120)/($H1115*4)-IF($CN1125=0,0,SUM(INDEX(1123:1123,1,MAX(COLUMN($CN:$CN),COLUMN()-(($H1115-$H1116)*4))):DL1125)/(($H1115)*4)))</f>
        <v>#N/A</v>
      </c>
    </row>
    <row r="1124" spans="2:116" x14ac:dyDescent="0.4">
      <c r="B1124" s="8"/>
      <c r="C1124" s="8"/>
      <c r="D1124" t="s">
        <v>767</v>
      </c>
      <c r="E1124" s="8" t="str">
        <f t="shared" si="1250"/>
        <v>1124 FAPPE-S</v>
      </c>
      <c r="G1124" s="125"/>
      <c r="I1124" s="62"/>
      <c r="J1124" s="62"/>
      <c r="K1124" s="53"/>
      <c r="L1124" s="53"/>
      <c r="M1124" s="53"/>
      <c r="N1124" s="53"/>
      <c r="O1124" s="53"/>
      <c r="P1124" s="53"/>
      <c r="R1124" s="82"/>
      <c r="S1124" s="153"/>
      <c r="T1124" s="153"/>
      <c r="U1124" s="153"/>
      <c r="V1124" s="153"/>
      <c r="W1124" s="153"/>
      <c r="X1124" s="153"/>
      <c r="Y1124" s="153"/>
      <c r="Z1124" s="153"/>
      <c r="AA1124" s="153"/>
      <c r="AB1124" s="153"/>
      <c r="AC1124" s="153"/>
      <c r="AD1124" s="153"/>
      <c r="AE1124" s="153"/>
      <c r="AF1124" s="153"/>
      <c r="AG1124" s="153"/>
      <c r="AH1124" s="153"/>
      <c r="AI1124" s="153"/>
      <c r="AJ1124" s="153"/>
      <c r="AK1124" s="153"/>
      <c r="AL1124" s="153"/>
      <c r="AM1124" s="153"/>
      <c r="AN1124" s="153"/>
      <c r="AO1124" s="153"/>
      <c r="AP1124" s="153"/>
      <c r="AQ1124" s="153"/>
      <c r="AR1124" s="153"/>
      <c r="AS1124" s="153"/>
      <c r="AT1124" s="153"/>
      <c r="AU1124" s="153"/>
      <c r="AV1124" s="153"/>
      <c r="AW1124" s="153"/>
      <c r="AX1124" s="153"/>
      <c r="AY1124" s="153"/>
      <c r="AZ1124" s="153"/>
      <c r="BA1124" s="153"/>
      <c r="BB1124" s="153"/>
      <c r="BC1124" s="153"/>
      <c r="BD1124" s="153"/>
      <c r="BE1124" s="153"/>
      <c r="BF1124" s="153"/>
      <c r="BG1124" s="153"/>
      <c r="BH1124" s="153"/>
      <c r="BI1124" s="153"/>
      <c r="BJ1124" s="153"/>
      <c r="BK1124" s="153"/>
      <c r="BL1124" s="153"/>
      <c r="BM1124" s="153"/>
      <c r="BN1124" s="153"/>
      <c r="BO1124" s="153"/>
      <c r="BP1124" s="153"/>
      <c r="BQ1124" s="153"/>
      <c r="BR1124" s="153"/>
      <c r="BS1124" s="153"/>
      <c r="BT1124" s="153"/>
      <c r="BU1124" s="153"/>
      <c r="BV1124" s="153"/>
      <c r="BW1124" s="153"/>
      <c r="BX1124" s="153"/>
      <c r="BY1124" s="153"/>
      <c r="BZ1124" s="153"/>
      <c r="CA1124" s="153"/>
      <c r="CB1124" s="153"/>
      <c r="CC1124" s="153"/>
      <c r="CD1124" s="153"/>
      <c r="CE1124" s="153"/>
      <c r="CF1124" s="153"/>
      <c r="CG1124" s="153"/>
      <c r="CH1124" s="153"/>
      <c r="CI1124" s="153"/>
      <c r="CJ1124" s="153"/>
      <c r="CK1124" s="153"/>
      <c r="CL1124" s="153"/>
      <c r="CN1124" s="62"/>
      <c r="CO1124" s="153"/>
      <c r="CP1124" s="153"/>
      <c r="CQ1124" s="153"/>
      <c r="CR1124" s="153"/>
      <c r="CS1124" s="153"/>
      <c r="CT1124" s="153"/>
      <c r="CU1124" s="153"/>
      <c r="CV1124" s="153"/>
      <c r="CW1124" s="153"/>
      <c r="CX1124" s="153"/>
      <c r="CY1124" s="153"/>
      <c r="CZ1124" s="153"/>
      <c r="DA1124" s="153"/>
      <c r="DB1124" s="153"/>
      <c r="DC1124" s="153"/>
      <c r="DD1124" s="153"/>
      <c r="DE1124" s="153"/>
      <c r="DF1124" s="153"/>
      <c r="DG1124" s="153"/>
      <c r="DH1124" s="153"/>
      <c r="DI1124" s="153"/>
      <c r="DJ1124" s="153"/>
      <c r="DK1124" s="153"/>
      <c r="DL1124" s="153"/>
    </row>
    <row r="1125" spans="2:116" x14ac:dyDescent="0.4">
      <c r="B1125" s="8" t="str">
        <f>E1125</f>
        <v>1125 FAPPE-S</v>
      </c>
      <c r="C1125" s="8"/>
      <c r="D1125" t="s">
        <v>767</v>
      </c>
      <c r="E1125" s="8" t="str">
        <f t="shared" si="1250"/>
        <v>1125 FAPPE-S</v>
      </c>
      <c r="G1125" s="158" t="s">
        <v>251</v>
      </c>
      <c r="I1125" s="74">
        <v>0</v>
      </c>
      <c r="J1125" s="74"/>
      <c r="K1125" s="53"/>
      <c r="L1125" s="53"/>
      <c r="M1125" s="53"/>
      <c r="N1125" s="53"/>
      <c r="O1125" s="53"/>
      <c r="P1125" s="53"/>
      <c r="R1125" s="24">
        <f>-$I1125</f>
        <v>0</v>
      </c>
      <c r="S1125" s="153"/>
      <c r="T1125" s="153"/>
      <c r="U1125" s="153"/>
      <c r="V1125" s="153"/>
      <c r="W1125" s="153"/>
      <c r="X1125" s="153"/>
      <c r="Y1125" s="153"/>
      <c r="Z1125" s="153"/>
      <c r="AA1125" s="153"/>
      <c r="AB1125" s="153"/>
      <c r="AC1125" s="153"/>
      <c r="AD1125" s="153"/>
      <c r="AE1125" s="153"/>
      <c r="AF1125" s="153"/>
      <c r="AG1125" s="153"/>
      <c r="AH1125" s="153"/>
      <c r="AI1125" s="153"/>
      <c r="AJ1125" s="153"/>
      <c r="AK1125" s="153"/>
      <c r="AL1125" s="153"/>
      <c r="AM1125" s="153"/>
      <c r="AN1125" s="153"/>
      <c r="AO1125" s="153"/>
      <c r="AP1125" s="153"/>
      <c r="AQ1125" s="153"/>
      <c r="AR1125" s="153"/>
      <c r="AS1125" s="153"/>
      <c r="AT1125" s="153"/>
      <c r="AU1125" s="153"/>
      <c r="AV1125" s="153"/>
      <c r="AW1125" s="153"/>
      <c r="AX1125" s="153"/>
      <c r="AY1125" s="153"/>
      <c r="AZ1125" s="153"/>
      <c r="BA1125" s="153"/>
      <c r="BB1125" s="153"/>
      <c r="BC1125" s="153"/>
      <c r="BD1125" s="153"/>
      <c r="BE1125" s="153"/>
      <c r="BF1125" s="153"/>
      <c r="BG1125" s="153"/>
      <c r="BH1125" s="153"/>
      <c r="BI1125" s="153"/>
      <c r="BJ1125" s="153"/>
      <c r="BK1125" s="153"/>
      <c r="BL1125" s="153"/>
      <c r="BM1125" s="153"/>
      <c r="BN1125" s="153"/>
      <c r="BO1125" s="153"/>
      <c r="BP1125" s="153"/>
      <c r="BQ1125" s="153"/>
      <c r="BR1125" s="153"/>
      <c r="BS1125" s="153"/>
      <c r="BT1125" s="153"/>
      <c r="BU1125" s="153"/>
      <c r="BV1125" s="153"/>
      <c r="BW1125" s="153"/>
      <c r="BX1125" s="153"/>
      <c r="BY1125" s="153"/>
      <c r="BZ1125" s="153"/>
      <c r="CA1125" s="153"/>
      <c r="CB1125" s="153"/>
      <c r="CC1125" s="153"/>
      <c r="CD1125" s="153"/>
      <c r="CE1125" s="153"/>
      <c r="CF1125" s="153"/>
      <c r="CG1125" s="153"/>
      <c r="CH1125" s="153"/>
      <c r="CI1125" s="153"/>
      <c r="CJ1125" s="153"/>
      <c r="CK1125" s="153"/>
      <c r="CL1125" s="153"/>
      <c r="CN1125" s="74">
        <f>I1125</f>
        <v>0</v>
      </c>
      <c r="CO1125" s="153"/>
      <c r="CP1125" s="153"/>
      <c r="CQ1125" s="153"/>
      <c r="CR1125" s="153"/>
      <c r="CS1125" s="153"/>
      <c r="CT1125" s="153"/>
      <c r="CU1125" s="153"/>
      <c r="CV1125" s="153"/>
      <c r="CW1125" s="153"/>
      <c r="CX1125" s="153"/>
      <c r="CY1125" s="153"/>
      <c r="CZ1125" s="153"/>
      <c r="DA1125" s="153"/>
      <c r="DB1125" s="153"/>
      <c r="DC1125" s="153"/>
      <c r="DD1125" s="153"/>
      <c r="DE1125" s="153"/>
      <c r="DF1125" s="153"/>
      <c r="DG1125" s="153"/>
      <c r="DH1125" s="153"/>
      <c r="DI1125" s="153"/>
      <c r="DJ1125" s="153"/>
      <c r="DK1125" s="153"/>
      <c r="DL1125" s="153"/>
    </row>
    <row r="1126" spans="2:116" x14ac:dyDescent="0.4">
      <c r="D1126" t="s">
        <v>767</v>
      </c>
      <c r="E1126" s="8" t="str">
        <f t="shared" si="1250"/>
        <v>1126 FAPPE-S</v>
      </c>
      <c r="G1126" s="125"/>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c r="DK1126" s="72"/>
      <c r="DL1126" s="72"/>
    </row>
    <row r="1127" spans="2:116" x14ac:dyDescent="0.4">
      <c r="D1127" t="s">
        <v>767</v>
      </c>
      <c r="E1127" s="8" t="str">
        <f t="shared" ref="E1127:E1130" si="1320">ROW()&amp;" "&amp;D1127</f>
        <v>1127 FAPPE-S</v>
      </c>
      <c r="G1127" s="95" t="s">
        <v>205</v>
      </c>
      <c r="H1127" s="12"/>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c r="DK1127" s="72"/>
      <c r="DL1127" s="72"/>
    </row>
    <row r="1128" spans="2:116" x14ac:dyDescent="0.4">
      <c r="D1128" t="s">
        <v>767</v>
      </c>
      <c r="E1128" s="8" t="str">
        <f t="shared" si="1320"/>
        <v>1128 FAPPE-S</v>
      </c>
      <c r="G1128" s="158" t="str">
        <f>"Gross PP&amp;E - "&amp;SUBSTITUTE(G1113,":","")</f>
        <v>Gross PP&amp;E - Volume driven secondary PP&amp;E</v>
      </c>
      <c r="I1128" s="80">
        <f>I1125</f>
        <v>0</v>
      </c>
      <c r="J1128" s="80"/>
      <c r="K1128" s="24">
        <f t="shared" ref="K1128:L1129" ca="1" si="1321">SUMIF($4:$4,K$2,1128:1128)</f>
        <v>600000</v>
      </c>
      <c r="L1128" s="24">
        <f t="shared" ca="1" si="1321"/>
        <v>1200000</v>
      </c>
      <c r="M1128" s="24">
        <f t="shared" ref="M1128:Q1130" ca="1" si="1322">SUMIF($4:$4,M$2,1128:1128)</f>
        <v>1800000</v>
      </c>
      <c r="N1128" s="24">
        <f t="shared" ca="1" si="1322"/>
        <v>2400000</v>
      </c>
      <c r="O1128" s="24">
        <f t="shared" ca="1" si="1322"/>
        <v>3000000</v>
      </c>
      <c r="P1128" s="24">
        <f t="shared" ca="1" si="1322"/>
        <v>3600000</v>
      </c>
      <c r="R1128" s="24">
        <f>$I1128</f>
        <v>0</v>
      </c>
      <c r="S1128" s="80">
        <f t="shared" ref="S1128:AX1128" ca="1" si="1323">-S1120+R1128</f>
        <v>50000</v>
      </c>
      <c r="T1128" s="80">
        <f t="shared" ca="1" si="1323"/>
        <v>100000</v>
      </c>
      <c r="U1128" s="80">
        <f t="shared" ca="1" si="1323"/>
        <v>150000</v>
      </c>
      <c r="V1128" s="80">
        <f t="shared" ca="1" si="1323"/>
        <v>200000</v>
      </c>
      <c r="W1128" s="80">
        <f t="shared" ca="1" si="1323"/>
        <v>250000</v>
      </c>
      <c r="X1128" s="80">
        <f t="shared" ca="1" si="1323"/>
        <v>300000</v>
      </c>
      <c r="Y1128" s="80">
        <f t="shared" ca="1" si="1323"/>
        <v>350000</v>
      </c>
      <c r="Z1128" s="80">
        <f t="shared" ca="1" si="1323"/>
        <v>400000</v>
      </c>
      <c r="AA1128" s="80">
        <f t="shared" ca="1" si="1323"/>
        <v>450000</v>
      </c>
      <c r="AB1128" s="80">
        <f t="shared" ca="1" si="1323"/>
        <v>500000</v>
      </c>
      <c r="AC1128" s="80">
        <f t="shared" ca="1" si="1323"/>
        <v>550000</v>
      </c>
      <c r="AD1128" s="80">
        <f t="shared" ca="1" si="1323"/>
        <v>600000</v>
      </c>
      <c r="AE1128" s="80">
        <f t="shared" ca="1" si="1323"/>
        <v>650000</v>
      </c>
      <c r="AF1128" s="80">
        <f t="shared" ca="1" si="1323"/>
        <v>700000</v>
      </c>
      <c r="AG1128" s="80">
        <f t="shared" ca="1" si="1323"/>
        <v>750000</v>
      </c>
      <c r="AH1128" s="80">
        <f t="shared" ca="1" si="1323"/>
        <v>800000</v>
      </c>
      <c r="AI1128" s="80">
        <f t="shared" ca="1" si="1323"/>
        <v>850000</v>
      </c>
      <c r="AJ1128" s="80">
        <f t="shared" ca="1" si="1323"/>
        <v>900000</v>
      </c>
      <c r="AK1128" s="80">
        <f t="shared" ca="1" si="1323"/>
        <v>950000</v>
      </c>
      <c r="AL1128" s="80">
        <f t="shared" ca="1" si="1323"/>
        <v>1000000</v>
      </c>
      <c r="AM1128" s="80">
        <f t="shared" ca="1" si="1323"/>
        <v>1050000</v>
      </c>
      <c r="AN1128" s="80">
        <f t="shared" ca="1" si="1323"/>
        <v>1100000</v>
      </c>
      <c r="AO1128" s="80">
        <f t="shared" ca="1" si="1323"/>
        <v>1150000</v>
      </c>
      <c r="AP1128" s="80">
        <f t="shared" ca="1" si="1323"/>
        <v>1200000</v>
      </c>
      <c r="AQ1128" s="80">
        <f t="shared" ca="1" si="1323"/>
        <v>1250000</v>
      </c>
      <c r="AR1128" s="80">
        <f t="shared" ca="1" si="1323"/>
        <v>1300000</v>
      </c>
      <c r="AS1128" s="80">
        <f t="shared" ca="1" si="1323"/>
        <v>1350000</v>
      </c>
      <c r="AT1128" s="80">
        <f t="shared" ca="1" si="1323"/>
        <v>1400000</v>
      </c>
      <c r="AU1128" s="80">
        <f t="shared" ca="1" si="1323"/>
        <v>1450000</v>
      </c>
      <c r="AV1128" s="80">
        <f t="shared" ca="1" si="1323"/>
        <v>1500000</v>
      </c>
      <c r="AW1128" s="80">
        <f t="shared" ca="1" si="1323"/>
        <v>1550000</v>
      </c>
      <c r="AX1128" s="80">
        <f t="shared" ca="1" si="1323"/>
        <v>1600000</v>
      </c>
      <c r="AY1128" s="80">
        <f t="shared" ref="AY1128:CD1128" ca="1" si="1324">-AY1120+AX1128</f>
        <v>1650000</v>
      </c>
      <c r="AZ1128" s="80">
        <f t="shared" ca="1" si="1324"/>
        <v>1700000</v>
      </c>
      <c r="BA1128" s="80">
        <f t="shared" ca="1" si="1324"/>
        <v>1750000</v>
      </c>
      <c r="BB1128" s="80">
        <f t="shared" ca="1" si="1324"/>
        <v>1800000</v>
      </c>
      <c r="BC1128" s="80">
        <f t="shared" ca="1" si="1324"/>
        <v>1850000</v>
      </c>
      <c r="BD1128" s="80">
        <f t="shared" ca="1" si="1324"/>
        <v>1900000</v>
      </c>
      <c r="BE1128" s="80">
        <f t="shared" ca="1" si="1324"/>
        <v>1950000</v>
      </c>
      <c r="BF1128" s="80">
        <f t="shared" ca="1" si="1324"/>
        <v>2000000</v>
      </c>
      <c r="BG1128" s="80">
        <f t="shared" ca="1" si="1324"/>
        <v>2050000</v>
      </c>
      <c r="BH1128" s="80">
        <f t="shared" ca="1" si="1324"/>
        <v>2100000</v>
      </c>
      <c r="BI1128" s="80">
        <f t="shared" ca="1" si="1324"/>
        <v>2150000</v>
      </c>
      <c r="BJ1128" s="80">
        <f t="shared" ca="1" si="1324"/>
        <v>2200000</v>
      </c>
      <c r="BK1128" s="80">
        <f t="shared" ca="1" si="1324"/>
        <v>2250000</v>
      </c>
      <c r="BL1128" s="80">
        <f t="shared" ca="1" si="1324"/>
        <v>2300000</v>
      </c>
      <c r="BM1128" s="80">
        <f t="shared" ca="1" si="1324"/>
        <v>2350000</v>
      </c>
      <c r="BN1128" s="80">
        <f t="shared" ca="1" si="1324"/>
        <v>2400000</v>
      </c>
      <c r="BO1128" s="80">
        <f t="shared" ca="1" si="1324"/>
        <v>2450000</v>
      </c>
      <c r="BP1128" s="80">
        <f t="shared" ca="1" si="1324"/>
        <v>2500000</v>
      </c>
      <c r="BQ1128" s="80">
        <f t="shared" ca="1" si="1324"/>
        <v>2550000</v>
      </c>
      <c r="BR1128" s="80">
        <f t="shared" ca="1" si="1324"/>
        <v>2600000</v>
      </c>
      <c r="BS1128" s="80">
        <f t="shared" ca="1" si="1324"/>
        <v>2650000</v>
      </c>
      <c r="BT1128" s="80">
        <f t="shared" ca="1" si="1324"/>
        <v>2700000</v>
      </c>
      <c r="BU1128" s="80">
        <f t="shared" ca="1" si="1324"/>
        <v>2750000</v>
      </c>
      <c r="BV1128" s="80">
        <f t="shared" ca="1" si="1324"/>
        <v>2800000</v>
      </c>
      <c r="BW1128" s="80">
        <f t="shared" ca="1" si="1324"/>
        <v>2850000</v>
      </c>
      <c r="BX1128" s="80">
        <f t="shared" ca="1" si="1324"/>
        <v>2900000</v>
      </c>
      <c r="BY1128" s="80">
        <f t="shared" ca="1" si="1324"/>
        <v>2950000</v>
      </c>
      <c r="BZ1128" s="80">
        <f t="shared" ca="1" si="1324"/>
        <v>3000000</v>
      </c>
      <c r="CA1128" s="80">
        <f t="shared" ca="1" si="1324"/>
        <v>3050000</v>
      </c>
      <c r="CB1128" s="80">
        <f t="shared" ca="1" si="1324"/>
        <v>3100000</v>
      </c>
      <c r="CC1128" s="80">
        <f t="shared" ca="1" si="1324"/>
        <v>3150000</v>
      </c>
      <c r="CD1128" s="80">
        <f t="shared" ca="1" si="1324"/>
        <v>3200000</v>
      </c>
      <c r="CE1128" s="80">
        <f t="shared" ref="CE1128:CL1128" ca="1" si="1325">-CE1120+CD1128</f>
        <v>3250000</v>
      </c>
      <c r="CF1128" s="80">
        <f t="shared" ca="1" si="1325"/>
        <v>3300000</v>
      </c>
      <c r="CG1128" s="80">
        <f t="shared" ca="1" si="1325"/>
        <v>3350000</v>
      </c>
      <c r="CH1128" s="80">
        <f t="shared" ca="1" si="1325"/>
        <v>3400000</v>
      </c>
      <c r="CI1128" s="80">
        <f t="shared" ca="1" si="1325"/>
        <v>3450000</v>
      </c>
      <c r="CJ1128" s="80">
        <f t="shared" ca="1" si="1325"/>
        <v>3500000</v>
      </c>
      <c r="CK1128" s="80">
        <f t="shared" ca="1" si="1325"/>
        <v>3550000</v>
      </c>
      <c r="CL1128" s="80">
        <f t="shared" ca="1" si="1325"/>
        <v>3600000</v>
      </c>
      <c r="CN1128" s="80">
        <f>CN1125</f>
        <v>0</v>
      </c>
      <c r="CO1128" s="80" t="e">
        <f t="shared" ref="CO1128" ca="1" si="1326">-CO1120+CN1128</f>
        <v>#N/A</v>
      </c>
      <c r="CP1128" s="80" t="e">
        <f t="shared" ref="CP1128:DL1128" ca="1" si="1327">-CP1120+CO1128</f>
        <v>#N/A</v>
      </c>
      <c r="CQ1128" s="80" t="e">
        <f t="shared" ca="1" si="1327"/>
        <v>#N/A</v>
      </c>
      <c r="CR1128" s="80" t="e">
        <f t="shared" ca="1" si="1327"/>
        <v>#N/A</v>
      </c>
      <c r="CS1128" s="80" t="e">
        <f t="shared" ca="1" si="1327"/>
        <v>#N/A</v>
      </c>
      <c r="CT1128" s="80" t="e">
        <f t="shared" ca="1" si="1327"/>
        <v>#N/A</v>
      </c>
      <c r="CU1128" s="80" t="e">
        <f t="shared" ca="1" si="1327"/>
        <v>#N/A</v>
      </c>
      <c r="CV1128" s="80" t="e">
        <f t="shared" ca="1" si="1327"/>
        <v>#N/A</v>
      </c>
      <c r="CW1128" s="80" t="e">
        <f t="shared" ca="1" si="1327"/>
        <v>#N/A</v>
      </c>
      <c r="CX1128" s="80" t="e">
        <f t="shared" ca="1" si="1327"/>
        <v>#N/A</v>
      </c>
      <c r="CY1128" s="80" t="e">
        <f t="shared" ca="1" si="1327"/>
        <v>#N/A</v>
      </c>
      <c r="CZ1128" s="80" t="e">
        <f t="shared" ca="1" si="1327"/>
        <v>#N/A</v>
      </c>
      <c r="DA1128" s="80" t="e">
        <f t="shared" ca="1" si="1327"/>
        <v>#N/A</v>
      </c>
      <c r="DB1128" s="80" t="e">
        <f t="shared" ca="1" si="1327"/>
        <v>#N/A</v>
      </c>
      <c r="DC1128" s="80" t="e">
        <f t="shared" ca="1" si="1327"/>
        <v>#N/A</v>
      </c>
      <c r="DD1128" s="80" t="e">
        <f t="shared" ca="1" si="1327"/>
        <v>#N/A</v>
      </c>
      <c r="DE1128" s="80" t="e">
        <f t="shared" ca="1" si="1327"/>
        <v>#N/A</v>
      </c>
      <c r="DF1128" s="80" t="e">
        <f t="shared" ca="1" si="1327"/>
        <v>#N/A</v>
      </c>
      <c r="DG1128" s="80" t="e">
        <f t="shared" ca="1" si="1327"/>
        <v>#N/A</v>
      </c>
      <c r="DH1128" s="80" t="e">
        <f t="shared" ca="1" si="1327"/>
        <v>#N/A</v>
      </c>
      <c r="DI1128" s="80" t="e">
        <f t="shared" ca="1" si="1327"/>
        <v>#N/A</v>
      </c>
      <c r="DJ1128" s="80" t="e">
        <f t="shared" ca="1" si="1327"/>
        <v>#N/A</v>
      </c>
      <c r="DK1128" s="80" t="e">
        <f t="shared" ca="1" si="1327"/>
        <v>#N/A</v>
      </c>
      <c r="DL1128" s="80" t="e">
        <f t="shared" ca="1" si="1327"/>
        <v>#N/A</v>
      </c>
    </row>
    <row r="1129" spans="2:116" x14ac:dyDescent="0.4">
      <c r="D1129" t="s">
        <v>767</v>
      </c>
      <c r="E1129" s="8" t="str">
        <f t="shared" si="1320"/>
        <v>1129 FAPPE-S</v>
      </c>
      <c r="G1129" s="158" t="str">
        <f>"Accumulated depreciation - "&amp;SUBSTITUTE(G1113,":","")</f>
        <v>Accumulated depreciation - Volume driven secondary PP&amp;E</v>
      </c>
      <c r="I1129" s="81">
        <f>-H1116/H1115*I1128</f>
        <v>0</v>
      </c>
      <c r="J1129" s="243"/>
      <c r="K1129" s="37">
        <f t="shared" ca="1" si="1321"/>
        <v>-64987</v>
      </c>
      <c r="L1129" s="37">
        <f t="shared" ca="1" si="1321"/>
        <v>-249950</v>
      </c>
      <c r="M1129" s="37">
        <f t="shared" ca="1" si="1322"/>
        <v>-554889</v>
      </c>
      <c r="N1129" s="37">
        <f t="shared" ca="1" si="1322"/>
        <v>-979804</v>
      </c>
      <c r="O1129" s="37">
        <f t="shared" ca="1" si="1322"/>
        <v>-1524695</v>
      </c>
      <c r="P1129" s="37">
        <f t="shared" ca="1" si="1322"/>
        <v>-2124575</v>
      </c>
      <c r="R1129" s="37">
        <f>$I1129</f>
        <v>0</v>
      </c>
      <c r="S1129" s="81">
        <f t="shared" ref="S1129:AX1129" ca="1" si="1328">R1129+S1123</f>
        <v>-833.16666666666663</v>
      </c>
      <c r="T1129" s="81">
        <f t="shared" ca="1" si="1328"/>
        <v>-2499.5</v>
      </c>
      <c r="U1129" s="81">
        <f t="shared" ca="1" si="1328"/>
        <v>-4999</v>
      </c>
      <c r="V1129" s="81">
        <f t="shared" ca="1" si="1328"/>
        <v>-8331.6666666666661</v>
      </c>
      <c r="W1129" s="81">
        <f t="shared" ca="1" si="1328"/>
        <v>-12497.5</v>
      </c>
      <c r="X1129" s="81">
        <f t="shared" ca="1" si="1328"/>
        <v>-17496.5</v>
      </c>
      <c r="Y1129" s="81">
        <f t="shared" ca="1" si="1328"/>
        <v>-23328.666666666668</v>
      </c>
      <c r="Z1129" s="81">
        <f t="shared" ca="1" si="1328"/>
        <v>-29994</v>
      </c>
      <c r="AA1129" s="81">
        <f t="shared" ca="1" si="1328"/>
        <v>-37492.5</v>
      </c>
      <c r="AB1129" s="81">
        <f t="shared" ca="1" si="1328"/>
        <v>-45824.166666666664</v>
      </c>
      <c r="AC1129" s="81">
        <f t="shared" ca="1" si="1328"/>
        <v>-54989</v>
      </c>
      <c r="AD1129" s="81">
        <f t="shared" ca="1" si="1328"/>
        <v>-64987</v>
      </c>
      <c r="AE1129" s="81">
        <f t="shared" ca="1" si="1328"/>
        <v>-75818.166666666672</v>
      </c>
      <c r="AF1129" s="81">
        <f t="shared" ca="1" si="1328"/>
        <v>-87482.5</v>
      </c>
      <c r="AG1129" s="81">
        <f t="shared" ca="1" si="1328"/>
        <v>-99980</v>
      </c>
      <c r="AH1129" s="81">
        <f t="shared" ca="1" si="1328"/>
        <v>-113310.66666666667</v>
      </c>
      <c r="AI1129" s="81">
        <f t="shared" ca="1" si="1328"/>
        <v>-127474.5</v>
      </c>
      <c r="AJ1129" s="81">
        <f t="shared" ca="1" si="1328"/>
        <v>-142471.5</v>
      </c>
      <c r="AK1129" s="81">
        <f t="shared" ca="1" si="1328"/>
        <v>-158301.66666666666</v>
      </c>
      <c r="AL1129" s="81">
        <f t="shared" ca="1" si="1328"/>
        <v>-174965</v>
      </c>
      <c r="AM1129" s="81">
        <f t="shared" ca="1" si="1328"/>
        <v>-192461.5</v>
      </c>
      <c r="AN1129" s="81">
        <f t="shared" ca="1" si="1328"/>
        <v>-210791.16666666666</v>
      </c>
      <c r="AO1129" s="81">
        <f t="shared" ca="1" si="1328"/>
        <v>-229954</v>
      </c>
      <c r="AP1129" s="81">
        <f t="shared" ca="1" si="1328"/>
        <v>-249950</v>
      </c>
      <c r="AQ1129" s="81">
        <f t="shared" ca="1" si="1328"/>
        <v>-270779.16666666669</v>
      </c>
      <c r="AR1129" s="81">
        <f t="shared" ca="1" si="1328"/>
        <v>-292441.5</v>
      </c>
      <c r="AS1129" s="81">
        <f t="shared" ca="1" si="1328"/>
        <v>-314937</v>
      </c>
      <c r="AT1129" s="81">
        <f t="shared" ca="1" si="1328"/>
        <v>-338265.66666666669</v>
      </c>
      <c r="AU1129" s="81">
        <f t="shared" ca="1" si="1328"/>
        <v>-362427.5</v>
      </c>
      <c r="AV1129" s="81">
        <f t="shared" ca="1" si="1328"/>
        <v>-387422.5</v>
      </c>
      <c r="AW1129" s="81">
        <f t="shared" ca="1" si="1328"/>
        <v>-413250.66666666669</v>
      </c>
      <c r="AX1129" s="81">
        <f t="shared" ca="1" si="1328"/>
        <v>-439912</v>
      </c>
      <c r="AY1129" s="81">
        <f t="shared" ref="AY1129:CD1129" ca="1" si="1329">AX1129+AY1123</f>
        <v>-467406.5</v>
      </c>
      <c r="AZ1129" s="81">
        <f t="shared" ca="1" si="1329"/>
        <v>-495734.16666666669</v>
      </c>
      <c r="BA1129" s="81">
        <f t="shared" ca="1" si="1329"/>
        <v>-524895</v>
      </c>
      <c r="BB1129" s="81">
        <f t="shared" ca="1" si="1329"/>
        <v>-554889</v>
      </c>
      <c r="BC1129" s="81">
        <f t="shared" ca="1" si="1329"/>
        <v>-585716.16666666663</v>
      </c>
      <c r="BD1129" s="81">
        <f t="shared" ca="1" si="1329"/>
        <v>-617376.5</v>
      </c>
      <c r="BE1129" s="81">
        <f t="shared" ca="1" si="1329"/>
        <v>-649870</v>
      </c>
      <c r="BF1129" s="81">
        <f t="shared" ca="1" si="1329"/>
        <v>-683196.66666666663</v>
      </c>
      <c r="BG1129" s="81">
        <f t="shared" ca="1" si="1329"/>
        <v>-717356.5</v>
      </c>
      <c r="BH1129" s="81">
        <f t="shared" ca="1" si="1329"/>
        <v>-752349.5</v>
      </c>
      <c r="BI1129" s="81">
        <f t="shared" ca="1" si="1329"/>
        <v>-788175.66666666663</v>
      </c>
      <c r="BJ1129" s="81">
        <f t="shared" ca="1" si="1329"/>
        <v>-824835</v>
      </c>
      <c r="BK1129" s="81">
        <f t="shared" ca="1" si="1329"/>
        <v>-862327.5</v>
      </c>
      <c r="BL1129" s="81">
        <f t="shared" ca="1" si="1329"/>
        <v>-900653.16666666663</v>
      </c>
      <c r="BM1129" s="81">
        <f t="shared" ca="1" si="1329"/>
        <v>-939812</v>
      </c>
      <c r="BN1129" s="81">
        <f t="shared" ca="1" si="1329"/>
        <v>-979804</v>
      </c>
      <c r="BO1129" s="81">
        <f t="shared" ca="1" si="1329"/>
        <v>-1020629.1666666666</v>
      </c>
      <c r="BP1129" s="81">
        <f t="shared" ca="1" si="1329"/>
        <v>-1062287.5</v>
      </c>
      <c r="BQ1129" s="81">
        <f t="shared" ca="1" si="1329"/>
        <v>-1104779</v>
      </c>
      <c r="BR1129" s="81">
        <f t="shared" ca="1" si="1329"/>
        <v>-1148103.6666666667</v>
      </c>
      <c r="BS1129" s="81">
        <f t="shared" ca="1" si="1329"/>
        <v>-1192261.5</v>
      </c>
      <c r="BT1129" s="81">
        <f t="shared" ca="1" si="1329"/>
        <v>-1237252.5</v>
      </c>
      <c r="BU1129" s="81">
        <f t="shared" ca="1" si="1329"/>
        <v>-1283076.6666666667</v>
      </c>
      <c r="BV1129" s="81">
        <f t="shared" ca="1" si="1329"/>
        <v>-1329734</v>
      </c>
      <c r="BW1129" s="81">
        <f t="shared" ca="1" si="1329"/>
        <v>-1377224.5</v>
      </c>
      <c r="BX1129" s="81">
        <f t="shared" ca="1" si="1329"/>
        <v>-1425548.1666666667</v>
      </c>
      <c r="BY1129" s="81">
        <f t="shared" ca="1" si="1329"/>
        <v>-1474705</v>
      </c>
      <c r="BZ1129" s="81">
        <f t="shared" ca="1" si="1329"/>
        <v>-1524695</v>
      </c>
      <c r="CA1129" s="81">
        <f t="shared" ca="1" si="1329"/>
        <v>-1574685</v>
      </c>
      <c r="CB1129" s="81">
        <f t="shared" ca="1" si="1329"/>
        <v>-1624675</v>
      </c>
      <c r="CC1129" s="81">
        <f t="shared" ca="1" si="1329"/>
        <v>-1674665</v>
      </c>
      <c r="CD1129" s="81">
        <f t="shared" ca="1" si="1329"/>
        <v>-1724655</v>
      </c>
      <c r="CE1129" s="81">
        <f t="shared" ref="CE1129:CL1129" ca="1" si="1330">CD1129+CE1123</f>
        <v>-1774645</v>
      </c>
      <c r="CF1129" s="81">
        <f t="shared" ca="1" si="1330"/>
        <v>-1824635</v>
      </c>
      <c r="CG1129" s="81">
        <f t="shared" ca="1" si="1330"/>
        <v>-1874625</v>
      </c>
      <c r="CH1129" s="81">
        <f t="shared" ca="1" si="1330"/>
        <v>-1924615</v>
      </c>
      <c r="CI1129" s="81">
        <f t="shared" ca="1" si="1330"/>
        <v>-1974605</v>
      </c>
      <c r="CJ1129" s="81">
        <f t="shared" ca="1" si="1330"/>
        <v>-2024595</v>
      </c>
      <c r="CK1129" s="81">
        <f t="shared" ca="1" si="1330"/>
        <v>-2074585</v>
      </c>
      <c r="CL1129" s="81">
        <f t="shared" ca="1" si="1330"/>
        <v>-2124575</v>
      </c>
      <c r="CN1129" s="81">
        <f>-H1116/H1115*CN1128</f>
        <v>0</v>
      </c>
      <c r="CO1129" s="81" t="e">
        <f t="shared" ref="CO1129" si="1331">CN1129+CO1123</f>
        <v>#N/A</v>
      </c>
      <c r="CP1129" s="81" t="e">
        <f t="shared" ref="CP1129:DL1129" si="1332">CO1129+CP1123</f>
        <v>#N/A</v>
      </c>
      <c r="CQ1129" s="81" t="e">
        <f t="shared" si="1332"/>
        <v>#N/A</v>
      </c>
      <c r="CR1129" s="81" t="e">
        <f t="shared" si="1332"/>
        <v>#N/A</v>
      </c>
      <c r="CS1129" s="81" t="e">
        <f t="shared" si="1332"/>
        <v>#N/A</v>
      </c>
      <c r="CT1129" s="81" t="e">
        <f t="shared" si="1332"/>
        <v>#N/A</v>
      </c>
      <c r="CU1129" s="81" t="e">
        <f t="shared" si="1332"/>
        <v>#N/A</v>
      </c>
      <c r="CV1129" s="81" t="e">
        <f t="shared" si="1332"/>
        <v>#N/A</v>
      </c>
      <c r="CW1129" s="81" t="e">
        <f t="shared" si="1332"/>
        <v>#N/A</v>
      </c>
      <c r="CX1129" s="81" t="e">
        <f t="shared" si="1332"/>
        <v>#N/A</v>
      </c>
      <c r="CY1129" s="81" t="e">
        <f t="shared" si="1332"/>
        <v>#N/A</v>
      </c>
      <c r="CZ1129" s="81" t="e">
        <f t="shared" si="1332"/>
        <v>#N/A</v>
      </c>
      <c r="DA1129" s="81" t="e">
        <f t="shared" si="1332"/>
        <v>#N/A</v>
      </c>
      <c r="DB1129" s="81" t="e">
        <f t="shared" si="1332"/>
        <v>#N/A</v>
      </c>
      <c r="DC1129" s="81" t="e">
        <f t="shared" si="1332"/>
        <v>#N/A</v>
      </c>
      <c r="DD1129" s="81" t="e">
        <f t="shared" si="1332"/>
        <v>#N/A</v>
      </c>
      <c r="DE1129" s="81" t="e">
        <f t="shared" si="1332"/>
        <v>#N/A</v>
      </c>
      <c r="DF1129" s="81" t="e">
        <f t="shared" si="1332"/>
        <v>#N/A</v>
      </c>
      <c r="DG1129" s="81" t="e">
        <f t="shared" si="1332"/>
        <v>#N/A</v>
      </c>
      <c r="DH1129" s="81" t="e">
        <f t="shared" si="1332"/>
        <v>#N/A</v>
      </c>
      <c r="DI1129" s="81" t="e">
        <f t="shared" si="1332"/>
        <v>#N/A</v>
      </c>
      <c r="DJ1129" s="81" t="e">
        <f t="shared" si="1332"/>
        <v>#N/A</v>
      </c>
      <c r="DK1129" s="81" t="e">
        <f t="shared" si="1332"/>
        <v>#N/A</v>
      </c>
      <c r="DL1129" s="81" t="e">
        <f t="shared" si="1332"/>
        <v>#N/A</v>
      </c>
    </row>
    <row r="1130" spans="2:116" x14ac:dyDescent="0.4">
      <c r="C1130" t="s">
        <v>240</v>
      </c>
      <c r="D1130" t="s">
        <v>767</v>
      </c>
      <c r="E1130" s="8" t="str">
        <f t="shared" si="1320"/>
        <v>1130 FAPPE-S</v>
      </c>
      <c r="G1130" s="126" t="str">
        <f>"Net PP&amp;E - "&amp;SUBSTITUTE(G1113,":","")</f>
        <v>Net PP&amp;E - Volume driven secondary PP&amp;E</v>
      </c>
      <c r="H1130" s="27"/>
      <c r="I1130" s="77">
        <f>SUM(I1128:I1129)</f>
        <v>0</v>
      </c>
      <c r="J1130" s="77"/>
      <c r="K1130" s="33">
        <f ca="1">SUMIF($4:$4,K$2,1130:1130)</f>
        <v>535013</v>
      </c>
      <c r="L1130" s="33">
        <f ca="1">SUMIF($4:$4,L$2,1130:1130)</f>
        <v>950050</v>
      </c>
      <c r="M1130" s="33">
        <f t="shared" ca="1" si="1322"/>
        <v>1245111</v>
      </c>
      <c r="N1130" s="33">
        <f t="shared" ca="1" si="1322"/>
        <v>1420196</v>
      </c>
      <c r="O1130" s="33">
        <f t="shared" ca="1" si="1322"/>
        <v>1475305</v>
      </c>
      <c r="P1130" s="33">
        <f t="shared" ca="1" si="1322"/>
        <v>1475425</v>
      </c>
      <c r="Q1130" s="33"/>
      <c r="R1130" s="33">
        <f>$I1130</f>
        <v>0</v>
      </c>
      <c r="S1130" s="77">
        <f t="shared" ref="S1130:AX1130" ca="1" si="1333">SUM(S1128:S1129)</f>
        <v>49166.833333333336</v>
      </c>
      <c r="T1130" s="77">
        <f t="shared" ca="1" si="1333"/>
        <v>97500.5</v>
      </c>
      <c r="U1130" s="77">
        <f t="shared" ca="1" si="1333"/>
        <v>145001</v>
      </c>
      <c r="V1130" s="77">
        <f t="shared" ca="1" si="1333"/>
        <v>191668.33333333334</v>
      </c>
      <c r="W1130" s="77">
        <f t="shared" ca="1" si="1333"/>
        <v>237502.5</v>
      </c>
      <c r="X1130" s="77">
        <f t="shared" ca="1" si="1333"/>
        <v>282503.5</v>
      </c>
      <c r="Y1130" s="77">
        <f t="shared" ca="1" si="1333"/>
        <v>326671.33333333331</v>
      </c>
      <c r="Z1130" s="77">
        <f t="shared" ca="1" si="1333"/>
        <v>370006</v>
      </c>
      <c r="AA1130" s="77">
        <f t="shared" ca="1" si="1333"/>
        <v>412507.5</v>
      </c>
      <c r="AB1130" s="77">
        <f t="shared" ca="1" si="1333"/>
        <v>454175.83333333331</v>
      </c>
      <c r="AC1130" s="77">
        <f t="shared" ca="1" si="1333"/>
        <v>495011</v>
      </c>
      <c r="AD1130" s="77">
        <f t="shared" ca="1" si="1333"/>
        <v>535013</v>
      </c>
      <c r="AE1130" s="77">
        <f t="shared" ca="1" si="1333"/>
        <v>574181.83333333337</v>
      </c>
      <c r="AF1130" s="77">
        <f t="shared" ca="1" si="1333"/>
        <v>612517.5</v>
      </c>
      <c r="AG1130" s="77">
        <f t="shared" ca="1" si="1333"/>
        <v>650020</v>
      </c>
      <c r="AH1130" s="77">
        <f t="shared" ca="1" si="1333"/>
        <v>686689.33333333337</v>
      </c>
      <c r="AI1130" s="77">
        <f t="shared" ca="1" si="1333"/>
        <v>722525.5</v>
      </c>
      <c r="AJ1130" s="77">
        <f t="shared" ca="1" si="1333"/>
        <v>757528.5</v>
      </c>
      <c r="AK1130" s="77">
        <f t="shared" ca="1" si="1333"/>
        <v>791698.33333333337</v>
      </c>
      <c r="AL1130" s="77">
        <f t="shared" ca="1" si="1333"/>
        <v>825035</v>
      </c>
      <c r="AM1130" s="77">
        <f t="shared" ca="1" si="1333"/>
        <v>857538.5</v>
      </c>
      <c r="AN1130" s="77">
        <f t="shared" ca="1" si="1333"/>
        <v>889208.83333333337</v>
      </c>
      <c r="AO1130" s="77">
        <f t="shared" ca="1" si="1333"/>
        <v>920046</v>
      </c>
      <c r="AP1130" s="77">
        <f t="shared" ca="1" si="1333"/>
        <v>950050</v>
      </c>
      <c r="AQ1130" s="77">
        <f t="shared" ca="1" si="1333"/>
        <v>979220.83333333326</v>
      </c>
      <c r="AR1130" s="77">
        <f t="shared" ca="1" si="1333"/>
        <v>1007558.5</v>
      </c>
      <c r="AS1130" s="77">
        <f t="shared" ca="1" si="1333"/>
        <v>1035063</v>
      </c>
      <c r="AT1130" s="77">
        <f t="shared" ca="1" si="1333"/>
        <v>1061734.3333333333</v>
      </c>
      <c r="AU1130" s="77">
        <f t="shared" ca="1" si="1333"/>
        <v>1087572.5</v>
      </c>
      <c r="AV1130" s="77">
        <f t="shared" ca="1" si="1333"/>
        <v>1112577.5</v>
      </c>
      <c r="AW1130" s="77">
        <f t="shared" ca="1" si="1333"/>
        <v>1136749.3333333333</v>
      </c>
      <c r="AX1130" s="77">
        <f t="shared" ca="1" si="1333"/>
        <v>1160088</v>
      </c>
      <c r="AY1130" s="77">
        <f t="shared" ref="AY1130:CD1130" ca="1" si="1334">SUM(AY1128:AY1129)</f>
        <v>1182593.5</v>
      </c>
      <c r="AZ1130" s="77">
        <f t="shared" ca="1" si="1334"/>
        <v>1204265.8333333333</v>
      </c>
      <c r="BA1130" s="77">
        <f t="shared" ca="1" si="1334"/>
        <v>1225105</v>
      </c>
      <c r="BB1130" s="77">
        <f t="shared" ca="1" si="1334"/>
        <v>1245111</v>
      </c>
      <c r="BC1130" s="77">
        <f t="shared" ca="1" si="1334"/>
        <v>1264283.8333333335</v>
      </c>
      <c r="BD1130" s="77">
        <f t="shared" ca="1" si="1334"/>
        <v>1282623.5</v>
      </c>
      <c r="BE1130" s="77">
        <f t="shared" ca="1" si="1334"/>
        <v>1300130</v>
      </c>
      <c r="BF1130" s="77">
        <f t="shared" ca="1" si="1334"/>
        <v>1316803.3333333335</v>
      </c>
      <c r="BG1130" s="77">
        <f t="shared" ca="1" si="1334"/>
        <v>1332643.5</v>
      </c>
      <c r="BH1130" s="77">
        <f t="shared" ca="1" si="1334"/>
        <v>1347650.5</v>
      </c>
      <c r="BI1130" s="77">
        <f t="shared" ca="1" si="1334"/>
        <v>1361824.3333333335</v>
      </c>
      <c r="BJ1130" s="77">
        <f t="shared" ca="1" si="1334"/>
        <v>1375165</v>
      </c>
      <c r="BK1130" s="77">
        <f t="shared" ca="1" si="1334"/>
        <v>1387672.5</v>
      </c>
      <c r="BL1130" s="77">
        <f t="shared" ca="1" si="1334"/>
        <v>1399346.8333333335</v>
      </c>
      <c r="BM1130" s="77">
        <f t="shared" ca="1" si="1334"/>
        <v>1410188</v>
      </c>
      <c r="BN1130" s="77">
        <f t="shared" ca="1" si="1334"/>
        <v>1420196</v>
      </c>
      <c r="BO1130" s="77">
        <f t="shared" ca="1" si="1334"/>
        <v>1429370.8333333335</v>
      </c>
      <c r="BP1130" s="77">
        <f t="shared" ca="1" si="1334"/>
        <v>1437712.5</v>
      </c>
      <c r="BQ1130" s="77">
        <f t="shared" ca="1" si="1334"/>
        <v>1445221</v>
      </c>
      <c r="BR1130" s="77">
        <f t="shared" ca="1" si="1334"/>
        <v>1451896.3333333333</v>
      </c>
      <c r="BS1130" s="77">
        <f t="shared" ca="1" si="1334"/>
        <v>1457738.5</v>
      </c>
      <c r="BT1130" s="77">
        <f t="shared" ca="1" si="1334"/>
        <v>1462747.5</v>
      </c>
      <c r="BU1130" s="77">
        <f t="shared" ca="1" si="1334"/>
        <v>1466923.3333333333</v>
      </c>
      <c r="BV1130" s="77">
        <f t="shared" ca="1" si="1334"/>
        <v>1470266</v>
      </c>
      <c r="BW1130" s="77">
        <f t="shared" ca="1" si="1334"/>
        <v>1472775.5</v>
      </c>
      <c r="BX1130" s="77">
        <f t="shared" ca="1" si="1334"/>
        <v>1474451.8333333333</v>
      </c>
      <c r="BY1130" s="77">
        <f t="shared" ca="1" si="1334"/>
        <v>1475295</v>
      </c>
      <c r="BZ1130" s="77">
        <f t="shared" ca="1" si="1334"/>
        <v>1475305</v>
      </c>
      <c r="CA1130" s="77">
        <f t="shared" ca="1" si="1334"/>
        <v>1475315</v>
      </c>
      <c r="CB1130" s="77">
        <f t="shared" ca="1" si="1334"/>
        <v>1475325</v>
      </c>
      <c r="CC1130" s="77">
        <f t="shared" ca="1" si="1334"/>
        <v>1475335</v>
      </c>
      <c r="CD1130" s="77">
        <f t="shared" ca="1" si="1334"/>
        <v>1475345</v>
      </c>
      <c r="CE1130" s="77">
        <f t="shared" ref="CE1130:CL1130" ca="1" si="1335">SUM(CE1128:CE1129)</f>
        <v>1475355</v>
      </c>
      <c r="CF1130" s="77">
        <f t="shared" ca="1" si="1335"/>
        <v>1475365</v>
      </c>
      <c r="CG1130" s="77">
        <f t="shared" ca="1" si="1335"/>
        <v>1475375</v>
      </c>
      <c r="CH1130" s="77">
        <f t="shared" ca="1" si="1335"/>
        <v>1475385</v>
      </c>
      <c r="CI1130" s="77">
        <f t="shared" ca="1" si="1335"/>
        <v>1475395</v>
      </c>
      <c r="CJ1130" s="77">
        <f t="shared" ca="1" si="1335"/>
        <v>1475405</v>
      </c>
      <c r="CK1130" s="77">
        <f t="shared" ca="1" si="1335"/>
        <v>1475415</v>
      </c>
      <c r="CL1130" s="77">
        <f t="shared" ca="1" si="1335"/>
        <v>1475425</v>
      </c>
      <c r="CN1130" s="77">
        <f>SUM(CN1128:CN1129)</f>
        <v>0</v>
      </c>
      <c r="CO1130" s="77" t="e">
        <f t="shared" ref="CO1130" ca="1" si="1336">SUM(CO1128:CO1129)</f>
        <v>#N/A</v>
      </c>
      <c r="CP1130" s="77" t="e">
        <f t="shared" ref="CP1130:DK1130" ca="1" si="1337">SUM(CP1128:CP1129)</f>
        <v>#N/A</v>
      </c>
      <c r="CQ1130" s="77" t="e">
        <f t="shared" ca="1" si="1337"/>
        <v>#N/A</v>
      </c>
      <c r="CR1130" s="77" t="e">
        <f t="shared" ca="1" si="1337"/>
        <v>#N/A</v>
      </c>
      <c r="CS1130" s="77" t="e">
        <f t="shared" ca="1" si="1337"/>
        <v>#N/A</v>
      </c>
      <c r="CT1130" s="77" t="e">
        <f t="shared" ca="1" si="1337"/>
        <v>#N/A</v>
      </c>
      <c r="CU1130" s="77" t="e">
        <f t="shared" ca="1" si="1337"/>
        <v>#N/A</v>
      </c>
      <c r="CV1130" s="77" t="e">
        <f t="shared" ca="1" si="1337"/>
        <v>#N/A</v>
      </c>
      <c r="CW1130" s="77" t="e">
        <f t="shared" ca="1" si="1337"/>
        <v>#N/A</v>
      </c>
      <c r="CX1130" s="77" t="e">
        <f t="shared" ca="1" si="1337"/>
        <v>#N/A</v>
      </c>
      <c r="CY1130" s="77" t="e">
        <f t="shared" ca="1" si="1337"/>
        <v>#N/A</v>
      </c>
      <c r="CZ1130" s="77" t="e">
        <f t="shared" ca="1" si="1337"/>
        <v>#N/A</v>
      </c>
      <c r="DA1130" s="77" t="e">
        <f t="shared" ca="1" si="1337"/>
        <v>#N/A</v>
      </c>
      <c r="DB1130" s="77" t="e">
        <f t="shared" ca="1" si="1337"/>
        <v>#N/A</v>
      </c>
      <c r="DC1130" s="77" t="e">
        <f t="shared" ca="1" si="1337"/>
        <v>#N/A</v>
      </c>
      <c r="DD1130" s="77" t="e">
        <f t="shared" ca="1" si="1337"/>
        <v>#N/A</v>
      </c>
      <c r="DE1130" s="77" t="e">
        <f t="shared" ca="1" si="1337"/>
        <v>#N/A</v>
      </c>
      <c r="DF1130" s="77" t="e">
        <f t="shared" ca="1" si="1337"/>
        <v>#N/A</v>
      </c>
      <c r="DG1130" s="77" t="e">
        <f t="shared" ca="1" si="1337"/>
        <v>#N/A</v>
      </c>
      <c r="DH1130" s="77" t="e">
        <f t="shared" ca="1" si="1337"/>
        <v>#N/A</v>
      </c>
      <c r="DI1130" s="77" t="e">
        <f t="shared" ca="1" si="1337"/>
        <v>#N/A</v>
      </c>
      <c r="DJ1130" s="77" t="e">
        <f t="shared" ca="1" si="1337"/>
        <v>#N/A</v>
      </c>
      <c r="DK1130" s="77" t="e">
        <f t="shared" ca="1" si="1337"/>
        <v>#N/A</v>
      </c>
      <c r="DL1130" s="77" t="e">
        <f t="shared" ref="DL1130" ca="1" si="1338">SUM(DL1128:DL1129)</f>
        <v>#N/A</v>
      </c>
    </row>
    <row r="1131" spans="2:116" x14ac:dyDescent="0.4">
      <c r="B1131" t="s">
        <v>244</v>
      </c>
      <c r="D1131" t="s">
        <v>767</v>
      </c>
      <c r="E1131" s="8" t="str">
        <f t="shared" ref="E1131" si="1339">ROW()&amp;" "&amp;D1131</f>
        <v>1131 FAPPE-S</v>
      </c>
      <c r="G1131" s="126"/>
      <c r="H1131" s="27"/>
      <c r="I1131" s="77"/>
      <c r="J1131" s="77"/>
      <c r="K1131" s="33"/>
      <c r="L1131" s="33"/>
      <c r="M1131" s="33"/>
      <c r="N1131" s="33"/>
      <c r="O1131" s="33"/>
      <c r="P1131" s="33"/>
      <c r="R1131" s="33"/>
      <c r="S1131" s="77"/>
      <c r="T1131" s="77"/>
      <c r="U1131" s="77"/>
      <c r="V1131" s="77"/>
      <c r="W1131" s="77"/>
      <c r="X1131" s="77"/>
      <c r="Y1131" s="77"/>
      <c r="Z1131" s="77"/>
      <c r="AA1131" s="77"/>
      <c r="AB1131" s="77"/>
      <c r="AC1131" s="77"/>
      <c r="AD1131" s="77"/>
      <c r="AE1131" s="77"/>
      <c r="AF1131" s="77"/>
      <c r="AG1131" s="77"/>
      <c r="AH1131" s="77"/>
      <c r="AI1131" s="77"/>
      <c r="AJ1131" s="77"/>
      <c r="AK1131" s="77"/>
      <c r="AL1131" s="77"/>
      <c r="AM1131" s="77"/>
      <c r="AN1131" s="77"/>
      <c r="AO1131" s="77"/>
      <c r="AP1131" s="77"/>
      <c r="AQ1131" s="77"/>
      <c r="AR1131" s="77"/>
      <c r="AS1131" s="77"/>
      <c r="AT1131" s="77"/>
      <c r="AU1131" s="77"/>
      <c r="AV1131" s="77"/>
      <c r="AW1131" s="77"/>
      <c r="AX1131" s="77"/>
      <c r="AY1131" s="77"/>
      <c r="AZ1131" s="77"/>
      <c r="BA1131" s="77"/>
      <c r="BB1131" s="77"/>
      <c r="BC1131" s="77"/>
      <c r="BD1131" s="77"/>
      <c r="BE1131" s="77"/>
      <c r="BF1131" s="77"/>
      <c r="BG1131" s="77"/>
      <c r="BH1131" s="77"/>
      <c r="BI1131" s="77"/>
      <c r="BJ1131" s="77"/>
      <c r="BK1131" s="77"/>
      <c r="BL1131" s="77"/>
      <c r="BM1131" s="77"/>
      <c r="BN1131" s="77"/>
      <c r="BO1131" s="77"/>
      <c r="BP1131" s="77"/>
      <c r="BQ1131" s="77"/>
      <c r="BR1131" s="77"/>
      <c r="BS1131" s="77"/>
      <c r="BT1131" s="77"/>
      <c r="BU1131" s="77"/>
      <c r="BV1131" s="77"/>
      <c r="BW1131" s="77"/>
      <c r="BX1131" s="77"/>
      <c r="BY1131" s="77"/>
      <c r="BZ1131" s="77"/>
      <c r="CA1131" s="77"/>
      <c r="CB1131" s="77"/>
      <c r="CC1131" s="77"/>
      <c r="CD1131" s="77"/>
      <c r="CE1131" s="77"/>
      <c r="CF1131" s="77"/>
      <c r="CG1131" s="77"/>
      <c r="CH1131" s="77"/>
      <c r="CI1131" s="77"/>
      <c r="CJ1131" s="77"/>
      <c r="CK1131" s="77"/>
      <c r="CL1131" s="77"/>
      <c r="CN1131" s="77"/>
      <c r="CO1131" s="77"/>
      <c r="CP1131" s="77"/>
      <c r="CQ1131" s="77"/>
      <c r="CR1131" s="77"/>
      <c r="CS1131" s="77"/>
      <c r="CT1131" s="77"/>
      <c r="CU1131" s="77"/>
      <c r="CV1131" s="77"/>
      <c r="CW1131" s="77"/>
      <c r="CX1131" s="77"/>
      <c r="CY1131" s="77"/>
      <c r="CZ1131" s="77"/>
      <c r="DA1131" s="77"/>
      <c r="DB1131" s="77"/>
      <c r="DC1131" s="77"/>
      <c r="DD1131" s="77"/>
      <c r="DE1131" s="77"/>
      <c r="DF1131" s="77"/>
      <c r="DG1131" s="77"/>
      <c r="DH1131" s="77"/>
      <c r="DI1131" s="77"/>
      <c r="DJ1131" s="77"/>
      <c r="DK1131" s="77"/>
      <c r="DL1131" s="77"/>
    </row>
    <row r="1132" spans="2:116" x14ac:dyDescent="0.4">
      <c r="B1132" t="s">
        <v>332</v>
      </c>
      <c r="D1132" t="s">
        <v>767</v>
      </c>
      <c r="E1132" s="8" t="str">
        <f t="shared" si="1250"/>
        <v>1132 FAPPE-S</v>
      </c>
      <c r="G1132" s="136" t="str">
        <f>G1105</f>
        <v>(Primary label)</v>
      </c>
      <c r="H1132" s="27"/>
      <c r="I1132" s="78"/>
      <c r="J1132" s="78"/>
      <c r="K1132" s="33"/>
      <c r="L1132" s="33"/>
      <c r="M1132" s="33"/>
      <c r="N1132" s="33"/>
      <c r="O1132" s="33"/>
      <c r="P1132" s="33"/>
      <c r="R1132" s="33"/>
      <c r="S1132" s="77"/>
      <c r="T1132" s="77"/>
      <c r="U1132" s="77"/>
      <c r="V1132" s="77"/>
      <c r="W1132" s="77"/>
      <c r="X1132" s="77"/>
      <c r="Y1132" s="77"/>
      <c r="Z1132" s="77"/>
      <c r="AA1132" s="77"/>
      <c r="AB1132" s="77"/>
      <c r="AC1132" s="77"/>
      <c r="AD1132" s="77"/>
      <c r="AE1132" s="77"/>
      <c r="AF1132" s="77"/>
      <c r="AG1132" s="77"/>
      <c r="AH1132" s="77"/>
      <c r="AI1132" s="77"/>
      <c r="AJ1132" s="77"/>
      <c r="AK1132" s="77"/>
      <c r="AL1132" s="77"/>
      <c r="AM1132" s="77"/>
      <c r="AN1132" s="77"/>
      <c r="AO1132" s="77"/>
      <c r="AP1132" s="77"/>
      <c r="AQ1132" s="77"/>
      <c r="AR1132" s="77"/>
      <c r="AS1132" s="77"/>
      <c r="AT1132" s="77"/>
      <c r="AU1132" s="77"/>
      <c r="AV1132" s="77"/>
      <c r="AW1132" s="77"/>
      <c r="AX1132" s="77"/>
      <c r="AY1132" s="77"/>
      <c r="AZ1132" s="77"/>
      <c r="BA1132" s="77"/>
      <c r="BB1132" s="77"/>
      <c r="BC1132" s="77"/>
      <c r="BD1132" s="77"/>
      <c r="BE1132" s="77"/>
      <c r="BF1132" s="77"/>
      <c r="BG1132" s="77"/>
      <c r="BH1132" s="77"/>
      <c r="BI1132" s="77"/>
      <c r="BJ1132" s="77"/>
      <c r="BK1132" s="77"/>
      <c r="BL1132" s="77"/>
      <c r="BM1132" s="77"/>
      <c r="BN1132" s="77"/>
      <c r="BO1132" s="77"/>
      <c r="BP1132" s="77"/>
      <c r="BQ1132" s="77"/>
      <c r="BR1132" s="77"/>
      <c r="BS1132" s="77"/>
      <c r="BT1132" s="77"/>
      <c r="BU1132" s="77"/>
      <c r="BV1132" s="77"/>
      <c r="BW1132" s="77"/>
      <c r="BX1132" s="77"/>
      <c r="BY1132" s="77"/>
      <c r="BZ1132" s="77"/>
      <c r="CA1132" s="77"/>
      <c r="CB1132" s="77"/>
      <c r="CC1132" s="77"/>
      <c r="CD1132" s="77"/>
      <c r="CE1132" s="77"/>
      <c r="CF1132" s="77"/>
      <c r="CG1132" s="77"/>
      <c r="CH1132" s="77"/>
      <c r="CI1132" s="77"/>
      <c r="CJ1132" s="77"/>
      <c r="CK1132" s="77"/>
      <c r="CL1132" s="77"/>
      <c r="CN1132" s="78"/>
      <c r="CO1132" s="77"/>
      <c r="CP1132" s="77"/>
      <c r="CQ1132" s="77"/>
      <c r="CR1132" s="77"/>
      <c r="CS1132" s="77"/>
      <c r="CT1132" s="77"/>
      <c r="CU1132" s="77"/>
      <c r="CV1132" s="77"/>
      <c r="CW1132" s="77"/>
      <c r="CX1132" s="77"/>
      <c r="CY1132" s="77"/>
      <c r="CZ1132" s="77"/>
      <c r="DA1132" s="77"/>
      <c r="DB1132" s="77"/>
      <c r="DC1132" s="77"/>
      <c r="DD1132" s="77"/>
      <c r="DE1132" s="77"/>
      <c r="DF1132" s="77"/>
      <c r="DG1132" s="77"/>
      <c r="DH1132" s="77"/>
      <c r="DI1132" s="77"/>
      <c r="DJ1132" s="77"/>
      <c r="DK1132" s="77"/>
      <c r="DL1132" s="77"/>
    </row>
    <row r="1133" spans="2:116" x14ac:dyDescent="0.4">
      <c r="B1133" t="s">
        <v>332</v>
      </c>
      <c r="D1133" t="s">
        <v>767</v>
      </c>
      <c r="E1133" s="8" t="str">
        <f>ROW()&amp;" "&amp;D1133</f>
        <v>1133 FAPPE-S</v>
      </c>
      <c r="G1133" s="136" t="str">
        <f>G1106</f>
        <v>primary unit</v>
      </c>
      <c r="H1133" s="27"/>
      <c r="I1133" s="78"/>
      <c r="J1133" s="78"/>
      <c r="K1133" s="33"/>
      <c r="L1133" s="33"/>
      <c r="M1133" s="33"/>
      <c r="N1133" s="33"/>
      <c r="O1133" s="33"/>
      <c r="P1133" s="33"/>
      <c r="R1133" s="33"/>
      <c r="S1133" s="77"/>
      <c r="T1133" s="77"/>
      <c r="U1133" s="77"/>
      <c r="V1133" s="77"/>
      <c r="W1133" s="77"/>
      <c r="X1133" s="77"/>
      <c r="Y1133" s="77"/>
      <c r="Z1133" s="77"/>
      <c r="AA1133" s="77"/>
      <c r="AB1133" s="77"/>
      <c r="AC1133" s="77"/>
      <c r="AD1133" s="77"/>
      <c r="AE1133" s="77"/>
      <c r="AF1133" s="77"/>
      <c r="AG1133" s="77"/>
      <c r="AH1133" s="77"/>
      <c r="AI1133" s="77"/>
      <c r="AJ1133" s="77"/>
      <c r="AK1133" s="77"/>
      <c r="AL1133" s="77"/>
      <c r="AM1133" s="77"/>
      <c r="AN1133" s="77"/>
      <c r="AO1133" s="77"/>
      <c r="AP1133" s="77"/>
      <c r="AQ1133" s="77"/>
      <c r="AR1133" s="77"/>
      <c r="AS1133" s="77"/>
      <c r="AT1133" s="77"/>
      <c r="AU1133" s="77"/>
      <c r="AV1133" s="77"/>
      <c r="AW1133" s="77"/>
      <c r="AX1133" s="77"/>
      <c r="AY1133" s="77"/>
      <c r="AZ1133" s="77"/>
      <c r="BA1133" s="77"/>
      <c r="BB1133" s="77"/>
      <c r="BC1133" s="77"/>
      <c r="BD1133" s="77"/>
      <c r="BE1133" s="77"/>
      <c r="BF1133" s="77"/>
      <c r="BG1133" s="77"/>
      <c r="BH1133" s="77"/>
      <c r="BI1133" s="77"/>
      <c r="BJ1133" s="77"/>
      <c r="BK1133" s="77"/>
      <c r="BL1133" s="77"/>
      <c r="BM1133" s="77"/>
      <c r="BN1133" s="77"/>
      <c r="BO1133" s="77"/>
      <c r="BP1133" s="77"/>
      <c r="BQ1133" s="77"/>
      <c r="BR1133" s="77"/>
      <c r="BS1133" s="77"/>
      <c r="BT1133" s="77"/>
      <c r="BU1133" s="77"/>
      <c r="BV1133" s="77"/>
      <c r="BW1133" s="77"/>
      <c r="BX1133" s="77"/>
      <c r="BY1133" s="77"/>
      <c r="BZ1133" s="77"/>
      <c r="CA1133" s="77"/>
      <c r="CB1133" s="77"/>
      <c r="CC1133" s="77"/>
      <c r="CD1133" s="77"/>
      <c r="CE1133" s="77"/>
      <c r="CF1133" s="77"/>
      <c r="CG1133" s="77"/>
      <c r="CH1133" s="77"/>
      <c r="CI1133" s="77"/>
      <c r="CJ1133" s="77"/>
      <c r="CK1133" s="77"/>
      <c r="CL1133" s="77"/>
      <c r="CN1133" s="78"/>
      <c r="CO1133" s="77"/>
      <c r="CP1133" s="77"/>
      <c r="CQ1133" s="77"/>
      <c r="CR1133" s="77"/>
      <c r="CS1133" s="77"/>
      <c r="CT1133" s="77"/>
      <c r="CU1133" s="77"/>
      <c r="CV1133" s="77"/>
      <c r="CW1133" s="77"/>
      <c r="CX1133" s="77"/>
      <c r="CY1133" s="77"/>
      <c r="CZ1133" s="77"/>
      <c r="DA1133" s="77"/>
      <c r="DB1133" s="77"/>
      <c r="DC1133" s="77"/>
      <c r="DD1133" s="77"/>
      <c r="DE1133" s="77"/>
      <c r="DF1133" s="77"/>
      <c r="DG1133" s="77"/>
      <c r="DH1133" s="77"/>
      <c r="DI1133" s="77"/>
      <c r="DJ1133" s="77"/>
      <c r="DK1133" s="77"/>
      <c r="DL1133" s="77"/>
    </row>
    <row r="1134" spans="2:116" x14ac:dyDescent="0.4">
      <c r="B1134" t="s">
        <v>332</v>
      </c>
      <c r="D1134" t="s">
        <v>767</v>
      </c>
      <c r="E1134" s="8" t="str">
        <f t="shared" si="1250"/>
        <v>1134 FAPPE-S</v>
      </c>
      <c r="G1134" s="136" t="str">
        <f>G1107</f>
        <v>Primary revenue driver</v>
      </c>
      <c r="K1134" s="53"/>
      <c r="L1134" s="53"/>
      <c r="M1134" s="53"/>
      <c r="N1134" s="53"/>
      <c r="O1134" s="53"/>
      <c r="P1134" s="53"/>
      <c r="R1134" s="24"/>
      <c r="S1134" s="179" t="str">
        <f t="shared" ref="S1134:AX1134" si="1340">S1107</f>
        <v>S$16</v>
      </c>
      <c r="T1134" s="179" t="str">
        <f t="shared" si="1340"/>
        <v>T$16</v>
      </c>
      <c r="U1134" s="179" t="str">
        <f t="shared" si="1340"/>
        <v>U$16</v>
      </c>
      <c r="V1134" s="179" t="str">
        <f t="shared" si="1340"/>
        <v>V$16</v>
      </c>
      <c r="W1134" s="179" t="str">
        <f t="shared" si="1340"/>
        <v>W$16</v>
      </c>
      <c r="X1134" s="179" t="str">
        <f t="shared" si="1340"/>
        <v>X$16</v>
      </c>
      <c r="Y1134" s="179" t="str">
        <f t="shared" si="1340"/>
        <v>Y$16</v>
      </c>
      <c r="Z1134" s="179" t="str">
        <f t="shared" si="1340"/>
        <v>Z$16</v>
      </c>
      <c r="AA1134" s="179" t="str">
        <f t="shared" si="1340"/>
        <v>AA$16</v>
      </c>
      <c r="AB1134" s="179" t="str">
        <f t="shared" si="1340"/>
        <v>AB$16</v>
      </c>
      <c r="AC1134" s="179" t="str">
        <f t="shared" si="1340"/>
        <v>AC$16</v>
      </c>
      <c r="AD1134" s="179" t="str">
        <f t="shared" si="1340"/>
        <v>AD$16</v>
      </c>
      <c r="AE1134" s="179" t="str">
        <f t="shared" si="1340"/>
        <v>AE$16</v>
      </c>
      <c r="AF1134" s="179" t="str">
        <f t="shared" si="1340"/>
        <v>AF$16</v>
      </c>
      <c r="AG1134" s="179" t="str">
        <f t="shared" si="1340"/>
        <v>AG$16</v>
      </c>
      <c r="AH1134" s="179" t="str">
        <f t="shared" si="1340"/>
        <v>AH$16</v>
      </c>
      <c r="AI1134" s="179" t="str">
        <f t="shared" si="1340"/>
        <v>AI$16</v>
      </c>
      <c r="AJ1134" s="179" t="str">
        <f t="shared" si="1340"/>
        <v>AJ$16</v>
      </c>
      <c r="AK1134" s="179" t="str">
        <f t="shared" si="1340"/>
        <v>AK$16</v>
      </c>
      <c r="AL1134" s="179" t="str">
        <f t="shared" si="1340"/>
        <v>AL$16</v>
      </c>
      <c r="AM1134" s="179" t="str">
        <f t="shared" si="1340"/>
        <v>AM$16</v>
      </c>
      <c r="AN1134" s="179" t="str">
        <f t="shared" si="1340"/>
        <v>AN$16</v>
      </c>
      <c r="AO1134" s="179" t="str">
        <f t="shared" si="1340"/>
        <v>AO$16</v>
      </c>
      <c r="AP1134" s="179" t="str">
        <f t="shared" si="1340"/>
        <v>AP$16</v>
      </c>
      <c r="AQ1134" s="179" t="str">
        <f t="shared" si="1340"/>
        <v>AQ$16</v>
      </c>
      <c r="AR1134" s="179" t="str">
        <f t="shared" si="1340"/>
        <v>AR$16</v>
      </c>
      <c r="AS1134" s="179" t="str">
        <f t="shared" si="1340"/>
        <v>AS$16</v>
      </c>
      <c r="AT1134" s="179" t="str">
        <f t="shared" si="1340"/>
        <v>AT$16</v>
      </c>
      <c r="AU1134" s="179" t="str">
        <f t="shared" si="1340"/>
        <v>AU$16</v>
      </c>
      <c r="AV1134" s="179" t="str">
        <f t="shared" si="1340"/>
        <v>AV$16</v>
      </c>
      <c r="AW1134" s="179" t="str">
        <f t="shared" si="1340"/>
        <v>AW$16</v>
      </c>
      <c r="AX1134" s="179" t="str">
        <f t="shared" si="1340"/>
        <v>AX$16</v>
      </c>
      <c r="AY1134" s="179" t="str">
        <f t="shared" ref="AY1134:CD1134" si="1341">AY1107</f>
        <v>AY$16</v>
      </c>
      <c r="AZ1134" s="179" t="str">
        <f t="shared" si="1341"/>
        <v>AZ$16</v>
      </c>
      <c r="BA1134" s="179" t="str">
        <f t="shared" si="1341"/>
        <v>BA$16</v>
      </c>
      <c r="BB1134" s="179" t="str">
        <f t="shared" si="1341"/>
        <v>BB$16</v>
      </c>
      <c r="BC1134" s="179" t="str">
        <f t="shared" si="1341"/>
        <v>BC$16</v>
      </c>
      <c r="BD1134" s="179" t="str">
        <f t="shared" si="1341"/>
        <v>BD$16</v>
      </c>
      <c r="BE1134" s="179" t="str">
        <f t="shared" si="1341"/>
        <v>BE$16</v>
      </c>
      <c r="BF1134" s="179" t="str">
        <f t="shared" si="1341"/>
        <v>BF$16</v>
      </c>
      <c r="BG1134" s="179" t="str">
        <f t="shared" si="1341"/>
        <v>BG$16</v>
      </c>
      <c r="BH1134" s="179" t="str">
        <f t="shared" si="1341"/>
        <v>BH$16</v>
      </c>
      <c r="BI1134" s="179" t="str">
        <f t="shared" si="1341"/>
        <v>BI$16</v>
      </c>
      <c r="BJ1134" s="179" t="str">
        <f t="shared" si="1341"/>
        <v>BJ$16</v>
      </c>
      <c r="BK1134" s="179" t="str">
        <f t="shared" si="1341"/>
        <v>BK$16</v>
      </c>
      <c r="BL1134" s="179" t="str">
        <f t="shared" si="1341"/>
        <v>BL$16</v>
      </c>
      <c r="BM1134" s="179" t="str">
        <f t="shared" si="1341"/>
        <v>BM$16</v>
      </c>
      <c r="BN1134" s="179" t="str">
        <f t="shared" si="1341"/>
        <v>BN$16</v>
      </c>
      <c r="BO1134" s="179" t="str">
        <f t="shared" si="1341"/>
        <v>BO$16</v>
      </c>
      <c r="BP1134" s="179" t="str">
        <f t="shared" si="1341"/>
        <v>BP$16</v>
      </c>
      <c r="BQ1134" s="179" t="str">
        <f t="shared" si="1341"/>
        <v>BQ$16</v>
      </c>
      <c r="BR1134" s="179" t="str">
        <f t="shared" si="1341"/>
        <v>BR$16</v>
      </c>
      <c r="BS1134" s="179" t="str">
        <f t="shared" si="1341"/>
        <v>BS$16</v>
      </c>
      <c r="BT1134" s="179" t="str">
        <f t="shared" si="1341"/>
        <v>BT$16</v>
      </c>
      <c r="BU1134" s="179" t="str">
        <f t="shared" si="1341"/>
        <v>BU$16</v>
      </c>
      <c r="BV1134" s="179" t="str">
        <f t="shared" si="1341"/>
        <v>BV$16</v>
      </c>
      <c r="BW1134" s="179" t="str">
        <f t="shared" si="1341"/>
        <v>BW$16</v>
      </c>
      <c r="BX1134" s="179" t="str">
        <f t="shared" si="1341"/>
        <v>BX$16</v>
      </c>
      <c r="BY1134" s="179" t="str">
        <f t="shared" si="1341"/>
        <v>BY$16</v>
      </c>
      <c r="BZ1134" s="179" t="str">
        <f t="shared" si="1341"/>
        <v>BZ$16</v>
      </c>
      <c r="CA1134" s="179" t="str">
        <f t="shared" si="1341"/>
        <v>CA$16</v>
      </c>
      <c r="CB1134" s="179" t="str">
        <f t="shared" si="1341"/>
        <v>CB$16</v>
      </c>
      <c r="CC1134" s="179" t="str">
        <f t="shared" si="1341"/>
        <v>CC$16</v>
      </c>
      <c r="CD1134" s="179" t="str">
        <f t="shared" si="1341"/>
        <v>CD$16</v>
      </c>
      <c r="CE1134" s="179" t="str">
        <f t="shared" ref="CE1134:CL1134" si="1342">CE1107</f>
        <v>CE$16</v>
      </c>
      <c r="CF1134" s="179" t="str">
        <f t="shared" si="1342"/>
        <v>CF$16</v>
      </c>
      <c r="CG1134" s="179" t="str">
        <f t="shared" si="1342"/>
        <v>CG$16</v>
      </c>
      <c r="CH1134" s="179" t="str">
        <f t="shared" si="1342"/>
        <v>CH$16</v>
      </c>
      <c r="CI1134" s="179" t="str">
        <f t="shared" si="1342"/>
        <v>CI$16</v>
      </c>
      <c r="CJ1134" s="179" t="str">
        <f t="shared" si="1342"/>
        <v>CJ$16</v>
      </c>
      <c r="CK1134" s="179" t="str">
        <f t="shared" si="1342"/>
        <v>CK$16</v>
      </c>
      <c r="CL1134" s="179" t="str">
        <f t="shared" si="1342"/>
        <v>CL$16</v>
      </c>
      <c r="CO1134" s="179" t="str">
        <f t="shared" ref="CO1134:DL1134" si="1343">CO1107</f>
        <v>CO$16</v>
      </c>
      <c r="CP1134" s="179" t="str">
        <f t="shared" si="1343"/>
        <v>CP$16</v>
      </c>
      <c r="CQ1134" s="179" t="str">
        <f t="shared" si="1343"/>
        <v>CQ$16</v>
      </c>
      <c r="CR1134" s="179" t="str">
        <f t="shared" si="1343"/>
        <v>CR$16</v>
      </c>
      <c r="CS1134" s="179" t="str">
        <f t="shared" si="1343"/>
        <v>CS$16</v>
      </c>
      <c r="CT1134" s="179" t="str">
        <f t="shared" si="1343"/>
        <v>CT$16</v>
      </c>
      <c r="CU1134" s="179" t="str">
        <f t="shared" si="1343"/>
        <v>CU$16</v>
      </c>
      <c r="CV1134" s="179" t="str">
        <f t="shared" si="1343"/>
        <v>CV$16</v>
      </c>
      <c r="CW1134" s="179" t="str">
        <f t="shared" si="1343"/>
        <v>CW$16</v>
      </c>
      <c r="CX1134" s="179" t="str">
        <f t="shared" si="1343"/>
        <v>CX$16</v>
      </c>
      <c r="CY1134" s="179" t="str">
        <f t="shared" si="1343"/>
        <v>CY$16</v>
      </c>
      <c r="CZ1134" s="179" t="str">
        <f t="shared" si="1343"/>
        <v>CZ$16</v>
      </c>
      <c r="DA1134" s="179" t="str">
        <f t="shared" si="1343"/>
        <v>DA$16</v>
      </c>
      <c r="DB1134" s="179" t="str">
        <f t="shared" si="1343"/>
        <v>DB$16</v>
      </c>
      <c r="DC1134" s="179" t="str">
        <f t="shared" si="1343"/>
        <v>DC$16</v>
      </c>
      <c r="DD1134" s="179" t="str">
        <f t="shared" si="1343"/>
        <v>DD$16</v>
      </c>
      <c r="DE1134" s="179" t="str">
        <f t="shared" si="1343"/>
        <v>DE$16</v>
      </c>
      <c r="DF1134" s="179" t="str">
        <f t="shared" si="1343"/>
        <v>DF$16</v>
      </c>
      <c r="DG1134" s="179" t="str">
        <f t="shared" si="1343"/>
        <v>DG$16</v>
      </c>
      <c r="DH1134" s="179" t="str">
        <f t="shared" si="1343"/>
        <v>DH$16</v>
      </c>
      <c r="DI1134" s="179" t="str">
        <f t="shared" si="1343"/>
        <v>DI$16</v>
      </c>
      <c r="DJ1134" s="179" t="str">
        <f t="shared" si="1343"/>
        <v>DJ$16</v>
      </c>
      <c r="DK1134" s="179" t="str">
        <f t="shared" si="1343"/>
        <v>DK$16</v>
      </c>
      <c r="DL1134" s="179" t="str">
        <f t="shared" si="1343"/>
        <v>DL$16</v>
      </c>
    </row>
    <row r="1135" spans="2:116" x14ac:dyDescent="0.4">
      <c r="B1135" t="s">
        <v>332</v>
      </c>
      <c r="D1135" t="s">
        <v>767</v>
      </c>
      <c r="E1135" s="8" t="str">
        <f t="shared" si="1250"/>
        <v>1135 FAPPE-S</v>
      </c>
      <c r="G1135" s="136" t="str">
        <f>G1108</f>
        <v>Primary volume driver</v>
      </c>
      <c r="H1135" s="12"/>
      <c r="I1135" s="60"/>
      <c r="J1135" s="60"/>
      <c r="K1135" s="15"/>
      <c r="L1135" s="15"/>
      <c r="M1135" s="15"/>
      <c r="N1135" s="15"/>
      <c r="O1135" s="15"/>
      <c r="P1135" s="15"/>
      <c r="R1135" s="15"/>
      <c r="S1135" s="179" t="str">
        <f t="shared" ref="S1135:AX1135" si="1344">S1108</f>
        <v>S$17</v>
      </c>
      <c r="T1135" s="179" t="str">
        <f t="shared" si="1344"/>
        <v>T$17</v>
      </c>
      <c r="U1135" s="179" t="str">
        <f t="shared" si="1344"/>
        <v>U$17</v>
      </c>
      <c r="V1135" s="179" t="str">
        <f t="shared" si="1344"/>
        <v>V$17</v>
      </c>
      <c r="W1135" s="179" t="str">
        <f t="shared" si="1344"/>
        <v>W$17</v>
      </c>
      <c r="X1135" s="179" t="str">
        <f t="shared" si="1344"/>
        <v>X$17</v>
      </c>
      <c r="Y1135" s="179" t="str">
        <f t="shared" si="1344"/>
        <v>Y$17</v>
      </c>
      <c r="Z1135" s="179" t="str">
        <f t="shared" si="1344"/>
        <v>Z$17</v>
      </c>
      <c r="AA1135" s="179" t="str">
        <f t="shared" si="1344"/>
        <v>AA$17</v>
      </c>
      <c r="AB1135" s="179" t="str">
        <f t="shared" si="1344"/>
        <v>AB$17</v>
      </c>
      <c r="AC1135" s="179" t="str">
        <f t="shared" si="1344"/>
        <v>AC$17</v>
      </c>
      <c r="AD1135" s="179" t="str">
        <f t="shared" si="1344"/>
        <v>AD$17</v>
      </c>
      <c r="AE1135" s="179" t="str">
        <f t="shared" si="1344"/>
        <v>AE$17</v>
      </c>
      <c r="AF1135" s="179" t="str">
        <f t="shared" si="1344"/>
        <v>AF$17</v>
      </c>
      <c r="AG1135" s="179" t="str">
        <f t="shared" si="1344"/>
        <v>AG$17</v>
      </c>
      <c r="AH1135" s="179" t="str">
        <f t="shared" si="1344"/>
        <v>AH$17</v>
      </c>
      <c r="AI1135" s="179" t="str">
        <f t="shared" si="1344"/>
        <v>AI$17</v>
      </c>
      <c r="AJ1135" s="179" t="str">
        <f t="shared" si="1344"/>
        <v>AJ$17</v>
      </c>
      <c r="AK1135" s="179" t="str">
        <f t="shared" si="1344"/>
        <v>AK$17</v>
      </c>
      <c r="AL1135" s="179" t="str">
        <f t="shared" si="1344"/>
        <v>AL$17</v>
      </c>
      <c r="AM1135" s="179" t="str">
        <f t="shared" si="1344"/>
        <v>AM$17</v>
      </c>
      <c r="AN1135" s="179" t="str">
        <f t="shared" si="1344"/>
        <v>AN$17</v>
      </c>
      <c r="AO1135" s="179" t="str">
        <f t="shared" si="1344"/>
        <v>AO$17</v>
      </c>
      <c r="AP1135" s="179" t="str">
        <f t="shared" si="1344"/>
        <v>AP$17</v>
      </c>
      <c r="AQ1135" s="179" t="str">
        <f t="shared" si="1344"/>
        <v>AQ$17</v>
      </c>
      <c r="AR1135" s="179" t="str">
        <f t="shared" si="1344"/>
        <v>AR$17</v>
      </c>
      <c r="AS1135" s="179" t="str">
        <f t="shared" si="1344"/>
        <v>AS$17</v>
      </c>
      <c r="AT1135" s="179" t="str">
        <f t="shared" si="1344"/>
        <v>AT$17</v>
      </c>
      <c r="AU1135" s="179" t="str">
        <f t="shared" si="1344"/>
        <v>AU$17</v>
      </c>
      <c r="AV1135" s="179" t="str">
        <f t="shared" si="1344"/>
        <v>AV$17</v>
      </c>
      <c r="AW1135" s="179" t="str">
        <f t="shared" si="1344"/>
        <v>AW$17</v>
      </c>
      <c r="AX1135" s="179" t="str">
        <f t="shared" si="1344"/>
        <v>AX$17</v>
      </c>
      <c r="AY1135" s="179" t="str">
        <f t="shared" ref="AY1135:CD1135" si="1345">AY1108</f>
        <v>AY$17</v>
      </c>
      <c r="AZ1135" s="179" t="str">
        <f t="shared" si="1345"/>
        <v>AZ$17</v>
      </c>
      <c r="BA1135" s="179" t="str">
        <f t="shared" si="1345"/>
        <v>BA$17</v>
      </c>
      <c r="BB1135" s="179" t="str">
        <f t="shared" si="1345"/>
        <v>BB$17</v>
      </c>
      <c r="BC1135" s="179" t="str">
        <f t="shared" si="1345"/>
        <v>BC$17</v>
      </c>
      <c r="BD1135" s="179" t="str">
        <f t="shared" si="1345"/>
        <v>BD$17</v>
      </c>
      <c r="BE1135" s="179" t="str">
        <f t="shared" si="1345"/>
        <v>BE$17</v>
      </c>
      <c r="BF1135" s="179" t="str">
        <f t="shared" si="1345"/>
        <v>BF$17</v>
      </c>
      <c r="BG1135" s="179" t="str">
        <f t="shared" si="1345"/>
        <v>BG$17</v>
      </c>
      <c r="BH1135" s="179" t="str">
        <f t="shared" si="1345"/>
        <v>BH$17</v>
      </c>
      <c r="BI1135" s="179" t="str">
        <f t="shared" si="1345"/>
        <v>BI$17</v>
      </c>
      <c r="BJ1135" s="179" t="str">
        <f t="shared" si="1345"/>
        <v>BJ$17</v>
      </c>
      <c r="BK1135" s="179" t="str">
        <f t="shared" si="1345"/>
        <v>BK$17</v>
      </c>
      <c r="BL1135" s="179" t="str">
        <f t="shared" si="1345"/>
        <v>BL$17</v>
      </c>
      <c r="BM1135" s="179" t="str">
        <f t="shared" si="1345"/>
        <v>BM$17</v>
      </c>
      <c r="BN1135" s="179" t="str">
        <f t="shared" si="1345"/>
        <v>BN$17</v>
      </c>
      <c r="BO1135" s="179" t="str">
        <f t="shared" si="1345"/>
        <v>BO$17</v>
      </c>
      <c r="BP1135" s="179" t="str">
        <f t="shared" si="1345"/>
        <v>BP$17</v>
      </c>
      <c r="BQ1135" s="179" t="str">
        <f t="shared" si="1345"/>
        <v>BQ$17</v>
      </c>
      <c r="BR1135" s="179" t="str">
        <f t="shared" si="1345"/>
        <v>BR$17</v>
      </c>
      <c r="BS1135" s="179" t="str">
        <f t="shared" si="1345"/>
        <v>BS$17</v>
      </c>
      <c r="BT1135" s="179" t="str">
        <f t="shared" si="1345"/>
        <v>BT$17</v>
      </c>
      <c r="BU1135" s="179" t="str">
        <f t="shared" si="1345"/>
        <v>BU$17</v>
      </c>
      <c r="BV1135" s="179" t="str">
        <f t="shared" si="1345"/>
        <v>BV$17</v>
      </c>
      <c r="BW1135" s="179" t="str">
        <f t="shared" si="1345"/>
        <v>BW$17</v>
      </c>
      <c r="BX1135" s="179" t="str">
        <f t="shared" si="1345"/>
        <v>BX$17</v>
      </c>
      <c r="BY1135" s="179" t="str">
        <f t="shared" si="1345"/>
        <v>BY$17</v>
      </c>
      <c r="BZ1135" s="179" t="str">
        <f t="shared" si="1345"/>
        <v>BZ$17</v>
      </c>
      <c r="CA1135" s="179" t="str">
        <f t="shared" si="1345"/>
        <v>CA$17</v>
      </c>
      <c r="CB1135" s="179" t="str">
        <f t="shared" si="1345"/>
        <v>CB$17</v>
      </c>
      <c r="CC1135" s="179" t="str">
        <f t="shared" si="1345"/>
        <v>CC$17</v>
      </c>
      <c r="CD1135" s="179" t="str">
        <f t="shared" si="1345"/>
        <v>CD$17</v>
      </c>
      <c r="CE1135" s="179" t="str">
        <f t="shared" ref="CE1135:CL1135" si="1346">CE1108</f>
        <v>CE$17</v>
      </c>
      <c r="CF1135" s="179" t="str">
        <f t="shared" si="1346"/>
        <v>CF$17</v>
      </c>
      <c r="CG1135" s="179" t="str">
        <f t="shared" si="1346"/>
        <v>CG$17</v>
      </c>
      <c r="CH1135" s="179" t="str">
        <f t="shared" si="1346"/>
        <v>CH$17</v>
      </c>
      <c r="CI1135" s="179" t="str">
        <f t="shared" si="1346"/>
        <v>CI$17</v>
      </c>
      <c r="CJ1135" s="179" t="str">
        <f t="shared" si="1346"/>
        <v>CJ$17</v>
      </c>
      <c r="CK1135" s="179" t="str">
        <f t="shared" si="1346"/>
        <v>CK$17</v>
      </c>
      <c r="CL1135" s="179" t="str">
        <f t="shared" si="1346"/>
        <v>CL$17</v>
      </c>
      <c r="CN1135" s="60"/>
      <c r="CO1135" s="179" t="str">
        <f t="shared" ref="CO1135:DL1135" si="1347">CO1108</f>
        <v>CO$17</v>
      </c>
      <c r="CP1135" s="179" t="str">
        <f t="shared" si="1347"/>
        <v>CP$17</v>
      </c>
      <c r="CQ1135" s="179" t="str">
        <f t="shared" si="1347"/>
        <v>CQ$17</v>
      </c>
      <c r="CR1135" s="179" t="str">
        <f t="shared" si="1347"/>
        <v>CR$17</v>
      </c>
      <c r="CS1135" s="179" t="str">
        <f t="shared" si="1347"/>
        <v>CS$17</v>
      </c>
      <c r="CT1135" s="179" t="str">
        <f t="shared" si="1347"/>
        <v>CT$17</v>
      </c>
      <c r="CU1135" s="179" t="str">
        <f t="shared" si="1347"/>
        <v>CU$17</v>
      </c>
      <c r="CV1135" s="179" t="str">
        <f t="shared" si="1347"/>
        <v>CV$17</v>
      </c>
      <c r="CW1135" s="179" t="str">
        <f t="shared" si="1347"/>
        <v>CW$17</v>
      </c>
      <c r="CX1135" s="179" t="str">
        <f t="shared" si="1347"/>
        <v>CX$17</v>
      </c>
      <c r="CY1135" s="179" t="str">
        <f t="shared" si="1347"/>
        <v>CY$17</v>
      </c>
      <c r="CZ1135" s="179" t="str">
        <f t="shared" si="1347"/>
        <v>CZ$17</v>
      </c>
      <c r="DA1135" s="179" t="str">
        <f t="shared" si="1347"/>
        <v>DA$17</v>
      </c>
      <c r="DB1135" s="179" t="str">
        <f t="shared" si="1347"/>
        <v>DB$17</v>
      </c>
      <c r="DC1135" s="179" t="str">
        <f t="shared" si="1347"/>
        <v>DC$17</v>
      </c>
      <c r="DD1135" s="179" t="str">
        <f t="shared" si="1347"/>
        <v>DD$17</v>
      </c>
      <c r="DE1135" s="179" t="str">
        <f t="shared" si="1347"/>
        <v>DE$17</v>
      </c>
      <c r="DF1135" s="179" t="str">
        <f t="shared" si="1347"/>
        <v>DF$17</v>
      </c>
      <c r="DG1135" s="179" t="str">
        <f t="shared" si="1347"/>
        <v>DG$17</v>
      </c>
      <c r="DH1135" s="179" t="str">
        <f t="shared" si="1347"/>
        <v>DH$17</v>
      </c>
      <c r="DI1135" s="179" t="str">
        <f t="shared" si="1347"/>
        <v>DI$17</v>
      </c>
      <c r="DJ1135" s="179" t="str">
        <f t="shared" si="1347"/>
        <v>DJ$17</v>
      </c>
      <c r="DK1135" s="179" t="str">
        <f t="shared" si="1347"/>
        <v>DK$17</v>
      </c>
      <c r="DL1135" s="179" t="str">
        <f t="shared" si="1347"/>
        <v>DL$17</v>
      </c>
    </row>
    <row r="1136" spans="2:116" x14ac:dyDescent="0.4">
      <c r="B1136" t="s">
        <v>332</v>
      </c>
      <c r="D1136" t="s">
        <v>767</v>
      </c>
      <c r="E1136" s="8" t="str">
        <f t="shared" ref="E1136:E1139" si="1348">ROW()&amp;" "&amp;D1136</f>
        <v>1136 FAPPE-S</v>
      </c>
      <c r="G1136" s="191" t="str">
        <f>G1113</f>
        <v>Volume driven secondary PP&amp;E:</v>
      </c>
      <c r="H1136" s="12"/>
      <c r="I1136" s="60"/>
      <c r="J1136" s="60"/>
      <c r="K1136" s="15"/>
      <c r="L1136" s="15"/>
      <c r="M1136" s="15"/>
      <c r="N1136" s="15"/>
      <c r="O1136" s="15"/>
      <c r="P1136" s="15"/>
      <c r="R1136" s="15"/>
      <c r="S1136" s="179">
        <f t="shared" ref="S1136:AX1136" si="1349">S1109</f>
        <v>0</v>
      </c>
      <c r="T1136" s="179">
        <f t="shared" si="1349"/>
        <v>0</v>
      </c>
      <c r="U1136" s="179">
        <f t="shared" si="1349"/>
        <v>0</v>
      </c>
      <c r="V1136" s="179">
        <f t="shared" si="1349"/>
        <v>0</v>
      </c>
      <c r="W1136" s="179">
        <f t="shared" si="1349"/>
        <v>0</v>
      </c>
      <c r="X1136" s="179">
        <f t="shared" si="1349"/>
        <v>0</v>
      </c>
      <c r="Y1136" s="179">
        <f t="shared" si="1349"/>
        <v>0</v>
      </c>
      <c r="Z1136" s="179">
        <f t="shared" si="1349"/>
        <v>0</v>
      </c>
      <c r="AA1136" s="179">
        <f t="shared" si="1349"/>
        <v>0</v>
      </c>
      <c r="AB1136" s="179">
        <f t="shared" si="1349"/>
        <v>0</v>
      </c>
      <c r="AC1136" s="179">
        <f t="shared" si="1349"/>
        <v>0</v>
      </c>
      <c r="AD1136" s="179">
        <f t="shared" si="1349"/>
        <v>0</v>
      </c>
      <c r="AE1136" s="179">
        <f t="shared" si="1349"/>
        <v>0</v>
      </c>
      <c r="AF1136" s="179">
        <f t="shared" si="1349"/>
        <v>0</v>
      </c>
      <c r="AG1136" s="179">
        <f t="shared" si="1349"/>
        <v>0</v>
      </c>
      <c r="AH1136" s="179">
        <f t="shared" si="1349"/>
        <v>0</v>
      </c>
      <c r="AI1136" s="179">
        <f t="shared" si="1349"/>
        <v>0</v>
      </c>
      <c r="AJ1136" s="179">
        <f t="shared" si="1349"/>
        <v>0</v>
      </c>
      <c r="AK1136" s="179">
        <f t="shared" si="1349"/>
        <v>0</v>
      </c>
      <c r="AL1136" s="179">
        <f t="shared" si="1349"/>
        <v>0</v>
      </c>
      <c r="AM1136" s="179">
        <f t="shared" si="1349"/>
        <v>0</v>
      </c>
      <c r="AN1136" s="179">
        <f t="shared" si="1349"/>
        <v>0</v>
      </c>
      <c r="AO1136" s="179">
        <f t="shared" si="1349"/>
        <v>0</v>
      </c>
      <c r="AP1136" s="179">
        <f t="shared" si="1349"/>
        <v>0</v>
      </c>
      <c r="AQ1136" s="179">
        <f t="shared" si="1349"/>
        <v>0</v>
      </c>
      <c r="AR1136" s="179">
        <f t="shared" si="1349"/>
        <v>0</v>
      </c>
      <c r="AS1136" s="179">
        <f t="shared" si="1349"/>
        <v>0</v>
      </c>
      <c r="AT1136" s="179">
        <f t="shared" si="1349"/>
        <v>0</v>
      </c>
      <c r="AU1136" s="179">
        <f t="shared" si="1349"/>
        <v>0</v>
      </c>
      <c r="AV1136" s="179">
        <f t="shared" si="1349"/>
        <v>0</v>
      </c>
      <c r="AW1136" s="179">
        <f t="shared" si="1349"/>
        <v>0</v>
      </c>
      <c r="AX1136" s="179">
        <f t="shared" si="1349"/>
        <v>0</v>
      </c>
      <c r="AY1136" s="179">
        <f t="shared" ref="AY1136:CD1136" si="1350">AY1109</f>
        <v>0</v>
      </c>
      <c r="AZ1136" s="179">
        <f t="shared" si="1350"/>
        <v>0</v>
      </c>
      <c r="BA1136" s="179">
        <f t="shared" si="1350"/>
        <v>0</v>
      </c>
      <c r="BB1136" s="179">
        <f t="shared" si="1350"/>
        <v>0</v>
      </c>
      <c r="BC1136" s="179">
        <f t="shared" si="1350"/>
        <v>0</v>
      </c>
      <c r="BD1136" s="179">
        <f t="shared" si="1350"/>
        <v>0</v>
      </c>
      <c r="BE1136" s="179">
        <f t="shared" si="1350"/>
        <v>0</v>
      </c>
      <c r="BF1136" s="179">
        <f t="shared" si="1350"/>
        <v>0</v>
      </c>
      <c r="BG1136" s="179">
        <f t="shared" si="1350"/>
        <v>0</v>
      </c>
      <c r="BH1136" s="179">
        <f t="shared" si="1350"/>
        <v>0</v>
      </c>
      <c r="BI1136" s="179">
        <f t="shared" si="1350"/>
        <v>0</v>
      </c>
      <c r="BJ1136" s="179">
        <f t="shared" si="1350"/>
        <v>0</v>
      </c>
      <c r="BK1136" s="179">
        <f t="shared" si="1350"/>
        <v>0</v>
      </c>
      <c r="BL1136" s="179">
        <f t="shared" si="1350"/>
        <v>0</v>
      </c>
      <c r="BM1136" s="179">
        <f t="shared" si="1350"/>
        <v>0</v>
      </c>
      <c r="BN1136" s="179">
        <f t="shared" si="1350"/>
        <v>0</v>
      </c>
      <c r="BO1136" s="179">
        <f t="shared" si="1350"/>
        <v>0</v>
      </c>
      <c r="BP1136" s="179">
        <f t="shared" si="1350"/>
        <v>0</v>
      </c>
      <c r="BQ1136" s="179">
        <f t="shared" si="1350"/>
        <v>0</v>
      </c>
      <c r="BR1136" s="179">
        <f t="shared" si="1350"/>
        <v>0</v>
      </c>
      <c r="BS1136" s="179">
        <f t="shared" si="1350"/>
        <v>0</v>
      </c>
      <c r="BT1136" s="179">
        <f t="shared" si="1350"/>
        <v>0</v>
      </c>
      <c r="BU1136" s="179">
        <f t="shared" si="1350"/>
        <v>0</v>
      </c>
      <c r="BV1136" s="179">
        <f t="shared" si="1350"/>
        <v>0</v>
      </c>
      <c r="BW1136" s="179">
        <f t="shared" si="1350"/>
        <v>0</v>
      </c>
      <c r="BX1136" s="179">
        <f t="shared" si="1350"/>
        <v>0</v>
      </c>
      <c r="BY1136" s="179">
        <f t="shared" si="1350"/>
        <v>0</v>
      </c>
      <c r="BZ1136" s="179">
        <f t="shared" si="1350"/>
        <v>0</v>
      </c>
      <c r="CA1136" s="179">
        <f t="shared" si="1350"/>
        <v>0</v>
      </c>
      <c r="CB1136" s="179">
        <f t="shared" si="1350"/>
        <v>0</v>
      </c>
      <c r="CC1136" s="179">
        <f t="shared" si="1350"/>
        <v>0</v>
      </c>
      <c r="CD1136" s="179">
        <f t="shared" si="1350"/>
        <v>0</v>
      </c>
      <c r="CE1136" s="179">
        <f t="shared" ref="CE1136:CL1136" si="1351">CE1109</f>
        <v>0</v>
      </c>
      <c r="CF1136" s="179">
        <f t="shared" si="1351"/>
        <v>0</v>
      </c>
      <c r="CG1136" s="179">
        <f t="shared" si="1351"/>
        <v>0</v>
      </c>
      <c r="CH1136" s="179">
        <f t="shared" si="1351"/>
        <v>0</v>
      </c>
      <c r="CI1136" s="179">
        <f t="shared" si="1351"/>
        <v>0</v>
      </c>
      <c r="CJ1136" s="179">
        <f t="shared" si="1351"/>
        <v>0</v>
      </c>
      <c r="CK1136" s="179">
        <f t="shared" si="1351"/>
        <v>0</v>
      </c>
      <c r="CL1136" s="179">
        <f t="shared" si="1351"/>
        <v>0</v>
      </c>
      <c r="CN1136" s="60"/>
      <c r="CO1136" s="179">
        <f t="shared" ref="CO1136:DL1136" si="1352">CO1109</f>
        <v>0</v>
      </c>
      <c r="CP1136" s="179">
        <f t="shared" si="1352"/>
        <v>0</v>
      </c>
      <c r="CQ1136" s="179">
        <f t="shared" si="1352"/>
        <v>0</v>
      </c>
      <c r="CR1136" s="179">
        <f t="shared" si="1352"/>
        <v>0</v>
      </c>
      <c r="CS1136" s="179">
        <f t="shared" si="1352"/>
        <v>0</v>
      </c>
      <c r="CT1136" s="179">
        <f t="shared" si="1352"/>
        <v>0</v>
      </c>
      <c r="CU1136" s="179">
        <f t="shared" si="1352"/>
        <v>0</v>
      </c>
      <c r="CV1136" s="179">
        <f t="shared" si="1352"/>
        <v>0</v>
      </c>
      <c r="CW1136" s="179">
        <f t="shared" si="1352"/>
        <v>0</v>
      </c>
      <c r="CX1136" s="179">
        <f t="shared" si="1352"/>
        <v>0</v>
      </c>
      <c r="CY1136" s="179">
        <f t="shared" si="1352"/>
        <v>0</v>
      </c>
      <c r="CZ1136" s="179">
        <f t="shared" si="1352"/>
        <v>0</v>
      </c>
      <c r="DA1136" s="179">
        <f t="shared" si="1352"/>
        <v>0</v>
      </c>
      <c r="DB1136" s="179">
        <f t="shared" si="1352"/>
        <v>0</v>
      </c>
      <c r="DC1136" s="179">
        <f t="shared" si="1352"/>
        <v>0</v>
      </c>
      <c r="DD1136" s="179">
        <f t="shared" si="1352"/>
        <v>0</v>
      </c>
      <c r="DE1136" s="179">
        <f t="shared" si="1352"/>
        <v>0</v>
      </c>
      <c r="DF1136" s="179">
        <f t="shared" si="1352"/>
        <v>0</v>
      </c>
      <c r="DG1136" s="179">
        <f t="shared" si="1352"/>
        <v>0</v>
      </c>
      <c r="DH1136" s="179">
        <f t="shared" si="1352"/>
        <v>0</v>
      </c>
      <c r="DI1136" s="179">
        <f t="shared" si="1352"/>
        <v>0</v>
      </c>
      <c r="DJ1136" s="179">
        <f t="shared" si="1352"/>
        <v>0</v>
      </c>
      <c r="DK1136" s="179">
        <f t="shared" si="1352"/>
        <v>0</v>
      </c>
      <c r="DL1136" s="179">
        <f t="shared" si="1352"/>
        <v>0</v>
      </c>
    </row>
    <row r="1137" spans="1:116" x14ac:dyDescent="0.4">
      <c r="B1137" t="s">
        <v>332</v>
      </c>
      <c r="D1137" t="s">
        <v>767</v>
      </c>
      <c r="E1137" s="8" t="str">
        <f t="shared" ref="E1137" si="1353">ROW()&amp;" "&amp;D1137</f>
        <v>1137 FAPPE-S</v>
      </c>
      <c r="G1137" s="241" t="str">
        <f>IFERROR(SUBSTITUTE(TRIM(MID(G1113, SEARCH("-", G1113) + 1, LEN(G1113))),":",""),"no unit")</f>
        <v>no unit</v>
      </c>
      <c r="H1137" s="12"/>
      <c r="I1137" s="60"/>
      <c r="J1137" s="60"/>
      <c r="K1137" s="15"/>
      <c r="L1137" s="15"/>
      <c r="M1137" s="15"/>
      <c r="N1137" s="15"/>
      <c r="O1137" s="15"/>
      <c r="P1137" s="15"/>
      <c r="R1137" s="15"/>
      <c r="S1137" s="179"/>
      <c r="T1137" s="179"/>
      <c r="U1137" s="179"/>
      <c r="V1137" s="179"/>
      <c r="W1137" s="179"/>
      <c r="X1137" s="179"/>
      <c r="Y1137" s="179"/>
      <c r="Z1137" s="179"/>
      <c r="AA1137" s="179"/>
      <c r="AB1137" s="179"/>
      <c r="AC1137" s="179"/>
      <c r="AD1137" s="179"/>
      <c r="AE1137" s="179"/>
      <c r="AF1137" s="179"/>
      <c r="AG1137" s="179"/>
      <c r="AH1137" s="179"/>
      <c r="AI1137" s="179"/>
      <c r="AJ1137" s="179"/>
      <c r="AK1137" s="179"/>
      <c r="AL1137" s="179"/>
      <c r="AM1137" s="179"/>
      <c r="AN1137" s="179"/>
      <c r="AO1137" s="179"/>
      <c r="AP1137" s="179"/>
      <c r="AQ1137" s="179"/>
      <c r="AR1137" s="179"/>
      <c r="AS1137" s="179"/>
      <c r="AT1137" s="179"/>
      <c r="AU1137" s="179"/>
      <c r="AV1137" s="179"/>
      <c r="AW1137" s="179"/>
      <c r="AX1137" s="179"/>
      <c r="AY1137" s="179"/>
      <c r="AZ1137" s="179"/>
      <c r="BA1137" s="179"/>
      <c r="BB1137" s="179"/>
      <c r="BC1137" s="179"/>
      <c r="BD1137" s="179"/>
      <c r="BE1137" s="179"/>
      <c r="BF1137" s="179"/>
      <c r="BG1137" s="179"/>
      <c r="BH1137" s="179"/>
      <c r="BI1137" s="179"/>
      <c r="BJ1137" s="179"/>
      <c r="BK1137" s="179"/>
      <c r="BL1137" s="179"/>
      <c r="BM1137" s="179"/>
      <c r="BN1137" s="179"/>
      <c r="BO1137" s="179"/>
      <c r="BP1137" s="179"/>
      <c r="BQ1137" s="179"/>
      <c r="BR1137" s="179"/>
      <c r="BS1137" s="179"/>
      <c r="BT1137" s="179"/>
      <c r="BU1137" s="179"/>
      <c r="BV1137" s="179"/>
      <c r="BW1137" s="179"/>
      <c r="BX1137" s="179"/>
      <c r="BY1137" s="179"/>
      <c r="BZ1137" s="179"/>
      <c r="CA1137" s="179"/>
      <c r="CB1137" s="179"/>
      <c r="CC1137" s="179"/>
      <c r="CD1137" s="179"/>
      <c r="CE1137" s="179"/>
      <c r="CF1137" s="179"/>
      <c r="CG1137" s="179"/>
      <c r="CH1137" s="179"/>
      <c r="CI1137" s="179"/>
      <c r="CJ1137" s="179"/>
      <c r="CK1137" s="179"/>
      <c r="CL1137" s="179"/>
      <c r="CN1137" s="60"/>
      <c r="CO1137" s="179"/>
      <c r="CP1137" s="179"/>
      <c r="CQ1137" s="179"/>
      <c r="CR1137" s="179"/>
      <c r="CS1137" s="179"/>
      <c r="CT1137" s="179"/>
      <c r="CU1137" s="179"/>
      <c r="CV1137" s="179"/>
      <c r="CW1137" s="179"/>
      <c r="CX1137" s="179"/>
      <c r="CY1137" s="179"/>
      <c r="CZ1137" s="179"/>
      <c r="DA1137" s="179"/>
      <c r="DB1137" s="179"/>
      <c r="DC1137" s="179"/>
      <c r="DD1137" s="179"/>
      <c r="DE1137" s="179"/>
      <c r="DF1137" s="179"/>
      <c r="DG1137" s="179"/>
      <c r="DH1137" s="179"/>
      <c r="DI1137" s="179"/>
      <c r="DJ1137" s="179"/>
      <c r="DK1137" s="179"/>
      <c r="DL1137" s="179"/>
    </row>
    <row r="1138" spans="1:116" x14ac:dyDescent="0.4">
      <c r="A1138" s="3"/>
      <c r="B1138" t="s">
        <v>332</v>
      </c>
      <c r="D1138" t="s">
        <v>767</v>
      </c>
      <c r="E1138" s="8" t="str">
        <f t="shared" si="1348"/>
        <v>1138 FAPPE-S</v>
      </c>
      <c r="G1138" s="191" t="str">
        <f>G1111</f>
        <v>Secondary revenue driver</v>
      </c>
      <c r="H1138" s="90"/>
      <c r="I1138" s="213"/>
      <c r="J1138" s="213"/>
      <c r="K1138" s="214"/>
      <c r="L1138" s="214"/>
      <c r="M1138" s="214"/>
      <c r="N1138" s="214"/>
      <c r="O1138" s="214"/>
      <c r="P1138" s="214"/>
      <c r="R1138" s="214"/>
      <c r="S1138" s="4" t="str">
        <f t="shared" ref="S1138:AX1138" si="1354">ADDRESS(ROW(S1130),COLUMN(S1130),2)</f>
        <v>S$1130</v>
      </c>
      <c r="T1138" s="4" t="str">
        <f t="shared" si="1354"/>
        <v>T$1130</v>
      </c>
      <c r="U1138" s="4" t="str">
        <f t="shared" si="1354"/>
        <v>U$1130</v>
      </c>
      <c r="V1138" s="4" t="str">
        <f t="shared" si="1354"/>
        <v>V$1130</v>
      </c>
      <c r="W1138" s="4" t="str">
        <f t="shared" si="1354"/>
        <v>W$1130</v>
      </c>
      <c r="X1138" s="4" t="str">
        <f t="shared" si="1354"/>
        <v>X$1130</v>
      </c>
      <c r="Y1138" s="4" t="str">
        <f t="shared" si="1354"/>
        <v>Y$1130</v>
      </c>
      <c r="Z1138" s="4" t="str">
        <f t="shared" si="1354"/>
        <v>Z$1130</v>
      </c>
      <c r="AA1138" s="4" t="str">
        <f t="shared" si="1354"/>
        <v>AA$1130</v>
      </c>
      <c r="AB1138" s="4" t="str">
        <f t="shared" si="1354"/>
        <v>AB$1130</v>
      </c>
      <c r="AC1138" s="4" t="str">
        <f t="shared" si="1354"/>
        <v>AC$1130</v>
      </c>
      <c r="AD1138" s="4" t="str">
        <f t="shared" si="1354"/>
        <v>AD$1130</v>
      </c>
      <c r="AE1138" s="4" t="str">
        <f t="shared" si="1354"/>
        <v>AE$1130</v>
      </c>
      <c r="AF1138" s="4" t="str">
        <f t="shared" si="1354"/>
        <v>AF$1130</v>
      </c>
      <c r="AG1138" s="4" t="str">
        <f t="shared" si="1354"/>
        <v>AG$1130</v>
      </c>
      <c r="AH1138" s="4" t="str">
        <f t="shared" si="1354"/>
        <v>AH$1130</v>
      </c>
      <c r="AI1138" s="4" t="str">
        <f t="shared" si="1354"/>
        <v>AI$1130</v>
      </c>
      <c r="AJ1138" s="4" t="str">
        <f t="shared" si="1354"/>
        <v>AJ$1130</v>
      </c>
      <c r="AK1138" s="4" t="str">
        <f t="shared" si="1354"/>
        <v>AK$1130</v>
      </c>
      <c r="AL1138" s="4" t="str">
        <f t="shared" si="1354"/>
        <v>AL$1130</v>
      </c>
      <c r="AM1138" s="4" t="str">
        <f t="shared" si="1354"/>
        <v>AM$1130</v>
      </c>
      <c r="AN1138" s="4" t="str">
        <f t="shared" si="1354"/>
        <v>AN$1130</v>
      </c>
      <c r="AO1138" s="4" t="str">
        <f t="shared" si="1354"/>
        <v>AO$1130</v>
      </c>
      <c r="AP1138" s="4" t="str">
        <f t="shared" si="1354"/>
        <v>AP$1130</v>
      </c>
      <c r="AQ1138" s="4" t="str">
        <f t="shared" si="1354"/>
        <v>AQ$1130</v>
      </c>
      <c r="AR1138" s="4" t="str">
        <f t="shared" si="1354"/>
        <v>AR$1130</v>
      </c>
      <c r="AS1138" s="4" t="str">
        <f t="shared" si="1354"/>
        <v>AS$1130</v>
      </c>
      <c r="AT1138" s="4" t="str">
        <f t="shared" si="1354"/>
        <v>AT$1130</v>
      </c>
      <c r="AU1138" s="4" t="str">
        <f t="shared" si="1354"/>
        <v>AU$1130</v>
      </c>
      <c r="AV1138" s="4" t="str">
        <f t="shared" si="1354"/>
        <v>AV$1130</v>
      </c>
      <c r="AW1138" s="4" t="str">
        <f t="shared" si="1354"/>
        <v>AW$1130</v>
      </c>
      <c r="AX1138" s="4" t="str">
        <f t="shared" si="1354"/>
        <v>AX$1130</v>
      </c>
      <c r="AY1138" s="4" t="str">
        <f t="shared" ref="AY1138:CD1138" si="1355">ADDRESS(ROW(AY1130),COLUMN(AY1130),2)</f>
        <v>AY$1130</v>
      </c>
      <c r="AZ1138" s="4" t="str">
        <f t="shared" si="1355"/>
        <v>AZ$1130</v>
      </c>
      <c r="BA1138" s="4" t="str">
        <f t="shared" si="1355"/>
        <v>BA$1130</v>
      </c>
      <c r="BB1138" s="4" t="str">
        <f t="shared" si="1355"/>
        <v>BB$1130</v>
      </c>
      <c r="BC1138" s="4" t="str">
        <f t="shared" si="1355"/>
        <v>BC$1130</v>
      </c>
      <c r="BD1138" s="4" t="str">
        <f t="shared" si="1355"/>
        <v>BD$1130</v>
      </c>
      <c r="BE1138" s="4" t="str">
        <f t="shared" si="1355"/>
        <v>BE$1130</v>
      </c>
      <c r="BF1138" s="4" t="str">
        <f t="shared" si="1355"/>
        <v>BF$1130</v>
      </c>
      <c r="BG1138" s="4" t="str">
        <f t="shared" si="1355"/>
        <v>BG$1130</v>
      </c>
      <c r="BH1138" s="4" t="str">
        <f t="shared" si="1355"/>
        <v>BH$1130</v>
      </c>
      <c r="BI1138" s="4" t="str">
        <f t="shared" si="1355"/>
        <v>BI$1130</v>
      </c>
      <c r="BJ1138" s="4" t="str">
        <f t="shared" si="1355"/>
        <v>BJ$1130</v>
      </c>
      <c r="BK1138" s="4" t="str">
        <f t="shared" si="1355"/>
        <v>BK$1130</v>
      </c>
      <c r="BL1138" s="4" t="str">
        <f t="shared" si="1355"/>
        <v>BL$1130</v>
      </c>
      <c r="BM1138" s="4" t="str">
        <f t="shared" si="1355"/>
        <v>BM$1130</v>
      </c>
      <c r="BN1138" s="4" t="str">
        <f t="shared" si="1355"/>
        <v>BN$1130</v>
      </c>
      <c r="BO1138" s="4" t="str">
        <f t="shared" si="1355"/>
        <v>BO$1130</v>
      </c>
      <c r="BP1138" s="4" t="str">
        <f t="shared" si="1355"/>
        <v>BP$1130</v>
      </c>
      <c r="BQ1138" s="4" t="str">
        <f t="shared" si="1355"/>
        <v>BQ$1130</v>
      </c>
      <c r="BR1138" s="4" t="str">
        <f t="shared" si="1355"/>
        <v>BR$1130</v>
      </c>
      <c r="BS1138" s="4" t="str">
        <f t="shared" si="1355"/>
        <v>BS$1130</v>
      </c>
      <c r="BT1138" s="4" t="str">
        <f t="shared" si="1355"/>
        <v>BT$1130</v>
      </c>
      <c r="BU1138" s="4" t="str">
        <f t="shared" si="1355"/>
        <v>BU$1130</v>
      </c>
      <c r="BV1138" s="4" t="str">
        <f t="shared" si="1355"/>
        <v>BV$1130</v>
      </c>
      <c r="BW1138" s="4" t="str">
        <f t="shared" si="1355"/>
        <v>BW$1130</v>
      </c>
      <c r="BX1138" s="4" t="str">
        <f t="shared" si="1355"/>
        <v>BX$1130</v>
      </c>
      <c r="BY1138" s="4" t="str">
        <f t="shared" si="1355"/>
        <v>BY$1130</v>
      </c>
      <c r="BZ1138" s="4" t="str">
        <f t="shared" si="1355"/>
        <v>BZ$1130</v>
      </c>
      <c r="CA1138" s="4" t="str">
        <f t="shared" si="1355"/>
        <v>CA$1130</v>
      </c>
      <c r="CB1138" s="4" t="str">
        <f t="shared" si="1355"/>
        <v>CB$1130</v>
      </c>
      <c r="CC1138" s="4" t="str">
        <f t="shared" si="1355"/>
        <v>CC$1130</v>
      </c>
      <c r="CD1138" s="4" t="str">
        <f t="shared" si="1355"/>
        <v>CD$1130</v>
      </c>
      <c r="CE1138" s="4" t="str">
        <f t="shared" ref="CE1138:CL1138" si="1356">ADDRESS(ROW(CE1130),COLUMN(CE1130),2)</f>
        <v>CE$1130</v>
      </c>
      <c r="CF1138" s="4" t="str">
        <f t="shared" si="1356"/>
        <v>CF$1130</v>
      </c>
      <c r="CG1138" s="4" t="str">
        <f t="shared" si="1356"/>
        <v>CG$1130</v>
      </c>
      <c r="CH1138" s="4" t="str">
        <f t="shared" si="1356"/>
        <v>CH$1130</v>
      </c>
      <c r="CI1138" s="4" t="str">
        <f t="shared" si="1356"/>
        <v>CI$1130</v>
      </c>
      <c r="CJ1138" s="4" t="str">
        <f t="shared" si="1356"/>
        <v>CJ$1130</v>
      </c>
      <c r="CK1138" s="4" t="str">
        <f t="shared" si="1356"/>
        <v>CK$1130</v>
      </c>
      <c r="CL1138" s="4" t="str">
        <f t="shared" si="1356"/>
        <v>CL$1130</v>
      </c>
      <c r="CN1138" s="213"/>
      <c r="CO1138" s="4" t="str">
        <f t="shared" ref="CO1138:DL1138" si="1357">ADDRESS(ROW(CO1130),COLUMN(CO1130),2)</f>
        <v>CO$1130</v>
      </c>
      <c r="CP1138" s="4" t="str">
        <f t="shared" si="1357"/>
        <v>CP$1130</v>
      </c>
      <c r="CQ1138" s="4" t="str">
        <f t="shared" si="1357"/>
        <v>CQ$1130</v>
      </c>
      <c r="CR1138" s="4" t="str">
        <f t="shared" si="1357"/>
        <v>CR$1130</v>
      </c>
      <c r="CS1138" s="4" t="str">
        <f t="shared" si="1357"/>
        <v>CS$1130</v>
      </c>
      <c r="CT1138" s="4" t="str">
        <f t="shared" si="1357"/>
        <v>CT$1130</v>
      </c>
      <c r="CU1138" s="4" t="str">
        <f t="shared" si="1357"/>
        <v>CU$1130</v>
      </c>
      <c r="CV1138" s="4" t="str">
        <f t="shared" si="1357"/>
        <v>CV$1130</v>
      </c>
      <c r="CW1138" s="4" t="str">
        <f t="shared" si="1357"/>
        <v>CW$1130</v>
      </c>
      <c r="CX1138" s="4" t="str">
        <f t="shared" si="1357"/>
        <v>CX$1130</v>
      </c>
      <c r="CY1138" s="4" t="str">
        <f t="shared" si="1357"/>
        <v>CY$1130</v>
      </c>
      <c r="CZ1138" s="4" t="str">
        <f t="shared" si="1357"/>
        <v>CZ$1130</v>
      </c>
      <c r="DA1138" s="4" t="str">
        <f t="shared" si="1357"/>
        <v>DA$1130</v>
      </c>
      <c r="DB1138" s="4" t="str">
        <f t="shared" si="1357"/>
        <v>DB$1130</v>
      </c>
      <c r="DC1138" s="4" t="str">
        <f t="shared" si="1357"/>
        <v>DC$1130</v>
      </c>
      <c r="DD1138" s="4" t="str">
        <f t="shared" si="1357"/>
        <v>DD$1130</v>
      </c>
      <c r="DE1138" s="4" t="str">
        <f t="shared" si="1357"/>
        <v>DE$1130</v>
      </c>
      <c r="DF1138" s="4" t="str">
        <f t="shared" si="1357"/>
        <v>DF$1130</v>
      </c>
      <c r="DG1138" s="4" t="str">
        <f t="shared" si="1357"/>
        <v>DG$1130</v>
      </c>
      <c r="DH1138" s="4" t="str">
        <f t="shared" si="1357"/>
        <v>DH$1130</v>
      </c>
      <c r="DI1138" s="4" t="str">
        <f t="shared" si="1357"/>
        <v>DI$1130</v>
      </c>
      <c r="DJ1138" s="4" t="str">
        <f t="shared" si="1357"/>
        <v>DJ$1130</v>
      </c>
      <c r="DK1138" s="4" t="str">
        <f t="shared" si="1357"/>
        <v>DK$1130</v>
      </c>
      <c r="DL1138" s="4" t="str">
        <f t="shared" si="1357"/>
        <v>DL$1130</v>
      </c>
    </row>
    <row r="1139" spans="1:116" x14ac:dyDescent="0.4">
      <c r="B1139" t="s">
        <v>332</v>
      </c>
      <c r="D1139" t="s">
        <v>767</v>
      </c>
      <c r="E1139" s="8" t="str">
        <f t="shared" si="1348"/>
        <v>1139 FAPPE-S</v>
      </c>
      <c r="G1139" s="136" t="str">
        <f>G1112</f>
        <v>Secondary volume driver</v>
      </c>
      <c r="H1139" s="12"/>
      <c r="I1139" s="60"/>
      <c r="J1139" s="60"/>
      <c r="K1139" s="15"/>
      <c r="L1139" s="15"/>
      <c r="M1139" s="15"/>
      <c r="N1139" s="15"/>
      <c r="O1139" s="15"/>
      <c r="P1139" s="15"/>
      <c r="R1139" s="15"/>
      <c r="S1139" s="179" t="str">
        <f t="shared" ref="S1139:AX1139" si="1358">S1112</f>
        <v>S$19</v>
      </c>
      <c r="T1139" s="179" t="str">
        <f t="shared" si="1358"/>
        <v>T$19</v>
      </c>
      <c r="U1139" s="179" t="str">
        <f t="shared" si="1358"/>
        <v>U$19</v>
      </c>
      <c r="V1139" s="179" t="str">
        <f t="shared" si="1358"/>
        <v>V$19</v>
      </c>
      <c r="W1139" s="179" t="str">
        <f t="shared" si="1358"/>
        <v>W$19</v>
      </c>
      <c r="X1139" s="179" t="str">
        <f t="shared" si="1358"/>
        <v>X$19</v>
      </c>
      <c r="Y1139" s="179" t="str">
        <f t="shared" si="1358"/>
        <v>Y$19</v>
      </c>
      <c r="Z1139" s="179" t="str">
        <f t="shared" si="1358"/>
        <v>Z$19</v>
      </c>
      <c r="AA1139" s="179" t="str">
        <f t="shared" si="1358"/>
        <v>AA$19</v>
      </c>
      <c r="AB1139" s="179" t="str">
        <f t="shared" si="1358"/>
        <v>AB$19</v>
      </c>
      <c r="AC1139" s="179" t="str">
        <f t="shared" si="1358"/>
        <v>AC$19</v>
      </c>
      <c r="AD1139" s="179" t="str">
        <f t="shared" si="1358"/>
        <v>AD$19</v>
      </c>
      <c r="AE1139" s="179" t="str">
        <f t="shared" si="1358"/>
        <v>AE$19</v>
      </c>
      <c r="AF1139" s="179" t="str">
        <f t="shared" si="1358"/>
        <v>AF$19</v>
      </c>
      <c r="AG1139" s="179" t="str">
        <f t="shared" si="1358"/>
        <v>AG$19</v>
      </c>
      <c r="AH1139" s="179" t="str">
        <f t="shared" si="1358"/>
        <v>AH$19</v>
      </c>
      <c r="AI1139" s="179" t="str">
        <f t="shared" si="1358"/>
        <v>AI$19</v>
      </c>
      <c r="AJ1139" s="179" t="str">
        <f t="shared" si="1358"/>
        <v>AJ$19</v>
      </c>
      <c r="AK1139" s="179" t="str">
        <f t="shared" si="1358"/>
        <v>AK$19</v>
      </c>
      <c r="AL1139" s="179" t="str">
        <f t="shared" si="1358"/>
        <v>AL$19</v>
      </c>
      <c r="AM1139" s="179" t="str">
        <f t="shared" si="1358"/>
        <v>AM$19</v>
      </c>
      <c r="AN1139" s="179" t="str">
        <f t="shared" si="1358"/>
        <v>AN$19</v>
      </c>
      <c r="AO1139" s="179" t="str">
        <f t="shared" si="1358"/>
        <v>AO$19</v>
      </c>
      <c r="AP1139" s="179" t="str">
        <f t="shared" si="1358"/>
        <v>AP$19</v>
      </c>
      <c r="AQ1139" s="179" t="str">
        <f t="shared" si="1358"/>
        <v>AQ$19</v>
      </c>
      <c r="AR1139" s="179" t="str">
        <f t="shared" si="1358"/>
        <v>AR$19</v>
      </c>
      <c r="AS1139" s="179" t="str">
        <f t="shared" si="1358"/>
        <v>AS$19</v>
      </c>
      <c r="AT1139" s="179" t="str">
        <f t="shared" si="1358"/>
        <v>AT$19</v>
      </c>
      <c r="AU1139" s="179" t="str">
        <f t="shared" si="1358"/>
        <v>AU$19</v>
      </c>
      <c r="AV1139" s="179" t="str">
        <f t="shared" si="1358"/>
        <v>AV$19</v>
      </c>
      <c r="AW1139" s="179" t="str">
        <f t="shared" si="1358"/>
        <v>AW$19</v>
      </c>
      <c r="AX1139" s="179" t="str">
        <f t="shared" si="1358"/>
        <v>AX$19</v>
      </c>
      <c r="AY1139" s="179" t="str">
        <f t="shared" ref="AY1139:CD1139" si="1359">AY1112</f>
        <v>AY$19</v>
      </c>
      <c r="AZ1139" s="179" t="str">
        <f t="shared" si="1359"/>
        <v>AZ$19</v>
      </c>
      <c r="BA1139" s="179" t="str">
        <f t="shared" si="1359"/>
        <v>BA$19</v>
      </c>
      <c r="BB1139" s="179" t="str">
        <f t="shared" si="1359"/>
        <v>BB$19</v>
      </c>
      <c r="BC1139" s="179" t="str">
        <f t="shared" si="1359"/>
        <v>BC$19</v>
      </c>
      <c r="BD1139" s="179" t="str">
        <f t="shared" si="1359"/>
        <v>BD$19</v>
      </c>
      <c r="BE1139" s="179" t="str">
        <f t="shared" si="1359"/>
        <v>BE$19</v>
      </c>
      <c r="BF1139" s="179" t="str">
        <f t="shared" si="1359"/>
        <v>BF$19</v>
      </c>
      <c r="BG1139" s="179" t="str">
        <f t="shared" si="1359"/>
        <v>BG$19</v>
      </c>
      <c r="BH1139" s="179" t="str">
        <f t="shared" si="1359"/>
        <v>BH$19</v>
      </c>
      <c r="BI1139" s="179" t="str">
        <f t="shared" si="1359"/>
        <v>BI$19</v>
      </c>
      <c r="BJ1139" s="179" t="str">
        <f t="shared" si="1359"/>
        <v>BJ$19</v>
      </c>
      <c r="BK1139" s="179" t="str">
        <f t="shared" si="1359"/>
        <v>BK$19</v>
      </c>
      <c r="BL1139" s="179" t="str">
        <f t="shared" si="1359"/>
        <v>BL$19</v>
      </c>
      <c r="BM1139" s="179" t="str">
        <f t="shared" si="1359"/>
        <v>BM$19</v>
      </c>
      <c r="BN1139" s="179" t="str">
        <f t="shared" si="1359"/>
        <v>BN$19</v>
      </c>
      <c r="BO1139" s="179" t="str">
        <f t="shared" si="1359"/>
        <v>BO$19</v>
      </c>
      <c r="BP1139" s="179" t="str">
        <f t="shared" si="1359"/>
        <v>BP$19</v>
      </c>
      <c r="BQ1139" s="179" t="str">
        <f t="shared" si="1359"/>
        <v>BQ$19</v>
      </c>
      <c r="BR1139" s="179" t="str">
        <f t="shared" si="1359"/>
        <v>BR$19</v>
      </c>
      <c r="BS1139" s="179" t="str">
        <f t="shared" si="1359"/>
        <v>BS$19</v>
      </c>
      <c r="BT1139" s="179" t="str">
        <f t="shared" si="1359"/>
        <v>BT$19</v>
      </c>
      <c r="BU1139" s="179" t="str">
        <f t="shared" si="1359"/>
        <v>BU$19</v>
      </c>
      <c r="BV1139" s="179" t="str">
        <f t="shared" si="1359"/>
        <v>BV$19</v>
      </c>
      <c r="BW1139" s="179" t="str">
        <f t="shared" si="1359"/>
        <v>BW$19</v>
      </c>
      <c r="BX1139" s="179" t="str">
        <f t="shared" si="1359"/>
        <v>BX$19</v>
      </c>
      <c r="BY1139" s="179" t="str">
        <f t="shared" si="1359"/>
        <v>BY$19</v>
      </c>
      <c r="BZ1139" s="179" t="str">
        <f t="shared" si="1359"/>
        <v>BZ$19</v>
      </c>
      <c r="CA1139" s="179" t="str">
        <f t="shared" si="1359"/>
        <v>CA$19</v>
      </c>
      <c r="CB1139" s="179" t="str">
        <f t="shared" si="1359"/>
        <v>CB$19</v>
      </c>
      <c r="CC1139" s="179" t="str">
        <f t="shared" si="1359"/>
        <v>CC$19</v>
      </c>
      <c r="CD1139" s="179" t="str">
        <f t="shared" si="1359"/>
        <v>CD$19</v>
      </c>
      <c r="CE1139" s="179" t="str">
        <f t="shared" ref="CE1139:CL1139" si="1360">CE1112</f>
        <v>CE$19</v>
      </c>
      <c r="CF1139" s="179" t="str">
        <f t="shared" si="1360"/>
        <v>CF$19</v>
      </c>
      <c r="CG1139" s="179" t="str">
        <f t="shared" si="1360"/>
        <v>CG$19</v>
      </c>
      <c r="CH1139" s="179" t="str">
        <f t="shared" si="1360"/>
        <v>CH$19</v>
      </c>
      <c r="CI1139" s="179" t="str">
        <f t="shared" si="1360"/>
        <v>CI$19</v>
      </c>
      <c r="CJ1139" s="179" t="str">
        <f t="shared" si="1360"/>
        <v>CJ$19</v>
      </c>
      <c r="CK1139" s="179" t="str">
        <f t="shared" si="1360"/>
        <v>CK$19</v>
      </c>
      <c r="CL1139" s="179" t="str">
        <f t="shared" si="1360"/>
        <v>CL$19</v>
      </c>
      <c r="CN1139" s="60"/>
      <c r="CO1139" s="179" t="str">
        <f t="shared" ref="CO1139:DL1139" si="1361">CO1112</f>
        <v>CO$19</v>
      </c>
      <c r="CP1139" s="179" t="str">
        <f t="shared" si="1361"/>
        <v>CP$19</v>
      </c>
      <c r="CQ1139" s="179" t="str">
        <f t="shared" si="1361"/>
        <v>CQ$19</v>
      </c>
      <c r="CR1139" s="179" t="str">
        <f t="shared" si="1361"/>
        <v>CR$19</v>
      </c>
      <c r="CS1139" s="179" t="str">
        <f t="shared" si="1361"/>
        <v>CS$19</v>
      </c>
      <c r="CT1139" s="179" t="str">
        <f t="shared" si="1361"/>
        <v>CT$19</v>
      </c>
      <c r="CU1139" s="179" t="str">
        <f t="shared" si="1361"/>
        <v>CU$19</v>
      </c>
      <c r="CV1139" s="179" t="str">
        <f t="shared" si="1361"/>
        <v>CV$19</v>
      </c>
      <c r="CW1139" s="179" t="str">
        <f t="shared" si="1361"/>
        <v>CW$19</v>
      </c>
      <c r="CX1139" s="179" t="str">
        <f t="shared" si="1361"/>
        <v>CX$19</v>
      </c>
      <c r="CY1139" s="179" t="str">
        <f t="shared" si="1361"/>
        <v>CY$19</v>
      </c>
      <c r="CZ1139" s="179" t="str">
        <f t="shared" si="1361"/>
        <v>CZ$19</v>
      </c>
      <c r="DA1139" s="179" t="str">
        <f t="shared" si="1361"/>
        <v>DA$19</v>
      </c>
      <c r="DB1139" s="179" t="str">
        <f t="shared" si="1361"/>
        <v>DB$19</v>
      </c>
      <c r="DC1139" s="179" t="str">
        <f t="shared" si="1361"/>
        <v>DC$19</v>
      </c>
      <c r="DD1139" s="179" t="str">
        <f t="shared" si="1361"/>
        <v>DD$19</v>
      </c>
      <c r="DE1139" s="179" t="str">
        <f t="shared" si="1361"/>
        <v>DE$19</v>
      </c>
      <c r="DF1139" s="179" t="str">
        <f t="shared" si="1361"/>
        <v>DF$19</v>
      </c>
      <c r="DG1139" s="179" t="str">
        <f t="shared" si="1361"/>
        <v>DG$19</v>
      </c>
      <c r="DH1139" s="179" t="str">
        <f t="shared" si="1361"/>
        <v>DH$19</v>
      </c>
      <c r="DI1139" s="179" t="str">
        <f t="shared" si="1361"/>
        <v>DI$19</v>
      </c>
      <c r="DJ1139" s="179" t="str">
        <f t="shared" si="1361"/>
        <v>DJ$19</v>
      </c>
      <c r="DK1139" s="179" t="str">
        <f t="shared" si="1361"/>
        <v>DK$19</v>
      </c>
      <c r="DL1139" s="179" t="str">
        <f t="shared" si="1361"/>
        <v>DL$19</v>
      </c>
    </row>
    <row r="1140" spans="1:116" x14ac:dyDescent="0.4">
      <c r="A1140" s="174"/>
      <c r="E1140" s="8"/>
      <c r="G1140" s="175" t="s">
        <v>490</v>
      </c>
      <c r="H1140" s="174"/>
      <c r="I1140" s="176"/>
      <c r="J1140" s="176"/>
      <c r="K1140" s="197"/>
      <c r="L1140" s="197"/>
      <c r="M1140" s="197"/>
      <c r="N1140" s="197"/>
      <c r="O1140" s="197"/>
      <c r="P1140" s="197"/>
      <c r="R1140" s="198"/>
      <c r="S1140" s="174"/>
      <c r="T1140" s="174"/>
      <c r="U1140" s="174"/>
      <c r="V1140" s="174"/>
      <c r="W1140" s="174"/>
      <c r="X1140" s="174"/>
      <c r="Y1140" s="174"/>
      <c r="Z1140" s="174"/>
      <c r="AA1140" s="174"/>
      <c r="AB1140" s="174"/>
      <c r="AC1140" s="174"/>
      <c r="AD1140" s="174"/>
      <c r="AE1140" s="174"/>
      <c r="AF1140" s="174"/>
      <c r="AG1140" s="174"/>
      <c r="AH1140" s="174"/>
      <c r="AI1140" s="174"/>
      <c r="AJ1140" s="174"/>
      <c r="AK1140" s="174"/>
      <c r="AL1140" s="174"/>
      <c r="AM1140" s="174"/>
      <c r="AN1140" s="174"/>
      <c r="AO1140" s="174"/>
      <c r="AP1140" s="174"/>
      <c r="AQ1140" s="174"/>
      <c r="AR1140" s="174"/>
      <c r="AS1140" s="174"/>
      <c r="AT1140" s="174"/>
      <c r="AU1140" s="174"/>
      <c r="AV1140" s="174"/>
      <c r="AW1140" s="174"/>
      <c r="AX1140" s="174"/>
      <c r="AY1140" s="174"/>
      <c r="AZ1140" s="174"/>
      <c r="BA1140" s="174"/>
      <c r="BB1140" s="174"/>
      <c r="BC1140" s="174"/>
      <c r="BD1140" s="174"/>
      <c r="BE1140" s="174"/>
      <c r="BF1140" s="174"/>
      <c r="BG1140" s="174"/>
      <c r="BH1140" s="174"/>
      <c r="BI1140" s="174"/>
      <c r="BJ1140" s="174"/>
      <c r="BK1140" s="174"/>
      <c r="BL1140" s="174"/>
      <c r="BM1140" s="174"/>
      <c r="BN1140" s="174"/>
      <c r="BO1140" s="174"/>
      <c r="BP1140" s="174"/>
      <c r="BQ1140" s="174"/>
      <c r="BR1140" s="174"/>
      <c r="BS1140" s="174"/>
      <c r="BT1140" s="174"/>
      <c r="BU1140" s="174"/>
      <c r="BV1140" s="174"/>
      <c r="BW1140" s="174"/>
      <c r="BX1140" s="174"/>
      <c r="BY1140" s="174"/>
      <c r="BZ1140" s="174"/>
      <c r="CA1140" s="174"/>
      <c r="CB1140" s="174"/>
      <c r="CC1140" s="174"/>
      <c r="CD1140" s="174"/>
      <c r="CE1140" s="174"/>
      <c r="CF1140" s="174"/>
      <c r="CG1140" s="174"/>
      <c r="CH1140" s="174"/>
      <c r="CI1140" s="174"/>
      <c r="CJ1140" s="174"/>
      <c r="CK1140" s="174"/>
      <c r="CL1140" s="174"/>
      <c r="CN1140" s="176"/>
      <c r="CO1140" s="174"/>
      <c r="CP1140" s="174"/>
      <c r="CQ1140" s="174"/>
      <c r="CR1140" s="174"/>
      <c r="CS1140" s="174"/>
      <c r="CT1140" s="174"/>
      <c r="CU1140" s="174"/>
      <c r="CV1140" s="174"/>
      <c r="CW1140" s="174"/>
      <c r="CX1140" s="174"/>
      <c r="CY1140" s="174"/>
      <c r="CZ1140" s="174"/>
      <c r="DA1140" s="174"/>
      <c r="DB1140" s="174"/>
      <c r="DC1140" s="174"/>
      <c r="DD1140" s="174"/>
      <c r="DE1140" s="174"/>
      <c r="DF1140" s="174"/>
      <c r="DG1140" s="174"/>
      <c r="DH1140" s="174"/>
      <c r="DI1140" s="174"/>
      <c r="DJ1140" s="174"/>
      <c r="DK1140" s="174"/>
      <c r="DL1140" s="174"/>
    </row>
    <row r="1141" spans="1:116" x14ac:dyDescent="0.4">
      <c r="A1141" s="174"/>
      <c r="E1141" s="8"/>
      <c r="G1141" s="175" t="s">
        <v>492</v>
      </c>
      <c r="H1141" s="174"/>
      <c r="I1141" s="176"/>
      <c r="J1141" s="176"/>
      <c r="K1141" s="197"/>
      <c r="L1141" s="197"/>
      <c r="M1141" s="197"/>
      <c r="N1141" s="197"/>
      <c r="O1141" s="197"/>
      <c r="P1141" s="197"/>
      <c r="R1141" s="198"/>
      <c r="S1141" s="174"/>
      <c r="T1141" s="174"/>
      <c r="U1141" s="174"/>
      <c r="V1141" s="174"/>
      <c r="W1141" s="174"/>
      <c r="X1141" s="174"/>
      <c r="Y1141" s="174"/>
      <c r="Z1141" s="174"/>
      <c r="AA1141" s="174"/>
      <c r="AB1141" s="174"/>
      <c r="AC1141" s="174"/>
      <c r="AD1141" s="174"/>
      <c r="AE1141" s="174"/>
      <c r="AF1141" s="174"/>
      <c r="AG1141" s="174"/>
      <c r="AH1141" s="174"/>
      <c r="AI1141" s="174"/>
      <c r="AJ1141" s="174"/>
      <c r="AK1141" s="174"/>
      <c r="AL1141" s="174"/>
      <c r="AM1141" s="174"/>
      <c r="AN1141" s="174"/>
      <c r="AO1141" s="174"/>
      <c r="AP1141" s="174"/>
      <c r="AQ1141" s="174"/>
      <c r="AR1141" s="174"/>
      <c r="AS1141" s="174"/>
      <c r="AT1141" s="174"/>
      <c r="AU1141" s="174"/>
      <c r="AV1141" s="174"/>
      <c r="AW1141" s="174"/>
      <c r="AX1141" s="174"/>
      <c r="AY1141" s="174"/>
      <c r="AZ1141" s="174"/>
      <c r="BA1141" s="174"/>
      <c r="BB1141" s="174"/>
      <c r="BC1141" s="174"/>
      <c r="BD1141" s="174"/>
      <c r="BE1141" s="174"/>
      <c r="BF1141" s="174"/>
      <c r="BG1141" s="174"/>
      <c r="BH1141" s="174"/>
      <c r="BI1141" s="174"/>
      <c r="BJ1141" s="174"/>
      <c r="BK1141" s="174"/>
      <c r="BL1141" s="174"/>
      <c r="BM1141" s="174"/>
      <c r="BN1141" s="174"/>
      <c r="BO1141" s="174"/>
      <c r="BP1141" s="174"/>
      <c r="BQ1141" s="174"/>
      <c r="BR1141" s="174"/>
      <c r="BS1141" s="174"/>
      <c r="BT1141" s="174"/>
      <c r="BU1141" s="174"/>
      <c r="BV1141" s="174"/>
      <c r="BW1141" s="174"/>
      <c r="BX1141" s="174"/>
      <c r="BY1141" s="174"/>
      <c r="BZ1141" s="174"/>
      <c r="CA1141" s="174"/>
      <c r="CB1141" s="174"/>
      <c r="CC1141" s="174"/>
      <c r="CD1141" s="174"/>
      <c r="CE1141" s="174"/>
      <c r="CF1141" s="174"/>
      <c r="CG1141" s="174"/>
      <c r="CH1141" s="174"/>
      <c r="CI1141" s="174"/>
      <c r="CJ1141" s="174"/>
      <c r="CK1141" s="174"/>
      <c r="CL1141" s="174"/>
      <c r="CN1141" s="176"/>
      <c r="CO1141" s="174"/>
      <c r="CP1141" s="174"/>
      <c r="CQ1141" s="174"/>
      <c r="CR1141" s="174"/>
      <c r="CS1141" s="174"/>
      <c r="CT1141" s="174"/>
      <c r="CU1141" s="174"/>
      <c r="CV1141" s="174"/>
      <c r="CW1141" s="174"/>
      <c r="CX1141" s="174"/>
      <c r="CY1141" s="174"/>
      <c r="CZ1141" s="174"/>
      <c r="DA1141" s="174"/>
      <c r="DB1141" s="174"/>
      <c r="DC1141" s="174"/>
      <c r="DD1141" s="174"/>
      <c r="DE1141" s="174"/>
      <c r="DF1141" s="174"/>
      <c r="DG1141" s="174"/>
      <c r="DH1141" s="174"/>
      <c r="DI1141" s="174"/>
      <c r="DJ1141" s="174"/>
      <c r="DK1141" s="174"/>
      <c r="DL1141" s="174"/>
    </row>
    <row r="1142" spans="1:116" x14ac:dyDescent="0.4">
      <c r="A1142" s="174"/>
      <c r="E1142" s="8"/>
      <c r="G1142" s="175" t="s">
        <v>461</v>
      </c>
      <c r="H1142" s="174"/>
      <c r="I1142" s="176"/>
      <c r="J1142" s="176"/>
      <c r="K1142" s="197"/>
      <c r="L1142" s="197"/>
      <c r="M1142" s="197"/>
      <c r="N1142" s="197"/>
      <c r="O1142" s="197"/>
      <c r="P1142" s="197"/>
      <c r="R1142" s="198"/>
      <c r="S1142" s="199" t="str">
        <f t="shared" ref="S1142:AX1142" si="1362">S$20</f>
        <v>S$16</v>
      </c>
      <c r="T1142" s="199" t="str">
        <f t="shared" si="1362"/>
        <v>T$16</v>
      </c>
      <c r="U1142" s="199" t="str">
        <f t="shared" si="1362"/>
        <v>U$16</v>
      </c>
      <c r="V1142" s="199" t="str">
        <f t="shared" si="1362"/>
        <v>V$16</v>
      </c>
      <c r="W1142" s="199" t="str">
        <f t="shared" si="1362"/>
        <v>W$16</v>
      </c>
      <c r="X1142" s="199" t="str">
        <f t="shared" si="1362"/>
        <v>X$16</v>
      </c>
      <c r="Y1142" s="199" t="str">
        <f t="shared" si="1362"/>
        <v>Y$16</v>
      </c>
      <c r="Z1142" s="199" t="str">
        <f t="shared" si="1362"/>
        <v>Z$16</v>
      </c>
      <c r="AA1142" s="199" t="str">
        <f t="shared" si="1362"/>
        <v>AA$16</v>
      </c>
      <c r="AB1142" s="199" t="str">
        <f t="shared" si="1362"/>
        <v>AB$16</v>
      </c>
      <c r="AC1142" s="199" t="str">
        <f t="shared" si="1362"/>
        <v>AC$16</v>
      </c>
      <c r="AD1142" s="199" t="str">
        <f t="shared" si="1362"/>
        <v>AD$16</v>
      </c>
      <c r="AE1142" s="199" t="str">
        <f t="shared" si="1362"/>
        <v>AE$16</v>
      </c>
      <c r="AF1142" s="199" t="str">
        <f t="shared" si="1362"/>
        <v>AF$16</v>
      </c>
      <c r="AG1142" s="199" t="str">
        <f t="shared" si="1362"/>
        <v>AG$16</v>
      </c>
      <c r="AH1142" s="199" t="str">
        <f t="shared" si="1362"/>
        <v>AH$16</v>
      </c>
      <c r="AI1142" s="199" t="str">
        <f t="shared" si="1362"/>
        <v>AI$16</v>
      </c>
      <c r="AJ1142" s="199" t="str">
        <f t="shared" si="1362"/>
        <v>AJ$16</v>
      </c>
      <c r="AK1142" s="199" t="str">
        <f t="shared" si="1362"/>
        <v>AK$16</v>
      </c>
      <c r="AL1142" s="199" t="str">
        <f t="shared" si="1362"/>
        <v>AL$16</v>
      </c>
      <c r="AM1142" s="199" t="str">
        <f t="shared" si="1362"/>
        <v>AM$16</v>
      </c>
      <c r="AN1142" s="199" t="str">
        <f t="shared" si="1362"/>
        <v>AN$16</v>
      </c>
      <c r="AO1142" s="199" t="str">
        <f t="shared" si="1362"/>
        <v>AO$16</v>
      </c>
      <c r="AP1142" s="199" t="str">
        <f t="shared" si="1362"/>
        <v>AP$16</v>
      </c>
      <c r="AQ1142" s="199" t="str">
        <f t="shared" si="1362"/>
        <v>AQ$16</v>
      </c>
      <c r="AR1142" s="199" t="str">
        <f t="shared" si="1362"/>
        <v>AR$16</v>
      </c>
      <c r="AS1142" s="199" t="str">
        <f t="shared" si="1362"/>
        <v>AS$16</v>
      </c>
      <c r="AT1142" s="199" t="str">
        <f t="shared" si="1362"/>
        <v>AT$16</v>
      </c>
      <c r="AU1142" s="199" t="str">
        <f t="shared" si="1362"/>
        <v>AU$16</v>
      </c>
      <c r="AV1142" s="199" t="str">
        <f t="shared" si="1362"/>
        <v>AV$16</v>
      </c>
      <c r="AW1142" s="199" t="str">
        <f t="shared" si="1362"/>
        <v>AW$16</v>
      </c>
      <c r="AX1142" s="199" t="str">
        <f t="shared" si="1362"/>
        <v>AX$16</v>
      </c>
      <c r="AY1142" s="199" t="str">
        <f t="shared" ref="AY1142:CD1142" si="1363">AY$20</f>
        <v>AY$16</v>
      </c>
      <c r="AZ1142" s="199" t="str">
        <f t="shared" si="1363"/>
        <v>AZ$16</v>
      </c>
      <c r="BA1142" s="199" t="str">
        <f t="shared" si="1363"/>
        <v>BA$16</v>
      </c>
      <c r="BB1142" s="199" t="str">
        <f t="shared" si="1363"/>
        <v>BB$16</v>
      </c>
      <c r="BC1142" s="199" t="str">
        <f t="shared" si="1363"/>
        <v>BC$16</v>
      </c>
      <c r="BD1142" s="199" t="str">
        <f t="shared" si="1363"/>
        <v>BD$16</v>
      </c>
      <c r="BE1142" s="199" t="str">
        <f t="shared" si="1363"/>
        <v>BE$16</v>
      </c>
      <c r="BF1142" s="199" t="str">
        <f t="shared" si="1363"/>
        <v>BF$16</v>
      </c>
      <c r="BG1142" s="199" t="str">
        <f t="shared" si="1363"/>
        <v>BG$16</v>
      </c>
      <c r="BH1142" s="199" t="str">
        <f t="shared" si="1363"/>
        <v>BH$16</v>
      </c>
      <c r="BI1142" s="199" t="str">
        <f t="shared" si="1363"/>
        <v>BI$16</v>
      </c>
      <c r="BJ1142" s="199" t="str">
        <f t="shared" si="1363"/>
        <v>BJ$16</v>
      </c>
      <c r="BK1142" s="199" t="str">
        <f t="shared" si="1363"/>
        <v>BK$16</v>
      </c>
      <c r="BL1142" s="199" t="str">
        <f t="shared" si="1363"/>
        <v>BL$16</v>
      </c>
      <c r="BM1142" s="199" t="str">
        <f t="shared" si="1363"/>
        <v>BM$16</v>
      </c>
      <c r="BN1142" s="199" t="str">
        <f t="shared" si="1363"/>
        <v>BN$16</v>
      </c>
      <c r="BO1142" s="199" t="str">
        <f t="shared" si="1363"/>
        <v>BO$16</v>
      </c>
      <c r="BP1142" s="199" t="str">
        <f t="shared" si="1363"/>
        <v>BP$16</v>
      </c>
      <c r="BQ1142" s="199" t="str">
        <f t="shared" si="1363"/>
        <v>BQ$16</v>
      </c>
      <c r="BR1142" s="199" t="str">
        <f t="shared" si="1363"/>
        <v>BR$16</v>
      </c>
      <c r="BS1142" s="199" t="str">
        <f t="shared" si="1363"/>
        <v>BS$16</v>
      </c>
      <c r="BT1142" s="199" t="str">
        <f t="shared" si="1363"/>
        <v>BT$16</v>
      </c>
      <c r="BU1142" s="199" t="str">
        <f t="shared" si="1363"/>
        <v>BU$16</v>
      </c>
      <c r="BV1142" s="199" t="str">
        <f t="shared" si="1363"/>
        <v>BV$16</v>
      </c>
      <c r="BW1142" s="199" t="str">
        <f t="shared" si="1363"/>
        <v>BW$16</v>
      </c>
      <c r="BX1142" s="199" t="str">
        <f t="shared" si="1363"/>
        <v>BX$16</v>
      </c>
      <c r="BY1142" s="199" t="str">
        <f t="shared" si="1363"/>
        <v>BY$16</v>
      </c>
      <c r="BZ1142" s="199" t="str">
        <f t="shared" si="1363"/>
        <v>BZ$16</v>
      </c>
      <c r="CA1142" s="199" t="str">
        <f t="shared" si="1363"/>
        <v>CA$16</v>
      </c>
      <c r="CB1142" s="199" t="str">
        <f t="shared" si="1363"/>
        <v>CB$16</v>
      </c>
      <c r="CC1142" s="199" t="str">
        <f t="shared" si="1363"/>
        <v>CC$16</v>
      </c>
      <c r="CD1142" s="199" t="str">
        <f t="shared" si="1363"/>
        <v>CD$16</v>
      </c>
      <c r="CE1142" s="199" t="str">
        <f t="shared" ref="CE1142:CL1142" si="1364">CE$20</f>
        <v>CE$16</v>
      </c>
      <c r="CF1142" s="199" t="str">
        <f t="shared" si="1364"/>
        <v>CF$16</v>
      </c>
      <c r="CG1142" s="199" t="str">
        <f t="shared" si="1364"/>
        <v>CG$16</v>
      </c>
      <c r="CH1142" s="199" t="str">
        <f t="shared" si="1364"/>
        <v>CH$16</v>
      </c>
      <c r="CI1142" s="199" t="str">
        <f t="shared" si="1364"/>
        <v>CI$16</v>
      </c>
      <c r="CJ1142" s="199" t="str">
        <f t="shared" si="1364"/>
        <v>CJ$16</v>
      </c>
      <c r="CK1142" s="199" t="str">
        <f t="shared" si="1364"/>
        <v>CK$16</v>
      </c>
      <c r="CL1142" s="199" t="str">
        <f t="shared" si="1364"/>
        <v>CL$16</v>
      </c>
      <c r="CN1142" s="176"/>
      <c r="CO1142" s="199" t="str">
        <f t="shared" ref="CO1142:DL1142" si="1365">CO$20</f>
        <v>CO$16</v>
      </c>
      <c r="CP1142" s="199" t="str">
        <f t="shared" si="1365"/>
        <v>CP$16</v>
      </c>
      <c r="CQ1142" s="199" t="str">
        <f t="shared" si="1365"/>
        <v>CQ$16</v>
      </c>
      <c r="CR1142" s="199" t="str">
        <f t="shared" si="1365"/>
        <v>CR$16</v>
      </c>
      <c r="CS1142" s="199" t="str">
        <f t="shared" si="1365"/>
        <v>CS$16</v>
      </c>
      <c r="CT1142" s="199" t="str">
        <f t="shared" si="1365"/>
        <v>CT$16</v>
      </c>
      <c r="CU1142" s="199" t="str">
        <f t="shared" si="1365"/>
        <v>CU$16</v>
      </c>
      <c r="CV1142" s="199" t="str">
        <f t="shared" si="1365"/>
        <v>CV$16</v>
      </c>
      <c r="CW1142" s="199" t="str">
        <f t="shared" si="1365"/>
        <v>CW$16</v>
      </c>
      <c r="CX1142" s="199" t="str">
        <f t="shared" si="1365"/>
        <v>CX$16</v>
      </c>
      <c r="CY1142" s="199" t="str">
        <f t="shared" si="1365"/>
        <v>CY$16</v>
      </c>
      <c r="CZ1142" s="199" t="str">
        <f t="shared" si="1365"/>
        <v>CZ$16</v>
      </c>
      <c r="DA1142" s="199" t="str">
        <f t="shared" si="1365"/>
        <v>DA$16</v>
      </c>
      <c r="DB1142" s="199" t="str">
        <f t="shared" si="1365"/>
        <v>DB$16</v>
      </c>
      <c r="DC1142" s="199" t="str">
        <f t="shared" si="1365"/>
        <v>DC$16</v>
      </c>
      <c r="DD1142" s="199" t="str">
        <f t="shared" si="1365"/>
        <v>DD$16</v>
      </c>
      <c r="DE1142" s="199" t="str">
        <f t="shared" si="1365"/>
        <v>DE$16</v>
      </c>
      <c r="DF1142" s="199" t="str">
        <f t="shared" si="1365"/>
        <v>DF$16</v>
      </c>
      <c r="DG1142" s="199" t="str">
        <f t="shared" si="1365"/>
        <v>DG$16</v>
      </c>
      <c r="DH1142" s="199" t="str">
        <f t="shared" si="1365"/>
        <v>DH$16</v>
      </c>
      <c r="DI1142" s="199" t="str">
        <f t="shared" si="1365"/>
        <v>DI$16</v>
      </c>
      <c r="DJ1142" s="199" t="str">
        <f t="shared" si="1365"/>
        <v>DJ$16</v>
      </c>
      <c r="DK1142" s="199" t="str">
        <f t="shared" si="1365"/>
        <v>DK$16</v>
      </c>
      <c r="DL1142" s="199" t="str">
        <f t="shared" si="1365"/>
        <v>DL$16</v>
      </c>
    </row>
    <row r="1143" spans="1:116" x14ac:dyDescent="0.4">
      <c r="A1143" s="174"/>
      <c r="E1143" s="8"/>
      <c r="G1143" s="175" t="s">
        <v>462</v>
      </c>
      <c r="H1143" s="200"/>
      <c r="I1143" s="201"/>
      <c r="J1143" s="201"/>
      <c r="K1143" s="202"/>
      <c r="L1143" s="202"/>
      <c r="M1143" s="202"/>
      <c r="N1143" s="202"/>
      <c r="O1143" s="202"/>
      <c r="P1143" s="202"/>
      <c r="R1143" s="202"/>
      <c r="S1143" s="199" t="str">
        <f t="shared" ref="S1143:AX1143" si="1366">S$21</f>
        <v>S$17</v>
      </c>
      <c r="T1143" s="199" t="str">
        <f t="shared" si="1366"/>
        <v>T$17</v>
      </c>
      <c r="U1143" s="199" t="str">
        <f t="shared" si="1366"/>
        <v>U$17</v>
      </c>
      <c r="V1143" s="199" t="str">
        <f t="shared" si="1366"/>
        <v>V$17</v>
      </c>
      <c r="W1143" s="199" t="str">
        <f t="shared" si="1366"/>
        <v>W$17</v>
      </c>
      <c r="X1143" s="199" t="str">
        <f t="shared" si="1366"/>
        <v>X$17</v>
      </c>
      <c r="Y1143" s="199" t="str">
        <f t="shared" si="1366"/>
        <v>Y$17</v>
      </c>
      <c r="Z1143" s="199" t="str">
        <f t="shared" si="1366"/>
        <v>Z$17</v>
      </c>
      <c r="AA1143" s="199" t="str">
        <f t="shared" si="1366"/>
        <v>AA$17</v>
      </c>
      <c r="AB1143" s="199" t="str">
        <f t="shared" si="1366"/>
        <v>AB$17</v>
      </c>
      <c r="AC1143" s="199" t="str">
        <f t="shared" si="1366"/>
        <v>AC$17</v>
      </c>
      <c r="AD1143" s="199" t="str">
        <f t="shared" si="1366"/>
        <v>AD$17</v>
      </c>
      <c r="AE1143" s="199" t="str">
        <f t="shared" si="1366"/>
        <v>AE$17</v>
      </c>
      <c r="AF1143" s="199" t="str">
        <f t="shared" si="1366"/>
        <v>AF$17</v>
      </c>
      <c r="AG1143" s="199" t="str">
        <f t="shared" si="1366"/>
        <v>AG$17</v>
      </c>
      <c r="AH1143" s="199" t="str">
        <f t="shared" si="1366"/>
        <v>AH$17</v>
      </c>
      <c r="AI1143" s="199" t="str">
        <f t="shared" si="1366"/>
        <v>AI$17</v>
      </c>
      <c r="AJ1143" s="199" t="str">
        <f t="shared" si="1366"/>
        <v>AJ$17</v>
      </c>
      <c r="AK1143" s="199" t="str">
        <f t="shared" si="1366"/>
        <v>AK$17</v>
      </c>
      <c r="AL1143" s="199" t="str">
        <f t="shared" si="1366"/>
        <v>AL$17</v>
      </c>
      <c r="AM1143" s="199" t="str">
        <f t="shared" si="1366"/>
        <v>AM$17</v>
      </c>
      <c r="AN1143" s="199" t="str">
        <f t="shared" si="1366"/>
        <v>AN$17</v>
      </c>
      <c r="AO1143" s="199" t="str">
        <f t="shared" si="1366"/>
        <v>AO$17</v>
      </c>
      <c r="AP1143" s="199" t="str">
        <f t="shared" si="1366"/>
        <v>AP$17</v>
      </c>
      <c r="AQ1143" s="199" t="str">
        <f t="shared" si="1366"/>
        <v>AQ$17</v>
      </c>
      <c r="AR1143" s="199" t="str">
        <f t="shared" si="1366"/>
        <v>AR$17</v>
      </c>
      <c r="AS1143" s="199" t="str">
        <f t="shared" si="1366"/>
        <v>AS$17</v>
      </c>
      <c r="AT1143" s="199" t="str">
        <f t="shared" si="1366"/>
        <v>AT$17</v>
      </c>
      <c r="AU1143" s="199" t="str">
        <f t="shared" si="1366"/>
        <v>AU$17</v>
      </c>
      <c r="AV1143" s="199" t="str">
        <f t="shared" si="1366"/>
        <v>AV$17</v>
      </c>
      <c r="AW1143" s="199" t="str">
        <f t="shared" si="1366"/>
        <v>AW$17</v>
      </c>
      <c r="AX1143" s="199" t="str">
        <f t="shared" si="1366"/>
        <v>AX$17</v>
      </c>
      <c r="AY1143" s="199" t="str">
        <f t="shared" ref="AY1143:CD1143" si="1367">AY$21</f>
        <v>AY$17</v>
      </c>
      <c r="AZ1143" s="199" t="str">
        <f t="shared" si="1367"/>
        <v>AZ$17</v>
      </c>
      <c r="BA1143" s="199" t="str">
        <f t="shared" si="1367"/>
        <v>BA$17</v>
      </c>
      <c r="BB1143" s="199" t="str">
        <f t="shared" si="1367"/>
        <v>BB$17</v>
      </c>
      <c r="BC1143" s="199" t="str">
        <f t="shared" si="1367"/>
        <v>BC$17</v>
      </c>
      <c r="BD1143" s="199" t="str">
        <f t="shared" si="1367"/>
        <v>BD$17</v>
      </c>
      <c r="BE1143" s="199" t="str">
        <f t="shared" si="1367"/>
        <v>BE$17</v>
      </c>
      <c r="BF1143" s="199" t="str">
        <f t="shared" si="1367"/>
        <v>BF$17</v>
      </c>
      <c r="BG1143" s="199" t="str">
        <f t="shared" si="1367"/>
        <v>BG$17</v>
      </c>
      <c r="BH1143" s="199" t="str">
        <f t="shared" si="1367"/>
        <v>BH$17</v>
      </c>
      <c r="BI1143" s="199" t="str">
        <f t="shared" si="1367"/>
        <v>BI$17</v>
      </c>
      <c r="BJ1143" s="199" t="str">
        <f t="shared" si="1367"/>
        <v>BJ$17</v>
      </c>
      <c r="BK1143" s="199" t="str">
        <f t="shared" si="1367"/>
        <v>BK$17</v>
      </c>
      <c r="BL1143" s="199" t="str">
        <f t="shared" si="1367"/>
        <v>BL$17</v>
      </c>
      <c r="BM1143" s="199" t="str">
        <f t="shared" si="1367"/>
        <v>BM$17</v>
      </c>
      <c r="BN1143" s="199" t="str">
        <f t="shared" si="1367"/>
        <v>BN$17</v>
      </c>
      <c r="BO1143" s="199" t="str">
        <f t="shared" si="1367"/>
        <v>BO$17</v>
      </c>
      <c r="BP1143" s="199" t="str">
        <f t="shared" si="1367"/>
        <v>BP$17</v>
      </c>
      <c r="BQ1143" s="199" t="str">
        <f t="shared" si="1367"/>
        <v>BQ$17</v>
      </c>
      <c r="BR1143" s="199" t="str">
        <f t="shared" si="1367"/>
        <v>BR$17</v>
      </c>
      <c r="BS1143" s="199" t="str">
        <f t="shared" si="1367"/>
        <v>BS$17</v>
      </c>
      <c r="BT1143" s="199" t="str">
        <f t="shared" si="1367"/>
        <v>BT$17</v>
      </c>
      <c r="BU1143" s="199" t="str">
        <f t="shared" si="1367"/>
        <v>BU$17</v>
      </c>
      <c r="BV1143" s="199" t="str">
        <f t="shared" si="1367"/>
        <v>BV$17</v>
      </c>
      <c r="BW1143" s="199" t="str">
        <f t="shared" si="1367"/>
        <v>BW$17</v>
      </c>
      <c r="BX1143" s="199" t="str">
        <f t="shared" si="1367"/>
        <v>BX$17</v>
      </c>
      <c r="BY1143" s="199" t="str">
        <f t="shared" si="1367"/>
        <v>BY$17</v>
      </c>
      <c r="BZ1143" s="199" t="str">
        <f t="shared" si="1367"/>
        <v>BZ$17</v>
      </c>
      <c r="CA1143" s="199" t="str">
        <f t="shared" si="1367"/>
        <v>CA$17</v>
      </c>
      <c r="CB1143" s="199" t="str">
        <f t="shared" si="1367"/>
        <v>CB$17</v>
      </c>
      <c r="CC1143" s="199" t="str">
        <f t="shared" si="1367"/>
        <v>CC$17</v>
      </c>
      <c r="CD1143" s="199" t="str">
        <f t="shared" si="1367"/>
        <v>CD$17</v>
      </c>
      <c r="CE1143" s="199" t="str">
        <f t="shared" ref="CE1143:CL1143" si="1368">CE$21</f>
        <v>CE$17</v>
      </c>
      <c r="CF1143" s="199" t="str">
        <f t="shared" si="1368"/>
        <v>CF$17</v>
      </c>
      <c r="CG1143" s="199" t="str">
        <f t="shared" si="1368"/>
        <v>CG$17</v>
      </c>
      <c r="CH1143" s="199" t="str">
        <f t="shared" si="1368"/>
        <v>CH$17</v>
      </c>
      <c r="CI1143" s="199" t="str">
        <f t="shared" si="1368"/>
        <v>CI$17</v>
      </c>
      <c r="CJ1143" s="199" t="str">
        <f t="shared" si="1368"/>
        <v>CJ$17</v>
      </c>
      <c r="CK1143" s="199" t="str">
        <f t="shared" si="1368"/>
        <v>CK$17</v>
      </c>
      <c r="CL1143" s="199" t="str">
        <f t="shared" si="1368"/>
        <v>CL$17</v>
      </c>
      <c r="CN1143" s="201"/>
      <c r="CO1143" s="199" t="str">
        <f t="shared" ref="CO1143:DL1143" si="1369">CO$21</f>
        <v>CO$17</v>
      </c>
      <c r="CP1143" s="199" t="str">
        <f t="shared" si="1369"/>
        <v>CP$17</v>
      </c>
      <c r="CQ1143" s="199" t="str">
        <f t="shared" si="1369"/>
        <v>CQ$17</v>
      </c>
      <c r="CR1143" s="199" t="str">
        <f t="shared" si="1369"/>
        <v>CR$17</v>
      </c>
      <c r="CS1143" s="199" t="str">
        <f t="shared" si="1369"/>
        <v>CS$17</v>
      </c>
      <c r="CT1143" s="199" t="str">
        <f t="shared" si="1369"/>
        <v>CT$17</v>
      </c>
      <c r="CU1143" s="199" t="str">
        <f t="shared" si="1369"/>
        <v>CU$17</v>
      </c>
      <c r="CV1143" s="199" t="str">
        <f t="shared" si="1369"/>
        <v>CV$17</v>
      </c>
      <c r="CW1143" s="199" t="str">
        <f t="shared" si="1369"/>
        <v>CW$17</v>
      </c>
      <c r="CX1143" s="199" t="str">
        <f t="shared" si="1369"/>
        <v>CX$17</v>
      </c>
      <c r="CY1143" s="199" t="str">
        <f t="shared" si="1369"/>
        <v>CY$17</v>
      </c>
      <c r="CZ1143" s="199" t="str">
        <f t="shared" si="1369"/>
        <v>CZ$17</v>
      </c>
      <c r="DA1143" s="199" t="str">
        <f t="shared" si="1369"/>
        <v>DA$17</v>
      </c>
      <c r="DB1143" s="199" t="str">
        <f t="shared" si="1369"/>
        <v>DB$17</v>
      </c>
      <c r="DC1143" s="199" t="str">
        <f t="shared" si="1369"/>
        <v>DC$17</v>
      </c>
      <c r="DD1143" s="199" t="str">
        <f t="shared" si="1369"/>
        <v>DD$17</v>
      </c>
      <c r="DE1143" s="199" t="str">
        <f t="shared" si="1369"/>
        <v>DE$17</v>
      </c>
      <c r="DF1143" s="199" t="str">
        <f t="shared" si="1369"/>
        <v>DF$17</v>
      </c>
      <c r="DG1143" s="199" t="str">
        <f t="shared" si="1369"/>
        <v>DG$17</v>
      </c>
      <c r="DH1143" s="199" t="str">
        <f t="shared" si="1369"/>
        <v>DH$17</v>
      </c>
      <c r="DI1143" s="199" t="str">
        <f t="shared" si="1369"/>
        <v>DI$17</v>
      </c>
      <c r="DJ1143" s="199" t="str">
        <f t="shared" si="1369"/>
        <v>DJ$17</v>
      </c>
      <c r="DK1143" s="199" t="str">
        <f t="shared" si="1369"/>
        <v>DK$17</v>
      </c>
      <c r="DL1143" s="199" t="str">
        <f t="shared" si="1369"/>
        <v>DL$17</v>
      </c>
    </row>
    <row r="1144" spans="1:116" x14ac:dyDescent="0.4">
      <c r="A1144" s="174"/>
      <c r="E1144" s="8"/>
      <c r="G1144" s="175" t="s">
        <v>491</v>
      </c>
      <c r="H1144" s="200"/>
      <c r="I1144" s="201"/>
      <c r="J1144" s="201"/>
      <c r="K1144" s="202"/>
      <c r="L1144" s="202"/>
      <c r="M1144" s="202"/>
      <c r="N1144" s="202"/>
      <c r="O1144" s="202"/>
      <c r="P1144" s="202"/>
      <c r="R1144" s="202"/>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c r="BK1144" s="190"/>
      <c r="BL1144" s="190"/>
      <c r="BM1144" s="190"/>
      <c r="BN1144" s="190"/>
      <c r="BO1144" s="190"/>
      <c r="BP1144" s="190"/>
      <c r="BQ1144" s="190"/>
      <c r="BR1144" s="190"/>
      <c r="BS1144" s="190"/>
      <c r="BT1144" s="190"/>
      <c r="BU1144" s="190"/>
      <c r="BV1144" s="190"/>
      <c r="BW1144" s="190"/>
      <c r="BX1144" s="190"/>
      <c r="BY1144" s="190"/>
      <c r="BZ1144" s="190"/>
      <c r="CA1144" s="190"/>
      <c r="CB1144" s="190"/>
      <c r="CC1144" s="190"/>
      <c r="CD1144" s="190"/>
      <c r="CE1144" s="190"/>
      <c r="CF1144" s="190"/>
      <c r="CG1144" s="190"/>
      <c r="CH1144" s="190"/>
      <c r="CI1144" s="190"/>
      <c r="CJ1144" s="190"/>
      <c r="CK1144" s="190"/>
      <c r="CL1144" s="190"/>
      <c r="CN1144" s="201"/>
      <c r="CO1144" s="190"/>
      <c r="CP1144" s="190"/>
      <c r="CQ1144" s="190"/>
      <c r="CR1144" s="190"/>
      <c r="CS1144" s="190"/>
      <c r="CT1144" s="190"/>
      <c r="CU1144" s="190"/>
      <c r="CV1144" s="190"/>
      <c r="CW1144" s="190"/>
      <c r="CX1144" s="190"/>
      <c r="CY1144" s="190"/>
      <c r="CZ1144" s="190"/>
      <c r="DA1144" s="190"/>
      <c r="DB1144" s="190"/>
      <c r="DC1144" s="190"/>
      <c r="DD1144" s="190"/>
      <c r="DE1144" s="190"/>
      <c r="DF1144" s="190"/>
      <c r="DG1144" s="190"/>
      <c r="DH1144" s="190"/>
      <c r="DI1144" s="190"/>
      <c r="DJ1144" s="190"/>
      <c r="DK1144" s="190"/>
      <c r="DL1144" s="190"/>
    </row>
    <row r="1145" spans="1:116" x14ac:dyDescent="0.4">
      <c r="A1145" s="174"/>
      <c r="E1145" s="8"/>
      <c r="G1145" s="175" t="s">
        <v>505</v>
      </c>
      <c r="H1145" s="200"/>
      <c r="I1145" s="201"/>
      <c r="J1145" s="201"/>
      <c r="K1145" s="202"/>
      <c r="L1145" s="202"/>
      <c r="M1145" s="202"/>
      <c r="N1145" s="202"/>
      <c r="O1145" s="202"/>
      <c r="P1145" s="202"/>
      <c r="R1145" s="202"/>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190"/>
      <c r="CI1145" s="190"/>
      <c r="CJ1145" s="190"/>
      <c r="CK1145" s="190"/>
      <c r="CL1145" s="190"/>
      <c r="CN1145" s="201"/>
      <c r="CO1145" s="190"/>
      <c r="CP1145" s="190"/>
      <c r="CQ1145" s="190"/>
      <c r="CR1145" s="190"/>
      <c r="CS1145" s="190"/>
      <c r="CT1145" s="190"/>
      <c r="CU1145" s="190"/>
      <c r="CV1145" s="190"/>
      <c r="CW1145" s="190"/>
      <c r="CX1145" s="190"/>
      <c r="CY1145" s="190"/>
      <c r="CZ1145" s="190"/>
      <c r="DA1145" s="190"/>
      <c r="DB1145" s="190"/>
      <c r="DC1145" s="190"/>
      <c r="DD1145" s="190"/>
      <c r="DE1145" s="190"/>
      <c r="DF1145" s="190"/>
      <c r="DG1145" s="190"/>
      <c r="DH1145" s="190"/>
      <c r="DI1145" s="190"/>
      <c r="DJ1145" s="190"/>
      <c r="DK1145" s="190"/>
      <c r="DL1145" s="190"/>
    </row>
    <row r="1146" spans="1:116" x14ac:dyDescent="0.4">
      <c r="A1146" s="174"/>
      <c r="E1146" s="8"/>
      <c r="G1146" s="175" t="s">
        <v>463</v>
      </c>
      <c r="H1146" s="200"/>
      <c r="I1146" s="201"/>
      <c r="J1146" s="201"/>
      <c r="K1146" s="202"/>
      <c r="L1146" s="202"/>
      <c r="M1146" s="202"/>
      <c r="N1146" s="202"/>
      <c r="O1146" s="202"/>
      <c r="P1146" s="202"/>
      <c r="R1146" s="202"/>
      <c r="S1146" s="190" t="str">
        <f t="shared" ref="S1146:AX1146" si="1370">S$22</f>
        <v>S$18</v>
      </c>
      <c r="T1146" s="190" t="str">
        <f t="shared" si="1370"/>
        <v>T$18</v>
      </c>
      <c r="U1146" s="190" t="str">
        <f t="shared" si="1370"/>
        <v>U$18</v>
      </c>
      <c r="V1146" s="190" t="str">
        <f t="shared" si="1370"/>
        <v>V$18</v>
      </c>
      <c r="W1146" s="190" t="str">
        <f t="shared" si="1370"/>
        <v>W$18</v>
      </c>
      <c r="X1146" s="190" t="str">
        <f t="shared" si="1370"/>
        <v>X$18</v>
      </c>
      <c r="Y1146" s="190" t="str">
        <f t="shared" si="1370"/>
        <v>Y$18</v>
      </c>
      <c r="Z1146" s="190" t="str">
        <f t="shared" si="1370"/>
        <v>Z$18</v>
      </c>
      <c r="AA1146" s="190" t="str">
        <f t="shared" si="1370"/>
        <v>AA$18</v>
      </c>
      <c r="AB1146" s="190" t="str">
        <f t="shared" si="1370"/>
        <v>AB$18</v>
      </c>
      <c r="AC1146" s="190" t="str">
        <f t="shared" si="1370"/>
        <v>AC$18</v>
      </c>
      <c r="AD1146" s="190" t="str">
        <f t="shared" si="1370"/>
        <v>AD$18</v>
      </c>
      <c r="AE1146" s="190" t="str">
        <f t="shared" si="1370"/>
        <v>AE$18</v>
      </c>
      <c r="AF1146" s="190" t="str">
        <f t="shared" si="1370"/>
        <v>AF$18</v>
      </c>
      <c r="AG1146" s="190" t="str">
        <f t="shared" si="1370"/>
        <v>AG$18</v>
      </c>
      <c r="AH1146" s="190" t="str">
        <f t="shared" si="1370"/>
        <v>AH$18</v>
      </c>
      <c r="AI1146" s="190" t="str">
        <f t="shared" si="1370"/>
        <v>AI$18</v>
      </c>
      <c r="AJ1146" s="190" t="str">
        <f t="shared" si="1370"/>
        <v>AJ$18</v>
      </c>
      <c r="AK1146" s="190" t="str">
        <f t="shared" si="1370"/>
        <v>AK$18</v>
      </c>
      <c r="AL1146" s="190" t="str">
        <f t="shared" si="1370"/>
        <v>AL$18</v>
      </c>
      <c r="AM1146" s="190" t="str">
        <f t="shared" si="1370"/>
        <v>AM$18</v>
      </c>
      <c r="AN1146" s="190" t="str">
        <f t="shared" si="1370"/>
        <v>AN$18</v>
      </c>
      <c r="AO1146" s="190" t="str">
        <f t="shared" si="1370"/>
        <v>AO$18</v>
      </c>
      <c r="AP1146" s="190" t="str">
        <f t="shared" si="1370"/>
        <v>AP$18</v>
      </c>
      <c r="AQ1146" s="190" t="str">
        <f t="shared" si="1370"/>
        <v>AQ$18</v>
      </c>
      <c r="AR1146" s="190" t="str">
        <f t="shared" si="1370"/>
        <v>AR$18</v>
      </c>
      <c r="AS1146" s="190" t="str">
        <f t="shared" si="1370"/>
        <v>AS$18</v>
      </c>
      <c r="AT1146" s="190" t="str">
        <f t="shared" si="1370"/>
        <v>AT$18</v>
      </c>
      <c r="AU1146" s="190" t="str">
        <f t="shared" si="1370"/>
        <v>AU$18</v>
      </c>
      <c r="AV1146" s="190" t="str">
        <f t="shared" si="1370"/>
        <v>AV$18</v>
      </c>
      <c r="AW1146" s="190" t="str">
        <f t="shared" si="1370"/>
        <v>AW$18</v>
      </c>
      <c r="AX1146" s="190" t="str">
        <f t="shared" si="1370"/>
        <v>AX$18</v>
      </c>
      <c r="AY1146" s="190" t="str">
        <f t="shared" ref="AY1146:CD1146" si="1371">AY$22</f>
        <v>AY$18</v>
      </c>
      <c r="AZ1146" s="190" t="str">
        <f t="shared" si="1371"/>
        <v>AZ$18</v>
      </c>
      <c r="BA1146" s="190" t="str">
        <f t="shared" si="1371"/>
        <v>BA$18</v>
      </c>
      <c r="BB1146" s="190" t="str">
        <f t="shared" si="1371"/>
        <v>BB$18</v>
      </c>
      <c r="BC1146" s="190" t="str">
        <f t="shared" si="1371"/>
        <v>BC$18</v>
      </c>
      <c r="BD1146" s="190" t="str">
        <f t="shared" si="1371"/>
        <v>BD$18</v>
      </c>
      <c r="BE1146" s="190" t="str">
        <f t="shared" si="1371"/>
        <v>BE$18</v>
      </c>
      <c r="BF1146" s="190" t="str">
        <f t="shared" si="1371"/>
        <v>BF$18</v>
      </c>
      <c r="BG1146" s="190" t="str">
        <f t="shared" si="1371"/>
        <v>BG$18</v>
      </c>
      <c r="BH1146" s="190" t="str">
        <f t="shared" si="1371"/>
        <v>BH$18</v>
      </c>
      <c r="BI1146" s="190" t="str">
        <f t="shared" si="1371"/>
        <v>BI$18</v>
      </c>
      <c r="BJ1146" s="190" t="str">
        <f t="shared" si="1371"/>
        <v>BJ$18</v>
      </c>
      <c r="BK1146" s="190" t="str">
        <f t="shared" si="1371"/>
        <v>BK$18</v>
      </c>
      <c r="BL1146" s="190" t="str">
        <f t="shared" si="1371"/>
        <v>BL$18</v>
      </c>
      <c r="BM1146" s="190" t="str">
        <f t="shared" si="1371"/>
        <v>BM$18</v>
      </c>
      <c r="BN1146" s="190" t="str">
        <f t="shared" si="1371"/>
        <v>BN$18</v>
      </c>
      <c r="BO1146" s="190" t="str">
        <f t="shared" si="1371"/>
        <v>BO$18</v>
      </c>
      <c r="BP1146" s="190" t="str">
        <f t="shared" si="1371"/>
        <v>BP$18</v>
      </c>
      <c r="BQ1146" s="190" t="str">
        <f t="shared" si="1371"/>
        <v>BQ$18</v>
      </c>
      <c r="BR1146" s="190" t="str">
        <f t="shared" si="1371"/>
        <v>BR$18</v>
      </c>
      <c r="BS1146" s="190" t="str">
        <f t="shared" si="1371"/>
        <v>BS$18</v>
      </c>
      <c r="BT1146" s="190" t="str">
        <f t="shared" si="1371"/>
        <v>BT$18</v>
      </c>
      <c r="BU1146" s="190" t="str">
        <f t="shared" si="1371"/>
        <v>BU$18</v>
      </c>
      <c r="BV1146" s="190" t="str">
        <f t="shared" si="1371"/>
        <v>BV$18</v>
      </c>
      <c r="BW1146" s="190" t="str">
        <f t="shared" si="1371"/>
        <v>BW$18</v>
      </c>
      <c r="BX1146" s="190" t="str">
        <f t="shared" si="1371"/>
        <v>BX$18</v>
      </c>
      <c r="BY1146" s="190" t="str">
        <f t="shared" si="1371"/>
        <v>BY$18</v>
      </c>
      <c r="BZ1146" s="190" t="str">
        <f t="shared" si="1371"/>
        <v>BZ$18</v>
      </c>
      <c r="CA1146" s="190" t="str">
        <f t="shared" si="1371"/>
        <v>CA$18</v>
      </c>
      <c r="CB1146" s="190" t="str">
        <f t="shared" si="1371"/>
        <v>CB$18</v>
      </c>
      <c r="CC1146" s="190" t="str">
        <f t="shared" si="1371"/>
        <v>CC$18</v>
      </c>
      <c r="CD1146" s="190" t="str">
        <f t="shared" si="1371"/>
        <v>CD$18</v>
      </c>
      <c r="CE1146" s="190" t="str">
        <f t="shared" ref="CE1146:CL1146" si="1372">CE$22</f>
        <v>CE$18</v>
      </c>
      <c r="CF1146" s="190" t="str">
        <f t="shared" si="1372"/>
        <v>CF$18</v>
      </c>
      <c r="CG1146" s="190" t="str">
        <f t="shared" si="1372"/>
        <v>CG$18</v>
      </c>
      <c r="CH1146" s="190" t="str">
        <f t="shared" si="1372"/>
        <v>CH$18</v>
      </c>
      <c r="CI1146" s="190" t="str">
        <f t="shared" si="1372"/>
        <v>CI$18</v>
      </c>
      <c r="CJ1146" s="190" t="str">
        <f t="shared" si="1372"/>
        <v>CJ$18</v>
      </c>
      <c r="CK1146" s="190" t="str">
        <f t="shared" si="1372"/>
        <v>CK$18</v>
      </c>
      <c r="CL1146" s="190" t="str">
        <f t="shared" si="1372"/>
        <v>CL$18</v>
      </c>
      <c r="CN1146" s="201"/>
      <c r="CO1146" s="190" t="str">
        <f t="shared" ref="CO1146:DL1146" si="1373">CO$22</f>
        <v>CO$18</v>
      </c>
      <c r="CP1146" s="190" t="str">
        <f t="shared" si="1373"/>
        <v>CP$18</v>
      </c>
      <c r="CQ1146" s="190" t="str">
        <f t="shared" si="1373"/>
        <v>CQ$18</v>
      </c>
      <c r="CR1146" s="190" t="str">
        <f t="shared" si="1373"/>
        <v>CR$18</v>
      </c>
      <c r="CS1146" s="190" t="str">
        <f t="shared" si="1373"/>
        <v>CS$18</v>
      </c>
      <c r="CT1146" s="190" t="str">
        <f t="shared" si="1373"/>
        <v>CT$18</v>
      </c>
      <c r="CU1146" s="190" t="str">
        <f t="shared" si="1373"/>
        <v>CU$18</v>
      </c>
      <c r="CV1146" s="190" t="str">
        <f t="shared" si="1373"/>
        <v>CV$18</v>
      </c>
      <c r="CW1146" s="190" t="str">
        <f t="shared" si="1373"/>
        <v>CW$18</v>
      </c>
      <c r="CX1146" s="190" t="str">
        <f t="shared" si="1373"/>
        <v>CX$18</v>
      </c>
      <c r="CY1146" s="190" t="str">
        <f t="shared" si="1373"/>
        <v>CY$18</v>
      </c>
      <c r="CZ1146" s="190" t="str">
        <f t="shared" si="1373"/>
        <v>CZ$18</v>
      </c>
      <c r="DA1146" s="190" t="str">
        <f t="shared" si="1373"/>
        <v>DA$18</v>
      </c>
      <c r="DB1146" s="190" t="str">
        <f t="shared" si="1373"/>
        <v>DB$18</v>
      </c>
      <c r="DC1146" s="190" t="str">
        <f t="shared" si="1373"/>
        <v>DC$18</v>
      </c>
      <c r="DD1146" s="190" t="str">
        <f t="shared" si="1373"/>
        <v>DD$18</v>
      </c>
      <c r="DE1146" s="190" t="str">
        <f t="shared" si="1373"/>
        <v>DE$18</v>
      </c>
      <c r="DF1146" s="190" t="str">
        <f t="shared" si="1373"/>
        <v>DF$18</v>
      </c>
      <c r="DG1146" s="190" t="str">
        <f t="shared" si="1373"/>
        <v>DG$18</v>
      </c>
      <c r="DH1146" s="190" t="str">
        <f t="shared" si="1373"/>
        <v>DH$18</v>
      </c>
      <c r="DI1146" s="190" t="str">
        <f t="shared" si="1373"/>
        <v>DI$18</v>
      </c>
      <c r="DJ1146" s="190" t="str">
        <f t="shared" si="1373"/>
        <v>DJ$18</v>
      </c>
      <c r="DK1146" s="190" t="str">
        <f t="shared" si="1373"/>
        <v>DK$18</v>
      </c>
      <c r="DL1146" s="190" t="str">
        <f t="shared" si="1373"/>
        <v>DL$18</v>
      </c>
    </row>
    <row r="1147" spans="1:116" x14ac:dyDescent="0.4">
      <c r="A1147" s="174"/>
      <c r="E1147" s="8"/>
      <c r="G1147" s="175" t="s">
        <v>464</v>
      </c>
      <c r="H1147" s="200"/>
      <c r="I1147" s="201"/>
      <c r="J1147" s="201"/>
      <c r="K1147" s="202"/>
      <c r="L1147" s="202"/>
      <c r="M1147" s="202"/>
      <c r="N1147" s="202"/>
      <c r="O1147" s="202"/>
      <c r="P1147" s="202"/>
      <c r="R1147" s="202"/>
      <c r="S1147" s="190" t="str">
        <f t="shared" ref="S1147:AX1147" si="1374">S$23</f>
        <v>S$19</v>
      </c>
      <c r="T1147" s="190" t="str">
        <f t="shared" si="1374"/>
        <v>T$19</v>
      </c>
      <c r="U1147" s="190" t="str">
        <f t="shared" si="1374"/>
        <v>U$19</v>
      </c>
      <c r="V1147" s="190" t="str">
        <f t="shared" si="1374"/>
        <v>V$19</v>
      </c>
      <c r="W1147" s="190" t="str">
        <f t="shared" si="1374"/>
        <v>W$19</v>
      </c>
      <c r="X1147" s="190" t="str">
        <f t="shared" si="1374"/>
        <v>X$19</v>
      </c>
      <c r="Y1147" s="190" t="str">
        <f t="shared" si="1374"/>
        <v>Y$19</v>
      </c>
      <c r="Z1147" s="190" t="str">
        <f t="shared" si="1374"/>
        <v>Z$19</v>
      </c>
      <c r="AA1147" s="190" t="str">
        <f t="shared" si="1374"/>
        <v>AA$19</v>
      </c>
      <c r="AB1147" s="190" t="str">
        <f t="shared" si="1374"/>
        <v>AB$19</v>
      </c>
      <c r="AC1147" s="190" t="str">
        <f t="shared" si="1374"/>
        <v>AC$19</v>
      </c>
      <c r="AD1147" s="190" t="str">
        <f t="shared" si="1374"/>
        <v>AD$19</v>
      </c>
      <c r="AE1147" s="190" t="str">
        <f t="shared" si="1374"/>
        <v>AE$19</v>
      </c>
      <c r="AF1147" s="190" t="str">
        <f t="shared" si="1374"/>
        <v>AF$19</v>
      </c>
      <c r="AG1147" s="190" t="str">
        <f t="shared" si="1374"/>
        <v>AG$19</v>
      </c>
      <c r="AH1147" s="190" t="str">
        <f t="shared" si="1374"/>
        <v>AH$19</v>
      </c>
      <c r="AI1147" s="190" t="str">
        <f t="shared" si="1374"/>
        <v>AI$19</v>
      </c>
      <c r="AJ1147" s="190" t="str">
        <f t="shared" si="1374"/>
        <v>AJ$19</v>
      </c>
      <c r="AK1147" s="190" t="str">
        <f t="shared" si="1374"/>
        <v>AK$19</v>
      </c>
      <c r="AL1147" s="190" t="str">
        <f t="shared" si="1374"/>
        <v>AL$19</v>
      </c>
      <c r="AM1147" s="190" t="str">
        <f t="shared" si="1374"/>
        <v>AM$19</v>
      </c>
      <c r="AN1147" s="190" t="str">
        <f t="shared" si="1374"/>
        <v>AN$19</v>
      </c>
      <c r="AO1147" s="190" t="str">
        <f t="shared" si="1374"/>
        <v>AO$19</v>
      </c>
      <c r="AP1147" s="190" t="str">
        <f t="shared" si="1374"/>
        <v>AP$19</v>
      </c>
      <c r="AQ1147" s="190" t="str">
        <f t="shared" si="1374"/>
        <v>AQ$19</v>
      </c>
      <c r="AR1147" s="190" t="str">
        <f t="shared" si="1374"/>
        <v>AR$19</v>
      </c>
      <c r="AS1147" s="190" t="str">
        <f t="shared" si="1374"/>
        <v>AS$19</v>
      </c>
      <c r="AT1147" s="190" t="str">
        <f t="shared" si="1374"/>
        <v>AT$19</v>
      </c>
      <c r="AU1147" s="190" t="str">
        <f t="shared" si="1374"/>
        <v>AU$19</v>
      </c>
      <c r="AV1147" s="190" t="str">
        <f t="shared" si="1374"/>
        <v>AV$19</v>
      </c>
      <c r="AW1147" s="190" t="str">
        <f t="shared" si="1374"/>
        <v>AW$19</v>
      </c>
      <c r="AX1147" s="190" t="str">
        <f t="shared" si="1374"/>
        <v>AX$19</v>
      </c>
      <c r="AY1147" s="190" t="str">
        <f t="shared" ref="AY1147:CD1147" si="1375">AY$23</f>
        <v>AY$19</v>
      </c>
      <c r="AZ1147" s="190" t="str">
        <f t="shared" si="1375"/>
        <v>AZ$19</v>
      </c>
      <c r="BA1147" s="190" t="str">
        <f t="shared" si="1375"/>
        <v>BA$19</v>
      </c>
      <c r="BB1147" s="190" t="str">
        <f t="shared" si="1375"/>
        <v>BB$19</v>
      </c>
      <c r="BC1147" s="190" t="str">
        <f t="shared" si="1375"/>
        <v>BC$19</v>
      </c>
      <c r="BD1147" s="190" t="str">
        <f t="shared" si="1375"/>
        <v>BD$19</v>
      </c>
      <c r="BE1147" s="190" t="str">
        <f t="shared" si="1375"/>
        <v>BE$19</v>
      </c>
      <c r="BF1147" s="190" t="str">
        <f t="shared" si="1375"/>
        <v>BF$19</v>
      </c>
      <c r="BG1147" s="190" t="str">
        <f t="shared" si="1375"/>
        <v>BG$19</v>
      </c>
      <c r="BH1147" s="190" t="str">
        <f t="shared" si="1375"/>
        <v>BH$19</v>
      </c>
      <c r="BI1147" s="190" t="str">
        <f t="shared" si="1375"/>
        <v>BI$19</v>
      </c>
      <c r="BJ1147" s="190" t="str">
        <f t="shared" si="1375"/>
        <v>BJ$19</v>
      </c>
      <c r="BK1147" s="190" t="str">
        <f t="shared" si="1375"/>
        <v>BK$19</v>
      </c>
      <c r="BL1147" s="190" t="str">
        <f t="shared" si="1375"/>
        <v>BL$19</v>
      </c>
      <c r="BM1147" s="190" t="str">
        <f t="shared" si="1375"/>
        <v>BM$19</v>
      </c>
      <c r="BN1147" s="190" t="str">
        <f t="shared" si="1375"/>
        <v>BN$19</v>
      </c>
      <c r="BO1147" s="190" t="str">
        <f t="shared" si="1375"/>
        <v>BO$19</v>
      </c>
      <c r="BP1147" s="190" t="str">
        <f t="shared" si="1375"/>
        <v>BP$19</v>
      </c>
      <c r="BQ1147" s="190" t="str">
        <f t="shared" si="1375"/>
        <v>BQ$19</v>
      </c>
      <c r="BR1147" s="190" t="str">
        <f t="shared" si="1375"/>
        <v>BR$19</v>
      </c>
      <c r="BS1147" s="190" t="str">
        <f t="shared" si="1375"/>
        <v>BS$19</v>
      </c>
      <c r="BT1147" s="190" t="str">
        <f t="shared" si="1375"/>
        <v>BT$19</v>
      </c>
      <c r="BU1147" s="190" t="str">
        <f t="shared" si="1375"/>
        <v>BU$19</v>
      </c>
      <c r="BV1147" s="190" t="str">
        <f t="shared" si="1375"/>
        <v>BV$19</v>
      </c>
      <c r="BW1147" s="190" t="str">
        <f t="shared" si="1375"/>
        <v>BW$19</v>
      </c>
      <c r="BX1147" s="190" t="str">
        <f t="shared" si="1375"/>
        <v>BX$19</v>
      </c>
      <c r="BY1147" s="190" t="str">
        <f t="shared" si="1375"/>
        <v>BY$19</v>
      </c>
      <c r="BZ1147" s="190" t="str">
        <f t="shared" si="1375"/>
        <v>BZ$19</v>
      </c>
      <c r="CA1147" s="190" t="str">
        <f t="shared" si="1375"/>
        <v>CA$19</v>
      </c>
      <c r="CB1147" s="190" t="str">
        <f t="shared" si="1375"/>
        <v>CB$19</v>
      </c>
      <c r="CC1147" s="190" t="str">
        <f t="shared" si="1375"/>
        <v>CC$19</v>
      </c>
      <c r="CD1147" s="190" t="str">
        <f t="shared" si="1375"/>
        <v>CD$19</v>
      </c>
      <c r="CE1147" s="190" t="str">
        <f t="shared" ref="CE1147:CL1147" si="1376">CE$23</f>
        <v>CE$19</v>
      </c>
      <c r="CF1147" s="190" t="str">
        <f t="shared" si="1376"/>
        <v>CF$19</v>
      </c>
      <c r="CG1147" s="190" t="str">
        <f t="shared" si="1376"/>
        <v>CG$19</v>
      </c>
      <c r="CH1147" s="190" t="str">
        <f t="shared" si="1376"/>
        <v>CH$19</v>
      </c>
      <c r="CI1147" s="190" t="str">
        <f t="shared" si="1376"/>
        <v>CI$19</v>
      </c>
      <c r="CJ1147" s="190" t="str">
        <f t="shared" si="1376"/>
        <v>CJ$19</v>
      </c>
      <c r="CK1147" s="190" t="str">
        <f t="shared" si="1376"/>
        <v>CK$19</v>
      </c>
      <c r="CL1147" s="190" t="str">
        <f t="shared" si="1376"/>
        <v>CL$19</v>
      </c>
      <c r="CN1147" s="201"/>
      <c r="CO1147" s="190" t="str">
        <f t="shared" ref="CO1147:DL1147" si="1377">CO$23</f>
        <v>CO$19</v>
      </c>
      <c r="CP1147" s="190" t="str">
        <f t="shared" si="1377"/>
        <v>CP$19</v>
      </c>
      <c r="CQ1147" s="190" t="str">
        <f t="shared" si="1377"/>
        <v>CQ$19</v>
      </c>
      <c r="CR1147" s="190" t="str">
        <f t="shared" si="1377"/>
        <v>CR$19</v>
      </c>
      <c r="CS1147" s="190" t="str">
        <f t="shared" si="1377"/>
        <v>CS$19</v>
      </c>
      <c r="CT1147" s="190" t="str">
        <f t="shared" si="1377"/>
        <v>CT$19</v>
      </c>
      <c r="CU1147" s="190" t="str">
        <f t="shared" si="1377"/>
        <v>CU$19</v>
      </c>
      <c r="CV1147" s="190" t="str">
        <f t="shared" si="1377"/>
        <v>CV$19</v>
      </c>
      <c r="CW1147" s="190" t="str">
        <f t="shared" si="1377"/>
        <v>CW$19</v>
      </c>
      <c r="CX1147" s="190" t="str">
        <f t="shared" si="1377"/>
        <v>CX$19</v>
      </c>
      <c r="CY1147" s="190" t="str">
        <f t="shared" si="1377"/>
        <v>CY$19</v>
      </c>
      <c r="CZ1147" s="190" t="str">
        <f t="shared" si="1377"/>
        <v>CZ$19</v>
      </c>
      <c r="DA1147" s="190" t="str">
        <f t="shared" si="1377"/>
        <v>DA$19</v>
      </c>
      <c r="DB1147" s="190" t="str">
        <f t="shared" si="1377"/>
        <v>DB$19</v>
      </c>
      <c r="DC1147" s="190" t="str">
        <f t="shared" si="1377"/>
        <v>DC$19</v>
      </c>
      <c r="DD1147" s="190" t="str">
        <f t="shared" si="1377"/>
        <v>DD$19</v>
      </c>
      <c r="DE1147" s="190" t="str">
        <f t="shared" si="1377"/>
        <v>DE$19</v>
      </c>
      <c r="DF1147" s="190" t="str">
        <f t="shared" si="1377"/>
        <v>DF$19</v>
      </c>
      <c r="DG1147" s="190" t="str">
        <f t="shared" si="1377"/>
        <v>DG$19</v>
      </c>
      <c r="DH1147" s="190" t="str">
        <f t="shared" si="1377"/>
        <v>DH$19</v>
      </c>
      <c r="DI1147" s="190" t="str">
        <f t="shared" si="1377"/>
        <v>DI$19</v>
      </c>
      <c r="DJ1147" s="190" t="str">
        <f t="shared" si="1377"/>
        <v>DJ$19</v>
      </c>
      <c r="DK1147" s="190" t="str">
        <f t="shared" si="1377"/>
        <v>DK$19</v>
      </c>
      <c r="DL1147" s="190" t="str">
        <f t="shared" si="1377"/>
        <v>DL$19</v>
      </c>
    </row>
    <row r="1148" spans="1:116" x14ac:dyDescent="0.4">
      <c r="A1148" s="31" t="s">
        <v>218</v>
      </c>
      <c r="B1148" s="31" t="s">
        <v>81</v>
      </c>
      <c r="C1148" s="31"/>
      <c r="D1148" t="s">
        <v>768</v>
      </c>
      <c r="E1148" s="8" t="str">
        <f t="shared" ref="E1148:E1201" si="1378">ROW()&amp;" "&amp;D1148</f>
        <v>1148 FAINTR-S</v>
      </c>
      <c r="F1148" t="s">
        <v>446</v>
      </c>
      <c r="G1148" s="66" t="s">
        <v>253</v>
      </c>
      <c r="H1148" s="22"/>
      <c r="I1148" s="306"/>
      <c r="J1148" s="306"/>
      <c r="K1148" s="22"/>
      <c r="L1148" s="22"/>
      <c r="M1148" s="22"/>
      <c r="N1148" s="22"/>
      <c r="O1148" s="22"/>
      <c r="P1148" s="22"/>
      <c r="R1148" s="66"/>
      <c r="S1148" s="307"/>
      <c r="T1148" s="307"/>
      <c r="U1148" s="307"/>
      <c r="V1148" s="307"/>
      <c r="W1148" s="307"/>
      <c r="X1148" s="307"/>
      <c r="Y1148" s="307"/>
      <c r="Z1148" s="307"/>
      <c r="AA1148" s="307"/>
      <c r="AB1148" s="307"/>
      <c r="AC1148" s="307"/>
      <c r="AD1148" s="307"/>
      <c r="AE1148" s="307"/>
      <c r="AF1148" s="307"/>
      <c r="AG1148" s="307"/>
      <c r="AH1148" s="307"/>
      <c r="AI1148" s="307"/>
      <c r="AJ1148" s="307"/>
      <c r="AK1148" s="307"/>
      <c r="AL1148" s="307"/>
      <c r="AM1148" s="307"/>
      <c r="AN1148" s="307"/>
      <c r="AO1148" s="307"/>
      <c r="AP1148" s="307"/>
      <c r="AQ1148" s="307"/>
      <c r="AR1148" s="307"/>
      <c r="AS1148" s="307"/>
      <c r="AT1148" s="307"/>
      <c r="AU1148" s="307"/>
      <c r="AV1148" s="307"/>
      <c r="AW1148" s="307"/>
      <c r="AX1148" s="307"/>
      <c r="AY1148" s="307"/>
      <c r="AZ1148" s="307"/>
      <c r="BA1148" s="307"/>
      <c r="BB1148" s="307"/>
      <c r="BC1148" s="307"/>
      <c r="BD1148" s="307"/>
      <c r="BE1148" s="307"/>
      <c r="BF1148" s="307"/>
      <c r="BG1148" s="307"/>
      <c r="BH1148" s="307"/>
      <c r="BI1148" s="307"/>
      <c r="BJ1148" s="307"/>
      <c r="BK1148" s="307"/>
      <c r="BL1148" s="307"/>
      <c r="BM1148" s="307"/>
      <c r="BN1148" s="307"/>
      <c r="BO1148" s="307"/>
      <c r="BP1148" s="307"/>
      <c r="BQ1148" s="307"/>
      <c r="BR1148" s="307"/>
      <c r="BS1148" s="307"/>
      <c r="BT1148" s="307"/>
      <c r="BU1148" s="307"/>
      <c r="BV1148" s="307"/>
      <c r="BW1148" s="307"/>
      <c r="BX1148" s="307"/>
      <c r="BY1148" s="307"/>
      <c r="BZ1148" s="307"/>
      <c r="CA1148" s="307"/>
      <c r="CB1148" s="307"/>
      <c r="CC1148" s="307"/>
      <c r="CD1148" s="307"/>
      <c r="CE1148" s="307"/>
      <c r="CF1148" s="307"/>
      <c r="CG1148" s="307"/>
      <c r="CH1148" s="307"/>
      <c r="CI1148" s="307"/>
      <c r="CJ1148" s="307"/>
      <c r="CK1148" s="307"/>
      <c r="CL1148" s="307"/>
      <c r="CN1148" s="306"/>
      <c r="CO1148" s="307"/>
      <c r="CP1148" s="307"/>
      <c r="CQ1148" s="307"/>
      <c r="CR1148" s="307"/>
      <c r="CS1148" s="307"/>
      <c r="CT1148" s="307"/>
      <c r="CU1148" s="307"/>
      <c r="CV1148" s="307"/>
      <c r="CW1148" s="307"/>
      <c r="CX1148" s="307"/>
      <c r="CY1148" s="307"/>
      <c r="CZ1148" s="307"/>
      <c r="DA1148" s="307"/>
      <c r="DB1148" s="307"/>
      <c r="DC1148" s="307"/>
      <c r="DD1148" s="307"/>
      <c r="DE1148" s="307"/>
      <c r="DF1148" s="307"/>
      <c r="DG1148" s="307"/>
      <c r="DH1148" s="307"/>
      <c r="DI1148" s="307"/>
      <c r="DJ1148" s="307"/>
      <c r="DK1148" s="307"/>
      <c r="DL1148" s="307"/>
    </row>
    <row r="1149" spans="1:116" x14ac:dyDescent="0.4">
      <c r="B1149" s="8" t="str">
        <f>E1149</f>
        <v>1149 FAINTR-S</v>
      </c>
      <c r="D1149" t="s">
        <v>768</v>
      </c>
      <c r="E1149" s="8" t="str">
        <f t="shared" ref="E1149" si="1379">ROW()&amp;" "&amp;D1149</f>
        <v>1149 FAINTR-S</v>
      </c>
      <c r="G1149" s="129" t="str">
        <f>"Assumptions - "&amp;G1148</f>
        <v>Assumptions - Revenue driven intangible assets:</v>
      </c>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1:116" x14ac:dyDescent="0.4">
      <c r="B1150" s="8" t="str">
        <f>E1150</f>
        <v>1150 FAINTR-S</v>
      </c>
      <c r="C1150" s="8"/>
      <c r="D1150" t="s">
        <v>768</v>
      </c>
      <c r="E1150" s="8" t="str">
        <f t="shared" si="1378"/>
        <v>1150 FAINTR-S</v>
      </c>
      <c r="G1150" s="145" t="s">
        <v>206</v>
      </c>
      <c r="H1150" s="57">
        <v>5</v>
      </c>
      <c r="S1150" s="72"/>
      <c r="T1150" s="72"/>
      <c r="U1150" s="72"/>
      <c r="V1150" s="72"/>
      <c r="W1150" s="72"/>
      <c r="X1150" s="72"/>
      <c r="Y1150" s="72"/>
      <c r="Z1150" s="72"/>
      <c r="AA1150" s="72"/>
      <c r="AB1150" s="72"/>
      <c r="AC1150" s="72"/>
      <c r="AD1150" s="72"/>
      <c r="AE1150" s="72"/>
      <c r="AF1150" s="72"/>
      <c r="AG1150" s="72"/>
      <c r="AH1150" s="72"/>
      <c r="AI1150" s="72"/>
      <c r="AJ1150" s="72"/>
      <c r="AK1150" s="72"/>
      <c r="AL1150" s="72"/>
      <c r="AM1150" s="72"/>
      <c r="AN1150" s="72"/>
      <c r="AO1150" s="72"/>
      <c r="AP1150" s="72"/>
      <c r="AQ1150" s="72"/>
      <c r="AR1150" s="72"/>
      <c r="AS1150" s="72"/>
      <c r="AT1150" s="72"/>
      <c r="AU1150" s="72"/>
      <c r="AV1150" s="72"/>
      <c r="AW1150" s="72"/>
      <c r="AX1150" s="72"/>
      <c r="AY1150" s="72"/>
      <c r="AZ1150" s="72"/>
      <c r="BA1150" s="72"/>
      <c r="BB1150" s="72"/>
      <c r="BC1150" s="72"/>
      <c r="BD1150" s="72"/>
      <c r="BE1150" s="72"/>
      <c r="BF1150" s="72"/>
      <c r="BG1150" s="72"/>
      <c r="BH1150" s="72"/>
      <c r="BI1150" s="72"/>
      <c r="BJ1150" s="72"/>
      <c r="BK1150" s="72"/>
      <c r="BL1150" s="72"/>
      <c r="BM1150" s="72"/>
      <c r="BN1150" s="72"/>
      <c r="BO1150" s="72"/>
      <c r="BP1150" s="72"/>
      <c r="BQ1150" s="72"/>
      <c r="BR1150" s="72"/>
      <c r="BS1150" s="72"/>
      <c r="BT1150" s="72"/>
      <c r="BU1150" s="72"/>
      <c r="BV1150" s="72"/>
      <c r="BW1150" s="72"/>
      <c r="BX1150" s="72"/>
      <c r="BY1150" s="72"/>
      <c r="BZ1150" s="72"/>
      <c r="CA1150" s="72"/>
      <c r="CB1150" s="72"/>
      <c r="CC1150" s="72"/>
      <c r="CD1150" s="72"/>
      <c r="CE1150" s="72"/>
      <c r="CF1150" s="72"/>
      <c r="CG1150" s="72"/>
      <c r="CH1150" s="72"/>
      <c r="CI1150" s="72"/>
      <c r="CJ1150" s="72"/>
      <c r="CK1150" s="72"/>
      <c r="CL1150" s="72"/>
      <c r="CO1150" s="72"/>
      <c r="CP1150" s="72"/>
      <c r="CQ1150" s="72"/>
      <c r="CR1150" s="72"/>
      <c r="CS1150" s="72"/>
      <c r="CT1150" s="72"/>
      <c r="CU1150" s="72"/>
      <c r="CV1150" s="72"/>
      <c r="CW1150" s="72"/>
      <c r="CX1150" s="72"/>
      <c r="CY1150" s="72"/>
      <c r="CZ1150" s="72"/>
      <c r="DA1150" s="72"/>
      <c r="DB1150" s="72"/>
      <c r="DC1150" s="72"/>
      <c r="DD1150" s="72"/>
      <c r="DE1150" s="72"/>
      <c r="DF1150" s="72"/>
      <c r="DG1150" s="72"/>
      <c r="DH1150" s="72"/>
      <c r="DI1150" s="72"/>
      <c r="DJ1150" s="72"/>
      <c r="DK1150" s="72"/>
      <c r="DL1150" s="72"/>
    </row>
    <row r="1151" spans="1:116" x14ac:dyDescent="0.4">
      <c r="B1151" s="8" t="str">
        <f>E1151</f>
        <v>1151 FAINTR-S</v>
      </c>
      <c r="C1151" s="8"/>
      <c r="D1151" t="s">
        <v>768</v>
      </c>
      <c r="E1151" s="8" t="str">
        <f t="shared" si="1378"/>
        <v>1151 FAINTR-S</v>
      </c>
      <c r="G1151" s="145" t="s">
        <v>207</v>
      </c>
      <c r="H1151" s="57">
        <v>0</v>
      </c>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c r="DK1151" s="72"/>
      <c r="DL1151" s="72"/>
    </row>
    <row r="1152" spans="1:116" x14ac:dyDescent="0.4">
      <c r="B1152" s="8"/>
      <c r="C1152" s="8"/>
      <c r="D1152" t="s">
        <v>768</v>
      </c>
      <c r="E1152" s="8" t="str">
        <f t="shared" si="1378"/>
        <v>1152 FAINTR-S</v>
      </c>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c r="DK1152" s="72"/>
      <c r="DL1152" s="72"/>
    </row>
    <row r="1153" spans="2:116" x14ac:dyDescent="0.4">
      <c r="B1153" s="8"/>
      <c r="C1153" s="8"/>
      <c r="D1153" t="s">
        <v>768</v>
      </c>
      <c r="E1153" s="8" t="str">
        <f t="shared" ref="E1153" si="1380">ROW()&amp;" "&amp;D1153</f>
        <v>1153 FAINTR-S</v>
      </c>
      <c r="G1153" s="95" t="str">
        <f>G1155&amp;":"</f>
        <v>Investment in intangibles - Revenue driven intangible assets:</v>
      </c>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c r="DK1153" s="72"/>
      <c r="DL1153" s="72"/>
    </row>
    <row r="1154" spans="2:116" x14ac:dyDescent="0.4">
      <c r="B1154" s="8" t="str">
        <f>E1154</f>
        <v>1154 FAINTR-S</v>
      </c>
      <c r="C1154" s="8"/>
      <c r="D1154" t="s">
        <v>768</v>
      </c>
      <c r="E1154" s="8" t="str">
        <f t="shared" si="1378"/>
        <v>1154 FAINTR-S</v>
      </c>
      <c r="G1154" s="145" t="s">
        <v>735</v>
      </c>
      <c r="K1154" s="18">
        <v>10</v>
      </c>
      <c r="L1154" s="18">
        <v>10</v>
      </c>
      <c r="M1154" s="18">
        <v>10</v>
      </c>
      <c r="N1154" s="18">
        <v>10</v>
      </c>
      <c r="O1154" s="18">
        <v>10</v>
      </c>
      <c r="P1154" s="18">
        <v>10</v>
      </c>
      <c r="S1154" s="147" cm="1">
        <f t="array" ref="S1154">INDEX($K:$Q,ROW(),MATCH(S$3,$K$2:$Q$2,0))</f>
        <v>10</v>
      </c>
      <c r="T1154" s="147" cm="1">
        <f t="array" ref="T1154">INDEX($K:$Q,ROW(),MATCH(T$3,$K$2:$Q$2,0))</f>
        <v>10</v>
      </c>
      <c r="U1154" s="147" cm="1">
        <f t="array" ref="U1154">INDEX($K:$Q,ROW(),MATCH(U$3,$K$2:$Q$2,0))</f>
        <v>10</v>
      </c>
      <c r="V1154" s="147" cm="1">
        <f t="array" ref="V1154">INDEX($K:$Q,ROW(),MATCH(V$3,$K$2:$Q$2,0))</f>
        <v>10</v>
      </c>
      <c r="W1154" s="147" cm="1">
        <f t="array" ref="W1154">INDEX($K:$Q,ROW(),MATCH(W$3,$K$2:$Q$2,0))</f>
        <v>10</v>
      </c>
      <c r="X1154" s="147" cm="1">
        <f t="array" ref="X1154">INDEX($K:$Q,ROW(),MATCH(X$3,$K$2:$Q$2,0))</f>
        <v>10</v>
      </c>
      <c r="Y1154" s="147" cm="1">
        <f t="array" ref="Y1154">INDEX($K:$Q,ROW(),MATCH(Y$3,$K$2:$Q$2,0))</f>
        <v>10</v>
      </c>
      <c r="Z1154" s="147" cm="1">
        <f t="array" ref="Z1154">INDEX($K:$Q,ROW(),MATCH(Z$3,$K$2:$Q$2,0))</f>
        <v>10</v>
      </c>
      <c r="AA1154" s="147" cm="1">
        <f t="array" ref="AA1154">INDEX($K:$Q,ROW(),MATCH(AA$3,$K$2:$Q$2,0))</f>
        <v>10</v>
      </c>
      <c r="AB1154" s="147" cm="1">
        <f t="array" ref="AB1154">INDEX($K:$Q,ROW(),MATCH(AB$3,$K$2:$Q$2,0))</f>
        <v>10</v>
      </c>
      <c r="AC1154" s="147" cm="1">
        <f t="array" ref="AC1154">INDEX($K:$Q,ROW(),MATCH(AC$3,$K$2:$Q$2,0))</f>
        <v>10</v>
      </c>
      <c r="AD1154" s="147" cm="1">
        <f t="array" ref="AD1154">INDEX($K:$Q,ROW(),MATCH(AD$3,$K$2:$Q$2,0))</f>
        <v>10</v>
      </c>
      <c r="AE1154" s="147" cm="1">
        <f t="array" ref="AE1154">INDEX($K:$Q,ROW(),MATCH(AE$3,$K$2:$Q$2,0))</f>
        <v>10</v>
      </c>
      <c r="AF1154" s="147" cm="1">
        <f t="array" ref="AF1154">INDEX($K:$Q,ROW(),MATCH(AF$3,$K$2:$Q$2,0))</f>
        <v>10</v>
      </c>
      <c r="AG1154" s="147" cm="1">
        <f t="array" ref="AG1154">INDEX($K:$Q,ROW(),MATCH(AG$3,$K$2:$Q$2,0))</f>
        <v>10</v>
      </c>
      <c r="AH1154" s="147" cm="1">
        <f t="array" ref="AH1154">INDEX($K:$Q,ROW(),MATCH(AH$3,$K$2:$Q$2,0))</f>
        <v>10</v>
      </c>
      <c r="AI1154" s="147" cm="1">
        <f t="array" ref="AI1154">INDEX($K:$Q,ROW(),MATCH(AI$3,$K$2:$Q$2,0))</f>
        <v>10</v>
      </c>
      <c r="AJ1154" s="147" cm="1">
        <f t="array" ref="AJ1154">INDEX($K:$Q,ROW(),MATCH(AJ$3,$K$2:$Q$2,0))</f>
        <v>10</v>
      </c>
      <c r="AK1154" s="147" cm="1">
        <f t="array" ref="AK1154">INDEX($K:$Q,ROW(),MATCH(AK$3,$K$2:$Q$2,0))</f>
        <v>10</v>
      </c>
      <c r="AL1154" s="147" cm="1">
        <f t="array" ref="AL1154">INDEX($K:$Q,ROW(),MATCH(AL$3,$K$2:$Q$2,0))</f>
        <v>10</v>
      </c>
      <c r="AM1154" s="147" cm="1">
        <f t="array" ref="AM1154">INDEX($K:$Q,ROW(),MATCH(AM$3,$K$2:$Q$2,0))</f>
        <v>10</v>
      </c>
      <c r="AN1154" s="147" cm="1">
        <f t="array" ref="AN1154">INDEX($K:$Q,ROW(),MATCH(AN$3,$K$2:$Q$2,0))</f>
        <v>10</v>
      </c>
      <c r="AO1154" s="147" cm="1">
        <f t="array" ref="AO1154">INDEX($K:$Q,ROW(),MATCH(AO$3,$K$2:$Q$2,0))</f>
        <v>10</v>
      </c>
      <c r="AP1154" s="147" cm="1">
        <f t="array" ref="AP1154">INDEX($K:$Q,ROW(),MATCH(AP$3,$K$2:$Q$2,0))</f>
        <v>10</v>
      </c>
      <c r="AQ1154" s="147" cm="1">
        <f t="array" ref="AQ1154">INDEX($K:$Q,ROW(),MATCH(AQ$3,$K$2:$Q$2,0))</f>
        <v>10</v>
      </c>
      <c r="AR1154" s="147" cm="1">
        <f t="array" ref="AR1154">INDEX($K:$Q,ROW(),MATCH(AR$3,$K$2:$Q$2,0))</f>
        <v>10</v>
      </c>
      <c r="AS1154" s="147" cm="1">
        <f t="array" ref="AS1154">INDEX($K:$Q,ROW(),MATCH(AS$3,$K$2:$Q$2,0))</f>
        <v>10</v>
      </c>
      <c r="AT1154" s="147" cm="1">
        <f t="array" ref="AT1154">INDEX($K:$Q,ROW(),MATCH(AT$3,$K$2:$Q$2,0))</f>
        <v>10</v>
      </c>
      <c r="AU1154" s="147" cm="1">
        <f t="array" ref="AU1154">INDEX($K:$Q,ROW(),MATCH(AU$3,$K$2:$Q$2,0))</f>
        <v>10</v>
      </c>
      <c r="AV1154" s="147" cm="1">
        <f t="array" ref="AV1154">INDEX($K:$Q,ROW(),MATCH(AV$3,$K$2:$Q$2,0))</f>
        <v>10</v>
      </c>
      <c r="AW1154" s="147" cm="1">
        <f t="array" ref="AW1154">INDEX($K:$Q,ROW(),MATCH(AW$3,$K$2:$Q$2,0))</f>
        <v>10</v>
      </c>
      <c r="AX1154" s="147" cm="1">
        <f t="array" ref="AX1154">INDEX($K:$Q,ROW(),MATCH(AX$3,$K$2:$Q$2,0))</f>
        <v>10</v>
      </c>
      <c r="AY1154" s="147" cm="1">
        <f t="array" ref="AY1154">INDEX($K:$Q,ROW(),MATCH(AY$3,$K$2:$Q$2,0))</f>
        <v>10</v>
      </c>
      <c r="AZ1154" s="147" cm="1">
        <f t="array" ref="AZ1154">INDEX($K:$Q,ROW(),MATCH(AZ$3,$K$2:$Q$2,0))</f>
        <v>10</v>
      </c>
      <c r="BA1154" s="147" cm="1">
        <f t="array" ref="BA1154">INDEX($K:$Q,ROW(),MATCH(BA$3,$K$2:$Q$2,0))</f>
        <v>10</v>
      </c>
      <c r="BB1154" s="147" cm="1">
        <f t="array" ref="BB1154">INDEX($K:$Q,ROW(),MATCH(BB$3,$K$2:$Q$2,0))</f>
        <v>10</v>
      </c>
      <c r="BC1154" s="147" cm="1">
        <f t="array" ref="BC1154">INDEX($K:$Q,ROW(),MATCH(BC$3,$K$2:$Q$2,0))</f>
        <v>10</v>
      </c>
      <c r="BD1154" s="147" cm="1">
        <f t="array" ref="BD1154">INDEX($K:$Q,ROW(),MATCH(BD$3,$K$2:$Q$2,0))</f>
        <v>10</v>
      </c>
      <c r="BE1154" s="147" cm="1">
        <f t="array" ref="BE1154">INDEX($K:$Q,ROW(),MATCH(BE$3,$K$2:$Q$2,0))</f>
        <v>10</v>
      </c>
      <c r="BF1154" s="147" cm="1">
        <f t="array" ref="BF1154">INDEX($K:$Q,ROW(),MATCH(BF$3,$K$2:$Q$2,0))</f>
        <v>10</v>
      </c>
      <c r="BG1154" s="147" cm="1">
        <f t="array" ref="BG1154">INDEX($K:$Q,ROW(),MATCH(BG$3,$K$2:$Q$2,0))</f>
        <v>10</v>
      </c>
      <c r="BH1154" s="147" cm="1">
        <f t="array" ref="BH1154">INDEX($K:$Q,ROW(),MATCH(BH$3,$K$2:$Q$2,0))</f>
        <v>10</v>
      </c>
      <c r="BI1154" s="147" cm="1">
        <f t="array" ref="BI1154">INDEX($K:$Q,ROW(),MATCH(BI$3,$K$2:$Q$2,0))</f>
        <v>10</v>
      </c>
      <c r="BJ1154" s="147" cm="1">
        <f t="array" ref="BJ1154">INDEX($K:$Q,ROW(),MATCH(BJ$3,$K$2:$Q$2,0))</f>
        <v>10</v>
      </c>
      <c r="BK1154" s="147" cm="1">
        <f t="array" ref="BK1154">INDEX($K:$Q,ROW(),MATCH(BK$3,$K$2:$Q$2,0))</f>
        <v>10</v>
      </c>
      <c r="BL1154" s="147" cm="1">
        <f t="array" ref="BL1154">INDEX($K:$Q,ROW(),MATCH(BL$3,$K$2:$Q$2,0))</f>
        <v>10</v>
      </c>
      <c r="BM1154" s="147" cm="1">
        <f t="array" ref="BM1154">INDEX($K:$Q,ROW(),MATCH(BM$3,$K$2:$Q$2,0))</f>
        <v>10</v>
      </c>
      <c r="BN1154" s="147" cm="1">
        <f t="array" ref="BN1154">INDEX($K:$Q,ROW(),MATCH(BN$3,$K$2:$Q$2,0))</f>
        <v>10</v>
      </c>
      <c r="BO1154" s="147" cm="1">
        <f t="array" ref="BO1154">INDEX($K:$Q,ROW(),MATCH(BO$3,$K$2:$Q$2,0))</f>
        <v>10</v>
      </c>
      <c r="BP1154" s="147" cm="1">
        <f t="array" ref="BP1154">INDEX($K:$Q,ROW(),MATCH(BP$3,$K$2:$Q$2,0))</f>
        <v>10</v>
      </c>
      <c r="BQ1154" s="147" cm="1">
        <f t="array" ref="BQ1154">INDEX($K:$Q,ROW(),MATCH(BQ$3,$K$2:$Q$2,0))</f>
        <v>10</v>
      </c>
      <c r="BR1154" s="147" cm="1">
        <f t="array" ref="BR1154">INDEX($K:$Q,ROW(),MATCH(BR$3,$K$2:$Q$2,0))</f>
        <v>10</v>
      </c>
      <c r="BS1154" s="147" cm="1">
        <f t="array" ref="BS1154">INDEX($K:$Q,ROW(),MATCH(BS$3,$K$2:$Q$2,0))</f>
        <v>10</v>
      </c>
      <c r="BT1154" s="147" cm="1">
        <f t="array" ref="BT1154">INDEX($K:$Q,ROW(),MATCH(BT$3,$K$2:$Q$2,0))</f>
        <v>10</v>
      </c>
      <c r="BU1154" s="147" cm="1">
        <f t="array" ref="BU1154">INDEX($K:$Q,ROW(),MATCH(BU$3,$K$2:$Q$2,0))</f>
        <v>10</v>
      </c>
      <c r="BV1154" s="147" cm="1">
        <f t="array" ref="BV1154">INDEX($K:$Q,ROW(),MATCH(BV$3,$K$2:$Q$2,0))</f>
        <v>10</v>
      </c>
      <c r="BW1154" s="147" cm="1">
        <f t="array" ref="BW1154">INDEX($K:$Q,ROW(),MATCH(BW$3,$K$2:$Q$2,0))</f>
        <v>10</v>
      </c>
      <c r="BX1154" s="147" cm="1">
        <f t="array" ref="BX1154">INDEX($K:$Q,ROW(),MATCH(BX$3,$K$2:$Q$2,0))</f>
        <v>10</v>
      </c>
      <c r="BY1154" s="147" cm="1">
        <f t="array" ref="BY1154">INDEX($K:$Q,ROW(),MATCH(BY$3,$K$2:$Q$2,0))</f>
        <v>10</v>
      </c>
      <c r="BZ1154" s="147" cm="1">
        <f t="array" ref="BZ1154">INDEX($K:$Q,ROW(),MATCH(BZ$3,$K$2:$Q$2,0))</f>
        <v>10</v>
      </c>
      <c r="CA1154" s="147" cm="1">
        <f t="array" ref="CA1154">INDEX($K:$Q,ROW(),MATCH(CA$3,$K$2:$Q$2,0))</f>
        <v>10</v>
      </c>
      <c r="CB1154" s="147" cm="1">
        <f t="array" ref="CB1154">INDEX($K:$Q,ROW(),MATCH(CB$3,$K$2:$Q$2,0))</f>
        <v>10</v>
      </c>
      <c r="CC1154" s="147" cm="1">
        <f t="array" ref="CC1154">INDEX($K:$Q,ROW(),MATCH(CC$3,$K$2:$Q$2,0))</f>
        <v>10</v>
      </c>
      <c r="CD1154" s="147" cm="1">
        <f t="array" ref="CD1154">INDEX($K:$Q,ROW(),MATCH(CD$3,$K$2:$Q$2,0))</f>
        <v>10</v>
      </c>
      <c r="CE1154" s="147" cm="1">
        <f t="array" ref="CE1154">INDEX($K:$Q,ROW(),MATCH(CE$3,$K$2:$Q$2,0))</f>
        <v>10</v>
      </c>
      <c r="CF1154" s="147" cm="1">
        <f t="array" ref="CF1154">INDEX($K:$Q,ROW(),MATCH(CF$3,$K$2:$Q$2,0))</f>
        <v>10</v>
      </c>
      <c r="CG1154" s="147" cm="1">
        <f t="array" ref="CG1154">INDEX($K:$Q,ROW(),MATCH(CG$3,$K$2:$Q$2,0))</f>
        <v>10</v>
      </c>
      <c r="CH1154" s="147" cm="1">
        <f t="array" ref="CH1154">INDEX($K:$Q,ROW(),MATCH(CH$3,$K$2:$Q$2,0))</f>
        <v>10</v>
      </c>
      <c r="CI1154" s="147" cm="1">
        <f t="array" ref="CI1154">INDEX($K:$Q,ROW(),MATCH(CI$3,$K$2:$Q$2,0))</f>
        <v>10</v>
      </c>
      <c r="CJ1154" s="147" cm="1">
        <f t="array" ref="CJ1154">INDEX($K:$Q,ROW(),MATCH(CJ$3,$K$2:$Q$2,0))</f>
        <v>10</v>
      </c>
      <c r="CK1154" s="147" cm="1">
        <f t="array" ref="CK1154">INDEX($K:$Q,ROW(),MATCH(CK$3,$K$2:$Q$2,0))</f>
        <v>10</v>
      </c>
      <c r="CL1154" s="147" cm="1">
        <f t="array" ref="CL1154">INDEX($K:$Q,ROW(),MATCH(CL$3,$K$2:$Q$2,0))</f>
        <v>10</v>
      </c>
      <c r="CO1154" s="147" t="e" cm="1">
        <f t="array" ref="CO1154">INDEX($K:$Q,ROW(),MATCH(CO$3,$K$2:$Q$2,0))</f>
        <v>#N/A</v>
      </c>
      <c r="CP1154" s="147" t="e" cm="1">
        <f t="array" ref="CP1154">INDEX($K:$Q,ROW(),MATCH(CP$3,$K$2:$Q$2,0))</f>
        <v>#N/A</v>
      </c>
      <c r="CQ1154" s="147" t="e" cm="1">
        <f t="array" ref="CQ1154">INDEX($K:$Q,ROW(),MATCH(CQ$3,$K$2:$Q$2,0))</f>
        <v>#N/A</v>
      </c>
      <c r="CR1154" s="147" t="e" cm="1">
        <f t="array" ref="CR1154">INDEX($K:$Q,ROW(),MATCH(CR$3,$K$2:$Q$2,0))</f>
        <v>#N/A</v>
      </c>
      <c r="CS1154" s="147" t="e" cm="1">
        <f t="array" ref="CS1154">INDEX($K:$Q,ROW(),MATCH(CS$3,$K$2:$Q$2,0))</f>
        <v>#N/A</v>
      </c>
      <c r="CT1154" s="147" t="e" cm="1">
        <f t="array" ref="CT1154">INDEX($K:$Q,ROW(),MATCH(CT$3,$K$2:$Q$2,0))</f>
        <v>#N/A</v>
      </c>
      <c r="CU1154" s="147" t="e" cm="1">
        <f t="array" ref="CU1154">INDEX($K:$Q,ROW(),MATCH(CU$3,$K$2:$Q$2,0))</f>
        <v>#N/A</v>
      </c>
      <c r="CV1154" s="147" t="e" cm="1">
        <f t="array" ref="CV1154">INDEX($K:$Q,ROW(),MATCH(CV$3,$K$2:$Q$2,0))</f>
        <v>#N/A</v>
      </c>
      <c r="CW1154" s="147" t="e" cm="1">
        <f t="array" ref="CW1154">INDEX($K:$Q,ROW(),MATCH(CW$3,$K$2:$Q$2,0))</f>
        <v>#N/A</v>
      </c>
      <c r="CX1154" s="147" t="e" cm="1">
        <f t="array" ref="CX1154">INDEX($K:$Q,ROW(),MATCH(CX$3,$K$2:$Q$2,0))</f>
        <v>#N/A</v>
      </c>
      <c r="CY1154" s="147" t="e" cm="1">
        <f t="array" ref="CY1154">INDEX($K:$Q,ROW(),MATCH(CY$3,$K$2:$Q$2,0))</f>
        <v>#N/A</v>
      </c>
      <c r="CZ1154" s="147" t="e" cm="1">
        <f t="array" ref="CZ1154">INDEX($K:$Q,ROW(),MATCH(CZ$3,$K$2:$Q$2,0))</f>
        <v>#N/A</v>
      </c>
      <c r="DA1154" s="147" t="e" cm="1">
        <f t="array" ref="DA1154">INDEX($K:$Q,ROW(),MATCH(DA$3,$K$2:$Q$2,0))</f>
        <v>#N/A</v>
      </c>
      <c r="DB1154" s="147" t="e" cm="1">
        <f t="array" ref="DB1154">INDEX($K:$Q,ROW(),MATCH(DB$3,$K$2:$Q$2,0))</f>
        <v>#N/A</v>
      </c>
      <c r="DC1154" s="147" t="e" cm="1">
        <f t="array" ref="DC1154">INDEX($K:$Q,ROW(),MATCH(DC$3,$K$2:$Q$2,0))</f>
        <v>#N/A</v>
      </c>
      <c r="DD1154" s="147" t="e" cm="1">
        <f t="array" ref="DD1154">INDEX($K:$Q,ROW(),MATCH(DD$3,$K$2:$Q$2,0))</f>
        <v>#N/A</v>
      </c>
      <c r="DE1154" s="147" t="e" cm="1">
        <f t="array" ref="DE1154">INDEX($K:$Q,ROW(),MATCH(DE$3,$K$2:$Q$2,0))</f>
        <v>#N/A</v>
      </c>
      <c r="DF1154" s="147" t="e" cm="1">
        <f t="array" ref="DF1154">INDEX($K:$Q,ROW(),MATCH(DF$3,$K$2:$Q$2,0))</f>
        <v>#N/A</v>
      </c>
      <c r="DG1154" s="147" t="e" cm="1">
        <f t="array" ref="DG1154">INDEX($K:$Q,ROW(),MATCH(DG$3,$K$2:$Q$2,0))</f>
        <v>#N/A</v>
      </c>
      <c r="DH1154" s="147" t="e" cm="1">
        <f t="array" ref="DH1154">INDEX($K:$Q,ROW(),MATCH(DH$3,$K$2:$Q$2,0))</f>
        <v>#N/A</v>
      </c>
      <c r="DI1154" s="147" t="e" cm="1">
        <f t="array" ref="DI1154">INDEX($K:$Q,ROW(),MATCH(DI$3,$K$2:$Q$2,0))</f>
        <v>#N/A</v>
      </c>
      <c r="DJ1154" s="147" t="e" cm="1">
        <f t="array" ref="DJ1154">INDEX($K:$Q,ROW(),MATCH(DJ$3,$K$2:$Q$2,0))</f>
        <v>#N/A</v>
      </c>
      <c r="DK1154" s="147" t="e" cm="1">
        <f t="array" ref="DK1154">INDEX($K:$Q,ROW(),MATCH(DK$3,$K$2:$Q$2,0))</f>
        <v>#N/A</v>
      </c>
      <c r="DL1154" s="147" t="e" cm="1">
        <f t="array" ref="DL1154">INDEX($K:$Q,ROW(),MATCH(DL$3,$K$2:$Q$2,0))</f>
        <v>#N/A</v>
      </c>
    </row>
    <row r="1155" spans="2:116" x14ac:dyDescent="0.4">
      <c r="B1155" s="8"/>
      <c r="C1155" s="8" t="s">
        <v>235</v>
      </c>
      <c r="D1155" t="s">
        <v>768</v>
      </c>
      <c r="E1155" s="8" t="str">
        <f t="shared" si="1378"/>
        <v>1155 FAINTR-S</v>
      </c>
      <c r="G1155" s="126" t="str">
        <f>"Investment in intangibles - "&amp;SUBSTITUTE(G1148,":","")</f>
        <v>Investment in intangibles - Revenue driven intangible assets</v>
      </c>
      <c r="I1155" s="74"/>
      <c r="J1155" s="74"/>
      <c r="K1155" s="118">
        <f ca="1">SUMIF($4:$4,K$2,1155:1155)</f>
        <v>-100</v>
      </c>
      <c r="L1155" s="118">
        <f ca="1">SUMIF($4:$4,L$2,1155:1155)</f>
        <v>-100</v>
      </c>
      <c r="M1155" s="118">
        <f t="shared" ref="M1155:P1155" ca="1" si="1381">SUMIF($4:$4,M$2,1155:1155)</f>
        <v>-100</v>
      </c>
      <c r="N1155" s="118">
        <f t="shared" ca="1" si="1381"/>
        <v>-100</v>
      </c>
      <c r="O1155" s="118">
        <f t="shared" ca="1" si="1381"/>
        <v>-100</v>
      </c>
      <c r="P1155" s="118">
        <f t="shared" ca="1" si="1381"/>
        <v>-100</v>
      </c>
      <c r="R1155" s="33"/>
      <c r="S1155" s="148" cm="1">
        <f t="array" aca="1" ref="S1155" ca="1">-S1154*INDIRECT(S1142)/1000</f>
        <v>-100</v>
      </c>
      <c r="T1155" s="148" cm="1">
        <f t="array" aca="1" ref="T1155" ca="1">-T1154*INDIRECT(T1142)/1000</f>
        <v>-100</v>
      </c>
      <c r="U1155" s="148" cm="1">
        <f t="array" aca="1" ref="U1155" ca="1">-U1154*INDIRECT(U1142)/1000</f>
        <v>-100</v>
      </c>
      <c r="V1155" s="148" cm="1">
        <f t="array" aca="1" ref="V1155" ca="1">-V1154*INDIRECT(V1142)/1000</f>
        <v>-100</v>
      </c>
      <c r="W1155" s="148" cm="1">
        <f t="array" aca="1" ref="W1155" ca="1">-W1154*INDIRECT(W1142)/1000</f>
        <v>-100</v>
      </c>
      <c r="X1155" s="148" cm="1">
        <f t="array" aca="1" ref="X1155" ca="1">-X1154*INDIRECT(X1142)/1000</f>
        <v>-100</v>
      </c>
      <c r="Y1155" s="148" cm="1">
        <f t="array" aca="1" ref="Y1155" ca="1">-Y1154*INDIRECT(Y1142)/1000</f>
        <v>-100</v>
      </c>
      <c r="Z1155" s="148" cm="1">
        <f t="array" aca="1" ref="Z1155" ca="1">-Z1154*INDIRECT(Z1142)/1000</f>
        <v>-100</v>
      </c>
      <c r="AA1155" s="148" cm="1">
        <f t="array" aca="1" ref="AA1155" ca="1">-AA1154*INDIRECT(AA1142)/1000</f>
        <v>-100</v>
      </c>
      <c r="AB1155" s="148" cm="1">
        <f t="array" aca="1" ref="AB1155" ca="1">-AB1154*INDIRECT(AB1142)/1000</f>
        <v>-100</v>
      </c>
      <c r="AC1155" s="148" cm="1">
        <f t="array" aca="1" ref="AC1155" ca="1">-AC1154*INDIRECT(AC1142)/1000</f>
        <v>-100</v>
      </c>
      <c r="AD1155" s="148" cm="1">
        <f t="array" aca="1" ref="AD1155" ca="1">-AD1154*INDIRECT(AD1142)/1000</f>
        <v>-100</v>
      </c>
      <c r="AE1155" s="148" cm="1">
        <f t="array" aca="1" ref="AE1155" ca="1">-AE1154*INDIRECT(AE1142)/1000</f>
        <v>-100</v>
      </c>
      <c r="AF1155" s="148" cm="1">
        <f t="array" aca="1" ref="AF1155" ca="1">-AF1154*INDIRECT(AF1142)/1000</f>
        <v>-100</v>
      </c>
      <c r="AG1155" s="148" cm="1">
        <f t="array" aca="1" ref="AG1155" ca="1">-AG1154*INDIRECT(AG1142)/1000</f>
        <v>-100</v>
      </c>
      <c r="AH1155" s="148" cm="1">
        <f t="array" aca="1" ref="AH1155" ca="1">-AH1154*INDIRECT(AH1142)/1000</f>
        <v>-100</v>
      </c>
      <c r="AI1155" s="148" cm="1">
        <f t="array" aca="1" ref="AI1155" ca="1">-AI1154*INDIRECT(AI1142)/1000</f>
        <v>-100</v>
      </c>
      <c r="AJ1155" s="148" cm="1">
        <f t="array" aca="1" ref="AJ1155" ca="1">-AJ1154*INDIRECT(AJ1142)/1000</f>
        <v>-100</v>
      </c>
      <c r="AK1155" s="148" cm="1">
        <f t="array" aca="1" ref="AK1155" ca="1">-AK1154*INDIRECT(AK1142)/1000</f>
        <v>-100</v>
      </c>
      <c r="AL1155" s="148" cm="1">
        <f t="array" aca="1" ref="AL1155" ca="1">-AL1154*INDIRECT(AL1142)/1000</f>
        <v>-100</v>
      </c>
      <c r="AM1155" s="148" cm="1">
        <f t="array" aca="1" ref="AM1155" ca="1">-AM1154*INDIRECT(AM1142)/1000</f>
        <v>-100</v>
      </c>
      <c r="AN1155" s="148" cm="1">
        <f t="array" aca="1" ref="AN1155" ca="1">-AN1154*INDIRECT(AN1142)/1000</f>
        <v>-100</v>
      </c>
      <c r="AO1155" s="148" cm="1">
        <f t="array" aca="1" ref="AO1155" ca="1">-AO1154*INDIRECT(AO1142)/1000</f>
        <v>-100</v>
      </c>
      <c r="AP1155" s="148" cm="1">
        <f t="array" aca="1" ref="AP1155" ca="1">-AP1154*INDIRECT(AP1142)/1000</f>
        <v>-100</v>
      </c>
      <c r="AQ1155" s="148" cm="1">
        <f t="array" aca="1" ref="AQ1155" ca="1">-AQ1154*INDIRECT(AQ1142)/1000</f>
        <v>-100</v>
      </c>
      <c r="AR1155" s="148" cm="1">
        <f t="array" aca="1" ref="AR1155" ca="1">-AR1154*INDIRECT(AR1142)/1000</f>
        <v>-100</v>
      </c>
      <c r="AS1155" s="148" cm="1">
        <f t="array" aca="1" ref="AS1155" ca="1">-AS1154*INDIRECT(AS1142)/1000</f>
        <v>-100</v>
      </c>
      <c r="AT1155" s="148" cm="1">
        <f t="array" aca="1" ref="AT1155" ca="1">-AT1154*INDIRECT(AT1142)/1000</f>
        <v>-100</v>
      </c>
      <c r="AU1155" s="148" cm="1">
        <f t="array" aca="1" ref="AU1155" ca="1">-AU1154*INDIRECT(AU1142)/1000</f>
        <v>-100</v>
      </c>
      <c r="AV1155" s="148" cm="1">
        <f t="array" aca="1" ref="AV1155" ca="1">-AV1154*INDIRECT(AV1142)/1000</f>
        <v>-100</v>
      </c>
      <c r="AW1155" s="148" cm="1">
        <f t="array" aca="1" ref="AW1155" ca="1">-AW1154*INDIRECT(AW1142)/1000</f>
        <v>-100</v>
      </c>
      <c r="AX1155" s="148" cm="1">
        <f t="array" aca="1" ref="AX1155" ca="1">-AX1154*INDIRECT(AX1142)/1000</f>
        <v>-100</v>
      </c>
      <c r="AY1155" s="148" cm="1">
        <f t="array" aca="1" ref="AY1155" ca="1">-AY1154*INDIRECT(AY1142)/1000</f>
        <v>-100</v>
      </c>
      <c r="AZ1155" s="148" cm="1">
        <f t="array" aca="1" ref="AZ1155" ca="1">-AZ1154*INDIRECT(AZ1142)/1000</f>
        <v>-100</v>
      </c>
      <c r="BA1155" s="148" cm="1">
        <f t="array" aca="1" ref="BA1155" ca="1">-BA1154*INDIRECT(BA1142)/1000</f>
        <v>-100</v>
      </c>
      <c r="BB1155" s="148" cm="1">
        <f t="array" aca="1" ref="BB1155" ca="1">-BB1154*INDIRECT(BB1142)/1000</f>
        <v>-100</v>
      </c>
      <c r="BC1155" s="148" cm="1">
        <f t="array" aca="1" ref="BC1155" ca="1">-BC1154*INDIRECT(BC1142)/1000</f>
        <v>-100</v>
      </c>
      <c r="BD1155" s="148" cm="1">
        <f t="array" aca="1" ref="BD1155" ca="1">-BD1154*INDIRECT(BD1142)/1000</f>
        <v>-100</v>
      </c>
      <c r="BE1155" s="148" cm="1">
        <f t="array" aca="1" ref="BE1155" ca="1">-BE1154*INDIRECT(BE1142)/1000</f>
        <v>-100</v>
      </c>
      <c r="BF1155" s="148" cm="1">
        <f t="array" aca="1" ref="BF1155" ca="1">-BF1154*INDIRECT(BF1142)/1000</f>
        <v>-100</v>
      </c>
      <c r="BG1155" s="148" cm="1">
        <f t="array" aca="1" ref="BG1155" ca="1">-BG1154*INDIRECT(BG1142)/1000</f>
        <v>-100</v>
      </c>
      <c r="BH1155" s="148" cm="1">
        <f t="array" aca="1" ref="BH1155" ca="1">-BH1154*INDIRECT(BH1142)/1000</f>
        <v>-100</v>
      </c>
      <c r="BI1155" s="148" cm="1">
        <f t="array" aca="1" ref="BI1155" ca="1">-BI1154*INDIRECT(BI1142)/1000</f>
        <v>-100</v>
      </c>
      <c r="BJ1155" s="148" cm="1">
        <f t="array" aca="1" ref="BJ1155" ca="1">-BJ1154*INDIRECT(BJ1142)/1000</f>
        <v>-100</v>
      </c>
      <c r="BK1155" s="148" cm="1">
        <f t="array" aca="1" ref="BK1155" ca="1">-BK1154*INDIRECT(BK1142)/1000</f>
        <v>-100</v>
      </c>
      <c r="BL1155" s="148" cm="1">
        <f t="array" aca="1" ref="BL1155" ca="1">-BL1154*INDIRECT(BL1142)/1000</f>
        <v>-100</v>
      </c>
      <c r="BM1155" s="148" cm="1">
        <f t="array" aca="1" ref="BM1155" ca="1">-BM1154*INDIRECT(BM1142)/1000</f>
        <v>-100</v>
      </c>
      <c r="BN1155" s="148" cm="1">
        <f t="array" aca="1" ref="BN1155" ca="1">-BN1154*INDIRECT(BN1142)/1000</f>
        <v>-100</v>
      </c>
      <c r="BO1155" s="148" cm="1">
        <f t="array" aca="1" ref="BO1155" ca="1">-BO1154*INDIRECT(BO1142)/1000</f>
        <v>-100</v>
      </c>
      <c r="BP1155" s="148" cm="1">
        <f t="array" aca="1" ref="BP1155" ca="1">-BP1154*INDIRECT(BP1142)/1000</f>
        <v>-100</v>
      </c>
      <c r="BQ1155" s="148" cm="1">
        <f t="array" aca="1" ref="BQ1155" ca="1">-BQ1154*INDIRECT(BQ1142)/1000</f>
        <v>-100</v>
      </c>
      <c r="BR1155" s="148" cm="1">
        <f t="array" aca="1" ref="BR1155" ca="1">-BR1154*INDIRECT(BR1142)/1000</f>
        <v>-100</v>
      </c>
      <c r="BS1155" s="148" cm="1">
        <f t="array" aca="1" ref="BS1155" ca="1">-BS1154*INDIRECT(BS1142)/1000</f>
        <v>-100</v>
      </c>
      <c r="BT1155" s="148" cm="1">
        <f t="array" aca="1" ref="BT1155" ca="1">-BT1154*INDIRECT(BT1142)/1000</f>
        <v>-100</v>
      </c>
      <c r="BU1155" s="148" cm="1">
        <f t="array" aca="1" ref="BU1155" ca="1">-BU1154*INDIRECT(BU1142)/1000</f>
        <v>-100</v>
      </c>
      <c r="BV1155" s="148" cm="1">
        <f t="array" aca="1" ref="BV1155" ca="1">-BV1154*INDIRECT(BV1142)/1000</f>
        <v>-100</v>
      </c>
      <c r="BW1155" s="148" cm="1">
        <f t="array" aca="1" ref="BW1155" ca="1">-BW1154*INDIRECT(BW1142)/1000</f>
        <v>-100</v>
      </c>
      <c r="BX1155" s="148" cm="1">
        <f t="array" aca="1" ref="BX1155" ca="1">-BX1154*INDIRECT(BX1142)/1000</f>
        <v>-100</v>
      </c>
      <c r="BY1155" s="148" cm="1">
        <f t="array" aca="1" ref="BY1155" ca="1">-BY1154*INDIRECT(BY1142)/1000</f>
        <v>-100</v>
      </c>
      <c r="BZ1155" s="148" cm="1">
        <f t="array" aca="1" ref="BZ1155" ca="1">-BZ1154*INDIRECT(BZ1142)/1000</f>
        <v>-100</v>
      </c>
      <c r="CA1155" s="148" cm="1">
        <f t="array" aca="1" ref="CA1155" ca="1">-CA1154*INDIRECT(CA1142)/1000</f>
        <v>-100</v>
      </c>
      <c r="CB1155" s="148" cm="1">
        <f t="array" aca="1" ref="CB1155" ca="1">-CB1154*INDIRECT(CB1142)/1000</f>
        <v>-100</v>
      </c>
      <c r="CC1155" s="148" cm="1">
        <f t="array" aca="1" ref="CC1155" ca="1">-CC1154*INDIRECT(CC1142)/1000</f>
        <v>-100</v>
      </c>
      <c r="CD1155" s="148" cm="1">
        <f t="array" aca="1" ref="CD1155" ca="1">-CD1154*INDIRECT(CD1142)/1000</f>
        <v>-100</v>
      </c>
      <c r="CE1155" s="148" cm="1">
        <f t="array" aca="1" ref="CE1155" ca="1">-CE1154*INDIRECT(CE1142)/1000</f>
        <v>-100</v>
      </c>
      <c r="CF1155" s="148" cm="1">
        <f t="array" aca="1" ref="CF1155" ca="1">-CF1154*INDIRECT(CF1142)/1000</f>
        <v>-100</v>
      </c>
      <c r="CG1155" s="148" cm="1">
        <f t="array" aca="1" ref="CG1155" ca="1">-CG1154*INDIRECT(CG1142)/1000</f>
        <v>-100</v>
      </c>
      <c r="CH1155" s="148" cm="1">
        <f t="array" aca="1" ref="CH1155" ca="1">-CH1154*INDIRECT(CH1142)/1000</f>
        <v>-100</v>
      </c>
      <c r="CI1155" s="148" cm="1">
        <f t="array" aca="1" ref="CI1155" ca="1">-CI1154*INDIRECT(CI1142)/1000</f>
        <v>-100</v>
      </c>
      <c r="CJ1155" s="148" cm="1">
        <f t="array" aca="1" ref="CJ1155" ca="1">-CJ1154*INDIRECT(CJ1142)/1000</f>
        <v>-100</v>
      </c>
      <c r="CK1155" s="148" cm="1">
        <f t="array" aca="1" ref="CK1155" ca="1">-CK1154*INDIRECT(CK1142)/1000</f>
        <v>-100</v>
      </c>
      <c r="CL1155" s="148" cm="1">
        <f t="array" aca="1" ref="CL1155" ca="1">-CL1154*INDIRECT(CL1142)/1000</f>
        <v>-100</v>
      </c>
      <c r="CN1155" s="253"/>
      <c r="CO1155" s="148" t="e" cm="1">
        <f t="array" aca="1" ref="CO1155" ca="1">-CO1154*INDIRECT(CO1142)/1000</f>
        <v>#N/A</v>
      </c>
      <c r="CP1155" s="148" t="e" cm="1">
        <f t="array" aca="1" ref="CP1155" ca="1">-CP1154*INDIRECT(CP1142)/1000</f>
        <v>#N/A</v>
      </c>
      <c r="CQ1155" s="148" t="e" cm="1">
        <f t="array" aca="1" ref="CQ1155" ca="1">-CQ1154*INDIRECT(CQ1142)/1000</f>
        <v>#N/A</v>
      </c>
      <c r="CR1155" s="148" t="e" cm="1">
        <f t="array" aca="1" ref="CR1155" ca="1">-CR1154*INDIRECT(CR1142)/1000</f>
        <v>#N/A</v>
      </c>
      <c r="CS1155" s="148" t="e" cm="1">
        <f t="array" aca="1" ref="CS1155" ca="1">-CS1154*INDIRECT(CS1142)/1000</f>
        <v>#N/A</v>
      </c>
      <c r="CT1155" s="148" t="e" cm="1">
        <f t="array" aca="1" ref="CT1155" ca="1">-CT1154*INDIRECT(CT1142)/1000</f>
        <v>#N/A</v>
      </c>
      <c r="CU1155" s="148" t="e" cm="1">
        <f t="array" aca="1" ref="CU1155" ca="1">-CU1154*INDIRECT(CU1142)/1000</f>
        <v>#N/A</v>
      </c>
      <c r="CV1155" s="148" t="e" cm="1">
        <f t="array" aca="1" ref="CV1155" ca="1">-CV1154*INDIRECT(CV1142)/1000</f>
        <v>#N/A</v>
      </c>
      <c r="CW1155" s="148" t="e" cm="1">
        <f t="array" aca="1" ref="CW1155" ca="1">-CW1154*INDIRECT(CW1142)/1000</f>
        <v>#N/A</v>
      </c>
      <c r="CX1155" s="148" t="e" cm="1">
        <f t="array" aca="1" ref="CX1155" ca="1">-CX1154*INDIRECT(CX1142)/1000</f>
        <v>#N/A</v>
      </c>
      <c r="CY1155" s="148" t="e" cm="1">
        <f t="array" aca="1" ref="CY1155" ca="1">-CY1154*INDIRECT(CY1142)/1000</f>
        <v>#N/A</v>
      </c>
      <c r="CZ1155" s="148" t="e" cm="1">
        <f t="array" aca="1" ref="CZ1155" ca="1">-CZ1154*INDIRECT(CZ1142)/1000</f>
        <v>#N/A</v>
      </c>
      <c r="DA1155" s="148" t="e" cm="1">
        <f t="array" aca="1" ref="DA1155" ca="1">-DA1154*INDIRECT(DA1142)/1000</f>
        <v>#N/A</v>
      </c>
      <c r="DB1155" s="148" t="e" cm="1">
        <f t="array" aca="1" ref="DB1155" ca="1">-DB1154*INDIRECT(DB1142)/1000</f>
        <v>#N/A</v>
      </c>
      <c r="DC1155" s="148" t="e" cm="1">
        <f t="array" aca="1" ref="DC1155" ca="1">-DC1154*INDIRECT(DC1142)/1000</f>
        <v>#N/A</v>
      </c>
      <c r="DD1155" s="148" t="e" cm="1">
        <f t="array" aca="1" ref="DD1155" ca="1">-DD1154*INDIRECT(DD1142)/1000</f>
        <v>#N/A</v>
      </c>
      <c r="DE1155" s="148" t="e" cm="1">
        <f t="array" aca="1" ref="DE1155" ca="1">-DE1154*INDIRECT(DE1142)/1000</f>
        <v>#N/A</v>
      </c>
      <c r="DF1155" s="148" t="e" cm="1">
        <f t="array" aca="1" ref="DF1155" ca="1">-DF1154*INDIRECT(DF1142)/1000</f>
        <v>#N/A</v>
      </c>
      <c r="DG1155" s="148" t="e" cm="1">
        <f t="array" aca="1" ref="DG1155" ca="1">-DG1154*INDIRECT(DG1142)/1000</f>
        <v>#N/A</v>
      </c>
      <c r="DH1155" s="148" t="e" cm="1">
        <f t="array" aca="1" ref="DH1155" ca="1">-DH1154*INDIRECT(DH1142)/1000</f>
        <v>#N/A</v>
      </c>
      <c r="DI1155" s="148" t="e" cm="1">
        <f t="array" aca="1" ref="DI1155" ca="1">-DI1154*INDIRECT(DI1142)/1000</f>
        <v>#N/A</v>
      </c>
      <c r="DJ1155" s="148" t="e" cm="1">
        <f t="array" aca="1" ref="DJ1155" ca="1">-DJ1154*INDIRECT(DJ1142)/1000</f>
        <v>#N/A</v>
      </c>
      <c r="DK1155" s="148" t="e" cm="1">
        <f t="array" aca="1" ref="DK1155" ca="1">-DK1154*INDIRECT(DK1142)/1000</f>
        <v>#N/A</v>
      </c>
      <c r="DL1155" s="148" t="e" cm="1">
        <f t="array" aca="1" ref="DL1155" ca="1">-DL1154*INDIRECT(DL1142)/1000</f>
        <v>#N/A</v>
      </c>
    </row>
    <row r="1156" spans="2:116" x14ac:dyDescent="0.4">
      <c r="B1156" s="8"/>
      <c r="C1156" s="8"/>
      <c r="D1156" t="s">
        <v>768</v>
      </c>
      <c r="E1156" s="8" t="str">
        <f t="shared" si="1378"/>
        <v>1156 FAINTR-S</v>
      </c>
      <c r="G1156" s="125"/>
      <c r="S1156" s="80"/>
      <c r="T1156" s="72"/>
      <c r="U1156" s="72"/>
      <c r="V1156" s="72"/>
      <c r="W1156" s="72"/>
      <c r="X1156" s="72"/>
      <c r="Y1156" s="72"/>
      <c r="Z1156" s="72"/>
      <c r="AA1156" s="72"/>
      <c r="AB1156" s="72"/>
      <c r="AC1156" s="72"/>
      <c r="AD1156" s="72"/>
      <c r="AE1156" s="72"/>
      <c r="AF1156" s="72"/>
      <c r="AG1156" s="72"/>
      <c r="AH1156" s="72"/>
      <c r="AI1156" s="72"/>
      <c r="AJ1156" s="72"/>
      <c r="AK1156" s="72"/>
      <c r="AL1156" s="72"/>
      <c r="AM1156" s="72"/>
      <c r="AN1156" s="72"/>
      <c r="AO1156" s="72"/>
      <c r="AP1156" s="72"/>
      <c r="AQ1156" s="72"/>
      <c r="AR1156" s="72"/>
      <c r="AS1156" s="72"/>
      <c r="AT1156" s="72"/>
      <c r="AU1156" s="72"/>
      <c r="AV1156" s="72"/>
      <c r="AW1156" s="72"/>
      <c r="AX1156" s="72"/>
      <c r="AY1156" s="72"/>
      <c r="AZ1156" s="72"/>
      <c r="BA1156" s="72"/>
      <c r="BB1156" s="72"/>
      <c r="BC1156" s="72"/>
      <c r="BD1156" s="72"/>
      <c r="BE1156" s="72"/>
      <c r="BF1156" s="72"/>
      <c r="BG1156" s="72"/>
      <c r="BH1156" s="72"/>
      <c r="BI1156" s="72"/>
      <c r="BJ1156" s="72"/>
      <c r="BK1156" s="72"/>
      <c r="BL1156" s="72"/>
      <c r="BM1156" s="72"/>
      <c r="BN1156" s="72"/>
      <c r="BO1156" s="72"/>
      <c r="BP1156" s="72"/>
      <c r="BQ1156" s="72"/>
      <c r="BR1156" s="72"/>
      <c r="BS1156" s="72"/>
      <c r="BT1156" s="72"/>
      <c r="BU1156" s="72"/>
      <c r="BV1156" s="72"/>
      <c r="BW1156" s="72"/>
      <c r="BX1156" s="72"/>
      <c r="BY1156" s="72"/>
      <c r="BZ1156" s="72"/>
      <c r="CA1156" s="72"/>
      <c r="CB1156" s="72"/>
      <c r="CC1156" s="72"/>
      <c r="CD1156" s="72"/>
      <c r="CE1156" s="72"/>
      <c r="CF1156" s="72"/>
      <c r="CG1156" s="72"/>
      <c r="CH1156" s="72"/>
      <c r="CI1156" s="72"/>
      <c r="CJ1156" s="72"/>
      <c r="CK1156" s="72"/>
      <c r="CL1156" s="72"/>
      <c r="CO1156" s="72"/>
      <c r="CP1156" s="72"/>
      <c r="CQ1156" s="72"/>
      <c r="CR1156" s="72"/>
      <c r="CS1156" s="72"/>
      <c r="CT1156" s="72"/>
      <c r="CU1156" s="72"/>
      <c r="CV1156" s="72"/>
      <c r="CW1156" s="72"/>
      <c r="CX1156" s="72"/>
      <c r="CY1156" s="72"/>
      <c r="CZ1156" s="72"/>
      <c r="DA1156" s="72"/>
      <c r="DB1156" s="72"/>
      <c r="DC1156" s="72"/>
      <c r="DD1156" s="72"/>
      <c r="DE1156" s="72"/>
      <c r="DF1156" s="72"/>
      <c r="DG1156" s="72"/>
      <c r="DH1156" s="72"/>
      <c r="DI1156" s="72"/>
      <c r="DJ1156" s="72"/>
      <c r="DK1156" s="72"/>
      <c r="DL1156" s="72"/>
    </row>
    <row r="1157" spans="2:116" x14ac:dyDescent="0.4">
      <c r="B1157" s="8"/>
      <c r="C1157" s="8"/>
      <c r="D1157" t="s">
        <v>768</v>
      </c>
      <c r="E1157" s="8" t="str">
        <f t="shared" si="1378"/>
        <v>1157 FAINTR-S</v>
      </c>
      <c r="G1157" s="95" t="s">
        <v>204</v>
      </c>
      <c r="H1157" s="12"/>
      <c r="S1157" s="72"/>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c r="DK1157" s="72"/>
      <c r="DL1157" s="72"/>
    </row>
    <row r="1158" spans="2:116" x14ac:dyDescent="0.4">
      <c r="B1158" s="8"/>
      <c r="C1158" s="8" t="s">
        <v>233</v>
      </c>
      <c r="D1158" t="s">
        <v>768</v>
      </c>
      <c r="E1158" s="8" t="str">
        <f t="shared" si="1378"/>
        <v>1158 FAINTR-S</v>
      </c>
      <c r="G1158" s="158" t="str">
        <f>"Amortization - "&amp;SUBSTITUTE(G1148,":","")</f>
        <v>Amortization - Revenue driven intangible assets</v>
      </c>
      <c r="I1158" s="80">
        <f>SUMIF($5:$5,I$2,1156:1156)</f>
        <v>0</v>
      </c>
      <c r="J1158" s="80"/>
      <c r="K1158" s="24">
        <f ca="1">SUMIF($3:$3,K$2,1158:1158)</f>
        <v>-149.04688668347262</v>
      </c>
      <c r="L1158" s="24">
        <f t="shared" ref="L1158:P1158" ca="1" si="1382">SUMIF($3:$3,L$2,1158:1158)</f>
        <v>-423.69347753189749</v>
      </c>
      <c r="M1158" s="24">
        <f t="shared" ca="1" si="1382"/>
        <v>-759.7134388204106</v>
      </c>
      <c r="N1158" s="24">
        <f t="shared" ca="1" si="1382"/>
        <v>-1170.8214523425875</v>
      </c>
      <c r="O1158" s="24">
        <f t="shared" ca="1" si="1382"/>
        <v>-1673.7969247938656</v>
      </c>
      <c r="P1158" s="24">
        <f t="shared" ca="1" si="1382"/>
        <v>-2129.9483665963821</v>
      </c>
      <c r="R1158" s="24"/>
      <c r="S1158" s="80" cm="1">
        <f t="array" aca="1" ref="S1158" ca="1">(SUM(INDEX(1153:1153,1,MAX(COLUMN($R:$R),COLUMN()-($H1150*12-1))):S1155)/($H1150*12)+IF($R1160=0,0,SUM(INDEX(1158:1158,1,MAX(COLUMN($R:$R),COLUMN()-(($H1150-$H1151)*12))):S1160)/(($H1150)*12)))</f>
        <v>-3.2203389830508478</v>
      </c>
      <c r="T1158" s="80" cm="1">
        <f t="array" aca="1" ref="T1158" ca="1">(SUM(INDEX(1153:1153,1,MAX(COLUMN($R:$R),COLUMN()-($H1150*12-1))):T1155)/($H1150*12)+IF($R1160=0,0,SUM(INDEX(1158:1158,1,MAX(COLUMN($R:$R),COLUMN()-(($H1150-$H1151)*12))):T1160)/(($H1150)*12)))</f>
        <v>-4.8003447285262855</v>
      </c>
      <c r="U1158" s="80" cm="1">
        <f t="array" aca="1" ref="U1158" ca="1">(SUM(INDEX(1153:1153,1,MAX(COLUMN($R:$R),COLUMN()-($H1150*12-1))):U1155)/($H1150*12)+IF($R1160=0,0,SUM(INDEX(1158:1158,1,MAX(COLUMN($R:$R),COLUMN()-(($H1150-$H1151)*12))):U1160)/(($H1150)*12)))</f>
        <v>-6.4071302323996129</v>
      </c>
      <c r="V1158" s="80" cm="1">
        <f t="array" aca="1" ref="V1158" ca="1">(SUM(INDEX(1153:1153,1,MAX(COLUMN($R:$R),COLUMN()-($H1150*12-1))):V1155)/($H1150*12)+IF($R1160=0,0,SUM(INDEX(1158:1158,1,MAX(COLUMN($R:$R),COLUMN()-(($H1150-$H1151)*12))):V1160)/(($H1150)*12)))</f>
        <v>-8.041149388880962</v>
      </c>
      <c r="W1158" s="80" cm="1">
        <f t="array" aca="1" ref="W1158" ca="1">(SUM(INDEX(1153:1153,1,MAX(COLUMN($R:$R),COLUMN()-($H1150*12-1))):W1155)/($H1150*12)+IF($R1160=0,0,SUM(INDEX(1158:1158,1,MAX(COLUMN($R:$R),COLUMN()-(($H1150-$H1151)*12))):W1160)/(($H1150)*12)))</f>
        <v>-9.7028637853026733</v>
      </c>
      <c r="X1158" s="80" cm="1">
        <f t="array" aca="1" ref="X1158" ca="1">(SUM(INDEX(1153:1153,1,MAX(COLUMN($R:$R),COLUMN()-($H1150*12-1))):X1155)/($H1150*12)+IF($R1160=0,0,SUM(INDEX(1158:1158,1,MAX(COLUMN($R:$R),COLUMN()-(($H1150-$H1151)*12))):X1160)/(($H1150)*12)))</f>
        <v>-11.392742832511193</v>
      </c>
      <c r="Y1158" s="80" cm="1">
        <f t="array" aca="1" ref="Y1158" ca="1">(SUM(INDEX(1153:1153,1,MAX(COLUMN($R:$R),COLUMN()-($H1150*12-1))):Y1155)/($H1150*12)+IF($R1160=0,0,SUM(INDEX(1158:1158,1,MAX(COLUMN($R:$R),COLUMN()-(($H1150-$H1151)*12))):Y1160)/(($H1150)*12)))</f>
        <v>-13.111263897469009</v>
      </c>
      <c r="Z1158" s="80" cm="1">
        <f t="array" aca="1" ref="Z1158" ca="1">(SUM(INDEX(1153:1153,1,MAX(COLUMN($R:$R),COLUMN()-($H1150*12-1))):Z1155)/($H1150*12)+IF($R1160=0,0,SUM(INDEX(1158:1158,1,MAX(COLUMN($R:$R),COLUMN()-(($H1150-$H1151)*12))):Z1160)/(($H1150)*12)))</f>
        <v>-14.858912438104078</v>
      </c>
      <c r="AA1158" s="80" cm="1">
        <f t="array" aca="1" ref="AA1158" ca="1">(SUM(INDEX(1153:1153,1,MAX(COLUMN($R:$R),COLUMN()-($H1150*12-1))):AA1155)/($H1150*12)+IF($R1160=0,0,SUM(INDEX(1158:1158,1,MAX(COLUMN($R:$R),COLUMN()-(($H1150-$H1151)*12))):AA1160)/(($H1150)*12)))</f>
        <v>-16.636182140444824</v>
      </c>
      <c r="AB1158" s="80" cm="1">
        <f t="array" aca="1" ref="AB1158" ca="1">(SUM(INDEX(1153:1153,1,MAX(COLUMN($R:$R),COLUMN()-($H1150*12-1))):AB1155)/($H1150*12)+IF($R1160=0,0,SUM(INDEX(1158:1158,1,MAX(COLUMN($R:$R),COLUMN()-(($H1150-$H1151)*12))):AB1160)/(($H1150)*12)))</f>
        <v>-18.443575058079482</v>
      </c>
      <c r="AC1158" s="80" cm="1">
        <f t="array" aca="1" ref="AC1158" ca="1">(SUM(INDEX(1153:1153,1,MAX(COLUMN($R:$R),COLUMN()-($H1150*12-1))):AC1155)/($H1150*12)+IF($R1160=0,0,SUM(INDEX(1158:1158,1,MAX(COLUMN($R:$R),COLUMN()-(($H1150-$H1151)*12))):AC1160)/(($H1150)*12)))</f>
        <v>-20.281601753979135</v>
      </c>
      <c r="AD1158" s="80" cm="1">
        <f t="array" aca="1" ref="AD1158" ca="1">(SUM(INDEX(1153:1153,1,MAX(COLUMN($R:$R),COLUMN()-($H1150*12-1))):AD1155)/($H1150*12)+IF($R1160=0,0,SUM(INDEX(1158:1158,1,MAX(COLUMN($R:$R),COLUMN()-(($H1150-$H1151)*12))):AD1160)/(($H1150)*12)))</f>
        <v>-22.150781444724544</v>
      </c>
      <c r="AE1158" s="80" cm="1">
        <f t="array" aca="1" ref="AE1158" ca="1">(SUM(INDEX(1153:1153,1,MAX(COLUMN($R:$R),COLUMN()-($H1150*12-1))):AE1155)/($H1150*12)+IF($R1160=0,0,SUM(INDEX(1158:1158,1,MAX(COLUMN($R:$R),COLUMN()-(($H1150-$H1151)*12))):AE1160)/(($H1150)*12)))</f>
        <v>-24.051642147177503</v>
      </c>
      <c r="AF1158" s="80" cm="1">
        <f t="array" aca="1" ref="AF1158" ca="1">(SUM(INDEX(1153:1153,1,MAX(COLUMN($R:$R),COLUMN()-($H1150*12-1))):AF1155)/($H1150*12)+IF($R1160=0,0,SUM(INDEX(1158:1158,1,MAX(COLUMN($R:$R),COLUMN()-(($H1150-$H1151)*12))):AF1160)/(($H1150)*12)))</f>
        <v>-25.984720827638139</v>
      </c>
      <c r="AG1158" s="80" cm="1">
        <f t="array" aca="1" ref="AG1158" ca="1">(SUM(INDEX(1153:1153,1,MAX(COLUMN($R:$R),COLUMN()-($H1150*12-1))):AG1155)/($H1150*12)+IF($R1160=0,0,SUM(INDEX(1158:1158,1,MAX(COLUMN($R:$R),COLUMN()-(($H1150-$H1151)*12))):AG1160)/(($H1150)*12)))</f>
        <v>-27.950563553530309</v>
      </c>
      <c r="AH1158" s="80" cm="1">
        <f t="array" aca="1" ref="AH1158" ca="1">(SUM(INDEX(1153:1153,1,MAX(COLUMN($R:$R),COLUMN()-($H1150*12-1))):AH1155)/($H1150*12)+IF($R1160=0,0,SUM(INDEX(1158:1158,1,MAX(COLUMN($R:$R),COLUMN()-(($H1150-$H1151)*12))):AH1160)/(($H1150)*12)))</f>
        <v>-29.949725647657942</v>
      </c>
      <c r="AI1158" s="80" cm="1">
        <f t="array" aca="1" ref="AI1158" ca="1">(SUM(INDEX(1153:1153,1,MAX(COLUMN($R:$R),COLUMN()-($H1150*12-1))):AI1155)/($H1150*12)+IF($R1160=0,0,SUM(INDEX(1158:1158,1,MAX(COLUMN($R:$R),COLUMN()-(($H1150-$H1151)*12))):AI1160)/(($H1150)*12)))</f>
        <v>-31.982771845075874</v>
      </c>
      <c r="AJ1158" s="80" cm="1">
        <f t="array" aca="1" ref="AJ1158" ca="1">(SUM(INDEX(1153:1153,1,MAX(COLUMN($R:$R),COLUMN()-($H1150*12-1))):AJ1155)/($H1150*12)+IF($R1160=0,0,SUM(INDEX(1158:1158,1,MAX(COLUMN($R:$R),COLUMN()-(($H1150-$H1151)*12))):AJ1160)/(($H1150)*12)))</f>
        <v>-34.050276452619535</v>
      </c>
      <c r="AK1158" s="80" cm="1">
        <f t="array" aca="1" ref="AK1158" ca="1">(SUM(INDEX(1153:1153,1,MAX(COLUMN($R:$R),COLUMN()-($H1150*12-1))):AK1155)/($H1150*12)+IF($R1160=0,0,SUM(INDEX(1158:1158,1,MAX(COLUMN($R:$R),COLUMN()-(($H1150-$H1151)*12))):AK1160)/(($H1150)*12)))</f>
        <v>-36.152823511138507</v>
      </c>
      <c r="AL1158" s="80" cm="1">
        <f t="array" aca="1" ref="AL1158" ca="1">(SUM(INDEX(1153:1153,1,MAX(COLUMN($R:$R),COLUMN()-($H1150*12-1))):AL1155)/($H1150*12)+IF($R1160=0,0,SUM(INDEX(1158:1158,1,MAX(COLUMN($R:$R),COLUMN()-(($H1150-$H1151)*12))):AL1160)/(($H1150)*12)))</f>
        <v>-38.291006960479834</v>
      </c>
      <c r="AM1158" s="80" cm="1">
        <f t="array" aca="1" ref="AM1158" ca="1">(SUM(INDEX(1153:1153,1,MAX(COLUMN($R:$R),COLUMN()-($H1150*12-1))):AM1155)/($H1150*12)+IF($R1160=0,0,SUM(INDEX(1158:1158,1,MAX(COLUMN($R:$R),COLUMN()-(($H1150-$H1151)*12))):AM1160)/(($H1150)*12)))</f>
        <v>-40.46543080726763</v>
      </c>
      <c r="AN1158" s="80" cm="1">
        <f t="array" aca="1" ref="AN1158" ca="1">(SUM(INDEX(1153:1153,1,MAX(COLUMN($R:$R),COLUMN()-($H1150*12-1))):AN1155)/($H1150*12)+IF($R1160=0,0,SUM(INDEX(1158:1158,1,MAX(COLUMN($R:$R),COLUMN()-(($H1150-$H1151)*12))):AN1160)/(($H1150)*12)))</f>
        <v>-42.676709295526408</v>
      </c>
      <c r="AO1158" s="80" cm="1">
        <f t="array" aca="1" ref="AO1158" ca="1">(SUM(INDEX(1153:1153,1,MAX(COLUMN($R:$R),COLUMN()-($H1150*12-1))):AO1155)/($H1150*12)+IF($R1160=0,0,SUM(INDEX(1158:1158,1,MAX(COLUMN($R:$R),COLUMN()-(($H1150-$H1151)*12))):AO1160)/(($H1150)*12)))</f>
        <v>-44.925467080196341</v>
      </c>
      <c r="AP1158" s="80" cm="1">
        <f t="array" aca="1" ref="AP1158" ca="1">(SUM(INDEX(1153:1153,1,MAX(COLUMN($R:$R),COLUMN()-($H1150*12-1))):AP1155)/($H1150*12)+IF($R1160=0,0,SUM(INDEX(1158:1158,1,MAX(COLUMN($R:$R),COLUMN()-(($H1150-$H1151)*12))):AP1160)/(($H1150)*12)))</f>
        <v>-47.212339403589503</v>
      </c>
      <c r="AQ1158" s="80" cm="1">
        <f t="array" aca="1" ref="AQ1158" ca="1">(SUM(INDEX(1153:1153,1,MAX(COLUMN($R:$R),COLUMN()-($H1150*12-1))):AQ1155)/($H1150*12)+IF($R1160=0,0,SUM(INDEX(1158:1158,1,MAX(COLUMN($R:$R),COLUMN()-(($H1150-$H1151)*12))):AQ1160)/(($H1150)*12)))</f>
        <v>-49.537972274836783</v>
      </c>
      <c r="AR1158" s="80" cm="1">
        <f t="array" aca="1" ref="AR1158" ca="1">(SUM(INDEX(1153:1153,1,MAX(COLUMN($R:$R),COLUMN()-($H1150*12-1))):AR1155)/($H1150*12)+IF($R1160=0,0,SUM(INDEX(1158:1158,1,MAX(COLUMN($R:$R),COLUMN()-(($H1150-$H1151)*12))):AR1160)/(($H1150)*12)))</f>
        <v>-51.903022652376386</v>
      </c>
      <c r="AS1158" s="80" cm="1">
        <f t="array" aca="1" ref="AS1158" ca="1">(SUM(INDEX(1153:1153,1,MAX(COLUMN($R:$R),COLUMN()-($H1150*12-1))):AS1155)/($H1150*12)+IF($R1160=0,0,SUM(INDEX(1158:1158,1,MAX(COLUMN($R:$R),COLUMN()-(($H1150-$H1151)*12))):AS1160)/(($H1150)*12)))</f>
        <v>-54.308158629535313</v>
      </c>
      <c r="AT1158" s="80" cm="1">
        <f t="array" aca="1" ref="AT1158" ca="1">(SUM(INDEX(1153:1153,1,MAX(COLUMN($R:$R),COLUMN()-($H1150*12-1))):AT1155)/($H1150*12)+IF($R1160=0,0,SUM(INDEX(1158:1158,1,MAX(COLUMN($R:$R),COLUMN()-(($H1150-$H1151)*12))):AT1160)/(($H1150)*12)))</f>
        <v>-56.754059623256246</v>
      </c>
      <c r="AU1158" s="80" cm="1">
        <f t="array" aca="1" ref="AU1158" ca="1">(SUM(INDEX(1153:1153,1,MAX(COLUMN($R:$R),COLUMN()-($H1150*12-1))):AU1155)/($H1150*12)+IF($R1160=0,0,SUM(INDEX(1158:1158,1,MAX(COLUMN($R:$R),COLUMN()-(($H1150-$H1151)*12))):AU1160)/(($H1150)*12)))</f>
        <v>-59.241416566023304</v>
      </c>
      <c r="AV1158" s="80" cm="1">
        <f t="array" aca="1" ref="AV1158" ca="1">(SUM(INDEX(1153:1153,1,MAX(COLUMN($R:$R),COLUMN()-($H1150*12-1))):AV1155)/($H1150*12)+IF($R1160=0,0,SUM(INDEX(1158:1158,1,MAX(COLUMN($R:$R),COLUMN()-(($H1150-$H1151)*12))):AV1160)/(($H1150)*12)))</f>
        <v>-61.770932101040643</v>
      </c>
      <c r="AW1158" s="80" cm="1">
        <f t="array" aca="1" ref="AW1158" ca="1">(SUM(INDEX(1153:1153,1,MAX(COLUMN($R:$R),COLUMN()-($H1150*12-1))):AW1155)/($H1150*12)+IF($R1160=0,0,SUM(INDEX(1158:1158,1,MAX(COLUMN($R:$R),COLUMN()-(($H1150-$H1151)*12))):AW1160)/(($H1150)*12)))</f>
        <v>-64.343320780719296</v>
      </c>
      <c r="AX1158" s="80" cm="1">
        <f t="array" aca="1" ref="AX1158" ca="1">(SUM(INDEX(1153:1153,1,MAX(COLUMN($R:$R),COLUMN()-($H1150*12-1))):AX1155)/($H1150*12)+IF($R1160=0,0,SUM(INDEX(1158:1158,1,MAX(COLUMN($R:$R),COLUMN()-(($H1150-$H1151)*12))):AX1160)/(($H1150)*12)))</f>
        <v>-66.959309268528102</v>
      </c>
      <c r="AY1158" s="80" cm="1">
        <f t="array" aca="1" ref="AY1158" ca="1">(SUM(INDEX(1153:1153,1,MAX(COLUMN($R:$R),COLUMN()-($H1150*12-1))):AY1155)/($H1150*12)+IF($R1160=0,0,SUM(INDEX(1158:1158,1,MAX(COLUMN($R:$R),COLUMN()-(($H1150-$H1151)*12))):AY1160)/(($H1150)*12)))</f>
        <v>-69.619636544265859</v>
      </c>
      <c r="AZ1158" s="80" cm="1">
        <f t="array" aca="1" ref="AZ1158" ca="1">(SUM(INDEX(1153:1153,1,MAX(COLUMN($R:$R),COLUMN()-($H1150*12-1))):AZ1155)/($H1150*12)+IF($R1160=0,0,SUM(INDEX(1158:1158,1,MAX(COLUMN($R:$R),COLUMN()-(($H1150-$H1151)*12))):AZ1160)/(($H1150)*12)))</f>
        <v>-72.325054112812751</v>
      </c>
      <c r="BA1158" s="80" cm="1">
        <f t="array" aca="1" ref="BA1158" ca="1">(SUM(INDEX(1153:1153,1,MAX(COLUMN($R:$R),COLUMN()-($H1150*12-1))):BA1155)/($H1150*12)+IF($R1160=0,0,SUM(INDEX(1158:1158,1,MAX(COLUMN($R:$R),COLUMN()-(($H1150-$H1151)*12))):BA1160)/(($H1150)*12)))</f>
        <v>-75.076326216419744</v>
      </c>
      <c r="BB1158" s="80" cm="1">
        <f t="array" aca="1" ref="BB1158" ca="1">(SUM(INDEX(1153:1153,1,MAX(COLUMN($R:$R),COLUMN()-($H1150*12-1))):BB1155)/($H1150*12)+IF($R1160=0,0,SUM(INDEX(1158:1158,1,MAX(COLUMN($R:$R),COLUMN()-(($H1150-$H1151)*12))):BB1160)/(($H1150)*12)))</f>
        <v>-77.874230050596339</v>
      </c>
      <c r="BC1158" s="80" cm="1">
        <f t="array" aca="1" ref="BC1158" ca="1">(SUM(INDEX(1153:1153,1,MAX(COLUMN($R:$R),COLUMN()-($H1150*12-1))):BC1155)/($H1150*12)+IF($R1160=0,0,SUM(INDEX(1158:1158,1,MAX(COLUMN($R:$R),COLUMN()-(($H1150-$H1151)*12))):BC1160)/(($H1150)*12)))</f>
        <v>-80.719555983657301</v>
      </c>
      <c r="BD1158" s="80" cm="1">
        <f t="array" aca="1" ref="BD1158" ca="1">(SUM(INDEX(1153:1153,1,MAX(COLUMN($R:$R),COLUMN()-($H1150*12-1))):BD1155)/($H1150*12)+IF($R1160=0,0,SUM(INDEX(1158:1158,1,MAX(COLUMN($R:$R),COLUMN()-(($H1150-$H1151)*12))):BD1160)/(($H1150)*12)))</f>
        <v>-83.613107779990472</v>
      </c>
      <c r="BE1158" s="80" cm="1">
        <f t="array" aca="1" ref="BE1158" ca="1">(SUM(INDEX(1153:1153,1,MAX(COLUMN($R:$R),COLUMN()-($H1150*12-1))):BE1155)/($H1150*12)+IF($R1160=0,0,SUM(INDEX(1158:1158,1,MAX(COLUMN($R:$R),COLUMN()-(($H1150-$H1151)*12))):BE1160)/(($H1150)*12)))</f>
        <v>-86.555702827108959</v>
      </c>
      <c r="BF1158" s="80" cm="1">
        <f t="array" aca="1" ref="BF1158" ca="1">(SUM(INDEX(1153:1153,1,MAX(COLUMN($R:$R),COLUMN()-($H1150*12-1))):BF1155)/($H1150*12)+IF($R1160=0,0,SUM(INDEX(1158:1158,1,MAX(COLUMN($R:$R),COLUMN()-(($H1150-$H1151)*12))):BF1160)/(($H1150)*12)))</f>
        <v>-89.548172366551483</v>
      </c>
      <c r="BG1158" s="80" cm="1">
        <f t="array" aca="1" ref="BG1158" ca="1">(SUM(INDEX(1153:1153,1,MAX(COLUMN($R:$R),COLUMN()-($H1150*12-1))):BG1155)/($H1150*12)+IF($R1160=0,0,SUM(INDEX(1158:1158,1,MAX(COLUMN($R:$R),COLUMN()-(($H1150-$H1151)*12))):BG1160)/(($H1150)*12)))</f>
        <v>-92.591361728696427</v>
      </c>
      <c r="BH1158" s="80" cm="1">
        <f t="array" aca="1" ref="BH1158" ca="1">(SUM(INDEX(1153:1153,1,MAX(COLUMN($R:$R),COLUMN()-($H1150*12-1))):BH1155)/($H1150*12)+IF($R1160=0,0,SUM(INDEX(1158:1158,1,MAX(COLUMN($R:$R),COLUMN()-(($H1150-$H1151)*12))):BH1160)/(($H1150)*12)))</f>
        <v>-95.68613057155568</v>
      </c>
      <c r="BI1158" s="80" cm="1">
        <f t="array" aca="1" ref="BI1158" ca="1">(SUM(INDEX(1153:1153,1,MAX(COLUMN($R:$R),COLUMN()-($H1150*12-1))):BI1155)/($H1150*12)+IF($R1160=0,0,SUM(INDEX(1158:1158,1,MAX(COLUMN($R:$R),COLUMN()-(($H1150-$H1151)*12))):BI1160)/(($H1150)*12)))</f>
        <v>-98.83335312361595</v>
      </c>
      <c r="BJ1158" s="80" cm="1">
        <f t="array" aca="1" ref="BJ1158" ca="1">(SUM(INDEX(1153:1153,1,MAX(COLUMN($R:$R),COLUMN()-($H1150*12-1))):BJ1155)/($H1150*12)+IF($R1160=0,0,SUM(INDEX(1158:1158,1,MAX(COLUMN($R:$R),COLUMN()-(($H1150-$H1151)*12))):BJ1160)/(($H1150)*12)))</f>
        <v>-102.03391843079588</v>
      </c>
      <c r="BK1158" s="80" cm="1">
        <f t="array" aca="1" ref="BK1158" ca="1">(SUM(INDEX(1153:1153,1,MAX(COLUMN($R:$R),COLUMN()-($H1150*12-1))):BK1155)/($H1150*12)+IF($R1160=0,0,SUM(INDEX(1158:1158,1,MAX(COLUMN($R:$R),COLUMN()-(($H1150-$H1151)*12))):BK1160)/(($H1150)*12)))</f>
        <v>-105.28873060758903</v>
      </c>
      <c r="BL1158" s="80" cm="1">
        <f t="array" aca="1" ref="BL1158" ca="1">(SUM(INDEX(1153:1153,1,MAX(COLUMN($R:$R),COLUMN()-($H1150*12-1))):BL1155)/($H1150*12)+IF($R1160=0,0,SUM(INDEX(1158:1158,1,MAX(COLUMN($R:$R),COLUMN()-(($H1150-$H1151)*12))):BL1160)/(($H1150)*12)))</f>
        <v>-108.59870909246342</v>
      </c>
      <c r="BM1158" s="80" cm="1">
        <f t="array" aca="1" ref="BM1158" ca="1">(SUM(INDEX(1153:1153,1,MAX(COLUMN($R:$R),COLUMN()-($H1150*12-1))):BM1155)/($H1150*12)+IF($R1160=0,0,SUM(INDEX(1158:1158,1,MAX(COLUMN($R:$R),COLUMN()-(($H1150-$H1151)*12))):BM1160)/(($H1150)*12)))</f>
        <v>-111.96478890758992</v>
      </c>
      <c r="BN1158" s="80" cm="1">
        <f t="array" aca="1" ref="BN1158" ca="1">(SUM(INDEX(1153:1153,1,MAX(COLUMN($R:$R),COLUMN()-($H1150*12-1))):BN1155)/($H1150*12)+IF($R1160=0,0,SUM(INDEX(1158:1158,1,MAX(COLUMN($R:$R),COLUMN()-(($H1150-$H1151)*12))):BN1160)/(($H1150)*12)))</f>
        <v>-115.3879209229728</v>
      </c>
      <c r="BO1158" s="80" cm="1">
        <f t="array" aca="1" ref="BO1158" ca="1">(SUM(INDEX(1153:1153,1,MAX(COLUMN($R:$R),COLUMN()-($H1150*12-1))):BO1155)/($H1150*12)+IF($R1160=0,0,SUM(INDEX(1158:1158,1,MAX(COLUMN($R:$R),COLUMN()-(($H1150-$H1151)*12))):BO1160)/(($H1150)*12)))</f>
        <v>-118.86907212505709</v>
      </c>
      <c r="BP1158" s="80" cm="1">
        <f t="array" aca="1" ref="BP1158" ca="1">(SUM(INDEX(1153:1153,1,MAX(COLUMN($R:$R),COLUMN()-($H1150*12-1))):BP1155)/($H1150*12)+IF($R1160=0,0,SUM(INDEX(1158:1158,1,MAX(COLUMN($R:$R),COLUMN()-(($H1150-$H1151)*12))):BP1160)/(($H1150)*12)))</f>
        <v>-122.40922588988857</v>
      </c>
      <c r="BQ1158" s="80" cm="1">
        <f t="array" aca="1" ref="BQ1158" ca="1">(SUM(INDEX(1153:1153,1,MAX(COLUMN($R:$R),COLUMN()-($H1150*12-1))):BQ1155)/($H1150*12)+IF($R1160=0,0,SUM(INDEX(1158:1158,1,MAX(COLUMN($R:$R),COLUMN()-(($H1150-$H1151)*12))):BQ1160)/(($H1150)*12)))</f>
        <v>-126.00938226090364</v>
      </c>
      <c r="BR1158" s="80" cm="1">
        <f t="array" aca="1" ref="BR1158" ca="1">(SUM(INDEX(1153:1153,1,MAX(COLUMN($R:$R),COLUMN()-($H1150*12-1))):BR1155)/($H1150*12)+IF($R1160=0,0,SUM(INDEX(1158:1158,1,MAX(COLUMN($R:$R),COLUMN()-(($H1150-$H1151)*12))):BR1160)/(($H1150)*12)))</f>
        <v>-129.67055823142744</v>
      </c>
      <c r="BS1158" s="80" cm="1">
        <f t="array" aca="1" ref="BS1158" ca="1">(SUM(INDEX(1153:1153,1,MAX(COLUMN($R:$R),COLUMN()-($H1150*12-1))):BS1155)/($H1150*12)+IF($R1160=0,0,SUM(INDEX(1158:1158,1,MAX(COLUMN($R:$R),COLUMN()-(($H1150-$H1151)*12))):BS1160)/(($H1150)*12)))</f>
        <v>-133.39378803196007</v>
      </c>
      <c r="BT1158" s="80" cm="1">
        <f t="array" aca="1" ref="BT1158" ca="1">(SUM(INDEX(1153:1153,1,MAX(COLUMN($R:$R),COLUMN()-($H1150*12-1))):BT1155)/($H1150*12)+IF($R1160=0,0,SUM(INDEX(1158:1158,1,MAX(COLUMN($R:$R),COLUMN()-(($H1150-$H1151)*12))):BT1160)/(($H1150)*12)))</f>
        <v>-137.18012342233229</v>
      </c>
      <c r="BU1158" s="80" cm="1">
        <f t="array" aca="1" ref="BU1158" ca="1">(SUM(INDEX(1153:1153,1,MAX(COLUMN($R:$R),COLUMN()-($H1150*12-1))):BU1155)/($H1150*12)+IF($R1160=0,0,SUM(INDEX(1158:1158,1,MAX(COLUMN($R:$R),COLUMN()-(($H1150-$H1151)*12))):BU1160)/(($H1150)*12)))</f>
        <v>-141.0306339888125</v>
      </c>
      <c r="BV1158" s="80" cm="1">
        <f t="array" aca="1" ref="BV1158" ca="1">(SUM(INDEX(1153:1153,1,MAX(COLUMN($R:$R),COLUMN()-($H1150*12-1))):BV1155)/($H1150*12)+IF($R1160=0,0,SUM(INDEX(1158:1158,1,MAX(COLUMN($R:$R),COLUMN()-(($H1150-$H1151)*12))):BV1160)/(($H1150)*12)))</f>
        <v>-144.94640744624999</v>
      </c>
      <c r="BW1158" s="80" cm="1">
        <f t="array" aca="1" ref="BW1158" ca="1">(SUM(INDEX(1153:1153,1,MAX(COLUMN($R:$R),COLUMN()-($H1150*12-1))):BW1155)/($H1150*12)+IF($R1160=0,0,SUM(INDEX(1158:1158,1,MAX(COLUMN($R:$R),COLUMN()-(($H1150-$H1151)*12))):BW1160)/(($H1150)*12)))</f>
        <v>-148.92854994533897</v>
      </c>
      <c r="BX1158" s="80" cm="1">
        <f t="array" aca="1" ref="BX1158" ca="1">(SUM(INDEX(1153:1153,1,MAX(COLUMN($R:$R),COLUMN()-($H1150*12-1))):BX1155)/($H1150*12)+IF($R1160=0,0,SUM(INDEX(1158:1158,1,MAX(COLUMN($R:$R),COLUMN()-(($H1150-$H1151)*12))):BX1160)/(($H1150)*12)))</f>
        <v>-152.97818638509048</v>
      </c>
      <c r="BY1158" s="80" cm="1">
        <f t="array" aca="1" ref="BY1158" ca="1">(SUM(INDEX(1153:1153,1,MAX(COLUMN($R:$R),COLUMN()-($H1150*12-1))):BY1155)/($H1150*12)+IF($R1160=0,0,SUM(INDEX(1158:1158,1,MAX(COLUMN($R:$R),COLUMN()-(($H1150-$H1151)*12))):BY1160)/(($H1150)*12)))</f>
        <v>-157.09646073060048</v>
      </c>
      <c r="BZ1158" s="80" cm="1">
        <f t="array" aca="1" ref="BZ1158" ca="1">(SUM(INDEX(1153:1153,1,MAX(COLUMN($R:$R),COLUMN()-($H1150*12-1))):BZ1155)/($H1150*12)+IF($R1160=0,0,SUM(INDEX(1158:1158,1,MAX(COLUMN($R:$R),COLUMN()-(($H1150-$H1151)*12))):BZ1160)/(($H1150)*12)))</f>
        <v>-161.28453633620387</v>
      </c>
      <c r="CA1158" s="80" cm="1">
        <f t="array" aca="1" ref="CA1158" ca="1">(SUM(INDEX(1153:1153,1,MAX(COLUMN($R:$R),COLUMN()-($H1150*12-1))):CA1155)/($H1150*12)+IF($R1160=0,0,SUM(INDEX(1158:1158,1,MAX(COLUMN($R:$R),COLUMN()-(($H1150-$H1151)*12))):CA1160)/(($H1150)*12)))</f>
        <v>-162.3232572910548</v>
      </c>
      <c r="CB1158" s="80" cm="1">
        <f t="array" aca="1" ref="CB1158" ca="1">(SUM(INDEX(1153:1153,1,MAX(COLUMN($R:$R),COLUMN()-($H1150*12-1))):CB1155)/($H1150*12)+IF($R1160=0,0,SUM(INDEX(1158:1158,1,MAX(COLUMN($R:$R),COLUMN()-(($H1150-$H1151)*12))):CB1160)/(($H1150)*12)))</f>
        <v>-165.01991692339385</v>
      </c>
      <c r="CC1158" s="80" cm="1">
        <f t="array" aca="1" ref="CC1158" ca="1">(SUM(INDEX(1153:1153,1,MAX(COLUMN($R:$R),COLUMN()-($H1150*12-1))):CC1155)/($H1150*12)+IF($R1160=0,0,SUM(INDEX(1158:1158,1,MAX(COLUMN($R:$R),COLUMN()-(($H1150-$H1151)*12))):CC1160)/(($H1150)*12)))</f>
        <v>-167.73550289279837</v>
      </c>
      <c r="CD1158" s="80" cm="1">
        <f t="array" aca="1" ref="CD1158" ca="1">(SUM(INDEX(1153:1153,1,MAX(COLUMN($R:$R),COLUMN()-($H1150*12-1))):CD1155)/($H1150*12)+IF($R1160=0,0,SUM(INDEX(1158:1158,1,MAX(COLUMN($R:$R),COLUMN()-(($H1150-$H1151)*12))):CD1160)/(($H1150)*12)))</f>
        <v>-170.46988209043226</v>
      </c>
      <c r="CE1158" s="80" cm="1">
        <f t="array" aca="1" ref="CE1158" ca="1">(SUM(INDEX(1153:1153,1,MAX(COLUMN($R:$R),COLUMN()-($H1150*12-1))):CE1155)/($H1150*12)+IF($R1160=0,0,SUM(INDEX(1158:1158,1,MAX(COLUMN($R:$R),COLUMN()-(($H1150-$H1151)*12))):CE1160)/(($H1150)*12)))</f>
        <v>-173.22291145825517</v>
      </c>
      <c r="CF1158" s="80" cm="1">
        <f t="array" aca="1" ref="CF1158" ca="1">(SUM(INDEX(1153:1153,1,MAX(COLUMN($R:$R),COLUMN()-($H1150*12-1))):CF1155)/($H1150*12)+IF($R1160=0,0,SUM(INDEX(1158:1158,1,MAX(COLUMN($R:$R),COLUMN()-(($H1150-$H1151)*12))):CF1160)/(($H1150)*12)))</f>
        <v>-175.9944376900001</v>
      </c>
      <c r="CG1158" s="80" cm="1">
        <f t="array" aca="1" ref="CG1158" ca="1">(SUM(INDEX(1153:1153,1,MAX(COLUMN($R:$R),COLUMN()-($H1150*12-1))):CG1155)/($H1150*12)+IF($R1160=0,0,SUM(INDEX(1158:1158,1,MAX(COLUMN($R:$R),COLUMN()-(($H1150-$H1151)*12))):CG1160)/(($H1150)*12)))</f>
        <v>-178.78429692487282</v>
      </c>
      <c r="CH1158" s="80" cm="1">
        <f t="array" aca="1" ref="CH1158" ca="1">(SUM(INDEX(1153:1153,1,MAX(COLUMN($R:$R),COLUMN()-($H1150*12-1))):CH1155)/($H1150*12)+IF($R1160=0,0,SUM(INDEX(1158:1158,1,MAX(COLUMN($R:$R),COLUMN()-(($H1150-$H1151)*12))):CH1160)/(($H1150)*12)))</f>
        <v>-181.59231443381188</v>
      </c>
      <c r="CI1158" s="80" cm="1">
        <f t="array" aca="1" ref="CI1158" ca="1">(SUM(INDEX(1153:1153,1,MAX(COLUMN($R:$R),COLUMN()-($H1150*12-1))):CI1155)/($H1150*12)+IF($R1160=0,0,SUM(INDEX(1158:1158,1,MAX(COLUMN($R:$R),COLUMN()-(($H1150-$H1151)*12))):CI1160)/(($H1150)*12)))</f>
        <v>-184.4183042981459</v>
      </c>
      <c r="CJ1158" s="80" cm="1">
        <f t="array" aca="1" ref="CJ1158" ca="1">(SUM(INDEX(1153:1153,1,MAX(COLUMN($R:$R),COLUMN()-($H1150*12-1))):CJ1155)/($H1150*12)+IF($R1160=0,0,SUM(INDEX(1158:1158,1,MAX(COLUMN($R:$R),COLUMN()-(($H1150-$H1151)*12))):CJ1160)/(($H1150)*12)))</f>
        <v>-187.26206908047985</v>
      </c>
      <c r="CK1158" s="80" cm="1">
        <f t="array" aca="1" ref="CK1158" ca="1">(SUM(INDEX(1153:1153,1,MAX(COLUMN($R:$R),COLUMN()-($H1150*12-1))):CK1155)/($H1150*12)+IF($R1160=0,0,SUM(INDEX(1158:1158,1,MAX(COLUMN($R:$R),COLUMN()-(($H1150-$H1151)*12))):CK1160)/(($H1150)*12)))</f>
        <v>-190.12339948763918</v>
      </c>
      <c r="CL1158" s="80" cm="1">
        <f t="array" aca="1" ref="CL1158" ca="1">(SUM(INDEX(1153:1153,1,MAX(COLUMN($R:$R),COLUMN()-($H1150*12-1))):CL1155)/($H1150*12)+IF($R1160=0,0,SUM(INDEX(1158:1158,1,MAX(COLUMN($R:$R),COLUMN()-(($H1150-$H1151)*12))):CL1160)/(($H1150)*12)))</f>
        <v>-193.00207402549779</v>
      </c>
      <c r="CN1158" s="80"/>
      <c r="CO1158" s="80" t="e" cm="1">
        <f t="array" aca="1" ref="CO1158" ca="1">(SUM(INDEX(1153:1153,1,MAX(COLUMN($CN:$CN),COLUMN()-($H1150*4-1))):CO1155)/($H1150*4)-IF($CN1160=0,0,SUM(INDEX(1158:1158,1,MAX(COLUMN($CN:$CN),COLUMN()-(($H1150-$H1151)*4))):CO1160)/(($H1150)*4)))</f>
        <v>#N/A</v>
      </c>
      <c r="CP1158" s="80" t="e" cm="1">
        <f t="array" aca="1" ref="CP1158" ca="1">(SUM(INDEX(1153:1153,1,MAX(COLUMN($CN:$CN),COLUMN()-($H1150*4-1))):CP1155)/($H1150*4)-IF($CN1160=0,0,SUM(INDEX(1158:1158,1,MAX(COLUMN($CN:$CN),COLUMN()-(($H1150-$H1151)*4))):CP1160)/(($H1150)*4)))</f>
        <v>#N/A</v>
      </c>
      <c r="CQ1158" s="80" t="e" cm="1">
        <f t="array" aca="1" ref="CQ1158" ca="1">(SUM(INDEX(1153:1153,1,MAX(COLUMN($CN:$CN),COLUMN()-($H1150*4-1))):CQ1155)/($H1150*4)-IF($CN1160=0,0,SUM(INDEX(1158:1158,1,MAX(COLUMN($CN:$CN),COLUMN()-(($H1150-$H1151)*4))):CQ1160)/(($H1150)*4)))</f>
        <v>#N/A</v>
      </c>
      <c r="CR1158" s="80" t="e" cm="1">
        <f t="array" aca="1" ref="CR1158" ca="1">(SUM(INDEX(1153:1153,1,MAX(COLUMN($CN:$CN),COLUMN()-($H1150*4-1))):CR1155)/($H1150*4)-IF($CN1160=0,0,SUM(INDEX(1158:1158,1,MAX(COLUMN($CN:$CN),COLUMN()-(($H1150-$H1151)*4))):CR1160)/(($H1150)*4)))</f>
        <v>#N/A</v>
      </c>
      <c r="CS1158" s="80" t="e" cm="1">
        <f t="array" aca="1" ref="CS1158" ca="1">(SUM(INDEX(1153:1153,1,MAX(COLUMN($CN:$CN),COLUMN()-($H1150*4-1))):CS1155)/($H1150*4)-IF($CN1160=0,0,SUM(INDEX(1158:1158,1,MAX(COLUMN($CN:$CN),COLUMN()-(($H1150-$H1151)*4))):CS1160)/(($H1150)*4)))</f>
        <v>#N/A</v>
      </c>
      <c r="CT1158" s="80" t="e" cm="1">
        <f t="array" aca="1" ref="CT1158" ca="1">(SUM(INDEX(1153:1153,1,MAX(COLUMN($CN:$CN),COLUMN()-($H1150*4-1))):CT1155)/($H1150*4)-IF($CN1160=0,0,SUM(INDEX(1158:1158,1,MAX(COLUMN($CN:$CN),COLUMN()-(($H1150-$H1151)*4))):CT1160)/(($H1150)*4)))</f>
        <v>#N/A</v>
      </c>
      <c r="CU1158" s="80" t="e" cm="1">
        <f t="array" aca="1" ref="CU1158" ca="1">(SUM(INDEX(1153:1153,1,MAX(COLUMN($CN:$CN),COLUMN()-($H1150*4-1))):CU1155)/($H1150*4)-IF($CN1160=0,0,SUM(INDEX(1158:1158,1,MAX(COLUMN($CN:$CN),COLUMN()-(($H1150-$H1151)*4))):CU1160)/(($H1150)*4)))</f>
        <v>#N/A</v>
      </c>
      <c r="CV1158" s="80" t="e" cm="1">
        <f t="array" aca="1" ref="CV1158" ca="1">(SUM(INDEX(1153:1153,1,MAX(COLUMN($CN:$CN),COLUMN()-($H1150*4-1))):CV1155)/($H1150*4)-IF($CN1160=0,0,SUM(INDEX(1158:1158,1,MAX(COLUMN($CN:$CN),COLUMN()-(($H1150-$H1151)*4))):CV1160)/(($H1150)*4)))</f>
        <v>#N/A</v>
      </c>
      <c r="CW1158" s="80" t="e" cm="1">
        <f t="array" aca="1" ref="CW1158" ca="1">(SUM(INDEX(1153:1153,1,MAX(COLUMN($CN:$CN),COLUMN()-($H1150*4-1))):CW1155)/($H1150*4)-IF($CN1160=0,0,SUM(INDEX(1158:1158,1,MAX(COLUMN($CN:$CN),COLUMN()-(($H1150-$H1151)*4))):CW1160)/(($H1150)*4)))</f>
        <v>#N/A</v>
      </c>
      <c r="CX1158" s="80" t="e" cm="1">
        <f t="array" aca="1" ref="CX1158" ca="1">(SUM(INDEX(1153:1153,1,MAX(COLUMN($CN:$CN),COLUMN()-($H1150*4-1))):CX1155)/($H1150*4)-IF($CN1160=0,0,SUM(INDEX(1158:1158,1,MAX(COLUMN($CN:$CN),COLUMN()-(($H1150-$H1151)*4))):CX1160)/(($H1150)*4)))</f>
        <v>#N/A</v>
      </c>
      <c r="CY1158" s="80" t="e" cm="1">
        <f t="array" aca="1" ref="CY1158" ca="1">(SUM(INDEX(1153:1153,1,MAX(COLUMN($CN:$CN),COLUMN()-($H1150*4-1))):CY1155)/($H1150*4)-IF($CN1160=0,0,SUM(INDEX(1158:1158,1,MAX(COLUMN($CN:$CN),COLUMN()-(($H1150-$H1151)*4))):CY1160)/(($H1150)*4)))</f>
        <v>#N/A</v>
      </c>
      <c r="CZ1158" s="80" t="e" cm="1">
        <f t="array" aca="1" ref="CZ1158" ca="1">(SUM(INDEX(1153:1153,1,MAX(COLUMN($CN:$CN),COLUMN()-($H1150*4-1))):CZ1155)/($H1150*4)-IF($CN1160=0,0,SUM(INDEX(1158:1158,1,MAX(COLUMN($CN:$CN),COLUMN()-(($H1150-$H1151)*4))):CZ1160)/(($H1150)*4)))</f>
        <v>#N/A</v>
      </c>
      <c r="DA1158" s="80" t="e" cm="1">
        <f t="array" aca="1" ref="DA1158" ca="1">(SUM(INDEX(1153:1153,1,MAX(COLUMN($CN:$CN),COLUMN()-($H1150*4-1))):DA1155)/($H1150*4)-IF($CN1160=0,0,SUM(INDEX(1158:1158,1,MAX(COLUMN($CN:$CN),COLUMN()-(($H1150-$H1151)*4))):DA1160)/(($H1150)*4)))</f>
        <v>#N/A</v>
      </c>
      <c r="DB1158" s="80" t="e" cm="1">
        <f t="array" aca="1" ref="DB1158" ca="1">(SUM(INDEX(1153:1153,1,MAX(COLUMN($CN:$CN),COLUMN()-($H1150*4-1))):DB1155)/($H1150*4)-IF($CN1160=0,0,SUM(INDEX(1158:1158,1,MAX(COLUMN($CN:$CN),COLUMN()-(($H1150-$H1151)*4))):DB1160)/(($H1150)*4)))</f>
        <v>#N/A</v>
      </c>
      <c r="DC1158" s="80" t="e" cm="1">
        <f t="array" aca="1" ref="DC1158" ca="1">(SUM(INDEX(1153:1153,1,MAX(COLUMN($CN:$CN),COLUMN()-($H1150*4-1))):DC1155)/($H1150*4)-IF($CN1160=0,0,SUM(INDEX(1158:1158,1,MAX(COLUMN($CN:$CN),COLUMN()-(($H1150-$H1151)*4))):DC1160)/(($H1150)*4)))</f>
        <v>#N/A</v>
      </c>
      <c r="DD1158" s="80" t="e" cm="1">
        <f t="array" aca="1" ref="DD1158" ca="1">(SUM(INDEX(1153:1153,1,MAX(COLUMN($CN:$CN),COLUMN()-($H1150*4-1))):DD1155)/($H1150*4)-IF($CN1160=0,0,SUM(INDEX(1158:1158,1,MAX(COLUMN($CN:$CN),COLUMN()-(($H1150-$H1151)*4))):DD1160)/(($H1150)*4)))</f>
        <v>#N/A</v>
      </c>
      <c r="DE1158" s="80" t="e" cm="1">
        <f t="array" aca="1" ref="DE1158" ca="1">(SUM(INDEX(1153:1153,1,MAX(COLUMN($CN:$CN),COLUMN()-($H1150*4-1))):DE1155)/($H1150*4)-IF($CN1160=0,0,SUM(INDEX(1158:1158,1,MAX(COLUMN($CN:$CN),COLUMN()-(($H1150-$H1151)*4))):DE1160)/(($H1150)*4)))</f>
        <v>#N/A</v>
      </c>
      <c r="DF1158" s="80" t="e" cm="1">
        <f t="array" aca="1" ref="DF1158" ca="1">(SUM(INDEX(1153:1153,1,MAX(COLUMN($CN:$CN),COLUMN()-($H1150*4-1))):DF1155)/($H1150*4)-IF($CN1160=0,0,SUM(INDEX(1158:1158,1,MAX(COLUMN($CN:$CN),COLUMN()-(($H1150-$H1151)*4))):DF1160)/(($H1150)*4)))</f>
        <v>#N/A</v>
      </c>
      <c r="DG1158" s="80" t="e" cm="1">
        <f t="array" aca="1" ref="DG1158" ca="1">(SUM(INDEX(1153:1153,1,MAX(COLUMN($CN:$CN),COLUMN()-($H1150*4-1))):DG1155)/($H1150*4)-IF($CN1160=0,0,SUM(INDEX(1158:1158,1,MAX(COLUMN($CN:$CN),COLUMN()-(($H1150-$H1151)*4))):DG1160)/(($H1150)*4)))</f>
        <v>#N/A</v>
      </c>
      <c r="DH1158" s="80" t="e" cm="1">
        <f t="array" aca="1" ref="DH1158" ca="1">(SUM(INDEX(1153:1153,1,MAX(COLUMN($CN:$CN),COLUMN()-($H1150*4-1))):DH1155)/($H1150*4)-IF($CN1160=0,0,SUM(INDEX(1158:1158,1,MAX(COLUMN($CN:$CN),COLUMN()-(($H1150-$H1151)*4))):DH1160)/(($H1150)*4)))</f>
        <v>#N/A</v>
      </c>
      <c r="DI1158" s="80" t="e" cm="1">
        <f t="array" aca="1" ref="DI1158" ca="1">(SUM(INDEX(1153:1153,1,MAX(COLUMN($CN:$CN),COLUMN()-($H1150*4-1))):DI1155)/($H1150*4)-IF($CN1160=0,0,SUM(INDEX(1158:1158,1,MAX(COLUMN($CN:$CN),COLUMN()-(($H1150-$H1151)*4))):DI1160)/(($H1150)*4)))</f>
        <v>#N/A</v>
      </c>
      <c r="DJ1158" s="80" t="e" cm="1">
        <f t="array" aca="1" ref="DJ1158" ca="1">(SUM(INDEX(1153:1153,1,MAX(COLUMN($CN:$CN),COLUMN()-($H1150*4-1))):DJ1155)/($H1150*4)-IF($CN1160=0,0,SUM(INDEX(1158:1158,1,MAX(COLUMN($CN:$CN),COLUMN()-(($H1150-$H1151)*4))):DJ1160)/(($H1150)*4)))</f>
        <v>#N/A</v>
      </c>
      <c r="DK1158" s="80" t="e" cm="1">
        <f t="array" aca="1" ref="DK1158" ca="1">(SUM(INDEX(1153:1153,1,MAX(COLUMN($CN:$CN),COLUMN()-($H1150*4-1))):DK1155)/($H1150*4)-IF($CN1160=0,0,SUM(INDEX(1158:1158,1,MAX(COLUMN($CN:$CN),COLUMN()-(($H1150-$H1151)*4))):DK1160)/(($H1150)*4)))</f>
        <v>#N/A</v>
      </c>
      <c r="DL1158" s="80" t="e" cm="1">
        <f t="array" aca="1" ref="DL1158" ca="1">(SUM(INDEX(1153:1153,1,MAX(COLUMN($CN:$CN),COLUMN()-($H1150*4-1))):DL1155)/($H1150*4)-IF($CN1160=0,0,SUM(INDEX(1158:1158,1,MAX(COLUMN($CN:$CN),COLUMN()-(($H1150-$H1151)*4))):DL1160)/(($H1150)*4)))</f>
        <v>#N/A</v>
      </c>
    </row>
    <row r="1159" spans="2:116" x14ac:dyDescent="0.4">
      <c r="B1159" s="8"/>
      <c r="C1159" s="8"/>
      <c r="D1159" t="s">
        <v>768</v>
      </c>
      <c r="E1159" s="8" t="str">
        <f t="shared" si="1378"/>
        <v>1159 FAINTR-S</v>
      </c>
      <c r="G1159" s="125"/>
      <c r="I1159" s="62"/>
      <c r="J1159" s="62"/>
      <c r="K1159" s="53"/>
      <c r="L1159" s="53"/>
      <c r="M1159" s="53"/>
      <c r="N1159" s="53"/>
      <c r="O1159" s="53"/>
      <c r="P1159" s="53"/>
      <c r="R1159" s="82"/>
      <c r="S1159" s="153"/>
      <c r="T1159" s="153"/>
      <c r="U1159" s="153"/>
      <c r="V1159" s="153"/>
      <c r="W1159" s="153"/>
      <c r="X1159" s="153"/>
      <c r="Y1159" s="153"/>
      <c r="Z1159" s="153"/>
      <c r="AA1159" s="153"/>
      <c r="AB1159" s="153"/>
      <c r="AC1159" s="153"/>
      <c r="AD1159" s="153"/>
      <c r="AE1159" s="153"/>
      <c r="AF1159" s="153"/>
      <c r="AG1159" s="153"/>
      <c r="AH1159" s="153"/>
      <c r="AI1159" s="153"/>
      <c r="AJ1159" s="153"/>
      <c r="AK1159" s="153"/>
      <c r="AL1159" s="153"/>
      <c r="AM1159" s="153"/>
      <c r="AN1159" s="153"/>
      <c r="AO1159" s="153"/>
      <c r="AP1159" s="153"/>
      <c r="AQ1159" s="153"/>
      <c r="AR1159" s="153"/>
      <c r="AS1159" s="153"/>
      <c r="AT1159" s="153"/>
      <c r="AU1159" s="153"/>
      <c r="AV1159" s="153"/>
      <c r="AW1159" s="153"/>
      <c r="AX1159" s="153"/>
      <c r="AY1159" s="153"/>
      <c r="AZ1159" s="153"/>
      <c r="BA1159" s="153"/>
      <c r="BB1159" s="153"/>
      <c r="BC1159" s="153"/>
      <c r="BD1159" s="153"/>
      <c r="BE1159" s="153"/>
      <c r="BF1159" s="153"/>
      <c r="BG1159" s="153"/>
      <c r="BH1159" s="153"/>
      <c r="BI1159" s="153"/>
      <c r="BJ1159" s="153"/>
      <c r="BK1159" s="153"/>
      <c r="BL1159" s="153"/>
      <c r="BM1159" s="153"/>
      <c r="BN1159" s="153"/>
      <c r="BO1159" s="153"/>
      <c r="BP1159" s="153"/>
      <c r="BQ1159" s="153"/>
      <c r="BR1159" s="153"/>
      <c r="BS1159" s="153"/>
      <c r="BT1159" s="153"/>
      <c r="BU1159" s="153"/>
      <c r="BV1159" s="153"/>
      <c r="BW1159" s="153"/>
      <c r="BX1159" s="153"/>
      <c r="BY1159" s="153"/>
      <c r="BZ1159" s="153"/>
      <c r="CA1159" s="153"/>
      <c r="CB1159" s="153"/>
      <c r="CC1159" s="153"/>
      <c r="CD1159" s="153"/>
      <c r="CE1159" s="153"/>
      <c r="CF1159" s="153"/>
      <c r="CG1159" s="153"/>
      <c r="CH1159" s="153"/>
      <c r="CI1159" s="153"/>
      <c r="CJ1159" s="153"/>
      <c r="CK1159" s="153"/>
      <c r="CL1159" s="153"/>
      <c r="CN1159" s="62"/>
      <c r="CO1159" s="153"/>
      <c r="CP1159" s="153"/>
      <c r="CQ1159" s="153"/>
      <c r="CR1159" s="153"/>
      <c r="CS1159" s="153"/>
      <c r="CT1159" s="153"/>
      <c r="CU1159" s="153"/>
      <c r="CV1159" s="153"/>
      <c r="CW1159" s="153"/>
      <c r="CX1159" s="153"/>
      <c r="CY1159" s="153"/>
      <c r="CZ1159" s="153"/>
      <c r="DA1159" s="153"/>
      <c r="DB1159" s="153"/>
      <c r="DC1159" s="153"/>
      <c r="DD1159" s="153"/>
      <c r="DE1159" s="153"/>
      <c r="DF1159" s="153"/>
      <c r="DG1159" s="153"/>
      <c r="DH1159" s="153"/>
      <c r="DI1159" s="153"/>
      <c r="DJ1159" s="153"/>
      <c r="DK1159" s="153"/>
      <c r="DL1159" s="153"/>
    </row>
    <row r="1160" spans="2:116" x14ac:dyDescent="0.4">
      <c r="B1160" s="8" t="str">
        <f>E1160</f>
        <v>1160 FAINTR-S</v>
      </c>
      <c r="C1160" s="8"/>
      <c r="D1160" t="s">
        <v>768</v>
      </c>
      <c r="E1160" s="8" t="str">
        <f t="shared" si="1378"/>
        <v>1160 FAINTR-S</v>
      </c>
      <c r="G1160" s="125" t="s">
        <v>219</v>
      </c>
      <c r="I1160" s="74">
        <v>100</v>
      </c>
      <c r="J1160" s="74"/>
      <c r="K1160" s="53"/>
      <c r="L1160" s="53"/>
      <c r="M1160" s="53"/>
      <c r="N1160" s="53"/>
      <c r="O1160" s="53"/>
      <c r="P1160" s="53"/>
      <c r="R1160" s="24">
        <f>-$I1160</f>
        <v>-100</v>
      </c>
      <c r="S1160" s="153"/>
      <c r="T1160" s="153"/>
      <c r="U1160" s="153"/>
      <c r="V1160" s="153"/>
      <c r="W1160" s="153"/>
      <c r="X1160" s="153"/>
      <c r="Y1160" s="153"/>
      <c r="Z1160" s="153"/>
      <c r="AA1160" s="153"/>
      <c r="AB1160" s="153"/>
      <c r="AC1160" s="153"/>
      <c r="AD1160" s="153"/>
      <c r="AE1160" s="153"/>
      <c r="AF1160" s="153"/>
      <c r="AG1160" s="153"/>
      <c r="AH1160" s="153"/>
      <c r="AI1160" s="153"/>
      <c r="AJ1160" s="153"/>
      <c r="AK1160" s="153"/>
      <c r="AL1160" s="153"/>
      <c r="AM1160" s="153"/>
      <c r="AN1160" s="153"/>
      <c r="AO1160" s="153"/>
      <c r="AP1160" s="153"/>
      <c r="AQ1160" s="153"/>
      <c r="AR1160" s="153"/>
      <c r="AS1160" s="153"/>
      <c r="AT1160" s="153"/>
      <c r="AU1160" s="153"/>
      <c r="AV1160" s="153"/>
      <c r="AW1160" s="153"/>
      <c r="AX1160" s="153"/>
      <c r="AY1160" s="153"/>
      <c r="AZ1160" s="153"/>
      <c r="BA1160" s="153"/>
      <c r="BB1160" s="153"/>
      <c r="BC1160" s="153"/>
      <c r="BD1160" s="153"/>
      <c r="BE1160" s="153"/>
      <c r="BF1160" s="153"/>
      <c r="BG1160" s="153"/>
      <c r="BH1160" s="153"/>
      <c r="BI1160" s="153"/>
      <c r="BJ1160" s="153"/>
      <c r="BK1160" s="153"/>
      <c r="BL1160" s="153"/>
      <c r="BM1160" s="153"/>
      <c r="BN1160" s="153"/>
      <c r="BO1160" s="153"/>
      <c r="BP1160" s="153"/>
      <c r="BQ1160" s="153"/>
      <c r="BR1160" s="153"/>
      <c r="BS1160" s="153"/>
      <c r="BT1160" s="153"/>
      <c r="BU1160" s="153"/>
      <c r="BV1160" s="153"/>
      <c r="BW1160" s="153"/>
      <c r="BX1160" s="153"/>
      <c r="BY1160" s="153"/>
      <c r="BZ1160" s="153"/>
      <c r="CA1160" s="153"/>
      <c r="CB1160" s="153"/>
      <c r="CC1160" s="153"/>
      <c r="CD1160" s="153"/>
      <c r="CE1160" s="153"/>
      <c r="CF1160" s="153"/>
      <c r="CG1160" s="153"/>
      <c r="CH1160" s="153"/>
      <c r="CI1160" s="153"/>
      <c r="CJ1160" s="153"/>
      <c r="CK1160" s="153"/>
      <c r="CL1160" s="153"/>
      <c r="CN1160" s="74">
        <f>I1160</f>
        <v>100</v>
      </c>
      <c r="CO1160" s="153"/>
      <c r="CP1160" s="153"/>
      <c r="CQ1160" s="153"/>
      <c r="CR1160" s="153"/>
      <c r="CS1160" s="153"/>
      <c r="CT1160" s="153"/>
      <c r="CU1160" s="153"/>
      <c r="CV1160" s="153"/>
      <c r="CW1160" s="153"/>
      <c r="CX1160" s="153"/>
      <c r="CY1160" s="153"/>
      <c r="CZ1160" s="153"/>
      <c r="DA1160" s="153"/>
      <c r="DB1160" s="153"/>
      <c r="DC1160" s="153"/>
      <c r="DD1160" s="153"/>
      <c r="DE1160" s="153"/>
      <c r="DF1160" s="153"/>
      <c r="DG1160" s="153"/>
      <c r="DH1160" s="153"/>
      <c r="DI1160" s="153"/>
      <c r="DJ1160" s="153"/>
      <c r="DK1160" s="153"/>
      <c r="DL1160" s="153"/>
    </row>
    <row r="1161" spans="2:116" x14ac:dyDescent="0.4">
      <c r="D1161" t="s">
        <v>768</v>
      </c>
      <c r="E1161" s="8" t="str">
        <f t="shared" si="1378"/>
        <v>1161 FAINTR-S</v>
      </c>
      <c r="G1161" s="125"/>
      <c r="S1161" s="72"/>
      <c r="T1161" s="72"/>
      <c r="U1161" s="72"/>
      <c r="V1161" s="72"/>
      <c r="W1161" s="72"/>
      <c r="X1161" s="72"/>
      <c r="Y1161" s="72"/>
      <c r="Z1161" s="72"/>
      <c r="AA1161" s="72"/>
      <c r="AB1161" s="72"/>
      <c r="AC1161" s="72"/>
      <c r="AD1161" s="72"/>
      <c r="AE1161" s="72"/>
      <c r="AF1161" s="72"/>
      <c r="AG1161" s="72"/>
      <c r="AH1161" s="72"/>
      <c r="AI1161" s="72"/>
      <c r="AJ1161" s="72"/>
      <c r="AK1161" s="72"/>
      <c r="AL1161" s="72"/>
      <c r="AM1161" s="72"/>
      <c r="AN1161" s="72"/>
      <c r="AO1161" s="72"/>
      <c r="AP1161" s="72"/>
      <c r="AQ1161" s="72"/>
      <c r="AR1161" s="72"/>
      <c r="AS1161" s="72"/>
      <c r="AT1161" s="72"/>
      <c r="AU1161" s="72"/>
      <c r="AV1161" s="72"/>
      <c r="AW1161" s="72"/>
      <c r="AX1161" s="72"/>
      <c r="AY1161" s="72"/>
      <c r="AZ1161" s="72"/>
      <c r="BA1161" s="72"/>
      <c r="BB1161" s="72"/>
      <c r="BC1161" s="72"/>
      <c r="BD1161" s="72"/>
      <c r="BE1161" s="72"/>
      <c r="BF1161" s="72"/>
      <c r="BG1161" s="72"/>
      <c r="BH1161" s="72"/>
      <c r="BI1161" s="72"/>
      <c r="BJ1161" s="72"/>
      <c r="BK1161" s="72"/>
      <c r="BL1161" s="72"/>
      <c r="BM1161" s="72"/>
      <c r="BN1161" s="72"/>
      <c r="BO1161" s="72"/>
      <c r="BP1161" s="72"/>
      <c r="BQ1161" s="72"/>
      <c r="BR1161" s="72"/>
      <c r="BS1161" s="72"/>
      <c r="BT1161" s="72"/>
      <c r="BU1161" s="72"/>
      <c r="BV1161" s="72"/>
      <c r="BW1161" s="72"/>
      <c r="BX1161" s="72"/>
      <c r="BY1161" s="72"/>
      <c r="BZ1161" s="72"/>
      <c r="CA1161" s="72"/>
      <c r="CB1161" s="72"/>
      <c r="CC1161" s="72"/>
      <c r="CD1161" s="72"/>
      <c r="CE1161" s="72"/>
      <c r="CF1161" s="72"/>
      <c r="CG1161" s="72"/>
      <c r="CH1161" s="72"/>
      <c r="CI1161" s="72"/>
      <c r="CJ1161" s="72"/>
      <c r="CK1161" s="72"/>
      <c r="CL1161" s="72"/>
      <c r="CO1161" s="72"/>
      <c r="CP1161" s="72"/>
      <c r="CQ1161" s="72"/>
      <c r="CR1161" s="72"/>
      <c r="CS1161" s="72"/>
      <c r="CT1161" s="72"/>
      <c r="CU1161" s="72"/>
      <c r="CV1161" s="72"/>
      <c r="CW1161" s="72"/>
      <c r="CX1161" s="72"/>
      <c r="CY1161" s="72"/>
      <c r="CZ1161" s="72"/>
      <c r="DA1161" s="72"/>
      <c r="DB1161" s="72"/>
      <c r="DC1161" s="72"/>
      <c r="DD1161" s="72"/>
      <c r="DE1161" s="72"/>
      <c r="DF1161" s="72"/>
      <c r="DG1161" s="72"/>
      <c r="DH1161" s="72"/>
      <c r="DI1161" s="72"/>
      <c r="DJ1161" s="72"/>
      <c r="DK1161" s="72"/>
      <c r="DL1161" s="72"/>
    </row>
    <row r="1162" spans="2:116" x14ac:dyDescent="0.4">
      <c r="D1162" t="s">
        <v>768</v>
      </c>
      <c r="E1162" s="8" t="str">
        <f t="shared" si="1378"/>
        <v>1162 FAINTR-S</v>
      </c>
      <c r="G1162" s="95" t="s">
        <v>205</v>
      </c>
      <c r="H1162" s="12"/>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c r="DK1162" s="72"/>
      <c r="DL1162" s="72"/>
    </row>
    <row r="1163" spans="2:116" x14ac:dyDescent="0.4">
      <c r="D1163" t="s">
        <v>768</v>
      </c>
      <c r="E1163" s="8" t="str">
        <f t="shared" si="1378"/>
        <v>1163 FAINTR-S</v>
      </c>
      <c r="G1163" s="158" t="str">
        <f>"Gross PP&amp;E - "&amp;SUBSTITUTE(G1148,":","")</f>
        <v>Gross PP&amp;E - Revenue driven intangible assets</v>
      </c>
      <c r="I1163" s="80">
        <f>I1160</f>
        <v>100</v>
      </c>
      <c r="J1163" s="80"/>
      <c r="K1163" s="24">
        <f t="shared" ref="K1163:L1164" ca="1" si="1383">SUMIF($4:$4,K$2,1163:1163)</f>
        <v>1300</v>
      </c>
      <c r="L1163" s="24">
        <f t="shared" ca="1" si="1383"/>
        <v>2500</v>
      </c>
      <c r="M1163" s="24">
        <f t="shared" ref="M1163:Q1165" ca="1" si="1384">SUMIF($4:$4,M$2,1163:1163)</f>
        <v>3700</v>
      </c>
      <c r="N1163" s="24">
        <f t="shared" ca="1" si="1384"/>
        <v>4900</v>
      </c>
      <c r="O1163" s="24">
        <f t="shared" ca="1" si="1384"/>
        <v>6100</v>
      </c>
      <c r="P1163" s="24">
        <f t="shared" ca="1" si="1384"/>
        <v>7300</v>
      </c>
      <c r="R1163" s="24">
        <f>$I1163</f>
        <v>100</v>
      </c>
      <c r="S1163" s="80">
        <f t="shared" ref="S1163:AX1163" ca="1" si="1385">-S1155+R1163</f>
        <v>200</v>
      </c>
      <c r="T1163" s="80">
        <f t="shared" ca="1" si="1385"/>
        <v>300</v>
      </c>
      <c r="U1163" s="80">
        <f t="shared" ca="1" si="1385"/>
        <v>400</v>
      </c>
      <c r="V1163" s="80">
        <f t="shared" ca="1" si="1385"/>
        <v>500</v>
      </c>
      <c r="W1163" s="80">
        <f t="shared" ca="1" si="1385"/>
        <v>600</v>
      </c>
      <c r="X1163" s="80">
        <f t="shared" ca="1" si="1385"/>
        <v>700</v>
      </c>
      <c r="Y1163" s="80">
        <f t="shared" ca="1" si="1385"/>
        <v>800</v>
      </c>
      <c r="Z1163" s="80">
        <f t="shared" ca="1" si="1385"/>
        <v>900</v>
      </c>
      <c r="AA1163" s="80">
        <f t="shared" ca="1" si="1385"/>
        <v>1000</v>
      </c>
      <c r="AB1163" s="80">
        <f t="shared" ca="1" si="1385"/>
        <v>1100</v>
      </c>
      <c r="AC1163" s="80">
        <f t="shared" ca="1" si="1385"/>
        <v>1200</v>
      </c>
      <c r="AD1163" s="80">
        <f t="shared" ca="1" si="1385"/>
        <v>1300</v>
      </c>
      <c r="AE1163" s="80">
        <f t="shared" ca="1" si="1385"/>
        <v>1400</v>
      </c>
      <c r="AF1163" s="80">
        <f t="shared" ca="1" si="1385"/>
        <v>1500</v>
      </c>
      <c r="AG1163" s="80">
        <f t="shared" ca="1" si="1385"/>
        <v>1600</v>
      </c>
      <c r="AH1163" s="80">
        <f t="shared" ca="1" si="1385"/>
        <v>1700</v>
      </c>
      <c r="AI1163" s="80">
        <f t="shared" ca="1" si="1385"/>
        <v>1800</v>
      </c>
      <c r="AJ1163" s="80">
        <f t="shared" ca="1" si="1385"/>
        <v>1900</v>
      </c>
      <c r="AK1163" s="80">
        <f t="shared" ca="1" si="1385"/>
        <v>2000</v>
      </c>
      <c r="AL1163" s="80">
        <f t="shared" ca="1" si="1385"/>
        <v>2100</v>
      </c>
      <c r="AM1163" s="80">
        <f t="shared" ca="1" si="1385"/>
        <v>2200</v>
      </c>
      <c r="AN1163" s="80">
        <f t="shared" ca="1" si="1385"/>
        <v>2300</v>
      </c>
      <c r="AO1163" s="80">
        <f t="shared" ca="1" si="1385"/>
        <v>2400</v>
      </c>
      <c r="AP1163" s="80">
        <f t="shared" ca="1" si="1385"/>
        <v>2500</v>
      </c>
      <c r="AQ1163" s="80">
        <f t="shared" ca="1" si="1385"/>
        <v>2600</v>
      </c>
      <c r="AR1163" s="80">
        <f t="shared" ca="1" si="1385"/>
        <v>2700</v>
      </c>
      <c r="AS1163" s="80">
        <f t="shared" ca="1" si="1385"/>
        <v>2800</v>
      </c>
      <c r="AT1163" s="80">
        <f t="shared" ca="1" si="1385"/>
        <v>2900</v>
      </c>
      <c r="AU1163" s="80">
        <f t="shared" ca="1" si="1385"/>
        <v>3000</v>
      </c>
      <c r="AV1163" s="80">
        <f t="shared" ca="1" si="1385"/>
        <v>3100</v>
      </c>
      <c r="AW1163" s="80">
        <f t="shared" ca="1" si="1385"/>
        <v>3200</v>
      </c>
      <c r="AX1163" s="80">
        <f t="shared" ca="1" si="1385"/>
        <v>3300</v>
      </c>
      <c r="AY1163" s="80">
        <f t="shared" ref="AY1163:CD1163" ca="1" si="1386">-AY1155+AX1163</f>
        <v>3400</v>
      </c>
      <c r="AZ1163" s="80">
        <f t="shared" ca="1" si="1386"/>
        <v>3500</v>
      </c>
      <c r="BA1163" s="80">
        <f t="shared" ca="1" si="1386"/>
        <v>3600</v>
      </c>
      <c r="BB1163" s="80">
        <f t="shared" ca="1" si="1386"/>
        <v>3700</v>
      </c>
      <c r="BC1163" s="80">
        <f t="shared" ca="1" si="1386"/>
        <v>3800</v>
      </c>
      <c r="BD1163" s="80">
        <f t="shared" ca="1" si="1386"/>
        <v>3900</v>
      </c>
      <c r="BE1163" s="80">
        <f t="shared" ca="1" si="1386"/>
        <v>4000</v>
      </c>
      <c r="BF1163" s="80">
        <f t="shared" ca="1" si="1386"/>
        <v>4100</v>
      </c>
      <c r="BG1163" s="80">
        <f t="shared" ca="1" si="1386"/>
        <v>4200</v>
      </c>
      <c r="BH1163" s="80">
        <f t="shared" ca="1" si="1386"/>
        <v>4300</v>
      </c>
      <c r="BI1163" s="80">
        <f t="shared" ca="1" si="1386"/>
        <v>4400</v>
      </c>
      <c r="BJ1163" s="80">
        <f t="shared" ca="1" si="1386"/>
        <v>4500</v>
      </c>
      <c r="BK1163" s="80">
        <f t="shared" ca="1" si="1386"/>
        <v>4600</v>
      </c>
      <c r="BL1163" s="80">
        <f t="shared" ca="1" si="1386"/>
        <v>4700</v>
      </c>
      <c r="BM1163" s="80">
        <f t="shared" ca="1" si="1386"/>
        <v>4800</v>
      </c>
      <c r="BN1163" s="80">
        <f t="shared" ca="1" si="1386"/>
        <v>4900</v>
      </c>
      <c r="BO1163" s="80">
        <f t="shared" ca="1" si="1386"/>
        <v>5000</v>
      </c>
      <c r="BP1163" s="80">
        <f t="shared" ca="1" si="1386"/>
        <v>5100</v>
      </c>
      <c r="BQ1163" s="80">
        <f t="shared" ca="1" si="1386"/>
        <v>5200</v>
      </c>
      <c r="BR1163" s="80">
        <f t="shared" ca="1" si="1386"/>
        <v>5300</v>
      </c>
      <c r="BS1163" s="80">
        <f t="shared" ca="1" si="1386"/>
        <v>5400</v>
      </c>
      <c r="BT1163" s="80">
        <f t="shared" ca="1" si="1386"/>
        <v>5500</v>
      </c>
      <c r="BU1163" s="80">
        <f t="shared" ca="1" si="1386"/>
        <v>5600</v>
      </c>
      <c r="BV1163" s="80">
        <f t="shared" ca="1" si="1386"/>
        <v>5700</v>
      </c>
      <c r="BW1163" s="80">
        <f t="shared" ca="1" si="1386"/>
        <v>5800</v>
      </c>
      <c r="BX1163" s="80">
        <f t="shared" ca="1" si="1386"/>
        <v>5900</v>
      </c>
      <c r="BY1163" s="80">
        <f t="shared" ca="1" si="1386"/>
        <v>6000</v>
      </c>
      <c r="BZ1163" s="80">
        <f t="shared" ca="1" si="1386"/>
        <v>6100</v>
      </c>
      <c r="CA1163" s="80">
        <f t="shared" ca="1" si="1386"/>
        <v>6200</v>
      </c>
      <c r="CB1163" s="80">
        <f t="shared" ca="1" si="1386"/>
        <v>6300</v>
      </c>
      <c r="CC1163" s="80">
        <f t="shared" ca="1" si="1386"/>
        <v>6400</v>
      </c>
      <c r="CD1163" s="80">
        <f t="shared" ca="1" si="1386"/>
        <v>6500</v>
      </c>
      <c r="CE1163" s="80">
        <f t="shared" ref="CE1163:CL1163" ca="1" si="1387">-CE1155+CD1163</f>
        <v>6600</v>
      </c>
      <c r="CF1163" s="80">
        <f t="shared" ca="1" si="1387"/>
        <v>6700</v>
      </c>
      <c r="CG1163" s="80">
        <f t="shared" ca="1" si="1387"/>
        <v>6800</v>
      </c>
      <c r="CH1163" s="80">
        <f t="shared" ca="1" si="1387"/>
        <v>6900</v>
      </c>
      <c r="CI1163" s="80">
        <f t="shared" ca="1" si="1387"/>
        <v>7000</v>
      </c>
      <c r="CJ1163" s="80">
        <f t="shared" ca="1" si="1387"/>
        <v>7100</v>
      </c>
      <c r="CK1163" s="80">
        <f t="shared" ca="1" si="1387"/>
        <v>7200</v>
      </c>
      <c r="CL1163" s="80">
        <f t="shared" ca="1" si="1387"/>
        <v>7300</v>
      </c>
      <c r="CN1163" s="80">
        <f>CN1160</f>
        <v>100</v>
      </c>
      <c r="CO1163" s="80" t="e">
        <f t="shared" ref="CO1163" ca="1" si="1388">-CO1155+CN1163</f>
        <v>#N/A</v>
      </c>
      <c r="CP1163" s="80" t="e">
        <f t="shared" ref="CP1163:DL1163" ca="1" si="1389">-CP1155+CO1163</f>
        <v>#N/A</v>
      </c>
      <c r="CQ1163" s="80" t="e">
        <f t="shared" ca="1" si="1389"/>
        <v>#N/A</v>
      </c>
      <c r="CR1163" s="80" t="e">
        <f t="shared" ca="1" si="1389"/>
        <v>#N/A</v>
      </c>
      <c r="CS1163" s="80" t="e">
        <f t="shared" ca="1" si="1389"/>
        <v>#N/A</v>
      </c>
      <c r="CT1163" s="80" t="e">
        <f t="shared" ca="1" si="1389"/>
        <v>#N/A</v>
      </c>
      <c r="CU1163" s="80" t="e">
        <f t="shared" ca="1" si="1389"/>
        <v>#N/A</v>
      </c>
      <c r="CV1163" s="80" t="e">
        <f t="shared" ca="1" si="1389"/>
        <v>#N/A</v>
      </c>
      <c r="CW1163" s="80" t="e">
        <f t="shared" ca="1" si="1389"/>
        <v>#N/A</v>
      </c>
      <c r="CX1163" s="80" t="e">
        <f t="shared" ca="1" si="1389"/>
        <v>#N/A</v>
      </c>
      <c r="CY1163" s="80" t="e">
        <f t="shared" ca="1" si="1389"/>
        <v>#N/A</v>
      </c>
      <c r="CZ1163" s="80" t="e">
        <f t="shared" ca="1" si="1389"/>
        <v>#N/A</v>
      </c>
      <c r="DA1163" s="80" t="e">
        <f t="shared" ca="1" si="1389"/>
        <v>#N/A</v>
      </c>
      <c r="DB1163" s="80" t="e">
        <f t="shared" ca="1" si="1389"/>
        <v>#N/A</v>
      </c>
      <c r="DC1163" s="80" t="e">
        <f t="shared" ca="1" si="1389"/>
        <v>#N/A</v>
      </c>
      <c r="DD1163" s="80" t="e">
        <f t="shared" ca="1" si="1389"/>
        <v>#N/A</v>
      </c>
      <c r="DE1163" s="80" t="e">
        <f t="shared" ca="1" si="1389"/>
        <v>#N/A</v>
      </c>
      <c r="DF1163" s="80" t="e">
        <f t="shared" ca="1" si="1389"/>
        <v>#N/A</v>
      </c>
      <c r="DG1163" s="80" t="e">
        <f t="shared" ca="1" si="1389"/>
        <v>#N/A</v>
      </c>
      <c r="DH1163" s="80" t="e">
        <f t="shared" ca="1" si="1389"/>
        <v>#N/A</v>
      </c>
      <c r="DI1163" s="80" t="e">
        <f t="shared" ca="1" si="1389"/>
        <v>#N/A</v>
      </c>
      <c r="DJ1163" s="80" t="e">
        <f t="shared" ca="1" si="1389"/>
        <v>#N/A</v>
      </c>
      <c r="DK1163" s="80" t="e">
        <f t="shared" ca="1" si="1389"/>
        <v>#N/A</v>
      </c>
      <c r="DL1163" s="80" t="e">
        <f t="shared" ca="1" si="1389"/>
        <v>#N/A</v>
      </c>
    </row>
    <row r="1164" spans="2:116" x14ac:dyDescent="0.4">
      <c r="D1164" t="s">
        <v>768</v>
      </c>
      <c r="E1164" s="8" t="str">
        <f t="shared" si="1378"/>
        <v>1164 FAINTR-S</v>
      </c>
      <c r="G1164" s="158" t="str">
        <f>"Accumulated amortization - "&amp;SUBSTITUTE(G1148,":","")</f>
        <v>Accumulated amortization - Revenue driven intangible assets</v>
      </c>
      <c r="I1164" s="81">
        <f>-H1151/H1150*I1163</f>
        <v>0</v>
      </c>
      <c r="J1164" s="243"/>
      <c r="K1164" s="37">
        <f t="shared" ca="1" si="1383"/>
        <v>-149.04688668347262</v>
      </c>
      <c r="L1164" s="37">
        <f t="shared" ca="1" si="1383"/>
        <v>-572.74036421537005</v>
      </c>
      <c r="M1164" s="37">
        <f t="shared" ca="1" si="1384"/>
        <v>-1332.4538030357808</v>
      </c>
      <c r="N1164" s="37">
        <f t="shared" ca="1" si="1384"/>
        <v>-2503.275255378368</v>
      </c>
      <c r="O1164" s="37">
        <f t="shared" ca="1" si="1384"/>
        <v>-4177.0721801722329</v>
      </c>
      <c r="P1164" s="37">
        <f t="shared" ca="1" si="1384"/>
        <v>-6307.0205467686155</v>
      </c>
      <c r="R1164" s="37">
        <f>$I1164</f>
        <v>0</v>
      </c>
      <c r="S1164" s="81">
        <f t="shared" ref="S1164:AX1164" ca="1" si="1390">R1164+S1158</f>
        <v>-3.2203389830508478</v>
      </c>
      <c r="T1164" s="81">
        <f t="shared" ca="1" si="1390"/>
        <v>-8.0206837115771332</v>
      </c>
      <c r="U1164" s="81">
        <f t="shared" ca="1" si="1390"/>
        <v>-14.427813943976746</v>
      </c>
      <c r="V1164" s="81">
        <f t="shared" ca="1" si="1390"/>
        <v>-22.468963332857708</v>
      </c>
      <c r="W1164" s="81">
        <f t="shared" ca="1" si="1390"/>
        <v>-32.17182711816038</v>
      </c>
      <c r="X1164" s="81">
        <f t="shared" ca="1" si="1390"/>
        <v>-43.564569950671569</v>
      </c>
      <c r="Y1164" s="81">
        <f t="shared" ca="1" si="1390"/>
        <v>-56.675833848140577</v>
      </c>
      <c r="Z1164" s="81">
        <f t="shared" ca="1" si="1390"/>
        <v>-71.534746286244655</v>
      </c>
      <c r="AA1164" s="81">
        <f t="shared" ca="1" si="1390"/>
        <v>-88.170928426689471</v>
      </c>
      <c r="AB1164" s="81">
        <f t="shared" ca="1" si="1390"/>
        <v>-106.61450348476896</v>
      </c>
      <c r="AC1164" s="81">
        <f t="shared" ca="1" si="1390"/>
        <v>-126.89610523874809</v>
      </c>
      <c r="AD1164" s="81">
        <f t="shared" ca="1" si="1390"/>
        <v>-149.04688668347262</v>
      </c>
      <c r="AE1164" s="81">
        <f t="shared" ca="1" si="1390"/>
        <v>-173.09852883065014</v>
      </c>
      <c r="AF1164" s="81">
        <f t="shared" ca="1" si="1390"/>
        <v>-199.08324965828828</v>
      </c>
      <c r="AG1164" s="81">
        <f t="shared" ca="1" si="1390"/>
        <v>-227.0338132118186</v>
      </c>
      <c r="AH1164" s="81">
        <f t="shared" ca="1" si="1390"/>
        <v>-256.98353885947654</v>
      </c>
      <c r="AI1164" s="81">
        <f t="shared" ca="1" si="1390"/>
        <v>-288.96631070455243</v>
      </c>
      <c r="AJ1164" s="81">
        <f t="shared" ca="1" si="1390"/>
        <v>-323.01658715717195</v>
      </c>
      <c r="AK1164" s="81">
        <f t="shared" ca="1" si="1390"/>
        <v>-359.16941066831043</v>
      </c>
      <c r="AL1164" s="81">
        <f t="shared" ca="1" si="1390"/>
        <v>-397.46041762879025</v>
      </c>
      <c r="AM1164" s="81">
        <f t="shared" ca="1" si="1390"/>
        <v>-437.92584843605789</v>
      </c>
      <c r="AN1164" s="81">
        <f t="shared" ca="1" si="1390"/>
        <v>-480.60255773158428</v>
      </c>
      <c r="AO1164" s="81">
        <f t="shared" ca="1" si="1390"/>
        <v>-525.5280248117806</v>
      </c>
      <c r="AP1164" s="81">
        <f t="shared" ca="1" si="1390"/>
        <v>-572.74036421537005</v>
      </c>
      <c r="AQ1164" s="81">
        <f t="shared" ca="1" si="1390"/>
        <v>-622.27833649020681</v>
      </c>
      <c r="AR1164" s="81">
        <f t="shared" ca="1" si="1390"/>
        <v>-674.18135914258323</v>
      </c>
      <c r="AS1164" s="81">
        <f t="shared" ca="1" si="1390"/>
        <v>-728.48951777211857</v>
      </c>
      <c r="AT1164" s="81">
        <f t="shared" ca="1" si="1390"/>
        <v>-785.24357739537481</v>
      </c>
      <c r="AU1164" s="81">
        <f t="shared" ca="1" si="1390"/>
        <v>-844.48499396139812</v>
      </c>
      <c r="AV1164" s="81">
        <f t="shared" ca="1" si="1390"/>
        <v>-906.25592606243879</v>
      </c>
      <c r="AW1164" s="81">
        <f t="shared" ca="1" si="1390"/>
        <v>-970.59924684315808</v>
      </c>
      <c r="AX1164" s="81">
        <f t="shared" ca="1" si="1390"/>
        <v>-1037.5585561116861</v>
      </c>
      <c r="AY1164" s="81">
        <f t="shared" ref="AY1164:CD1164" ca="1" si="1391">AX1164+AY1158</f>
        <v>-1107.178192655952</v>
      </c>
      <c r="AZ1164" s="81">
        <f t="shared" ca="1" si="1391"/>
        <v>-1179.5032467687647</v>
      </c>
      <c r="BA1164" s="81">
        <f t="shared" ca="1" si="1391"/>
        <v>-1254.5795729851845</v>
      </c>
      <c r="BB1164" s="81">
        <f t="shared" ca="1" si="1391"/>
        <v>-1332.4538030357808</v>
      </c>
      <c r="BC1164" s="81">
        <f t="shared" ca="1" si="1391"/>
        <v>-1413.1733590194381</v>
      </c>
      <c r="BD1164" s="81">
        <f t="shared" ca="1" si="1391"/>
        <v>-1496.7864667994286</v>
      </c>
      <c r="BE1164" s="81">
        <f t="shared" ca="1" si="1391"/>
        <v>-1583.3421696265375</v>
      </c>
      <c r="BF1164" s="81">
        <f t="shared" ca="1" si="1391"/>
        <v>-1672.8903419930889</v>
      </c>
      <c r="BG1164" s="81">
        <f t="shared" ca="1" si="1391"/>
        <v>-1765.4817037217854</v>
      </c>
      <c r="BH1164" s="81">
        <f t="shared" ca="1" si="1391"/>
        <v>-1861.167834293341</v>
      </c>
      <c r="BI1164" s="81">
        <f t="shared" ca="1" si="1391"/>
        <v>-1960.001187416957</v>
      </c>
      <c r="BJ1164" s="81">
        <f t="shared" ca="1" si="1391"/>
        <v>-2062.0351058477527</v>
      </c>
      <c r="BK1164" s="81">
        <f t="shared" ca="1" si="1391"/>
        <v>-2167.3238364553417</v>
      </c>
      <c r="BL1164" s="81">
        <f t="shared" ca="1" si="1391"/>
        <v>-2275.9225455478054</v>
      </c>
      <c r="BM1164" s="81">
        <f t="shared" ca="1" si="1391"/>
        <v>-2387.8873344553954</v>
      </c>
      <c r="BN1164" s="81">
        <f t="shared" ca="1" si="1391"/>
        <v>-2503.275255378368</v>
      </c>
      <c r="BO1164" s="81">
        <f t="shared" ca="1" si="1391"/>
        <v>-2622.1443275034253</v>
      </c>
      <c r="BP1164" s="81">
        <f t="shared" ca="1" si="1391"/>
        <v>-2744.5535533933139</v>
      </c>
      <c r="BQ1164" s="81">
        <f t="shared" ca="1" si="1391"/>
        <v>-2870.5629356542177</v>
      </c>
      <c r="BR1164" s="81">
        <f t="shared" ca="1" si="1391"/>
        <v>-3000.2334938856452</v>
      </c>
      <c r="BS1164" s="81">
        <f t="shared" ca="1" si="1391"/>
        <v>-3133.6272819176052</v>
      </c>
      <c r="BT1164" s="81">
        <f t="shared" ca="1" si="1391"/>
        <v>-3270.8074053399373</v>
      </c>
      <c r="BU1164" s="81">
        <f t="shared" ca="1" si="1391"/>
        <v>-3411.8380393287498</v>
      </c>
      <c r="BV1164" s="81">
        <f t="shared" ca="1" si="1391"/>
        <v>-3556.7844467749997</v>
      </c>
      <c r="BW1164" s="81">
        <f t="shared" ca="1" si="1391"/>
        <v>-3705.7129967203387</v>
      </c>
      <c r="BX1164" s="81">
        <f t="shared" ca="1" si="1391"/>
        <v>-3858.691183105429</v>
      </c>
      <c r="BY1164" s="81">
        <f t="shared" ca="1" si="1391"/>
        <v>-4015.7876438360295</v>
      </c>
      <c r="BZ1164" s="81">
        <f t="shared" ca="1" si="1391"/>
        <v>-4177.0721801722329</v>
      </c>
      <c r="CA1164" s="81">
        <f t="shared" ca="1" si="1391"/>
        <v>-4339.3954374632876</v>
      </c>
      <c r="CB1164" s="81">
        <f t="shared" ca="1" si="1391"/>
        <v>-4504.4153543866814</v>
      </c>
      <c r="CC1164" s="81">
        <f t="shared" ca="1" si="1391"/>
        <v>-4672.1508572794801</v>
      </c>
      <c r="CD1164" s="81">
        <f t="shared" ca="1" si="1391"/>
        <v>-4842.6207393699124</v>
      </c>
      <c r="CE1164" s="81">
        <f t="shared" ref="CE1164:CL1164" ca="1" si="1392">CD1164+CE1158</f>
        <v>-5015.8436508281675</v>
      </c>
      <c r="CF1164" s="81">
        <f t="shared" ca="1" si="1392"/>
        <v>-5191.8380885181678</v>
      </c>
      <c r="CG1164" s="81">
        <f t="shared" ca="1" si="1392"/>
        <v>-5370.6223854430409</v>
      </c>
      <c r="CH1164" s="81">
        <f t="shared" ca="1" si="1392"/>
        <v>-5552.214699876853</v>
      </c>
      <c r="CI1164" s="81">
        <f t="shared" ca="1" si="1392"/>
        <v>-5736.6330041749989</v>
      </c>
      <c r="CJ1164" s="81">
        <f t="shared" ca="1" si="1392"/>
        <v>-5923.8950732554786</v>
      </c>
      <c r="CK1164" s="81">
        <f t="shared" ca="1" si="1392"/>
        <v>-6114.0184727431179</v>
      </c>
      <c r="CL1164" s="81">
        <f t="shared" ca="1" si="1392"/>
        <v>-6307.0205467686155</v>
      </c>
      <c r="CN1164" s="81">
        <f>-H1151/H1150*CN1163</f>
        <v>0</v>
      </c>
      <c r="CO1164" s="81" t="e">
        <f t="shared" ref="CO1164" ca="1" si="1393">CN1164+CO1158</f>
        <v>#N/A</v>
      </c>
      <c r="CP1164" s="81" t="e">
        <f t="shared" ref="CP1164:DL1164" ca="1" si="1394">CO1164+CP1158</f>
        <v>#N/A</v>
      </c>
      <c r="CQ1164" s="81" t="e">
        <f t="shared" ca="1" si="1394"/>
        <v>#N/A</v>
      </c>
      <c r="CR1164" s="81" t="e">
        <f t="shared" ca="1" si="1394"/>
        <v>#N/A</v>
      </c>
      <c r="CS1164" s="81" t="e">
        <f t="shared" ca="1" si="1394"/>
        <v>#N/A</v>
      </c>
      <c r="CT1164" s="81" t="e">
        <f t="shared" ca="1" si="1394"/>
        <v>#N/A</v>
      </c>
      <c r="CU1164" s="81" t="e">
        <f t="shared" ca="1" si="1394"/>
        <v>#N/A</v>
      </c>
      <c r="CV1164" s="81" t="e">
        <f t="shared" ca="1" si="1394"/>
        <v>#N/A</v>
      </c>
      <c r="CW1164" s="81" t="e">
        <f t="shared" ca="1" si="1394"/>
        <v>#N/A</v>
      </c>
      <c r="CX1164" s="81" t="e">
        <f t="shared" ca="1" si="1394"/>
        <v>#N/A</v>
      </c>
      <c r="CY1164" s="81" t="e">
        <f t="shared" ca="1" si="1394"/>
        <v>#N/A</v>
      </c>
      <c r="CZ1164" s="81" t="e">
        <f t="shared" ca="1" si="1394"/>
        <v>#N/A</v>
      </c>
      <c r="DA1164" s="81" t="e">
        <f t="shared" ca="1" si="1394"/>
        <v>#N/A</v>
      </c>
      <c r="DB1164" s="81" t="e">
        <f t="shared" ca="1" si="1394"/>
        <v>#N/A</v>
      </c>
      <c r="DC1164" s="81" t="e">
        <f t="shared" ca="1" si="1394"/>
        <v>#N/A</v>
      </c>
      <c r="DD1164" s="81" t="e">
        <f t="shared" ca="1" si="1394"/>
        <v>#N/A</v>
      </c>
      <c r="DE1164" s="81" t="e">
        <f t="shared" ca="1" si="1394"/>
        <v>#N/A</v>
      </c>
      <c r="DF1164" s="81" t="e">
        <f t="shared" ca="1" si="1394"/>
        <v>#N/A</v>
      </c>
      <c r="DG1164" s="81" t="e">
        <f t="shared" ca="1" si="1394"/>
        <v>#N/A</v>
      </c>
      <c r="DH1164" s="81" t="e">
        <f t="shared" ca="1" si="1394"/>
        <v>#N/A</v>
      </c>
      <c r="DI1164" s="81" t="e">
        <f t="shared" ca="1" si="1394"/>
        <v>#N/A</v>
      </c>
      <c r="DJ1164" s="81" t="e">
        <f t="shared" ca="1" si="1394"/>
        <v>#N/A</v>
      </c>
      <c r="DK1164" s="81" t="e">
        <f t="shared" ca="1" si="1394"/>
        <v>#N/A</v>
      </c>
      <c r="DL1164" s="81" t="e">
        <f t="shared" ca="1" si="1394"/>
        <v>#N/A</v>
      </c>
    </row>
    <row r="1165" spans="2:116" x14ac:dyDescent="0.4">
      <c r="C1165" t="s">
        <v>240</v>
      </c>
      <c r="D1165" t="s">
        <v>768</v>
      </c>
      <c r="E1165" s="8" t="str">
        <f t="shared" si="1378"/>
        <v>1165 FAINTR-S</v>
      </c>
      <c r="G1165" s="126" t="str">
        <f>"Net PP&amp;E - "&amp;SUBSTITUTE(G1148,":","")</f>
        <v>Net PP&amp;E - Revenue driven intangible assets</v>
      </c>
      <c r="H1165" s="27"/>
      <c r="I1165" s="77">
        <f>SUM(I1163:I1164)</f>
        <v>100</v>
      </c>
      <c r="J1165" s="77"/>
      <c r="K1165" s="33">
        <f ca="1">SUMIF($4:$4,K$2,1165:1165)</f>
        <v>1150.9531133165274</v>
      </c>
      <c r="L1165" s="33">
        <f ca="1">SUMIF($4:$4,L$2,1165:1165)</f>
        <v>1927.2596357846301</v>
      </c>
      <c r="M1165" s="33">
        <f t="shared" ca="1" si="1384"/>
        <v>2367.5461969642192</v>
      </c>
      <c r="N1165" s="33">
        <f t="shared" ca="1" si="1384"/>
        <v>2396.724744621632</v>
      </c>
      <c r="O1165" s="33">
        <f t="shared" ca="1" si="1384"/>
        <v>1922.9278198277671</v>
      </c>
      <c r="P1165" s="33">
        <f t="shared" ca="1" si="1384"/>
        <v>992.97945323138447</v>
      </c>
      <c r="Q1165" s="33"/>
      <c r="R1165" s="33">
        <f>$I1165</f>
        <v>100</v>
      </c>
      <c r="S1165" s="77">
        <f t="shared" ref="S1165:AX1165" ca="1" si="1395">SUM(S1163:S1164)</f>
        <v>196.77966101694915</v>
      </c>
      <c r="T1165" s="77">
        <f t="shared" ca="1" si="1395"/>
        <v>291.97931628842287</v>
      </c>
      <c r="U1165" s="77">
        <f t="shared" ca="1" si="1395"/>
        <v>385.57218605602327</v>
      </c>
      <c r="V1165" s="77">
        <f t="shared" ca="1" si="1395"/>
        <v>477.5310366671423</v>
      </c>
      <c r="W1165" s="77">
        <f t="shared" ca="1" si="1395"/>
        <v>567.82817288183958</v>
      </c>
      <c r="X1165" s="77">
        <f t="shared" ca="1" si="1395"/>
        <v>656.43543004932849</v>
      </c>
      <c r="Y1165" s="77">
        <f t="shared" ca="1" si="1395"/>
        <v>743.32416615185946</v>
      </c>
      <c r="Z1165" s="77">
        <f t="shared" ca="1" si="1395"/>
        <v>828.46525371375537</v>
      </c>
      <c r="AA1165" s="77">
        <f t="shared" ca="1" si="1395"/>
        <v>911.82907157331056</v>
      </c>
      <c r="AB1165" s="77">
        <f t="shared" ca="1" si="1395"/>
        <v>993.38549651523101</v>
      </c>
      <c r="AC1165" s="77">
        <f t="shared" ca="1" si="1395"/>
        <v>1073.1038947612519</v>
      </c>
      <c r="AD1165" s="77">
        <f t="shared" ca="1" si="1395"/>
        <v>1150.9531133165274</v>
      </c>
      <c r="AE1165" s="77">
        <f t="shared" ca="1" si="1395"/>
        <v>1226.9014711693499</v>
      </c>
      <c r="AF1165" s="77">
        <f t="shared" ca="1" si="1395"/>
        <v>1300.9167503417118</v>
      </c>
      <c r="AG1165" s="77">
        <f t="shared" ca="1" si="1395"/>
        <v>1372.9661867881814</v>
      </c>
      <c r="AH1165" s="77">
        <f t="shared" ca="1" si="1395"/>
        <v>1443.0164611405235</v>
      </c>
      <c r="AI1165" s="77">
        <f t="shared" ca="1" si="1395"/>
        <v>1511.0336892954476</v>
      </c>
      <c r="AJ1165" s="77">
        <f t="shared" ca="1" si="1395"/>
        <v>1576.9834128428281</v>
      </c>
      <c r="AK1165" s="77">
        <f t="shared" ca="1" si="1395"/>
        <v>1640.8305893316897</v>
      </c>
      <c r="AL1165" s="77">
        <f t="shared" ca="1" si="1395"/>
        <v>1702.5395823712097</v>
      </c>
      <c r="AM1165" s="77">
        <f t="shared" ca="1" si="1395"/>
        <v>1762.074151563942</v>
      </c>
      <c r="AN1165" s="77">
        <f t="shared" ca="1" si="1395"/>
        <v>1819.3974422684157</v>
      </c>
      <c r="AO1165" s="77">
        <f t="shared" ca="1" si="1395"/>
        <v>1874.4719751882194</v>
      </c>
      <c r="AP1165" s="77">
        <f t="shared" ca="1" si="1395"/>
        <v>1927.2596357846301</v>
      </c>
      <c r="AQ1165" s="77">
        <f t="shared" ca="1" si="1395"/>
        <v>1977.7216635097932</v>
      </c>
      <c r="AR1165" s="77">
        <f t="shared" ca="1" si="1395"/>
        <v>2025.8186408574168</v>
      </c>
      <c r="AS1165" s="77">
        <f t="shared" ca="1" si="1395"/>
        <v>2071.5104822278813</v>
      </c>
      <c r="AT1165" s="77">
        <f t="shared" ca="1" si="1395"/>
        <v>2114.7564226046252</v>
      </c>
      <c r="AU1165" s="77">
        <f t="shared" ca="1" si="1395"/>
        <v>2155.5150060386018</v>
      </c>
      <c r="AV1165" s="77">
        <f t="shared" ca="1" si="1395"/>
        <v>2193.7440739375611</v>
      </c>
      <c r="AW1165" s="77">
        <f t="shared" ca="1" si="1395"/>
        <v>2229.4007531568418</v>
      </c>
      <c r="AX1165" s="77">
        <f t="shared" ca="1" si="1395"/>
        <v>2262.4414438883141</v>
      </c>
      <c r="AY1165" s="77">
        <f t="shared" ref="AY1165:CD1165" ca="1" si="1396">SUM(AY1163:AY1164)</f>
        <v>2292.821807344048</v>
      </c>
      <c r="AZ1165" s="77">
        <f t="shared" ca="1" si="1396"/>
        <v>2320.4967532312353</v>
      </c>
      <c r="BA1165" s="77">
        <f t="shared" ca="1" si="1396"/>
        <v>2345.4204270148157</v>
      </c>
      <c r="BB1165" s="77">
        <f t="shared" ca="1" si="1396"/>
        <v>2367.5461969642192</v>
      </c>
      <c r="BC1165" s="77">
        <f t="shared" ca="1" si="1396"/>
        <v>2386.8266409805619</v>
      </c>
      <c r="BD1165" s="77">
        <f t="shared" ca="1" si="1396"/>
        <v>2403.2135332005714</v>
      </c>
      <c r="BE1165" s="77">
        <f t="shared" ca="1" si="1396"/>
        <v>2416.6578303734623</v>
      </c>
      <c r="BF1165" s="77">
        <f t="shared" ca="1" si="1396"/>
        <v>2427.1096580069111</v>
      </c>
      <c r="BG1165" s="77">
        <f t="shared" ca="1" si="1396"/>
        <v>2434.5182962782146</v>
      </c>
      <c r="BH1165" s="77">
        <f t="shared" ca="1" si="1396"/>
        <v>2438.832165706659</v>
      </c>
      <c r="BI1165" s="77">
        <f t="shared" ca="1" si="1396"/>
        <v>2439.9988125830432</v>
      </c>
      <c r="BJ1165" s="77">
        <f t="shared" ca="1" si="1396"/>
        <v>2437.9648941522473</v>
      </c>
      <c r="BK1165" s="77">
        <f t="shared" ca="1" si="1396"/>
        <v>2432.6761635446583</v>
      </c>
      <c r="BL1165" s="77">
        <f t="shared" ca="1" si="1396"/>
        <v>2424.0774544521946</v>
      </c>
      <c r="BM1165" s="77">
        <f t="shared" ca="1" si="1396"/>
        <v>2412.1126655446046</v>
      </c>
      <c r="BN1165" s="77">
        <f t="shared" ca="1" si="1396"/>
        <v>2396.724744621632</v>
      </c>
      <c r="BO1165" s="77">
        <f t="shared" ca="1" si="1396"/>
        <v>2377.8556724965747</v>
      </c>
      <c r="BP1165" s="77">
        <f t="shared" ca="1" si="1396"/>
        <v>2355.4464466066861</v>
      </c>
      <c r="BQ1165" s="77">
        <f t="shared" ca="1" si="1396"/>
        <v>2329.4370643457823</v>
      </c>
      <c r="BR1165" s="77">
        <f t="shared" ca="1" si="1396"/>
        <v>2299.7665061143548</v>
      </c>
      <c r="BS1165" s="77">
        <f t="shared" ca="1" si="1396"/>
        <v>2266.3727180823948</v>
      </c>
      <c r="BT1165" s="77">
        <f t="shared" ca="1" si="1396"/>
        <v>2229.1925946600627</v>
      </c>
      <c r="BU1165" s="77">
        <f t="shared" ca="1" si="1396"/>
        <v>2188.1619606712502</v>
      </c>
      <c r="BV1165" s="77">
        <f t="shared" ca="1" si="1396"/>
        <v>2143.2155532250003</v>
      </c>
      <c r="BW1165" s="77">
        <f t="shared" ca="1" si="1396"/>
        <v>2094.2870032796613</v>
      </c>
      <c r="BX1165" s="77">
        <f t="shared" ca="1" si="1396"/>
        <v>2041.308816894571</v>
      </c>
      <c r="BY1165" s="77">
        <f t="shared" ca="1" si="1396"/>
        <v>1984.2123561639705</v>
      </c>
      <c r="BZ1165" s="77">
        <f t="shared" ca="1" si="1396"/>
        <v>1922.9278198277671</v>
      </c>
      <c r="CA1165" s="77">
        <f t="shared" ca="1" si="1396"/>
        <v>1860.6045625367124</v>
      </c>
      <c r="CB1165" s="77">
        <f t="shared" ca="1" si="1396"/>
        <v>1795.5846456133186</v>
      </c>
      <c r="CC1165" s="77">
        <f t="shared" ca="1" si="1396"/>
        <v>1727.8491427205199</v>
      </c>
      <c r="CD1165" s="77">
        <f t="shared" ca="1" si="1396"/>
        <v>1657.3792606300876</v>
      </c>
      <c r="CE1165" s="77">
        <f t="shared" ref="CE1165:CL1165" ca="1" si="1397">SUM(CE1163:CE1164)</f>
        <v>1584.1563491718325</v>
      </c>
      <c r="CF1165" s="77">
        <f t="shared" ca="1" si="1397"/>
        <v>1508.1619114818322</v>
      </c>
      <c r="CG1165" s="77">
        <f t="shared" ca="1" si="1397"/>
        <v>1429.3776145569591</v>
      </c>
      <c r="CH1165" s="77">
        <f t="shared" ca="1" si="1397"/>
        <v>1347.785300123147</v>
      </c>
      <c r="CI1165" s="77">
        <f t="shared" ca="1" si="1397"/>
        <v>1263.3669958250011</v>
      </c>
      <c r="CJ1165" s="77">
        <f t="shared" ca="1" si="1397"/>
        <v>1176.1049267445214</v>
      </c>
      <c r="CK1165" s="77">
        <f t="shared" ca="1" si="1397"/>
        <v>1085.9815272568821</v>
      </c>
      <c r="CL1165" s="77">
        <f t="shared" ca="1" si="1397"/>
        <v>992.97945323138447</v>
      </c>
      <c r="CN1165" s="77">
        <f>SUM(CN1163:CN1164)</f>
        <v>100</v>
      </c>
      <c r="CO1165" s="77" t="e">
        <f t="shared" ref="CO1165" ca="1" si="1398">SUM(CO1163:CO1164)</f>
        <v>#N/A</v>
      </c>
      <c r="CP1165" s="77" t="e">
        <f t="shared" ref="CP1165:DK1165" ca="1" si="1399">SUM(CP1163:CP1164)</f>
        <v>#N/A</v>
      </c>
      <c r="CQ1165" s="77" t="e">
        <f t="shared" ca="1" si="1399"/>
        <v>#N/A</v>
      </c>
      <c r="CR1165" s="77" t="e">
        <f t="shared" ca="1" si="1399"/>
        <v>#N/A</v>
      </c>
      <c r="CS1165" s="77" t="e">
        <f t="shared" ca="1" si="1399"/>
        <v>#N/A</v>
      </c>
      <c r="CT1165" s="77" t="e">
        <f t="shared" ca="1" si="1399"/>
        <v>#N/A</v>
      </c>
      <c r="CU1165" s="77" t="e">
        <f t="shared" ca="1" si="1399"/>
        <v>#N/A</v>
      </c>
      <c r="CV1165" s="77" t="e">
        <f t="shared" ca="1" si="1399"/>
        <v>#N/A</v>
      </c>
      <c r="CW1165" s="77" t="e">
        <f t="shared" ca="1" si="1399"/>
        <v>#N/A</v>
      </c>
      <c r="CX1165" s="77" t="e">
        <f t="shared" ca="1" si="1399"/>
        <v>#N/A</v>
      </c>
      <c r="CY1165" s="77" t="e">
        <f t="shared" ca="1" si="1399"/>
        <v>#N/A</v>
      </c>
      <c r="CZ1165" s="77" t="e">
        <f t="shared" ca="1" si="1399"/>
        <v>#N/A</v>
      </c>
      <c r="DA1165" s="77" t="e">
        <f t="shared" ca="1" si="1399"/>
        <v>#N/A</v>
      </c>
      <c r="DB1165" s="77" t="e">
        <f t="shared" ca="1" si="1399"/>
        <v>#N/A</v>
      </c>
      <c r="DC1165" s="77" t="e">
        <f t="shared" ca="1" si="1399"/>
        <v>#N/A</v>
      </c>
      <c r="DD1165" s="77" t="e">
        <f t="shared" ca="1" si="1399"/>
        <v>#N/A</v>
      </c>
      <c r="DE1165" s="77" t="e">
        <f t="shared" ca="1" si="1399"/>
        <v>#N/A</v>
      </c>
      <c r="DF1165" s="77" t="e">
        <f t="shared" ca="1" si="1399"/>
        <v>#N/A</v>
      </c>
      <c r="DG1165" s="77" t="e">
        <f t="shared" ca="1" si="1399"/>
        <v>#N/A</v>
      </c>
      <c r="DH1165" s="77" t="e">
        <f t="shared" ca="1" si="1399"/>
        <v>#N/A</v>
      </c>
      <c r="DI1165" s="77" t="e">
        <f t="shared" ca="1" si="1399"/>
        <v>#N/A</v>
      </c>
      <c r="DJ1165" s="77" t="e">
        <f t="shared" ca="1" si="1399"/>
        <v>#N/A</v>
      </c>
      <c r="DK1165" s="77" t="e">
        <f t="shared" ca="1" si="1399"/>
        <v>#N/A</v>
      </c>
      <c r="DL1165" s="77" t="e">
        <f t="shared" ref="DL1165" ca="1" si="1400">SUM(DL1163:DL1164)</f>
        <v>#N/A</v>
      </c>
    </row>
    <row r="1166" spans="2:116" x14ac:dyDescent="0.4">
      <c r="B1166" t="s">
        <v>244</v>
      </c>
      <c r="D1166" t="s">
        <v>768</v>
      </c>
      <c r="E1166" s="8" t="str">
        <f t="shared" ref="E1166" si="1401">ROW()&amp;" "&amp;D1166</f>
        <v>1166 FAINTR-S</v>
      </c>
      <c r="G1166" s="126"/>
      <c r="H1166" s="27"/>
      <c r="I1166" s="77"/>
      <c r="J1166" s="77"/>
      <c r="K1166" s="33"/>
      <c r="L1166" s="33"/>
      <c r="M1166" s="33"/>
      <c r="N1166" s="33"/>
      <c r="O1166" s="33"/>
      <c r="P1166" s="33"/>
      <c r="R1166" s="33"/>
      <c r="S1166" s="77"/>
      <c r="T1166" s="77"/>
      <c r="U1166" s="77"/>
      <c r="V1166" s="77"/>
      <c r="W1166" s="77"/>
      <c r="X1166" s="77"/>
      <c r="Y1166" s="77"/>
      <c r="Z1166" s="77"/>
      <c r="AA1166" s="77"/>
      <c r="AB1166" s="77"/>
      <c r="AC1166" s="77"/>
      <c r="AD1166" s="77"/>
      <c r="AE1166" s="77"/>
      <c r="AF1166" s="77"/>
      <c r="AG1166" s="77"/>
      <c r="AH1166" s="77"/>
      <c r="AI1166" s="77"/>
      <c r="AJ1166" s="77"/>
      <c r="AK1166" s="77"/>
      <c r="AL1166" s="77"/>
      <c r="AM1166" s="77"/>
      <c r="AN1166" s="77"/>
      <c r="AO1166" s="77"/>
      <c r="AP1166" s="77"/>
      <c r="AQ1166" s="77"/>
      <c r="AR1166" s="77"/>
      <c r="AS1166" s="77"/>
      <c r="AT1166" s="77"/>
      <c r="AU1166" s="77"/>
      <c r="AV1166" s="77"/>
      <c r="AW1166" s="77"/>
      <c r="AX1166" s="77"/>
      <c r="AY1166" s="77"/>
      <c r="AZ1166" s="77"/>
      <c r="BA1166" s="77"/>
      <c r="BB1166" s="77"/>
      <c r="BC1166" s="77"/>
      <c r="BD1166" s="77"/>
      <c r="BE1166" s="77"/>
      <c r="BF1166" s="77"/>
      <c r="BG1166" s="77"/>
      <c r="BH1166" s="77"/>
      <c r="BI1166" s="77"/>
      <c r="BJ1166" s="77"/>
      <c r="BK1166" s="77"/>
      <c r="BL1166" s="77"/>
      <c r="BM1166" s="77"/>
      <c r="BN1166" s="77"/>
      <c r="BO1166" s="77"/>
      <c r="BP1166" s="77"/>
      <c r="BQ1166" s="77"/>
      <c r="BR1166" s="77"/>
      <c r="BS1166" s="77"/>
      <c r="BT1166" s="77"/>
      <c r="BU1166" s="77"/>
      <c r="BV1166" s="77"/>
      <c r="BW1166" s="77"/>
      <c r="BX1166" s="77"/>
      <c r="BY1166" s="77"/>
      <c r="BZ1166" s="77"/>
      <c r="CA1166" s="77"/>
      <c r="CB1166" s="77"/>
      <c r="CC1166" s="77"/>
      <c r="CD1166" s="77"/>
      <c r="CE1166" s="77"/>
      <c r="CF1166" s="77"/>
      <c r="CG1166" s="77"/>
      <c r="CH1166" s="77"/>
      <c r="CI1166" s="77"/>
      <c r="CJ1166" s="77"/>
      <c r="CK1166" s="77"/>
      <c r="CL1166" s="77"/>
      <c r="CN1166" s="77"/>
      <c r="CO1166" s="77"/>
      <c r="CP1166" s="77"/>
      <c r="CQ1166" s="77"/>
      <c r="CR1166" s="77"/>
      <c r="CS1166" s="77"/>
      <c r="CT1166" s="77"/>
      <c r="CU1166" s="77"/>
      <c r="CV1166" s="77"/>
      <c r="CW1166" s="77"/>
      <c r="CX1166" s="77"/>
      <c r="CY1166" s="77"/>
      <c r="CZ1166" s="77"/>
      <c r="DA1166" s="77"/>
      <c r="DB1166" s="77"/>
      <c r="DC1166" s="77"/>
      <c r="DD1166" s="77"/>
      <c r="DE1166" s="77"/>
      <c r="DF1166" s="77"/>
      <c r="DG1166" s="77"/>
      <c r="DH1166" s="77"/>
      <c r="DI1166" s="77"/>
      <c r="DJ1166" s="77"/>
      <c r="DK1166" s="77"/>
      <c r="DL1166" s="77"/>
    </row>
    <row r="1167" spans="2:116" x14ac:dyDescent="0.4">
      <c r="B1167" t="s">
        <v>332</v>
      </c>
      <c r="D1167" t="s">
        <v>768</v>
      </c>
      <c r="E1167" s="8" t="str">
        <f t="shared" si="1378"/>
        <v>1167 FAINTR-S</v>
      </c>
      <c r="G1167" s="136" t="str">
        <f>G1140</f>
        <v>(Primary label)</v>
      </c>
      <c r="H1167" s="27"/>
      <c r="I1167" s="78"/>
      <c r="J1167" s="78"/>
      <c r="K1167" s="33"/>
      <c r="L1167" s="33"/>
      <c r="M1167" s="33"/>
      <c r="N1167" s="33"/>
      <c r="O1167" s="33"/>
      <c r="P1167" s="33"/>
      <c r="R1167" s="33"/>
      <c r="S1167" s="77"/>
      <c r="T1167" s="77"/>
      <c r="U1167" s="77"/>
      <c r="V1167" s="77"/>
      <c r="W1167" s="77"/>
      <c r="X1167" s="77"/>
      <c r="Y1167" s="77"/>
      <c r="Z1167" s="77"/>
      <c r="AA1167" s="77"/>
      <c r="AB1167" s="77"/>
      <c r="AC1167" s="77"/>
      <c r="AD1167" s="77"/>
      <c r="AE1167" s="77"/>
      <c r="AF1167" s="77"/>
      <c r="AG1167" s="77"/>
      <c r="AH1167" s="77"/>
      <c r="AI1167" s="77"/>
      <c r="AJ1167" s="77"/>
      <c r="AK1167" s="77"/>
      <c r="AL1167" s="77"/>
      <c r="AM1167" s="77"/>
      <c r="AN1167" s="77"/>
      <c r="AO1167" s="77"/>
      <c r="AP1167" s="77"/>
      <c r="AQ1167" s="77"/>
      <c r="AR1167" s="77"/>
      <c r="AS1167" s="77"/>
      <c r="AT1167" s="77"/>
      <c r="AU1167" s="77"/>
      <c r="AV1167" s="77"/>
      <c r="AW1167" s="77"/>
      <c r="AX1167" s="77"/>
      <c r="AY1167" s="77"/>
      <c r="AZ1167" s="77"/>
      <c r="BA1167" s="77"/>
      <c r="BB1167" s="77"/>
      <c r="BC1167" s="77"/>
      <c r="BD1167" s="77"/>
      <c r="BE1167" s="77"/>
      <c r="BF1167" s="77"/>
      <c r="BG1167" s="77"/>
      <c r="BH1167" s="77"/>
      <c r="BI1167" s="77"/>
      <c r="BJ1167" s="77"/>
      <c r="BK1167" s="77"/>
      <c r="BL1167" s="77"/>
      <c r="BM1167" s="77"/>
      <c r="BN1167" s="77"/>
      <c r="BO1167" s="77"/>
      <c r="BP1167" s="77"/>
      <c r="BQ1167" s="77"/>
      <c r="BR1167" s="77"/>
      <c r="BS1167" s="77"/>
      <c r="BT1167" s="77"/>
      <c r="BU1167" s="77"/>
      <c r="BV1167" s="77"/>
      <c r="BW1167" s="77"/>
      <c r="BX1167" s="77"/>
      <c r="BY1167" s="77"/>
      <c r="BZ1167" s="77"/>
      <c r="CA1167" s="77"/>
      <c r="CB1167" s="77"/>
      <c r="CC1167" s="77"/>
      <c r="CD1167" s="77"/>
      <c r="CE1167" s="77"/>
      <c r="CF1167" s="77"/>
      <c r="CG1167" s="77"/>
      <c r="CH1167" s="77"/>
      <c r="CI1167" s="77"/>
      <c r="CJ1167" s="77"/>
      <c r="CK1167" s="77"/>
      <c r="CL1167" s="77"/>
      <c r="CN1167" s="78"/>
      <c r="CO1167" s="77"/>
      <c r="CP1167" s="77"/>
      <c r="CQ1167" s="77"/>
      <c r="CR1167" s="77"/>
      <c r="CS1167" s="77"/>
      <c r="CT1167" s="77"/>
      <c r="CU1167" s="77"/>
      <c r="CV1167" s="77"/>
      <c r="CW1167" s="77"/>
      <c r="CX1167" s="77"/>
      <c r="CY1167" s="77"/>
      <c r="CZ1167" s="77"/>
      <c r="DA1167" s="77"/>
      <c r="DB1167" s="77"/>
      <c r="DC1167" s="77"/>
      <c r="DD1167" s="77"/>
      <c r="DE1167" s="77"/>
      <c r="DF1167" s="77"/>
      <c r="DG1167" s="77"/>
      <c r="DH1167" s="77"/>
      <c r="DI1167" s="77"/>
      <c r="DJ1167" s="77"/>
      <c r="DK1167" s="77"/>
      <c r="DL1167" s="77"/>
    </row>
    <row r="1168" spans="2:116" x14ac:dyDescent="0.4">
      <c r="B1168" t="s">
        <v>332</v>
      </c>
      <c r="D1168" t="s">
        <v>768</v>
      </c>
      <c r="E1168" s="8" t="str">
        <f>ROW()&amp;" "&amp;D1168</f>
        <v>1168 FAINTR-S</v>
      </c>
      <c r="G1168" s="136" t="str">
        <f>G1141</f>
        <v>primary unit</v>
      </c>
      <c r="H1168" s="27"/>
      <c r="I1168" s="78"/>
      <c r="J1168" s="78"/>
      <c r="K1168" s="33"/>
      <c r="L1168" s="33"/>
      <c r="M1168" s="33"/>
      <c r="N1168" s="33"/>
      <c r="O1168" s="33"/>
      <c r="P1168" s="33"/>
      <c r="R1168" s="33"/>
      <c r="S1168" s="77"/>
      <c r="T1168" s="77"/>
      <c r="U1168" s="77"/>
      <c r="V1168" s="77"/>
      <c r="W1168" s="77"/>
      <c r="X1168" s="77"/>
      <c r="Y1168" s="77"/>
      <c r="Z1168" s="77"/>
      <c r="AA1168" s="77"/>
      <c r="AB1168" s="77"/>
      <c r="AC1168" s="77"/>
      <c r="AD1168" s="77"/>
      <c r="AE1168" s="77"/>
      <c r="AF1168" s="77"/>
      <c r="AG1168" s="77"/>
      <c r="AH1168" s="77"/>
      <c r="AI1168" s="77"/>
      <c r="AJ1168" s="77"/>
      <c r="AK1168" s="77"/>
      <c r="AL1168" s="77"/>
      <c r="AM1168" s="77"/>
      <c r="AN1168" s="77"/>
      <c r="AO1168" s="77"/>
      <c r="AP1168" s="77"/>
      <c r="AQ1168" s="77"/>
      <c r="AR1168" s="77"/>
      <c r="AS1168" s="77"/>
      <c r="AT1168" s="77"/>
      <c r="AU1168" s="77"/>
      <c r="AV1168" s="77"/>
      <c r="AW1168" s="77"/>
      <c r="AX1168" s="77"/>
      <c r="AY1168" s="77"/>
      <c r="AZ1168" s="77"/>
      <c r="BA1168" s="77"/>
      <c r="BB1168" s="77"/>
      <c r="BC1168" s="77"/>
      <c r="BD1168" s="77"/>
      <c r="BE1168" s="77"/>
      <c r="BF1168" s="77"/>
      <c r="BG1168" s="77"/>
      <c r="BH1168" s="77"/>
      <c r="BI1168" s="77"/>
      <c r="BJ1168" s="77"/>
      <c r="BK1168" s="77"/>
      <c r="BL1168" s="77"/>
      <c r="BM1168" s="77"/>
      <c r="BN1168" s="77"/>
      <c r="BO1168" s="77"/>
      <c r="BP1168" s="77"/>
      <c r="BQ1168" s="77"/>
      <c r="BR1168" s="77"/>
      <c r="BS1168" s="77"/>
      <c r="BT1168" s="77"/>
      <c r="BU1168" s="77"/>
      <c r="BV1168" s="77"/>
      <c r="BW1168" s="77"/>
      <c r="BX1168" s="77"/>
      <c r="BY1168" s="77"/>
      <c r="BZ1168" s="77"/>
      <c r="CA1168" s="77"/>
      <c r="CB1168" s="77"/>
      <c r="CC1168" s="77"/>
      <c r="CD1168" s="77"/>
      <c r="CE1168" s="77"/>
      <c r="CF1168" s="77"/>
      <c r="CG1168" s="77"/>
      <c r="CH1168" s="77"/>
      <c r="CI1168" s="77"/>
      <c r="CJ1168" s="77"/>
      <c r="CK1168" s="77"/>
      <c r="CL1168" s="77"/>
      <c r="CN1168" s="78"/>
      <c r="CO1168" s="77"/>
      <c r="CP1168" s="77"/>
      <c r="CQ1168" s="77"/>
      <c r="CR1168" s="77"/>
      <c r="CS1168" s="77"/>
      <c r="CT1168" s="77"/>
      <c r="CU1168" s="77"/>
      <c r="CV1168" s="77"/>
      <c r="CW1168" s="77"/>
      <c r="CX1168" s="77"/>
      <c r="CY1168" s="77"/>
      <c r="CZ1168" s="77"/>
      <c r="DA1168" s="77"/>
      <c r="DB1168" s="77"/>
      <c r="DC1168" s="77"/>
      <c r="DD1168" s="77"/>
      <c r="DE1168" s="77"/>
      <c r="DF1168" s="77"/>
      <c r="DG1168" s="77"/>
      <c r="DH1168" s="77"/>
      <c r="DI1168" s="77"/>
      <c r="DJ1168" s="77"/>
      <c r="DK1168" s="77"/>
      <c r="DL1168" s="77"/>
    </row>
    <row r="1169" spans="1:116" x14ac:dyDescent="0.4">
      <c r="B1169" t="s">
        <v>332</v>
      </c>
      <c r="D1169" t="s">
        <v>768</v>
      </c>
      <c r="E1169" s="8" t="str">
        <f t="shared" si="1378"/>
        <v>1169 FAINTR-S</v>
      </c>
      <c r="G1169" s="136" t="str">
        <f>G1142</f>
        <v>Primary revenue driver</v>
      </c>
      <c r="K1169" s="53"/>
      <c r="L1169" s="53"/>
      <c r="M1169" s="53"/>
      <c r="N1169" s="53"/>
      <c r="O1169" s="53"/>
      <c r="P1169" s="53"/>
      <c r="R1169" s="24"/>
      <c r="S1169" s="179" t="str">
        <f t="shared" ref="S1169:AX1169" si="1402">S1142</f>
        <v>S$16</v>
      </c>
      <c r="T1169" s="179" t="str">
        <f t="shared" si="1402"/>
        <v>T$16</v>
      </c>
      <c r="U1169" s="179" t="str">
        <f t="shared" si="1402"/>
        <v>U$16</v>
      </c>
      <c r="V1169" s="179" t="str">
        <f t="shared" si="1402"/>
        <v>V$16</v>
      </c>
      <c r="W1169" s="179" t="str">
        <f t="shared" si="1402"/>
        <v>W$16</v>
      </c>
      <c r="X1169" s="179" t="str">
        <f t="shared" si="1402"/>
        <v>X$16</v>
      </c>
      <c r="Y1169" s="179" t="str">
        <f t="shared" si="1402"/>
        <v>Y$16</v>
      </c>
      <c r="Z1169" s="179" t="str">
        <f t="shared" si="1402"/>
        <v>Z$16</v>
      </c>
      <c r="AA1169" s="179" t="str">
        <f t="shared" si="1402"/>
        <v>AA$16</v>
      </c>
      <c r="AB1169" s="179" t="str">
        <f t="shared" si="1402"/>
        <v>AB$16</v>
      </c>
      <c r="AC1169" s="179" t="str">
        <f t="shared" si="1402"/>
        <v>AC$16</v>
      </c>
      <c r="AD1169" s="179" t="str">
        <f t="shared" si="1402"/>
        <v>AD$16</v>
      </c>
      <c r="AE1169" s="179" t="str">
        <f t="shared" si="1402"/>
        <v>AE$16</v>
      </c>
      <c r="AF1169" s="179" t="str">
        <f t="shared" si="1402"/>
        <v>AF$16</v>
      </c>
      <c r="AG1169" s="179" t="str">
        <f t="shared" si="1402"/>
        <v>AG$16</v>
      </c>
      <c r="AH1169" s="179" t="str">
        <f t="shared" si="1402"/>
        <v>AH$16</v>
      </c>
      <c r="AI1169" s="179" t="str">
        <f t="shared" si="1402"/>
        <v>AI$16</v>
      </c>
      <c r="AJ1169" s="179" t="str">
        <f t="shared" si="1402"/>
        <v>AJ$16</v>
      </c>
      <c r="AK1169" s="179" t="str">
        <f t="shared" si="1402"/>
        <v>AK$16</v>
      </c>
      <c r="AL1169" s="179" t="str">
        <f t="shared" si="1402"/>
        <v>AL$16</v>
      </c>
      <c r="AM1169" s="179" t="str">
        <f t="shared" si="1402"/>
        <v>AM$16</v>
      </c>
      <c r="AN1169" s="179" t="str">
        <f t="shared" si="1402"/>
        <v>AN$16</v>
      </c>
      <c r="AO1169" s="179" t="str">
        <f t="shared" si="1402"/>
        <v>AO$16</v>
      </c>
      <c r="AP1169" s="179" t="str">
        <f t="shared" si="1402"/>
        <v>AP$16</v>
      </c>
      <c r="AQ1169" s="179" t="str">
        <f t="shared" si="1402"/>
        <v>AQ$16</v>
      </c>
      <c r="AR1169" s="179" t="str">
        <f t="shared" si="1402"/>
        <v>AR$16</v>
      </c>
      <c r="AS1169" s="179" t="str">
        <f t="shared" si="1402"/>
        <v>AS$16</v>
      </c>
      <c r="AT1169" s="179" t="str">
        <f t="shared" si="1402"/>
        <v>AT$16</v>
      </c>
      <c r="AU1169" s="179" t="str">
        <f t="shared" si="1402"/>
        <v>AU$16</v>
      </c>
      <c r="AV1169" s="179" t="str">
        <f t="shared" si="1402"/>
        <v>AV$16</v>
      </c>
      <c r="AW1169" s="179" t="str">
        <f t="shared" si="1402"/>
        <v>AW$16</v>
      </c>
      <c r="AX1169" s="179" t="str">
        <f t="shared" si="1402"/>
        <v>AX$16</v>
      </c>
      <c r="AY1169" s="179" t="str">
        <f t="shared" ref="AY1169:CD1169" si="1403">AY1142</f>
        <v>AY$16</v>
      </c>
      <c r="AZ1169" s="179" t="str">
        <f t="shared" si="1403"/>
        <v>AZ$16</v>
      </c>
      <c r="BA1169" s="179" t="str">
        <f t="shared" si="1403"/>
        <v>BA$16</v>
      </c>
      <c r="BB1169" s="179" t="str">
        <f t="shared" si="1403"/>
        <v>BB$16</v>
      </c>
      <c r="BC1169" s="179" t="str">
        <f t="shared" si="1403"/>
        <v>BC$16</v>
      </c>
      <c r="BD1169" s="179" t="str">
        <f t="shared" si="1403"/>
        <v>BD$16</v>
      </c>
      <c r="BE1169" s="179" t="str">
        <f t="shared" si="1403"/>
        <v>BE$16</v>
      </c>
      <c r="BF1169" s="179" t="str">
        <f t="shared" si="1403"/>
        <v>BF$16</v>
      </c>
      <c r="BG1169" s="179" t="str">
        <f t="shared" si="1403"/>
        <v>BG$16</v>
      </c>
      <c r="BH1169" s="179" t="str">
        <f t="shared" si="1403"/>
        <v>BH$16</v>
      </c>
      <c r="BI1169" s="179" t="str">
        <f t="shared" si="1403"/>
        <v>BI$16</v>
      </c>
      <c r="BJ1169" s="179" t="str">
        <f t="shared" si="1403"/>
        <v>BJ$16</v>
      </c>
      <c r="BK1169" s="179" t="str">
        <f t="shared" si="1403"/>
        <v>BK$16</v>
      </c>
      <c r="BL1169" s="179" t="str">
        <f t="shared" si="1403"/>
        <v>BL$16</v>
      </c>
      <c r="BM1169" s="179" t="str">
        <f t="shared" si="1403"/>
        <v>BM$16</v>
      </c>
      <c r="BN1169" s="179" t="str">
        <f t="shared" si="1403"/>
        <v>BN$16</v>
      </c>
      <c r="BO1169" s="179" t="str">
        <f t="shared" si="1403"/>
        <v>BO$16</v>
      </c>
      <c r="BP1169" s="179" t="str">
        <f t="shared" si="1403"/>
        <v>BP$16</v>
      </c>
      <c r="BQ1169" s="179" t="str">
        <f t="shared" si="1403"/>
        <v>BQ$16</v>
      </c>
      <c r="BR1169" s="179" t="str">
        <f t="shared" si="1403"/>
        <v>BR$16</v>
      </c>
      <c r="BS1169" s="179" t="str">
        <f t="shared" si="1403"/>
        <v>BS$16</v>
      </c>
      <c r="BT1169" s="179" t="str">
        <f t="shared" si="1403"/>
        <v>BT$16</v>
      </c>
      <c r="BU1169" s="179" t="str">
        <f t="shared" si="1403"/>
        <v>BU$16</v>
      </c>
      <c r="BV1169" s="179" t="str">
        <f t="shared" si="1403"/>
        <v>BV$16</v>
      </c>
      <c r="BW1169" s="179" t="str">
        <f t="shared" si="1403"/>
        <v>BW$16</v>
      </c>
      <c r="BX1169" s="179" t="str">
        <f t="shared" si="1403"/>
        <v>BX$16</v>
      </c>
      <c r="BY1169" s="179" t="str">
        <f t="shared" si="1403"/>
        <v>BY$16</v>
      </c>
      <c r="BZ1169" s="179" t="str">
        <f t="shared" si="1403"/>
        <v>BZ$16</v>
      </c>
      <c r="CA1169" s="179" t="str">
        <f t="shared" si="1403"/>
        <v>CA$16</v>
      </c>
      <c r="CB1169" s="179" t="str">
        <f t="shared" si="1403"/>
        <v>CB$16</v>
      </c>
      <c r="CC1169" s="179" t="str">
        <f t="shared" si="1403"/>
        <v>CC$16</v>
      </c>
      <c r="CD1169" s="179" t="str">
        <f t="shared" si="1403"/>
        <v>CD$16</v>
      </c>
      <c r="CE1169" s="179" t="str">
        <f t="shared" ref="CE1169:CL1169" si="1404">CE1142</f>
        <v>CE$16</v>
      </c>
      <c r="CF1169" s="179" t="str">
        <f t="shared" si="1404"/>
        <v>CF$16</v>
      </c>
      <c r="CG1169" s="179" t="str">
        <f t="shared" si="1404"/>
        <v>CG$16</v>
      </c>
      <c r="CH1169" s="179" t="str">
        <f t="shared" si="1404"/>
        <v>CH$16</v>
      </c>
      <c r="CI1169" s="179" t="str">
        <f t="shared" si="1404"/>
        <v>CI$16</v>
      </c>
      <c r="CJ1169" s="179" t="str">
        <f t="shared" si="1404"/>
        <v>CJ$16</v>
      </c>
      <c r="CK1169" s="179" t="str">
        <f t="shared" si="1404"/>
        <v>CK$16</v>
      </c>
      <c r="CL1169" s="179" t="str">
        <f t="shared" si="1404"/>
        <v>CL$16</v>
      </c>
      <c r="CO1169" s="179" t="str">
        <f t="shared" ref="CO1169:DL1169" si="1405">CO1142</f>
        <v>CO$16</v>
      </c>
      <c r="CP1169" s="179" t="str">
        <f t="shared" si="1405"/>
        <v>CP$16</v>
      </c>
      <c r="CQ1169" s="179" t="str">
        <f t="shared" si="1405"/>
        <v>CQ$16</v>
      </c>
      <c r="CR1169" s="179" t="str">
        <f t="shared" si="1405"/>
        <v>CR$16</v>
      </c>
      <c r="CS1169" s="179" t="str">
        <f t="shared" si="1405"/>
        <v>CS$16</v>
      </c>
      <c r="CT1169" s="179" t="str">
        <f t="shared" si="1405"/>
        <v>CT$16</v>
      </c>
      <c r="CU1169" s="179" t="str">
        <f t="shared" si="1405"/>
        <v>CU$16</v>
      </c>
      <c r="CV1169" s="179" t="str">
        <f t="shared" si="1405"/>
        <v>CV$16</v>
      </c>
      <c r="CW1169" s="179" t="str">
        <f t="shared" si="1405"/>
        <v>CW$16</v>
      </c>
      <c r="CX1169" s="179" t="str">
        <f t="shared" si="1405"/>
        <v>CX$16</v>
      </c>
      <c r="CY1169" s="179" t="str">
        <f t="shared" si="1405"/>
        <v>CY$16</v>
      </c>
      <c r="CZ1169" s="179" t="str">
        <f t="shared" si="1405"/>
        <v>CZ$16</v>
      </c>
      <c r="DA1169" s="179" t="str">
        <f t="shared" si="1405"/>
        <v>DA$16</v>
      </c>
      <c r="DB1169" s="179" t="str">
        <f t="shared" si="1405"/>
        <v>DB$16</v>
      </c>
      <c r="DC1169" s="179" t="str">
        <f t="shared" si="1405"/>
        <v>DC$16</v>
      </c>
      <c r="DD1169" s="179" t="str">
        <f t="shared" si="1405"/>
        <v>DD$16</v>
      </c>
      <c r="DE1169" s="179" t="str">
        <f t="shared" si="1405"/>
        <v>DE$16</v>
      </c>
      <c r="DF1169" s="179" t="str">
        <f t="shared" si="1405"/>
        <v>DF$16</v>
      </c>
      <c r="DG1169" s="179" t="str">
        <f t="shared" si="1405"/>
        <v>DG$16</v>
      </c>
      <c r="DH1169" s="179" t="str">
        <f t="shared" si="1405"/>
        <v>DH$16</v>
      </c>
      <c r="DI1169" s="179" t="str">
        <f t="shared" si="1405"/>
        <v>DI$16</v>
      </c>
      <c r="DJ1169" s="179" t="str">
        <f t="shared" si="1405"/>
        <v>DJ$16</v>
      </c>
      <c r="DK1169" s="179" t="str">
        <f t="shared" si="1405"/>
        <v>DK$16</v>
      </c>
      <c r="DL1169" s="179" t="str">
        <f t="shared" si="1405"/>
        <v>DL$16</v>
      </c>
    </row>
    <row r="1170" spans="1:116" x14ac:dyDescent="0.4">
      <c r="B1170" t="s">
        <v>332</v>
      </c>
      <c r="D1170" t="s">
        <v>768</v>
      </c>
      <c r="E1170" s="8" t="str">
        <f t="shared" si="1378"/>
        <v>1170 FAINTR-S</v>
      </c>
      <c r="G1170" s="136" t="str">
        <f>G1143</f>
        <v>Primary volume driver</v>
      </c>
      <c r="H1170" s="12"/>
      <c r="I1170" s="60"/>
      <c r="J1170" s="60"/>
      <c r="K1170" s="15"/>
      <c r="L1170" s="15"/>
      <c r="M1170" s="15"/>
      <c r="N1170" s="15"/>
      <c r="O1170" s="15"/>
      <c r="P1170" s="15"/>
      <c r="R1170" s="15"/>
      <c r="S1170" s="179" t="str">
        <f t="shared" ref="S1170:AX1170" si="1406">S1143</f>
        <v>S$17</v>
      </c>
      <c r="T1170" s="179" t="str">
        <f t="shared" si="1406"/>
        <v>T$17</v>
      </c>
      <c r="U1170" s="179" t="str">
        <f t="shared" si="1406"/>
        <v>U$17</v>
      </c>
      <c r="V1170" s="179" t="str">
        <f t="shared" si="1406"/>
        <v>V$17</v>
      </c>
      <c r="W1170" s="179" t="str">
        <f t="shared" si="1406"/>
        <v>W$17</v>
      </c>
      <c r="X1170" s="179" t="str">
        <f t="shared" si="1406"/>
        <v>X$17</v>
      </c>
      <c r="Y1170" s="179" t="str">
        <f t="shared" si="1406"/>
        <v>Y$17</v>
      </c>
      <c r="Z1170" s="179" t="str">
        <f t="shared" si="1406"/>
        <v>Z$17</v>
      </c>
      <c r="AA1170" s="179" t="str">
        <f t="shared" si="1406"/>
        <v>AA$17</v>
      </c>
      <c r="AB1170" s="179" t="str">
        <f t="shared" si="1406"/>
        <v>AB$17</v>
      </c>
      <c r="AC1170" s="179" t="str">
        <f t="shared" si="1406"/>
        <v>AC$17</v>
      </c>
      <c r="AD1170" s="179" t="str">
        <f t="shared" si="1406"/>
        <v>AD$17</v>
      </c>
      <c r="AE1170" s="179" t="str">
        <f t="shared" si="1406"/>
        <v>AE$17</v>
      </c>
      <c r="AF1170" s="179" t="str">
        <f t="shared" si="1406"/>
        <v>AF$17</v>
      </c>
      <c r="AG1170" s="179" t="str">
        <f t="shared" si="1406"/>
        <v>AG$17</v>
      </c>
      <c r="AH1170" s="179" t="str">
        <f t="shared" si="1406"/>
        <v>AH$17</v>
      </c>
      <c r="AI1170" s="179" t="str">
        <f t="shared" si="1406"/>
        <v>AI$17</v>
      </c>
      <c r="AJ1170" s="179" t="str">
        <f t="shared" si="1406"/>
        <v>AJ$17</v>
      </c>
      <c r="AK1170" s="179" t="str">
        <f t="shared" si="1406"/>
        <v>AK$17</v>
      </c>
      <c r="AL1170" s="179" t="str">
        <f t="shared" si="1406"/>
        <v>AL$17</v>
      </c>
      <c r="AM1170" s="179" t="str">
        <f t="shared" si="1406"/>
        <v>AM$17</v>
      </c>
      <c r="AN1170" s="179" t="str">
        <f t="shared" si="1406"/>
        <v>AN$17</v>
      </c>
      <c r="AO1170" s="179" t="str">
        <f t="shared" si="1406"/>
        <v>AO$17</v>
      </c>
      <c r="AP1170" s="179" t="str">
        <f t="shared" si="1406"/>
        <v>AP$17</v>
      </c>
      <c r="AQ1170" s="179" t="str">
        <f t="shared" si="1406"/>
        <v>AQ$17</v>
      </c>
      <c r="AR1170" s="179" t="str">
        <f t="shared" si="1406"/>
        <v>AR$17</v>
      </c>
      <c r="AS1170" s="179" t="str">
        <f t="shared" si="1406"/>
        <v>AS$17</v>
      </c>
      <c r="AT1170" s="179" t="str">
        <f t="shared" si="1406"/>
        <v>AT$17</v>
      </c>
      <c r="AU1170" s="179" t="str">
        <f t="shared" si="1406"/>
        <v>AU$17</v>
      </c>
      <c r="AV1170" s="179" t="str">
        <f t="shared" si="1406"/>
        <v>AV$17</v>
      </c>
      <c r="AW1170" s="179" t="str">
        <f t="shared" si="1406"/>
        <v>AW$17</v>
      </c>
      <c r="AX1170" s="179" t="str">
        <f t="shared" si="1406"/>
        <v>AX$17</v>
      </c>
      <c r="AY1170" s="179" t="str">
        <f t="shared" ref="AY1170:CD1170" si="1407">AY1143</f>
        <v>AY$17</v>
      </c>
      <c r="AZ1170" s="179" t="str">
        <f t="shared" si="1407"/>
        <v>AZ$17</v>
      </c>
      <c r="BA1170" s="179" t="str">
        <f t="shared" si="1407"/>
        <v>BA$17</v>
      </c>
      <c r="BB1170" s="179" t="str">
        <f t="shared" si="1407"/>
        <v>BB$17</v>
      </c>
      <c r="BC1170" s="179" t="str">
        <f t="shared" si="1407"/>
        <v>BC$17</v>
      </c>
      <c r="BD1170" s="179" t="str">
        <f t="shared" si="1407"/>
        <v>BD$17</v>
      </c>
      <c r="BE1170" s="179" t="str">
        <f t="shared" si="1407"/>
        <v>BE$17</v>
      </c>
      <c r="BF1170" s="179" t="str">
        <f t="shared" si="1407"/>
        <v>BF$17</v>
      </c>
      <c r="BG1170" s="179" t="str">
        <f t="shared" si="1407"/>
        <v>BG$17</v>
      </c>
      <c r="BH1170" s="179" t="str">
        <f t="shared" si="1407"/>
        <v>BH$17</v>
      </c>
      <c r="BI1170" s="179" t="str">
        <f t="shared" si="1407"/>
        <v>BI$17</v>
      </c>
      <c r="BJ1170" s="179" t="str">
        <f t="shared" si="1407"/>
        <v>BJ$17</v>
      </c>
      <c r="BK1170" s="179" t="str">
        <f t="shared" si="1407"/>
        <v>BK$17</v>
      </c>
      <c r="BL1170" s="179" t="str">
        <f t="shared" si="1407"/>
        <v>BL$17</v>
      </c>
      <c r="BM1170" s="179" t="str">
        <f t="shared" si="1407"/>
        <v>BM$17</v>
      </c>
      <c r="BN1170" s="179" t="str">
        <f t="shared" si="1407"/>
        <v>BN$17</v>
      </c>
      <c r="BO1170" s="179" t="str">
        <f t="shared" si="1407"/>
        <v>BO$17</v>
      </c>
      <c r="BP1170" s="179" t="str">
        <f t="shared" si="1407"/>
        <v>BP$17</v>
      </c>
      <c r="BQ1170" s="179" t="str">
        <f t="shared" si="1407"/>
        <v>BQ$17</v>
      </c>
      <c r="BR1170" s="179" t="str">
        <f t="shared" si="1407"/>
        <v>BR$17</v>
      </c>
      <c r="BS1170" s="179" t="str">
        <f t="shared" si="1407"/>
        <v>BS$17</v>
      </c>
      <c r="BT1170" s="179" t="str">
        <f t="shared" si="1407"/>
        <v>BT$17</v>
      </c>
      <c r="BU1170" s="179" t="str">
        <f t="shared" si="1407"/>
        <v>BU$17</v>
      </c>
      <c r="BV1170" s="179" t="str">
        <f t="shared" si="1407"/>
        <v>BV$17</v>
      </c>
      <c r="BW1170" s="179" t="str">
        <f t="shared" si="1407"/>
        <v>BW$17</v>
      </c>
      <c r="BX1170" s="179" t="str">
        <f t="shared" si="1407"/>
        <v>BX$17</v>
      </c>
      <c r="BY1170" s="179" t="str">
        <f t="shared" si="1407"/>
        <v>BY$17</v>
      </c>
      <c r="BZ1170" s="179" t="str">
        <f t="shared" si="1407"/>
        <v>BZ$17</v>
      </c>
      <c r="CA1170" s="179" t="str">
        <f t="shared" si="1407"/>
        <v>CA$17</v>
      </c>
      <c r="CB1170" s="179" t="str">
        <f t="shared" si="1407"/>
        <v>CB$17</v>
      </c>
      <c r="CC1170" s="179" t="str">
        <f t="shared" si="1407"/>
        <v>CC$17</v>
      </c>
      <c r="CD1170" s="179" t="str">
        <f t="shared" si="1407"/>
        <v>CD$17</v>
      </c>
      <c r="CE1170" s="179" t="str">
        <f t="shared" ref="CE1170:CL1170" si="1408">CE1143</f>
        <v>CE$17</v>
      </c>
      <c r="CF1170" s="179" t="str">
        <f t="shared" si="1408"/>
        <v>CF$17</v>
      </c>
      <c r="CG1170" s="179" t="str">
        <f t="shared" si="1408"/>
        <v>CG$17</v>
      </c>
      <c r="CH1170" s="179" t="str">
        <f t="shared" si="1408"/>
        <v>CH$17</v>
      </c>
      <c r="CI1170" s="179" t="str">
        <f t="shared" si="1408"/>
        <v>CI$17</v>
      </c>
      <c r="CJ1170" s="179" t="str">
        <f t="shared" si="1408"/>
        <v>CJ$17</v>
      </c>
      <c r="CK1170" s="179" t="str">
        <f t="shared" si="1408"/>
        <v>CK$17</v>
      </c>
      <c r="CL1170" s="179" t="str">
        <f t="shared" si="1408"/>
        <v>CL$17</v>
      </c>
      <c r="CN1170" s="60"/>
      <c r="CO1170" s="179" t="str">
        <f t="shared" ref="CO1170:DL1170" si="1409">CO1143</f>
        <v>CO$17</v>
      </c>
      <c r="CP1170" s="179" t="str">
        <f t="shared" si="1409"/>
        <v>CP$17</v>
      </c>
      <c r="CQ1170" s="179" t="str">
        <f t="shared" si="1409"/>
        <v>CQ$17</v>
      </c>
      <c r="CR1170" s="179" t="str">
        <f t="shared" si="1409"/>
        <v>CR$17</v>
      </c>
      <c r="CS1170" s="179" t="str">
        <f t="shared" si="1409"/>
        <v>CS$17</v>
      </c>
      <c r="CT1170" s="179" t="str">
        <f t="shared" si="1409"/>
        <v>CT$17</v>
      </c>
      <c r="CU1170" s="179" t="str">
        <f t="shared" si="1409"/>
        <v>CU$17</v>
      </c>
      <c r="CV1170" s="179" t="str">
        <f t="shared" si="1409"/>
        <v>CV$17</v>
      </c>
      <c r="CW1170" s="179" t="str">
        <f t="shared" si="1409"/>
        <v>CW$17</v>
      </c>
      <c r="CX1170" s="179" t="str">
        <f t="shared" si="1409"/>
        <v>CX$17</v>
      </c>
      <c r="CY1170" s="179" t="str">
        <f t="shared" si="1409"/>
        <v>CY$17</v>
      </c>
      <c r="CZ1170" s="179" t="str">
        <f t="shared" si="1409"/>
        <v>CZ$17</v>
      </c>
      <c r="DA1170" s="179" t="str">
        <f t="shared" si="1409"/>
        <v>DA$17</v>
      </c>
      <c r="DB1170" s="179" t="str">
        <f t="shared" si="1409"/>
        <v>DB$17</v>
      </c>
      <c r="DC1170" s="179" t="str">
        <f t="shared" si="1409"/>
        <v>DC$17</v>
      </c>
      <c r="DD1170" s="179" t="str">
        <f t="shared" si="1409"/>
        <v>DD$17</v>
      </c>
      <c r="DE1170" s="179" t="str">
        <f t="shared" si="1409"/>
        <v>DE$17</v>
      </c>
      <c r="DF1170" s="179" t="str">
        <f t="shared" si="1409"/>
        <v>DF$17</v>
      </c>
      <c r="DG1170" s="179" t="str">
        <f t="shared" si="1409"/>
        <v>DG$17</v>
      </c>
      <c r="DH1170" s="179" t="str">
        <f t="shared" si="1409"/>
        <v>DH$17</v>
      </c>
      <c r="DI1170" s="179" t="str">
        <f t="shared" si="1409"/>
        <v>DI$17</v>
      </c>
      <c r="DJ1170" s="179" t="str">
        <f t="shared" si="1409"/>
        <v>DJ$17</v>
      </c>
      <c r="DK1170" s="179" t="str">
        <f t="shared" si="1409"/>
        <v>DK$17</v>
      </c>
      <c r="DL1170" s="179" t="str">
        <f t="shared" si="1409"/>
        <v>DL$17</v>
      </c>
    </row>
    <row r="1171" spans="1:116" x14ac:dyDescent="0.4">
      <c r="B1171" t="s">
        <v>332</v>
      </c>
      <c r="D1171" t="s">
        <v>768</v>
      </c>
      <c r="E1171" s="8" t="str">
        <f t="shared" si="1378"/>
        <v>1171 FAINTR-S</v>
      </c>
      <c r="G1171" s="191" t="str">
        <f>G1148</f>
        <v>Revenue driven intangible assets:</v>
      </c>
      <c r="H1171" s="12"/>
      <c r="I1171" s="60"/>
      <c r="J1171" s="60"/>
      <c r="K1171" s="15"/>
      <c r="L1171" s="15"/>
      <c r="M1171" s="15"/>
      <c r="N1171" s="15"/>
      <c r="O1171" s="15"/>
      <c r="P1171" s="15"/>
      <c r="R1171" s="15"/>
      <c r="S1171" s="179">
        <f t="shared" ref="S1171:AX1171" si="1410">S1144</f>
        <v>0</v>
      </c>
      <c r="T1171" s="179">
        <f t="shared" si="1410"/>
        <v>0</v>
      </c>
      <c r="U1171" s="179">
        <f t="shared" si="1410"/>
        <v>0</v>
      </c>
      <c r="V1171" s="179">
        <f t="shared" si="1410"/>
        <v>0</v>
      </c>
      <c r="W1171" s="179">
        <f t="shared" si="1410"/>
        <v>0</v>
      </c>
      <c r="X1171" s="179">
        <f t="shared" si="1410"/>
        <v>0</v>
      </c>
      <c r="Y1171" s="179">
        <f t="shared" si="1410"/>
        <v>0</v>
      </c>
      <c r="Z1171" s="179">
        <f t="shared" si="1410"/>
        <v>0</v>
      </c>
      <c r="AA1171" s="179">
        <f t="shared" si="1410"/>
        <v>0</v>
      </c>
      <c r="AB1171" s="179">
        <f t="shared" si="1410"/>
        <v>0</v>
      </c>
      <c r="AC1171" s="179">
        <f t="shared" si="1410"/>
        <v>0</v>
      </c>
      <c r="AD1171" s="179">
        <f t="shared" si="1410"/>
        <v>0</v>
      </c>
      <c r="AE1171" s="179">
        <f t="shared" si="1410"/>
        <v>0</v>
      </c>
      <c r="AF1171" s="179">
        <f t="shared" si="1410"/>
        <v>0</v>
      </c>
      <c r="AG1171" s="179">
        <f t="shared" si="1410"/>
        <v>0</v>
      </c>
      <c r="AH1171" s="179">
        <f t="shared" si="1410"/>
        <v>0</v>
      </c>
      <c r="AI1171" s="179">
        <f t="shared" si="1410"/>
        <v>0</v>
      </c>
      <c r="AJ1171" s="179">
        <f t="shared" si="1410"/>
        <v>0</v>
      </c>
      <c r="AK1171" s="179">
        <f t="shared" si="1410"/>
        <v>0</v>
      </c>
      <c r="AL1171" s="179">
        <f t="shared" si="1410"/>
        <v>0</v>
      </c>
      <c r="AM1171" s="179">
        <f t="shared" si="1410"/>
        <v>0</v>
      </c>
      <c r="AN1171" s="179">
        <f t="shared" si="1410"/>
        <v>0</v>
      </c>
      <c r="AO1171" s="179">
        <f t="shared" si="1410"/>
        <v>0</v>
      </c>
      <c r="AP1171" s="179">
        <f t="shared" si="1410"/>
        <v>0</v>
      </c>
      <c r="AQ1171" s="179">
        <f t="shared" si="1410"/>
        <v>0</v>
      </c>
      <c r="AR1171" s="179">
        <f t="shared" si="1410"/>
        <v>0</v>
      </c>
      <c r="AS1171" s="179">
        <f t="shared" si="1410"/>
        <v>0</v>
      </c>
      <c r="AT1171" s="179">
        <f t="shared" si="1410"/>
        <v>0</v>
      </c>
      <c r="AU1171" s="179">
        <f t="shared" si="1410"/>
        <v>0</v>
      </c>
      <c r="AV1171" s="179">
        <f t="shared" si="1410"/>
        <v>0</v>
      </c>
      <c r="AW1171" s="179">
        <f t="shared" si="1410"/>
        <v>0</v>
      </c>
      <c r="AX1171" s="179">
        <f t="shared" si="1410"/>
        <v>0</v>
      </c>
      <c r="AY1171" s="179">
        <f t="shared" ref="AY1171:CD1171" si="1411">AY1144</f>
        <v>0</v>
      </c>
      <c r="AZ1171" s="179">
        <f t="shared" si="1411"/>
        <v>0</v>
      </c>
      <c r="BA1171" s="179">
        <f t="shared" si="1411"/>
        <v>0</v>
      </c>
      <c r="BB1171" s="179">
        <f t="shared" si="1411"/>
        <v>0</v>
      </c>
      <c r="BC1171" s="179">
        <f t="shared" si="1411"/>
        <v>0</v>
      </c>
      <c r="BD1171" s="179">
        <f t="shared" si="1411"/>
        <v>0</v>
      </c>
      <c r="BE1171" s="179">
        <f t="shared" si="1411"/>
        <v>0</v>
      </c>
      <c r="BF1171" s="179">
        <f t="shared" si="1411"/>
        <v>0</v>
      </c>
      <c r="BG1171" s="179">
        <f t="shared" si="1411"/>
        <v>0</v>
      </c>
      <c r="BH1171" s="179">
        <f t="shared" si="1411"/>
        <v>0</v>
      </c>
      <c r="BI1171" s="179">
        <f t="shared" si="1411"/>
        <v>0</v>
      </c>
      <c r="BJ1171" s="179">
        <f t="shared" si="1411"/>
        <v>0</v>
      </c>
      <c r="BK1171" s="179">
        <f t="shared" si="1411"/>
        <v>0</v>
      </c>
      <c r="BL1171" s="179">
        <f t="shared" si="1411"/>
        <v>0</v>
      </c>
      <c r="BM1171" s="179">
        <f t="shared" si="1411"/>
        <v>0</v>
      </c>
      <c r="BN1171" s="179">
        <f t="shared" si="1411"/>
        <v>0</v>
      </c>
      <c r="BO1171" s="179">
        <f t="shared" si="1411"/>
        <v>0</v>
      </c>
      <c r="BP1171" s="179">
        <f t="shared" si="1411"/>
        <v>0</v>
      </c>
      <c r="BQ1171" s="179">
        <f t="shared" si="1411"/>
        <v>0</v>
      </c>
      <c r="BR1171" s="179">
        <f t="shared" si="1411"/>
        <v>0</v>
      </c>
      <c r="BS1171" s="179">
        <f t="shared" si="1411"/>
        <v>0</v>
      </c>
      <c r="BT1171" s="179">
        <f t="shared" si="1411"/>
        <v>0</v>
      </c>
      <c r="BU1171" s="179">
        <f t="shared" si="1411"/>
        <v>0</v>
      </c>
      <c r="BV1171" s="179">
        <f t="shared" si="1411"/>
        <v>0</v>
      </c>
      <c r="BW1171" s="179">
        <f t="shared" si="1411"/>
        <v>0</v>
      </c>
      <c r="BX1171" s="179">
        <f t="shared" si="1411"/>
        <v>0</v>
      </c>
      <c r="BY1171" s="179">
        <f t="shared" si="1411"/>
        <v>0</v>
      </c>
      <c r="BZ1171" s="179">
        <f t="shared" si="1411"/>
        <v>0</v>
      </c>
      <c r="CA1171" s="179">
        <f t="shared" si="1411"/>
        <v>0</v>
      </c>
      <c r="CB1171" s="179">
        <f t="shared" si="1411"/>
        <v>0</v>
      </c>
      <c r="CC1171" s="179">
        <f t="shared" si="1411"/>
        <v>0</v>
      </c>
      <c r="CD1171" s="179">
        <f t="shared" si="1411"/>
        <v>0</v>
      </c>
      <c r="CE1171" s="179">
        <f t="shared" ref="CE1171:CL1171" si="1412">CE1144</f>
        <v>0</v>
      </c>
      <c r="CF1171" s="179">
        <f t="shared" si="1412"/>
        <v>0</v>
      </c>
      <c r="CG1171" s="179">
        <f t="shared" si="1412"/>
        <v>0</v>
      </c>
      <c r="CH1171" s="179">
        <f t="shared" si="1412"/>
        <v>0</v>
      </c>
      <c r="CI1171" s="179">
        <f t="shared" si="1412"/>
        <v>0</v>
      </c>
      <c r="CJ1171" s="179">
        <f t="shared" si="1412"/>
        <v>0</v>
      </c>
      <c r="CK1171" s="179">
        <f t="shared" si="1412"/>
        <v>0</v>
      </c>
      <c r="CL1171" s="179">
        <f t="shared" si="1412"/>
        <v>0</v>
      </c>
      <c r="CN1171" s="60"/>
      <c r="CO1171" s="179">
        <f t="shared" ref="CO1171:DL1171" si="1413">CO1144</f>
        <v>0</v>
      </c>
      <c r="CP1171" s="179">
        <f t="shared" si="1413"/>
        <v>0</v>
      </c>
      <c r="CQ1171" s="179">
        <f t="shared" si="1413"/>
        <v>0</v>
      </c>
      <c r="CR1171" s="179">
        <f t="shared" si="1413"/>
        <v>0</v>
      </c>
      <c r="CS1171" s="179">
        <f t="shared" si="1413"/>
        <v>0</v>
      </c>
      <c r="CT1171" s="179">
        <f t="shared" si="1413"/>
        <v>0</v>
      </c>
      <c r="CU1171" s="179">
        <f t="shared" si="1413"/>
        <v>0</v>
      </c>
      <c r="CV1171" s="179">
        <f t="shared" si="1413"/>
        <v>0</v>
      </c>
      <c r="CW1171" s="179">
        <f t="shared" si="1413"/>
        <v>0</v>
      </c>
      <c r="CX1171" s="179">
        <f t="shared" si="1413"/>
        <v>0</v>
      </c>
      <c r="CY1171" s="179">
        <f t="shared" si="1413"/>
        <v>0</v>
      </c>
      <c r="CZ1171" s="179">
        <f t="shared" si="1413"/>
        <v>0</v>
      </c>
      <c r="DA1171" s="179">
        <f t="shared" si="1413"/>
        <v>0</v>
      </c>
      <c r="DB1171" s="179">
        <f t="shared" si="1413"/>
        <v>0</v>
      </c>
      <c r="DC1171" s="179">
        <f t="shared" si="1413"/>
        <v>0</v>
      </c>
      <c r="DD1171" s="179">
        <f t="shared" si="1413"/>
        <v>0</v>
      </c>
      <c r="DE1171" s="179">
        <f t="shared" si="1413"/>
        <v>0</v>
      </c>
      <c r="DF1171" s="179">
        <f t="shared" si="1413"/>
        <v>0</v>
      </c>
      <c r="DG1171" s="179">
        <f t="shared" si="1413"/>
        <v>0</v>
      </c>
      <c r="DH1171" s="179">
        <f t="shared" si="1413"/>
        <v>0</v>
      </c>
      <c r="DI1171" s="179">
        <f t="shared" si="1413"/>
        <v>0</v>
      </c>
      <c r="DJ1171" s="179">
        <f t="shared" si="1413"/>
        <v>0</v>
      </c>
      <c r="DK1171" s="179">
        <f t="shared" si="1413"/>
        <v>0</v>
      </c>
      <c r="DL1171" s="179">
        <f t="shared" si="1413"/>
        <v>0</v>
      </c>
    </row>
    <row r="1172" spans="1:116" x14ac:dyDescent="0.4">
      <c r="B1172" t="s">
        <v>332</v>
      </c>
      <c r="D1172" t="s">
        <v>768</v>
      </c>
      <c r="E1172" s="8" t="str">
        <f t="shared" ref="E1172" si="1414">ROW()&amp;" "&amp;D1172</f>
        <v>1172 FAINTR-S</v>
      </c>
      <c r="G1172" s="241" t="str">
        <f>IFERROR(SUBSTITUTE(TRIM(MID(G1148, SEARCH("-", G1148) + 1, LEN(G1148))),":",""),"no unit")</f>
        <v>no unit</v>
      </c>
      <c r="H1172" s="12"/>
      <c r="I1172" s="60"/>
      <c r="J1172" s="60"/>
      <c r="K1172" s="15"/>
      <c r="L1172" s="15"/>
      <c r="M1172" s="15"/>
      <c r="N1172" s="15"/>
      <c r="O1172" s="15"/>
      <c r="P1172" s="15"/>
      <c r="R1172" s="15"/>
      <c r="S1172" s="179"/>
      <c r="T1172" s="179"/>
      <c r="U1172" s="179"/>
      <c r="V1172" s="179"/>
      <c r="W1172" s="179"/>
      <c r="X1172" s="179"/>
      <c r="Y1172" s="179"/>
      <c r="Z1172" s="179"/>
      <c r="AA1172" s="179"/>
      <c r="AB1172" s="179"/>
      <c r="AC1172" s="179"/>
      <c r="AD1172" s="179"/>
      <c r="AE1172" s="179"/>
      <c r="AF1172" s="179"/>
      <c r="AG1172" s="179"/>
      <c r="AH1172" s="179"/>
      <c r="AI1172" s="179"/>
      <c r="AJ1172" s="179"/>
      <c r="AK1172" s="179"/>
      <c r="AL1172" s="179"/>
      <c r="AM1172" s="179"/>
      <c r="AN1172" s="179"/>
      <c r="AO1172" s="179"/>
      <c r="AP1172" s="179"/>
      <c r="AQ1172" s="179"/>
      <c r="AR1172" s="179"/>
      <c r="AS1172" s="179"/>
      <c r="AT1172" s="179"/>
      <c r="AU1172" s="179"/>
      <c r="AV1172" s="179"/>
      <c r="AW1172" s="179"/>
      <c r="AX1172" s="179"/>
      <c r="AY1172" s="179"/>
      <c r="AZ1172" s="179"/>
      <c r="BA1172" s="179"/>
      <c r="BB1172" s="179"/>
      <c r="BC1172" s="179"/>
      <c r="BD1172" s="179"/>
      <c r="BE1172" s="179"/>
      <c r="BF1172" s="179"/>
      <c r="BG1172" s="179"/>
      <c r="BH1172" s="179"/>
      <c r="BI1172" s="179"/>
      <c r="BJ1172" s="179"/>
      <c r="BK1172" s="179"/>
      <c r="BL1172" s="179"/>
      <c r="BM1172" s="179"/>
      <c r="BN1172" s="179"/>
      <c r="BO1172" s="179"/>
      <c r="BP1172" s="179"/>
      <c r="BQ1172" s="179"/>
      <c r="BR1172" s="179"/>
      <c r="BS1172" s="179"/>
      <c r="BT1172" s="179"/>
      <c r="BU1172" s="179"/>
      <c r="BV1172" s="179"/>
      <c r="BW1172" s="179"/>
      <c r="BX1172" s="179"/>
      <c r="BY1172" s="179"/>
      <c r="BZ1172" s="179"/>
      <c r="CA1172" s="179"/>
      <c r="CB1172" s="179"/>
      <c r="CC1172" s="179"/>
      <c r="CD1172" s="179"/>
      <c r="CE1172" s="179"/>
      <c r="CF1172" s="179"/>
      <c r="CG1172" s="179"/>
      <c r="CH1172" s="179"/>
      <c r="CI1172" s="179"/>
      <c r="CJ1172" s="179"/>
      <c r="CK1172" s="179"/>
      <c r="CL1172" s="179"/>
      <c r="CN1172" s="60"/>
      <c r="CO1172" s="179"/>
      <c r="CP1172" s="179"/>
      <c r="CQ1172" s="179"/>
      <c r="CR1172" s="179"/>
      <c r="CS1172" s="179"/>
      <c r="CT1172" s="179"/>
      <c r="CU1172" s="179"/>
      <c r="CV1172" s="179"/>
      <c r="CW1172" s="179"/>
      <c r="CX1172" s="179"/>
      <c r="CY1172" s="179"/>
      <c r="CZ1172" s="179"/>
      <c r="DA1172" s="179"/>
      <c r="DB1172" s="179"/>
      <c r="DC1172" s="179"/>
      <c r="DD1172" s="179"/>
      <c r="DE1172" s="179"/>
      <c r="DF1172" s="179"/>
      <c r="DG1172" s="179"/>
      <c r="DH1172" s="179"/>
      <c r="DI1172" s="179"/>
      <c r="DJ1172" s="179"/>
      <c r="DK1172" s="179"/>
      <c r="DL1172" s="179"/>
    </row>
    <row r="1173" spans="1:116" x14ac:dyDescent="0.4">
      <c r="A1173" s="3"/>
      <c r="B1173" t="s">
        <v>332</v>
      </c>
      <c r="D1173" t="s">
        <v>768</v>
      </c>
      <c r="E1173" s="8" t="str">
        <f t="shared" si="1378"/>
        <v>1173 FAINTR-S</v>
      </c>
      <c r="G1173" s="191" t="str">
        <f>G1146</f>
        <v>Secondary revenue driver</v>
      </c>
      <c r="H1173" s="90"/>
      <c r="I1173" s="213"/>
      <c r="J1173" s="213"/>
      <c r="K1173" s="214"/>
      <c r="L1173" s="214"/>
      <c r="M1173" s="214"/>
      <c r="N1173" s="214"/>
      <c r="O1173" s="214"/>
      <c r="P1173" s="214"/>
      <c r="R1173" s="214"/>
      <c r="S1173" s="4" t="str">
        <f t="shared" ref="S1173:AX1173" si="1415">ADDRESS(ROW(S1165),COLUMN(S1165),2)</f>
        <v>S$1165</v>
      </c>
      <c r="T1173" s="4" t="str">
        <f t="shared" si="1415"/>
        <v>T$1165</v>
      </c>
      <c r="U1173" s="4" t="str">
        <f t="shared" si="1415"/>
        <v>U$1165</v>
      </c>
      <c r="V1173" s="4" t="str">
        <f t="shared" si="1415"/>
        <v>V$1165</v>
      </c>
      <c r="W1173" s="4" t="str">
        <f t="shared" si="1415"/>
        <v>W$1165</v>
      </c>
      <c r="X1173" s="4" t="str">
        <f t="shared" si="1415"/>
        <v>X$1165</v>
      </c>
      <c r="Y1173" s="4" t="str">
        <f t="shared" si="1415"/>
        <v>Y$1165</v>
      </c>
      <c r="Z1173" s="4" t="str">
        <f t="shared" si="1415"/>
        <v>Z$1165</v>
      </c>
      <c r="AA1173" s="4" t="str">
        <f t="shared" si="1415"/>
        <v>AA$1165</v>
      </c>
      <c r="AB1173" s="4" t="str">
        <f t="shared" si="1415"/>
        <v>AB$1165</v>
      </c>
      <c r="AC1173" s="4" t="str">
        <f t="shared" si="1415"/>
        <v>AC$1165</v>
      </c>
      <c r="AD1173" s="4" t="str">
        <f t="shared" si="1415"/>
        <v>AD$1165</v>
      </c>
      <c r="AE1173" s="4" t="str">
        <f t="shared" si="1415"/>
        <v>AE$1165</v>
      </c>
      <c r="AF1173" s="4" t="str">
        <f t="shared" si="1415"/>
        <v>AF$1165</v>
      </c>
      <c r="AG1173" s="4" t="str">
        <f t="shared" si="1415"/>
        <v>AG$1165</v>
      </c>
      <c r="AH1173" s="4" t="str">
        <f t="shared" si="1415"/>
        <v>AH$1165</v>
      </c>
      <c r="AI1173" s="4" t="str">
        <f t="shared" si="1415"/>
        <v>AI$1165</v>
      </c>
      <c r="AJ1173" s="4" t="str">
        <f t="shared" si="1415"/>
        <v>AJ$1165</v>
      </c>
      <c r="AK1173" s="4" t="str">
        <f t="shared" si="1415"/>
        <v>AK$1165</v>
      </c>
      <c r="AL1173" s="4" t="str">
        <f t="shared" si="1415"/>
        <v>AL$1165</v>
      </c>
      <c r="AM1173" s="4" t="str">
        <f t="shared" si="1415"/>
        <v>AM$1165</v>
      </c>
      <c r="AN1173" s="4" t="str">
        <f t="shared" si="1415"/>
        <v>AN$1165</v>
      </c>
      <c r="AO1173" s="4" t="str">
        <f t="shared" si="1415"/>
        <v>AO$1165</v>
      </c>
      <c r="AP1173" s="4" t="str">
        <f t="shared" si="1415"/>
        <v>AP$1165</v>
      </c>
      <c r="AQ1173" s="4" t="str">
        <f t="shared" si="1415"/>
        <v>AQ$1165</v>
      </c>
      <c r="AR1173" s="4" t="str">
        <f t="shared" si="1415"/>
        <v>AR$1165</v>
      </c>
      <c r="AS1173" s="4" t="str">
        <f t="shared" si="1415"/>
        <v>AS$1165</v>
      </c>
      <c r="AT1173" s="4" t="str">
        <f t="shared" si="1415"/>
        <v>AT$1165</v>
      </c>
      <c r="AU1173" s="4" t="str">
        <f t="shared" si="1415"/>
        <v>AU$1165</v>
      </c>
      <c r="AV1173" s="4" t="str">
        <f t="shared" si="1415"/>
        <v>AV$1165</v>
      </c>
      <c r="AW1173" s="4" t="str">
        <f t="shared" si="1415"/>
        <v>AW$1165</v>
      </c>
      <c r="AX1173" s="4" t="str">
        <f t="shared" si="1415"/>
        <v>AX$1165</v>
      </c>
      <c r="AY1173" s="4" t="str">
        <f t="shared" ref="AY1173:CD1173" si="1416">ADDRESS(ROW(AY1165),COLUMN(AY1165),2)</f>
        <v>AY$1165</v>
      </c>
      <c r="AZ1173" s="4" t="str">
        <f t="shared" si="1416"/>
        <v>AZ$1165</v>
      </c>
      <c r="BA1173" s="4" t="str">
        <f t="shared" si="1416"/>
        <v>BA$1165</v>
      </c>
      <c r="BB1173" s="4" t="str">
        <f t="shared" si="1416"/>
        <v>BB$1165</v>
      </c>
      <c r="BC1173" s="4" t="str">
        <f t="shared" si="1416"/>
        <v>BC$1165</v>
      </c>
      <c r="BD1173" s="4" t="str">
        <f t="shared" si="1416"/>
        <v>BD$1165</v>
      </c>
      <c r="BE1173" s="4" t="str">
        <f t="shared" si="1416"/>
        <v>BE$1165</v>
      </c>
      <c r="BF1173" s="4" t="str">
        <f t="shared" si="1416"/>
        <v>BF$1165</v>
      </c>
      <c r="BG1173" s="4" t="str">
        <f t="shared" si="1416"/>
        <v>BG$1165</v>
      </c>
      <c r="BH1173" s="4" t="str">
        <f t="shared" si="1416"/>
        <v>BH$1165</v>
      </c>
      <c r="BI1173" s="4" t="str">
        <f t="shared" si="1416"/>
        <v>BI$1165</v>
      </c>
      <c r="BJ1173" s="4" t="str">
        <f t="shared" si="1416"/>
        <v>BJ$1165</v>
      </c>
      <c r="BK1173" s="4" t="str">
        <f t="shared" si="1416"/>
        <v>BK$1165</v>
      </c>
      <c r="BL1173" s="4" t="str">
        <f t="shared" si="1416"/>
        <v>BL$1165</v>
      </c>
      <c r="BM1173" s="4" t="str">
        <f t="shared" si="1416"/>
        <v>BM$1165</v>
      </c>
      <c r="BN1173" s="4" t="str">
        <f t="shared" si="1416"/>
        <v>BN$1165</v>
      </c>
      <c r="BO1173" s="4" t="str">
        <f t="shared" si="1416"/>
        <v>BO$1165</v>
      </c>
      <c r="BP1173" s="4" t="str">
        <f t="shared" si="1416"/>
        <v>BP$1165</v>
      </c>
      <c r="BQ1173" s="4" t="str">
        <f t="shared" si="1416"/>
        <v>BQ$1165</v>
      </c>
      <c r="BR1173" s="4" t="str">
        <f t="shared" si="1416"/>
        <v>BR$1165</v>
      </c>
      <c r="BS1173" s="4" t="str">
        <f t="shared" si="1416"/>
        <v>BS$1165</v>
      </c>
      <c r="BT1173" s="4" t="str">
        <f t="shared" si="1416"/>
        <v>BT$1165</v>
      </c>
      <c r="BU1173" s="4" t="str">
        <f t="shared" si="1416"/>
        <v>BU$1165</v>
      </c>
      <c r="BV1173" s="4" t="str">
        <f t="shared" si="1416"/>
        <v>BV$1165</v>
      </c>
      <c r="BW1173" s="4" t="str">
        <f t="shared" si="1416"/>
        <v>BW$1165</v>
      </c>
      <c r="BX1173" s="4" t="str">
        <f t="shared" si="1416"/>
        <v>BX$1165</v>
      </c>
      <c r="BY1173" s="4" t="str">
        <f t="shared" si="1416"/>
        <v>BY$1165</v>
      </c>
      <c r="BZ1173" s="4" t="str">
        <f t="shared" si="1416"/>
        <v>BZ$1165</v>
      </c>
      <c r="CA1173" s="4" t="str">
        <f t="shared" si="1416"/>
        <v>CA$1165</v>
      </c>
      <c r="CB1173" s="4" t="str">
        <f t="shared" si="1416"/>
        <v>CB$1165</v>
      </c>
      <c r="CC1173" s="4" t="str">
        <f t="shared" si="1416"/>
        <v>CC$1165</v>
      </c>
      <c r="CD1173" s="4" t="str">
        <f t="shared" si="1416"/>
        <v>CD$1165</v>
      </c>
      <c r="CE1173" s="4" t="str">
        <f t="shared" ref="CE1173:CL1173" si="1417">ADDRESS(ROW(CE1165),COLUMN(CE1165),2)</f>
        <v>CE$1165</v>
      </c>
      <c r="CF1173" s="4" t="str">
        <f t="shared" si="1417"/>
        <v>CF$1165</v>
      </c>
      <c r="CG1173" s="4" t="str">
        <f t="shared" si="1417"/>
        <v>CG$1165</v>
      </c>
      <c r="CH1173" s="4" t="str">
        <f t="shared" si="1417"/>
        <v>CH$1165</v>
      </c>
      <c r="CI1173" s="4" t="str">
        <f t="shared" si="1417"/>
        <v>CI$1165</v>
      </c>
      <c r="CJ1173" s="4" t="str">
        <f t="shared" si="1417"/>
        <v>CJ$1165</v>
      </c>
      <c r="CK1173" s="4" t="str">
        <f t="shared" si="1417"/>
        <v>CK$1165</v>
      </c>
      <c r="CL1173" s="4" t="str">
        <f t="shared" si="1417"/>
        <v>CL$1165</v>
      </c>
      <c r="CN1173" s="213"/>
      <c r="CO1173" s="4" t="str">
        <f t="shared" ref="CO1173:DL1173" si="1418">ADDRESS(ROW(CO1165),COLUMN(CO1165),2)</f>
        <v>CO$1165</v>
      </c>
      <c r="CP1173" s="4" t="str">
        <f t="shared" si="1418"/>
        <v>CP$1165</v>
      </c>
      <c r="CQ1173" s="4" t="str">
        <f t="shared" si="1418"/>
        <v>CQ$1165</v>
      </c>
      <c r="CR1173" s="4" t="str">
        <f t="shared" si="1418"/>
        <v>CR$1165</v>
      </c>
      <c r="CS1173" s="4" t="str">
        <f t="shared" si="1418"/>
        <v>CS$1165</v>
      </c>
      <c r="CT1173" s="4" t="str">
        <f t="shared" si="1418"/>
        <v>CT$1165</v>
      </c>
      <c r="CU1173" s="4" t="str">
        <f t="shared" si="1418"/>
        <v>CU$1165</v>
      </c>
      <c r="CV1173" s="4" t="str">
        <f t="shared" si="1418"/>
        <v>CV$1165</v>
      </c>
      <c r="CW1173" s="4" t="str">
        <f t="shared" si="1418"/>
        <v>CW$1165</v>
      </c>
      <c r="CX1173" s="4" t="str">
        <f t="shared" si="1418"/>
        <v>CX$1165</v>
      </c>
      <c r="CY1173" s="4" t="str">
        <f t="shared" si="1418"/>
        <v>CY$1165</v>
      </c>
      <c r="CZ1173" s="4" t="str">
        <f t="shared" si="1418"/>
        <v>CZ$1165</v>
      </c>
      <c r="DA1173" s="4" t="str">
        <f t="shared" si="1418"/>
        <v>DA$1165</v>
      </c>
      <c r="DB1173" s="4" t="str">
        <f t="shared" si="1418"/>
        <v>DB$1165</v>
      </c>
      <c r="DC1173" s="4" t="str">
        <f t="shared" si="1418"/>
        <v>DC$1165</v>
      </c>
      <c r="DD1173" s="4" t="str">
        <f t="shared" si="1418"/>
        <v>DD$1165</v>
      </c>
      <c r="DE1173" s="4" t="str">
        <f t="shared" si="1418"/>
        <v>DE$1165</v>
      </c>
      <c r="DF1173" s="4" t="str">
        <f t="shared" si="1418"/>
        <v>DF$1165</v>
      </c>
      <c r="DG1173" s="4" t="str">
        <f t="shared" si="1418"/>
        <v>DG$1165</v>
      </c>
      <c r="DH1173" s="4" t="str">
        <f t="shared" si="1418"/>
        <v>DH$1165</v>
      </c>
      <c r="DI1173" s="4" t="str">
        <f t="shared" si="1418"/>
        <v>DI$1165</v>
      </c>
      <c r="DJ1173" s="4" t="str">
        <f t="shared" si="1418"/>
        <v>DJ$1165</v>
      </c>
      <c r="DK1173" s="4" t="str">
        <f t="shared" si="1418"/>
        <v>DK$1165</v>
      </c>
      <c r="DL1173" s="4" t="str">
        <f t="shared" si="1418"/>
        <v>DL$1165</v>
      </c>
    </row>
    <row r="1174" spans="1:116" x14ac:dyDescent="0.4">
      <c r="B1174" t="s">
        <v>332</v>
      </c>
      <c r="D1174" t="s">
        <v>768</v>
      </c>
      <c r="E1174" s="8" t="str">
        <f t="shared" si="1378"/>
        <v>1174 FAINTR-S</v>
      </c>
      <c r="G1174" s="136" t="str">
        <f>G1147</f>
        <v>Secondary volume driver</v>
      </c>
      <c r="H1174" s="12"/>
      <c r="I1174" s="60"/>
      <c r="J1174" s="60"/>
      <c r="K1174" s="15"/>
      <c r="L1174" s="15"/>
      <c r="M1174" s="15"/>
      <c r="N1174" s="15"/>
      <c r="O1174" s="15"/>
      <c r="P1174" s="15"/>
      <c r="R1174" s="15"/>
      <c r="S1174" s="179" t="str">
        <f t="shared" ref="S1174:AX1174" si="1419">S1147</f>
        <v>S$19</v>
      </c>
      <c r="T1174" s="179" t="str">
        <f t="shared" si="1419"/>
        <v>T$19</v>
      </c>
      <c r="U1174" s="179" t="str">
        <f t="shared" si="1419"/>
        <v>U$19</v>
      </c>
      <c r="V1174" s="179" t="str">
        <f t="shared" si="1419"/>
        <v>V$19</v>
      </c>
      <c r="W1174" s="179" t="str">
        <f t="shared" si="1419"/>
        <v>W$19</v>
      </c>
      <c r="X1174" s="179" t="str">
        <f t="shared" si="1419"/>
        <v>X$19</v>
      </c>
      <c r="Y1174" s="179" t="str">
        <f t="shared" si="1419"/>
        <v>Y$19</v>
      </c>
      <c r="Z1174" s="179" t="str">
        <f t="shared" si="1419"/>
        <v>Z$19</v>
      </c>
      <c r="AA1174" s="179" t="str">
        <f t="shared" si="1419"/>
        <v>AA$19</v>
      </c>
      <c r="AB1174" s="179" t="str">
        <f t="shared" si="1419"/>
        <v>AB$19</v>
      </c>
      <c r="AC1174" s="179" t="str">
        <f t="shared" si="1419"/>
        <v>AC$19</v>
      </c>
      <c r="AD1174" s="179" t="str">
        <f t="shared" si="1419"/>
        <v>AD$19</v>
      </c>
      <c r="AE1174" s="179" t="str">
        <f t="shared" si="1419"/>
        <v>AE$19</v>
      </c>
      <c r="AF1174" s="179" t="str">
        <f t="shared" si="1419"/>
        <v>AF$19</v>
      </c>
      <c r="AG1174" s="179" t="str">
        <f t="shared" si="1419"/>
        <v>AG$19</v>
      </c>
      <c r="AH1174" s="179" t="str">
        <f t="shared" si="1419"/>
        <v>AH$19</v>
      </c>
      <c r="AI1174" s="179" t="str">
        <f t="shared" si="1419"/>
        <v>AI$19</v>
      </c>
      <c r="AJ1174" s="179" t="str">
        <f t="shared" si="1419"/>
        <v>AJ$19</v>
      </c>
      <c r="AK1174" s="179" t="str">
        <f t="shared" si="1419"/>
        <v>AK$19</v>
      </c>
      <c r="AL1174" s="179" t="str">
        <f t="shared" si="1419"/>
        <v>AL$19</v>
      </c>
      <c r="AM1174" s="179" t="str">
        <f t="shared" si="1419"/>
        <v>AM$19</v>
      </c>
      <c r="AN1174" s="179" t="str">
        <f t="shared" si="1419"/>
        <v>AN$19</v>
      </c>
      <c r="AO1174" s="179" t="str">
        <f t="shared" si="1419"/>
        <v>AO$19</v>
      </c>
      <c r="AP1174" s="179" t="str">
        <f t="shared" si="1419"/>
        <v>AP$19</v>
      </c>
      <c r="AQ1174" s="179" t="str">
        <f t="shared" si="1419"/>
        <v>AQ$19</v>
      </c>
      <c r="AR1174" s="179" t="str">
        <f t="shared" si="1419"/>
        <v>AR$19</v>
      </c>
      <c r="AS1174" s="179" t="str">
        <f t="shared" si="1419"/>
        <v>AS$19</v>
      </c>
      <c r="AT1174" s="179" t="str">
        <f t="shared" si="1419"/>
        <v>AT$19</v>
      </c>
      <c r="AU1174" s="179" t="str">
        <f t="shared" si="1419"/>
        <v>AU$19</v>
      </c>
      <c r="AV1174" s="179" t="str">
        <f t="shared" si="1419"/>
        <v>AV$19</v>
      </c>
      <c r="AW1174" s="179" t="str">
        <f t="shared" si="1419"/>
        <v>AW$19</v>
      </c>
      <c r="AX1174" s="179" t="str">
        <f t="shared" si="1419"/>
        <v>AX$19</v>
      </c>
      <c r="AY1174" s="179" t="str">
        <f t="shared" ref="AY1174:CD1174" si="1420">AY1147</f>
        <v>AY$19</v>
      </c>
      <c r="AZ1174" s="179" t="str">
        <f t="shared" si="1420"/>
        <v>AZ$19</v>
      </c>
      <c r="BA1174" s="179" t="str">
        <f t="shared" si="1420"/>
        <v>BA$19</v>
      </c>
      <c r="BB1174" s="179" t="str">
        <f t="shared" si="1420"/>
        <v>BB$19</v>
      </c>
      <c r="BC1174" s="179" t="str">
        <f t="shared" si="1420"/>
        <v>BC$19</v>
      </c>
      <c r="BD1174" s="179" t="str">
        <f t="shared" si="1420"/>
        <v>BD$19</v>
      </c>
      <c r="BE1174" s="179" t="str">
        <f t="shared" si="1420"/>
        <v>BE$19</v>
      </c>
      <c r="BF1174" s="179" t="str">
        <f t="shared" si="1420"/>
        <v>BF$19</v>
      </c>
      <c r="BG1174" s="179" t="str">
        <f t="shared" si="1420"/>
        <v>BG$19</v>
      </c>
      <c r="BH1174" s="179" t="str">
        <f t="shared" si="1420"/>
        <v>BH$19</v>
      </c>
      <c r="BI1174" s="179" t="str">
        <f t="shared" si="1420"/>
        <v>BI$19</v>
      </c>
      <c r="BJ1174" s="179" t="str">
        <f t="shared" si="1420"/>
        <v>BJ$19</v>
      </c>
      <c r="BK1174" s="179" t="str">
        <f t="shared" si="1420"/>
        <v>BK$19</v>
      </c>
      <c r="BL1174" s="179" t="str">
        <f t="shared" si="1420"/>
        <v>BL$19</v>
      </c>
      <c r="BM1174" s="179" t="str">
        <f t="shared" si="1420"/>
        <v>BM$19</v>
      </c>
      <c r="BN1174" s="179" t="str">
        <f t="shared" si="1420"/>
        <v>BN$19</v>
      </c>
      <c r="BO1174" s="179" t="str">
        <f t="shared" si="1420"/>
        <v>BO$19</v>
      </c>
      <c r="BP1174" s="179" t="str">
        <f t="shared" si="1420"/>
        <v>BP$19</v>
      </c>
      <c r="BQ1174" s="179" t="str">
        <f t="shared" si="1420"/>
        <v>BQ$19</v>
      </c>
      <c r="BR1174" s="179" t="str">
        <f t="shared" si="1420"/>
        <v>BR$19</v>
      </c>
      <c r="BS1174" s="179" t="str">
        <f t="shared" si="1420"/>
        <v>BS$19</v>
      </c>
      <c r="BT1174" s="179" t="str">
        <f t="shared" si="1420"/>
        <v>BT$19</v>
      </c>
      <c r="BU1174" s="179" t="str">
        <f t="shared" si="1420"/>
        <v>BU$19</v>
      </c>
      <c r="BV1174" s="179" t="str">
        <f t="shared" si="1420"/>
        <v>BV$19</v>
      </c>
      <c r="BW1174" s="179" t="str">
        <f t="shared" si="1420"/>
        <v>BW$19</v>
      </c>
      <c r="BX1174" s="179" t="str">
        <f t="shared" si="1420"/>
        <v>BX$19</v>
      </c>
      <c r="BY1174" s="179" t="str">
        <f t="shared" si="1420"/>
        <v>BY$19</v>
      </c>
      <c r="BZ1174" s="179" t="str">
        <f t="shared" si="1420"/>
        <v>BZ$19</v>
      </c>
      <c r="CA1174" s="179" t="str">
        <f t="shared" si="1420"/>
        <v>CA$19</v>
      </c>
      <c r="CB1174" s="179" t="str">
        <f t="shared" si="1420"/>
        <v>CB$19</v>
      </c>
      <c r="CC1174" s="179" t="str">
        <f t="shared" si="1420"/>
        <v>CC$19</v>
      </c>
      <c r="CD1174" s="179" t="str">
        <f t="shared" si="1420"/>
        <v>CD$19</v>
      </c>
      <c r="CE1174" s="179" t="str">
        <f t="shared" ref="CE1174:CL1174" si="1421">CE1147</f>
        <v>CE$19</v>
      </c>
      <c r="CF1174" s="179" t="str">
        <f t="shared" si="1421"/>
        <v>CF$19</v>
      </c>
      <c r="CG1174" s="179" t="str">
        <f t="shared" si="1421"/>
        <v>CG$19</v>
      </c>
      <c r="CH1174" s="179" t="str">
        <f t="shared" si="1421"/>
        <v>CH$19</v>
      </c>
      <c r="CI1174" s="179" t="str">
        <f t="shared" si="1421"/>
        <v>CI$19</v>
      </c>
      <c r="CJ1174" s="179" t="str">
        <f t="shared" si="1421"/>
        <v>CJ$19</v>
      </c>
      <c r="CK1174" s="179" t="str">
        <f t="shared" si="1421"/>
        <v>CK$19</v>
      </c>
      <c r="CL1174" s="179" t="str">
        <f t="shared" si="1421"/>
        <v>CL$19</v>
      </c>
      <c r="CN1174" s="60"/>
      <c r="CO1174" s="179" t="str">
        <f t="shared" ref="CO1174:DL1174" si="1422">CO1147</f>
        <v>CO$19</v>
      </c>
      <c r="CP1174" s="179" t="str">
        <f t="shared" si="1422"/>
        <v>CP$19</v>
      </c>
      <c r="CQ1174" s="179" t="str">
        <f t="shared" si="1422"/>
        <v>CQ$19</v>
      </c>
      <c r="CR1174" s="179" t="str">
        <f t="shared" si="1422"/>
        <v>CR$19</v>
      </c>
      <c r="CS1174" s="179" t="str">
        <f t="shared" si="1422"/>
        <v>CS$19</v>
      </c>
      <c r="CT1174" s="179" t="str">
        <f t="shared" si="1422"/>
        <v>CT$19</v>
      </c>
      <c r="CU1174" s="179" t="str">
        <f t="shared" si="1422"/>
        <v>CU$19</v>
      </c>
      <c r="CV1174" s="179" t="str">
        <f t="shared" si="1422"/>
        <v>CV$19</v>
      </c>
      <c r="CW1174" s="179" t="str">
        <f t="shared" si="1422"/>
        <v>CW$19</v>
      </c>
      <c r="CX1174" s="179" t="str">
        <f t="shared" si="1422"/>
        <v>CX$19</v>
      </c>
      <c r="CY1174" s="179" t="str">
        <f t="shared" si="1422"/>
        <v>CY$19</v>
      </c>
      <c r="CZ1174" s="179" t="str">
        <f t="shared" si="1422"/>
        <v>CZ$19</v>
      </c>
      <c r="DA1174" s="179" t="str">
        <f t="shared" si="1422"/>
        <v>DA$19</v>
      </c>
      <c r="DB1174" s="179" t="str">
        <f t="shared" si="1422"/>
        <v>DB$19</v>
      </c>
      <c r="DC1174" s="179" t="str">
        <f t="shared" si="1422"/>
        <v>DC$19</v>
      </c>
      <c r="DD1174" s="179" t="str">
        <f t="shared" si="1422"/>
        <v>DD$19</v>
      </c>
      <c r="DE1174" s="179" t="str">
        <f t="shared" si="1422"/>
        <v>DE$19</v>
      </c>
      <c r="DF1174" s="179" t="str">
        <f t="shared" si="1422"/>
        <v>DF$19</v>
      </c>
      <c r="DG1174" s="179" t="str">
        <f t="shared" si="1422"/>
        <v>DG$19</v>
      </c>
      <c r="DH1174" s="179" t="str">
        <f t="shared" si="1422"/>
        <v>DH$19</v>
      </c>
      <c r="DI1174" s="179" t="str">
        <f t="shared" si="1422"/>
        <v>DI$19</v>
      </c>
      <c r="DJ1174" s="179" t="str">
        <f t="shared" si="1422"/>
        <v>DJ$19</v>
      </c>
      <c r="DK1174" s="179" t="str">
        <f t="shared" si="1422"/>
        <v>DK$19</v>
      </c>
      <c r="DL1174" s="179" t="str">
        <f t="shared" si="1422"/>
        <v>DL$19</v>
      </c>
    </row>
    <row r="1175" spans="1:116" x14ac:dyDescent="0.4">
      <c r="E1175" s="8"/>
      <c r="H1175" s="12"/>
      <c r="I1175" s="60"/>
      <c r="J1175" s="60"/>
      <c r="K1175" s="15"/>
      <c r="L1175" s="15"/>
      <c r="M1175" s="15"/>
      <c r="N1175" s="15"/>
      <c r="O1175" s="15"/>
      <c r="P1175" s="15"/>
      <c r="R1175" s="15"/>
      <c r="S1175" s="76"/>
      <c r="T1175" s="76"/>
      <c r="U1175" s="76"/>
      <c r="V1175" s="76"/>
      <c r="W1175" s="76"/>
      <c r="X1175" s="76"/>
      <c r="Y1175" s="76"/>
      <c r="Z1175" s="76"/>
      <c r="AA1175" s="76"/>
      <c r="AB1175" s="76"/>
      <c r="AC1175" s="76"/>
      <c r="AD1175" s="76"/>
      <c r="AE1175" s="76"/>
      <c r="AF1175" s="76"/>
      <c r="AG1175" s="76"/>
      <c r="AH1175" s="76"/>
      <c r="AI1175" s="76"/>
      <c r="AJ1175" s="76"/>
      <c r="AK1175" s="76"/>
      <c r="AL1175" s="76"/>
      <c r="AM1175" s="76"/>
      <c r="AN1175" s="76"/>
      <c r="AO1175" s="76"/>
      <c r="AP1175" s="76"/>
      <c r="AQ1175" s="76"/>
      <c r="AR1175" s="76"/>
      <c r="AS1175" s="76"/>
      <c r="AT1175" s="76"/>
      <c r="AU1175" s="76"/>
      <c r="AV1175" s="76"/>
      <c r="AW1175" s="76"/>
      <c r="AX1175" s="76"/>
      <c r="AY1175" s="76"/>
      <c r="AZ1175" s="76"/>
      <c r="BA1175" s="76"/>
      <c r="BB1175" s="76"/>
      <c r="BC1175" s="76"/>
      <c r="BD1175" s="76"/>
      <c r="BE1175" s="76"/>
      <c r="BF1175" s="76"/>
      <c r="BG1175" s="76"/>
      <c r="BH1175" s="76"/>
      <c r="BI1175" s="76"/>
      <c r="BJ1175" s="76"/>
      <c r="BK1175" s="76"/>
      <c r="BL1175" s="76"/>
      <c r="BM1175" s="76"/>
      <c r="BN1175" s="76"/>
      <c r="BO1175" s="76"/>
      <c r="BP1175" s="76"/>
      <c r="BQ1175" s="76"/>
      <c r="BR1175" s="76"/>
      <c r="BS1175" s="76"/>
      <c r="BT1175" s="76"/>
      <c r="BU1175" s="76"/>
      <c r="BV1175" s="76"/>
      <c r="BW1175" s="76"/>
      <c r="BX1175" s="76"/>
      <c r="BY1175" s="76"/>
      <c r="BZ1175" s="76"/>
      <c r="CA1175" s="76"/>
      <c r="CB1175" s="76"/>
      <c r="CC1175" s="76"/>
      <c r="CD1175" s="76"/>
      <c r="CE1175" s="76"/>
      <c r="CF1175" s="76"/>
      <c r="CG1175" s="76"/>
      <c r="CH1175" s="76"/>
      <c r="CI1175" s="76"/>
      <c r="CJ1175" s="76"/>
      <c r="CK1175" s="76"/>
      <c r="CL1175" s="76"/>
      <c r="CN1175" s="60"/>
      <c r="CO1175" s="76"/>
      <c r="CP1175" s="76"/>
      <c r="CQ1175" s="76"/>
      <c r="CR1175" s="76"/>
      <c r="CS1175" s="76"/>
      <c r="CT1175" s="76"/>
      <c r="CU1175" s="76"/>
      <c r="CV1175" s="76"/>
      <c r="CW1175" s="76"/>
      <c r="CX1175" s="76"/>
      <c r="CY1175" s="76"/>
      <c r="CZ1175" s="76"/>
      <c r="DA1175" s="76"/>
      <c r="DB1175" s="76"/>
      <c r="DC1175" s="76"/>
      <c r="DD1175" s="76"/>
      <c r="DE1175" s="76"/>
      <c r="DF1175" s="76"/>
      <c r="DG1175" s="76"/>
      <c r="DH1175" s="76"/>
      <c r="DI1175" s="76"/>
      <c r="DJ1175" s="76"/>
      <c r="DK1175" s="76"/>
      <c r="DL1175" s="76"/>
    </row>
    <row r="1176" spans="1:116" x14ac:dyDescent="0.4">
      <c r="A1176" s="174"/>
      <c r="E1176" s="8"/>
      <c r="G1176" s="175" t="s">
        <v>490</v>
      </c>
      <c r="H1176" s="174"/>
      <c r="I1176" s="176"/>
      <c r="J1176" s="176"/>
      <c r="K1176" s="197"/>
      <c r="L1176" s="197"/>
      <c r="M1176" s="197"/>
      <c r="N1176" s="197"/>
      <c r="O1176" s="197"/>
      <c r="P1176" s="197"/>
      <c r="R1176" s="198"/>
      <c r="S1176" s="174"/>
      <c r="T1176" s="174"/>
      <c r="U1176" s="174"/>
      <c r="V1176" s="174"/>
      <c r="W1176" s="174"/>
      <c r="X1176" s="174"/>
      <c r="Y1176" s="174"/>
      <c r="Z1176" s="174"/>
      <c r="AA1176" s="174"/>
      <c r="AB1176" s="174"/>
      <c r="AC1176" s="174"/>
      <c r="AD1176" s="174"/>
      <c r="AE1176" s="174"/>
      <c r="AF1176" s="174"/>
      <c r="AG1176" s="174"/>
      <c r="AH1176" s="174"/>
      <c r="AI1176" s="174"/>
      <c r="AJ1176" s="174"/>
      <c r="AK1176" s="174"/>
      <c r="AL1176" s="174"/>
      <c r="AM1176" s="174"/>
      <c r="AN1176" s="174"/>
      <c r="AO1176" s="174"/>
      <c r="AP1176" s="174"/>
      <c r="AQ1176" s="174"/>
      <c r="AR1176" s="174"/>
      <c r="AS1176" s="174"/>
      <c r="AT1176" s="174"/>
      <c r="AU1176" s="174"/>
      <c r="AV1176" s="174"/>
      <c r="AW1176" s="174"/>
      <c r="AX1176" s="174"/>
      <c r="AY1176" s="174"/>
      <c r="AZ1176" s="174"/>
      <c r="BA1176" s="174"/>
      <c r="BB1176" s="174"/>
      <c r="BC1176" s="174"/>
      <c r="BD1176" s="174"/>
      <c r="BE1176" s="174"/>
      <c r="BF1176" s="174"/>
      <c r="BG1176" s="174"/>
      <c r="BH1176" s="174"/>
      <c r="BI1176" s="174"/>
      <c r="BJ1176" s="174"/>
      <c r="BK1176" s="174"/>
      <c r="BL1176" s="174"/>
      <c r="BM1176" s="174"/>
      <c r="BN1176" s="174"/>
      <c r="BO1176" s="174"/>
      <c r="BP1176" s="174"/>
      <c r="BQ1176" s="174"/>
      <c r="BR1176" s="174"/>
      <c r="BS1176" s="174"/>
      <c r="BT1176" s="174"/>
      <c r="BU1176" s="174"/>
      <c r="BV1176" s="174"/>
      <c r="BW1176" s="174"/>
      <c r="BX1176" s="174"/>
      <c r="BY1176" s="174"/>
      <c r="BZ1176" s="174"/>
      <c r="CA1176" s="174"/>
      <c r="CB1176" s="174"/>
      <c r="CC1176" s="174"/>
      <c r="CD1176" s="174"/>
      <c r="CE1176" s="174"/>
      <c r="CF1176" s="174"/>
      <c r="CG1176" s="174"/>
      <c r="CH1176" s="174"/>
      <c r="CI1176" s="174"/>
      <c r="CJ1176" s="174"/>
      <c r="CK1176" s="174"/>
      <c r="CL1176" s="174"/>
      <c r="CN1176" s="176"/>
      <c r="CO1176" s="174"/>
      <c r="CP1176" s="174"/>
      <c r="CQ1176" s="174"/>
      <c r="CR1176" s="174"/>
      <c r="CS1176" s="174"/>
      <c r="CT1176" s="174"/>
      <c r="CU1176" s="174"/>
      <c r="CV1176" s="174"/>
      <c r="CW1176" s="174"/>
      <c r="CX1176" s="174"/>
      <c r="CY1176" s="174"/>
      <c r="CZ1176" s="174"/>
      <c r="DA1176" s="174"/>
      <c r="DB1176" s="174"/>
      <c r="DC1176" s="174"/>
      <c r="DD1176" s="174"/>
      <c r="DE1176" s="174"/>
      <c r="DF1176" s="174"/>
      <c r="DG1176" s="174"/>
      <c r="DH1176" s="174"/>
      <c r="DI1176" s="174"/>
      <c r="DJ1176" s="174"/>
      <c r="DK1176" s="174"/>
      <c r="DL1176" s="174"/>
    </row>
    <row r="1177" spans="1:116" x14ac:dyDescent="0.4">
      <c r="A1177" s="174"/>
      <c r="E1177" s="8"/>
      <c r="G1177" s="175" t="s">
        <v>492</v>
      </c>
      <c r="H1177" s="174"/>
      <c r="I1177" s="176"/>
      <c r="J1177" s="176"/>
      <c r="K1177" s="197"/>
      <c r="L1177" s="197"/>
      <c r="M1177" s="197"/>
      <c r="N1177" s="197"/>
      <c r="O1177" s="197"/>
      <c r="P1177" s="197"/>
      <c r="R1177" s="198"/>
      <c r="S1177" s="174"/>
      <c r="T1177" s="174"/>
      <c r="U1177" s="174"/>
      <c r="V1177" s="174"/>
      <c r="W1177" s="174"/>
      <c r="X1177" s="174"/>
      <c r="Y1177" s="174"/>
      <c r="Z1177" s="174"/>
      <c r="AA1177" s="174"/>
      <c r="AB1177" s="174"/>
      <c r="AC1177" s="174"/>
      <c r="AD1177" s="174"/>
      <c r="AE1177" s="174"/>
      <c r="AF1177" s="174"/>
      <c r="AG1177" s="174"/>
      <c r="AH1177" s="174"/>
      <c r="AI1177" s="174"/>
      <c r="AJ1177" s="174"/>
      <c r="AK1177" s="174"/>
      <c r="AL1177" s="174"/>
      <c r="AM1177" s="174"/>
      <c r="AN1177" s="174"/>
      <c r="AO1177" s="174"/>
      <c r="AP1177" s="174"/>
      <c r="AQ1177" s="174"/>
      <c r="AR1177" s="174"/>
      <c r="AS1177" s="174"/>
      <c r="AT1177" s="174"/>
      <c r="AU1177" s="174"/>
      <c r="AV1177" s="174"/>
      <c r="AW1177" s="174"/>
      <c r="AX1177" s="174"/>
      <c r="AY1177" s="174"/>
      <c r="AZ1177" s="174"/>
      <c r="BA1177" s="174"/>
      <c r="BB1177" s="174"/>
      <c r="BC1177" s="174"/>
      <c r="BD1177" s="174"/>
      <c r="BE1177" s="174"/>
      <c r="BF1177" s="174"/>
      <c r="BG1177" s="174"/>
      <c r="BH1177" s="174"/>
      <c r="BI1177" s="174"/>
      <c r="BJ1177" s="174"/>
      <c r="BK1177" s="174"/>
      <c r="BL1177" s="174"/>
      <c r="BM1177" s="174"/>
      <c r="BN1177" s="174"/>
      <c r="BO1177" s="174"/>
      <c r="BP1177" s="174"/>
      <c r="BQ1177" s="174"/>
      <c r="BR1177" s="174"/>
      <c r="BS1177" s="174"/>
      <c r="BT1177" s="174"/>
      <c r="BU1177" s="174"/>
      <c r="BV1177" s="174"/>
      <c r="BW1177" s="174"/>
      <c r="BX1177" s="174"/>
      <c r="BY1177" s="174"/>
      <c r="BZ1177" s="174"/>
      <c r="CA1177" s="174"/>
      <c r="CB1177" s="174"/>
      <c r="CC1177" s="174"/>
      <c r="CD1177" s="174"/>
      <c r="CE1177" s="174"/>
      <c r="CF1177" s="174"/>
      <c r="CG1177" s="174"/>
      <c r="CH1177" s="174"/>
      <c r="CI1177" s="174"/>
      <c r="CJ1177" s="174"/>
      <c r="CK1177" s="174"/>
      <c r="CL1177" s="174"/>
      <c r="CN1177" s="176"/>
      <c r="CO1177" s="174"/>
      <c r="CP1177" s="174"/>
      <c r="CQ1177" s="174"/>
      <c r="CR1177" s="174"/>
      <c r="CS1177" s="174"/>
      <c r="CT1177" s="174"/>
      <c r="CU1177" s="174"/>
      <c r="CV1177" s="174"/>
      <c r="CW1177" s="174"/>
      <c r="CX1177" s="174"/>
      <c r="CY1177" s="174"/>
      <c r="CZ1177" s="174"/>
      <c r="DA1177" s="174"/>
      <c r="DB1177" s="174"/>
      <c r="DC1177" s="174"/>
      <c r="DD1177" s="174"/>
      <c r="DE1177" s="174"/>
      <c r="DF1177" s="174"/>
      <c r="DG1177" s="174"/>
      <c r="DH1177" s="174"/>
      <c r="DI1177" s="174"/>
      <c r="DJ1177" s="174"/>
      <c r="DK1177" s="174"/>
      <c r="DL1177" s="174"/>
    </row>
    <row r="1178" spans="1:116" x14ac:dyDescent="0.4">
      <c r="A1178" s="174"/>
      <c r="E1178" s="8"/>
      <c r="G1178" s="175" t="s">
        <v>461</v>
      </c>
      <c r="H1178" s="174"/>
      <c r="I1178" s="176"/>
      <c r="J1178" s="176"/>
      <c r="K1178" s="197"/>
      <c r="L1178" s="197"/>
      <c r="M1178" s="197"/>
      <c r="N1178" s="197"/>
      <c r="O1178" s="197"/>
      <c r="P1178" s="197"/>
      <c r="R1178" s="198"/>
      <c r="S1178" s="199" t="str">
        <f t="shared" ref="S1178:AX1178" si="1423">S$20</f>
        <v>S$16</v>
      </c>
      <c r="T1178" s="199" t="str">
        <f t="shared" si="1423"/>
        <v>T$16</v>
      </c>
      <c r="U1178" s="199" t="str">
        <f t="shared" si="1423"/>
        <v>U$16</v>
      </c>
      <c r="V1178" s="199" t="str">
        <f t="shared" si="1423"/>
        <v>V$16</v>
      </c>
      <c r="W1178" s="199" t="str">
        <f t="shared" si="1423"/>
        <v>W$16</v>
      </c>
      <c r="X1178" s="199" t="str">
        <f t="shared" si="1423"/>
        <v>X$16</v>
      </c>
      <c r="Y1178" s="199" t="str">
        <f t="shared" si="1423"/>
        <v>Y$16</v>
      </c>
      <c r="Z1178" s="199" t="str">
        <f t="shared" si="1423"/>
        <v>Z$16</v>
      </c>
      <c r="AA1178" s="199" t="str">
        <f t="shared" si="1423"/>
        <v>AA$16</v>
      </c>
      <c r="AB1178" s="199" t="str">
        <f t="shared" si="1423"/>
        <v>AB$16</v>
      </c>
      <c r="AC1178" s="199" t="str">
        <f t="shared" si="1423"/>
        <v>AC$16</v>
      </c>
      <c r="AD1178" s="199" t="str">
        <f t="shared" si="1423"/>
        <v>AD$16</v>
      </c>
      <c r="AE1178" s="199" t="str">
        <f t="shared" si="1423"/>
        <v>AE$16</v>
      </c>
      <c r="AF1178" s="199" t="str">
        <f t="shared" si="1423"/>
        <v>AF$16</v>
      </c>
      <c r="AG1178" s="199" t="str">
        <f t="shared" si="1423"/>
        <v>AG$16</v>
      </c>
      <c r="AH1178" s="199" t="str">
        <f t="shared" si="1423"/>
        <v>AH$16</v>
      </c>
      <c r="AI1178" s="199" t="str">
        <f t="shared" si="1423"/>
        <v>AI$16</v>
      </c>
      <c r="AJ1178" s="199" t="str">
        <f t="shared" si="1423"/>
        <v>AJ$16</v>
      </c>
      <c r="AK1178" s="199" t="str">
        <f t="shared" si="1423"/>
        <v>AK$16</v>
      </c>
      <c r="AL1178" s="199" t="str">
        <f t="shared" si="1423"/>
        <v>AL$16</v>
      </c>
      <c r="AM1178" s="199" t="str">
        <f t="shared" si="1423"/>
        <v>AM$16</v>
      </c>
      <c r="AN1178" s="199" t="str">
        <f t="shared" si="1423"/>
        <v>AN$16</v>
      </c>
      <c r="AO1178" s="199" t="str">
        <f t="shared" si="1423"/>
        <v>AO$16</v>
      </c>
      <c r="AP1178" s="199" t="str">
        <f t="shared" si="1423"/>
        <v>AP$16</v>
      </c>
      <c r="AQ1178" s="199" t="str">
        <f t="shared" si="1423"/>
        <v>AQ$16</v>
      </c>
      <c r="AR1178" s="199" t="str">
        <f t="shared" si="1423"/>
        <v>AR$16</v>
      </c>
      <c r="AS1178" s="199" t="str">
        <f t="shared" si="1423"/>
        <v>AS$16</v>
      </c>
      <c r="AT1178" s="199" t="str">
        <f t="shared" si="1423"/>
        <v>AT$16</v>
      </c>
      <c r="AU1178" s="199" t="str">
        <f t="shared" si="1423"/>
        <v>AU$16</v>
      </c>
      <c r="AV1178" s="199" t="str">
        <f t="shared" si="1423"/>
        <v>AV$16</v>
      </c>
      <c r="AW1178" s="199" t="str">
        <f t="shared" si="1423"/>
        <v>AW$16</v>
      </c>
      <c r="AX1178" s="199" t="str">
        <f t="shared" si="1423"/>
        <v>AX$16</v>
      </c>
      <c r="AY1178" s="199" t="str">
        <f t="shared" ref="AY1178:CD1178" si="1424">AY$20</f>
        <v>AY$16</v>
      </c>
      <c r="AZ1178" s="199" t="str">
        <f t="shared" si="1424"/>
        <v>AZ$16</v>
      </c>
      <c r="BA1178" s="199" t="str">
        <f t="shared" si="1424"/>
        <v>BA$16</v>
      </c>
      <c r="BB1178" s="199" t="str">
        <f t="shared" si="1424"/>
        <v>BB$16</v>
      </c>
      <c r="BC1178" s="199" t="str">
        <f t="shared" si="1424"/>
        <v>BC$16</v>
      </c>
      <c r="BD1178" s="199" t="str">
        <f t="shared" si="1424"/>
        <v>BD$16</v>
      </c>
      <c r="BE1178" s="199" t="str">
        <f t="shared" si="1424"/>
        <v>BE$16</v>
      </c>
      <c r="BF1178" s="199" t="str">
        <f t="shared" si="1424"/>
        <v>BF$16</v>
      </c>
      <c r="BG1178" s="199" t="str">
        <f t="shared" si="1424"/>
        <v>BG$16</v>
      </c>
      <c r="BH1178" s="199" t="str">
        <f t="shared" si="1424"/>
        <v>BH$16</v>
      </c>
      <c r="BI1178" s="199" t="str">
        <f t="shared" si="1424"/>
        <v>BI$16</v>
      </c>
      <c r="BJ1178" s="199" t="str">
        <f t="shared" si="1424"/>
        <v>BJ$16</v>
      </c>
      <c r="BK1178" s="199" t="str">
        <f t="shared" si="1424"/>
        <v>BK$16</v>
      </c>
      <c r="BL1178" s="199" t="str">
        <f t="shared" si="1424"/>
        <v>BL$16</v>
      </c>
      <c r="BM1178" s="199" t="str">
        <f t="shared" si="1424"/>
        <v>BM$16</v>
      </c>
      <c r="BN1178" s="199" t="str">
        <f t="shared" si="1424"/>
        <v>BN$16</v>
      </c>
      <c r="BO1178" s="199" t="str">
        <f t="shared" si="1424"/>
        <v>BO$16</v>
      </c>
      <c r="BP1178" s="199" t="str">
        <f t="shared" si="1424"/>
        <v>BP$16</v>
      </c>
      <c r="BQ1178" s="199" t="str">
        <f t="shared" si="1424"/>
        <v>BQ$16</v>
      </c>
      <c r="BR1178" s="199" t="str">
        <f t="shared" si="1424"/>
        <v>BR$16</v>
      </c>
      <c r="BS1178" s="199" t="str">
        <f t="shared" si="1424"/>
        <v>BS$16</v>
      </c>
      <c r="BT1178" s="199" t="str">
        <f t="shared" si="1424"/>
        <v>BT$16</v>
      </c>
      <c r="BU1178" s="199" t="str">
        <f t="shared" si="1424"/>
        <v>BU$16</v>
      </c>
      <c r="BV1178" s="199" t="str">
        <f t="shared" si="1424"/>
        <v>BV$16</v>
      </c>
      <c r="BW1178" s="199" t="str">
        <f t="shared" si="1424"/>
        <v>BW$16</v>
      </c>
      <c r="BX1178" s="199" t="str">
        <f t="shared" si="1424"/>
        <v>BX$16</v>
      </c>
      <c r="BY1178" s="199" t="str">
        <f t="shared" si="1424"/>
        <v>BY$16</v>
      </c>
      <c r="BZ1178" s="199" t="str">
        <f t="shared" si="1424"/>
        <v>BZ$16</v>
      </c>
      <c r="CA1178" s="199" t="str">
        <f t="shared" si="1424"/>
        <v>CA$16</v>
      </c>
      <c r="CB1178" s="199" t="str">
        <f t="shared" si="1424"/>
        <v>CB$16</v>
      </c>
      <c r="CC1178" s="199" t="str">
        <f t="shared" si="1424"/>
        <v>CC$16</v>
      </c>
      <c r="CD1178" s="199" t="str">
        <f t="shared" si="1424"/>
        <v>CD$16</v>
      </c>
      <c r="CE1178" s="199" t="str">
        <f t="shared" ref="CE1178:CL1178" si="1425">CE$20</f>
        <v>CE$16</v>
      </c>
      <c r="CF1178" s="199" t="str">
        <f t="shared" si="1425"/>
        <v>CF$16</v>
      </c>
      <c r="CG1178" s="199" t="str">
        <f t="shared" si="1425"/>
        <v>CG$16</v>
      </c>
      <c r="CH1178" s="199" t="str">
        <f t="shared" si="1425"/>
        <v>CH$16</v>
      </c>
      <c r="CI1178" s="199" t="str">
        <f t="shared" si="1425"/>
        <v>CI$16</v>
      </c>
      <c r="CJ1178" s="199" t="str">
        <f t="shared" si="1425"/>
        <v>CJ$16</v>
      </c>
      <c r="CK1178" s="199" t="str">
        <f t="shared" si="1425"/>
        <v>CK$16</v>
      </c>
      <c r="CL1178" s="199" t="str">
        <f t="shared" si="1425"/>
        <v>CL$16</v>
      </c>
      <c r="CN1178" s="176"/>
      <c r="CO1178" s="199" t="str">
        <f t="shared" ref="CO1178:DL1178" si="1426">CO$20</f>
        <v>CO$16</v>
      </c>
      <c r="CP1178" s="199" t="str">
        <f t="shared" si="1426"/>
        <v>CP$16</v>
      </c>
      <c r="CQ1178" s="199" t="str">
        <f t="shared" si="1426"/>
        <v>CQ$16</v>
      </c>
      <c r="CR1178" s="199" t="str">
        <f t="shared" si="1426"/>
        <v>CR$16</v>
      </c>
      <c r="CS1178" s="199" t="str">
        <f t="shared" si="1426"/>
        <v>CS$16</v>
      </c>
      <c r="CT1178" s="199" t="str">
        <f t="shared" si="1426"/>
        <v>CT$16</v>
      </c>
      <c r="CU1178" s="199" t="str">
        <f t="shared" si="1426"/>
        <v>CU$16</v>
      </c>
      <c r="CV1178" s="199" t="str">
        <f t="shared" si="1426"/>
        <v>CV$16</v>
      </c>
      <c r="CW1178" s="199" t="str">
        <f t="shared" si="1426"/>
        <v>CW$16</v>
      </c>
      <c r="CX1178" s="199" t="str">
        <f t="shared" si="1426"/>
        <v>CX$16</v>
      </c>
      <c r="CY1178" s="199" t="str">
        <f t="shared" si="1426"/>
        <v>CY$16</v>
      </c>
      <c r="CZ1178" s="199" t="str">
        <f t="shared" si="1426"/>
        <v>CZ$16</v>
      </c>
      <c r="DA1178" s="199" t="str">
        <f t="shared" si="1426"/>
        <v>DA$16</v>
      </c>
      <c r="DB1178" s="199" t="str">
        <f t="shared" si="1426"/>
        <v>DB$16</v>
      </c>
      <c r="DC1178" s="199" t="str">
        <f t="shared" si="1426"/>
        <v>DC$16</v>
      </c>
      <c r="DD1178" s="199" t="str">
        <f t="shared" si="1426"/>
        <v>DD$16</v>
      </c>
      <c r="DE1178" s="199" t="str">
        <f t="shared" si="1426"/>
        <v>DE$16</v>
      </c>
      <c r="DF1178" s="199" t="str">
        <f t="shared" si="1426"/>
        <v>DF$16</v>
      </c>
      <c r="DG1178" s="199" t="str">
        <f t="shared" si="1426"/>
        <v>DG$16</v>
      </c>
      <c r="DH1178" s="199" t="str">
        <f t="shared" si="1426"/>
        <v>DH$16</v>
      </c>
      <c r="DI1178" s="199" t="str">
        <f t="shared" si="1426"/>
        <v>DI$16</v>
      </c>
      <c r="DJ1178" s="199" t="str">
        <f t="shared" si="1426"/>
        <v>DJ$16</v>
      </c>
      <c r="DK1178" s="199" t="str">
        <f t="shared" si="1426"/>
        <v>DK$16</v>
      </c>
      <c r="DL1178" s="199" t="str">
        <f t="shared" si="1426"/>
        <v>DL$16</v>
      </c>
    </row>
    <row r="1179" spans="1:116" x14ac:dyDescent="0.4">
      <c r="A1179" s="174"/>
      <c r="E1179" s="8"/>
      <c r="G1179" s="175" t="s">
        <v>462</v>
      </c>
      <c r="H1179" s="200"/>
      <c r="I1179" s="201"/>
      <c r="J1179" s="201"/>
      <c r="K1179" s="202"/>
      <c r="L1179" s="202"/>
      <c r="M1179" s="202"/>
      <c r="N1179" s="202"/>
      <c r="O1179" s="202"/>
      <c r="P1179" s="202"/>
      <c r="R1179" s="202"/>
      <c r="S1179" s="199" t="str">
        <f t="shared" ref="S1179:AX1179" si="1427">S$21</f>
        <v>S$17</v>
      </c>
      <c r="T1179" s="199" t="str">
        <f t="shared" si="1427"/>
        <v>T$17</v>
      </c>
      <c r="U1179" s="199" t="str">
        <f t="shared" si="1427"/>
        <v>U$17</v>
      </c>
      <c r="V1179" s="199" t="str">
        <f t="shared" si="1427"/>
        <v>V$17</v>
      </c>
      <c r="W1179" s="199" t="str">
        <f t="shared" si="1427"/>
        <v>W$17</v>
      </c>
      <c r="X1179" s="199" t="str">
        <f t="shared" si="1427"/>
        <v>X$17</v>
      </c>
      <c r="Y1179" s="199" t="str">
        <f t="shared" si="1427"/>
        <v>Y$17</v>
      </c>
      <c r="Z1179" s="199" t="str">
        <f t="shared" si="1427"/>
        <v>Z$17</v>
      </c>
      <c r="AA1179" s="199" t="str">
        <f t="shared" si="1427"/>
        <v>AA$17</v>
      </c>
      <c r="AB1179" s="199" t="str">
        <f t="shared" si="1427"/>
        <v>AB$17</v>
      </c>
      <c r="AC1179" s="199" t="str">
        <f t="shared" si="1427"/>
        <v>AC$17</v>
      </c>
      <c r="AD1179" s="199" t="str">
        <f t="shared" si="1427"/>
        <v>AD$17</v>
      </c>
      <c r="AE1179" s="199" t="str">
        <f t="shared" si="1427"/>
        <v>AE$17</v>
      </c>
      <c r="AF1179" s="199" t="str">
        <f t="shared" si="1427"/>
        <v>AF$17</v>
      </c>
      <c r="AG1179" s="199" t="str">
        <f t="shared" si="1427"/>
        <v>AG$17</v>
      </c>
      <c r="AH1179" s="199" t="str">
        <f t="shared" si="1427"/>
        <v>AH$17</v>
      </c>
      <c r="AI1179" s="199" t="str">
        <f t="shared" si="1427"/>
        <v>AI$17</v>
      </c>
      <c r="AJ1179" s="199" t="str">
        <f t="shared" si="1427"/>
        <v>AJ$17</v>
      </c>
      <c r="AK1179" s="199" t="str">
        <f t="shared" si="1427"/>
        <v>AK$17</v>
      </c>
      <c r="AL1179" s="199" t="str">
        <f t="shared" si="1427"/>
        <v>AL$17</v>
      </c>
      <c r="AM1179" s="199" t="str">
        <f t="shared" si="1427"/>
        <v>AM$17</v>
      </c>
      <c r="AN1179" s="199" t="str">
        <f t="shared" si="1427"/>
        <v>AN$17</v>
      </c>
      <c r="AO1179" s="199" t="str">
        <f t="shared" si="1427"/>
        <v>AO$17</v>
      </c>
      <c r="AP1179" s="199" t="str">
        <f t="shared" si="1427"/>
        <v>AP$17</v>
      </c>
      <c r="AQ1179" s="199" t="str">
        <f t="shared" si="1427"/>
        <v>AQ$17</v>
      </c>
      <c r="AR1179" s="199" t="str">
        <f t="shared" si="1427"/>
        <v>AR$17</v>
      </c>
      <c r="AS1179" s="199" t="str">
        <f t="shared" si="1427"/>
        <v>AS$17</v>
      </c>
      <c r="AT1179" s="199" t="str">
        <f t="shared" si="1427"/>
        <v>AT$17</v>
      </c>
      <c r="AU1179" s="199" t="str">
        <f t="shared" si="1427"/>
        <v>AU$17</v>
      </c>
      <c r="AV1179" s="199" t="str">
        <f t="shared" si="1427"/>
        <v>AV$17</v>
      </c>
      <c r="AW1179" s="199" t="str">
        <f t="shared" si="1427"/>
        <v>AW$17</v>
      </c>
      <c r="AX1179" s="199" t="str">
        <f t="shared" si="1427"/>
        <v>AX$17</v>
      </c>
      <c r="AY1179" s="199" t="str">
        <f t="shared" ref="AY1179:CD1179" si="1428">AY$21</f>
        <v>AY$17</v>
      </c>
      <c r="AZ1179" s="199" t="str">
        <f t="shared" si="1428"/>
        <v>AZ$17</v>
      </c>
      <c r="BA1179" s="199" t="str">
        <f t="shared" si="1428"/>
        <v>BA$17</v>
      </c>
      <c r="BB1179" s="199" t="str">
        <f t="shared" si="1428"/>
        <v>BB$17</v>
      </c>
      <c r="BC1179" s="199" t="str">
        <f t="shared" si="1428"/>
        <v>BC$17</v>
      </c>
      <c r="BD1179" s="199" t="str">
        <f t="shared" si="1428"/>
        <v>BD$17</v>
      </c>
      <c r="BE1179" s="199" t="str">
        <f t="shared" si="1428"/>
        <v>BE$17</v>
      </c>
      <c r="BF1179" s="199" t="str">
        <f t="shared" si="1428"/>
        <v>BF$17</v>
      </c>
      <c r="BG1179" s="199" t="str">
        <f t="shared" si="1428"/>
        <v>BG$17</v>
      </c>
      <c r="BH1179" s="199" t="str">
        <f t="shared" si="1428"/>
        <v>BH$17</v>
      </c>
      <c r="BI1179" s="199" t="str">
        <f t="shared" si="1428"/>
        <v>BI$17</v>
      </c>
      <c r="BJ1179" s="199" t="str">
        <f t="shared" si="1428"/>
        <v>BJ$17</v>
      </c>
      <c r="BK1179" s="199" t="str">
        <f t="shared" si="1428"/>
        <v>BK$17</v>
      </c>
      <c r="BL1179" s="199" t="str">
        <f t="shared" si="1428"/>
        <v>BL$17</v>
      </c>
      <c r="BM1179" s="199" t="str">
        <f t="shared" si="1428"/>
        <v>BM$17</v>
      </c>
      <c r="BN1179" s="199" t="str">
        <f t="shared" si="1428"/>
        <v>BN$17</v>
      </c>
      <c r="BO1179" s="199" t="str">
        <f t="shared" si="1428"/>
        <v>BO$17</v>
      </c>
      <c r="BP1179" s="199" t="str">
        <f t="shared" si="1428"/>
        <v>BP$17</v>
      </c>
      <c r="BQ1179" s="199" t="str">
        <f t="shared" si="1428"/>
        <v>BQ$17</v>
      </c>
      <c r="BR1179" s="199" t="str">
        <f t="shared" si="1428"/>
        <v>BR$17</v>
      </c>
      <c r="BS1179" s="199" t="str">
        <f t="shared" si="1428"/>
        <v>BS$17</v>
      </c>
      <c r="BT1179" s="199" t="str">
        <f t="shared" si="1428"/>
        <v>BT$17</v>
      </c>
      <c r="BU1179" s="199" t="str">
        <f t="shared" si="1428"/>
        <v>BU$17</v>
      </c>
      <c r="BV1179" s="199" t="str">
        <f t="shared" si="1428"/>
        <v>BV$17</v>
      </c>
      <c r="BW1179" s="199" t="str">
        <f t="shared" si="1428"/>
        <v>BW$17</v>
      </c>
      <c r="BX1179" s="199" t="str">
        <f t="shared" si="1428"/>
        <v>BX$17</v>
      </c>
      <c r="BY1179" s="199" t="str">
        <f t="shared" si="1428"/>
        <v>BY$17</v>
      </c>
      <c r="BZ1179" s="199" t="str">
        <f t="shared" si="1428"/>
        <v>BZ$17</v>
      </c>
      <c r="CA1179" s="199" t="str">
        <f t="shared" si="1428"/>
        <v>CA$17</v>
      </c>
      <c r="CB1179" s="199" t="str">
        <f t="shared" si="1428"/>
        <v>CB$17</v>
      </c>
      <c r="CC1179" s="199" t="str">
        <f t="shared" si="1428"/>
        <v>CC$17</v>
      </c>
      <c r="CD1179" s="199" t="str">
        <f t="shared" si="1428"/>
        <v>CD$17</v>
      </c>
      <c r="CE1179" s="199" t="str">
        <f t="shared" ref="CE1179:CL1179" si="1429">CE$21</f>
        <v>CE$17</v>
      </c>
      <c r="CF1179" s="199" t="str">
        <f t="shared" si="1429"/>
        <v>CF$17</v>
      </c>
      <c r="CG1179" s="199" t="str">
        <f t="shared" si="1429"/>
        <v>CG$17</v>
      </c>
      <c r="CH1179" s="199" t="str">
        <f t="shared" si="1429"/>
        <v>CH$17</v>
      </c>
      <c r="CI1179" s="199" t="str">
        <f t="shared" si="1429"/>
        <v>CI$17</v>
      </c>
      <c r="CJ1179" s="199" t="str">
        <f t="shared" si="1429"/>
        <v>CJ$17</v>
      </c>
      <c r="CK1179" s="199" t="str">
        <f t="shared" si="1429"/>
        <v>CK$17</v>
      </c>
      <c r="CL1179" s="199" t="str">
        <f t="shared" si="1429"/>
        <v>CL$17</v>
      </c>
      <c r="CN1179" s="201"/>
      <c r="CO1179" s="199" t="str">
        <f t="shared" ref="CO1179:DL1179" si="1430">CO$21</f>
        <v>CO$17</v>
      </c>
      <c r="CP1179" s="199" t="str">
        <f t="shared" si="1430"/>
        <v>CP$17</v>
      </c>
      <c r="CQ1179" s="199" t="str">
        <f t="shared" si="1430"/>
        <v>CQ$17</v>
      </c>
      <c r="CR1179" s="199" t="str">
        <f t="shared" si="1430"/>
        <v>CR$17</v>
      </c>
      <c r="CS1179" s="199" t="str">
        <f t="shared" si="1430"/>
        <v>CS$17</v>
      </c>
      <c r="CT1179" s="199" t="str">
        <f t="shared" si="1430"/>
        <v>CT$17</v>
      </c>
      <c r="CU1179" s="199" t="str">
        <f t="shared" si="1430"/>
        <v>CU$17</v>
      </c>
      <c r="CV1179" s="199" t="str">
        <f t="shared" si="1430"/>
        <v>CV$17</v>
      </c>
      <c r="CW1179" s="199" t="str">
        <f t="shared" si="1430"/>
        <v>CW$17</v>
      </c>
      <c r="CX1179" s="199" t="str">
        <f t="shared" si="1430"/>
        <v>CX$17</v>
      </c>
      <c r="CY1179" s="199" t="str">
        <f t="shared" si="1430"/>
        <v>CY$17</v>
      </c>
      <c r="CZ1179" s="199" t="str">
        <f t="shared" si="1430"/>
        <v>CZ$17</v>
      </c>
      <c r="DA1179" s="199" t="str">
        <f t="shared" si="1430"/>
        <v>DA$17</v>
      </c>
      <c r="DB1179" s="199" t="str">
        <f t="shared" si="1430"/>
        <v>DB$17</v>
      </c>
      <c r="DC1179" s="199" t="str">
        <f t="shared" si="1430"/>
        <v>DC$17</v>
      </c>
      <c r="DD1179" s="199" t="str">
        <f t="shared" si="1430"/>
        <v>DD$17</v>
      </c>
      <c r="DE1179" s="199" t="str">
        <f t="shared" si="1430"/>
        <v>DE$17</v>
      </c>
      <c r="DF1179" s="199" t="str">
        <f t="shared" si="1430"/>
        <v>DF$17</v>
      </c>
      <c r="DG1179" s="199" t="str">
        <f t="shared" si="1430"/>
        <v>DG$17</v>
      </c>
      <c r="DH1179" s="199" t="str">
        <f t="shared" si="1430"/>
        <v>DH$17</v>
      </c>
      <c r="DI1179" s="199" t="str">
        <f t="shared" si="1430"/>
        <v>DI$17</v>
      </c>
      <c r="DJ1179" s="199" t="str">
        <f t="shared" si="1430"/>
        <v>DJ$17</v>
      </c>
      <c r="DK1179" s="199" t="str">
        <f t="shared" si="1430"/>
        <v>DK$17</v>
      </c>
      <c r="DL1179" s="199" t="str">
        <f t="shared" si="1430"/>
        <v>DL$17</v>
      </c>
    </row>
    <row r="1180" spans="1:116" x14ac:dyDescent="0.4">
      <c r="A1180" s="174"/>
      <c r="E1180" s="8"/>
      <c r="G1180" s="175" t="s">
        <v>491</v>
      </c>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t="s">
        <v>505</v>
      </c>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t="s">
        <v>463</v>
      </c>
      <c r="H1182" s="200"/>
      <c r="I1182" s="201"/>
      <c r="J1182" s="201"/>
      <c r="K1182" s="202"/>
      <c r="L1182" s="202"/>
      <c r="M1182" s="202"/>
      <c r="N1182" s="202"/>
      <c r="O1182" s="202"/>
      <c r="P1182" s="202"/>
      <c r="R1182" s="202"/>
      <c r="S1182" s="190" t="str">
        <f t="shared" ref="S1182:AX1182" si="1431">S$22</f>
        <v>S$18</v>
      </c>
      <c r="T1182" s="190" t="str">
        <f t="shared" si="1431"/>
        <v>T$18</v>
      </c>
      <c r="U1182" s="190" t="str">
        <f t="shared" si="1431"/>
        <v>U$18</v>
      </c>
      <c r="V1182" s="190" t="str">
        <f t="shared" si="1431"/>
        <v>V$18</v>
      </c>
      <c r="W1182" s="190" t="str">
        <f t="shared" si="1431"/>
        <v>W$18</v>
      </c>
      <c r="X1182" s="190" t="str">
        <f t="shared" si="1431"/>
        <v>X$18</v>
      </c>
      <c r="Y1182" s="190" t="str">
        <f t="shared" si="1431"/>
        <v>Y$18</v>
      </c>
      <c r="Z1182" s="190" t="str">
        <f t="shared" si="1431"/>
        <v>Z$18</v>
      </c>
      <c r="AA1182" s="190" t="str">
        <f t="shared" si="1431"/>
        <v>AA$18</v>
      </c>
      <c r="AB1182" s="190" t="str">
        <f t="shared" si="1431"/>
        <v>AB$18</v>
      </c>
      <c r="AC1182" s="190" t="str">
        <f t="shared" si="1431"/>
        <v>AC$18</v>
      </c>
      <c r="AD1182" s="190" t="str">
        <f t="shared" si="1431"/>
        <v>AD$18</v>
      </c>
      <c r="AE1182" s="190" t="str">
        <f t="shared" si="1431"/>
        <v>AE$18</v>
      </c>
      <c r="AF1182" s="190" t="str">
        <f t="shared" si="1431"/>
        <v>AF$18</v>
      </c>
      <c r="AG1182" s="190" t="str">
        <f t="shared" si="1431"/>
        <v>AG$18</v>
      </c>
      <c r="AH1182" s="190" t="str">
        <f t="shared" si="1431"/>
        <v>AH$18</v>
      </c>
      <c r="AI1182" s="190" t="str">
        <f t="shared" si="1431"/>
        <v>AI$18</v>
      </c>
      <c r="AJ1182" s="190" t="str">
        <f t="shared" si="1431"/>
        <v>AJ$18</v>
      </c>
      <c r="AK1182" s="190" t="str">
        <f t="shared" si="1431"/>
        <v>AK$18</v>
      </c>
      <c r="AL1182" s="190" t="str">
        <f t="shared" si="1431"/>
        <v>AL$18</v>
      </c>
      <c r="AM1182" s="190" t="str">
        <f t="shared" si="1431"/>
        <v>AM$18</v>
      </c>
      <c r="AN1182" s="190" t="str">
        <f t="shared" si="1431"/>
        <v>AN$18</v>
      </c>
      <c r="AO1182" s="190" t="str">
        <f t="shared" si="1431"/>
        <v>AO$18</v>
      </c>
      <c r="AP1182" s="190" t="str">
        <f t="shared" si="1431"/>
        <v>AP$18</v>
      </c>
      <c r="AQ1182" s="190" t="str">
        <f t="shared" si="1431"/>
        <v>AQ$18</v>
      </c>
      <c r="AR1182" s="190" t="str">
        <f t="shared" si="1431"/>
        <v>AR$18</v>
      </c>
      <c r="AS1182" s="190" t="str">
        <f t="shared" si="1431"/>
        <v>AS$18</v>
      </c>
      <c r="AT1182" s="190" t="str">
        <f t="shared" si="1431"/>
        <v>AT$18</v>
      </c>
      <c r="AU1182" s="190" t="str">
        <f t="shared" si="1431"/>
        <v>AU$18</v>
      </c>
      <c r="AV1182" s="190" t="str">
        <f t="shared" si="1431"/>
        <v>AV$18</v>
      </c>
      <c r="AW1182" s="190" t="str">
        <f t="shared" si="1431"/>
        <v>AW$18</v>
      </c>
      <c r="AX1182" s="190" t="str">
        <f t="shared" si="1431"/>
        <v>AX$18</v>
      </c>
      <c r="AY1182" s="190" t="str">
        <f t="shared" ref="AY1182:CD1182" si="1432">AY$22</f>
        <v>AY$18</v>
      </c>
      <c r="AZ1182" s="190" t="str">
        <f t="shared" si="1432"/>
        <v>AZ$18</v>
      </c>
      <c r="BA1182" s="190" t="str">
        <f t="shared" si="1432"/>
        <v>BA$18</v>
      </c>
      <c r="BB1182" s="190" t="str">
        <f t="shared" si="1432"/>
        <v>BB$18</v>
      </c>
      <c r="BC1182" s="190" t="str">
        <f t="shared" si="1432"/>
        <v>BC$18</v>
      </c>
      <c r="BD1182" s="190" t="str">
        <f t="shared" si="1432"/>
        <v>BD$18</v>
      </c>
      <c r="BE1182" s="190" t="str">
        <f t="shared" si="1432"/>
        <v>BE$18</v>
      </c>
      <c r="BF1182" s="190" t="str">
        <f t="shared" si="1432"/>
        <v>BF$18</v>
      </c>
      <c r="BG1182" s="190" t="str">
        <f t="shared" si="1432"/>
        <v>BG$18</v>
      </c>
      <c r="BH1182" s="190" t="str">
        <f t="shared" si="1432"/>
        <v>BH$18</v>
      </c>
      <c r="BI1182" s="190" t="str">
        <f t="shared" si="1432"/>
        <v>BI$18</v>
      </c>
      <c r="BJ1182" s="190" t="str">
        <f t="shared" si="1432"/>
        <v>BJ$18</v>
      </c>
      <c r="BK1182" s="190" t="str">
        <f t="shared" si="1432"/>
        <v>BK$18</v>
      </c>
      <c r="BL1182" s="190" t="str">
        <f t="shared" si="1432"/>
        <v>BL$18</v>
      </c>
      <c r="BM1182" s="190" t="str">
        <f t="shared" si="1432"/>
        <v>BM$18</v>
      </c>
      <c r="BN1182" s="190" t="str">
        <f t="shared" si="1432"/>
        <v>BN$18</v>
      </c>
      <c r="BO1182" s="190" t="str">
        <f t="shared" si="1432"/>
        <v>BO$18</v>
      </c>
      <c r="BP1182" s="190" t="str">
        <f t="shared" si="1432"/>
        <v>BP$18</v>
      </c>
      <c r="BQ1182" s="190" t="str">
        <f t="shared" si="1432"/>
        <v>BQ$18</v>
      </c>
      <c r="BR1182" s="190" t="str">
        <f t="shared" si="1432"/>
        <v>BR$18</v>
      </c>
      <c r="BS1182" s="190" t="str">
        <f t="shared" si="1432"/>
        <v>BS$18</v>
      </c>
      <c r="BT1182" s="190" t="str">
        <f t="shared" si="1432"/>
        <v>BT$18</v>
      </c>
      <c r="BU1182" s="190" t="str">
        <f t="shared" si="1432"/>
        <v>BU$18</v>
      </c>
      <c r="BV1182" s="190" t="str">
        <f t="shared" si="1432"/>
        <v>BV$18</v>
      </c>
      <c r="BW1182" s="190" t="str">
        <f t="shared" si="1432"/>
        <v>BW$18</v>
      </c>
      <c r="BX1182" s="190" t="str">
        <f t="shared" si="1432"/>
        <v>BX$18</v>
      </c>
      <c r="BY1182" s="190" t="str">
        <f t="shared" si="1432"/>
        <v>BY$18</v>
      </c>
      <c r="BZ1182" s="190" t="str">
        <f t="shared" si="1432"/>
        <v>BZ$18</v>
      </c>
      <c r="CA1182" s="190" t="str">
        <f t="shared" si="1432"/>
        <v>CA$18</v>
      </c>
      <c r="CB1182" s="190" t="str">
        <f t="shared" si="1432"/>
        <v>CB$18</v>
      </c>
      <c r="CC1182" s="190" t="str">
        <f t="shared" si="1432"/>
        <v>CC$18</v>
      </c>
      <c r="CD1182" s="190" t="str">
        <f t="shared" si="1432"/>
        <v>CD$18</v>
      </c>
      <c r="CE1182" s="190" t="str">
        <f t="shared" ref="CE1182:CL1182" si="1433">CE$22</f>
        <v>CE$18</v>
      </c>
      <c r="CF1182" s="190" t="str">
        <f t="shared" si="1433"/>
        <v>CF$18</v>
      </c>
      <c r="CG1182" s="190" t="str">
        <f t="shared" si="1433"/>
        <v>CG$18</v>
      </c>
      <c r="CH1182" s="190" t="str">
        <f t="shared" si="1433"/>
        <v>CH$18</v>
      </c>
      <c r="CI1182" s="190" t="str">
        <f t="shared" si="1433"/>
        <v>CI$18</v>
      </c>
      <c r="CJ1182" s="190" t="str">
        <f t="shared" si="1433"/>
        <v>CJ$18</v>
      </c>
      <c r="CK1182" s="190" t="str">
        <f t="shared" si="1433"/>
        <v>CK$18</v>
      </c>
      <c r="CL1182" s="190" t="str">
        <f t="shared" si="1433"/>
        <v>CL$18</v>
      </c>
      <c r="CN1182" s="201"/>
      <c r="CO1182" s="190" t="str">
        <f t="shared" ref="CO1182:DL1182" si="1434">CO$22</f>
        <v>CO$18</v>
      </c>
      <c r="CP1182" s="190" t="str">
        <f t="shared" si="1434"/>
        <v>CP$18</v>
      </c>
      <c r="CQ1182" s="190" t="str">
        <f t="shared" si="1434"/>
        <v>CQ$18</v>
      </c>
      <c r="CR1182" s="190" t="str">
        <f t="shared" si="1434"/>
        <v>CR$18</v>
      </c>
      <c r="CS1182" s="190" t="str">
        <f t="shared" si="1434"/>
        <v>CS$18</v>
      </c>
      <c r="CT1182" s="190" t="str">
        <f t="shared" si="1434"/>
        <v>CT$18</v>
      </c>
      <c r="CU1182" s="190" t="str">
        <f t="shared" si="1434"/>
        <v>CU$18</v>
      </c>
      <c r="CV1182" s="190" t="str">
        <f t="shared" si="1434"/>
        <v>CV$18</v>
      </c>
      <c r="CW1182" s="190" t="str">
        <f t="shared" si="1434"/>
        <v>CW$18</v>
      </c>
      <c r="CX1182" s="190" t="str">
        <f t="shared" si="1434"/>
        <v>CX$18</v>
      </c>
      <c r="CY1182" s="190" t="str">
        <f t="shared" si="1434"/>
        <v>CY$18</v>
      </c>
      <c r="CZ1182" s="190" t="str">
        <f t="shared" si="1434"/>
        <v>CZ$18</v>
      </c>
      <c r="DA1182" s="190" t="str">
        <f t="shared" si="1434"/>
        <v>DA$18</v>
      </c>
      <c r="DB1182" s="190" t="str">
        <f t="shared" si="1434"/>
        <v>DB$18</v>
      </c>
      <c r="DC1182" s="190" t="str">
        <f t="shared" si="1434"/>
        <v>DC$18</v>
      </c>
      <c r="DD1182" s="190" t="str">
        <f t="shared" si="1434"/>
        <v>DD$18</v>
      </c>
      <c r="DE1182" s="190" t="str">
        <f t="shared" si="1434"/>
        <v>DE$18</v>
      </c>
      <c r="DF1182" s="190" t="str">
        <f t="shared" si="1434"/>
        <v>DF$18</v>
      </c>
      <c r="DG1182" s="190" t="str">
        <f t="shared" si="1434"/>
        <v>DG$18</v>
      </c>
      <c r="DH1182" s="190" t="str">
        <f t="shared" si="1434"/>
        <v>DH$18</v>
      </c>
      <c r="DI1182" s="190" t="str">
        <f t="shared" si="1434"/>
        <v>DI$18</v>
      </c>
      <c r="DJ1182" s="190" t="str">
        <f t="shared" si="1434"/>
        <v>DJ$18</v>
      </c>
      <c r="DK1182" s="190" t="str">
        <f t="shared" si="1434"/>
        <v>DK$18</v>
      </c>
      <c r="DL1182" s="190" t="str">
        <f t="shared" si="1434"/>
        <v>DL$18</v>
      </c>
    </row>
    <row r="1183" spans="1:116" x14ac:dyDescent="0.4">
      <c r="A1183" s="174"/>
      <c r="E1183" s="8"/>
      <c r="G1183" s="175" t="s">
        <v>464</v>
      </c>
      <c r="H1183" s="200"/>
      <c r="I1183" s="201"/>
      <c r="J1183" s="201"/>
      <c r="K1183" s="202"/>
      <c r="L1183" s="202"/>
      <c r="M1183" s="202"/>
      <c r="N1183" s="202"/>
      <c r="O1183" s="202"/>
      <c r="P1183" s="202"/>
      <c r="R1183" s="202"/>
      <c r="S1183" s="190" t="str">
        <f t="shared" ref="S1183:AX1183" si="1435">S$23</f>
        <v>S$19</v>
      </c>
      <c r="T1183" s="190" t="str">
        <f t="shared" si="1435"/>
        <v>T$19</v>
      </c>
      <c r="U1183" s="190" t="str">
        <f t="shared" si="1435"/>
        <v>U$19</v>
      </c>
      <c r="V1183" s="190" t="str">
        <f t="shared" si="1435"/>
        <v>V$19</v>
      </c>
      <c r="W1183" s="190" t="str">
        <f t="shared" si="1435"/>
        <v>W$19</v>
      </c>
      <c r="X1183" s="190" t="str">
        <f t="shared" si="1435"/>
        <v>X$19</v>
      </c>
      <c r="Y1183" s="190" t="str">
        <f t="shared" si="1435"/>
        <v>Y$19</v>
      </c>
      <c r="Z1183" s="190" t="str">
        <f t="shared" si="1435"/>
        <v>Z$19</v>
      </c>
      <c r="AA1183" s="190" t="str">
        <f t="shared" si="1435"/>
        <v>AA$19</v>
      </c>
      <c r="AB1183" s="190" t="str">
        <f t="shared" si="1435"/>
        <v>AB$19</v>
      </c>
      <c r="AC1183" s="190" t="str">
        <f t="shared" si="1435"/>
        <v>AC$19</v>
      </c>
      <c r="AD1183" s="190" t="str">
        <f t="shared" si="1435"/>
        <v>AD$19</v>
      </c>
      <c r="AE1183" s="190" t="str">
        <f t="shared" si="1435"/>
        <v>AE$19</v>
      </c>
      <c r="AF1183" s="190" t="str">
        <f t="shared" si="1435"/>
        <v>AF$19</v>
      </c>
      <c r="AG1183" s="190" t="str">
        <f t="shared" si="1435"/>
        <v>AG$19</v>
      </c>
      <c r="AH1183" s="190" t="str">
        <f t="shared" si="1435"/>
        <v>AH$19</v>
      </c>
      <c r="AI1183" s="190" t="str">
        <f t="shared" si="1435"/>
        <v>AI$19</v>
      </c>
      <c r="AJ1183" s="190" t="str">
        <f t="shared" si="1435"/>
        <v>AJ$19</v>
      </c>
      <c r="AK1183" s="190" t="str">
        <f t="shared" si="1435"/>
        <v>AK$19</v>
      </c>
      <c r="AL1183" s="190" t="str">
        <f t="shared" si="1435"/>
        <v>AL$19</v>
      </c>
      <c r="AM1183" s="190" t="str">
        <f t="shared" si="1435"/>
        <v>AM$19</v>
      </c>
      <c r="AN1183" s="190" t="str">
        <f t="shared" si="1435"/>
        <v>AN$19</v>
      </c>
      <c r="AO1183" s="190" t="str">
        <f t="shared" si="1435"/>
        <v>AO$19</v>
      </c>
      <c r="AP1183" s="190" t="str">
        <f t="shared" si="1435"/>
        <v>AP$19</v>
      </c>
      <c r="AQ1183" s="190" t="str">
        <f t="shared" si="1435"/>
        <v>AQ$19</v>
      </c>
      <c r="AR1183" s="190" t="str">
        <f t="shared" si="1435"/>
        <v>AR$19</v>
      </c>
      <c r="AS1183" s="190" t="str">
        <f t="shared" si="1435"/>
        <v>AS$19</v>
      </c>
      <c r="AT1183" s="190" t="str">
        <f t="shared" si="1435"/>
        <v>AT$19</v>
      </c>
      <c r="AU1183" s="190" t="str">
        <f t="shared" si="1435"/>
        <v>AU$19</v>
      </c>
      <c r="AV1183" s="190" t="str">
        <f t="shared" si="1435"/>
        <v>AV$19</v>
      </c>
      <c r="AW1183" s="190" t="str">
        <f t="shared" si="1435"/>
        <v>AW$19</v>
      </c>
      <c r="AX1183" s="190" t="str">
        <f t="shared" si="1435"/>
        <v>AX$19</v>
      </c>
      <c r="AY1183" s="190" t="str">
        <f t="shared" ref="AY1183:CD1183" si="1436">AY$23</f>
        <v>AY$19</v>
      </c>
      <c r="AZ1183" s="190" t="str">
        <f t="shared" si="1436"/>
        <v>AZ$19</v>
      </c>
      <c r="BA1183" s="190" t="str">
        <f t="shared" si="1436"/>
        <v>BA$19</v>
      </c>
      <c r="BB1183" s="190" t="str">
        <f t="shared" si="1436"/>
        <v>BB$19</v>
      </c>
      <c r="BC1183" s="190" t="str">
        <f t="shared" si="1436"/>
        <v>BC$19</v>
      </c>
      <c r="BD1183" s="190" t="str">
        <f t="shared" si="1436"/>
        <v>BD$19</v>
      </c>
      <c r="BE1183" s="190" t="str">
        <f t="shared" si="1436"/>
        <v>BE$19</v>
      </c>
      <c r="BF1183" s="190" t="str">
        <f t="shared" si="1436"/>
        <v>BF$19</v>
      </c>
      <c r="BG1183" s="190" t="str">
        <f t="shared" si="1436"/>
        <v>BG$19</v>
      </c>
      <c r="BH1183" s="190" t="str">
        <f t="shared" si="1436"/>
        <v>BH$19</v>
      </c>
      <c r="BI1183" s="190" t="str">
        <f t="shared" si="1436"/>
        <v>BI$19</v>
      </c>
      <c r="BJ1183" s="190" t="str">
        <f t="shared" si="1436"/>
        <v>BJ$19</v>
      </c>
      <c r="BK1183" s="190" t="str">
        <f t="shared" si="1436"/>
        <v>BK$19</v>
      </c>
      <c r="BL1183" s="190" t="str">
        <f t="shared" si="1436"/>
        <v>BL$19</v>
      </c>
      <c r="BM1183" s="190" t="str">
        <f t="shared" si="1436"/>
        <v>BM$19</v>
      </c>
      <c r="BN1183" s="190" t="str">
        <f t="shared" si="1436"/>
        <v>BN$19</v>
      </c>
      <c r="BO1183" s="190" t="str">
        <f t="shared" si="1436"/>
        <v>BO$19</v>
      </c>
      <c r="BP1183" s="190" t="str">
        <f t="shared" si="1436"/>
        <v>BP$19</v>
      </c>
      <c r="BQ1183" s="190" t="str">
        <f t="shared" si="1436"/>
        <v>BQ$19</v>
      </c>
      <c r="BR1183" s="190" t="str">
        <f t="shared" si="1436"/>
        <v>BR$19</v>
      </c>
      <c r="BS1183" s="190" t="str">
        <f t="shared" si="1436"/>
        <v>BS$19</v>
      </c>
      <c r="BT1183" s="190" t="str">
        <f t="shared" si="1436"/>
        <v>BT$19</v>
      </c>
      <c r="BU1183" s="190" t="str">
        <f t="shared" si="1436"/>
        <v>BU$19</v>
      </c>
      <c r="BV1183" s="190" t="str">
        <f t="shared" si="1436"/>
        <v>BV$19</v>
      </c>
      <c r="BW1183" s="190" t="str">
        <f t="shared" si="1436"/>
        <v>BW$19</v>
      </c>
      <c r="BX1183" s="190" t="str">
        <f t="shared" si="1436"/>
        <v>BX$19</v>
      </c>
      <c r="BY1183" s="190" t="str">
        <f t="shared" si="1436"/>
        <v>BY$19</v>
      </c>
      <c r="BZ1183" s="190" t="str">
        <f t="shared" si="1436"/>
        <v>BZ$19</v>
      </c>
      <c r="CA1183" s="190" t="str">
        <f t="shared" si="1436"/>
        <v>CA$19</v>
      </c>
      <c r="CB1183" s="190" t="str">
        <f t="shared" si="1436"/>
        <v>CB$19</v>
      </c>
      <c r="CC1183" s="190" t="str">
        <f t="shared" si="1436"/>
        <v>CC$19</v>
      </c>
      <c r="CD1183" s="190" t="str">
        <f t="shared" si="1436"/>
        <v>CD$19</v>
      </c>
      <c r="CE1183" s="190" t="str">
        <f t="shared" ref="CE1183:CL1183" si="1437">CE$23</f>
        <v>CE$19</v>
      </c>
      <c r="CF1183" s="190" t="str">
        <f t="shared" si="1437"/>
        <v>CF$19</v>
      </c>
      <c r="CG1183" s="190" t="str">
        <f t="shared" si="1437"/>
        <v>CG$19</v>
      </c>
      <c r="CH1183" s="190" t="str">
        <f t="shared" si="1437"/>
        <v>CH$19</v>
      </c>
      <c r="CI1183" s="190" t="str">
        <f t="shared" si="1437"/>
        <v>CI$19</v>
      </c>
      <c r="CJ1183" s="190" t="str">
        <f t="shared" si="1437"/>
        <v>CJ$19</v>
      </c>
      <c r="CK1183" s="190" t="str">
        <f t="shared" si="1437"/>
        <v>CK$19</v>
      </c>
      <c r="CL1183" s="190" t="str">
        <f t="shared" si="1437"/>
        <v>CL$19</v>
      </c>
      <c r="CN1183" s="201"/>
      <c r="CO1183" s="190" t="str">
        <f t="shared" ref="CO1183:DL1183" si="1438">CO$23</f>
        <v>CO$19</v>
      </c>
      <c r="CP1183" s="190" t="str">
        <f t="shared" si="1438"/>
        <v>CP$19</v>
      </c>
      <c r="CQ1183" s="190" t="str">
        <f t="shared" si="1438"/>
        <v>CQ$19</v>
      </c>
      <c r="CR1183" s="190" t="str">
        <f t="shared" si="1438"/>
        <v>CR$19</v>
      </c>
      <c r="CS1183" s="190" t="str">
        <f t="shared" si="1438"/>
        <v>CS$19</v>
      </c>
      <c r="CT1183" s="190" t="str">
        <f t="shared" si="1438"/>
        <v>CT$19</v>
      </c>
      <c r="CU1183" s="190" t="str">
        <f t="shared" si="1438"/>
        <v>CU$19</v>
      </c>
      <c r="CV1183" s="190" t="str">
        <f t="shared" si="1438"/>
        <v>CV$19</v>
      </c>
      <c r="CW1183" s="190" t="str">
        <f t="shared" si="1438"/>
        <v>CW$19</v>
      </c>
      <c r="CX1183" s="190" t="str">
        <f t="shared" si="1438"/>
        <v>CX$19</v>
      </c>
      <c r="CY1183" s="190" t="str">
        <f t="shared" si="1438"/>
        <v>CY$19</v>
      </c>
      <c r="CZ1183" s="190" t="str">
        <f t="shared" si="1438"/>
        <v>CZ$19</v>
      </c>
      <c r="DA1183" s="190" t="str">
        <f t="shared" si="1438"/>
        <v>DA$19</v>
      </c>
      <c r="DB1183" s="190" t="str">
        <f t="shared" si="1438"/>
        <v>DB$19</v>
      </c>
      <c r="DC1183" s="190" t="str">
        <f t="shared" si="1438"/>
        <v>DC$19</v>
      </c>
      <c r="DD1183" s="190" t="str">
        <f t="shared" si="1438"/>
        <v>DD$19</v>
      </c>
      <c r="DE1183" s="190" t="str">
        <f t="shared" si="1438"/>
        <v>DE$19</v>
      </c>
      <c r="DF1183" s="190" t="str">
        <f t="shared" si="1438"/>
        <v>DF$19</v>
      </c>
      <c r="DG1183" s="190" t="str">
        <f t="shared" si="1438"/>
        <v>DG$19</v>
      </c>
      <c r="DH1183" s="190" t="str">
        <f t="shared" si="1438"/>
        <v>DH$19</v>
      </c>
      <c r="DI1183" s="190" t="str">
        <f t="shared" si="1438"/>
        <v>DI$19</v>
      </c>
      <c r="DJ1183" s="190" t="str">
        <f t="shared" si="1438"/>
        <v>DJ$19</v>
      </c>
      <c r="DK1183" s="190" t="str">
        <f t="shared" si="1438"/>
        <v>DK$19</v>
      </c>
      <c r="DL1183" s="190" t="str">
        <f t="shared" si="1438"/>
        <v>DL$19</v>
      </c>
    </row>
    <row r="1184" spans="1:116" x14ac:dyDescent="0.4">
      <c r="A1184" s="31" t="s">
        <v>218</v>
      </c>
      <c r="B1184" s="31" t="s">
        <v>81</v>
      </c>
      <c r="C1184" s="31"/>
      <c r="D1184" t="s">
        <v>769</v>
      </c>
      <c r="E1184" s="8" t="str">
        <f t="shared" si="1378"/>
        <v>1184 FAPPER-S</v>
      </c>
      <c r="F1184" t="s">
        <v>254</v>
      </c>
      <c r="G1184" s="66" t="s">
        <v>252</v>
      </c>
      <c r="H1184" s="22"/>
      <c r="I1184" s="306"/>
      <c r="J1184" s="306"/>
      <c r="K1184" s="22"/>
      <c r="L1184" s="22"/>
      <c r="M1184" s="22"/>
      <c r="N1184" s="22"/>
      <c r="O1184" s="22"/>
      <c r="P1184" s="22"/>
      <c r="R1184" s="66"/>
      <c r="S1184" s="307"/>
      <c r="T1184" s="307"/>
      <c r="U1184" s="307"/>
      <c r="V1184" s="307"/>
      <c r="W1184" s="307"/>
      <c r="X1184" s="307"/>
      <c r="Y1184" s="307"/>
      <c r="Z1184" s="307"/>
      <c r="AA1184" s="307"/>
      <c r="AB1184" s="307"/>
      <c r="AC1184" s="307"/>
      <c r="AD1184" s="307"/>
      <c r="AE1184" s="307"/>
      <c r="AF1184" s="307"/>
      <c r="AG1184" s="307"/>
      <c r="AH1184" s="307"/>
      <c r="AI1184" s="307"/>
      <c r="AJ1184" s="307"/>
      <c r="AK1184" s="307"/>
      <c r="AL1184" s="307"/>
      <c r="AM1184" s="307"/>
      <c r="AN1184" s="307"/>
      <c r="AO1184" s="307"/>
      <c r="AP1184" s="307"/>
      <c r="AQ1184" s="307"/>
      <c r="AR1184" s="307"/>
      <c r="AS1184" s="307"/>
      <c r="AT1184" s="307"/>
      <c r="AU1184" s="307"/>
      <c r="AV1184" s="307"/>
      <c r="AW1184" s="307"/>
      <c r="AX1184" s="307"/>
      <c r="AY1184" s="307"/>
      <c r="AZ1184" s="307"/>
      <c r="BA1184" s="307"/>
      <c r="BB1184" s="307"/>
      <c r="BC1184" s="307"/>
      <c r="BD1184" s="307"/>
      <c r="BE1184" s="307"/>
      <c r="BF1184" s="307"/>
      <c r="BG1184" s="307"/>
      <c r="BH1184" s="307"/>
      <c r="BI1184" s="307"/>
      <c r="BJ1184" s="307"/>
      <c r="BK1184" s="307"/>
      <c r="BL1184" s="307"/>
      <c r="BM1184" s="307"/>
      <c r="BN1184" s="307"/>
      <c r="BO1184" s="307"/>
      <c r="BP1184" s="307"/>
      <c r="BQ1184" s="307"/>
      <c r="BR1184" s="307"/>
      <c r="BS1184" s="307"/>
      <c r="BT1184" s="307"/>
      <c r="BU1184" s="307"/>
      <c r="BV1184" s="307"/>
      <c r="BW1184" s="307"/>
      <c r="BX1184" s="307"/>
      <c r="BY1184" s="307"/>
      <c r="BZ1184" s="307"/>
      <c r="CA1184" s="307"/>
      <c r="CB1184" s="307"/>
      <c r="CC1184" s="307"/>
      <c r="CD1184" s="307"/>
      <c r="CE1184" s="307"/>
      <c r="CF1184" s="307"/>
      <c r="CG1184" s="307"/>
      <c r="CH1184" s="307"/>
      <c r="CI1184" s="307"/>
      <c r="CJ1184" s="307"/>
      <c r="CK1184" s="307"/>
      <c r="CL1184" s="307"/>
      <c r="CN1184" s="306"/>
      <c r="CO1184" s="307"/>
      <c r="CP1184" s="307"/>
      <c r="CQ1184" s="307"/>
      <c r="CR1184" s="307"/>
      <c r="CS1184" s="307"/>
      <c r="CT1184" s="307"/>
      <c r="CU1184" s="307"/>
      <c r="CV1184" s="307"/>
      <c r="CW1184" s="307"/>
      <c r="CX1184" s="307"/>
      <c r="CY1184" s="307"/>
      <c r="CZ1184" s="307"/>
      <c r="DA1184" s="307"/>
      <c r="DB1184" s="307"/>
      <c r="DC1184" s="307"/>
      <c r="DD1184" s="307"/>
      <c r="DE1184" s="307"/>
      <c r="DF1184" s="307"/>
      <c r="DG1184" s="307"/>
      <c r="DH1184" s="307"/>
      <c r="DI1184" s="307"/>
      <c r="DJ1184" s="307"/>
      <c r="DK1184" s="307"/>
      <c r="DL1184" s="307"/>
    </row>
    <row r="1185" spans="2:117" x14ac:dyDescent="0.4">
      <c r="B1185" s="8" t="str">
        <f>E1185</f>
        <v>1185 FAPPER-S</v>
      </c>
      <c r="C1185" s="8"/>
      <c r="D1185" t="s">
        <v>769</v>
      </c>
      <c r="E1185" s="8" t="str">
        <f t="shared" ref="E1185" si="1439">ROW()&amp;" "&amp;D1185</f>
        <v>1185 FAPPER-S</v>
      </c>
      <c r="G1185" s="129" t="str">
        <f>"Assumptions - "&amp;G1184</f>
        <v>Assumptions - Revenue driven PP&amp;E:</v>
      </c>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2:117" x14ac:dyDescent="0.4">
      <c r="B1186" s="8" t="str">
        <f>E1186</f>
        <v>1186 FAPPER-S</v>
      </c>
      <c r="C1186" s="8"/>
      <c r="D1186" t="s">
        <v>769</v>
      </c>
      <c r="E1186" s="8" t="str">
        <f t="shared" si="1378"/>
        <v>1186 FAPPER-S</v>
      </c>
      <c r="G1186" s="145" t="s">
        <v>206</v>
      </c>
      <c r="H1186" s="57">
        <v>5</v>
      </c>
      <c r="S1186" s="72"/>
      <c r="T1186" s="72"/>
      <c r="U1186" s="72"/>
      <c r="V1186" s="72"/>
      <c r="W1186" s="72"/>
      <c r="X1186" s="72"/>
      <c r="Y1186" s="72"/>
      <c r="Z1186" s="72"/>
      <c r="AA1186" s="72"/>
      <c r="AB1186" s="72"/>
      <c r="AC1186" s="72"/>
      <c r="AD1186" s="72"/>
      <c r="AE1186" s="72"/>
      <c r="AF1186" s="72"/>
      <c r="AG1186" s="72"/>
      <c r="AH1186" s="72"/>
      <c r="AI1186" s="72"/>
      <c r="AJ1186" s="72"/>
      <c r="AK1186" s="72"/>
      <c r="AL1186" s="72"/>
      <c r="AM1186" s="72"/>
      <c r="AN1186" s="72"/>
      <c r="AO1186" s="72"/>
      <c r="AP1186" s="72"/>
      <c r="AQ1186" s="72"/>
      <c r="AR1186" s="72"/>
      <c r="AS1186" s="72"/>
      <c r="AT1186" s="72"/>
      <c r="AU1186" s="72"/>
      <c r="AV1186" s="72"/>
      <c r="AW1186" s="72"/>
      <c r="AX1186" s="72"/>
      <c r="AY1186" s="72"/>
      <c r="AZ1186" s="72"/>
      <c r="BA1186" s="72"/>
      <c r="BB1186" s="72"/>
      <c r="BC1186" s="72"/>
      <c r="BD1186" s="72"/>
      <c r="BE1186" s="72"/>
      <c r="BF1186" s="72"/>
      <c r="BG1186" s="72"/>
      <c r="BH1186" s="72"/>
      <c r="BI1186" s="72"/>
      <c r="BJ1186" s="72"/>
      <c r="BK1186" s="72"/>
      <c r="BL1186" s="72"/>
      <c r="BM1186" s="72"/>
      <c r="BN1186" s="72"/>
      <c r="BO1186" s="72"/>
      <c r="BP1186" s="72"/>
      <c r="BQ1186" s="72"/>
      <c r="BR1186" s="72"/>
      <c r="BS1186" s="72"/>
      <c r="BT1186" s="72"/>
      <c r="BU1186" s="72"/>
      <c r="BV1186" s="72"/>
      <c r="BW1186" s="72"/>
      <c r="BX1186" s="72"/>
      <c r="BY1186" s="72"/>
      <c r="BZ1186" s="72"/>
      <c r="CA1186" s="72"/>
      <c r="CB1186" s="72"/>
      <c r="CC1186" s="72"/>
      <c r="CD1186" s="72"/>
      <c r="CE1186" s="72"/>
      <c r="CF1186" s="72"/>
      <c r="CG1186" s="72"/>
      <c r="CH1186" s="72"/>
      <c r="CI1186" s="72"/>
      <c r="CJ1186" s="72"/>
      <c r="CK1186" s="72"/>
      <c r="CL1186" s="72"/>
      <c r="CO1186" s="72"/>
      <c r="CP1186" s="72"/>
      <c r="CQ1186" s="72"/>
      <c r="CR1186" s="72"/>
      <c r="CS1186" s="72"/>
      <c r="CT1186" s="72"/>
      <c r="CU1186" s="72"/>
      <c r="CV1186" s="72"/>
      <c r="CW1186" s="72"/>
      <c r="CX1186" s="72"/>
      <c r="CY1186" s="72"/>
      <c r="CZ1186" s="72"/>
      <c r="DA1186" s="72"/>
      <c r="DB1186" s="72"/>
      <c r="DC1186" s="72"/>
      <c r="DD1186" s="72"/>
      <c r="DE1186" s="72"/>
      <c r="DF1186" s="72"/>
      <c r="DG1186" s="72"/>
      <c r="DH1186" s="72"/>
      <c r="DI1186" s="72"/>
      <c r="DJ1186" s="72"/>
      <c r="DK1186" s="72"/>
      <c r="DL1186" s="72"/>
    </row>
    <row r="1187" spans="2:117" x14ac:dyDescent="0.4">
      <c r="B1187" s="8" t="str">
        <f>E1187</f>
        <v>1187 FAPPER-S</v>
      </c>
      <c r="C1187" s="8"/>
      <c r="D1187" t="s">
        <v>769</v>
      </c>
      <c r="E1187" s="8" t="str">
        <f t="shared" si="1378"/>
        <v>1187 FAPPER-S</v>
      </c>
      <c r="G1187" s="145" t="s">
        <v>207</v>
      </c>
      <c r="H1187" s="57">
        <v>1</v>
      </c>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c r="DK1187" s="72"/>
      <c r="DL1187" s="72"/>
    </row>
    <row r="1188" spans="2:117" x14ac:dyDescent="0.4">
      <c r="B1188" s="8"/>
      <c r="C1188" s="8"/>
      <c r="D1188" t="s">
        <v>769</v>
      </c>
      <c r="E1188" s="8" t="str">
        <f t="shared" si="1378"/>
        <v>1188 FAPPER-S</v>
      </c>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c r="DK1188" s="72"/>
      <c r="DL1188" s="72"/>
    </row>
    <row r="1189" spans="2:117" x14ac:dyDescent="0.4">
      <c r="B1189" s="8"/>
      <c r="C1189" s="8"/>
      <c r="D1189" t="s">
        <v>769</v>
      </c>
      <c r="E1189" s="8" t="str">
        <f t="shared" ref="E1189" si="1440">ROW()&amp;" "&amp;D1189</f>
        <v>1189 FAPPER-S</v>
      </c>
      <c r="G1189" s="95" t="str">
        <f>G1191&amp;":"</f>
        <v>Capital expenditures - Revenue driven PP&amp;E:</v>
      </c>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c r="DK1189" s="72"/>
      <c r="DL1189" s="72"/>
    </row>
    <row r="1190" spans="2:117" x14ac:dyDescent="0.4">
      <c r="B1190" s="8" t="str">
        <f>E1190</f>
        <v>1190 FAPPER-S</v>
      </c>
      <c r="C1190" s="8"/>
      <c r="D1190" t="s">
        <v>769</v>
      </c>
      <c r="E1190" s="8" t="str">
        <f t="shared" si="1378"/>
        <v>1190 FAPPER-S</v>
      </c>
      <c r="G1190" s="145" t="s">
        <v>736</v>
      </c>
      <c r="K1190" s="18">
        <v>10</v>
      </c>
      <c r="L1190" s="18">
        <v>10</v>
      </c>
      <c r="M1190" s="18">
        <v>10</v>
      </c>
      <c r="N1190" s="18">
        <v>10</v>
      </c>
      <c r="O1190" s="18">
        <v>10</v>
      </c>
      <c r="P1190" s="18">
        <v>10</v>
      </c>
      <c r="S1190" s="147" cm="1">
        <f t="array" ref="S1190">INDEX($K:$Q,ROW(),MATCH(S$3,$K$2:$Q$2,0))</f>
        <v>10</v>
      </c>
      <c r="T1190" s="147" cm="1">
        <f t="array" ref="T1190">INDEX($K:$Q,ROW(),MATCH(T$3,$K$2:$Q$2,0))</f>
        <v>10</v>
      </c>
      <c r="U1190" s="147" cm="1">
        <f t="array" ref="U1190">INDEX($K:$Q,ROW(),MATCH(U$3,$K$2:$Q$2,0))</f>
        <v>10</v>
      </c>
      <c r="V1190" s="147" cm="1">
        <f t="array" ref="V1190">INDEX($K:$Q,ROW(),MATCH(V$3,$K$2:$Q$2,0))</f>
        <v>10</v>
      </c>
      <c r="W1190" s="147" cm="1">
        <f t="array" ref="W1190">INDEX($K:$Q,ROW(),MATCH(W$3,$K$2:$Q$2,0))</f>
        <v>10</v>
      </c>
      <c r="X1190" s="147" cm="1">
        <f t="array" ref="X1190">INDEX($K:$Q,ROW(),MATCH(X$3,$K$2:$Q$2,0))</f>
        <v>10</v>
      </c>
      <c r="Y1190" s="147" cm="1">
        <f t="array" ref="Y1190">INDEX($K:$Q,ROW(),MATCH(Y$3,$K$2:$Q$2,0))</f>
        <v>10</v>
      </c>
      <c r="Z1190" s="147" cm="1">
        <f t="array" ref="Z1190">INDEX($K:$Q,ROW(),MATCH(Z$3,$K$2:$Q$2,0))</f>
        <v>10</v>
      </c>
      <c r="AA1190" s="147" cm="1">
        <f t="array" ref="AA1190">INDEX($K:$Q,ROW(),MATCH(AA$3,$K$2:$Q$2,0))</f>
        <v>10</v>
      </c>
      <c r="AB1190" s="147" cm="1">
        <f t="array" ref="AB1190">INDEX($K:$Q,ROW(),MATCH(AB$3,$K$2:$Q$2,0))</f>
        <v>10</v>
      </c>
      <c r="AC1190" s="147" cm="1">
        <f t="array" ref="AC1190">INDEX($K:$Q,ROW(),MATCH(AC$3,$K$2:$Q$2,0))</f>
        <v>10</v>
      </c>
      <c r="AD1190" s="147" cm="1">
        <f t="array" ref="AD1190">INDEX($K:$Q,ROW(),MATCH(AD$3,$K$2:$Q$2,0))</f>
        <v>10</v>
      </c>
      <c r="AE1190" s="147" cm="1">
        <f t="array" ref="AE1190">INDEX($K:$Q,ROW(),MATCH(AE$3,$K$2:$Q$2,0))</f>
        <v>10</v>
      </c>
      <c r="AF1190" s="147" cm="1">
        <f t="array" ref="AF1190">INDEX($K:$Q,ROW(),MATCH(AF$3,$K$2:$Q$2,0))</f>
        <v>10</v>
      </c>
      <c r="AG1190" s="147" cm="1">
        <f t="array" ref="AG1190">INDEX($K:$Q,ROW(),MATCH(AG$3,$K$2:$Q$2,0))</f>
        <v>10</v>
      </c>
      <c r="AH1190" s="147" cm="1">
        <f t="array" ref="AH1190">INDEX($K:$Q,ROW(),MATCH(AH$3,$K$2:$Q$2,0))</f>
        <v>10</v>
      </c>
      <c r="AI1190" s="147" cm="1">
        <f t="array" ref="AI1190">INDEX($K:$Q,ROW(),MATCH(AI$3,$K$2:$Q$2,0))</f>
        <v>10</v>
      </c>
      <c r="AJ1190" s="147" cm="1">
        <f t="array" ref="AJ1190">INDEX($K:$Q,ROW(),MATCH(AJ$3,$K$2:$Q$2,0))</f>
        <v>10</v>
      </c>
      <c r="AK1190" s="147" cm="1">
        <f t="array" ref="AK1190">INDEX($K:$Q,ROW(),MATCH(AK$3,$K$2:$Q$2,0))</f>
        <v>10</v>
      </c>
      <c r="AL1190" s="147" cm="1">
        <f t="array" ref="AL1190">INDEX($K:$Q,ROW(),MATCH(AL$3,$K$2:$Q$2,0))</f>
        <v>10</v>
      </c>
      <c r="AM1190" s="147" cm="1">
        <f t="array" ref="AM1190">INDEX($K:$Q,ROW(),MATCH(AM$3,$K$2:$Q$2,0))</f>
        <v>10</v>
      </c>
      <c r="AN1190" s="147" cm="1">
        <f t="array" ref="AN1190">INDEX($K:$Q,ROW(),MATCH(AN$3,$K$2:$Q$2,0))</f>
        <v>10</v>
      </c>
      <c r="AO1190" s="147" cm="1">
        <f t="array" ref="AO1190">INDEX($K:$Q,ROW(),MATCH(AO$3,$K$2:$Q$2,0))</f>
        <v>10</v>
      </c>
      <c r="AP1190" s="147" cm="1">
        <f t="array" ref="AP1190">INDEX($K:$Q,ROW(),MATCH(AP$3,$K$2:$Q$2,0))</f>
        <v>10</v>
      </c>
      <c r="AQ1190" s="147" cm="1">
        <f t="array" ref="AQ1190">INDEX($K:$Q,ROW(),MATCH(AQ$3,$K$2:$Q$2,0))</f>
        <v>10</v>
      </c>
      <c r="AR1190" s="147" cm="1">
        <f t="array" ref="AR1190">INDEX($K:$Q,ROW(),MATCH(AR$3,$K$2:$Q$2,0))</f>
        <v>10</v>
      </c>
      <c r="AS1190" s="147" cm="1">
        <f t="array" ref="AS1190">INDEX($K:$Q,ROW(),MATCH(AS$3,$K$2:$Q$2,0))</f>
        <v>10</v>
      </c>
      <c r="AT1190" s="147" cm="1">
        <f t="array" ref="AT1190">INDEX($K:$Q,ROW(),MATCH(AT$3,$K$2:$Q$2,0))</f>
        <v>10</v>
      </c>
      <c r="AU1190" s="147" cm="1">
        <f t="array" ref="AU1190">INDEX($K:$Q,ROW(),MATCH(AU$3,$K$2:$Q$2,0))</f>
        <v>10</v>
      </c>
      <c r="AV1190" s="147" cm="1">
        <f t="array" ref="AV1190">INDEX($K:$Q,ROW(),MATCH(AV$3,$K$2:$Q$2,0))</f>
        <v>10</v>
      </c>
      <c r="AW1190" s="147" cm="1">
        <f t="array" ref="AW1190">INDEX($K:$Q,ROW(),MATCH(AW$3,$K$2:$Q$2,0))</f>
        <v>10</v>
      </c>
      <c r="AX1190" s="147" cm="1">
        <f t="array" ref="AX1190">INDEX($K:$Q,ROW(),MATCH(AX$3,$K$2:$Q$2,0))</f>
        <v>10</v>
      </c>
      <c r="AY1190" s="147" cm="1">
        <f t="array" ref="AY1190">INDEX($K:$Q,ROW(),MATCH(AY$3,$K$2:$Q$2,0))</f>
        <v>10</v>
      </c>
      <c r="AZ1190" s="147" cm="1">
        <f t="array" ref="AZ1190">INDEX($K:$Q,ROW(),MATCH(AZ$3,$K$2:$Q$2,0))</f>
        <v>10</v>
      </c>
      <c r="BA1190" s="147" cm="1">
        <f t="array" ref="BA1190">INDEX($K:$Q,ROW(),MATCH(BA$3,$K$2:$Q$2,0))</f>
        <v>10</v>
      </c>
      <c r="BB1190" s="147" cm="1">
        <f t="array" ref="BB1190">INDEX($K:$Q,ROW(),MATCH(BB$3,$K$2:$Q$2,0))</f>
        <v>10</v>
      </c>
      <c r="BC1190" s="147" cm="1">
        <f t="array" ref="BC1190">INDEX($K:$Q,ROW(),MATCH(BC$3,$K$2:$Q$2,0))</f>
        <v>10</v>
      </c>
      <c r="BD1190" s="147" cm="1">
        <f t="array" ref="BD1190">INDEX($K:$Q,ROW(),MATCH(BD$3,$K$2:$Q$2,0))</f>
        <v>10</v>
      </c>
      <c r="BE1190" s="147" cm="1">
        <f t="array" ref="BE1190">INDEX($K:$Q,ROW(),MATCH(BE$3,$K$2:$Q$2,0))</f>
        <v>10</v>
      </c>
      <c r="BF1190" s="147" cm="1">
        <f t="array" ref="BF1190">INDEX($K:$Q,ROW(),MATCH(BF$3,$K$2:$Q$2,0))</f>
        <v>10</v>
      </c>
      <c r="BG1190" s="147" cm="1">
        <f t="array" ref="BG1190">INDEX($K:$Q,ROW(),MATCH(BG$3,$K$2:$Q$2,0))</f>
        <v>10</v>
      </c>
      <c r="BH1190" s="147" cm="1">
        <f t="array" ref="BH1190">INDEX($K:$Q,ROW(),MATCH(BH$3,$K$2:$Q$2,0))</f>
        <v>10</v>
      </c>
      <c r="BI1190" s="147" cm="1">
        <f t="array" ref="BI1190">INDEX($K:$Q,ROW(),MATCH(BI$3,$K$2:$Q$2,0))</f>
        <v>10</v>
      </c>
      <c r="BJ1190" s="147" cm="1">
        <f t="array" ref="BJ1190">INDEX($K:$Q,ROW(),MATCH(BJ$3,$K$2:$Q$2,0))</f>
        <v>10</v>
      </c>
      <c r="BK1190" s="147" cm="1">
        <f t="array" ref="BK1190">INDEX($K:$Q,ROW(),MATCH(BK$3,$K$2:$Q$2,0))</f>
        <v>10</v>
      </c>
      <c r="BL1190" s="147" cm="1">
        <f t="array" ref="BL1190">INDEX($K:$Q,ROW(),MATCH(BL$3,$K$2:$Q$2,0))</f>
        <v>10</v>
      </c>
      <c r="BM1190" s="147" cm="1">
        <f t="array" ref="BM1190">INDEX($K:$Q,ROW(),MATCH(BM$3,$K$2:$Q$2,0))</f>
        <v>10</v>
      </c>
      <c r="BN1190" s="147" cm="1">
        <f t="array" ref="BN1190">INDEX($K:$Q,ROW(),MATCH(BN$3,$K$2:$Q$2,0))</f>
        <v>10</v>
      </c>
      <c r="BO1190" s="147" cm="1">
        <f t="array" ref="BO1190">INDEX($K:$Q,ROW(),MATCH(BO$3,$K$2:$Q$2,0))</f>
        <v>10</v>
      </c>
      <c r="BP1190" s="147" cm="1">
        <f t="array" ref="BP1190">INDEX($K:$Q,ROW(),MATCH(BP$3,$K$2:$Q$2,0))</f>
        <v>10</v>
      </c>
      <c r="BQ1190" s="147" cm="1">
        <f t="array" ref="BQ1190">INDEX($K:$Q,ROW(),MATCH(BQ$3,$K$2:$Q$2,0))</f>
        <v>10</v>
      </c>
      <c r="BR1190" s="147" cm="1">
        <f t="array" ref="BR1190">INDEX($K:$Q,ROW(),MATCH(BR$3,$K$2:$Q$2,0))</f>
        <v>10</v>
      </c>
      <c r="BS1190" s="147" cm="1">
        <f t="array" ref="BS1190">INDEX($K:$Q,ROW(),MATCH(BS$3,$K$2:$Q$2,0))</f>
        <v>10</v>
      </c>
      <c r="BT1190" s="147" cm="1">
        <f t="array" ref="BT1190">INDEX($K:$Q,ROW(),MATCH(BT$3,$K$2:$Q$2,0))</f>
        <v>10</v>
      </c>
      <c r="BU1190" s="147" cm="1">
        <f t="array" ref="BU1190">INDEX($K:$Q,ROW(),MATCH(BU$3,$K$2:$Q$2,0))</f>
        <v>10</v>
      </c>
      <c r="BV1190" s="147" cm="1">
        <f t="array" ref="BV1190">INDEX($K:$Q,ROW(),MATCH(BV$3,$K$2:$Q$2,0))</f>
        <v>10</v>
      </c>
      <c r="BW1190" s="147" cm="1">
        <f t="array" ref="BW1190">INDEX($K:$Q,ROW(),MATCH(BW$3,$K$2:$Q$2,0))</f>
        <v>10</v>
      </c>
      <c r="BX1190" s="147" cm="1">
        <f t="array" ref="BX1190">INDEX($K:$Q,ROW(),MATCH(BX$3,$K$2:$Q$2,0))</f>
        <v>10</v>
      </c>
      <c r="BY1190" s="147" cm="1">
        <f t="array" ref="BY1190">INDEX($K:$Q,ROW(),MATCH(BY$3,$K$2:$Q$2,0))</f>
        <v>10</v>
      </c>
      <c r="BZ1190" s="147" cm="1">
        <f t="array" ref="BZ1190">INDEX($K:$Q,ROW(),MATCH(BZ$3,$K$2:$Q$2,0))</f>
        <v>10</v>
      </c>
      <c r="CA1190" s="147" cm="1">
        <f t="array" ref="CA1190">INDEX($K:$Q,ROW(),MATCH(CA$3,$K$2:$Q$2,0))</f>
        <v>10</v>
      </c>
      <c r="CB1190" s="147" cm="1">
        <f t="array" ref="CB1190">INDEX($K:$Q,ROW(),MATCH(CB$3,$K$2:$Q$2,0))</f>
        <v>10</v>
      </c>
      <c r="CC1190" s="147" cm="1">
        <f t="array" ref="CC1190">INDEX($K:$Q,ROW(),MATCH(CC$3,$K$2:$Q$2,0))</f>
        <v>10</v>
      </c>
      <c r="CD1190" s="147" cm="1">
        <f t="array" ref="CD1190">INDEX($K:$Q,ROW(),MATCH(CD$3,$K$2:$Q$2,0))</f>
        <v>10</v>
      </c>
      <c r="CE1190" s="147" cm="1">
        <f t="array" ref="CE1190">INDEX($K:$Q,ROW(),MATCH(CE$3,$K$2:$Q$2,0))</f>
        <v>10</v>
      </c>
      <c r="CF1190" s="147" cm="1">
        <f t="array" ref="CF1190">INDEX($K:$Q,ROW(),MATCH(CF$3,$K$2:$Q$2,0))</f>
        <v>10</v>
      </c>
      <c r="CG1190" s="147" cm="1">
        <f t="array" ref="CG1190">INDEX($K:$Q,ROW(),MATCH(CG$3,$K$2:$Q$2,0))</f>
        <v>10</v>
      </c>
      <c r="CH1190" s="147" cm="1">
        <f t="array" ref="CH1190">INDEX($K:$Q,ROW(),MATCH(CH$3,$K$2:$Q$2,0))</f>
        <v>10</v>
      </c>
      <c r="CI1190" s="147" cm="1">
        <f t="array" ref="CI1190">INDEX($K:$Q,ROW(),MATCH(CI$3,$K$2:$Q$2,0))</f>
        <v>10</v>
      </c>
      <c r="CJ1190" s="147" cm="1">
        <f t="array" ref="CJ1190">INDEX($K:$Q,ROW(),MATCH(CJ$3,$K$2:$Q$2,0))</f>
        <v>10</v>
      </c>
      <c r="CK1190" s="147" cm="1">
        <f t="array" ref="CK1190">INDEX($K:$Q,ROW(),MATCH(CK$3,$K$2:$Q$2,0))</f>
        <v>10</v>
      </c>
      <c r="CL1190" s="147" cm="1">
        <f t="array" ref="CL1190">INDEX($K:$Q,ROW(),MATCH(CL$3,$K$2:$Q$2,0))</f>
        <v>10</v>
      </c>
      <c r="CO1190" s="147" t="e" cm="1">
        <f t="array" ref="CO1190">INDEX($K:$Q,ROW(),MATCH(CO$3,$K$2:$Q$2,0))</f>
        <v>#N/A</v>
      </c>
      <c r="CP1190" s="147" t="e" cm="1">
        <f t="array" ref="CP1190">INDEX($K:$Q,ROW(),MATCH(CP$3,$K$2:$Q$2,0))</f>
        <v>#N/A</v>
      </c>
      <c r="CQ1190" s="147" t="e" cm="1">
        <f t="array" ref="CQ1190">INDEX($K:$Q,ROW(),MATCH(CQ$3,$K$2:$Q$2,0))</f>
        <v>#N/A</v>
      </c>
      <c r="CR1190" s="147" t="e" cm="1">
        <f t="array" ref="CR1190">INDEX($K:$Q,ROW(),MATCH(CR$3,$K$2:$Q$2,0))</f>
        <v>#N/A</v>
      </c>
      <c r="CS1190" s="147" t="e" cm="1">
        <f t="array" ref="CS1190">INDEX($K:$Q,ROW(),MATCH(CS$3,$K$2:$Q$2,0))</f>
        <v>#N/A</v>
      </c>
      <c r="CT1190" s="147" t="e" cm="1">
        <f t="array" ref="CT1190">INDEX($K:$Q,ROW(),MATCH(CT$3,$K$2:$Q$2,0))</f>
        <v>#N/A</v>
      </c>
      <c r="CU1190" s="147" t="e" cm="1">
        <f t="array" ref="CU1190">INDEX($K:$Q,ROW(),MATCH(CU$3,$K$2:$Q$2,0))</f>
        <v>#N/A</v>
      </c>
      <c r="CV1190" s="147" t="e" cm="1">
        <f t="array" ref="CV1190">INDEX($K:$Q,ROW(),MATCH(CV$3,$K$2:$Q$2,0))</f>
        <v>#N/A</v>
      </c>
      <c r="CW1190" s="147" t="e" cm="1">
        <f t="array" ref="CW1190">INDEX($K:$Q,ROW(),MATCH(CW$3,$K$2:$Q$2,0))</f>
        <v>#N/A</v>
      </c>
      <c r="CX1190" s="147" t="e" cm="1">
        <f t="array" ref="CX1190">INDEX($K:$Q,ROW(),MATCH(CX$3,$K$2:$Q$2,0))</f>
        <v>#N/A</v>
      </c>
      <c r="CY1190" s="147" t="e" cm="1">
        <f t="array" ref="CY1190">INDEX($K:$Q,ROW(),MATCH(CY$3,$K$2:$Q$2,0))</f>
        <v>#N/A</v>
      </c>
      <c r="CZ1190" s="147" t="e" cm="1">
        <f t="array" ref="CZ1190">INDEX($K:$Q,ROW(),MATCH(CZ$3,$K$2:$Q$2,0))</f>
        <v>#N/A</v>
      </c>
      <c r="DA1190" s="147" t="e" cm="1">
        <f t="array" ref="DA1190">INDEX($K:$Q,ROW(),MATCH(DA$3,$K$2:$Q$2,0))</f>
        <v>#N/A</v>
      </c>
      <c r="DB1190" s="147" t="e" cm="1">
        <f t="array" ref="DB1190">INDEX($K:$Q,ROW(),MATCH(DB$3,$K$2:$Q$2,0))</f>
        <v>#N/A</v>
      </c>
      <c r="DC1190" s="147" t="e" cm="1">
        <f t="array" ref="DC1190">INDEX($K:$Q,ROW(),MATCH(DC$3,$K$2:$Q$2,0))</f>
        <v>#N/A</v>
      </c>
      <c r="DD1190" s="147" t="e" cm="1">
        <f t="array" ref="DD1190">INDEX($K:$Q,ROW(),MATCH(DD$3,$K$2:$Q$2,0))</f>
        <v>#N/A</v>
      </c>
      <c r="DE1190" s="147" t="e" cm="1">
        <f t="array" ref="DE1190">INDEX($K:$Q,ROW(),MATCH(DE$3,$K$2:$Q$2,0))</f>
        <v>#N/A</v>
      </c>
      <c r="DF1190" s="147" t="e" cm="1">
        <f t="array" ref="DF1190">INDEX($K:$Q,ROW(),MATCH(DF$3,$K$2:$Q$2,0))</f>
        <v>#N/A</v>
      </c>
      <c r="DG1190" s="147" t="e" cm="1">
        <f t="array" ref="DG1190">INDEX($K:$Q,ROW(),MATCH(DG$3,$K$2:$Q$2,0))</f>
        <v>#N/A</v>
      </c>
      <c r="DH1190" s="147" t="e" cm="1">
        <f t="array" ref="DH1190">INDEX($K:$Q,ROW(),MATCH(DH$3,$K$2:$Q$2,0))</f>
        <v>#N/A</v>
      </c>
      <c r="DI1190" s="147" t="e" cm="1">
        <f t="array" ref="DI1190">INDEX($K:$Q,ROW(),MATCH(DI$3,$K$2:$Q$2,0))</f>
        <v>#N/A</v>
      </c>
      <c r="DJ1190" s="147" t="e" cm="1">
        <f t="array" ref="DJ1190">INDEX($K:$Q,ROW(),MATCH(DJ$3,$K$2:$Q$2,0))</f>
        <v>#N/A</v>
      </c>
      <c r="DK1190" s="147" t="e" cm="1">
        <f t="array" ref="DK1190">INDEX($K:$Q,ROW(),MATCH(DK$3,$K$2:$Q$2,0))</f>
        <v>#N/A</v>
      </c>
      <c r="DL1190" s="147" t="e" cm="1">
        <f t="array" ref="DL1190">INDEX($K:$Q,ROW(),MATCH(DL$3,$K$2:$Q$2,0))</f>
        <v>#N/A</v>
      </c>
    </row>
    <row r="1191" spans="2:117" s="27" customFormat="1" x14ac:dyDescent="0.4">
      <c r="B1191" s="9"/>
      <c r="C1191" s="8" t="s">
        <v>235</v>
      </c>
      <c r="D1191" t="s">
        <v>769</v>
      </c>
      <c r="E1191" s="8" t="str">
        <f t="shared" si="1378"/>
        <v>1191 FAPPER-S</v>
      </c>
      <c r="G1191" s="126" t="str">
        <f>"Capital expenditures - "&amp;SUBSTITUTE(G1184,":","")</f>
        <v>Capital expenditures - Revenue driven PP&amp;E</v>
      </c>
      <c r="I1191" s="180"/>
      <c r="J1191" s="180"/>
      <c r="K1191" s="118">
        <f ca="1">SUMIF($3:$3,K$2,1191:1191)</f>
        <v>-120</v>
      </c>
      <c r="L1191" s="118">
        <f t="shared" ref="L1191:P1191" ca="1" si="1441">SUMIF($3:$3,L$2,1191:1191)</f>
        <v>-120</v>
      </c>
      <c r="M1191" s="118">
        <f t="shared" ca="1" si="1441"/>
        <v>-120</v>
      </c>
      <c r="N1191" s="118">
        <f t="shared" ca="1" si="1441"/>
        <v>-120</v>
      </c>
      <c r="O1191" s="118">
        <f t="shared" ca="1" si="1441"/>
        <v>-120</v>
      </c>
      <c r="P1191" s="118">
        <f t="shared" ca="1" si="1441"/>
        <v>-120</v>
      </c>
      <c r="Q1191"/>
      <c r="R1191" s="33"/>
      <c r="S1191" s="148" cm="1">
        <f t="array" aca="1" ref="S1191" ca="1">-S1190*INDIRECT(S1178)/10000</f>
        <v>-10</v>
      </c>
      <c r="T1191" s="148" cm="1">
        <f t="array" aca="1" ref="T1191" ca="1">-T1190*INDIRECT(T1178)/10000</f>
        <v>-10</v>
      </c>
      <c r="U1191" s="148" cm="1">
        <f t="array" aca="1" ref="U1191" ca="1">-U1190*INDIRECT(U1178)/10000</f>
        <v>-10</v>
      </c>
      <c r="V1191" s="148" cm="1">
        <f t="array" aca="1" ref="V1191" ca="1">-V1190*INDIRECT(V1178)/10000</f>
        <v>-10</v>
      </c>
      <c r="W1191" s="148" cm="1">
        <f t="array" aca="1" ref="W1191" ca="1">-W1190*INDIRECT(W1178)/10000</f>
        <v>-10</v>
      </c>
      <c r="X1191" s="148" cm="1">
        <f t="array" aca="1" ref="X1191" ca="1">-X1190*INDIRECT(X1178)/10000</f>
        <v>-10</v>
      </c>
      <c r="Y1191" s="148" cm="1">
        <f t="array" aca="1" ref="Y1191" ca="1">-Y1190*INDIRECT(Y1178)/10000</f>
        <v>-10</v>
      </c>
      <c r="Z1191" s="148" cm="1">
        <f t="array" aca="1" ref="Z1191" ca="1">-Z1190*INDIRECT(Z1178)/10000</f>
        <v>-10</v>
      </c>
      <c r="AA1191" s="148" cm="1">
        <f t="array" aca="1" ref="AA1191" ca="1">-AA1190*INDIRECT(AA1178)/10000</f>
        <v>-10</v>
      </c>
      <c r="AB1191" s="148" cm="1">
        <f t="array" aca="1" ref="AB1191" ca="1">-AB1190*INDIRECT(AB1178)/10000</f>
        <v>-10</v>
      </c>
      <c r="AC1191" s="148" cm="1">
        <f t="array" aca="1" ref="AC1191" ca="1">-AC1190*INDIRECT(AC1178)/10000</f>
        <v>-10</v>
      </c>
      <c r="AD1191" s="148" cm="1">
        <f t="array" aca="1" ref="AD1191" ca="1">-AD1190*INDIRECT(AD1178)/10000</f>
        <v>-10</v>
      </c>
      <c r="AE1191" s="148" cm="1">
        <f t="array" aca="1" ref="AE1191" ca="1">-AE1190*INDIRECT(AE1178)/10000</f>
        <v>-10</v>
      </c>
      <c r="AF1191" s="148" cm="1">
        <f t="array" aca="1" ref="AF1191" ca="1">-AF1190*INDIRECT(AF1178)/10000</f>
        <v>-10</v>
      </c>
      <c r="AG1191" s="148" cm="1">
        <f t="array" aca="1" ref="AG1191" ca="1">-AG1190*INDIRECT(AG1178)/10000</f>
        <v>-10</v>
      </c>
      <c r="AH1191" s="148" cm="1">
        <f t="array" aca="1" ref="AH1191" ca="1">-AH1190*INDIRECT(AH1178)/10000</f>
        <v>-10</v>
      </c>
      <c r="AI1191" s="148" cm="1">
        <f t="array" aca="1" ref="AI1191" ca="1">-AI1190*INDIRECT(AI1178)/10000</f>
        <v>-10</v>
      </c>
      <c r="AJ1191" s="148" cm="1">
        <f t="array" aca="1" ref="AJ1191" ca="1">-AJ1190*INDIRECT(AJ1178)/10000</f>
        <v>-10</v>
      </c>
      <c r="AK1191" s="148" cm="1">
        <f t="array" aca="1" ref="AK1191" ca="1">-AK1190*INDIRECT(AK1178)/10000</f>
        <v>-10</v>
      </c>
      <c r="AL1191" s="148" cm="1">
        <f t="array" aca="1" ref="AL1191" ca="1">-AL1190*INDIRECT(AL1178)/10000</f>
        <v>-10</v>
      </c>
      <c r="AM1191" s="148" cm="1">
        <f t="array" aca="1" ref="AM1191" ca="1">-AM1190*INDIRECT(AM1178)/10000</f>
        <v>-10</v>
      </c>
      <c r="AN1191" s="148" cm="1">
        <f t="array" aca="1" ref="AN1191" ca="1">-AN1190*INDIRECT(AN1178)/10000</f>
        <v>-10</v>
      </c>
      <c r="AO1191" s="148" cm="1">
        <f t="array" aca="1" ref="AO1191" ca="1">-AO1190*INDIRECT(AO1178)/10000</f>
        <v>-10</v>
      </c>
      <c r="AP1191" s="148" cm="1">
        <f t="array" aca="1" ref="AP1191" ca="1">-AP1190*INDIRECT(AP1178)/10000</f>
        <v>-10</v>
      </c>
      <c r="AQ1191" s="148" cm="1">
        <f t="array" aca="1" ref="AQ1191" ca="1">-AQ1190*INDIRECT(AQ1178)/10000</f>
        <v>-10</v>
      </c>
      <c r="AR1191" s="148" cm="1">
        <f t="array" aca="1" ref="AR1191" ca="1">-AR1190*INDIRECT(AR1178)/10000</f>
        <v>-10</v>
      </c>
      <c r="AS1191" s="148" cm="1">
        <f t="array" aca="1" ref="AS1191" ca="1">-AS1190*INDIRECT(AS1178)/10000</f>
        <v>-10</v>
      </c>
      <c r="AT1191" s="148" cm="1">
        <f t="array" aca="1" ref="AT1191" ca="1">-AT1190*INDIRECT(AT1178)/10000</f>
        <v>-10</v>
      </c>
      <c r="AU1191" s="148" cm="1">
        <f t="array" aca="1" ref="AU1191" ca="1">-AU1190*INDIRECT(AU1178)/10000</f>
        <v>-10</v>
      </c>
      <c r="AV1191" s="148" cm="1">
        <f t="array" aca="1" ref="AV1191" ca="1">-AV1190*INDIRECT(AV1178)/10000</f>
        <v>-10</v>
      </c>
      <c r="AW1191" s="148" cm="1">
        <f t="array" aca="1" ref="AW1191" ca="1">-AW1190*INDIRECT(AW1178)/10000</f>
        <v>-10</v>
      </c>
      <c r="AX1191" s="148" cm="1">
        <f t="array" aca="1" ref="AX1191" ca="1">-AX1190*INDIRECT(AX1178)/10000</f>
        <v>-10</v>
      </c>
      <c r="AY1191" s="148" cm="1">
        <f t="array" aca="1" ref="AY1191" ca="1">-AY1190*INDIRECT(AY1178)/10000</f>
        <v>-10</v>
      </c>
      <c r="AZ1191" s="148" cm="1">
        <f t="array" aca="1" ref="AZ1191" ca="1">-AZ1190*INDIRECT(AZ1178)/10000</f>
        <v>-10</v>
      </c>
      <c r="BA1191" s="148" cm="1">
        <f t="array" aca="1" ref="BA1191" ca="1">-BA1190*INDIRECT(BA1178)/10000</f>
        <v>-10</v>
      </c>
      <c r="BB1191" s="148" cm="1">
        <f t="array" aca="1" ref="BB1191" ca="1">-BB1190*INDIRECT(BB1178)/10000</f>
        <v>-10</v>
      </c>
      <c r="BC1191" s="148" cm="1">
        <f t="array" aca="1" ref="BC1191" ca="1">-BC1190*INDIRECT(BC1178)/10000</f>
        <v>-10</v>
      </c>
      <c r="BD1191" s="148" cm="1">
        <f t="array" aca="1" ref="BD1191" ca="1">-BD1190*INDIRECT(BD1178)/10000</f>
        <v>-10</v>
      </c>
      <c r="BE1191" s="148" cm="1">
        <f t="array" aca="1" ref="BE1191" ca="1">-BE1190*INDIRECT(BE1178)/10000</f>
        <v>-10</v>
      </c>
      <c r="BF1191" s="148" cm="1">
        <f t="array" aca="1" ref="BF1191" ca="1">-BF1190*INDIRECT(BF1178)/10000</f>
        <v>-10</v>
      </c>
      <c r="BG1191" s="148" cm="1">
        <f t="array" aca="1" ref="BG1191" ca="1">-BG1190*INDIRECT(BG1178)/10000</f>
        <v>-10</v>
      </c>
      <c r="BH1191" s="148" cm="1">
        <f t="array" aca="1" ref="BH1191" ca="1">-BH1190*INDIRECT(BH1178)/10000</f>
        <v>-10</v>
      </c>
      <c r="BI1191" s="148" cm="1">
        <f t="array" aca="1" ref="BI1191" ca="1">-BI1190*INDIRECT(BI1178)/10000</f>
        <v>-10</v>
      </c>
      <c r="BJ1191" s="148" cm="1">
        <f t="array" aca="1" ref="BJ1191" ca="1">-BJ1190*INDIRECT(BJ1178)/10000</f>
        <v>-10</v>
      </c>
      <c r="BK1191" s="148" cm="1">
        <f t="array" aca="1" ref="BK1191" ca="1">-BK1190*INDIRECT(BK1178)/10000</f>
        <v>-10</v>
      </c>
      <c r="BL1191" s="148" cm="1">
        <f t="array" aca="1" ref="BL1191" ca="1">-BL1190*INDIRECT(BL1178)/10000</f>
        <v>-10</v>
      </c>
      <c r="BM1191" s="148" cm="1">
        <f t="array" aca="1" ref="BM1191" ca="1">-BM1190*INDIRECT(BM1178)/10000</f>
        <v>-10</v>
      </c>
      <c r="BN1191" s="148" cm="1">
        <f t="array" aca="1" ref="BN1191" ca="1">-BN1190*INDIRECT(BN1178)/10000</f>
        <v>-10</v>
      </c>
      <c r="BO1191" s="148" cm="1">
        <f t="array" aca="1" ref="BO1191" ca="1">-BO1190*INDIRECT(BO1178)/10000</f>
        <v>-10</v>
      </c>
      <c r="BP1191" s="148" cm="1">
        <f t="array" aca="1" ref="BP1191" ca="1">-BP1190*INDIRECT(BP1178)/10000</f>
        <v>-10</v>
      </c>
      <c r="BQ1191" s="148" cm="1">
        <f t="array" aca="1" ref="BQ1191" ca="1">-BQ1190*INDIRECT(BQ1178)/10000</f>
        <v>-10</v>
      </c>
      <c r="BR1191" s="148" cm="1">
        <f t="array" aca="1" ref="BR1191" ca="1">-BR1190*INDIRECT(BR1178)/10000</f>
        <v>-10</v>
      </c>
      <c r="BS1191" s="148" cm="1">
        <f t="array" aca="1" ref="BS1191" ca="1">-BS1190*INDIRECT(BS1178)/10000</f>
        <v>-10</v>
      </c>
      <c r="BT1191" s="148" cm="1">
        <f t="array" aca="1" ref="BT1191" ca="1">-BT1190*INDIRECT(BT1178)/10000</f>
        <v>-10</v>
      </c>
      <c r="BU1191" s="148" cm="1">
        <f t="array" aca="1" ref="BU1191" ca="1">-BU1190*INDIRECT(BU1178)/10000</f>
        <v>-10</v>
      </c>
      <c r="BV1191" s="148" cm="1">
        <f t="array" aca="1" ref="BV1191" ca="1">-BV1190*INDIRECT(BV1178)/10000</f>
        <v>-10</v>
      </c>
      <c r="BW1191" s="148" cm="1">
        <f t="array" aca="1" ref="BW1191" ca="1">-BW1190*INDIRECT(BW1178)/10000</f>
        <v>-10</v>
      </c>
      <c r="BX1191" s="148" cm="1">
        <f t="array" aca="1" ref="BX1191" ca="1">-BX1190*INDIRECT(BX1178)/10000</f>
        <v>-10</v>
      </c>
      <c r="BY1191" s="148" cm="1">
        <f t="array" aca="1" ref="BY1191" ca="1">-BY1190*INDIRECT(BY1178)/10000</f>
        <v>-10</v>
      </c>
      <c r="BZ1191" s="148" cm="1">
        <f t="array" aca="1" ref="BZ1191" ca="1">-BZ1190*INDIRECT(BZ1178)/10000</f>
        <v>-10</v>
      </c>
      <c r="CA1191" s="148" cm="1">
        <f t="array" aca="1" ref="CA1191" ca="1">-CA1190*INDIRECT(CA1178)/10000</f>
        <v>-10</v>
      </c>
      <c r="CB1191" s="148" cm="1">
        <f t="array" aca="1" ref="CB1191" ca="1">-CB1190*INDIRECT(CB1178)/10000</f>
        <v>-10</v>
      </c>
      <c r="CC1191" s="148" cm="1">
        <f t="array" aca="1" ref="CC1191" ca="1">-CC1190*INDIRECT(CC1178)/10000</f>
        <v>-10</v>
      </c>
      <c r="CD1191" s="148" cm="1">
        <f t="array" aca="1" ref="CD1191" ca="1">-CD1190*INDIRECT(CD1178)/10000</f>
        <v>-10</v>
      </c>
      <c r="CE1191" s="148" cm="1">
        <f t="array" aca="1" ref="CE1191" ca="1">-CE1190*INDIRECT(CE1178)/10000</f>
        <v>-10</v>
      </c>
      <c r="CF1191" s="148" cm="1">
        <f t="array" aca="1" ref="CF1191" ca="1">-CF1190*INDIRECT(CF1178)/10000</f>
        <v>-10</v>
      </c>
      <c r="CG1191" s="148" cm="1">
        <f t="array" aca="1" ref="CG1191" ca="1">-CG1190*INDIRECT(CG1178)/10000</f>
        <v>-10</v>
      </c>
      <c r="CH1191" s="148" cm="1">
        <f t="array" aca="1" ref="CH1191" ca="1">-CH1190*INDIRECT(CH1178)/10000</f>
        <v>-10</v>
      </c>
      <c r="CI1191" s="148" cm="1">
        <f t="array" aca="1" ref="CI1191" ca="1">-CI1190*INDIRECT(CI1178)/10000</f>
        <v>-10</v>
      </c>
      <c r="CJ1191" s="148" cm="1">
        <f t="array" aca="1" ref="CJ1191" ca="1">-CJ1190*INDIRECT(CJ1178)/10000</f>
        <v>-10</v>
      </c>
      <c r="CK1191" s="148" cm="1">
        <f t="array" aca="1" ref="CK1191" ca="1">-CK1190*INDIRECT(CK1178)/10000</f>
        <v>-10</v>
      </c>
      <c r="CL1191" s="148" cm="1">
        <f t="array" aca="1" ref="CL1191" ca="1">-CL1190*INDIRECT(CL1178)/10000</f>
        <v>-10</v>
      </c>
      <c r="CM1191"/>
      <c r="CN1191" s="253"/>
      <c r="CO1191" s="148" t="e" cm="1">
        <f t="array" aca="1" ref="CO1191" ca="1">-CO1190*INDIRECT(CO1178)/10000</f>
        <v>#N/A</v>
      </c>
      <c r="CP1191" s="148" t="e" cm="1">
        <f t="array" aca="1" ref="CP1191" ca="1">-CP1190*INDIRECT(CP1178)/10000</f>
        <v>#N/A</v>
      </c>
      <c r="CQ1191" s="148" t="e" cm="1">
        <f t="array" aca="1" ref="CQ1191" ca="1">-CQ1190*INDIRECT(CQ1178)/10000</f>
        <v>#N/A</v>
      </c>
      <c r="CR1191" s="148" t="e" cm="1">
        <f t="array" aca="1" ref="CR1191" ca="1">-CR1190*INDIRECT(CR1178)/10000</f>
        <v>#N/A</v>
      </c>
      <c r="CS1191" s="148" t="e" cm="1">
        <f t="array" aca="1" ref="CS1191" ca="1">-CS1190*INDIRECT(CS1178)/10000</f>
        <v>#N/A</v>
      </c>
      <c r="CT1191" s="148" t="e" cm="1">
        <f t="array" aca="1" ref="CT1191" ca="1">-CT1190*INDIRECT(CT1178)/10000</f>
        <v>#N/A</v>
      </c>
      <c r="CU1191" s="148" t="e" cm="1">
        <f t="array" aca="1" ref="CU1191" ca="1">-CU1190*INDIRECT(CU1178)/10000</f>
        <v>#N/A</v>
      </c>
      <c r="CV1191" s="148" t="e" cm="1">
        <f t="array" aca="1" ref="CV1191" ca="1">-CV1190*INDIRECT(CV1178)/10000</f>
        <v>#N/A</v>
      </c>
      <c r="CW1191" s="148" t="e" cm="1">
        <f t="array" aca="1" ref="CW1191" ca="1">-CW1190*INDIRECT(CW1178)/10000</f>
        <v>#N/A</v>
      </c>
      <c r="CX1191" s="148" t="e" cm="1">
        <f t="array" aca="1" ref="CX1191" ca="1">-CX1190*INDIRECT(CX1178)/10000</f>
        <v>#N/A</v>
      </c>
      <c r="CY1191" s="148" t="e" cm="1">
        <f t="array" aca="1" ref="CY1191" ca="1">-CY1190*INDIRECT(CY1178)/10000</f>
        <v>#N/A</v>
      </c>
      <c r="CZ1191" s="148" t="e" cm="1">
        <f t="array" aca="1" ref="CZ1191" ca="1">-CZ1190*INDIRECT(CZ1178)/10000</f>
        <v>#N/A</v>
      </c>
      <c r="DA1191" s="148" t="e" cm="1">
        <f t="array" aca="1" ref="DA1191" ca="1">-DA1190*INDIRECT(DA1178)/10000</f>
        <v>#N/A</v>
      </c>
      <c r="DB1191" s="148" t="e" cm="1">
        <f t="array" aca="1" ref="DB1191" ca="1">-DB1190*INDIRECT(DB1178)/10000</f>
        <v>#N/A</v>
      </c>
      <c r="DC1191" s="148" t="e" cm="1">
        <f t="array" aca="1" ref="DC1191" ca="1">-DC1190*INDIRECT(DC1178)/10000</f>
        <v>#N/A</v>
      </c>
      <c r="DD1191" s="148" t="e" cm="1">
        <f t="array" aca="1" ref="DD1191" ca="1">-DD1190*INDIRECT(DD1178)/10000</f>
        <v>#N/A</v>
      </c>
      <c r="DE1191" s="148" t="e" cm="1">
        <f t="array" aca="1" ref="DE1191" ca="1">-DE1190*INDIRECT(DE1178)/10000</f>
        <v>#N/A</v>
      </c>
      <c r="DF1191" s="148" t="e" cm="1">
        <f t="array" aca="1" ref="DF1191" ca="1">-DF1190*INDIRECT(DF1178)/10000</f>
        <v>#N/A</v>
      </c>
      <c r="DG1191" s="148" t="e" cm="1">
        <f t="array" aca="1" ref="DG1191" ca="1">-DG1190*INDIRECT(DG1178)/10000</f>
        <v>#N/A</v>
      </c>
      <c r="DH1191" s="148" t="e" cm="1">
        <f t="array" aca="1" ref="DH1191" ca="1">-DH1190*INDIRECT(DH1178)/10000</f>
        <v>#N/A</v>
      </c>
      <c r="DI1191" s="148" t="e" cm="1">
        <f t="array" aca="1" ref="DI1191" ca="1">-DI1190*INDIRECT(DI1178)/10000</f>
        <v>#N/A</v>
      </c>
      <c r="DJ1191" s="148" t="e" cm="1">
        <f t="array" aca="1" ref="DJ1191" ca="1">-DJ1190*INDIRECT(DJ1178)/10000</f>
        <v>#N/A</v>
      </c>
      <c r="DK1191" s="148" t="e" cm="1">
        <f t="array" aca="1" ref="DK1191" ca="1">-DK1190*INDIRECT(DK1178)/10000</f>
        <v>#N/A</v>
      </c>
      <c r="DL1191" s="148" t="e" cm="1">
        <f t="array" aca="1" ref="DL1191" ca="1">-DL1190*INDIRECT(DL1178)/10000</f>
        <v>#N/A</v>
      </c>
      <c r="DM1191"/>
    </row>
    <row r="1192" spans="2:117" x14ac:dyDescent="0.4">
      <c r="B1192" s="8"/>
      <c r="C1192" s="8"/>
      <c r="D1192" t="s">
        <v>769</v>
      </c>
      <c r="E1192" s="8" t="str">
        <f t="shared" si="1378"/>
        <v>1192 FAPPER-S</v>
      </c>
      <c r="G1192" s="125"/>
      <c r="S1192" s="80"/>
      <c r="T1192" s="72"/>
      <c r="U1192" s="72"/>
      <c r="V1192" s="72"/>
      <c r="W1192" s="72"/>
      <c r="X1192" s="72"/>
      <c r="Y1192" s="72"/>
      <c r="Z1192" s="72"/>
      <c r="AA1192" s="72"/>
      <c r="AB1192" s="72"/>
      <c r="AC1192" s="72"/>
      <c r="AD1192" s="72"/>
      <c r="AE1192" s="72"/>
      <c r="AF1192" s="72"/>
      <c r="AG1192" s="72"/>
      <c r="AH1192" s="72"/>
      <c r="AI1192" s="72"/>
      <c r="AJ1192" s="72"/>
      <c r="AK1192" s="72"/>
      <c r="AL1192" s="72"/>
      <c r="AM1192" s="72"/>
      <c r="AN1192" s="72"/>
      <c r="AO1192" s="72"/>
      <c r="AP1192" s="72"/>
      <c r="AQ1192" s="72"/>
      <c r="AR1192" s="72"/>
      <c r="AS1192" s="72"/>
      <c r="AT1192" s="72"/>
      <c r="AU1192" s="72"/>
      <c r="AV1192" s="72"/>
      <c r="AW1192" s="72"/>
      <c r="AX1192" s="72"/>
      <c r="AY1192" s="72"/>
      <c r="AZ1192" s="72"/>
      <c r="BA1192" s="72"/>
      <c r="BB1192" s="72"/>
      <c r="BC1192" s="72"/>
      <c r="BD1192" s="72"/>
      <c r="BE1192" s="72"/>
      <c r="BF1192" s="72"/>
      <c r="BG1192" s="72"/>
      <c r="BH1192" s="72"/>
      <c r="BI1192" s="72"/>
      <c r="BJ1192" s="72"/>
      <c r="BK1192" s="72"/>
      <c r="BL1192" s="72"/>
      <c r="BM1192" s="72"/>
      <c r="BN1192" s="72"/>
      <c r="BO1192" s="72"/>
      <c r="BP1192" s="72"/>
      <c r="BQ1192" s="72"/>
      <c r="BR1192" s="72"/>
      <c r="BS1192" s="72"/>
      <c r="BT1192" s="72"/>
      <c r="BU1192" s="72"/>
      <c r="BV1192" s="72"/>
      <c r="BW1192" s="72"/>
      <c r="BX1192" s="72"/>
      <c r="BY1192" s="72"/>
      <c r="BZ1192" s="72"/>
      <c r="CA1192" s="72"/>
      <c r="CB1192" s="72"/>
      <c r="CC1192" s="72"/>
      <c r="CD1192" s="72"/>
      <c r="CE1192" s="72"/>
      <c r="CF1192" s="72"/>
      <c r="CG1192" s="72"/>
      <c r="CH1192" s="72"/>
      <c r="CI1192" s="72"/>
      <c r="CJ1192" s="72"/>
      <c r="CK1192" s="72"/>
      <c r="CL1192" s="72"/>
      <c r="CO1192" s="72"/>
      <c r="CP1192" s="72"/>
      <c r="CQ1192" s="72"/>
      <c r="CR1192" s="72"/>
      <c r="CS1192" s="72"/>
      <c r="CT1192" s="72"/>
      <c r="CU1192" s="72"/>
      <c r="CV1192" s="72"/>
      <c r="CW1192" s="72"/>
      <c r="CX1192" s="72"/>
      <c r="CY1192" s="72"/>
      <c r="CZ1192" s="72"/>
      <c r="DA1192" s="72"/>
      <c r="DB1192" s="72"/>
      <c r="DC1192" s="72"/>
      <c r="DD1192" s="72"/>
      <c r="DE1192" s="72"/>
      <c r="DF1192" s="72"/>
      <c r="DG1192" s="72"/>
      <c r="DH1192" s="72"/>
      <c r="DI1192" s="72"/>
      <c r="DJ1192" s="72"/>
      <c r="DK1192" s="72"/>
      <c r="DL1192" s="72"/>
    </row>
    <row r="1193" spans="2:117" x14ac:dyDescent="0.4">
      <c r="B1193" s="8"/>
      <c r="C1193" s="8"/>
      <c r="D1193" t="s">
        <v>769</v>
      </c>
      <c r="E1193" s="8" t="str">
        <f t="shared" si="1378"/>
        <v>1193 FAPPER-S</v>
      </c>
      <c r="G1193" s="95" t="s">
        <v>204</v>
      </c>
      <c r="H1193" s="12"/>
      <c r="S1193" s="72"/>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c r="DK1193" s="72"/>
      <c r="DL1193" s="72"/>
    </row>
    <row r="1194" spans="2:117" x14ac:dyDescent="0.4">
      <c r="B1194" s="8"/>
      <c r="C1194" s="8" t="s">
        <v>233</v>
      </c>
      <c r="D1194" t="s">
        <v>769</v>
      </c>
      <c r="E1194" s="8" t="str">
        <f t="shared" si="1378"/>
        <v>1194 FAPPER-S</v>
      </c>
      <c r="G1194" s="158" t="str">
        <f>"Depreciation - "&amp;SUBSTITUTE(G1184,":","")</f>
        <v>Depreciation - Revenue driven PP&amp;E</v>
      </c>
      <c r="I1194" s="80">
        <f>SUMIF($5:$5,I$2,1192:1192)</f>
        <v>0</v>
      </c>
      <c r="J1194" s="80"/>
      <c r="K1194" s="24">
        <f ca="1">SUMIF($3:$3,K$2,1194:1194)</f>
        <v>-22.346307030608596</v>
      </c>
      <c r="L1194" s="24">
        <f t="shared" ref="L1194:P1194" ca="1" si="1442">SUMIF($3:$3,L$2,1194:1194)</f>
        <v>-27.339881409670866</v>
      </c>
      <c r="M1194" s="24">
        <f t="shared" ca="1" si="1442"/>
        <v>-33.449335251280196</v>
      </c>
      <c r="N1194" s="24">
        <f t="shared" ca="1" si="1442"/>
        <v>-40.924026406228862</v>
      </c>
      <c r="O1194" s="24">
        <f t="shared" ca="1" si="1442"/>
        <v>-25.599773590130379</v>
      </c>
      <c r="P1194" s="24">
        <f t="shared" ca="1" si="1442"/>
        <v>-25.852401313787389</v>
      </c>
      <c r="R1194" s="24"/>
      <c r="S1194" s="80" cm="1">
        <f t="array" aca="1" ref="S1194" ca="1">(SUM(INDEX(1189:1189,1,MAX(COLUMN($R:$R),COLUMN()-($H1186*12-1))):S1191)/($H1186*12)+IF($R1196=0,0,SUM(INDEX(1194:1194,1,MAX(COLUMN($R:$R),COLUMN()-(($H1186-$H1187)*12))):S1196)/(($H1186)*12)))</f>
        <v>-1.6949152542372881</v>
      </c>
      <c r="T1194" s="80" cm="1">
        <f t="array" aca="1" ref="T1194" ca="1">(SUM(INDEX(1189:1189,1,MAX(COLUMN($R:$R),COLUMN()-($H1186*12-1))):T1191)/($H1186*12)+IF($R1196=0,0,SUM(INDEX(1194:1194,1,MAX(COLUMN($R:$R),COLUMN()-(($H1186-$H1187)*12))):T1196)/(($H1186)*12)))</f>
        <v>-1.7236426314277506</v>
      </c>
      <c r="U1194" s="80" cm="1">
        <f t="array" aca="1" ref="U1194" ca="1">(SUM(INDEX(1189:1189,1,MAX(COLUMN($R:$R),COLUMN()-($H1186*12-1))):U1191)/($H1186*12)+IF($R1196=0,0,SUM(INDEX(1194:1194,1,MAX(COLUMN($R:$R),COLUMN()-(($H1186-$H1187)*12))):U1196)/(($H1186)*12)))</f>
        <v>-1.7528569133163567</v>
      </c>
      <c r="V1194" s="80" cm="1">
        <f t="array" aca="1" ref="V1194" ca="1">(SUM(INDEX(1189:1189,1,MAX(COLUMN($R:$R),COLUMN()-($H1186*12-1))):V1191)/($H1186*12)+IF($R1196=0,0,SUM(INDEX(1194:1194,1,MAX(COLUMN($R:$R),COLUMN()-(($H1186-$H1187)*12))):V1196)/(($H1186)*12)))</f>
        <v>-1.7825663525251083</v>
      </c>
      <c r="W1194" s="80" cm="1">
        <f t="array" aca="1" ref="W1194" ca="1">(SUM(INDEX(1189:1189,1,MAX(COLUMN($R:$R),COLUMN()-($H1186*12-1))):W1191)/($H1186*12)+IF($R1196=0,0,SUM(INDEX(1194:1194,1,MAX(COLUMN($R:$R),COLUMN()-(($H1186-$H1187)*12))):W1196)/(($H1186)*12)))</f>
        <v>-1.8127793415509577</v>
      </c>
      <c r="X1194" s="80" cm="1">
        <f t="array" aca="1" ref="X1194" ca="1">(SUM(INDEX(1189:1189,1,MAX(COLUMN($R:$R),COLUMN()-($H1186*12-1))):X1191)/($H1186*12)+IF($R1196=0,0,SUM(INDEX(1194:1194,1,MAX(COLUMN($R:$R),COLUMN()-(($H1186-$H1187)*12))):X1196)/(($H1186)*12)))</f>
        <v>-1.8435044151365672</v>
      </c>
      <c r="Y1194" s="80" cm="1">
        <f t="array" aca="1" ref="Y1194" ca="1">(SUM(INDEX(1189:1189,1,MAX(COLUMN($R:$R),COLUMN()-($H1186*12-1))):Y1191)/($H1186*12)+IF($R1196=0,0,SUM(INDEX(1194:1194,1,MAX(COLUMN($R:$R),COLUMN()-(($H1186-$H1187)*12))):Y1196)/(($H1186)*12)))</f>
        <v>-1.8747502526812547</v>
      </c>
      <c r="Z1194" s="80" cm="1">
        <f t="array" aca="1" ref="Z1194" ca="1">(SUM(INDEX(1189:1189,1,MAX(COLUMN($R:$R),COLUMN()-($H1186*12-1))):Z1191)/($H1186*12)+IF($R1196=0,0,SUM(INDEX(1194:1194,1,MAX(COLUMN($R:$R),COLUMN()-(($H1186-$H1187)*12))):Z1196)/(($H1186)*12)))</f>
        <v>-1.9065256806928015</v>
      </c>
      <c r="AA1194" s="80" cm="1">
        <f t="array" aca="1" ref="AA1194" ca="1">(SUM(INDEX(1189:1189,1,MAX(COLUMN($R:$R),COLUMN()-($H1186*12-1))):AA1191)/($H1186*12)+IF($R1196=0,0,SUM(INDEX(1194:1194,1,MAX(COLUMN($R:$R),COLUMN()-(($H1186-$H1187)*12))):AA1196)/(($H1186)*12)))</f>
        <v>-1.938839675280815</v>
      </c>
      <c r="AB1194" s="80" cm="1">
        <f t="array" aca="1" ref="AB1194" ca="1">(SUM(INDEX(1189:1189,1,MAX(COLUMN($R:$R),COLUMN()-($H1186*12-1))):AB1191)/($H1186*12)+IF($R1196=0,0,SUM(INDEX(1194:1194,1,MAX(COLUMN($R:$R),COLUMN()-(($H1186-$H1187)*12))):AB1196)/(($H1186)*12)))</f>
        <v>-1.9717013646923542</v>
      </c>
      <c r="AC1194" s="80" cm="1">
        <f t="array" aca="1" ref="AC1194" ca="1">(SUM(INDEX(1189:1189,1,MAX(COLUMN($R:$R),COLUMN()-($H1186*12-1))):AC1191)/($H1186*12)+IF($R1196=0,0,SUM(INDEX(1194:1194,1,MAX(COLUMN($R:$R),COLUMN()-(($H1186-$H1187)*12))):AC1196)/(($H1186)*12)))</f>
        <v>-2.0051200318905296</v>
      </c>
      <c r="AD1194" s="80" cm="1">
        <f t="array" aca="1" ref="AD1194" ca="1">(SUM(INDEX(1189:1189,1,MAX(COLUMN($R:$R),COLUMN()-($H1186*12-1))):AD1191)/($H1186*12)+IF($R1196=0,0,SUM(INDEX(1194:1194,1,MAX(COLUMN($R:$R),COLUMN()-(($H1186-$H1187)*12))):AD1196)/(($H1186)*12)))</f>
        <v>-2.0391051171768102</v>
      </c>
      <c r="AE1194" s="80" cm="1">
        <f t="array" aca="1" ref="AE1194" ca="1">(SUM(INDEX(1189:1189,1,MAX(COLUMN($R:$R),COLUMN()-($H1186*12-1))):AE1191)/($H1186*12)+IF($R1196=0,0,SUM(INDEX(1194:1194,1,MAX(COLUMN($R:$R),COLUMN()-(($H1186-$H1187)*12))):AE1196)/(($H1186)*12)))</f>
        <v>-2.0736662208577727</v>
      </c>
      <c r="AF1194" s="80" cm="1">
        <f t="array" aca="1" ref="AF1194" ca="1">(SUM(INDEX(1189:1189,1,MAX(COLUMN($R:$R),COLUMN()-($H1186*12-1))):AF1191)/($H1186*12)+IF($R1196=0,0,SUM(INDEX(1194:1194,1,MAX(COLUMN($R:$R),COLUMN()-(($H1186-$H1187)*12))):AF1196)/(($H1186)*12)))</f>
        <v>-2.108813105957057</v>
      </c>
      <c r="AG1194" s="80" cm="1">
        <f t="array" aca="1" ref="AG1194" ca="1">(SUM(INDEX(1189:1189,1,MAX(COLUMN($R:$R),COLUMN()-($H1186*12-1))):AG1191)/($H1186*12)+IF($R1196=0,0,SUM(INDEX(1194:1194,1,MAX(COLUMN($R:$R),COLUMN()-(($H1186-$H1187)*12))):AG1196)/(($H1186)*12)))</f>
        <v>-2.1445557009732785</v>
      </c>
      <c r="AH1194" s="80" cm="1">
        <f t="array" aca="1" ref="AH1194" ca="1">(SUM(INDEX(1189:1189,1,MAX(COLUMN($R:$R),COLUMN()-($H1186*12-1))):AH1191)/($H1186*12)+IF($R1196=0,0,SUM(INDEX(1194:1194,1,MAX(COLUMN($R:$R),COLUMN()-(($H1186-$H1187)*12))):AH1196)/(($H1186)*12)))</f>
        <v>-2.18090410268469</v>
      </c>
      <c r="AI1194" s="80" cm="1">
        <f t="array" aca="1" ref="AI1194" ca="1">(SUM(INDEX(1189:1189,1,MAX(COLUMN($R:$R),COLUMN()-($H1186*12-1))):AI1191)/($H1186*12)+IF($R1196=0,0,SUM(INDEX(1194:1194,1,MAX(COLUMN($R:$R),COLUMN()-(($H1186-$H1187)*12))):AI1196)/(($H1186)*12)))</f>
        <v>-2.2178685790013799</v>
      </c>
      <c r="AJ1194" s="80" cm="1">
        <f t="array" aca="1" ref="AJ1194" ca="1">(SUM(INDEX(1189:1189,1,MAX(COLUMN($R:$R),COLUMN()-($H1186*12-1))):AJ1191)/($H1186*12)+IF($R1196=0,0,SUM(INDEX(1194:1194,1,MAX(COLUMN($R:$R),COLUMN()-(($H1186-$H1187)*12))):AJ1196)/(($H1186)*12)))</f>
        <v>-2.2554595718658095</v>
      </c>
      <c r="AK1194" s="80" cm="1">
        <f t="array" aca="1" ref="AK1194" ca="1">(SUM(INDEX(1189:1189,1,MAX(COLUMN($R:$R),COLUMN()-($H1186*12-1))):AK1191)/($H1186*12)+IF($R1196=0,0,SUM(INDEX(1194:1194,1,MAX(COLUMN($R:$R),COLUMN()-(($H1186-$H1187)*12))):AK1196)/(($H1186)*12)))</f>
        <v>-2.2936877002025184</v>
      </c>
      <c r="AL1194" s="80" cm="1">
        <f t="array" aca="1" ref="AL1194" ca="1">(SUM(INDEX(1189:1189,1,MAX(COLUMN($R:$R),COLUMN()-($H1186*12-1))):AL1191)/($H1186*12)+IF($R1196=0,0,SUM(INDEX(1194:1194,1,MAX(COLUMN($R:$R),COLUMN()-(($H1186-$H1187)*12))):AL1196)/(($H1186)*12)))</f>
        <v>-2.3325637629178151</v>
      </c>
      <c r="AM1194" s="80" cm="1">
        <f t="array" aca="1" ref="AM1194" ca="1">(SUM(INDEX(1189:1189,1,MAX(COLUMN($R:$R),COLUMN()-($H1186*12-1))):AM1191)/($H1186*12)+IF($R1196=0,0,SUM(INDEX(1194:1194,1,MAX(COLUMN($R:$R),COLUMN()-(($H1186-$H1187)*12))):AM1196)/(($H1186)*12)))</f>
        <v>-2.3720987419503206</v>
      </c>
      <c r="AN1194" s="80" cm="1">
        <f t="array" aca="1" ref="AN1194" ca="1">(SUM(INDEX(1189:1189,1,MAX(COLUMN($R:$R),COLUMN()-($H1186*12-1))):AN1191)/($H1186*12)+IF($R1196=0,0,SUM(INDEX(1194:1194,1,MAX(COLUMN($R:$R),COLUMN()-(($H1186-$H1187)*12))):AN1196)/(($H1186)*12)))</f>
        <v>-2.4123038053732073</v>
      </c>
      <c r="AO1194" s="80" cm="1">
        <f t="array" aca="1" ref="AO1194" ca="1">(SUM(INDEX(1189:1189,1,MAX(COLUMN($R:$R),COLUMN()-($H1186*12-1))):AO1191)/($H1186*12)+IF($R1196=0,0,SUM(INDEX(1194:1194,1,MAX(COLUMN($R:$R),COLUMN()-(($H1186-$H1187)*12))):AO1196)/(($H1186)*12)))</f>
        <v>-2.4531903105490245</v>
      </c>
      <c r="AP1194" s="80" cm="1">
        <f t="array" aca="1" ref="AP1194" ca="1">(SUM(INDEX(1189:1189,1,MAX(COLUMN($R:$R),COLUMN()-($H1186*12-1))):AP1191)/($H1186*12)+IF($R1196=0,0,SUM(INDEX(1194:1194,1,MAX(COLUMN($R:$R),COLUMN()-(($H1186-$H1187)*12))):AP1196)/(($H1186)*12)))</f>
        <v>-2.4947698073379909</v>
      </c>
      <c r="AQ1194" s="80" cm="1">
        <f t="array" aca="1" ref="AQ1194" ca="1">(SUM(INDEX(1189:1189,1,MAX(COLUMN($R:$R),COLUMN()-($H1186*12-1))):AQ1191)/($H1186*12)+IF($R1196=0,0,SUM(INDEX(1194:1194,1,MAX(COLUMN($R:$R),COLUMN()-(($H1186-$H1187)*12))):AQ1196)/(($H1186)*12)))</f>
        <v>-2.5370540413606686</v>
      </c>
      <c r="AR1194" s="80" cm="1">
        <f t="array" aca="1" ref="AR1194" ca="1">(SUM(INDEX(1189:1189,1,MAX(COLUMN($R:$R),COLUMN()-($H1186*12-1))):AR1191)/($H1186*12)+IF($R1196=0,0,SUM(INDEX(1194:1194,1,MAX(COLUMN($R:$R),COLUMN()-(($H1186-$H1187)*12))):AR1196)/(($H1186)*12)))</f>
        <v>-2.5800549573159346</v>
      </c>
      <c r="AS1194" s="80" cm="1">
        <f t="array" aca="1" ref="AS1194" ca="1">(SUM(INDEX(1189:1189,1,MAX(COLUMN($R:$R),COLUMN()-($H1186*12-1))):AS1191)/($H1186*12)+IF($R1196=0,0,SUM(INDEX(1194:1194,1,MAX(COLUMN($R:$R),COLUMN()-(($H1186-$H1187)*12))):AS1196)/(($H1186)*12)))</f>
        <v>-2.6237847023551875</v>
      </c>
      <c r="AT1194" s="80" cm="1">
        <f t="array" aca="1" ref="AT1194" ca="1">(SUM(INDEX(1189:1189,1,MAX(COLUMN($R:$R),COLUMN()-($H1186*12-1))):AT1191)/($H1186*12)+IF($R1196=0,0,SUM(INDEX(1194:1194,1,MAX(COLUMN($R:$R),COLUMN()-(($H1186-$H1187)*12))):AT1196)/(($H1186)*12)))</f>
        <v>-2.6682556295137498</v>
      </c>
      <c r="AU1194" s="80" cm="1">
        <f t="array" aca="1" ref="AU1194" ca="1">(SUM(INDEX(1189:1189,1,MAX(COLUMN($R:$R),COLUMN()-($H1186*12-1))):AU1191)/($H1186*12)+IF($R1196=0,0,SUM(INDEX(1194:1194,1,MAX(COLUMN($R:$R),COLUMN()-(($H1186-$H1187)*12))):AU1196)/(($H1186)*12)))</f>
        <v>-2.7134803012004238</v>
      </c>
      <c r="AV1194" s="80" cm="1">
        <f t="array" aca="1" ref="AV1194" ca="1">(SUM(INDEX(1189:1189,1,MAX(COLUMN($R:$R),COLUMN()-($H1186*12-1))):AV1191)/($H1186*12)+IF($R1196=0,0,SUM(INDEX(1194:1194,1,MAX(COLUMN($R:$R),COLUMN()-(($H1186-$H1187)*12))):AV1196)/(($H1186)*12)))</f>
        <v>-2.7594714927461936</v>
      </c>
      <c r="AW1194" s="80" cm="1">
        <f t="array" aca="1" ref="AW1194" ca="1">(SUM(INDEX(1189:1189,1,MAX(COLUMN($R:$R),COLUMN()-($H1186*12-1))):AW1191)/($H1186*12)+IF($R1196=0,0,SUM(INDEX(1194:1194,1,MAX(COLUMN($R:$R),COLUMN()-(($H1186-$H1187)*12))):AW1196)/(($H1186)*12)))</f>
        <v>-2.8062421960130783</v>
      </c>
      <c r="AX1194" s="80" cm="1">
        <f t="array" aca="1" ref="AX1194" ca="1">(SUM(INDEX(1189:1189,1,MAX(COLUMN($R:$R),COLUMN()-($H1186*12-1))):AX1191)/($H1186*12)+IF($R1196=0,0,SUM(INDEX(1194:1194,1,MAX(COLUMN($R:$R),COLUMN()-(($H1186-$H1187)*12))):AX1196)/(($H1186)*12)))</f>
        <v>-2.8538056230641473</v>
      </c>
      <c r="AY1194" s="80" cm="1">
        <f t="array" aca="1" ref="AY1194" ca="1">(SUM(INDEX(1189:1189,1,MAX(COLUMN($R:$R),COLUMN()-($H1186*12-1))):AY1191)/($H1186*12)+IF($R1196=0,0,SUM(INDEX(1194:1194,1,MAX(COLUMN($R:$R),COLUMN()-(($H1186-$H1187)*12))):AY1196)/(($H1186)*12)))</f>
        <v>-2.9021752098957432</v>
      </c>
      <c r="AZ1194" s="80" cm="1">
        <f t="array" aca="1" ref="AZ1194" ca="1">(SUM(INDEX(1189:1189,1,MAX(COLUMN($R:$R),COLUMN()-($H1186*12-1))):AZ1191)/($H1186*12)+IF($R1196=0,0,SUM(INDEX(1194:1194,1,MAX(COLUMN($R:$R),COLUMN()-(($H1186-$H1187)*12))):AZ1196)/(($H1186)*12)))</f>
        <v>-2.9513646202329591</v>
      </c>
      <c r="BA1194" s="80" cm="1">
        <f t="array" aca="1" ref="BA1194" ca="1">(SUM(INDEX(1189:1189,1,MAX(COLUMN($R:$R),COLUMN()-($H1186*12-1))):BA1191)/($H1186*12)+IF($R1196=0,0,SUM(INDEX(1194:1194,1,MAX(COLUMN($R:$R),COLUMN()-(($H1186-$H1187)*12))):BA1196)/(($H1186)*12)))</f>
        <v>-3.0013877493894503</v>
      </c>
      <c r="BB1194" s="80" cm="1">
        <f t="array" aca="1" ref="BB1194" ca="1">(SUM(INDEX(1189:1189,1,MAX(COLUMN($R:$R),COLUMN()-($H1186*12-1))):BB1191)/($H1186*12)+IF($R1196=0,0,SUM(INDEX(1194:1194,1,MAX(COLUMN($R:$R),COLUMN()-(($H1186-$H1187)*12))):BB1196)/(($H1186)*12)))</f>
        <v>-3.052258728192661</v>
      </c>
      <c r="BC1194" s="80" cm="1">
        <f t="array" aca="1" ref="BC1194" ca="1">(SUM(INDEX(1189:1189,1,MAX(COLUMN($R:$R),COLUMN()-($H1186*12-1))):BC1191)/($H1186*12)+IF($R1196=0,0,SUM(INDEX(1194:1194,1,MAX(COLUMN($R:$R),COLUMN()-(($H1186-$H1187)*12))):BC1196)/(($H1186)*12)))</f>
        <v>-3.1039919269755871</v>
      </c>
      <c r="BD1194" s="80" cm="1">
        <f t="array" aca="1" ref="BD1194" ca="1">(SUM(INDEX(1189:1189,1,MAX(COLUMN($R:$R),COLUMN()-($H1186*12-1))):BD1191)/($H1186*12)+IF($R1196=0,0,SUM(INDEX(1194:1194,1,MAX(COLUMN($R:$R),COLUMN()-(($H1186-$H1187)*12))):BD1196)/(($H1186)*12)))</f>
        <v>-3.1566019596361903</v>
      </c>
      <c r="BE1194" s="80" cm="1">
        <f t="array" aca="1" ref="BE1194" ca="1">(SUM(INDEX(1189:1189,1,MAX(COLUMN($R:$R),COLUMN()-($H1186*12-1))):BE1191)/($H1186*12)+IF($R1196=0,0,SUM(INDEX(1194:1194,1,MAX(COLUMN($R:$R),COLUMN()-(($H1186-$H1187)*12))):BE1196)/(($H1186)*12)))</f>
        <v>-3.2101036877656175</v>
      </c>
      <c r="BF1194" s="80" cm="1">
        <f t="array" aca="1" ref="BF1194" ca="1">(SUM(INDEX(1189:1189,1,MAX(COLUMN($R:$R),COLUMN()-($H1186*12-1))):BF1191)/($H1186*12)+IF($R1196=0,0,SUM(INDEX(1194:1194,1,MAX(COLUMN($R:$R),COLUMN()-(($H1186-$H1187)*12))):BF1196)/(($H1186)*12)))</f>
        <v>-3.2645122248463907</v>
      </c>
      <c r="BG1194" s="80" cm="1">
        <f t="array" aca="1" ref="BG1194" ca="1">(SUM(INDEX(1189:1189,1,MAX(COLUMN($R:$R),COLUMN()-($H1186*12-1))):BG1191)/($H1186*12)+IF($R1196=0,0,SUM(INDEX(1194:1194,1,MAX(COLUMN($R:$R),COLUMN()-(($H1186-$H1187)*12))):BG1196)/(($H1186)*12)))</f>
        <v>-3.3198429405217533</v>
      </c>
      <c r="BH1194" s="80" cm="1">
        <f t="array" aca="1" ref="BH1194" ca="1">(SUM(INDEX(1189:1189,1,MAX(COLUMN($R:$R),COLUMN()-($H1186*12-1))):BH1191)/($H1186*12)+IF($R1196=0,0,SUM(INDEX(1194:1194,1,MAX(COLUMN($R:$R),COLUMN()-(($H1186-$H1187)*12))):BH1196)/(($H1186)*12)))</f>
        <v>-3.376111464937376</v>
      </c>
      <c r="BI1194" s="80" cm="1">
        <f t="array" aca="1" ref="BI1194" ca="1">(SUM(INDEX(1189:1189,1,MAX(COLUMN($R:$R),COLUMN()-($H1186*12-1))):BI1191)/($H1186*12)+IF($R1196=0,0,SUM(INDEX(1194:1194,1,MAX(COLUMN($R:$R),COLUMN()-(($H1186-$H1187)*12))):BI1196)/(($H1186)*12)))</f>
        <v>-3.433333693156654</v>
      </c>
      <c r="BJ1194" s="80" cm="1">
        <f t="array" aca="1" ref="BJ1194" ca="1">(SUM(INDEX(1189:1189,1,MAX(COLUMN($R:$R),COLUMN()-($H1186*12-1))):BJ1191)/($H1186*12)+IF($R1196=0,0,SUM(INDEX(1194:1194,1,MAX(COLUMN($R:$R),COLUMN()-(($H1186-$H1187)*12))):BJ1196)/(($H1186)*12)))</f>
        <v>-3.4915257896508347</v>
      </c>
      <c r="BK1194" s="80" cm="1">
        <f t="array" aca="1" ref="BK1194" ca="1">(SUM(INDEX(1189:1189,1,MAX(COLUMN($R:$R),COLUMN()-($H1186*12-1))):BK1191)/($H1186*12)+IF($R1196=0,0,SUM(INDEX(1194:1194,1,MAX(COLUMN($R:$R),COLUMN()-(($H1186-$H1187)*12))):BK1196)/(($H1186)*12)))</f>
        <v>-3.550704192865255</v>
      </c>
      <c r="BL1194" s="80" cm="1">
        <f t="array" aca="1" ref="BL1194" ca="1">(SUM(INDEX(1189:1189,1,MAX(COLUMN($R:$R),COLUMN()-($H1186*12-1))):BL1191)/($H1186*12)+IF($R1196=0,0,SUM(INDEX(1194:1194,1,MAX(COLUMN($R:$R),COLUMN()-(($H1186-$H1187)*12))):BL1196)/(($H1186)*12)))</f>
        <v>-3.6108856198629713</v>
      </c>
      <c r="BM1194" s="80" cm="1">
        <f t="array" aca="1" ref="BM1194" ca="1">(SUM(INDEX(1189:1189,1,MAX(COLUMN($R:$R),COLUMN()-($H1186*12-1))):BM1191)/($H1186*12)+IF($R1196=0,0,SUM(INDEX(1194:1194,1,MAX(COLUMN($R:$R),COLUMN()-(($H1186-$H1187)*12))):BM1196)/(($H1186)*12)))</f>
        <v>-3.6720870710470894</v>
      </c>
      <c r="BN1194" s="80" cm="1">
        <f t="array" aca="1" ref="BN1194" ca="1">(SUM(INDEX(1189:1189,1,MAX(COLUMN($R:$R),COLUMN()-($H1186*12-1))):BN1191)/($H1186*12)+IF($R1196=0,0,SUM(INDEX(1194:1194,1,MAX(COLUMN($R:$R),COLUMN()-(($H1186-$H1187)*12))):BN1196)/(($H1186)*12)))</f>
        <v>-3.7343258349631423</v>
      </c>
      <c r="BO1194" s="80" cm="1">
        <f t="array" aca="1" ref="BO1194" ca="1">(SUM(INDEX(1189:1189,1,MAX(COLUMN($R:$R),COLUMN()-($H1186*12-1))):BO1191)/($H1186*12)+IF($R1196=0,0,SUM(INDEX(1194:1194,1,MAX(COLUMN($R:$R),COLUMN()-(($H1186-$H1187)*12))):BO1196)/(($H1186)*12)))</f>
        <v>-2.1027042389455679</v>
      </c>
      <c r="BP1194" s="80" cm="1">
        <f t="array" aca="1" ref="BP1194" ca="1">(SUM(INDEX(1189:1189,1,MAX(COLUMN($R:$R),COLUMN()-($H1186*12-1))):BP1191)/($H1186*12)+IF($R1196=0,0,SUM(INDEX(1194:1194,1,MAX(COLUMN($R:$R),COLUMN()-(($H1186-$H1187)*12))):BP1196)/(($H1186)*12)))</f>
        <v>-2.1096159166524879</v>
      </c>
      <c r="BQ1194" s="80" cm="1">
        <f t="array" aca="1" ref="BQ1194" ca="1">(SUM(INDEX(1189:1189,1,MAX(COLUMN($R:$R),COLUMN()-($H1186*12-1))):BQ1191)/($H1186*12)+IF($R1196=0,0,SUM(INDEX(1194:1194,1,MAX(COLUMN($R:$R),COLUMN()-(($H1186-$H1187)*12))):BQ1196)/(($H1186)*12)))</f>
        <v>-2.116157836741043</v>
      </c>
      <c r="BR1194" s="80" cm="1">
        <f t="array" aca="1" ref="BR1194" ca="1">(SUM(INDEX(1189:1189,1,MAX(COLUMN($R:$R),COLUMN()-($H1186*12-1))):BR1191)/($H1186*12)+IF($R1196=0,0,SUM(INDEX(1194:1194,1,MAX(COLUMN($R:$R),COLUMN()-(($H1186-$H1187)*12))):BR1196)/(($H1186)*12)))</f>
        <v>-2.1223154795109531</v>
      </c>
      <c r="BS1194" s="80" cm="1">
        <f t="array" aca="1" ref="BS1194" ca="1">(SUM(INDEX(1189:1189,1,MAX(COLUMN($R:$R),COLUMN()-($H1186*12-1))):BS1191)/($H1186*12)+IF($R1196=0,0,SUM(INDEX(1194:1194,1,MAX(COLUMN($R:$R),COLUMN()-(($H1186-$H1187)*12))):BS1196)/(($H1186)*12)))</f>
        <v>-2.128073939290374</v>
      </c>
      <c r="BT1194" s="80" cm="1">
        <f t="array" aca="1" ref="BT1194" ca="1">(SUM(INDEX(1189:1189,1,MAX(COLUMN($R:$R),COLUMN()-($H1186*12-1))):BT1191)/($H1186*12)+IF($R1196=0,0,SUM(INDEX(1194:1194,1,MAX(COLUMN($R:$R),COLUMN()-(($H1186-$H1187)*12))):BT1196)/(($H1186)*12)))</f>
        <v>-2.1334179155232453</v>
      </c>
      <c r="BU1194" s="80" cm="1">
        <f t="array" aca="1" ref="BU1194" ca="1">(SUM(INDEX(1189:1189,1,MAX(COLUMN($R:$R),COLUMN()-($H1186*12-1))):BU1191)/($H1186*12)+IF($R1196=0,0,SUM(INDEX(1194:1194,1,MAX(COLUMN($R:$R),COLUMN()-(($H1186-$H1187)*12))):BU1196)/(($H1186)*12)))</f>
        <v>-2.1383317036653926</v>
      </c>
      <c r="BV1194" s="80" cm="1">
        <f t="array" aca="1" ref="BV1194" ca="1">(SUM(INDEX(1189:1189,1,MAX(COLUMN($R:$R),COLUMN()-($H1186*12-1))):BV1191)/($H1186*12)+IF($R1196=0,0,SUM(INDEX(1194:1194,1,MAX(COLUMN($R:$R),COLUMN()-(($H1186-$H1187)*12))):BV1196)/(($H1186)*12)))</f>
        <v>-2.1427991858854627</v>
      </c>
      <c r="BW1194" s="80" cm="1">
        <f t="array" aca="1" ref="BW1194" ca="1">(SUM(INDEX(1189:1189,1,MAX(COLUMN($R:$R),COLUMN()-($H1186*12-1))):BW1191)/($H1186*12)+IF($R1196=0,0,SUM(INDEX(1194:1194,1,MAX(COLUMN($R:$R),COLUMN()-(($H1186-$H1187)*12))):BW1196)/(($H1186)*12)))</f>
        <v>-2.146803821566694</v>
      </c>
      <c r="BX1194" s="80" cm="1">
        <f t="array" aca="1" ref="BX1194" ca="1">(SUM(INDEX(1189:1189,1,MAX(COLUMN($R:$R),COLUMN()-($H1186*12-1))):BX1191)/($H1186*12)+IF($R1196=0,0,SUM(INDEX(1194:1194,1,MAX(COLUMN($R:$R),COLUMN()-(($H1186-$H1187)*12))):BX1196)/(($H1186)*12)))</f>
        <v>-2.1503286376054378</v>
      </c>
      <c r="BY1194" s="80" cm="1">
        <f t="array" aca="1" ref="BY1194" ca="1">(SUM(INDEX(1189:1189,1,MAX(COLUMN($R:$R),COLUMN()-($H1186*12-1))):BY1191)/($H1186*12)+IF($R1196=0,0,SUM(INDEX(1194:1194,1,MAX(COLUMN($R:$R),COLUMN()-(($H1186-$H1187)*12))):BY1196)/(($H1186)*12)))</f>
        <v>-2.1533562185022697</v>
      </c>
      <c r="BZ1194" s="80" cm="1">
        <f t="array" aca="1" ref="BZ1194" ca="1">(SUM(INDEX(1189:1189,1,MAX(COLUMN($R:$R),COLUMN()-($H1186*12-1))):BZ1191)/($H1186*12)+IF($R1196=0,0,SUM(INDEX(1194:1194,1,MAX(COLUMN($R:$R),COLUMN()-(($H1186-$H1187)*12))):BZ1196)/(($H1186)*12)))</f>
        <v>-2.1558686962414515</v>
      </c>
      <c r="CA1194" s="80" cm="1">
        <f t="array" aca="1" ref="CA1194" ca="1">(SUM(INDEX(1189:1189,1,MAX(COLUMN($R:$R),COLUMN()-($H1186*12-1))):CA1191)/($H1186*12)+IF($R1196=0,0,SUM(INDEX(1194:1194,1,MAX(COLUMN($R:$R),COLUMN()-(($H1186-$H1187)*12))):CA1196)/(($H1186)*12)))</f>
        <v>-2.1578477399544123</v>
      </c>
      <c r="CB1194" s="80" cm="1">
        <f t="array" aca="1" ref="CB1194" ca="1">(SUM(INDEX(1189:1189,1,MAX(COLUMN($R:$R),COLUMN()-($H1186*12-1))):CB1191)/($H1186*12)+IF($R1196=0,0,SUM(INDEX(1194:1194,1,MAX(COLUMN($R:$R),COLUMN()-(($H1186-$H1187)*12))):CB1196)/(($H1186)*12)))</f>
        <v>-2.159274545362829</v>
      </c>
      <c r="CC1194" s="80" cm="1">
        <f t="array" aca="1" ref="CC1194" ca="1">(SUM(INDEX(1189:1189,1,MAX(COLUMN($R:$R),COLUMN()-($H1186*12-1))):CC1191)/($H1186*12)+IF($R1196=0,0,SUM(INDEX(1194:1194,1,MAX(COLUMN($R:$R),COLUMN()-(($H1186-$H1187)*12))):CC1196)/(($H1186)*12)))</f>
        <v>-2.1601298239968254</v>
      </c>
      <c r="CD1194" s="80" cm="1">
        <f t="array" aca="1" ref="CD1194" ca="1">(SUM(INDEX(1189:1189,1,MAX(COLUMN($R:$R),COLUMN()-($H1186*12-1))):CD1191)/($H1186*12)+IF($R1196=0,0,SUM(INDEX(1194:1194,1,MAX(COLUMN($R:$R),COLUMN()-(($H1186-$H1187)*12))):CD1196)/(($H1186)*12)))</f>
        <v>-2.1603937921836658</v>
      </c>
      <c r="CE1194" s="80" cm="1">
        <f t="array" aca="1" ref="CE1194" ca="1">(SUM(INDEX(1189:1189,1,MAX(COLUMN($R:$R),COLUMN()-($H1186*12-1))):CE1191)/($H1186*12)+IF($R1196=0,0,SUM(INDEX(1194:1194,1,MAX(COLUMN($R:$R),COLUMN()-(($H1186-$H1187)*12))):CE1196)/(($H1186)*12)))</f>
        <v>-2.1600461598022922</v>
      </c>
      <c r="CF1194" s="80" cm="1">
        <f t="array" aca="1" ref="CF1194" ca="1">(SUM(INDEX(1189:1189,1,MAX(COLUMN($R:$R),COLUMN()-($H1186*12-1))):CF1191)/($H1186*12)+IF($R1196=0,0,SUM(INDEX(1194:1194,1,MAX(COLUMN($R:$R),COLUMN()-(($H1186-$H1187)*12))):CF1196)/(($H1186)*12)))</f>
        <v>-2.159066118798918</v>
      </c>
      <c r="CG1194" s="80" cm="1">
        <f t="array" aca="1" ref="CG1194" ca="1">(SUM(INDEX(1189:1189,1,MAX(COLUMN($R:$R),COLUMN()-($H1186*12-1))):CG1191)/($H1186*12)+IF($R1196=0,0,SUM(INDEX(1194:1194,1,MAX(COLUMN($R:$R),COLUMN()-(($H1186-$H1187)*12))):CG1196)/(($H1186)*12)))</f>
        <v>-2.1574323314588009</v>
      </c>
      <c r="CH1194" s="80" cm="1">
        <f t="array" aca="1" ref="CH1194" ca="1">(SUM(INDEX(1189:1189,1,MAX(COLUMN($R:$R),COLUMN()-($H1186*12-1))):CH1191)/($H1186*12)+IF($R1196=0,0,SUM(INDEX(1194:1194,1,MAX(COLUMN($R:$R),COLUMN()-(($H1186-$H1187)*12))):CH1196)/(($H1186)*12)))</f>
        <v>-2.1551229184292469</v>
      </c>
      <c r="CI1194" s="80" cm="1">
        <f t="array" aca="1" ref="CI1194" ca="1">(SUM(INDEX(1189:1189,1,MAX(COLUMN($R:$R),COLUMN()-($H1186*12-1))):CI1191)/($H1186*12)+IF($R1196=0,0,SUM(INDEX(1194:1194,1,MAX(COLUMN($R:$R),COLUMN()-(($H1186-$H1187)*12))):CI1196)/(($H1186)*12)))</f>
        <v>-2.1521154464887622</v>
      </c>
      <c r="CJ1194" s="80" cm="1">
        <f t="array" aca="1" ref="CJ1194" ca="1">(SUM(INDEX(1189:1189,1,MAX(COLUMN($R:$R),COLUMN()-($H1186*12-1))):CJ1191)/($H1186*12)+IF($R1196=0,0,SUM(INDEX(1194:1194,1,MAX(COLUMN($R:$R),COLUMN()-(($H1186-$H1187)*12))):CJ1196)/(($H1186)*12)))</f>
        <v>-2.1483869160572104</v>
      </c>
      <c r="CK1194" s="80" cm="1">
        <f t="array" aca="1" ref="CK1194" ca="1">(SUM(INDEX(1189:1189,1,MAX(COLUMN($R:$R),COLUMN()-($H1186*12-1))):CK1191)/($H1186*12)+IF($R1196=0,0,SUM(INDEX(1194:1194,1,MAX(COLUMN($R:$R),COLUMN()-(($H1186-$H1187)*12))):CK1196)/(($H1186)*12)))</f>
        <v>-2.1439137484416846</v>
      </c>
      <c r="CL1194" s="80" cm="1">
        <f t="array" aca="1" ref="CL1194" ca="1">(SUM(INDEX(1189:1189,1,MAX(COLUMN($R:$R),COLUMN()-($H1186*12-1))):CL1191)/($H1186*12)+IF($R1196=0,0,SUM(INDEX(1194:1194,1,MAX(COLUMN($R:$R),COLUMN()-(($H1186-$H1187)*12))):CL1196)/(($H1186)*12)))</f>
        <v>-2.1386717728127471</v>
      </c>
      <c r="CN1194" s="80"/>
      <c r="CO1194" s="80" t="e" cm="1">
        <f t="array" aca="1" ref="CO1194" ca="1">(SUM(INDEX(1189:1189,1,MAX(COLUMN($CN:$CN),COLUMN()-($H1186*4-1))):CO1191)/($H1186*4)-IF($CN1196=0,0,SUM(INDEX(1194:1194,1,MAX(COLUMN($CN:$CN),COLUMN()-(($H1186-$H1187)*4))):CO1196)/(($H1186)*4)))</f>
        <v>#N/A</v>
      </c>
      <c r="CP1194" s="80" t="e" cm="1">
        <f t="array" aca="1" ref="CP1194" ca="1">(SUM(INDEX(1189:1189,1,MAX(COLUMN($CN:$CN),COLUMN()-($H1186*4-1))):CP1191)/($H1186*4)-IF($CN1196=0,0,SUM(INDEX(1194:1194,1,MAX(COLUMN($CN:$CN),COLUMN()-(($H1186-$H1187)*4))):CP1196)/(($H1186)*4)))</f>
        <v>#N/A</v>
      </c>
      <c r="CQ1194" s="80" t="e" cm="1">
        <f t="array" aca="1" ref="CQ1194" ca="1">(SUM(INDEX(1189:1189,1,MAX(COLUMN($CN:$CN),COLUMN()-($H1186*4-1))):CQ1191)/($H1186*4)-IF($CN1196=0,0,SUM(INDEX(1194:1194,1,MAX(COLUMN($CN:$CN),COLUMN()-(($H1186-$H1187)*4))):CQ1196)/(($H1186)*4)))</f>
        <v>#N/A</v>
      </c>
      <c r="CR1194" s="80" t="e" cm="1">
        <f t="array" aca="1" ref="CR1194" ca="1">(SUM(INDEX(1189:1189,1,MAX(COLUMN($CN:$CN),COLUMN()-($H1186*4-1))):CR1191)/($H1186*4)-IF($CN1196=0,0,SUM(INDEX(1194:1194,1,MAX(COLUMN($CN:$CN),COLUMN()-(($H1186-$H1187)*4))):CR1196)/(($H1186)*4)))</f>
        <v>#N/A</v>
      </c>
      <c r="CS1194" s="80" t="e" cm="1">
        <f t="array" aca="1" ref="CS1194" ca="1">(SUM(INDEX(1189:1189,1,MAX(COLUMN($CN:$CN),COLUMN()-($H1186*4-1))):CS1191)/($H1186*4)-IF($CN1196=0,0,SUM(INDEX(1194:1194,1,MAX(COLUMN($CN:$CN),COLUMN()-(($H1186-$H1187)*4))):CS1196)/(($H1186)*4)))</f>
        <v>#N/A</v>
      </c>
      <c r="CT1194" s="80" t="e" cm="1">
        <f t="array" aca="1" ref="CT1194" ca="1">(SUM(INDEX(1189:1189,1,MAX(COLUMN($CN:$CN),COLUMN()-($H1186*4-1))):CT1191)/($H1186*4)-IF($CN1196=0,0,SUM(INDEX(1194:1194,1,MAX(COLUMN($CN:$CN),COLUMN()-(($H1186-$H1187)*4))):CT1196)/(($H1186)*4)))</f>
        <v>#N/A</v>
      </c>
      <c r="CU1194" s="80" t="e" cm="1">
        <f t="array" aca="1" ref="CU1194" ca="1">(SUM(INDEX(1189:1189,1,MAX(COLUMN($CN:$CN),COLUMN()-($H1186*4-1))):CU1191)/($H1186*4)-IF($CN1196=0,0,SUM(INDEX(1194:1194,1,MAX(COLUMN($CN:$CN),COLUMN()-(($H1186-$H1187)*4))):CU1196)/(($H1186)*4)))</f>
        <v>#N/A</v>
      </c>
      <c r="CV1194" s="80" t="e" cm="1">
        <f t="array" aca="1" ref="CV1194" ca="1">(SUM(INDEX(1189:1189,1,MAX(COLUMN($CN:$CN),COLUMN()-($H1186*4-1))):CV1191)/($H1186*4)-IF($CN1196=0,0,SUM(INDEX(1194:1194,1,MAX(COLUMN($CN:$CN),COLUMN()-(($H1186-$H1187)*4))):CV1196)/(($H1186)*4)))</f>
        <v>#N/A</v>
      </c>
      <c r="CW1194" s="80" t="e" cm="1">
        <f t="array" aca="1" ref="CW1194" ca="1">(SUM(INDEX(1189:1189,1,MAX(COLUMN($CN:$CN),COLUMN()-($H1186*4-1))):CW1191)/($H1186*4)-IF($CN1196=0,0,SUM(INDEX(1194:1194,1,MAX(COLUMN($CN:$CN),COLUMN()-(($H1186-$H1187)*4))):CW1196)/(($H1186)*4)))</f>
        <v>#N/A</v>
      </c>
      <c r="CX1194" s="80" t="e" cm="1">
        <f t="array" aca="1" ref="CX1194" ca="1">(SUM(INDEX(1189:1189,1,MAX(COLUMN($CN:$CN),COLUMN()-($H1186*4-1))):CX1191)/($H1186*4)-IF($CN1196=0,0,SUM(INDEX(1194:1194,1,MAX(COLUMN($CN:$CN),COLUMN()-(($H1186-$H1187)*4))):CX1196)/(($H1186)*4)))</f>
        <v>#N/A</v>
      </c>
      <c r="CY1194" s="80" t="e" cm="1">
        <f t="array" aca="1" ref="CY1194" ca="1">(SUM(INDEX(1189:1189,1,MAX(COLUMN($CN:$CN),COLUMN()-($H1186*4-1))):CY1191)/($H1186*4)-IF($CN1196=0,0,SUM(INDEX(1194:1194,1,MAX(COLUMN($CN:$CN),COLUMN()-(($H1186-$H1187)*4))):CY1196)/(($H1186)*4)))</f>
        <v>#N/A</v>
      </c>
      <c r="CZ1194" s="80" t="e" cm="1">
        <f t="array" aca="1" ref="CZ1194" ca="1">(SUM(INDEX(1189:1189,1,MAX(COLUMN($CN:$CN),COLUMN()-($H1186*4-1))):CZ1191)/($H1186*4)-IF($CN1196=0,0,SUM(INDEX(1194:1194,1,MAX(COLUMN($CN:$CN),COLUMN()-(($H1186-$H1187)*4))):CZ1196)/(($H1186)*4)))</f>
        <v>#N/A</v>
      </c>
      <c r="DA1194" s="80" t="e" cm="1">
        <f t="array" aca="1" ref="DA1194" ca="1">(SUM(INDEX(1189:1189,1,MAX(COLUMN($CN:$CN),COLUMN()-($H1186*4-1))):DA1191)/($H1186*4)-IF($CN1196=0,0,SUM(INDEX(1194:1194,1,MAX(COLUMN($CN:$CN),COLUMN()-(($H1186-$H1187)*4))):DA1196)/(($H1186)*4)))</f>
        <v>#N/A</v>
      </c>
      <c r="DB1194" s="80" t="e" cm="1">
        <f t="array" aca="1" ref="DB1194" ca="1">(SUM(INDEX(1189:1189,1,MAX(COLUMN($CN:$CN),COLUMN()-($H1186*4-1))):DB1191)/($H1186*4)-IF($CN1196=0,0,SUM(INDEX(1194:1194,1,MAX(COLUMN($CN:$CN),COLUMN()-(($H1186-$H1187)*4))):DB1196)/(($H1186)*4)))</f>
        <v>#N/A</v>
      </c>
      <c r="DC1194" s="80" t="e" cm="1">
        <f t="array" aca="1" ref="DC1194" ca="1">(SUM(INDEX(1189:1189,1,MAX(COLUMN($CN:$CN),COLUMN()-($H1186*4-1))):DC1191)/($H1186*4)-IF($CN1196=0,0,SUM(INDEX(1194:1194,1,MAX(COLUMN($CN:$CN),COLUMN()-(($H1186-$H1187)*4))):DC1196)/(($H1186)*4)))</f>
        <v>#N/A</v>
      </c>
      <c r="DD1194" s="80" t="e" cm="1">
        <f t="array" aca="1" ref="DD1194" ca="1">(SUM(INDEX(1189:1189,1,MAX(COLUMN($CN:$CN),COLUMN()-($H1186*4-1))):DD1191)/($H1186*4)-IF($CN1196=0,0,SUM(INDEX(1194:1194,1,MAX(COLUMN($CN:$CN),COLUMN()-(($H1186-$H1187)*4))):DD1196)/(($H1186)*4)))</f>
        <v>#N/A</v>
      </c>
      <c r="DE1194" s="80" t="e" cm="1">
        <f t="array" aca="1" ref="DE1194" ca="1">(SUM(INDEX(1189:1189,1,MAX(COLUMN($CN:$CN),COLUMN()-($H1186*4-1))):DE1191)/($H1186*4)-IF($CN1196=0,0,SUM(INDEX(1194:1194,1,MAX(COLUMN($CN:$CN),COLUMN()-(($H1186-$H1187)*4))):DE1196)/(($H1186)*4)))</f>
        <v>#N/A</v>
      </c>
      <c r="DF1194" s="80" t="e" cm="1">
        <f t="array" aca="1" ref="DF1194" ca="1">(SUM(INDEX(1189:1189,1,MAX(COLUMN($CN:$CN),COLUMN()-($H1186*4-1))):DF1191)/($H1186*4)-IF($CN1196=0,0,SUM(INDEX(1194:1194,1,MAX(COLUMN($CN:$CN),COLUMN()-(($H1186-$H1187)*4))):DF1196)/(($H1186)*4)))</f>
        <v>#N/A</v>
      </c>
      <c r="DG1194" s="80" t="e" cm="1">
        <f t="array" aca="1" ref="DG1194" ca="1">(SUM(INDEX(1189:1189,1,MAX(COLUMN($CN:$CN),COLUMN()-($H1186*4-1))):DG1191)/($H1186*4)-IF($CN1196=0,0,SUM(INDEX(1194:1194,1,MAX(COLUMN($CN:$CN),COLUMN()-(($H1186-$H1187)*4))):DG1196)/(($H1186)*4)))</f>
        <v>#N/A</v>
      </c>
      <c r="DH1194" s="80" t="e" cm="1">
        <f t="array" aca="1" ref="DH1194" ca="1">(SUM(INDEX(1189:1189,1,MAX(COLUMN($CN:$CN),COLUMN()-($H1186*4-1))):DH1191)/($H1186*4)-IF($CN1196=0,0,SUM(INDEX(1194:1194,1,MAX(COLUMN($CN:$CN),COLUMN()-(($H1186-$H1187)*4))):DH1196)/(($H1186)*4)))</f>
        <v>#N/A</v>
      </c>
      <c r="DI1194" s="80" t="e" cm="1">
        <f t="array" aca="1" ref="DI1194" ca="1">(SUM(INDEX(1189:1189,1,MAX(COLUMN($CN:$CN),COLUMN()-($H1186*4-1))):DI1191)/($H1186*4)-IF($CN1196=0,0,SUM(INDEX(1194:1194,1,MAX(COLUMN($CN:$CN),COLUMN()-(($H1186-$H1187)*4))):DI1196)/(($H1186)*4)))</f>
        <v>#N/A</v>
      </c>
      <c r="DJ1194" s="80" t="e" cm="1">
        <f t="array" aca="1" ref="DJ1194" ca="1">(SUM(INDEX(1189:1189,1,MAX(COLUMN($CN:$CN),COLUMN()-($H1186*4-1))):DJ1191)/($H1186*4)-IF($CN1196=0,0,SUM(INDEX(1194:1194,1,MAX(COLUMN($CN:$CN),COLUMN()-(($H1186-$H1187)*4))):DJ1196)/(($H1186)*4)))</f>
        <v>#N/A</v>
      </c>
      <c r="DK1194" s="80" t="e" cm="1">
        <f t="array" aca="1" ref="DK1194" ca="1">(SUM(INDEX(1189:1189,1,MAX(COLUMN($CN:$CN),COLUMN()-($H1186*4-1))):DK1191)/($H1186*4)-IF($CN1196=0,0,SUM(INDEX(1194:1194,1,MAX(COLUMN($CN:$CN),COLUMN()-(($H1186-$H1187)*4))):DK1196)/(($H1186)*4)))</f>
        <v>#N/A</v>
      </c>
      <c r="DL1194" s="80" t="e" cm="1">
        <f t="array" aca="1" ref="DL1194" ca="1">(SUM(INDEX(1189:1189,1,MAX(COLUMN($CN:$CN),COLUMN()-($H1186*4-1))):DL1191)/($H1186*4)-IF($CN1196=0,0,SUM(INDEX(1194:1194,1,MAX(COLUMN($CN:$CN),COLUMN()-(($H1186-$H1187)*4))):DL1196)/(($H1186)*4)))</f>
        <v>#N/A</v>
      </c>
    </row>
    <row r="1195" spans="2:117" x14ac:dyDescent="0.4">
      <c r="B1195" s="8"/>
      <c r="C1195" s="8"/>
      <c r="D1195" t="s">
        <v>769</v>
      </c>
      <c r="E1195" s="8" t="str">
        <f t="shared" si="1378"/>
        <v>1195 FAPPER-S</v>
      </c>
      <c r="G1195" s="125"/>
      <c r="I1195" s="62"/>
      <c r="J1195" s="62"/>
      <c r="K1195" s="53"/>
      <c r="L1195" s="53"/>
      <c r="M1195" s="53"/>
      <c r="N1195" s="53"/>
      <c r="O1195" s="53"/>
      <c r="P1195" s="53"/>
      <c r="R1195" s="82"/>
      <c r="S1195" s="153"/>
      <c r="T1195" s="153"/>
      <c r="U1195" s="153"/>
      <c r="V1195" s="153"/>
      <c r="W1195" s="153"/>
      <c r="X1195" s="153"/>
      <c r="Y1195" s="153"/>
      <c r="Z1195" s="153"/>
      <c r="AA1195" s="153"/>
      <c r="AB1195" s="153"/>
      <c r="AC1195" s="153"/>
      <c r="AD1195" s="153"/>
      <c r="AE1195" s="153"/>
      <c r="AF1195" s="153"/>
      <c r="AG1195" s="153"/>
      <c r="AH1195" s="153"/>
      <c r="AI1195" s="153"/>
      <c r="AJ1195" s="153"/>
      <c r="AK1195" s="153"/>
      <c r="AL1195" s="153"/>
      <c r="AM1195" s="153"/>
      <c r="AN1195" s="153"/>
      <c r="AO1195" s="153"/>
      <c r="AP1195" s="153"/>
      <c r="AQ1195" s="153"/>
      <c r="AR1195" s="153"/>
      <c r="AS1195" s="153"/>
      <c r="AT1195" s="153"/>
      <c r="AU1195" s="153"/>
      <c r="AV1195" s="153"/>
      <c r="AW1195" s="153"/>
      <c r="AX1195" s="153"/>
      <c r="AY1195" s="153"/>
      <c r="AZ1195" s="153"/>
      <c r="BA1195" s="153"/>
      <c r="BB1195" s="153"/>
      <c r="BC1195" s="153"/>
      <c r="BD1195" s="153"/>
      <c r="BE1195" s="153"/>
      <c r="BF1195" s="153"/>
      <c r="BG1195" s="153"/>
      <c r="BH1195" s="153"/>
      <c r="BI1195" s="153"/>
      <c r="BJ1195" s="153"/>
      <c r="BK1195" s="153"/>
      <c r="BL1195" s="153"/>
      <c r="BM1195" s="153"/>
      <c r="BN1195" s="153"/>
      <c r="BO1195" s="153"/>
      <c r="BP1195" s="153"/>
      <c r="BQ1195" s="153"/>
      <c r="BR1195" s="153"/>
      <c r="BS1195" s="153"/>
      <c r="BT1195" s="153"/>
      <c r="BU1195" s="153"/>
      <c r="BV1195" s="153"/>
      <c r="BW1195" s="153"/>
      <c r="BX1195" s="153"/>
      <c r="BY1195" s="153"/>
      <c r="BZ1195" s="153"/>
      <c r="CA1195" s="153"/>
      <c r="CB1195" s="153"/>
      <c r="CC1195" s="153"/>
      <c r="CD1195" s="153"/>
      <c r="CE1195" s="153"/>
      <c r="CF1195" s="153"/>
      <c r="CG1195" s="153"/>
      <c r="CH1195" s="153"/>
      <c r="CI1195" s="153"/>
      <c r="CJ1195" s="153"/>
      <c r="CK1195" s="153"/>
      <c r="CL1195" s="153"/>
      <c r="CN1195" s="62"/>
      <c r="CO1195" s="153"/>
      <c r="CP1195" s="153"/>
      <c r="CQ1195" s="153"/>
      <c r="CR1195" s="153"/>
      <c r="CS1195" s="153"/>
      <c r="CT1195" s="153"/>
      <c r="CU1195" s="153"/>
      <c r="CV1195" s="153"/>
      <c r="CW1195" s="153"/>
      <c r="CX1195" s="153"/>
      <c r="CY1195" s="153"/>
      <c r="CZ1195" s="153"/>
      <c r="DA1195" s="153"/>
      <c r="DB1195" s="153"/>
      <c r="DC1195" s="153"/>
      <c r="DD1195" s="153"/>
      <c r="DE1195" s="153"/>
      <c r="DF1195" s="153"/>
      <c r="DG1195" s="153"/>
      <c r="DH1195" s="153"/>
      <c r="DI1195" s="153"/>
      <c r="DJ1195" s="153"/>
      <c r="DK1195" s="153"/>
      <c r="DL1195" s="153"/>
    </row>
    <row r="1196" spans="2:117" x14ac:dyDescent="0.4">
      <c r="B1196" s="8" t="str">
        <f>E1196</f>
        <v>1196 FAPPER-S</v>
      </c>
      <c r="C1196" s="8"/>
      <c r="D1196" t="s">
        <v>769</v>
      </c>
      <c r="E1196" s="8" t="str">
        <f t="shared" si="1378"/>
        <v>1196 FAPPER-S</v>
      </c>
      <c r="G1196" s="125" t="s">
        <v>251</v>
      </c>
      <c r="I1196" s="74">
        <v>100</v>
      </c>
      <c r="J1196" s="74"/>
      <c r="K1196" s="53"/>
      <c r="L1196" s="53"/>
      <c r="M1196" s="53"/>
      <c r="N1196" s="53"/>
      <c r="O1196" s="53"/>
      <c r="P1196" s="53"/>
      <c r="R1196" s="24">
        <f>-$I1196</f>
        <v>-100</v>
      </c>
      <c r="S1196" s="153"/>
      <c r="T1196" s="153"/>
      <c r="U1196" s="153"/>
      <c r="V1196" s="153"/>
      <c r="W1196" s="153"/>
      <c r="X1196" s="153"/>
      <c r="Y1196" s="153"/>
      <c r="Z1196" s="153"/>
      <c r="AA1196" s="153"/>
      <c r="AB1196" s="153"/>
      <c r="AC1196" s="153"/>
      <c r="AD1196" s="153"/>
      <c r="AE1196" s="153"/>
      <c r="AF1196" s="153"/>
      <c r="AG1196" s="153"/>
      <c r="AH1196" s="153"/>
      <c r="AI1196" s="153"/>
      <c r="AJ1196" s="153"/>
      <c r="AK1196" s="153"/>
      <c r="AL1196" s="153"/>
      <c r="AM1196" s="153"/>
      <c r="AN1196" s="153"/>
      <c r="AO1196" s="153"/>
      <c r="AP1196" s="153"/>
      <c r="AQ1196" s="153"/>
      <c r="AR1196" s="153"/>
      <c r="AS1196" s="153"/>
      <c r="AT1196" s="153"/>
      <c r="AU1196" s="153"/>
      <c r="AV1196" s="153"/>
      <c r="AW1196" s="153"/>
      <c r="AX1196" s="153"/>
      <c r="AY1196" s="153"/>
      <c r="AZ1196" s="153"/>
      <c r="BA1196" s="153"/>
      <c r="BB1196" s="153"/>
      <c r="BC1196" s="153"/>
      <c r="BD1196" s="153"/>
      <c r="BE1196" s="153"/>
      <c r="BF1196" s="153"/>
      <c r="BG1196" s="153"/>
      <c r="BH1196" s="153"/>
      <c r="BI1196" s="153"/>
      <c r="BJ1196" s="153"/>
      <c r="BK1196" s="153"/>
      <c r="BL1196" s="153"/>
      <c r="BM1196" s="153"/>
      <c r="BN1196" s="153"/>
      <c r="BO1196" s="153"/>
      <c r="BP1196" s="153"/>
      <c r="BQ1196" s="153"/>
      <c r="BR1196" s="153"/>
      <c r="BS1196" s="153"/>
      <c r="BT1196" s="153"/>
      <c r="BU1196" s="153"/>
      <c r="BV1196" s="153"/>
      <c r="BW1196" s="153"/>
      <c r="BX1196" s="153"/>
      <c r="BY1196" s="153"/>
      <c r="BZ1196" s="153"/>
      <c r="CA1196" s="153"/>
      <c r="CB1196" s="153"/>
      <c r="CC1196" s="153"/>
      <c r="CD1196" s="153"/>
      <c r="CE1196" s="153"/>
      <c r="CF1196" s="153"/>
      <c r="CG1196" s="153"/>
      <c r="CH1196" s="153"/>
      <c r="CI1196" s="153"/>
      <c r="CJ1196" s="153"/>
      <c r="CK1196" s="153"/>
      <c r="CL1196" s="153"/>
      <c r="CN1196" s="74">
        <f>I1196</f>
        <v>100</v>
      </c>
      <c r="CO1196" s="153"/>
      <c r="CP1196" s="153"/>
      <c r="CQ1196" s="153"/>
      <c r="CR1196" s="153"/>
      <c r="CS1196" s="153"/>
      <c r="CT1196" s="153"/>
      <c r="CU1196" s="153"/>
      <c r="CV1196" s="153"/>
      <c r="CW1196" s="153"/>
      <c r="CX1196" s="153"/>
      <c r="CY1196" s="153"/>
      <c r="CZ1196" s="153"/>
      <c r="DA1196" s="153"/>
      <c r="DB1196" s="153"/>
      <c r="DC1196" s="153"/>
      <c r="DD1196" s="153"/>
      <c r="DE1196" s="153"/>
      <c r="DF1196" s="153"/>
      <c r="DG1196" s="153"/>
      <c r="DH1196" s="153"/>
      <c r="DI1196" s="153"/>
      <c r="DJ1196" s="153"/>
      <c r="DK1196" s="153"/>
      <c r="DL1196" s="153"/>
    </row>
    <row r="1197" spans="2:117" x14ac:dyDescent="0.4">
      <c r="D1197" t="s">
        <v>769</v>
      </c>
      <c r="E1197" s="8" t="str">
        <f t="shared" si="1378"/>
        <v>1197 FAPPER-S</v>
      </c>
      <c r="G1197" s="125"/>
      <c r="S1197" s="72"/>
      <c r="T1197" s="72"/>
      <c r="U1197" s="72"/>
      <c r="V1197" s="72"/>
      <c r="W1197" s="72"/>
      <c r="X1197" s="72"/>
      <c r="Y1197" s="72"/>
      <c r="Z1197" s="72"/>
      <c r="AA1197" s="72"/>
      <c r="AB1197" s="72"/>
      <c r="AC1197" s="72"/>
      <c r="AD1197" s="72"/>
      <c r="AE1197" s="72"/>
      <c r="AF1197" s="72"/>
      <c r="AG1197" s="72"/>
      <c r="AH1197" s="72"/>
      <c r="AI1197" s="72"/>
      <c r="AJ1197" s="72"/>
      <c r="AK1197" s="72"/>
      <c r="AL1197" s="72"/>
      <c r="AM1197" s="72"/>
      <c r="AN1197" s="72"/>
      <c r="AO1197" s="72"/>
      <c r="AP1197" s="72"/>
      <c r="AQ1197" s="72"/>
      <c r="AR1197" s="72"/>
      <c r="AS1197" s="72"/>
      <c r="AT1197" s="72"/>
      <c r="AU1197" s="72"/>
      <c r="AV1197" s="72"/>
      <c r="AW1197" s="72"/>
      <c r="AX1197" s="72"/>
      <c r="AY1197" s="72"/>
      <c r="AZ1197" s="72"/>
      <c r="BA1197" s="72"/>
      <c r="BB1197" s="72"/>
      <c r="BC1197" s="72"/>
      <c r="BD1197" s="72"/>
      <c r="BE1197" s="72"/>
      <c r="BF1197" s="72"/>
      <c r="BG1197" s="72"/>
      <c r="BH1197" s="72"/>
      <c r="BI1197" s="72"/>
      <c r="BJ1197" s="72"/>
      <c r="BK1197" s="72"/>
      <c r="BL1197" s="72"/>
      <c r="BM1197" s="72"/>
      <c r="BN1197" s="72"/>
      <c r="BO1197" s="72"/>
      <c r="BP1197" s="72"/>
      <c r="BQ1197" s="72"/>
      <c r="BR1197" s="72"/>
      <c r="BS1197" s="72"/>
      <c r="BT1197" s="72"/>
      <c r="BU1197" s="72"/>
      <c r="BV1197" s="72"/>
      <c r="BW1197" s="72"/>
      <c r="BX1197" s="72"/>
      <c r="BY1197" s="72"/>
      <c r="BZ1197" s="72"/>
      <c r="CA1197" s="72"/>
      <c r="CB1197" s="72"/>
      <c r="CC1197" s="72"/>
      <c r="CD1197" s="72"/>
      <c r="CE1197" s="72"/>
      <c r="CF1197" s="72"/>
      <c r="CG1197" s="72"/>
      <c r="CH1197" s="72"/>
      <c r="CI1197" s="72"/>
      <c r="CJ1197" s="72"/>
      <c r="CK1197" s="72"/>
      <c r="CL1197" s="72"/>
      <c r="CO1197" s="72"/>
      <c r="CP1197" s="72"/>
      <c r="CQ1197" s="72"/>
      <c r="CR1197" s="72"/>
      <c r="CS1197" s="72"/>
      <c r="CT1197" s="72"/>
      <c r="CU1197" s="72"/>
      <c r="CV1197" s="72"/>
      <c r="CW1197" s="72"/>
      <c r="CX1197" s="72"/>
      <c r="CY1197" s="72"/>
      <c r="CZ1197" s="72"/>
      <c r="DA1197" s="72"/>
      <c r="DB1197" s="72"/>
      <c r="DC1197" s="72"/>
      <c r="DD1197" s="72"/>
      <c r="DE1197" s="72"/>
      <c r="DF1197" s="72"/>
      <c r="DG1197" s="72"/>
      <c r="DH1197" s="72"/>
      <c r="DI1197" s="72"/>
      <c r="DJ1197" s="72"/>
      <c r="DK1197" s="72"/>
      <c r="DL1197" s="72"/>
    </row>
    <row r="1198" spans="2:117" x14ac:dyDescent="0.4">
      <c r="D1198" t="s">
        <v>769</v>
      </c>
      <c r="E1198" s="8" t="str">
        <f t="shared" si="1378"/>
        <v>1198 FAPPER-S</v>
      </c>
      <c r="G1198" s="95" t="s">
        <v>205</v>
      </c>
      <c r="H1198" s="12"/>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c r="DK1198" s="72"/>
      <c r="DL1198" s="72"/>
    </row>
    <row r="1199" spans="2:117" x14ac:dyDescent="0.4">
      <c r="D1199" t="s">
        <v>769</v>
      </c>
      <c r="E1199" s="8" t="str">
        <f t="shared" ref="E1199:E1200" si="1443">ROW()&amp;" "&amp;D1199</f>
        <v>1199 FAPPER-S</v>
      </c>
      <c r="G1199" s="158" t="str">
        <f>"Gross PP&amp;E - "&amp;SUBSTITUTE(G1184,":","")</f>
        <v>Gross PP&amp;E - Revenue driven PP&amp;E</v>
      </c>
      <c r="I1199" s="80">
        <f>I1196</f>
        <v>100</v>
      </c>
      <c r="J1199" s="80"/>
      <c r="K1199" s="24">
        <f t="shared" ref="K1199:P1200" ca="1" si="1444">SUMIF($4:$4,K$2,1199:1199)</f>
        <v>220</v>
      </c>
      <c r="L1199" s="24">
        <f t="shared" ca="1" si="1444"/>
        <v>340</v>
      </c>
      <c r="M1199" s="24">
        <f t="shared" ca="1" si="1444"/>
        <v>460</v>
      </c>
      <c r="N1199" s="24">
        <f t="shared" ca="1" si="1444"/>
        <v>580</v>
      </c>
      <c r="O1199" s="24">
        <f t="shared" ca="1" si="1444"/>
        <v>700</v>
      </c>
      <c r="P1199" s="24">
        <f t="shared" ca="1" si="1444"/>
        <v>820</v>
      </c>
      <c r="R1199" s="24">
        <f>$I1199</f>
        <v>100</v>
      </c>
      <c r="S1199" s="80">
        <f t="shared" ref="S1199:AX1199" ca="1" si="1445">-S1191+R1199</f>
        <v>110</v>
      </c>
      <c r="T1199" s="80">
        <f t="shared" ca="1" si="1445"/>
        <v>120</v>
      </c>
      <c r="U1199" s="80">
        <f t="shared" ca="1" si="1445"/>
        <v>130</v>
      </c>
      <c r="V1199" s="80">
        <f t="shared" ca="1" si="1445"/>
        <v>140</v>
      </c>
      <c r="W1199" s="80">
        <f t="shared" ca="1" si="1445"/>
        <v>150</v>
      </c>
      <c r="X1199" s="80">
        <f t="shared" ca="1" si="1445"/>
        <v>160</v>
      </c>
      <c r="Y1199" s="80">
        <f t="shared" ca="1" si="1445"/>
        <v>170</v>
      </c>
      <c r="Z1199" s="80">
        <f t="shared" ca="1" si="1445"/>
        <v>180</v>
      </c>
      <c r="AA1199" s="80">
        <f t="shared" ca="1" si="1445"/>
        <v>190</v>
      </c>
      <c r="AB1199" s="80">
        <f t="shared" ca="1" si="1445"/>
        <v>200</v>
      </c>
      <c r="AC1199" s="80">
        <f t="shared" ca="1" si="1445"/>
        <v>210</v>
      </c>
      <c r="AD1199" s="80">
        <f t="shared" ca="1" si="1445"/>
        <v>220</v>
      </c>
      <c r="AE1199" s="80">
        <f t="shared" ca="1" si="1445"/>
        <v>230</v>
      </c>
      <c r="AF1199" s="80">
        <f t="shared" ca="1" si="1445"/>
        <v>240</v>
      </c>
      <c r="AG1199" s="80">
        <f t="shared" ca="1" si="1445"/>
        <v>250</v>
      </c>
      <c r="AH1199" s="80">
        <f t="shared" ca="1" si="1445"/>
        <v>260</v>
      </c>
      <c r="AI1199" s="80">
        <f t="shared" ca="1" si="1445"/>
        <v>270</v>
      </c>
      <c r="AJ1199" s="80">
        <f t="shared" ca="1" si="1445"/>
        <v>280</v>
      </c>
      <c r="AK1199" s="80">
        <f t="shared" ca="1" si="1445"/>
        <v>290</v>
      </c>
      <c r="AL1199" s="80">
        <f t="shared" ca="1" si="1445"/>
        <v>300</v>
      </c>
      <c r="AM1199" s="80">
        <f t="shared" ca="1" si="1445"/>
        <v>310</v>
      </c>
      <c r="AN1199" s="80">
        <f t="shared" ca="1" si="1445"/>
        <v>320</v>
      </c>
      <c r="AO1199" s="80">
        <f t="shared" ca="1" si="1445"/>
        <v>330</v>
      </c>
      <c r="AP1199" s="80">
        <f t="shared" ca="1" si="1445"/>
        <v>340</v>
      </c>
      <c r="AQ1199" s="80">
        <f t="shared" ca="1" si="1445"/>
        <v>350</v>
      </c>
      <c r="AR1199" s="80">
        <f t="shared" ca="1" si="1445"/>
        <v>360</v>
      </c>
      <c r="AS1199" s="80">
        <f t="shared" ca="1" si="1445"/>
        <v>370</v>
      </c>
      <c r="AT1199" s="80">
        <f t="shared" ca="1" si="1445"/>
        <v>380</v>
      </c>
      <c r="AU1199" s="80">
        <f t="shared" ca="1" si="1445"/>
        <v>390</v>
      </c>
      <c r="AV1199" s="80">
        <f t="shared" ca="1" si="1445"/>
        <v>400</v>
      </c>
      <c r="AW1199" s="80">
        <f t="shared" ca="1" si="1445"/>
        <v>410</v>
      </c>
      <c r="AX1199" s="80">
        <f t="shared" ca="1" si="1445"/>
        <v>420</v>
      </c>
      <c r="AY1199" s="80">
        <f t="shared" ref="AY1199:CD1199" ca="1" si="1446">-AY1191+AX1199</f>
        <v>430</v>
      </c>
      <c r="AZ1199" s="80">
        <f t="shared" ca="1" si="1446"/>
        <v>440</v>
      </c>
      <c r="BA1199" s="80">
        <f t="shared" ca="1" si="1446"/>
        <v>450</v>
      </c>
      <c r="BB1199" s="80">
        <f t="shared" ca="1" si="1446"/>
        <v>460</v>
      </c>
      <c r="BC1199" s="80">
        <f t="shared" ca="1" si="1446"/>
        <v>470</v>
      </c>
      <c r="BD1199" s="80">
        <f t="shared" ca="1" si="1446"/>
        <v>480</v>
      </c>
      <c r="BE1199" s="80">
        <f t="shared" ca="1" si="1446"/>
        <v>490</v>
      </c>
      <c r="BF1199" s="80">
        <f t="shared" ca="1" si="1446"/>
        <v>500</v>
      </c>
      <c r="BG1199" s="80">
        <f t="shared" ca="1" si="1446"/>
        <v>510</v>
      </c>
      <c r="BH1199" s="80">
        <f t="shared" ca="1" si="1446"/>
        <v>520</v>
      </c>
      <c r="BI1199" s="80">
        <f t="shared" ca="1" si="1446"/>
        <v>530</v>
      </c>
      <c r="BJ1199" s="80">
        <f t="shared" ca="1" si="1446"/>
        <v>540</v>
      </c>
      <c r="BK1199" s="80">
        <f t="shared" ca="1" si="1446"/>
        <v>550</v>
      </c>
      <c r="BL1199" s="80">
        <f t="shared" ca="1" si="1446"/>
        <v>560</v>
      </c>
      <c r="BM1199" s="80">
        <f t="shared" ca="1" si="1446"/>
        <v>570</v>
      </c>
      <c r="BN1199" s="80">
        <f t="shared" ca="1" si="1446"/>
        <v>580</v>
      </c>
      <c r="BO1199" s="80">
        <f t="shared" ca="1" si="1446"/>
        <v>590</v>
      </c>
      <c r="BP1199" s="80">
        <f t="shared" ca="1" si="1446"/>
        <v>600</v>
      </c>
      <c r="BQ1199" s="80">
        <f t="shared" ca="1" si="1446"/>
        <v>610</v>
      </c>
      <c r="BR1199" s="80">
        <f t="shared" ca="1" si="1446"/>
        <v>620</v>
      </c>
      <c r="BS1199" s="80">
        <f t="shared" ca="1" si="1446"/>
        <v>630</v>
      </c>
      <c r="BT1199" s="80">
        <f t="shared" ca="1" si="1446"/>
        <v>640</v>
      </c>
      <c r="BU1199" s="80">
        <f t="shared" ca="1" si="1446"/>
        <v>650</v>
      </c>
      <c r="BV1199" s="80">
        <f t="shared" ca="1" si="1446"/>
        <v>660</v>
      </c>
      <c r="BW1199" s="80">
        <f t="shared" ca="1" si="1446"/>
        <v>670</v>
      </c>
      <c r="BX1199" s="80">
        <f t="shared" ca="1" si="1446"/>
        <v>680</v>
      </c>
      <c r="BY1199" s="80">
        <f t="shared" ca="1" si="1446"/>
        <v>690</v>
      </c>
      <c r="BZ1199" s="80">
        <f t="shared" ca="1" si="1446"/>
        <v>700</v>
      </c>
      <c r="CA1199" s="80">
        <f t="shared" ca="1" si="1446"/>
        <v>710</v>
      </c>
      <c r="CB1199" s="80">
        <f t="shared" ca="1" si="1446"/>
        <v>720</v>
      </c>
      <c r="CC1199" s="80">
        <f t="shared" ca="1" si="1446"/>
        <v>730</v>
      </c>
      <c r="CD1199" s="80">
        <f t="shared" ca="1" si="1446"/>
        <v>740</v>
      </c>
      <c r="CE1199" s="80">
        <f t="shared" ref="CE1199:CL1199" ca="1" si="1447">-CE1191+CD1199</f>
        <v>750</v>
      </c>
      <c r="CF1199" s="80">
        <f t="shared" ca="1" si="1447"/>
        <v>760</v>
      </c>
      <c r="CG1199" s="80">
        <f t="shared" ca="1" si="1447"/>
        <v>770</v>
      </c>
      <c r="CH1199" s="80">
        <f t="shared" ca="1" si="1447"/>
        <v>780</v>
      </c>
      <c r="CI1199" s="80">
        <f t="shared" ca="1" si="1447"/>
        <v>790</v>
      </c>
      <c r="CJ1199" s="80">
        <f t="shared" ca="1" si="1447"/>
        <v>800</v>
      </c>
      <c r="CK1199" s="80">
        <f t="shared" ca="1" si="1447"/>
        <v>810</v>
      </c>
      <c r="CL1199" s="80">
        <f t="shared" ca="1" si="1447"/>
        <v>820</v>
      </c>
      <c r="CN1199" s="80">
        <f>CN1196</f>
        <v>100</v>
      </c>
      <c r="CO1199" s="80" t="e">
        <f t="shared" ref="CO1199" ca="1" si="1448">-CO1191+CN1199</f>
        <v>#N/A</v>
      </c>
      <c r="CP1199" s="80" t="e">
        <f t="shared" ref="CP1199:DL1199" ca="1" si="1449">-CP1191+CO1199</f>
        <v>#N/A</v>
      </c>
      <c r="CQ1199" s="80" t="e">
        <f t="shared" ca="1" si="1449"/>
        <v>#N/A</v>
      </c>
      <c r="CR1199" s="80" t="e">
        <f t="shared" ca="1" si="1449"/>
        <v>#N/A</v>
      </c>
      <c r="CS1199" s="80" t="e">
        <f t="shared" ca="1" si="1449"/>
        <v>#N/A</v>
      </c>
      <c r="CT1199" s="80" t="e">
        <f t="shared" ca="1" si="1449"/>
        <v>#N/A</v>
      </c>
      <c r="CU1199" s="80" t="e">
        <f t="shared" ca="1" si="1449"/>
        <v>#N/A</v>
      </c>
      <c r="CV1199" s="80" t="e">
        <f t="shared" ca="1" si="1449"/>
        <v>#N/A</v>
      </c>
      <c r="CW1199" s="80" t="e">
        <f t="shared" ca="1" si="1449"/>
        <v>#N/A</v>
      </c>
      <c r="CX1199" s="80" t="e">
        <f t="shared" ca="1" si="1449"/>
        <v>#N/A</v>
      </c>
      <c r="CY1199" s="80" t="e">
        <f t="shared" ca="1" si="1449"/>
        <v>#N/A</v>
      </c>
      <c r="CZ1199" s="80" t="e">
        <f t="shared" ca="1" si="1449"/>
        <v>#N/A</v>
      </c>
      <c r="DA1199" s="80" t="e">
        <f t="shared" ca="1" si="1449"/>
        <v>#N/A</v>
      </c>
      <c r="DB1199" s="80" t="e">
        <f t="shared" ca="1" si="1449"/>
        <v>#N/A</v>
      </c>
      <c r="DC1199" s="80" t="e">
        <f t="shared" ca="1" si="1449"/>
        <v>#N/A</v>
      </c>
      <c r="DD1199" s="80" t="e">
        <f t="shared" ca="1" si="1449"/>
        <v>#N/A</v>
      </c>
      <c r="DE1199" s="80" t="e">
        <f t="shared" ca="1" si="1449"/>
        <v>#N/A</v>
      </c>
      <c r="DF1199" s="80" t="e">
        <f t="shared" ca="1" si="1449"/>
        <v>#N/A</v>
      </c>
      <c r="DG1199" s="80" t="e">
        <f t="shared" ca="1" si="1449"/>
        <v>#N/A</v>
      </c>
      <c r="DH1199" s="80" t="e">
        <f t="shared" ca="1" si="1449"/>
        <v>#N/A</v>
      </c>
      <c r="DI1199" s="80" t="e">
        <f t="shared" ca="1" si="1449"/>
        <v>#N/A</v>
      </c>
      <c r="DJ1199" s="80" t="e">
        <f t="shared" ca="1" si="1449"/>
        <v>#N/A</v>
      </c>
      <c r="DK1199" s="80" t="e">
        <f t="shared" ca="1" si="1449"/>
        <v>#N/A</v>
      </c>
      <c r="DL1199" s="80" t="e">
        <f t="shared" ca="1" si="1449"/>
        <v>#N/A</v>
      </c>
    </row>
    <row r="1200" spans="2:117" x14ac:dyDescent="0.4">
      <c r="D1200" t="s">
        <v>769</v>
      </c>
      <c r="E1200" s="8" t="str">
        <f t="shared" si="1443"/>
        <v>1200 FAPPER-S</v>
      </c>
      <c r="G1200" s="158" t="str">
        <f>"Accumulated depreciation - "&amp;SUBSTITUTE(G1184,":","")</f>
        <v>Accumulated depreciation - Revenue driven PP&amp;E</v>
      </c>
      <c r="I1200" s="81">
        <f>-H1187/H1186*I1199</f>
        <v>-20</v>
      </c>
      <c r="J1200" s="243"/>
      <c r="K1200" s="37">
        <f t="shared" ca="1" si="1444"/>
        <v>-42.3463070306086</v>
      </c>
      <c r="L1200" s="37">
        <f t="shared" ca="1" si="1444"/>
        <v>-69.686188440279452</v>
      </c>
      <c r="M1200" s="37">
        <f t="shared" ca="1" si="1444"/>
        <v>-103.13552369155963</v>
      </c>
      <c r="N1200" s="37">
        <f t="shared" ca="1" si="1444"/>
        <v>-144.05955009778847</v>
      </c>
      <c r="O1200" s="37">
        <f t="shared" ca="1" si="1444"/>
        <v>-169.65932368791883</v>
      </c>
      <c r="P1200" s="37">
        <f t="shared" ca="1" si="1444"/>
        <v>-195.5117250017062</v>
      </c>
      <c r="R1200" s="37">
        <f>$I1200</f>
        <v>-20</v>
      </c>
      <c r="S1200" s="81">
        <f t="shared" ref="S1200:AX1200" ca="1" si="1450">R1200+S1194</f>
        <v>-21.694915254237287</v>
      </c>
      <c r="T1200" s="81">
        <f t="shared" ca="1" si="1450"/>
        <v>-23.418557885665038</v>
      </c>
      <c r="U1200" s="81">
        <f t="shared" ca="1" si="1450"/>
        <v>-25.171414798981395</v>
      </c>
      <c r="V1200" s="81">
        <f t="shared" ca="1" si="1450"/>
        <v>-26.953981151506504</v>
      </c>
      <c r="W1200" s="81">
        <f t="shared" ca="1" si="1450"/>
        <v>-28.766760493057461</v>
      </c>
      <c r="X1200" s="81">
        <f t="shared" ca="1" si="1450"/>
        <v>-30.610264908194029</v>
      </c>
      <c r="Y1200" s="81">
        <f t="shared" ca="1" si="1450"/>
        <v>-32.485015160875285</v>
      </c>
      <c r="Z1200" s="81">
        <f t="shared" ca="1" si="1450"/>
        <v>-34.391540841568087</v>
      </c>
      <c r="AA1200" s="81">
        <f t="shared" ca="1" si="1450"/>
        <v>-36.330380516848905</v>
      </c>
      <c r="AB1200" s="81">
        <f t="shared" ca="1" si="1450"/>
        <v>-38.302081881541262</v>
      </c>
      <c r="AC1200" s="81">
        <f t="shared" ca="1" si="1450"/>
        <v>-40.30720191343179</v>
      </c>
      <c r="AD1200" s="81">
        <f t="shared" ca="1" si="1450"/>
        <v>-42.3463070306086</v>
      </c>
      <c r="AE1200" s="81">
        <f t="shared" ca="1" si="1450"/>
        <v>-44.419973251466374</v>
      </c>
      <c r="AF1200" s="81">
        <f t="shared" ca="1" si="1450"/>
        <v>-46.528786357423428</v>
      </c>
      <c r="AG1200" s="81">
        <f t="shared" ca="1" si="1450"/>
        <v>-48.673342058396706</v>
      </c>
      <c r="AH1200" s="81">
        <f t="shared" ca="1" si="1450"/>
        <v>-50.854246161081399</v>
      </c>
      <c r="AI1200" s="81">
        <f t="shared" ca="1" si="1450"/>
        <v>-53.072114740082782</v>
      </c>
      <c r="AJ1200" s="81">
        <f t="shared" ca="1" si="1450"/>
        <v>-55.327574311948588</v>
      </c>
      <c r="AK1200" s="81">
        <f t="shared" ca="1" si="1450"/>
        <v>-57.621262012151107</v>
      </c>
      <c r="AL1200" s="81">
        <f t="shared" ca="1" si="1450"/>
        <v>-59.953825775068921</v>
      </c>
      <c r="AM1200" s="81">
        <f t="shared" ca="1" si="1450"/>
        <v>-62.325924517019239</v>
      </c>
      <c r="AN1200" s="81">
        <f t="shared" ca="1" si="1450"/>
        <v>-64.738228322392445</v>
      </c>
      <c r="AO1200" s="81">
        <f t="shared" ca="1" si="1450"/>
        <v>-67.191418632941463</v>
      </c>
      <c r="AP1200" s="81">
        <f t="shared" ca="1" si="1450"/>
        <v>-69.686188440279452</v>
      </c>
      <c r="AQ1200" s="81">
        <f t="shared" ca="1" si="1450"/>
        <v>-72.223242481640114</v>
      </c>
      <c r="AR1200" s="81">
        <f t="shared" ca="1" si="1450"/>
        <v>-74.803297438956051</v>
      </c>
      <c r="AS1200" s="81">
        <f t="shared" ca="1" si="1450"/>
        <v>-77.427082141311232</v>
      </c>
      <c r="AT1200" s="81">
        <f t="shared" ca="1" si="1450"/>
        <v>-80.095337770824983</v>
      </c>
      <c r="AU1200" s="81">
        <f t="shared" ca="1" si="1450"/>
        <v>-82.808818072025403</v>
      </c>
      <c r="AV1200" s="81">
        <f t="shared" ca="1" si="1450"/>
        <v>-85.56828956477159</v>
      </c>
      <c r="AW1200" s="81">
        <f t="shared" ca="1" si="1450"/>
        <v>-88.374531760784663</v>
      </c>
      <c r="AX1200" s="81">
        <f t="shared" ca="1" si="1450"/>
        <v>-91.22833738384881</v>
      </c>
      <c r="AY1200" s="81">
        <f t="shared" ref="AY1200:CD1200" ca="1" si="1451">AX1200+AY1194</f>
        <v>-94.130512593744555</v>
      </c>
      <c r="AZ1200" s="81">
        <f t="shared" ca="1" si="1451"/>
        <v>-97.081877213977521</v>
      </c>
      <c r="BA1200" s="81">
        <f t="shared" ca="1" si="1451"/>
        <v>-100.08326496336697</v>
      </c>
      <c r="BB1200" s="81">
        <f t="shared" ca="1" si="1451"/>
        <v>-103.13552369155963</v>
      </c>
      <c r="BC1200" s="81">
        <f t="shared" ca="1" si="1451"/>
        <v>-106.23951561853521</v>
      </c>
      <c r="BD1200" s="81">
        <f t="shared" ca="1" si="1451"/>
        <v>-109.3961175781714</v>
      </c>
      <c r="BE1200" s="81">
        <f t="shared" ca="1" si="1451"/>
        <v>-112.60622126593702</v>
      </c>
      <c r="BF1200" s="81">
        <f t="shared" ca="1" si="1451"/>
        <v>-115.87073349078341</v>
      </c>
      <c r="BG1200" s="81">
        <f t="shared" ca="1" si="1451"/>
        <v>-119.19057643130516</v>
      </c>
      <c r="BH1200" s="81">
        <f t="shared" ca="1" si="1451"/>
        <v>-122.56668789624254</v>
      </c>
      <c r="BI1200" s="81">
        <f t="shared" ca="1" si="1451"/>
        <v>-126.0000215893992</v>
      </c>
      <c r="BJ1200" s="81">
        <f t="shared" ca="1" si="1451"/>
        <v>-129.49154737905002</v>
      </c>
      <c r="BK1200" s="81">
        <f t="shared" ca="1" si="1451"/>
        <v>-133.04225157191527</v>
      </c>
      <c r="BL1200" s="81">
        <f t="shared" ca="1" si="1451"/>
        <v>-136.65313719177826</v>
      </c>
      <c r="BM1200" s="81">
        <f t="shared" ca="1" si="1451"/>
        <v>-140.32522426282534</v>
      </c>
      <c r="BN1200" s="81">
        <f t="shared" ca="1" si="1451"/>
        <v>-144.05955009778847</v>
      </c>
      <c r="BO1200" s="81">
        <f t="shared" ca="1" si="1451"/>
        <v>-146.16225433673404</v>
      </c>
      <c r="BP1200" s="81">
        <f t="shared" ca="1" si="1451"/>
        <v>-148.27187025338654</v>
      </c>
      <c r="BQ1200" s="81">
        <f t="shared" ca="1" si="1451"/>
        <v>-150.38802809012759</v>
      </c>
      <c r="BR1200" s="81">
        <f t="shared" ca="1" si="1451"/>
        <v>-152.51034356963854</v>
      </c>
      <c r="BS1200" s="81">
        <f t="shared" ca="1" si="1451"/>
        <v>-154.63841750892891</v>
      </c>
      <c r="BT1200" s="81">
        <f t="shared" ca="1" si="1451"/>
        <v>-156.77183542445215</v>
      </c>
      <c r="BU1200" s="81">
        <f t="shared" ca="1" si="1451"/>
        <v>-158.91016712811754</v>
      </c>
      <c r="BV1200" s="81">
        <f t="shared" ca="1" si="1451"/>
        <v>-161.05296631400299</v>
      </c>
      <c r="BW1200" s="81">
        <f t="shared" ca="1" si="1451"/>
        <v>-163.19977013556968</v>
      </c>
      <c r="BX1200" s="81">
        <f t="shared" ca="1" si="1451"/>
        <v>-165.35009877317512</v>
      </c>
      <c r="BY1200" s="81">
        <f t="shared" ca="1" si="1451"/>
        <v>-167.50345499167739</v>
      </c>
      <c r="BZ1200" s="81">
        <f t="shared" ca="1" si="1451"/>
        <v>-169.65932368791883</v>
      </c>
      <c r="CA1200" s="81">
        <f t="shared" ca="1" si="1451"/>
        <v>-171.81717142787323</v>
      </c>
      <c r="CB1200" s="81">
        <f t="shared" ca="1" si="1451"/>
        <v>-173.97644597323605</v>
      </c>
      <c r="CC1200" s="81">
        <f t="shared" ca="1" si="1451"/>
        <v>-176.13657579723287</v>
      </c>
      <c r="CD1200" s="81">
        <f t="shared" ca="1" si="1451"/>
        <v>-178.29696958941653</v>
      </c>
      <c r="CE1200" s="81">
        <f t="shared" ref="CE1200:CL1200" ca="1" si="1452">CD1200+CE1194</f>
        <v>-180.45701574921884</v>
      </c>
      <c r="CF1200" s="81">
        <f t="shared" ca="1" si="1452"/>
        <v>-182.61608186801774</v>
      </c>
      <c r="CG1200" s="81">
        <f t="shared" ca="1" si="1452"/>
        <v>-184.77351419947655</v>
      </c>
      <c r="CH1200" s="81">
        <f t="shared" ca="1" si="1452"/>
        <v>-186.92863711790579</v>
      </c>
      <c r="CI1200" s="81">
        <f t="shared" ca="1" si="1452"/>
        <v>-189.08075256439454</v>
      </c>
      <c r="CJ1200" s="81">
        <f t="shared" ca="1" si="1452"/>
        <v>-191.22913948045175</v>
      </c>
      <c r="CK1200" s="81">
        <f t="shared" ca="1" si="1452"/>
        <v>-193.37305322889344</v>
      </c>
      <c r="CL1200" s="81">
        <f t="shared" ca="1" si="1452"/>
        <v>-195.5117250017062</v>
      </c>
      <c r="CN1200" s="81">
        <f>-H1187/H1186*CN1199</f>
        <v>-20</v>
      </c>
      <c r="CO1200" s="81" t="e">
        <f t="shared" ref="CO1200" ca="1" si="1453">CN1200+CO1194</f>
        <v>#N/A</v>
      </c>
      <c r="CP1200" s="81" t="e">
        <f t="shared" ref="CP1200:DL1200" ca="1" si="1454">CO1200+CP1194</f>
        <v>#N/A</v>
      </c>
      <c r="CQ1200" s="81" t="e">
        <f t="shared" ca="1" si="1454"/>
        <v>#N/A</v>
      </c>
      <c r="CR1200" s="81" t="e">
        <f t="shared" ca="1" si="1454"/>
        <v>#N/A</v>
      </c>
      <c r="CS1200" s="81" t="e">
        <f t="shared" ca="1" si="1454"/>
        <v>#N/A</v>
      </c>
      <c r="CT1200" s="81" t="e">
        <f t="shared" ca="1" si="1454"/>
        <v>#N/A</v>
      </c>
      <c r="CU1200" s="81" t="e">
        <f t="shared" ca="1" si="1454"/>
        <v>#N/A</v>
      </c>
      <c r="CV1200" s="81" t="e">
        <f t="shared" ca="1" si="1454"/>
        <v>#N/A</v>
      </c>
      <c r="CW1200" s="81" t="e">
        <f t="shared" ca="1" si="1454"/>
        <v>#N/A</v>
      </c>
      <c r="CX1200" s="81" t="e">
        <f t="shared" ca="1" si="1454"/>
        <v>#N/A</v>
      </c>
      <c r="CY1200" s="81" t="e">
        <f t="shared" ca="1" si="1454"/>
        <v>#N/A</v>
      </c>
      <c r="CZ1200" s="81" t="e">
        <f t="shared" ca="1" si="1454"/>
        <v>#N/A</v>
      </c>
      <c r="DA1200" s="81" t="e">
        <f t="shared" ca="1" si="1454"/>
        <v>#N/A</v>
      </c>
      <c r="DB1200" s="81" t="e">
        <f t="shared" ca="1" si="1454"/>
        <v>#N/A</v>
      </c>
      <c r="DC1200" s="81" t="e">
        <f t="shared" ca="1" si="1454"/>
        <v>#N/A</v>
      </c>
      <c r="DD1200" s="81" t="e">
        <f t="shared" ca="1" si="1454"/>
        <v>#N/A</v>
      </c>
      <c r="DE1200" s="81" t="e">
        <f t="shared" ca="1" si="1454"/>
        <v>#N/A</v>
      </c>
      <c r="DF1200" s="81" t="e">
        <f t="shared" ca="1" si="1454"/>
        <v>#N/A</v>
      </c>
      <c r="DG1200" s="81" t="e">
        <f t="shared" ca="1" si="1454"/>
        <v>#N/A</v>
      </c>
      <c r="DH1200" s="81" t="e">
        <f t="shared" ca="1" si="1454"/>
        <v>#N/A</v>
      </c>
      <c r="DI1200" s="81" t="e">
        <f t="shared" ca="1" si="1454"/>
        <v>#N/A</v>
      </c>
      <c r="DJ1200" s="81" t="e">
        <f t="shared" ca="1" si="1454"/>
        <v>#N/A</v>
      </c>
      <c r="DK1200" s="81" t="e">
        <f t="shared" ca="1" si="1454"/>
        <v>#N/A</v>
      </c>
      <c r="DL1200" s="81" t="e">
        <f t="shared" ca="1" si="1454"/>
        <v>#N/A</v>
      </c>
    </row>
    <row r="1201" spans="1:116" x14ac:dyDescent="0.4">
      <c r="C1201" t="s">
        <v>240</v>
      </c>
      <c r="D1201" t="s">
        <v>769</v>
      </c>
      <c r="E1201" s="8" t="str">
        <f t="shared" si="1378"/>
        <v>1201 FAPPER-S</v>
      </c>
      <c r="G1201" s="126" t="str">
        <f>"Net PP&amp;E - "&amp;SUBSTITUTE(G1184,":","")</f>
        <v>Net PP&amp;E - Revenue driven PP&amp;E</v>
      </c>
      <c r="H1201" s="27"/>
      <c r="I1201" s="77">
        <f>SUM(I1199:I1200)</f>
        <v>80</v>
      </c>
      <c r="J1201" s="77"/>
      <c r="K1201" s="33">
        <f ca="1">SUMIF($4:$4,K$2,1201:1201)</f>
        <v>177.65369296939139</v>
      </c>
      <c r="L1201" s="33">
        <f ca="1">SUMIF($4:$4,L$2,1201:1201)</f>
        <v>270.31381155972053</v>
      </c>
      <c r="M1201" s="33">
        <f t="shared" ref="M1201:Q1201" ca="1" si="1455">SUMIF($4:$4,M$2,1201:1201)</f>
        <v>356.86447630844037</v>
      </c>
      <c r="N1201" s="33">
        <f t="shared" ca="1" si="1455"/>
        <v>435.94044990221153</v>
      </c>
      <c r="O1201" s="33">
        <f t="shared" ca="1" si="1455"/>
        <v>530.3406763120812</v>
      </c>
      <c r="P1201" s="33">
        <f t="shared" ca="1" si="1455"/>
        <v>624.48827499829383</v>
      </c>
      <c r="Q1201" s="33"/>
      <c r="R1201" s="33">
        <f>$I1201</f>
        <v>80</v>
      </c>
      <c r="S1201" s="77">
        <f t="shared" ref="S1201:AX1201" ca="1" si="1456">SUM(S1199:S1200)</f>
        <v>88.305084745762713</v>
      </c>
      <c r="T1201" s="77">
        <f t="shared" ca="1" si="1456"/>
        <v>96.581442114334962</v>
      </c>
      <c r="U1201" s="77">
        <f t="shared" ca="1" si="1456"/>
        <v>104.8285852010186</v>
      </c>
      <c r="V1201" s="77">
        <f t="shared" ca="1" si="1456"/>
        <v>113.0460188484935</v>
      </c>
      <c r="W1201" s="77">
        <f t="shared" ca="1" si="1456"/>
        <v>121.23323950694254</v>
      </c>
      <c r="X1201" s="77">
        <f t="shared" ca="1" si="1456"/>
        <v>129.38973509180596</v>
      </c>
      <c r="Y1201" s="77">
        <f t="shared" ca="1" si="1456"/>
        <v>137.51498483912471</v>
      </c>
      <c r="Z1201" s="77">
        <f t="shared" ca="1" si="1456"/>
        <v>145.60845915843191</v>
      </c>
      <c r="AA1201" s="77">
        <f t="shared" ca="1" si="1456"/>
        <v>153.66961948315111</v>
      </c>
      <c r="AB1201" s="77">
        <f t="shared" ca="1" si="1456"/>
        <v>161.69791811845874</v>
      </c>
      <c r="AC1201" s="77">
        <f t="shared" ca="1" si="1456"/>
        <v>169.69279808656822</v>
      </c>
      <c r="AD1201" s="77">
        <f t="shared" ca="1" si="1456"/>
        <v>177.65369296939139</v>
      </c>
      <c r="AE1201" s="77">
        <f t="shared" ca="1" si="1456"/>
        <v>185.58002674853361</v>
      </c>
      <c r="AF1201" s="77">
        <f t="shared" ca="1" si="1456"/>
        <v>193.47121364257657</v>
      </c>
      <c r="AG1201" s="77">
        <f t="shared" ca="1" si="1456"/>
        <v>201.32665794160329</v>
      </c>
      <c r="AH1201" s="77">
        <f t="shared" ca="1" si="1456"/>
        <v>209.14575383891861</v>
      </c>
      <c r="AI1201" s="77">
        <f t="shared" ca="1" si="1456"/>
        <v>216.92788525991722</v>
      </c>
      <c r="AJ1201" s="77">
        <f t="shared" ca="1" si="1456"/>
        <v>224.67242568805142</v>
      </c>
      <c r="AK1201" s="77">
        <f t="shared" ca="1" si="1456"/>
        <v>232.37873798784889</v>
      </c>
      <c r="AL1201" s="77">
        <f t="shared" ca="1" si="1456"/>
        <v>240.04617422493106</v>
      </c>
      <c r="AM1201" s="77">
        <f t="shared" ca="1" si="1456"/>
        <v>247.67407548298075</v>
      </c>
      <c r="AN1201" s="77">
        <f t="shared" ca="1" si="1456"/>
        <v>255.26177167760756</v>
      </c>
      <c r="AO1201" s="77">
        <f t="shared" ca="1" si="1456"/>
        <v>262.80858136705854</v>
      </c>
      <c r="AP1201" s="77">
        <f t="shared" ca="1" si="1456"/>
        <v>270.31381155972053</v>
      </c>
      <c r="AQ1201" s="77">
        <f t="shared" ca="1" si="1456"/>
        <v>277.77675751835989</v>
      </c>
      <c r="AR1201" s="77">
        <f t="shared" ca="1" si="1456"/>
        <v>285.19670256104394</v>
      </c>
      <c r="AS1201" s="77">
        <f t="shared" ca="1" si="1456"/>
        <v>292.57291785868875</v>
      </c>
      <c r="AT1201" s="77">
        <f t="shared" ca="1" si="1456"/>
        <v>299.90466222917502</v>
      </c>
      <c r="AU1201" s="77">
        <f t="shared" ca="1" si="1456"/>
        <v>307.19118192797458</v>
      </c>
      <c r="AV1201" s="77">
        <f t="shared" ca="1" si="1456"/>
        <v>314.43171043522841</v>
      </c>
      <c r="AW1201" s="77">
        <f t="shared" ca="1" si="1456"/>
        <v>321.62546823921537</v>
      </c>
      <c r="AX1201" s="77">
        <f t="shared" ca="1" si="1456"/>
        <v>328.77166261615116</v>
      </c>
      <c r="AY1201" s="77">
        <f t="shared" ref="AY1201:CD1201" ca="1" si="1457">SUM(AY1199:AY1200)</f>
        <v>335.86948740625542</v>
      </c>
      <c r="AZ1201" s="77">
        <f t="shared" ca="1" si="1457"/>
        <v>342.91812278602248</v>
      </c>
      <c r="BA1201" s="77">
        <f t="shared" ca="1" si="1457"/>
        <v>349.91673503663304</v>
      </c>
      <c r="BB1201" s="77">
        <f t="shared" ca="1" si="1457"/>
        <v>356.86447630844037</v>
      </c>
      <c r="BC1201" s="77">
        <f t="shared" ca="1" si="1457"/>
        <v>363.76048438146478</v>
      </c>
      <c r="BD1201" s="77">
        <f t="shared" ca="1" si="1457"/>
        <v>370.60388242182859</v>
      </c>
      <c r="BE1201" s="77">
        <f t="shared" ca="1" si="1457"/>
        <v>377.39377873406295</v>
      </c>
      <c r="BF1201" s="77">
        <f t="shared" ca="1" si="1457"/>
        <v>384.12926650921656</v>
      </c>
      <c r="BG1201" s="77">
        <f t="shared" ca="1" si="1457"/>
        <v>390.80942356869485</v>
      </c>
      <c r="BH1201" s="77">
        <f t="shared" ca="1" si="1457"/>
        <v>397.43331210375743</v>
      </c>
      <c r="BI1201" s="77">
        <f t="shared" ca="1" si="1457"/>
        <v>403.99997841060082</v>
      </c>
      <c r="BJ1201" s="77">
        <f t="shared" ca="1" si="1457"/>
        <v>410.50845262094998</v>
      </c>
      <c r="BK1201" s="77">
        <f t="shared" ca="1" si="1457"/>
        <v>416.95774842808476</v>
      </c>
      <c r="BL1201" s="77">
        <f t="shared" ca="1" si="1457"/>
        <v>423.34686280822177</v>
      </c>
      <c r="BM1201" s="77">
        <f t="shared" ca="1" si="1457"/>
        <v>429.67477573717463</v>
      </c>
      <c r="BN1201" s="77">
        <f t="shared" ca="1" si="1457"/>
        <v>435.94044990221153</v>
      </c>
      <c r="BO1201" s="77">
        <f t="shared" ca="1" si="1457"/>
        <v>443.83774566326599</v>
      </c>
      <c r="BP1201" s="77">
        <f t="shared" ca="1" si="1457"/>
        <v>451.72812974661349</v>
      </c>
      <c r="BQ1201" s="77">
        <f t="shared" ca="1" si="1457"/>
        <v>459.61197190987241</v>
      </c>
      <c r="BR1201" s="77">
        <f t="shared" ca="1" si="1457"/>
        <v>467.48965643036149</v>
      </c>
      <c r="BS1201" s="77">
        <f t="shared" ca="1" si="1457"/>
        <v>475.36158249107109</v>
      </c>
      <c r="BT1201" s="77">
        <f t="shared" ca="1" si="1457"/>
        <v>483.22816457554785</v>
      </c>
      <c r="BU1201" s="77">
        <f t="shared" ca="1" si="1457"/>
        <v>491.08983287188244</v>
      </c>
      <c r="BV1201" s="77">
        <f t="shared" ca="1" si="1457"/>
        <v>498.94703368599698</v>
      </c>
      <c r="BW1201" s="77">
        <f t="shared" ca="1" si="1457"/>
        <v>506.80022986443032</v>
      </c>
      <c r="BX1201" s="77">
        <f t="shared" ca="1" si="1457"/>
        <v>514.64990122682491</v>
      </c>
      <c r="BY1201" s="77">
        <f t="shared" ca="1" si="1457"/>
        <v>522.49654500832264</v>
      </c>
      <c r="BZ1201" s="77">
        <f t="shared" ca="1" si="1457"/>
        <v>530.3406763120812</v>
      </c>
      <c r="CA1201" s="77">
        <f t="shared" ca="1" si="1457"/>
        <v>538.18282857212671</v>
      </c>
      <c r="CB1201" s="77">
        <f t="shared" ca="1" si="1457"/>
        <v>546.02355402676392</v>
      </c>
      <c r="CC1201" s="77">
        <f t="shared" ca="1" si="1457"/>
        <v>553.86342420276719</v>
      </c>
      <c r="CD1201" s="77">
        <f t="shared" ca="1" si="1457"/>
        <v>561.70303041058344</v>
      </c>
      <c r="CE1201" s="77">
        <f t="shared" ref="CE1201:CL1201" ca="1" si="1458">SUM(CE1199:CE1200)</f>
        <v>569.54298425078116</v>
      </c>
      <c r="CF1201" s="77">
        <f t="shared" ca="1" si="1458"/>
        <v>577.38391813198223</v>
      </c>
      <c r="CG1201" s="77">
        <f t="shared" ca="1" si="1458"/>
        <v>585.22648580052351</v>
      </c>
      <c r="CH1201" s="77">
        <f t="shared" ca="1" si="1458"/>
        <v>593.07136288209426</v>
      </c>
      <c r="CI1201" s="77">
        <f t="shared" ca="1" si="1458"/>
        <v>600.91924743560548</v>
      </c>
      <c r="CJ1201" s="77">
        <f t="shared" ca="1" si="1458"/>
        <v>608.77086051954825</v>
      </c>
      <c r="CK1201" s="77">
        <f t="shared" ca="1" si="1458"/>
        <v>616.62694677110653</v>
      </c>
      <c r="CL1201" s="77">
        <f t="shared" ca="1" si="1458"/>
        <v>624.48827499829383</v>
      </c>
      <c r="CN1201" s="77">
        <f>SUM(CN1199:CN1200)</f>
        <v>80</v>
      </c>
      <c r="CO1201" s="77" t="e">
        <f t="shared" ref="CO1201" ca="1" si="1459">SUM(CO1199:CO1200)</f>
        <v>#N/A</v>
      </c>
      <c r="CP1201" s="77" t="e">
        <f t="shared" ref="CP1201:DK1201" ca="1" si="1460">SUM(CP1199:CP1200)</f>
        <v>#N/A</v>
      </c>
      <c r="CQ1201" s="77" t="e">
        <f t="shared" ca="1" si="1460"/>
        <v>#N/A</v>
      </c>
      <c r="CR1201" s="77" t="e">
        <f t="shared" ca="1" si="1460"/>
        <v>#N/A</v>
      </c>
      <c r="CS1201" s="77" t="e">
        <f t="shared" ca="1" si="1460"/>
        <v>#N/A</v>
      </c>
      <c r="CT1201" s="77" t="e">
        <f t="shared" ca="1" si="1460"/>
        <v>#N/A</v>
      </c>
      <c r="CU1201" s="77" t="e">
        <f t="shared" ca="1" si="1460"/>
        <v>#N/A</v>
      </c>
      <c r="CV1201" s="77" t="e">
        <f t="shared" ca="1" si="1460"/>
        <v>#N/A</v>
      </c>
      <c r="CW1201" s="77" t="e">
        <f t="shared" ca="1" si="1460"/>
        <v>#N/A</v>
      </c>
      <c r="CX1201" s="77" t="e">
        <f t="shared" ca="1" si="1460"/>
        <v>#N/A</v>
      </c>
      <c r="CY1201" s="77" t="e">
        <f t="shared" ca="1" si="1460"/>
        <v>#N/A</v>
      </c>
      <c r="CZ1201" s="77" t="e">
        <f t="shared" ca="1" si="1460"/>
        <v>#N/A</v>
      </c>
      <c r="DA1201" s="77" t="e">
        <f t="shared" ca="1" si="1460"/>
        <v>#N/A</v>
      </c>
      <c r="DB1201" s="77" t="e">
        <f t="shared" ca="1" si="1460"/>
        <v>#N/A</v>
      </c>
      <c r="DC1201" s="77" t="e">
        <f t="shared" ca="1" si="1460"/>
        <v>#N/A</v>
      </c>
      <c r="DD1201" s="77" t="e">
        <f t="shared" ca="1" si="1460"/>
        <v>#N/A</v>
      </c>
      <c r="DE1201" s="77" t="e">
        <f t="shared" ca="1" si="1460"/>
        <v>#N/A</v>
      </c>
      <c r="DF1201" s="77" t="e">
        <f t="shared" ca="1" si="1460"/>
        <v>#N/A</v>
      </c>
      <c r="DG1201" s="77" t="e">
        <f t="shared" ca="1" si="1460"/>
        <v>#N/A</v>
      </c>
      <c r="DH1201" s="77" t="e">
        <f t="shared" ca="1" si="1460"/>
        <v>#N/A</v>
      </c>
      <c r="DI1201" s="77" t="e">
        <f t="shared" ca="1" si="1460"/>
        <v>#N/A</v>
      </c>
      <c r="DJ1201" s="77" t="e">
        <f t="shared" ca="1" si="1460"/>
        <v>#N/A</v>
      </c>
      <c r="DK1201" s="77" t="e">
        <f t="shared" ca="1" si="1460"/>
        <v>#N/A</v>
      </c>
      <c r="DL1201" s="77" t="e">
        <f t="shared" ref="DL1201" ca="1" si="1461">SUM(DL1199:DL1200)</f>
        <v>#N/A</v>
      </c>
    </row>
    <row r="1202" spans="1:116" x14ac:dyDescent="0.4">
      <c r="B1202" t="s">
        <v>244</v>
      </c>
      <c r="D1202" t="s">
        <v>769</v>
      </c>
      <c r="E1202" s="8" t="str">
        <f t="shared" ref="E1202" si="1462">ROW()&amp;" "&amp;D1202</f>
        <v>1202 FAPPER-S</v>
      </c>
      <c r="G1202" s="126"/>
      <c r="H1202" s="27"/>
      <c r="I1202" s="77"/>
      <c r="J1202" s="77"/>
      <c r="K1202" s="33"/>
      <c r="L1202" s="33"/>
      <c r="M1202" s="33"/>
      <c r="N1202" s="33"/>
      <c r="O1202" s="33"/>
      <c r="P1202" s="33"/>
      <c r="R1202" s="33"/>
      <c r="S1202" s="77"/>
      <c r="T1202" s="77"/>
      <c r="U1202" s="77"/>
      <c r="V1202" s="77"/>
      <c r="W1202" s="77"/>
      <c r="X1202" s="77"/>
      <c r="Y1202" s="77"/>
      <c r="Z1202" s="77"/>
      <c r="AA1202" s="77"/>
      <c r="AB1202" s="77"/>
      <c r="AC1202" s="77"/>
      <c r="AD1202" s="77"/>
      <c r="AE1202" s="77"/>
      <c r="AF1202" s="77"/>
      <c r="AG1202" s="77"/>
      <c r="AH1202" s="77"/>
      <c r="AI1202" s="77"/>
      <c r="AJ1202" s="77"/>
      <c r="AK1202" s="77"/>
      <c r="AL1202" s="77"/>
      <c r="AM1202" s="77"/>
      <c r="AN1202" s="77"/>
      <c r="AO1202" s="77"/>
      <c r="AP1202" s="77"/>
      <c r="AQ1202" s="77"/>
      <c r="AR1202" s="77"/>
      <c r="AS1202" s="77"/>
      <c r="AT1202" s="77"/>
      <c r="AU1202" s="77"/>
      <c r="AV1202" s="77"/>
      <c r="AW1202" s="77"/>
      <c r="AX1202" s="77"/>
      <c r="AY1202" s="77"/>
      <c r="AZ1202" s="77"/>
      <c r="BA1202" s="77"/>
      <c r="BB1202" s="77"/>
      <c r="BC1202" s="77"/>
      <c r="BD1202" s="77"/>
      <c r="BE1202" s="77"/>
      <c r="BF1202" s="77"/>
      <c r="BG1202" s="77"/>
      <c r="BH1202" s="77"/>
      <c r="BI1202" s="77"/>
      <c r="BJ1202" s="77"/>
      <c r="BK1202" s="77"/>
      <c r="BL1202" s="77"/>
      <c r="BM1202" s="77"/>
      <c r="BN1202" s="77"/>
      <c r="BO1202" s="77"/>
      <c r="BP1202" s="77"/>
      <c r="BQ1202" s="77"/>
      <c r="BR1202" s="77"/>
      <c r="BS1202" s="77"/>
      <c r="BT1202" s="77"/>
      <c r="BU1202" s="77"/>
      <c r="BV1202" s="77"/>
      <c r="BW1202" s="77"/>
      <c r="BX1202" s="77"/>
      <c r="BY1202" s="77"/>
      <c r="BZ1202" s="77"/>
      <c r="CA1202" s="77"/>
      <c r="CB1202" s="77"/>
      <c r="CC1202" s="77"/>
      <c r="CD1202" s="77"/>
      <c r="CE1202" s="77"/>
      <c r="CF1202" s="77"/>
      <c r="CG1202" s="77"/>
      <c r="CH1202" s="77"/>
      <c r="CI1202" s="77"/>
      <c r="CJ1202" s="77"/>
      <c r="CK1202" s="77"/>
      <c r="CL1202" s="77"/>
      <c r="CN1202" s="77"/>
      <c r="CO1202" s="77"/>
      <c r="CP1202" s="77"/>
      <c r="CQ1202" s="77"/>
      <c r="CR1202" s="77"/>
      <c r="CS1202" s="77"/>
      <c r="CT1202" s="77"/>
      <c r="CU1202" s="77"/>
      <c r="CV1202" s="77"/>
      <c r="CW1202" s="77"/>
      <c r="CX1202" s="77"/>
      <c r="CY1202" s="77"/>
      <c r="CZ1202" s="77"/>
      <c r="DA1202" s="77"/>
      <c r="DB1202" s="77"/>
      <c r="DC1202" s="77"/>
      <c r="DD1202" s="77"/>
      <c r="DE1202" s="77"/>
      <c r="DF1202" s="77"/>
      <c r="DG1202" s="77"/>
      <c r="DH1202" s="77"/>
      <c r="DI1202" s="77"/>
      <c r="DJ1202" s="77"/>
      <c r="DK1202" s="77"/>
      <c r="DL1202" s="77"/>
    </row>
    <row r="1203" spans="1:116" x14ac:dyDescent="0.4">
      <c r="B1203" t="s">
        <v>332</v>
      </c>
      <c r="D1203" t="s">
        <v>769</v>
      </c>
      <c r="E1203" s="8" t="str">
        <f>ROW()&amp;" "&amp;D1203</f>
        <v>1203 FAPPER-S</v>
      </c>
      <c r="G1203" s="136" t="str">
        <f>G1176</f>
        <v>(Primary label)</v>
      </c>
      <c r="H1203" s="27"/>
      <c r="I1203" s="78"/>
      <c r="J1203" s="78"/>
      <c r="K1203" s="33"/>
      <c r="L1203" s="33"/>
      <c r="M1203" s="33"/>
      <c r="N1203" s="33"/>
      <c r="O1203" s="33"/>
      <c r="P1203" s="33"/>
      <c r="R1203" s="33"/>
      <c r="S1203" s="77"/>
      <c r="T1203" s="77"/>
      <c r="U1203" s="77"/>
      <c r="V1203" s="77"/>
      <c r="W1203" s="77"/>
      <c r="X1203" s="77"/>
      <c r="Y1203" s="77"/>
      <c r="Z1203" s="77"/>
      <c r="AA1203" s="77"/>
      <c r="AB1203" s="77"/>
      <c r="AC1203" s="77"/>
      <c r="AD1203" s="77"/>
      <c r="AE1203" s="77"/>
      <c r="AF1203" s="77"/>
      <c r="AG1203" s="77"/>
      <c r="AH1203" s="77"/>
      <c r="AI1203" s="77"/>
      <c r="AJ1203" s="77"/>
      <c r="AK1203" s="77"/>
      <c r="AL1203" s="77"/>
      <c r="AM1203" s="77"/>
      <c r="AN1203" s="77"/>
      <c r="AO1203" s="77"/>
      <c r="AP1203" s="77"/>
      <c r="AQ1203" s="77"/>
      <c r="AR1203" s="77"/>
      <c r="AS1203" s="77"/>
      <c r="AT1203" s="77"/>
      <c r="AU1203" s="77"/>
      <c r="AV1203" s="77"/>
      <c r="AW1203" s="77"/>
      <c r="AX1203" s="77"/>
      <c r="AY1203" s="77"/>
      <c r="AZ1203" s="77"/>
      <c r="BA1203" s="77"/>
      <c r="BB1203" s="77"/>
      <c r="BC1203" s="77"/>
      <c r="BD1203" s="77"/>
      <c r="BE1203" s="77"/>
      <c r="BF1203" s="77"/>
      <c r="BG1203" s="77"/>
      <c r="BH1203" s="77"/>
      <c r="BI1203" s="77"/>
      <c r="BJ1203" s="77"/>
      <c r="BK1203" s="77"/>
      <c r="BL1203" s="77"/>
      <c r="BM1203" s="77"/>
      <c r="BN1203" s="77"/>
      <c r="BO1203" s="77"/>
      <c r="BP1203" s="77"/>
      <c r="BQ1203" s="77"/>
      <c r="BR1203" s="77"/>
      <c r="BS1203" s="77"/>
      <c r="BT1203" s="77"/>
      <c r="BU1203" s="77"/>
      <c r="BV1203" s="77"/>
      <c r="BW1203" s="77"/>
      <c r="BX1203" s="77"/>
      <c r="BY1203" s="77"/>
      <c r="BZ1203" s="77"/>
      <c r="CA1203" s="77"/>
      <c r="CB1203" s="77"/>
      <c r="CC1203" s="77"/>
      <c r="CD1203" s="77"/>
      <c r="CE1203" s="77"/>
      <c r="CF1203" s="77"/>
      <c r="CG1203" s="77"/>
      <c r="CH1203" s="77"/>
      <c r="CI1203" s="77"/>
      <c r="CJ1203" s="77"/>
      <c r="CK1203" s="77"/>
      <c r="CL1203" s="77"/>
      <c r="CN1203" s="78"/>
      <c r="CO1203" s="77"/>
      <c r="CP1203" s="77"/>
      <c r="CQ1203" s="77"/>
      <c r="CR1203" s="77"/>
      <c r="CS1203" s="77"/>
      <c r="CT1203" s="77"/>
      <c r="CU1203" s="77"/>
      <c r="CV1203" s="77"/>
      <c r="CW1203" s="77"/>
      <c r="CX1203" s="77"/>
      <c r="CY1203" s="77"/>
      <c r="CZ1203" s="77"/>
      <c r="DA1203" s="77"/>
      <c r="DB1203" s="77"/>
      <c r="DC1203" s="77"/>
      <c r="DD1203" s="77"/>
      <c r="DE1203" s="77"/>
      <c r="DF1203" s="77"/>
      <c r="DG1203" s="77"/>
      <c r="DH1203" s="77"/>
      <c r="DI1203" s="77"/>
      <c r="DJ1203" s="77"/>
      <c r="DK1203" s="77"/>
      <c r="DL1203" s="77"/>
    </row>
    <row r="1204" spans="1:116" x14ac:dyDescent="0.4">
      <c r="B1204" t="s">
        <v>332</v>
      </c>
      <c r="D1204" t="s">
        <v>769</v>
      </c>
      <c r="E1204" s="8" t="str">
        <f>ROW()&amp;" "&amp;D1204</f>
        <v>1204 FAPPER-S</v>
      </c>
      <c r="G1204" s="136" t="str">
        <f>G1177</f>
        <v>primary unit</v>
      </c>
      <c r="H1204" s="27"/>
      <c r="I1204" s="78"/>
      <c r="J1204" s="78"/>
      <c r="K1204" s="33"/>
      <c r="L1204" s="33"/>
      <c r="M1204" s="33"/>
      <c r="N1204" s="33"/>
      <c r="O1204" s="33"/>
      <c r="P1204" s="33"/>
      <c r="R1204" s="33"/>
      <c r="S1204" s="77"/>
      <c r="T1204" s="77"/>
      <c r="U1204" s="77"/>
      <c r="V1204" s="77"/>
      <c r="W1204" s="77"/>
      <c r="X1204" s="77"/>
      <c r="Y1204" s="77"/>
      <c r="Z1204" s="77"/>
      <c r="AA1204" s="77"/>
      <c r="AB1204" s="77"/>
      <c r="AC1204" s="77"/>
      <c r="AD1204" s="77"/>
      <c r="AE1204" s="77"/>
      <c r="AF1204" s="77"/>
      <c r="AG1204" s="77"/>
      <c r="AH1204" s="77"/>
      <c r="AI1204" s="77"/>
      <c r="AJ1204" s="77"/>
      <c r="AK1204" s="77"/>
      <c r="AL1204" s="77"/>
      <c r="AM1204" s="77"/>
      <c r="AN1204" s="77"/>
      <c r="AO1204" s="77"/>
      <c r="AP1204" s="77"/>
      <c r="AQ1204" s="77"/>
      <c r="AR1204" s="77"/>
      <c r="AS1204" s="77"/>
      <c r="AT1204" s="77"/>
      <c r="AU1204" s="77"/>
      <c r="AV1204" s="77"/>
      <c r="AW1204" s="77"/>
      <c r="AX1204" s="77"/>
      <c r="AY1204" s="77"/>
      <c r="AZ1204" s="77"/>
      <c r="BA1204" s="77"/>
      <c r="BB1204" s="77"/>
      <c r="BC1204" s="77"/>
      <c r="BD1204" s="77"/>
      <c r="BE1204" s="77"/>
      <c r="BF1204" s="77"/>
      <c r="BG1204" s="77"/>
      <c r="BH1204" s="77"/>
      <c r="BI1204" s="77"/>
      <c r="BJ1204" s="77"/>
      <c r="BK1204" s="77"/>
      <c r="BL1204" s="77"/>
      <c r="BM1204" s="77"/>
      <c r="BN1204" s="77"/>
      <c r="BO1204" s="77"/>
      <c r="BP1204" s="77"/>
      <c r="BQ1204" s="77"/>
      <c r="BR1204" s="77"/>
      <c r="BS1204" s="77"/>
      <c r="BT1204" s="77"/>
      <c r="BU1204" s="77"/>
      <c r="BV1204" s="77"/>
      <c r="BW1204" s="77"/>
      <c r="BX1204" s="77"/>
      <c r="BY1204" s="77"/>
      <c r="BZ1204" s="77"/>
      <c r="CA1204" s="77"/>
      <c r="CB1204" s="77"/>
      <c r="CC1204" s="77"/>
      <c r="CD1204" s="77"/>
      <c r="CE1204" s="77"/>
      <c r="CF1204" s="77"/>
      <c r="CG1204" s="77"/>
      <c r="CH1204" s="77"/>
      <c r="CI1204" s="77"/>
      <c r="CJ1204" s="77"/>
      <c r="CK1204" s="77"/>
      <c r="CL1204" s="77"/>
      <c r="CN1204" s="78"/>
      <c r="CO1204" s="77"/>
      <c r="CP1204" s="77"/>
      <c r="CQ1204" s="77"/>
      <c r="CR1204" s="77"/>
      <c r="CS1204" s="77"/>
      <c r="CT1204" s="77"/>
      <c r="CU1204" s="77"/>
      <c r="CV1204" s="77"/>
      <c r="CW1204" s="77"/>
      <c r="CX1204" s="77"/>
      <c r="CY1204" s="77"/>
      <c r="CZ1204" s="77"/>
      <c r="DA1204" s="77"/>
      <c r="DB1204" s="77"/>
      <c r="DC1204" s="77"/>
      <c r="DD1204" s="77"/>
      <c r="DE1204" s="77"/>
      <c r="DF1204" s="77"/>
      <c r="DG1204" s="77"/>
      <c r="DH1204" s="77"/>
      <c r="DI1204" s="77"/>
      <c r="DJ1204" s="77"/>
      <c r="DK1204" s="77"/>
      <c r="DL1204" s="77"/>
    </row>
    <row r="1205" spans="1:116" x14ac:dyDescent="0.4">
      <c r="B1205" t="s">
        <v>332</v>
      </c>
      <c r="D1205" t="s">
        <v>769</v>
      </c>
      <c r="E1205" s="8" t="str">
        <f>ROW()&amp;" "&amp;D1205</f>
        <v>1205 FAPPER-S</v>
      </c>
      <c r="G1205" s="136" t="str">
        <f>G1178</f>
        <v>Primary revenue driver</v>
      </c>
      <c r="K1205" s="53"/>
      <c r="L1205" s="53"/>
      <c r="M1205" s="53"/>
      <c r="N1205" s="53"/>
      <c r="O1205" s="53"/>
      <c r="P1205" s="53"/>
      <c r="R1205" s="24"/>
      <c r="S1205" s="179" t="str">
        <f t="shared" ref="S1205:AX1205" si="1463">S1178</f>
        <v>S$16</v>
      </c>
      <c r="T1205" s="179" t="str">
        <f t="shared" si="1463"/>
        <v>T$16</v>
      </c>
      <c r="U1205" s="179" t="str">
        <f t="shared" si="1463"/>
        <v>U$16</v>
      </c>
      <c r="V1205" s="179" t="str">
        <f t="shared" si="1463"/>
        <v>V$16</v>
      </c>
      <c r="W1205" s="179" t="str">
        <f t="shared" si="1463"/>
        <v>W$16</v>
      </c>
      <c r="X1205" s="179" t="str">
        <f t="shared" si="1463"/>
        <v>X$16</v>
      </c>
      <c r="Y1205" s="179" t="str">
        <f t="shared" si="1463"/>
        <v>Y$16</v>
      </c>
      <c r="Z1205" s="179" t="str">
        <f t="shared" si="1463"/>
        <v>Z$16</v>
      </c>
      <c r="AA1205" s="179" t="str">
        <f t="shared" si="1463"/>
        <v>AA$16</v>
      </c>
      <c r="AB1205" s="179" t="str">
        <f t="shared" si="1463"/>
        <v>AB$16</v>
      </c>
      <c r="AC1205" s="179" t="str">
        <f t="shared" si="1463"/>
        <v>AC$16</v>
      </c>
      <c r="AD1205" s="179" t="str">
        <f t="shared" si="1463"/>
        <v>AD$16</v>
      </c>
      <c r="AE1205" s="179" t="str">
        <f t="shared" si="1463"/>
        <v>AE$16</v>
      </c>
      <c r="AF1205" s="179" t="str">
        <f t="shared" si="1463"/>
        <v>AF$16</v>
      </c>
      <c r="AG1205" s="179" t="str">
        <f t="shared" si="1463"/>
        <v>AG$16</v>
      </c>
      <c r="AH1205" s="179" t="str">
        <f t="shared" si="1463"/>
        <v>AH$16</v>
      </c>
      <c r="AI1205" s="179" t="str">
        <f t="shared" si="1463"/>
        <v>AI$16</v>
      </c>
      <c r="AJ1205" s="179" t="str">
        <f t="shared" si="1463"/>
        <v>AJ$16</v>
      </c>
      <c r="AK1205" s="179" t="str">
        <f t="shared" si="1463"/>
        <v>AK$16</v>
      </c>
      <c r="AL1205" s="179" t="str">
        <f t="shared" si="1463"/>
        <v>AL$16</v>
      </c>
      <c r="AM1205" s="179" t="str">
        <f t="shared" si="1463"/>
        <v>AM$16</v>
      </c>
      <c r="AN1205" s="179" t="str">
        <f t="shared" si="1463"/>
        <v>AN$16</v>
      </c>
      <c r="AO1205" s="179" t="str">
        <f t="shared" si="1463"/>
        <v>AO$16</v>
      </c>
      <c r="AP1205" s="179" t="str">
        <f t="shared" si="1463"/>
        <v>AP$16</v>
      </c>
      <c r="AQ1205" s="179" t="str">
        <f t="shared" si="1463"/>
        <v>AQ$16</v>
      </c>
      <c r="AR1205" s="179" t="str">
        <f t="shared" si="1463"/>
        <v>AR$16</v>
      </c>
      <c r="AS1205" s="179" t="str">
        <f t="shared" si="1463"/>
        <v>AS$16</v>
      </c>
      <c r="AT1205" s="179" t="str">
        <f t="shared" si="1463"/>
        <v>AT$16</v>
      </c>
      <c r="AU1205" s="179" t="str">
        <f t="shared" si="1463"/>
        <v>AU$16</v>
      </c>
      <c r="AV1205" s="179" t="str">
        <f t="shared" si="1463"/>
        <v>AV$16</v>
      </c>
      <c r="AW1205" s="179" t="str">
        <f t="shared" si="1463"/>
        <v>AW$16</v>
      </c>
      <c r="AX1205" s="179" t="str">
        <f t="shared" si="1463"/>
        <v>AX$16</v>
      </c>
      <c r="AY1205" s="179" t="str">
        <f t="shared" ref="AY1205:CD1205" si="1464">AY1178</f>
        <v>AY$16</v>
      </c>
      <c r="AZ1205" s="179" t="str">
        <f t="shared" si="1464"/>
        <v>AZ$16</v>
      </c>
      <c r="BA1205" s="179" t="str">
        <f t="shared" si="1464"/>
        <v>BA$16</v>
      </c>
      <c r="BB1205" s="179" t="str">
        <f t="shared" si="1464"/>
        <v>BB$16</v>
      </c>
      <c r="BC1205" s="179" t="str">
        <f t="shared" si="1464"/>
        <v>BC$16</v>
      </c>
      <c r="BD1205" s="179" t="str">
        <f t="shared" si="1464"/>
        <v>BD$16</v>
      </c>
      <c r="BE1205" s="179" t="str">
        <f t="shared" si="1464"/>
        <v>BE$16</v>
      </c>
      <c r="BF1205" s="179" t="str">
        <f t="shared" si="1464"/>
        <v>BF$16</v>
      </c>
      <c r="BG1205" s="179" t="str">
        <f t="shared" si="1464"/>
        <v>BG$16</v>
      </c>
      <c r="BH1205" s="179" t="str">
        <f t="shared" si="1464"/>
        <v>BH$16</v>
      </c>
      <c r="BI1205" s="179" t="str">
        <f t="shared" si="1464"/>
        <v>BI$16</v>
      </c>
      <c r="BJ1205" s="179" t="str">
        <f t="shared" si="1464"/>
        <v>BJ$16</v>
      </c>
      <c r="BK1205" s="179" t="str">
        <f t="shared" si="1464"/>
        <v>BK$16</v>
      </c>
      <c r="BL1205" s="179" t="str">
        <f t="shared" si="1464"/>
        <v>BL$16</v>
      </c>
      <c r="BM1205" s="179" t="str">
        <f t="shared" si="1464"/>
        <v>BM$16</v>
      </c>
      <c r="BN1205" s="179" t="str">
        <f t="shared" si="1464"/>
        <v>BN$16</v>
      </c>
      <c r="BO1205" s="179" t="str">
        <f t="shared" si="1464"/>
        <v>BO$16</v>
      </c>
      <c r="BP1205" s="179" t="str">
        <f t="shared" si="1464"/>
        <v>BP$16</v>
      </c>
      <c r="BQ1205" s="179" t="str">
        <f t="shared" si="1464"/>
        <v>BQ$16</v>
      </c>
      <c r="BR1205" s="179" t="str">
        <f t="shared" si="1464"/>
        <v>BR$16</v>
      </c>
      <c r="BS1205" s="179" t="str">
        <f t="shared" si="1464"/>
        <v>BS$16</v>
      </c>
      <c r="BT1205" s="179" t="str">
        <f t="shared" si="1464"/>
        <v>BT$16</v>
      </c>
      <c r="BU1205" s="179" t="str">
        <f t="shared" si="1464"/>
        <v>BU$16</v>
      </c>
      <c r="BV1205" s="179" t="str">
        <f t="shared" si="1464"/>
        <v>BV$16</v>
      </c>
      <c r="BW1205" s="179" t="str">
        <f t="shared" si="1464"/>
        <v>BW$16</v>
      </c>
      <c r="BX1205" s="179" t="str">
        <f t="shared" si="1464"/>
        <v>BX$16</v>
      </c>
      <c r="BY1205" s="179" t="str">
        <f t="shared" si="1464"/>
        <v>BY$16</v>
      </c>
      <c r="BZ1205" s="179" t="str">
        <f t="shared" si="1464"/>
        <v>BZ$16</v>
      </c>
      <c r="CA1205" s="179" t="str">
        <f t="shared" si="1464"/>
        <v>CA$16</v>
      </c>
      <c r="CB1205" s="179" t="str">
        <f t="shared" si="1464"/>
        <v>CB$16</v>
      </c>
      <c r="CC1205" s="179" t="str">
        <f t="shared" si="1464"/>
        <v>CC$16</v>
      </c>
      <c r="CD1205" s="179" t="str">
        <f t="shared" si="1464"/>
        <v>CD$16</v>
      </c>
      <c r="CE1205" s="179" t="str">
        <f t="shared" ref="CE1205:CL1205" si="1465">CE1178</f>
        <v>CE$16</v>
      </c>
      <c r="CF1205" s="179" t="str">
        <f t="shared" si="1465"/>
        <v>CF$16</v>
      </c>
      <c r="CG1205" s="179" t="str">
        <f t="shared" si="1465"/>
        <v>CG$16</v>
      </c>
      <c r="CH1205" s="179" t="str">
        <f t="shared" si="1465"/>
        <v>CH$16</v>
      </c>
      <c r="CI1205" s="179" t="str">
        <f t="shared" si="1465"/>
        <v>CI$16</v>
      </c>
      <c r="CJ1205" s="179" t="str">
        <f t="shared" si="1465"/>
        <v>CJ$16</v>
      </c>
      <c r="CK1205" s="179" t="str">
        <f t="shared" si="1465"/>
        <v>CK$16</v>
      </c>
      <c r="CL1205" s="179" t="str">
        <f t="shared" si="1465"/>
        <v>CL$16</v>
      </c>
      <c r="CO1205" s="179" t="str">
        <f t="shared" ref="CO1205:DL1205" si="1466">CO1178</f>
        <v>CO$16</v>
      </c>
      <c r="CP1205" s="179" t="str">
        <f t="shared" si="1466"/>
        <v>CP$16</v>
      </c>
      <c r="CQ1205" s="179" t="str">
        <f t="shared" si="1466"/>
        <v>CQ$16</v>
      </c>
      <c r="CR1205" s="179" t="str">
        <f t="shared" si="1466"/>
        <v>CR$16</v>
      </c>
      <c r="CS1205" s="179" t="str">
        <f t="shared" si="1466"/>
        <v>CS$16</v>
      </c>
      <c r="CT1205" s="179" t="str">
        <f t="shared" si="1466"/>
        <v>CT$16</v>
      </c>
      <c r="CU1205" s="179" t="str">
        <f t="shared" si="1466"/>
        <v>CU$16</v>
      </c>
      <c r="CV1205" s="179" t="str">
        <f t="shared" si="1466"/>
        <v>CV$16</v>
      </c>
      <c r="CW1205" s="179" t="str">
        <f t="shared" si="1466"/>
        <v>CW$16</v>
      </c>
      <c r="CX1205" s="179" t="str">
        <f t="shared" si="1466"/>
        <v>CX$16</v>
      </c>
      <c r="CY1205" s="179" t="str">
        <f t="shared" si="1466"/>
        <v>CY$16</v>
      </c>
      <c r="CZ1205" s="179" t="str">
        <f t="shared" si="1466"/>
        <v>CZ$16</v>
      </c>
      <c r="DA1205" s="179" t="str">
        <f t="shared" si="1466"/>
        <v>DA$16</v>
      </c>
      <c r="DB1205" s="179" t="str">
        <f t="shared" si="1466"/>
        <v>DB$16</v>
      </c>
      <c r="DC1205" s="179" t="str">
        <f t="shared" si="1466"/>
        <v>DC$16</v>
      </c>
      <c r="DD1205" s="179" t="str">
        <f t="shared" si="1466"/>
        <v>DD$16</v>
      </c>
      <c r="DE1205" s="179" t="str">
        <f t="shared" si="1466"/>
        <v>DE$16</v>
      </c>
      <c r="DF1205" s="179" t="str">
        <f t="shared" si="1466"/>
        <v>DF$16</v>
      </c>
      <c r="DG1205" s="179" t="str">
        <f t="shared" si="1466"/>
        <v>DG$16</v>
      </c>
      <c r="DH1205" s="179" t="str">
        <f t="shared" si="1466"/>
        <v>DH$16</v>
      </c>
      <c r="DI1205" s="179" t="str">
        <f t="shared" si="1466"/>
        <v>DI$16</v>
      </c>
      <c r="DJ1205" s="179" t="str">
        <f t="shared" si="1466"/>
        <v>DJ$16</v>
      </c>
      <c r="DK1205" s="179" t="str">
        <f t="shared" si="1466"/>
        <v>DK$16</v>
      </c>
      <c r="DL1205" s="179" t="str">
        <f t="shared" si="1466"/>
        <v>DL$16</v>
      </c>
    </row>
    <row r="1206" spans="1:116" x14ac:dyDescent="0.4">
      <c r="B1206" t="s">
        <v>332</v>
      </c>
      <c r="D1206" t="s">
        <v>769</v>
      </c>
      <c r="E1206" s="8" t="str">
        <f>ROW()&amp;" "&amp;D1206</f>
        <v>1206 FAPPER-S</v>
      </c>
      <c r="G1206" s="136" t="str">
        <f>G1179</f>
        <v>Primary volume driver</v>
      </c>
      <c r="H1206" s="12"/>
      <c r="I1206" s="60"/>
      <c r="J1206" s="60"/>
      <c r="K1206" s="15"/>
      <c r="L1206" s="15"/>
      <c r="M1206" s="15"/>
      <c r="N1206" s="15"/>
      <c r="O1206" s="15"/>
      <c r="P1206" s="15"/>
      <c r="R1206" s="15"/>
      <c r="S1206" s="179" t="str">
        <f t="shared" ref="S1206:AX1206" si="1467">S1179</f>
        <v>S$17</v>
      </c>
      <c r="T1206" s="179" t="str">
        <f t="shared" si="1467"/>
        <v>T$17</v>
      </c>
      <c r="U1206" s="179" t="str">
        <f t="shared" si="1467"/>
        <v>U$17</v>
      </c>
      <c r="V1206" s="179" t="str">
        <f t="shared" si="1467"/>
        <v>V$17</v>
      </c>
      <c r="W1206" s="179" t="str">
        <f t="shared" si="1467"/>
        <v>W$17</v>
      </c>
      <c r="X1206" s="179" t="str">
        <f t="shared" si="1467"/>
        <v>X$17</v>
      </c>
      <c r="Y1206" s="179" t="str">
        <f t="shared" si="1467"/>
        <v>Y$17</v>
      </c>
      <c r="Z1206" s="179" t="str">
        <f t="shared" si="1467"/>
        <v>Z$17</v>
      </c>
      <c r="AA1206" s="179" t="str">
        <f t="shared" si="1467"/>
        <v>AA$17</v>
      </c>
      <c r="AB1206" s="179" t="str">
        <f t="shared" si="1467"/>
        <v>AB$17</v>
      </c>
      <c r="AC1206" s="179" t="str">
        <f t="shared" si="1467"/>
        <v>AC$17</v>
      </c>
      <c r="AD1206" s="179" t="str">
        <f t="shared" si="1467"/>
        <v>AD$17</v>
      </c>
      <c r="AE1206" s="179" t="str">
        <f t="shared" si="1467"/>
        <v>AE$17</v>
      </c>
      <c r="AF1206" s="179" t="str">
        <f t="shared" si="1467"/>
        <v>AF$17</v>
      </c>
      <c r="AG1206" s="179" t="str">
        <f t="shared" si="1467"/>
        <v>AG$17</v>
      </c>
      <c r="AH1206" s="179" t="str">
        <f t="shared" si="1467"/>
        <v>AH$17</v>
      </c>
      <c r="AI1206" s="179" t="str">
        <f t="shared" si="1467"/>
        <v>AI$17</v>
      </c>
      <c r="AJ1206" s="179" t="str">
        <f t="shared" si="1467"/>
        <v>AJ$17</v>
      </c>
      <c r="AK1206" s="179" t="str">
        <f t="shared" si="1467"/>
        <v>AK$17</v>
      </c>
      <c r="AL1206" s="179" t="str">
        <f t="shared" si="1467"/>
        <v>AL$17</v>
      </c>
      <c r="AM1206" s="179" t="str">
        <f t="shared" si="1467"/>
        <v>AM$17</v>
      </c>
      <c r="AN1206" s="179" t="str">
        <f t="shared" si="1467"/>
        <v>AN$17</v>
      </c>
      <c r="AO1206" s="179" t="str">
        <f t="shared" si="1467"/>
        <v>AO$17</v>
      </c>
      <c r="AP1206" s="179" t="str">
        <f t="shared" si="1467"/>
        <v>AP$17</v>
      </c>
      <c r="AQ1206" s="179" t="str">
        <f t="shared" si="1467"/>
        <v>AQ$17</v>
      </c>
      <c r="AR1206" s="179" t="str">
        <f t="shared" si="1467"/>
        <v>AR$17</v>
      </c>
      <c r="AS1206" s="179" t="str">
        <f t="shared" si="1467"/>
        <v>AS$17</v>
      </c>
      <c r="AT1206" s="179" t="str">
        <f t="shared" si="1467"/>
        <v>AT$17</v>
      </c>
      <c r="AU1206" s="179" t="str">
        <f t="shared" si="1467"/>
        <v>AU$17</v>
      </c>
      <c r="AV1206" s="179" t="str">
        <f t="shared" si="1467"/>
        <v>AV$17</v>
      </c>
      <c r="AW1206" s="179" t="str">
        <f t="shared" si="1467"/>
        <v>AW$17</v>
      </c>
      <c r="AX1206" s="179" t="str">
        <f t="shared" si="1467"/>
        <v>AX$17</v>
      </c>
      <c r="AY1206" s="179" t="str">
        <f t="shared" ref="AY1206:CD1206" si="1468">AY1179</f>
        <v>AY$17</v>
      </c>
      <c r="AZ1206" s="179" t="str">
        <f t="shared" si="1468"/>
        <v>AZ$17</v>
      </c>
      <c r="BA1206" s="179" t="str">
        <f t="shared" si="1468"/>
        <v>BA$17</v>
      </c>
      <c r="BB1206" s="179" t="str">
        <f t="shared" si="1468"/>
        <v>BB$17</v>
      </c>
      <c r="BC1206" s="179" t="str">
        <f t="shared" si="1468"/>
        <v>BC$17</v>
      </c>
      <c r="BD1206" s="179" t="str">
        <f t="shared" si="1468"/>
        <v>BD$17</v>
      </c>
      <c r="BE1206" s="179" t="str">
        <f t="shared" si="1468"/>
        <v>BE$17</v>
      </c>
      <c r="BF1206" s="179" t="str">
        <f t="shared" si="1468"/>
        <v>BF$17</v>
      </c>
      <c r="BG1206" s="179" t="str">
        <f t="shared" si="1468"/>
        <v>BG$17</v>
      </c>
      <c r="BH1206" s="179" t="str">
        <f t="shared" si="1468"/>
        <v>BH$17</v>
      </c>
      <c r="BI1206" s="179" t="str">
        <f t="shared" si="1468"/>
        <v>BI$17</v>
      </c>
      <c r="BJ1206" s="179" t="str">
        <f t="shared" si="1468"/>
        <v>BJ$17</v>
      </c>
      <c r="BK1206" s="179" t="str">
        <f t="shared" si="1468"/>
        <v>BK$17</v>
      </c>
      <c r="BL1206" s="179" t="str">
        <f t="shared" si="1468"/>
        <v>BL$17</v>
      </c>
      <c r="BM1206" s="179" t="str">
        <f t="shared" si="1468"/>
        <v>BM$17</v>
      </c>
      <c r="BN1206" s="179" t="str">
        <f t="shared" si="1468"/>
        <v>BN$17</v>
      </c>
      <c r="BO1206" s="179" t="str">
        <f t="shared" si="1468"/>
        <v>BO$17</v>
      </c>
      <c r="BP1206" s="179" t="str">
        <f t="shared" si="1468"/>
        <v>BP$17</v>
      </c>
      <c r="BQ1206" s="179" t="str">
        <f t="shared" si="1468"/>
        <v>BQ$17</v>
      </c>
      <c r="BR1206" s="179" t="str">
        <f t="shared" si="1468"/>
        <v>BR$17</v>
      </c>
      <c r="BS1206" s="179" t="str">
        <f t="shared" si="1468"/>
        <v>BS$17</v>
      </c>
      <c r="BT1206" s="179" t="str">
        <f t="shared" si="1468"/>
        <v>BT$17</v>
      </c>
      <c r="BU1206" s="179" t="str">
        <f t="shared" si="1468"/>
        <v>BU$17</v>
      </c>
      <c r="BV1206" s="179" t="str">
        <f t="shared" si="1468"/>
        <v>BV$17</v>
      </c>
      <c r="BW1206" s="179" t="str">
        <f t="shared" si="1468"/>
        <v>BW$17</v>
      </c>
      <c r="BX1206" s="179" t="str">
        <f t="shared" si="1468"/>
        <v>BX$17</v>
      </c>
      <c r="BY1206" s="179" t="str">
        <f t="shared" si="1468"/>
        <v>BY$17</v>
      </c>
      <c r="BZ1206" s="179" t="str">
        <f t="shared" si="1468"/>
        <v>BZ$17</v>
      </c>
      <c r="CA1206" s="179" t="str">
        <f t="shared" si="1468"/>
        <v>CA$17</v>
      </c>
      <c r="CB1206" s="179" t="str">
        <f t="shared" si="1468"/>
        <v>CB$17</v>
      </c>
      <c r="CC1206" s="179" t="str">
        <f t="shared" si="1468"/>
        <v>CC$17</v>
      </c>
      <c r="CD1206" s="179" t="str">
        <f t="shared" si="1468"/>
        <v>CD$17</v>
      </c>
      <c r="CE1206" s="179" t="str">
        <f t="shared" ref="CE1206:CL1206" si="1469">CE1179</f>
        <v>CE$17</v>
      </c>
      <c r="CF1206" s="179" t="str">
        <f t="shared" si="1469"/>
        <v>CF$17</v>
      </c>
      <c r="CG1206" s="179" t="str">
        <f t="shared" si="1469"/>
        <v>CG$17</v>
      </c>
      <c r="CH1206" s="179" t="str">
        <f t="shared" si="1469"/>
        <v>CH$17</v>
      </c>
      <c r="CI1206" s="179" t="str">
        <f t="shared" si="1469"/>
        <v>CI$17</v>
      </c>
      <c r="CJ1206" s="179" t="str">
        <f t="shared" si="1469"/>
        <v>CJ$17</v>
      </c>
      <c r="CK1206" s="179" t="str">
        <f t="shared" si="1469"/>
        <v>CK$17</v>
      </c>
      <c r="CL1206" s="179" t="str">
        <f t="shared" si="1469"/>
        <v>CL$17</v>
      </c>
      <c r="CN1206" s="60"/>
      <c r="CO1206" s="179" t="str">
        <f t="shared" ref="CO1206:DL1206" si="1470">CO1179</f>
        <v>CO$17</v>
      </c>
      <c r="CP1206" s="179" t="str">
        <f t="shared" si="1470"/>
        <v>CP$17</v>
      </c>
      <c r="CQ1206" s="179" t="str">
        <f t="shared" si="1470"/>
        <v>CQ$17</v>
      </c>
      <c r="CR1206" s="179" t="str">
        <f t="shared" si="1470"/>
        <v>CR$17</v>
      </c>
      <c r="CS1206" s="179" t="str">
        <f t="shared" si="1470"/>
        <v>CS$17</v>
      </c>
      <c r="CT1206" s="179" t="str">
        <f t="shared" si="1470"/>
        <v>CT$17</v>
      </c>
      <c r="CU1206" s="179" t="str">
        <f t="shared" si="1470"/>
        <v>CU$17</v>
      </c>
      <c r="CV1206" s="179" t="str">
        <f t="shared" si="1470"/>
        <v>CV$17</v>
      </c>
      <c r="CW1206" s="179" t="str">
        <f t="shared" si="1470"/>
        <v>CW$17</v>
      </c>
      <c r="CX1206" s="179" t="str">
        <f t="shared" si="1470"/>
        <v>CX$17</v>
      </c>
      <c r="CY1206" s="179" t="str">
        <f t="shared" si="1470"/>
        <v>CY$17</v>
      </c>
      <c r="CZ1206" s="179" t="str">
        <f t="shared" si="1470"/>
        <v>CZ$17</v>
      </c>
      <c r="DA1206" s="179" t="str">
        <f t="shared" si="1470"/>
        <v>DA$17</v>
      </c>
      <c r="DB1206" s="179" t="str">
        <f t="shared" si="1470"/>
        <v>DB$17</v>
      </c>
      <c r="DC1206" s="179" t="str">
        <f t="shared" si="1470"/>
        <v>DC$17</v>
      </c>
      <c r="DD1206" s="179" t="str">
        <f t="shared" si="1470"/>
        <v>DD$17</v>
      </c>
      <c r="DE1206" s="179" t="str">
        <f t="shared" si="1470"/>
        <v>DE$17</v>
      </c>
      <c r="DF1206" s="179" t="str">
        <f t="shared" si="1470"/>
        <v>DF$17</v>
      </c>
      <c r="DG1206" s="179" t="str">
        <f t="shared" si="1470"/>
        <v>DG$17</v>
      </c>
      <c r="DH1206" s="179" t="str">
        <f t="shared" si="1470"/>
        <v>DH$17</v>
      </c>
      <c r="DI1206" s="179" t="str">
        <f t="shared" si="1470"/>
        <v>DI$17</v>
      </c>
      <c r="DJ1206" s="179" t="str">
        <f t="shared" si="1470"/>
        <v>DJ$17</v>
      </c>
      <c r="DK1206" s="179" t="str">
        <f t="shared" si="1470"/>
        <v>DK$17</v>
      </c>
      <c r="DL1206" s="179" t="str">
        <f t="shared" si="1470"/>
        <v>DL$17</v>
      </c>
    </row>
    <row r="1207" spans="1:116" x14ac:dyDescent="0.4">
      <c r="B1207" t="s">
        <v>332</v>
      </c>
      <c r="D1207" t="s">
        <v>769</v>
      </c>
      <c r="E1207" s="8" t="str">
        <f t="shared" ref="E1207:E1210" si="1471">ROW()&amp;" "&amp;D1207</f>
        <v>1207 FAPPER-S</v>
      </c>
      <c r="G1207" s="191" t="str">
        <f>G1184</f>
        <v>Revenue driven PP&amp;E:</v>
      </c>
      <c r="H1207" s="12"/>
      <c r="I1207" s="60"/>
      <c r="J1207" s="60"/>
      <c r="K1207" s="15"/>
      <c r="L1207" s="15"/>
      <c r="M1207" s="15"/>
      <c r="N1207" s="15"/>
      <c r="O1207" s="15"/>
      <c r="P1207" s="15"/>
      <c r="R1207" s="15"/>
      <c r="S1207" s="179">
        <f t="shared" ref="S1207:AX1207" si="1472">S1180</f>
        <v>0</v>
      </c>
      <c r="T1207" s="179">
        <f t="shared" si="1472"/>
        <v>0</v>
      </c>
      <c r="U1207" s="179">
        <f t="shared" si="1472"/>
        <v>0</v>
      </c>
      <c r="V1207" s="179">
        <f t="shared" si="1472"/>
        <v>0</v>
      </c>
      <c r="W1207" s="179">
        <f t="shared" si="1472"/>
        <v>0</v>
      </c>
      <c r="X1207" s="179">
        <f t="shared" si="1472"/>
        <v>0</v>
      </c>
      <c r="Y1207" s="179">
        <f t="shared" si="1472"/>
        <v>0</v>
      </c>
      <c r="Z1207" s="179">
        <f t="shared" si="1472"/>
        <v>0</v>
      </c>
      <c r="AA1207" s="179">
        <f t="shared" si="1472"/>
        <v>0</v>
      </c>
      <c r="AB1207" s="179">
        <f t="shared" si="1472"/>
        <v>0</v>
      </c>
      <c r="AC1207" s="179">
        <f t="shared" si="1472"/>
        <v>0</v>
      </c>
      <c r="AD1207" s="179">
        <f t="shared" si="1472"/>
        <v>0</v>
      </c>
      <c r="AE1207" s="179">
        <f t="shared" si="1472"/>
        <v>0</v>
      </c>
      <c r="AF1207" s="179">
        <f t="shared" si="1472"/>
        <v>0</v>
      </c>
      <c r="AG1207" s="179">
        <f t="shared" si="1472"/>
        <v>0</v>
      </c>
      <c r="AH1207" s="179">
        <f t="shared" si="1472"/>
        <v>0</v>
      </c>
      <c r="AI1207" s="179">
        <f t="shared" si="1472"/>
        <v>0</v>
      </c>
      <c r="AJ1207" s="179">
        <f t="shared" si="1472"/>
        <v>0</v>
      </c>
      <c r="AK1207" s="179">
        <f t="shared" si="1472"/>
        <v>0</v>
      </c>
      <c r="AL1207" s="179">
        <f t="shared" si="1472"/>
        <v>0</v>
      </c>
      <c r="AM1207" s="179">
        <f t="shared" si="1472"/>
        <v>0</v>
      </c>
      <c r="AN1207" s="179">
        <f t="shared" si="1472"/>
        <v>0</v>
      </c>
      <c r="AO1207" s="179">
        <f t="shared" si="1472"/>
        <v>0</v>
      </c>
      <c r="AP1207" s="179">
        <f t="shared" si="1472"/>
        <v>0</v>
      </c>
      <c r="AQ1207" s="179">
        <f t="shared" si="1472"/>
        <v>0</v>
      </c>
      <c r="AR1207" s="179">
        <f t="shared" si="1472"/>
        <v>0</v>
      </c>
      <c r="AS1207" s="179">
        <f t="shared" si="1472"/>
        <v>0</v>
      </c>
      <c r="AT1207" s="179">
        <f t="shared" si="1472"/>
        <v>0</v>
      </c>
      <c r="AU1207" s="179">
        <f t="shared" si="1472"/>
        <v>0</v>
      </c>
      <c r="AV1207" s="179">
        <f t="shared" si="1472"/>
        <v>0</v>
      </c>
      <c r="AW1207" s="179">
        <f t="shared" si="1472"/>
        <v>0</v>
      </c>
      <c r="AX1207" s="179">
        <f t="shared" si="1472"/>
        <v>0</v>
      </c>
      <c r="AY1207" s="179">
        <f t="shared" ref="AY1207:CD1207" si="1473">AY1180</f>
        <v>0</v>
      </c>
      <c r="AZ1207" s="179">
        <f t="shared" si="1473"/>
        <v>0</v>
      </c>
      <c r="BA1207" s="179">
        <f t="shared" si="1473"/>
        <v>0</v>
      </c>
      <c r="BB1207" s="179">
        <f t="shared" si="1473"/>
        <v>0</v>
      </c>
      <c r="BC1207" s="179">
        <f t="shared" si="1473"/>
        <v>0</v>
      </c>
      <c r="BD1207" s="179">
        <f t="shared" si="1473"/>
        <v>0</v>
      </c>
      <c r="BE1207" s="179">
        <f t="shared" si="1473"/>
        <v>0</v>
      </c>
      <c r="BF1207" s="179">
        <f t="shared" si="1473"/>
        <v>0</v>
      </c>
      <c r="BG1207" s="179">
        <f t="shared" si="1473"/>
        <v>0</v>
      </c>
      <c r="BH1207" s="179">
        <f t="shared" si="1473"/>
        <v>0</v>
      </c>
      <c r="BI1207" s="179">
        <f t="shared" si="1473"/>
        <v>0</v>
      </c>
      <c r="BJ1207" s="179">
        <f t="shared" si="1473"/>
        <v>0</v>
      </c>
      <c r="BK1207" s="179">
        <f t="shared" si="1473"/>
        <v>0</v>
      </c>
      <c r="BL1207" s="179">
        <f t="shared" si="1473"/>
        <v>0</v>
      </c>
      <c r="BM1207" s="179">
        <f t="shared" si="1473"/>
        <v>0</v>
      </c>
      <c r="BN1207" s="179">
        <f t="shared" si="1473"/>
        <v>0</v>
      </c>
      <c r="BO1207" s="179">
        <f t="shared" si="1473"/>
        <v>0</v>
      </c>
      <c r="BP1207" s="179">
        <f t="shared" si="1473"/>
        <v>0</v>
      </c>
      <c r="BQ1207" s="179">
        <f t="shared" si="1473"/>
        <v>0</v>
      </c>
      <c r="BR1207" s="179">
        <f t="shared" si="1473"/>
        <v>0</v>
      </c>
      <c r="BS1207" s="179">
        <f t="shared" si="1473"/>
        <v>0</v>
      </c>
      <c r="BT1207" s="179">
        <f t="shared" si="1473"/>
        <v>0</v>
      </c>
      <c r="BU1207" s="179">
        <f t="shared" si="1473"/>
        <v>0</v>
      </c>
      <c r="BV1207" s="179">
        <f t="shared" si="1473"/>
        <v>0</v>
      </c>
      <c r="BW1207" s="179">
        <f t="shared" si="1473"/>
        <v>0</v>
      </c>
      <c r="BX1207" s="179">
        <f t="shared" si="1473"/>
        <v>0</v>
      </c>
      <c r="BY1207" s="179">
        <f t="shared" si="1473"/>
        <v>0</v>
      </c>
      <c r="BZ1207" s="179">
        <f t="shared" si="1473"/>
        <v>0</v>
      </c>
      <c r="CA1207" s="179">
        <f t="shared" si="1473"/>
        <v>0</v>
      </c>
      <c r="CB1207" s="179">
        <f t="shared" si="1473"/>
        <v>0</v>
      </c>
      <c r="CC1207" s="179">
        <f t="shared" si="1473"/>
        <v>0</v>
      </c>
      <c r="CD1207" s="179">
        <f t="shared" si="1473"/>
        <v>0</v>
      </c>
      <c r="CE1207" s="179">
        <f t="shared" ref="CE1207:CL1207" si="1474">CE1180</f>
        <v>0</v>
      </c>
      <c r="CF1207" s="179">
        <f t="shared" si="1474"/>
        <v>0</v>
      </c>
      <c r="CG1207" s="179">
        <f t="shared" si="1474"/>
        <v>0</v>
      </c>
      <c r="CH1207" s="179">
        <f t="shared" si="1474"/>
        <v>0</v>
      </c>
      <c r="CI1207" s="179">
        <f t="shared" si="1474"/>
        <v>0</v>
      </c>
      <c r="CJ1207" s="179">
        <f t="shared" si="1474"/>
        <v>0</v>
      </c>
      <c r="CK1207" s="179">
        <f t="shared" si="1474"/>
        <v>0</v>
      </c>
      <c r="CL1207" s="179">
        <f t="shared" si="1474"/>
        <v>0</v>
      </c>
      <c r="CN1207" s="60"/>
      <c r="CO1207" s="179">
        <f t="shared" ref="CO1207:DL1207" si="1475">CO1180</f>
        <v>0</v>
      </c>
      <c r="CP1207" s="179">
        <f t="shared" si="1475"/>
        <v>0</v>
      </c>
      <c r="CQ1207" s="179">
        <f t="shared" si="1475"/>
        <v>0</v>
      </c>
      <c r="CR1207" s="179">
        <f t="shared" si="1475"/>
        <v>0</v>
      </c>
      <c r="CS1207" s="179">
        <f t="shared" si="1475"/>
        <v>0</v>
      </c>
      <c r="CT1207" s="179">
        <f t="shared" si="1475"/>
        <v>0</v>
      </c>
      <c r="CU1207" s="179">
        <f t="shared" si="1475"/>
        <v>0</v>
      </c>
      <c r="CV1207" s="179">
        <f t="shared" si="1475"/>
        <v>0</v>
      </c>
      <c r="CW1207" s="179">
        <f t="shared" si="1475"/>
        <v>0</v>
      </c>
      <c r="CX1207" s="179">
        <f t="shared" si="1475"/>
        <v>0</v>
      </c>
      <c r="CY1207" s="179">
        <f t="shared" si="1475"/>
        <v>0</v>
      </c>
      <c r="CZ1207" s="179">
        <f t="shared" si="1475"/>
        <v>0</v>
      </c>
      <c r="DA1207" s="179">
        <f t="shared" si="1475"/>
        <v>0</v>
      </c>
      <c r="DB1207" s="179">
        <f t="shared" si="1475"/>
        <v>0</v>
      </c>
      <c r="DC1207" s="179">
        <f t="shared" si="1475"/>
        <v>0</v>
      </c>
      <c r="DD1207" s="179">
        <f t="shared" si="1475"/>
        <v>0</v>
      </c>
      <c r="DE1207" s="179">
        <f t="shared" si="1475"/>
        <v>0</v>
      </c>
      <c r="DF1207" s="179">
        <f t="shared" si="1475"/>
        <v>0</v>
      </c>
      <c r="DG1207" s="179">
        <f t="shared" si="1475"/>
        <v>0</v>
      </c>
      <c r="DH1207" s="179">
        <f t="shared" si="1475"/>
        <v>0</v>
      </c>
      <c r="DI1207" s="179">
        <f t="shared" si="1475"/>
        <v>0</v>
      </c>
      <c r="DJ1207" s="179">
        <f t="shared" si="1475"/>
        <v>0</v>
      </c>
      <c r="DK1207" s="179">
        <f t="shared" si="1475"/>
        <v>0</v>
      </c>
      <c r="DL1207" s="179">
        <f t="shared" si="1475"/>
        <v>0</v>
      </c>
    </row>
    <row r="1208" spans="1:116" x14ac:dyDescent="0.4">
      <c r="B1208" t="s">
        <v>332</v>
      </c>
      <c r="D1208" t="s">
        <v>769</v>
      </c>
      <c r="E1208" s="8" t="str">
        <f t="shared" ref="E1208" si="1476">ROW()&amp;" "&amp;D1208</f>
        <v>1208 FAPPER-S</v>
      </c>
      <c r="G1208" s="241" t="str">
        <f>IFERROR(SUBSTITUTE(TRIM(MID(G1184, SEARCH("-", G1184) + 1, LEN(G1184))),":",""),"no unit")</f>
        <v>no unit</v>
      </c>
      <c r="H1208" s="12"/>
      <c r="I1208" s="60"/>
      <c r="J1208" s="60"/>
      <c r="K1208" s="15"/>
      <c r="L1208" s="15"/>
      <c r="M1208" s="15"/>
      <c r="N1208" s="15"/>
      <c r="O1208" s="15"/>
      <c r="P1208" s="15"/>
      <c r="R1208" s="15"/>
      <c r="S1208" s="179"/>
      <c r="T1208" s="179"/>
      <c r="U1208" s="179"/>
      <c r="V1208" s="179"/>
      <c r="W1208" s="179"/>
      <c r="X1208" s="179"/>
      <c r="Y1208" s="179"/>
      <c r="Z1208" s="179"/>
      <c r="AA1208" s="179"/>
      <c r="AB1208" s="179"/>
      <c r="AC1208" s="179"/>
      <c r="AD1208" s="179"/>
      <c r="AE1208" s="179"/>
      <c r="AF1208" s="179"/>
      <c r="AG1208" s="179"/>
      <c r="AH1208" s="179"/>
      <c r="AI1208" s="179"/>
      <c r="AJ1208" s="179"/>
      <c r="AK1208" s="179"/>
      <c r="AL1208" s="179"/>
      <c r="AM1208" s="179"/>
      <c r="AN1208" s="179"/>
      <c r="AO1208" s="179"/>
      <c r="AP1208" s="179"/>
      <c r="AQ1208" s="179"/>
      <c r="AR1208" s="179"/>
      <c r="AS1208" s="179"/>
      <c r="AT1208" s="179"/>
      <c r="AU1208" s="179"/>
      <c r="AV1208" s="179"/>
      <c r="AW1208" s="179"/>
      <c r="AX1208" s="179"/>
      <c r="AY1208" s="179"/>
      <c r="AZ1208" s="179"/>
      <c r="BA1208" s="179"/>
      <c r="BB1208" s="179"/>
      <c r="BC1208" s="179"/>
      <c r="BD1208" s="179"/>
      <c r="BE1208" s="179"/>
      <c r="BF1208" s="179"/>
      <c r="BG1208" s="179"/>
      <c r="BH1208" s="179"/>
      <c r="BI1208" s="179"/>
      <c r="BJ1208" s="179"/>
      <c r="BK1208" s="179"/>
      <c r="BL1208" s="179"/>
      <c r="BM1208" s="179"/>
      <c r="BN1208" s="179"/>
      <c r="BO1208" s="179"/>
      <c r="BP1208" s="179"/>
      <c r="BQ1208" s="179"/>
      <c r="BR1208" s="179"/>
      <c r="BS1208" s="179"/>
      <c r="BT1208" s="179"/>
      <c r="BU1208" s="179"/>
      <c r="BV1208" s="179"/>
      <c r="BW1208" s="179"/>
      <c r="BX1208" s="179"/>
      <c r="BY1208" s="179"/>
      <c r="BZ1208" s="179"/>
      <c r="CA1208" s="179"/>
      <c r="CB1208" s="179"/>
      <c r="CC1208" s="179"/>
      <c r="CD1208" s="179"/>
      <c r="CE1208" s="179"/>
      <c r="CF1208" s="179"/>
      <c r="CG1208" s="179"/>
      <c r="CH1208" s="179"/>
      <c r="CI1208" s="179"/>
      <c r="CJ1208" s="179"/>
      <c r="CK1208" s="179"/>
      <c r="CL1208" s="179"/>
      <c r="CN1208" s="60"/>
      <c r="CO1208" s="179"/>
      <c r="CP1208" s="179"/>
      <c r="CQ1208" s="179"/>
      <c r="CR1208" s="179"/>
      <c r="CS1208" s="179"/>
      <c r="CT1208" s="179"/>
      <c r="CU1208" s="179"/>
      <c r="CV1208" s="179"/>
      <c r="CW1208" s="179"/>
      <c r="CX1208" s="179"/>
      <c r="CY1208" s="179"/>
      <c r="CZ1208" s="179"/>
      <c r="DA1208" s="179"/>
      <c r="DB1208" s="179"/>
      <c r="DC1208" s="179"/>
      <c r="DD1208" s="179"/>
      <c r="DE1208" s="179"/>
      <c r="DF1208" s="179"/>
      <c r="DG1208" s="179"/>
      <c r="DH1208" s="179"/>
      <c r="DI1208" s="179"/>
      <c r="DJ1208" s="179"/>
      <c r="DK1208" s="179"/>
      <c r="DL1208" s="179"/>
    </row>
    <row r="1209" spans="1:116" x14ac:dyDescent="0.4">
      <c r="A1209" s="3"/>
      <c r="B1209" t="s">
        <v>332</v>
      </c>
      <c r="D1209" t="s">
        <v>769</v>
      </c>
      <c r="E1209" s="8" t="str">
        <f t="shared" si="1471"/>
        <v>1209 FAPPER-S</v>
      </c>
      <c r="G1209" s="191" t="str">
        <f>G1182</f>
        <v>Secondary revenue driver</v>
      </c>
      <c r="H1209" s="90"/>
      <c r="I1209" s="213"/>
      <c r="J1209" s="213"/>
      <c r="K1209" s="214"/>
      <c r="L1209" s="214"/>
      <c r="M1209" s="214"/>
      <c r="N1209" s="214"/>
      <c r="O1209" s="214"/>
      <c r="P1209" s="214"/>
      <c r="R1209" s="214"/>
      <c r="S1209" s="4" t="str">
        <f t="shared" ref="S1209:AX1209" si="1477">ADDRESS(ROW(S1201),COLUMN(S1201),2)</f>
        <v>S$1201</v>
      </c>
      <c r="T1209" s="4" t="str">
        <f t="shared" si="1477"/>
        <v>T$1201</v>
      </c>
      <c r="U1209" s="4" t="str">
        <f t="shared" si="1477"/>
        <v>U$1201</v>
      </c>
      <c r="V1209" s="4" t="str">
        <f t="shared" si="1477"/>
        <v>V$1201</v>
      </c>
      <c r="W1209" s="4" t="str">
        <f t="shared" si="1477"/>
        <v>W$1201</v>
      </c>
      <c r="X1209" s="4" t="str">
        <f t="shared" si="1477"/>
        <v>X$1201</v>
      </c>
      <c r="Y1209" s="4" t="str">
        <f t="shared" si="1477"/>
        <v>Y$1201</v>
      </c>
      <c r="Z1209" s="4" t="str">
        <f t="shared" si="1477"/>
        <v>Z$1201</v>
      </c>
      <c r="AA1209" s="4" t="str">
        <f t="shared" si="1477"/>
        <v>AA$1201</v>
      </c>
      <c r="AB1209" s="4" t="str">
        <f t="shared" si="1477"/>
        <v>AB$1201</v>
      </c>
      <c r="AC1209" s="4" t="str">
        <f t="shared" si="1477"/>
        <v>AC$1201</v>
      </c>
      <c r="AD1209" s="4" t="str">
        <f t="shared" si="1477"/>
        <v>AD$1201</v>
      </c>
      <c r="AE1209" s="4" t="str">
        <f t="shared" si="1477"/>
        <v>AE$1201</v>
      </c>
      <c r="AF1209" s="4" t="str">
        <f t="shared" si="1477"/>
        <v>AF$1201</v>
      </c>
      <c r="AG1209" s="4" t="str">
        <f t="shared" si="1477"/>
        <v>AG$1201</v>
      </c>
      <c r="AH1209" s="4" t="str">
        <f t="shared" si="1477"/>
        <v>AH$1201</v>
      </c>
      <c r="AI1209" s="4" t="str">
        <f t="shared" si="1477"/>
        <v>AI$1201</v>
      </c>
      <c r="AJ1209" s="4" t="str">
        <f t="shared" si="1477"/>
        <v>AJ$1201</v>
      </c>
      <c r="AK1209" s="4" t="str">
        <f t="shared" si="1477"/>
        <v>AK$1201</v>
      </c>
      <c r="AL1209" s="4" t="str">
        <f t="shared" si="1477"/>
        <v>AL$1201</v>
      </c>
      <c r="AM1209" s="4" t="str">
        <f t="shared" si="1477"/>
        <v>AM$1201</v>
      </c>
      <c r="AN1209" s="4" t="str">
        <f t="shared" si="1477"/>
        <v>AN$1201</v>
      </c>
      <c r="AO1209" s="4" t="str">
        <f t="shared" si="1477"/>
        <v>AO$1201</v>
      </c>
      <c r="AP1209" s="4" t="str">
        <f t="shared" si="1477"/>
        <v>AP$1201</v>
      </c>
      <c r="AQ1209" s="4" t="str">
        <f t="shared" si="1477"/>
        <v>AQ$1201</v>
      </c>
      <c r="AR1209" s="4" t="str">
        <f t="shared" si="1477"/>
        <v>AR$1201</v>
      </c>
      <c r="AS1209" s="4" t="str">
        <f t="shared" si="1477"/>
        <v>AS$1201</v>
      </c>
      <c r="AT1209" s="4" t="str">
        <f t="shared" si="1477"/>
        <v>AT$1201</v>
      </c>
      <c r="AU1209" s="4" t="str">
        <f t="shared" si="1477"/>
        <v>AU$1201</v>
      </c>
      <c r="AV1209" s="4" t="str">
        <f t="shared" si="1477"/>
        <v>AV$1201</v>
      </c>
      <c r="AW1209" s="4" t="str">
        <f t="shared" si="1477"/>
        <v>AW$1201</v>
      </c>
      <c r="AX1209" s="4" t="str">
        <f t="shared" si="1477"/>
        <v>AX$1201</v>
      </c>
      <c r="AY1209" s="4" t="str">
        <f t="shared" ref="AY1209:CD1209" si="1478">ADDRESS(ROW(AY1201),COLUMN(AY1201),2)</f>
        <v>AY$1201</v>
      </c>
      <c r="AZ1209" s="4" t="str">
        <f t="shared" si="1478"/>
        <v>AZ$1201</v>
      </c>
      <c r="BA1209" s="4" t="str">
        <f t="shared" si="1478"/>
        <v>BA$1201</v>
      </c>
      <c r="BB1209" s="4" t="str">
        <f t="shared" si="1478"/>
        <v>BB$1201</v>
      </c>
      <c r="BC1209" s="4" t="str">
        <f t="shared" si="1478"/>
        <v>BC$1201</v>
      </c>
      <c r="BD1209" s="4" t="str">
        <f t="shared" si="1478"/>
        <v>BD$1201</v>
      </c>
      <c r="BE1209" s="4" t="str">
        <f t="shared" si="1478"/>
        <v>BE$1201</v>
      </c>
      <c r="BF1209" s="4" t="str">
        <f t="shared" si="1478"/>
        <v>BF$1201</v>
      </c>
      <c r="BG1209" s="4" t="str">
        <f t="shared" si="1478"/>
        <v>BG$1201</v>
      </c>
      <c r="BH1209" s="4" t="str">
        <f t="shared" si="1478"/>
        <v>BH$1201</v>
      </c>
      <c r="BI1209" s="4" t="str">
        <f t="shared" si="1478"/>
        <v>BI$1201</v>
      </c>
      <c r="BJ1209" s="4" t="str">
        <f t="shared" si="1478"/>
        <v>BJ$1201</v>
      </c>
      <c r="BK1209" s="4" t="str">
        <f t="shared" si="1478"/>
        <v>BK$1201</v>
      </c>
      <c r="BL1209" s="4" t="str">
        <f t="shared" si="1478"/>
        <v>BL$1201</v>
      </c>
      <c r="BM1209" s="4" t="str">
        <f t="shared" si="1478"/>
        <v>BM$1201</v>
      </c>
      <c r="BN1209" s="4" t="str">
        <f t="shared" si="1478"/>
        <v>BN$1201</v>
      </c>
      <c r="BO1209" s="4" t="str">
        <f t="shared" si="1478"/>
        <v>BO$1201</v>
      </c>
      <c r="BP1209" s="4" t="str">
        <f t="shared" si="1478"/>
        <v>BP$1201</v>
      </c>
      <c r="BQ1209" s="4" t="str">
        <f t="shared" si="1478"/>
        <v>BQ$1201</v>
      </c>
      <c r="BR1209" s="4" t="str">
        <f t="shared" si="1478"/>
        <v>BR$1201</v>
      </c>
      <c r="BS1209" s="4" t="str">
        <f t="shared" si="1478"/>
        <v>BS$1201</v>
      </c>
      <c r="BT1209" s="4" t="str">
        <f t="shared" si="1478"/>
        <v>BT$1201</v>
      </c>
      <c r="BU1209" s="4" t="str">
        <f t="shared" si="1478"/>
        <v>BU$1201</v>
      </c>
      <c r="BV1209" s="4" t="str">
        <f t="shared" si="1478"/>
        <v>BV$1201</v>
      </c>
      <c r="BW1209" s="4" t="str">
        <f t="shared" si="1478"/>
        <v>BW$1201</v>
      </c>
      <c r="BX1209" s="4" t="str">
        <f t="shared" si="1478"/>
        <v>BX$1201</v>
      </c>
      <c r="BY1209" s="4" t="str">
        <f t="shared" si="1478"/>
        <v>BY$1201</v>
      </c>
      <c r="BZ1209" s="4" t="str">
        <f t="shared" si="1478"/>
        <v>BZ$1201</v>
      </c>
      <c r="CA1209" s="4" t="str">
        <f t="shared" si="1478"/>
        <v>CA$1201</v>
      </c>
      <c r="CB1209" s="4" t="str">
        <f t="shared" si="1478"/>
        <v>CB$1201</v>
      </c>
      <c r="CC1209" s="4" t="str">
        <f t="shared" si="1478"/>
        <v>CC$1201</v>
      </c>
      <c r="CD1209" s="4" t="str">
        <f t="shared" si="1478"/>
        <v>CD$1201</v>
      </c>
      <c r="CE1209" s="4" t="str">
        <f t="shared" ref="CE1209:CL1209" si="1479">ADDRESS(ROW(CE1201),COLUMN(CE1201),2)</f>
        <v>CE$1201</v>
      </c>
      <c r="CF1209" s="4" t="str">
        <f t="shared" si="1479"/>
        <v>CF$1201</v>
      </c>
      <c r="CG1209" s="4" t="str">
        <f t="shared" si="1479"/>
        <v>CG$1201</v>
      </c>
      <c r="CH1209" s="4" t="str">
        <f t="shared" si="1479"/>
        <v>CH$1201</v>
      </c>
      <c r="CI1209" s="4" t="str">
        <f t="shared" si="1479"/>
        <v>CI$1201</v>
      </c>
      <c r="CJ1209" s="4" t="str">
        <f t="shared" si="1479"/>
        <v>CJ$1201</v>
      </c>
      <c r="CK1209" s="4" t="str">
        <f t="shared" si="1479"/>
        <v>CK$1201</v>
      </c>
      <c r="CL1209" s="4" t="str">
        <f t="shared" si="1479"/>
        <v>CL$1201</v>
      </c>
      <c r="CN1209" s="213"/>
      <c r="CO1209" s="4" t="str">
        <f t="shared" ref="CO1209:DL1209" si="1480">ADDRESS(ROW(CO1201),COLUMN(CO1201),2)</f>
        <v>CO$1201</v>
      </c>
      <c r="CP1209" s="4" t="str">
        <f t="shared" si="1480"/>
        <v>CP$1201</v>
      </c>
      <c r="CQ1209" s="4" t="str">
        <f t="shared" si="1480"/>
        <v>CQ$1201</v>
      </c>
      <c r="CR1209" s="4" t="str">
        <f t="shared" si="1480"/>
        <v>CR$1201</v>
      </c>
      <c r="CS1209" s="4" t="str">
        <f t="shared" si="1480"/>
        <v>CS$1201</v>
      </c>
      <c r="CT1209" s="4" t="str">
        <f t="shared" si="1480"/>
        <v>CT$1201</v>
      </c>
      <c r="CU1209" s="4" t="str">
        <f t="shared" si="1480"/>
        <v>CU$1201</v>
      </c>
      <c r="CV1209" s="4" t="str">
        <f t="shared" si="1480"/>
        <v>CV$1201</v>
      </c>
      <c r="CW1209" s="4" t="str">
        <f t="shared" si="1480"/>
        <v>CW$1201</v>
      </c>
      <c r="CX1209" s="4" t="str">
        <f t="shared" si="1480"/>
        <v>CX$1201</v>
      </c>
      <c r="CY1209" s="4" t="str">
        <f t="shared" si="1480"/>
        <v>CY$1201</v>
      </c>
      <c r="CZ1209" s="4" t="str">
        <f t="shared" si="1480"/>
        <v>CZ$1201</v>
      </c>
      <c r="DA1209" s="4" t="str">
        <f t="shared" si="1480"/>
        <v>DA$1201</v>
      </c>
      <c r="DB1209" s="4" t="str">
        <f t="shared" si="1480"/>
        <v>DB$1201</v>
      </c>
      <c r="DC1209" s="4" t="str">
        <f t="shared" si="1480"/>
        <v>DC$1201</v>
      </c>
      <c r="DD1209" s="4" t="str">
        <f t="shared" si="1480"/>
        <v>DD$1201</v>
      </c>
      <c r="DE1209" s="4" t="str">
        <f t="shared" si="1480"/>
        <v>DE$1201</v>
      </c>
      <c r="DF1209" s="4" t="str">
        <f t="shared" si="1480"/>
        <v>DF$1201</v>
      </c>
      <c r="DG1209" s="4" t="str">
        <f t="shared" si="1480"/>
        <v>DG$1201</v>
      </c>
      <c r="DH1209" s="4" t="str">
        <f t="shared" si="1480"/>
        <v>DH$1201</v>
      </c>
      <c r="DI1209" s="4" t="str">
        <f t="shared" si="1480"/>
        <v>DI$1201</v>
      </c>
      <c r="DJ1209" s="4" t="str">
        <f t="shared" si="1480"/>
        <v>DJ$1201</v>
      </c>
      <c r="DK1209" s="4" t="str">
        <f t="shared" si="1480"/>
        <v>DK$1201</v>
      </c>
      <c r="DL1209" s="4" t="str">
        <f t="shared" si="1480"/>
        <v>DL$1201</v>
      </c>
    </row>
    <row r="1210" spans="1:116" x14ac:dyDescent="0.4">
      <c r="B1210" t="s">
        <v>332</v>
      </c>
      <c r="D1210" t="s">
        <v>769</v>
      </c>
      <c r="E1210" s="8" t="str">
        <f t="shared" si="1471"/>
        <v>1210 FAPPER-S</v>
      </c>
      <c r="G1210" s="136" t="str">
        <f>G1183</f>
        <v>Secondary volume driver</v>
      </c>
      <c r="H1210" s="12"/>
      <c r="I1210" s="60"/>
      <c r="J1210" s="60"/>
      <c r="K1210" s="15"/>
      <c r="L1210" s="15"/>
      <c r="M1210" s="15"/>
      <c r="N1210" s="15"/>
      <c r="O1210" s="15"/>
      <c r="P1210" s="15"/>
      <c r="R1210" s="15"/>
      <c r="S1210" s="179" t="str">
        <f t="shared" ref="S1210:AX1210" si="1481">S1183</f>
        <v>S$19</v>
      </c>
      <c r="T1210" s="179" t="str">
        <f t="shared" si="1481"/>
        <v>T$19</v>
      </c>
      <c r="U1210" s="179" t="str">
        <f t="shared" si="1481"/>
        <v>U$19</v>
      </c>
      <c r="V1210" s="179" t="str">
        <f t="shared" si="1481"/>
        <v>V$19</v>
      </c>
      <c r="W1210" s="179" t="str">
        <f t="shared" si="1481"/>
        <v>W$19</v>
      </c>
      <c r="X1210" s="179" t="str">
        <f t="shared" si="1481"/>
        <v>X$19</v>
      </c>
      <c r="Y1210" s="179" t="str">
        <f t="shared" si="1481"/>
        <v>Y$19</v>
      </c>
      <c r="Z1210" s="179" t="str">
        <f t="shared" si="1481"/>
        <v>Z$19</v>
      </c>
      <c r="AA1210" s="179" t="str">
        <f t="shared" si="1481"/>
        <v>AA$19</v>
      </c>
      <c r="AB1210" s="179" t="str">
        <f t="shared" si="1481"/>
        <v>AB$19</v>
      </c>
      <c r="AC1210" s="179" t="str">
        <f t="shared" si="1481"/>
        <v>AC$19</v>
      </c>
      <c r="AD1210" s="179" t="str">
        <f t="shared" si="1481"/>
        <v>AD$19</v>
      </c>
      <c r="AE1210" s="179" t="str">
        <f t="shared" si="1481"/>
        <v>AE$19</v>
      </c>
      <c r="AF1210" s="179" t="str">
        <f t="shared" si="1481"/>
        <v>AF$19</v>
      </c>
      <c r="AG1210" s="179" t="str">
        <f t="shared" si="1481"/>
        <v>AG$19</v>
      </c>
      <c r="AH1210" s="179" t="str">
        <f t="shared" si="1481"/>
        <v>AH$19</v>
      </c>
      <c r="AI1210" s="179" t="str">
        <f t="shared" si="1481"/>
        <v>AI$19</v>
      </c>
      <c r="AJ1210" s="179" t="str">
        <f t="shared" si="1481"/>
        <v>AJ$19</v>
      </c>
      <c r="AK1210" s="179" t="str">
        <f t="shared" si="1481"/>
        <v>AK$19</v>
      </c>
      <c r="AL1210" s="179" t="str">
        <f t="shared" si="1481"/>
        <v>AL$19</v>
      </c>
      <c r="AM1210" s="179" t="str">
        <f t="shared" si="1481"/>
        <v>AM$19</v>
      </c>
      <c r="AN1210" s="179" t="str">
        <f t="shared" si="1481"/>
        <v>AN$19</v>
      </c>
      <c r="AO1210" s="179" t="str">
        <f t="shared" si="1481"/>
        <v>AO$19</v>
      </c>
      <c r="AP1210" s="179" t="str">
        <f t="shared" si="1481"/>
        <v>AP$19</v>
      </c>
      <c r="AQ1210" s="179" t="str">
        <f t="shared" si="1481"/>
        <v>AQ$19</v>
      </c>
      <c r="AR1210" s="179" t="str">
        <f t="shared" si="1481"/>
        <v>AR$19</v>
      </c>
      <c r="AS1210" s="179" t="str">
        <f t="shared" si="1481"/>
        <v>AS$19</v>
      </c>
      <c r="AT1210" s="179" t="str">
        <f t="shared" si="1481"/>
        <v>AT$19</v>
      </c>
      <c r="AU1210" s="179" t="str">
        <f t="shared" si="1481"/>
        <v>AU$19</v>
      </c>
      <c r="AV1210" s="179" t="str">
        <f t="shared" si="1481"/>
        <v>AV$19</v>
      </c>
      <c r="AW1210" s="179" t="str">
        <f t="shared" si="1481"/>
        <v>AW$19</v>
      </c>
      <c r="AX1210" s="179" t="str">
        <f t="shared" si="1481"/>
        <v>AX$19</v>
      </c>
      <c r="AY1210" s="179" t="str">
        <f t="shared" ref="AY1210:CD1210" si="1482">AY1183</f>
        <v>AY$19</v>
      </c>
      <c r="AZ1210" s="179" t="str">
        <f t="shared" si="1482"/>
        <v>AZ$19</v>
      </c>
      <c r="BA1210" s="179" t="str">
        <f t="shared" si="1482"/>
        <v>BA$19</v>
      </c>
      <c r="BB1210" s="179" t="str">
        <f t="shared" si="1482"/>
        <v>BB$19</v>
      </c>
      <c r="BC1210" s="179" t="str">
        <f t="shared" si="1482"/>
        <v>BC$19</v>
      </c>
      <c r="BD1210" s="179" t="str">
        <f t="shared" si="1482"/>
        <v>BD$19</v>
      </c>
      <c r="BE1210" s="179" t="str">
        <f t="shared" si="1482"/>
        <v>BE$19</v>
      </c>
      <c r="BF1210" s="179" t="str">
        <f t="shared" si="1482"/>
        <v>BF$19</v>
      </c>
      <c r="BG1210" s="179" t="str">
        <f t="shared" si="1482"/>
        <v>BG$19</v>
      </c>
      <c r="BH1210" s="179" t="str">
        <f t="shared" si="1482"/>
        <v>BH$19</v>
      </c>
      <c r="BI1210" s="179" t="str">
        <f t="shared" si="1482"/>
        <v>BI$19</v>
      </c>
      <c r="BJ1210" s="179" t="str">
        <f t="shared" si="1482"/>
        <v>BJ$19</v>
      </c>
      <c r="BK1210" s="179" t="str">
        <f t="shared" si="1482"/>
        <v>BK$19</v>
      </c>
      <c r="BL1210" s="179" t="str">
        <f t="shared" si="1482"/>
        <v>BL$19</v>
      </c>
      <c r="BM1210" s="179" t="str">
        <f t="shared" si="1482"/>
        <v>BM$19</v>
      </c>
      <c r="BN1210" s="179" t="str">
        <f t="shared" si="1482"/>
        <v>BN$19</v>
      </c>
      <c r="BO1210" s="179" t="str">
        <f t="shared" si="1482"/>
        <v>BO$19</v>
      </c>
      <c r="BP1210" s="179" t="str">
        <f t="shared" si="1482"/>
        <v>BP$19</v>
      </c>
      <c r="BQ1210" s="179" t="str">
        <f t="shared" si="1482"/>
        <v>BQ$19</v>
      </c>
      <c r="BR1210" s="179" t="str">
        <f t="shared" si="1482"/>
        <v>BR$19</v>
      </c>
      <c r="BS1210" s="179" t="str">
        <f t="shared" si="1482"/>
        <v>BS$19</v>
      </c>
      <c r="BT1210" s="179" t="str">
        <f t="shared" si="1482"/>
        <v>BT$19</v>
      </c>
      <c r="BU1210" s="179" t="str">
        <f t="shared" si="1482"/>
        <v>BU$19</v>
      </c>
      <c r="BV1210" s="179" t="str">
        <f t="shared" si="1482"/>
        <v>BV$19</v>
      </c>
      <c r="BW1210" s="179" t="str">
        <f t="shared" si="1482"/>
        <v>BW$19</v>
      </c>
      <c r="BX1210" s="179" t="str">
        <f t="shared" si="1482"/>
        <v>BX$19</v>
      </c>
      <c r="BY1210" s="179" t="str">
        <f t="shared" si="1482"/>
        <v>BY$19</v>
      </c>
      <c r="BZ1210" s="179" t="str">
        <f t="shared" si="1482"/>
        <v>BZ$19</v>
      </c>
      <c r="CA1210" s="179" t="str">
        <f t="shared" si="1482"/>
        <v>CA$19</v>
      </c>
      <c r="CB1210" s="179" t="str">
        <f t="shared" si="1482"/>
        <v>CB$19</v>
      </c>
      <c r="CC1210" s="179" t="str">
        <f t="shared" si="1482"/>
        <v>CC$19</v>
      </c>
      <c r="CD1210" s="179" t="str">
        <f t="shared" si="1482"/>
        <v>CD$19</v>
      </c>
      <c r="CE1210" s="179" t="str">
        <f t="shared" ref="CE1210:CL1210" si="1483">CE1183</f>
        <v>CE$19</v>
      </c>
      <c r="CF1210" s="179" t="str">
        <f t="shared" si="1483"/>
        <v>CF$19</v>
      </c>
      <c r="CG1210" s="179" t="str">
        <f t="shared" si="1483"/>
        <v>CG$19</v>
      </c>
      <c r="CH1210" s="179" t="str">
        <f t="shared" si="1483"/>
        <v>CH$19</v>
      </c>
      <c r="CI1210" s="179" t="str">
        <f t="shared" si="1483"/>
        <v>CI$19</v>
      </c>
      <c r="CJ1210" s="179" t="str">
        <f t="shared" si="1483"/>
        <v>CJ$19</v>
      </c>
      <c r="CK1210" s="179" t="str">
        <f t="shared" si="1483"/>
        <v>CK$19</v>
      </c>
      <c r="CL1210" s="179" t="str">
        <f t="shared" si="1483"/>
        <v>CL$19</v>
      </c>
      <c r="CN1210" s="60"/>
      <c r="CO1210" s="179" t="str">
        <f t="shared" ref="CO1210:DL1210" si="1484">CO1183</f>
        <v>CO$19</v>
      </c>
      <c r="CP1210" s="179" t="str">
        <f t="shared" si="1484"/>
        <v>CP$19</v>
      </c>
      <c r="CQ1210" s="179" t="str">
        <f t="shared" si="1484"/>
        <v>CQ$19</v>
      </c>
      <c r="CR1210" s="179" t="str">
        <f t="shared" si="1484"/>
        <v>CR$19</v>
      </c>
      <c r="CS1210" s="179" t="str">
        <f t="shared" si="1484"/>
        <v>CS$19</v>
      </c>
      <c r="CT1210" s="179" t="str">
        <f t="shared" si="1484"/>
        <v>CT$19</v>
      </c>
      <c r="CU1210" s="179" t="str">
        <f t="shared" si="1484"/>
        <v>CU$19</v>
      </c>
      <c r="CV1210" s="179" t="str">
        <f t="shared" si="1484"/>
        <v>CV$19</v>
      </c>
      <c r="CW1210" s="179" t="str">
        <f t="shared" si="1484"/>
        <v>CW$19</v>
      </c>
      <c r="CX1210" s="179" t="str">
        <f t="shared" si="1484"/>
        <v>CX$19</v>
      </c>
      <c r="CY1210" s="179" t="str">
        <f t="shared" si="1484"/>
        <v>CY$19</v>
      </c>
      <c r="CZ1210" s="179" t="str">
        <f t="shared" si="1484"/>
        <v>CZ$19</v>
      </c>
      <c r="DA1210" s="179" t="str">
        <f t="shared" si="1484"/>
        <v>DA$19</v>
      </c>
      <c r="DB1210" s="179" t="str">
        <f t="shared" si="1484"/>
        <v>DB$19</v>
      </c>
      <c r="DC1210" s="179" t="str">
        <f t="shared" si="1484"/>
        <v>DC$19</v>
      </c>
      <c r="DD1210" s="179" t="str">
        <f t="shared" si="1484"/>
        <v>DD$19</v>
      </c>
      <c r="DE1210" s="179" t="str">
        <f t="shared" si="1484"/>
        <v>DE$19</v>
      </c>
      <c r="DF1210" s="179" t="str">
        <f t="shared" si="1484"/>
        <v>DF$19</v>
      </c>
      <c r="DG1210" s="179" t="str">
        <f t="shared" si="1484"/>
        <v>DG$19</v>
      </c>
      <c r="DH1210" s="179" t="str">
        <f t="shared" si="1484"/>
        <v>DH$19</v>
      </c>
      <c r="DI1210" s="179" t="str">
        <f t="shared" si="1484"/>
        <v>DI$19</v>
      </c>
      <c r="DJ1210" s="179" t="str">
        <f t="shared" si="1484"/>
        <v>DJ$19</v>
      </c>
      <c r="DK1210" s="179" t="str">
        <f t="shared" si="1484"/>
        <v>DK$19</v>
      </c>
      <c r="DL1210" s="179" t="str">
        <f t="shared" si="1484"/>
        <v>DL$19</v>
      </c>
    </row>
    <row r="1211" spans="1:116" x14ac:dyDescent="0.4">
      <c r="E1211" s="8"/>
      <c r="H1211" s="12"/>
      <c r="I1211" s="60"/>
      <c r="J1211" s="60"/>
      <c r="K1211" s="15"/>
      <c r="L1211" s="15"/>
      <c r="M1211" s="15"/>
      <c r="N1211" s="15"/>
      <c r="O1211" s="15"/>
      <c r="P1211" s="15"/>
      <c r="R1211" s="15"/>
      <c r="S1211" s="76"/>
      <c r="T1211" s="76"/>
      <c r="U1211" s="76"/>
      <c r="V1211" s="76"/>
      <c r="W1211" s="76"/>
      <c r="X1211" s="76"/>
      <c r="Y1211" s="76"/>
      <c r="Z1211" s="76"/>
      <c r="AA1211" s="76"/>
      <c r="AB1211" s="76"/>
      <c r="AC1211" s="76"/>
      <c r="AD1211" s="76"/>
      <c r="AE1211" s="76"/>
      <c r="AF1211" s="76"/>
      <c r="AG1211" s="76"/>
      <c r="AH1211" s="76"/>
      <c r="AI1211" s="76"/>
      <c r="AJ1211" s="76"/>
      <c r="AK1211" s="76"/>
      <c r="AL1211" s="76"/>
      <c r="AM1211" s="76"/>
      <c r="AN1211" s="76"/>
      <c r="AO1211" s="76"/>
      <c r="AP1211" s="76"/>
      <c r="AQ1211" s="76"/>
      <c r="AR1211" s="76"/>
      <c r="AS1211" s="76"/>
      <c r="AT1211" s="76"/>
      <c r="AU1211" s="76"/>
      <c r="AV1211" s="76"/>
      <c r="AW1211" s="76"/>
      <c r="AX1211" s="76"/>
      <c r="AY1211" s="76"/>
      <c r="AZ1211" s="76"/>
      <c r="BA1211" s="76"/>
      <c r="BB1211" s="76"/>
      <c r="BC1211" s="76"/>
      <c r="BD1211" s="76"/>
      <c r="BE1211" s="76"/>
      <c r="BF1211" s="76"/>
      <c r="BG1211" s="76"/>
      <c r="BH1211" s="76"/>
      <c r="BI1211" s="76"/>
      <c r="BJ1211" s="76"/>
      <c r="BK1211" s="76"/>
      <c r="BL1211" s="76"/>
      <c r="BM1211" s="76"/>
      <c r="BN1211" s="76"/>
      <c r="BO1211" s="76"/>
      <c r="BP1211" s="76"/>
      <c r="BQ1211" s="76"/>
      <c r="BR1211" s="76"/>
      <c r="BS1211" s="76"/>
      <c r="BT1211" s="76"/>
      <c r="BU1211" s="76"/>
      <c r="BV1211" s="76"/>
      <c r="BW1211" s="76"/>
      <c r="BX1211" s="76"/>
      <c r="BY1211" s="76"/>
      <c r="BZ1211" s="76"/>
      <c r="CA1211" s="76"/>
      <c r="CB1211" s="76"/>
      <c r="CC1211" s="76"/>
      <c r="CD1211" s="76"/>
      <c r="CE1211" s="76"/>
      <c r="CF1211" s="76"/>
      <c r="CG1211" s="76"/>
      <c r="CH1211" s="76"/>
      <c r="CI1211" s="76"/>
      <c r="CJ1211" s="76"/>
      <c r="CK1211" s="76"/>
      <c r="CL1211" s="76"/>
      <c r="CN1211" s="60"/>
      <c r="CO1211" s="76"/>
      <c r="CP1211" s="76"/>
      <c r="CQ1211" s="76"/>
      <c r="CR1211" s="76"/>
      <c r="CS1211" s="76"/>
      <c r="CT1211" s="76"/>
      <c r="CU1211" s="76"/>
      <c r="CV1211" s="76"/>
      <c r="CW1211" s="76"/>
      <c r="CX1211" s="76"/>
      <c r="CY1211" s="76"/>
      <c r="CZ1211" s="76"/>
      <c r="DA1211" s="76"/>
      <c r="DB1211" s="76"/>
      <c r="DC1211" s="76"/>
      <c r="DD1211" s="76"/>
      <c r="DE1211" s="76"/>
      <c r="DF1211" s="76"/>
      <c r="DG1211" s="76"/>
      <c r="DH1211" s="76"/>
      <c r="DI1211" s="76"/>
      <c r="DJ1211" s="76"/>
      <c r="DK1211" s="76"/>
      <c r="DL1211" s="76"/>
    </row>
    <row r="1212" spans="1:116" x14ac:dyDescent="0.4">
      <c r="A1212" s="174"/>
      <c r="E1212" s="8"/>
      <c r="G1212" s="175" t="s">
        <v>490</v>
      </c>
      <c r="H1212" s="174"/>
      <c r="I1212" s="176"/>
      <c r="J1212" s="176"/>
      <c r="K1212" s="197"/>
      <c r="L1212" s="197"/>
      <c r="M1212" s="197"/>
      <c r="N1212" s="197"/>
      <c r="O1212" s="197"/>
      <c r="P1212" s="197"/>
      <c r="R1212" s="198"/>
      <c r="S1212" s="174"/>
      <c r="T1212" s="174"/>
      <c r="U1212" s="174"/>
      <c r="V1212" s="174"/>
      <c r="W1212" s="174"/>
      <c r="X1212" s="174"/>
      <c r="Y1212" s="174"/>
      <c r="Z1212" s="174"/>
      <c r="AA1212" s="174"/>
      <c r="AB1212" s="174"/>
      <c r="AC1212" s="174"/>
      <c r="AD1212" s="174"/>
      <c r="AE1212" s="174"/>
      <c r="AF1212" s="174"/>
      <c r="AG1212" s="174"/>
      <c r="AH1212" s="174"/>
      <c r="AI1212" s="174"/>
      <c r="AJ1212" s="174"/>
      <c r="AK1212" s="174"/>
      <c r="AL1212" s="174"/>
      <c r="AM1212" s="174"/>
      <c r="AN1212" s="174"/>
      <c r="AO1212" s="174"/>
      <c r="AP1212" s="174"/>
      <c r="AQ1212" s="174"/>
      <c r="AR1212" s="174"/>
      <c r="AS1212" s="174"/>
      <c r="AT1212" s="174"/>
      <c r="AU1212" s="174"/>
      <c r="AV1212" s="174"/>
      <c r="AW1212" s="174"/>
      <c r="AX1212" s="174"/>
      <c r="AY1212" s="174"/>
      <c r="AZ1212" s="174"/>
      <c r="BA1212" s="174"/>
      <c r="BB1212" s="174"/>
      <c r="BC1212" s="174"/>
      <c r="BD1212" s="174"/>
      <c r="BE1212" s="174"/>
      <c r="BF1212" s="174"/>
      <c r="BG1212" s="174"/>
      <c r="BH1212" s="174"/>
      <c r="BI1212" s="174"/>
      <c r="BJ1212" s="174"/>
      <c r="BK1212" s="174"/>
      <c r="BL1212" s="174"/>
      <c r="BM1212" s="174"/>
      <c r="BN1212" s="174"/>
      <c r="BO1212" s="174"/>
      <c r="BP1212" s="174"/>
      <c r="BQ1212" s="174"/>
      <c r="BR1212" s="174"/>
      <c r="BS1212" s="174"/>
      <c r="BT1212" s="174"/>
      <c r="BU1212" s="174"/>
      <c r="BV1212" s="174"/>
      <c r="BW1212" s="174"/>
      <c r="BX1212" s="174"/>
      <c r="BY1212" s="174"/>
      <c r="BZ1212" s="174"/>
      <c r="CA1212" s="174"/>
      <c r="CB1212" s="174"/>
      <c r="CC1212" s="174"/>
      <c r="CD1212" s="174"/>
      <c r="CE1212" s="174"/>
      <c r="CF1212" s="174"/>
      <c r="CG1212" s="174"/>
      <c r="CH1212" s="174"/>
      <c r="CI1212" s="174"/>
      <c r="CJ1212" s="174"/>
      <c r="CK1212" s="174"/>
      <c r="CL1212" s="174"/>
      <c r="CN1212" s="176"/>
      <c r="CO1212" s="174"/>
      <c r="CP1212" s="174"/>
      <c r="CQ1212" s="174"/>
      <c r="CR1212" s="174"/>
      <c r="CS1212" s="174"/>
      <c r="CT1212" s="174"/>
      <c r="CU1212" s="174"/>
      <c r="CV1212" s="174"/>
      <c r="CW1212" s="174"/>
      <c r="CX1212" s="174"/>
      <c r="CY1212" s="174"/>
      <c r="CZ1212" s="174"/>
      <c r="DA1212" s="174"/>
      <c r="DB1212" s="174"/>
      <c r="DC1212" s="174"/>
      <c r="DD1212" s="174"/>
      <c r="DE1212" s="174"/>
      <c r="DF1212" s="174"/>
      <c r="DG1212" s="174"/>
      <c r="DH1212" s="174"/>
      <c r="DI1212" s="174"/>
      <c r="DJ1212" s="174"/>
      <c r="DK1212" s="174"/>
      <c r="DL1212" s="174"/>
    </row>
    <row r="1213" spans="1:116" x14ac:dyDescent="0.4">
      <c r="A1213" s="174"/>
      <c r="E1213" s="8"/>
      <c r="G1213" s="175" t="s">
        <v>492</v>
      </c>
      <c r="H1213" s="174"/>
      <c r="I1213" s="176"/>
      <c r="J1213" s="176"/>
      <c r="K1213" s="197"/>
      <c r="L1213" s="197"/>
      <c r="M1213" s="197"/>
      <c r="N1213" s="197"/>
      <c r="O1213" s="197"/>
      <c r="P1213" s="197"/>
      <c r="R1213" s="198"/>
      <c r="S1213" s="174"/>
      <c r="T1213" s="174"/>
      <c r="U1213" s="174"/>
      <c r="V1213" s="174"/>
      <c r="W1213" s="174"/>
      <c r="X1213" s="174"/>
      <c r="Y1213" s="174"/>
      <c r="Z1213" s="174"/>
      <c r="AA1213" s="174"/>
      <c r="AB1213" s="174"/>
      <c r="AC1213" s="174"/>
      <c r="AD1213" s="174"/>
      <c r="AE1213" s="174"/>
      <c r="AF1213" s="174"/>
      <c r="AG1213" s="174"/>
      <c r="AH1213" s="174"/>
      <c r="AI1213" s="174"/>
      <c r="AJ1213" s="174"/>
      <c r="AK1213" s="174"/>
      <c r="AL1213" s="174"/>
      <c r="AM1213" s="174"/>
      <c r="AN1213" s="174"/>
      <c r="AO1213" s="174"/>
      <c r="AP1213" s="174"/>
      <c r="AQ1213" s="174"/>
      <c r="AR1213" s="174"/>
      <c r="AS1213" s="174"/>
      <c r="AT1213" s="174"/>
      <c r="AU1213" s="174"/>
      <c r="AV1213" s="174"/>
      <c r="AW1213" s="174"/>
      <c r="AX1213" s="174"/>
      <c r="AY1213" s="174"/>
      <c r="AZ1213" s="174"/>
      <c r="BA1213" s="174"/>
      <c r="BB1213" s="174"/>
      <c r="BC1213" s="174"/>
      <c r="BD1213" s="174"/>
      <c r="BE1213" s="174"/>
      <c r="BF1213" s="174"/>
      <c r="BG1213" s="174"/>
      <c r="BH1213" s="174"/>
      <c r="BI1213" s="174"/>
      <c r="BJ1213" s="174"/>
      <c r="BK1213" s="174"/>
      <c r="BL1213" s="174"/>
      <c r="BM1213" s="174"/>
      <c r="BN1213" s="174"/>
      <c r="BO1213" s="174"/>
      <c r="BP1213" s="174"/>
      <c r="BQ1213" s="174"/>
      <c r="BR1213" s="174"/>
      <c r="BS1213" s="174"/>
      <c r="BT1213" s="174"/>
      <c r="BU1213" s="174"/>
      <c r="BV1213" s="174"/>
      <c r="BW1213" s="174"/>
      <c r="BX1213" s="174"/>
      <c r="BY1213" s="174"/>
      <c r="BZ1213" s="174"/>
      <c r="CA1213" s="174"/>
      <c r="CB1213" s="174"/>
      <c r="CC1213" s="174"/>
      <c r="CD1213" s="174"/>
      <c r="CE1213" s="174"/>
      <c r="CF1213" s="174"/>
      <c r="CG1213" s="174"/>
      <c r="CH1213" s="174"/>
      <c r="CI1213" s="174"/>
      <c r="CJ1213" s="174"/>
      <c r="CK1213" s="174"/>
      <c r="CL1213" s="174"/>
      <c r="CN1213" s="176"/>
      <c r="CO1213" s="174"/>
      <c r="CP1213" s="174"/>
      <c r="CQ1213" s="174"/>
      <c r="CR1213" s="174"/>
      <c r="CS1213" s="174"/>
      <c r="CT1213" s="174"/>
      <c r="CU1213" s="174"/>
      <c r="CV1213" s="174"/>
      <c r="CW1213" s="174"/>
      <c r="CX1213" s="174"/>
      <c r="CY1213" s="174"/>
      <c r="CZ1213" s="174"/>
      <c r="DA1213" s="174"/>
      <c r="DB1213" s="174"/>
      <c r="DC1213" s="174"/>
      <c r="DD1213" s="174"/>
      <c r="DE1213" s="174"/>
      <c r="DF1213" s="174"/>
      <c r="DG1213" s="174"/>
      <c r="DH1213" s="174"/>
      <c r="DI1213" s="174"/>
      <c r="DJ1213" s="174"/>
      <c r="DK1213" s="174"/>
      <c r="DL1213" s="174"/>
    </row>
    <row r="1214" spans="1:116" x14ac:dyDescent="0.4">
      <c r="A1214" s="174"/>
      <c r="E1214" s="8"/>
      <c r="G1214" s="175" t="s">
        <v>461</v>
      </c>
      <c r="H1214" s="174"/>
      <c r="I1214" s="176"/>
      <c r="J1214" s="176"/>
      <c r="K1214" s="197"/>
      <c r="L1214" s="197"/>
      <c r="M1214" s="197"/>
      <c r="N1214" s="197"/>
      <c r="O1214" s="197"/>
      <c r="P1214" s="197"/>
      <c r="R1214" s="198"/>
      <c r="S1214" s="199" t="str">
        <f t="shared" ref="S1214:AX1214" si="1485">S$20</f>
        <v>S$16</v>
      </c>
      <c r="T1214" s="199" t="str">
        <f t="shared" si="1485"/>
        <v>T$16</v>
      </c>
      <c r="U1214" s="199" t="str">
        <f t="shared" si="1485"/>
        <v>U$16</v>
      </c>
      <c r="V1214" s="199" t="str">
        <f t="shared" si="1485"/>
        <v>V$16</v>
      </c>
      <c r="W1214" s="199" t="str">
        <f t="shared" si="1485"/>
        <v>W$16</v>
      </c>
      <c r="X1214" s="199" t="str">
        <f t="shared" si="1485"/>
        <v>X$16</v>
      </c>
      <c r="Y1214" s="199" t="str">
        <f t="shared" si="1485"/>
        <v>Y$16</v>
      </c>
      <c r="Z1214" s="199" t="str">
        <f t="shared" si="1485"/>
        <v>Z$16</v>
      </c>
      <c r="AA1214" s="199" t="str">
        <f t="shared" si="1485"/>
        <v>AA$16</v>
      </c>
      <c r="AB1214" s="199" t="str">
        <f t="shared" si="1485"/>
        <v>AB$16</v>
      </c>
      <c r="AC1214" s="199" t="str">
        <f t="shared" si="1485"/>
        <v>AC$16</v>
      </c>
      <c r="AD1214" s="199" t="str">
        <f t="shared" si="1485"/>
        <v>AD$16</v>
      </c>
      <c r="AE1214" s="199" t="str">
        <f t="shared" si="1485"/>
        <v>AE$16</v>
      </c>
      <c r="AF1214" s="199" t="str">
        <f t="shared" si="1485"/>
        <v>AF$16</v>
      </c>
      <c r="AG1214" s="199" t="str">
        <f t="shared" si="1485"/>
        <v>AG$16</v>
      </c>
      <c r="AH1214" s="199" t="str">
        <f t="shared" si="1485"/>
        <v>AH$16</v>
      </c>
      <c r="AI1214" s="199" t="str">
        <f t="shared" si="1485"/>
        <v>AI$16</v>
      </c>
      <c r="AJ1214" s="199" t="str">
        <f t="shared" si="1485"/>
        <v>AJ$16</v>
      </c>
      <c r="AK1214" s="199" t="str">
        <f t="shared" si="1485"/>
        <v>AK$16</v>
      </c>
      <c r="AL1214" s="199" t="str">
        <f t="shared" si="1485"/>
        <v>AL$16</v>
      </c>
      <c r="AM1214" s="199" t="str">
        <f t="shared" si="1485"/>
        <v>AM$16</v>
      </c>
      <c r="AN1214" s="199" t="str">
        <f t="shared" si="1485"/>
        <v>AN$16</v>
      </c>
      <c r="AO1214" s="199" t="str">
        <f t="shared" si="1485"/>
        <v>AO$16</v>
      </c>
      <c r="AP1214" s="199" t="str">
        <f t="shared" si="1485"/>
        <v>AP$16</v>
      </c>
      <c r="AQ1214" s="199" t="str">
        <f t="shared" si="1485"/>
        <v>AQ$16</v>
      </c>
      <c r="AR1214" s="199" t="str">
        <f t="shared" si="1485"/>
        <v>AR$16</v>
      </c>
      <c r="AS1214" s="199" t="str">
        <f t="shared" si="1485"/>
        <v>AS$16</v>
      </c>
      <c r="AT1214" s="199" t="str">
        <f t="shared" si="1485"/>
        <v>AT$16</v>
      </c>
      <c r="AU1214" s="199" t="str">
        <f t="shared" si="1485"/>
        <v>AU$16</v>
      </c>
      <c r="AV1214" s="199" t="str">
        <f t="shared" si="1485"/>
        <v>AV$16</v>
      </c>
      <c r="AW1214" s="199" t="str">
        <f t="shared" si="1485"/>
        <v>AW$16</v>
      </c>
      <c r="AX1214" s="199" t="str">
        <f t="shared" si="1485"/>
        <v>AX$16</v>
      </c>
      <c r="AY1214" s="199" t="str">
        <f t="shared" ref="AY1214:CD1214" si="1486">AY$20</f>
        <v>AY$16</v>
      </c>
      <c r="AZ1214" s="199" t="str">
        <f t="shared" si="1486"/>
        <v>AZ$16</v>
      </c>
      <c r="BA1214" s="199" t="str">
        <f t="shared" si="1486"/>
        <v>BA$16</v>
      </c>
      <c r="BB1214" s="199" t="str">
        <f t="shared" si="1486"/>
        <v>BB$16</v>
      </c>
      <c r="BC1214" s="199" t="str">
        <f t="shared" si="1486"/>
        <v>BC$16</v>
      </c>
      <c r="BD1214" s="199" t="str">
        <f t="shared" si="1486"/>
        <v>BD$16</v>
      </c>
      <c r="BE1214" s="199" t="str">
        <f t="shared" si="1486"/>
        <v>BE$16</v>
      </c>
      <c r="BF1214" s="199" t="str">
        <f t="shared" si="1486"/>
        <v>BF$16</v>
      </c>
      <c r="BG1214" s="199" t="str">
        <f t="shared" si="1486"/>
        <v>BG$16</v>
      </c>
      <c r="BH1214" s="199" t="str">
        <f t="shared" si="1486"/>
        <v>BH$16</v>
      </c>
      <c r="BI1214" s="199" t="str">
        <f t="shared" si="1486"/>
        <v>BI$16</v>
      </c>
      <c r="BJ1214" s="199" t="str">
        <f t="shared" si="1486"/>
        <v>BJ$16</v>
      </c>
      <c r="BK1214" s="199" t="str">
        <f t="shared" si="1486"/>
        <v>BK$16</v>
      </c>
      <c r="BL1214" s="199" t="str">
        <f t="shared" si="1486"/>
        <v>BL$16</v>
      </c>
      <c r="BM1214" s="199" t="str">
        <f t="shared" si="1486"/>
        <v>BM$16</v>
      </c>
      <c r="BN1214" s="199" t="str">
        <f t="shared" si="1486"/>
        <v>BN$16</v>
      </c>
      <c r="BO1214" s="199" t="str">
        <f t="shared" si="1486"/>
        <v>BO$16</v>
      </c>
      <c r="BP1214" s="199" t="str">
        <f t="shared" si="1486"/>
        <v>BP$16</v>
      </c>
      <c r="BQ1214" s="199" t="str">
        <f t="shared" si="1486"/>
        <v>BQ$16</v>
      </c>
      <c r="BR1214" s="199" t="str">
        <f t="shared" si="1486"/>
        <v>BR$16</v>
      </c>
      <c r="BS1214" s="199" t="str">
        <f t="shared" si="1486"/>
        <v>BS$16</v>
      </c>
      <c r="BT1214" s="199" t="str">
        <f t="shared" si="1486"/>
        <v>BT$16</v>
      </c>
      <c r="BU1214" s="199" t="str">
        <f t="shared" si="1486"/>
        <v>BU$16</v>
      </c>
      <c r="BV1214" s="199" t="str">
        <f t="shared" si="1486"/>
        <v>BV$16</v>
      </c>
      <c r="BW1214" s="199" t="str">
        <f t="shared" si="1486"/>
        <v>BW$16</v>
      </c>
      <c r="BX1214" s="199" t="str">
        <f t="shared" si="1486"/>
        <v>BX$16</v>
      </c>
      <c r="BY1214" s="199" t="str">
        <f t="shared" si="1486"/>
        <v>BY$16</v>
      </c>
      <c r="BZ1214" s="199" t="str">
        <f t="shared" si="1486"/>
        <v>BZ$16</v>
      </c>
      <c r="CA1214" s="199" t="str">
        <f t="shared" si="1486"/>
        <v>CA$16</v>
      </c>
      <c r="CB1214" s="199" t="str">
        <f t="shared" si="1486"/>
        <v>CB$16</v>
      </c>
      <c r="CC1214" s="199" t="str">
        <f t="shared" si="1486"/>
        <v>CC$16</v>
      </c>
      <c r="CD1214" s="199" t="str">
        <f t="shared" si="1486"/>
        <v>CD$16</v>
      </c>
      <c r="CE1214" s="199" t="str">
        <f t="shared" ref="CE1214:CL1214" si="1487">CE$20</f>
        <v>CE$16</v>
      </c>
      <c r="CF1214" s="199" t="str">
        <f t="shared" si="1487"/>
        <v>CF$16</v>
      </c>
      <c r="CG1214" s="199" t="str">
        <f t="shared" si="1487"/>
        <v>CG$16</v>
      </c>
      <c r="CH1214" s="199" t="str">
        <f t="shared" si="1487"/>
        <v>CH$16</v>
      </c>
      <c r="CI1214" s="199" t="str">
        <f t="shared" si="1487"/>
        <v>CI$16</v>
      </c>
      <c r="CJ1214" s="199" t="str">
        <f t="shared" si="1487"/>
        <v>CJ$16</v>
      </c>
      <c r="CK1214" s="199" t="str">
        <f t="shared" si="1487"/>
        <v>CK$16</v>
      </c>
      <c r="CL1214" s="199" t="str">
        <f t="shared" si="1487"/>
        <v>CL$16</v>
      </c>
      <c r="CN1214" s="176"/>
      <c r="CO1214" s="199" t="str">
        <f t="shared" ref="CO1214:DL1214" si="1488">CO$20</f>
        <v>CO$16</v>
      </c>
      <c r="CP1214" s="199" t="str">
        <f t="shared" si="1488"/>
        <v>CP$16</v>
      </c>
      <c r="CQ1214" s="199" t="str">
        <f t="shared" si="1488"/>
        <v>CQ$16</v>
      </c>
      <c r="CR1214" s="199" t="str">
        <f t="shared" si="1488"/>
        <v>CR$16</v>
      </c>
      <c r="CS1214" s="199" t="str">
        <f t="shared" si="1488"/>
        <v>CS$16</v>
      </c>
      <c r="CT1214" s="199" t="str">
        <f t="shared" si="1488"/>
        <v>CT$16</v>
      </c>
      <c r="CU1214" s="199" t="str">
        <f t="shared" si="1488"/>
        <v>CU$16</v>
      </c>
      <c r="CV1214" s="199" t="str">
        <f t="shared" si="1488"/>
        <v>CV$16</v>
      </c>
      <c r="CW1214" s="199" t="str">
        <f t="shared" si="1488"/>
        <v>CW$16</v>
      </c>
      <c r="CX1214" s="199" t="str">
        <f t="shared" si="1488"/>
        <v>CX$16</v>
      </c>
      <c r="CY1214" s="199" t="str">
        <f t="shared" si="1488"/>
        <v>CY$16</v>
      </c>
      <c r="CZ1214" s="199" t="str">
        <f t="shared" si="1488"/>
        <v>CZ$16</v>
      </c>
      <c r="DA1214" s="199" t="str">
        <f t="shared" si="1488"/>
        <v>DA$16</v>
      </c>
      <c r="DB1214" s="199" t="str">
        <f t="shared" si="1488"/>
        <v>DB$16</v>
      </c>
      <c r="DC1214" s="199" t="str">
        <f t="shared" si="1488"/>
        <v>DC$16</v>
      </c>
      <c r="DD1214" s="199" t="str">
        <f t="shared" si="1488"/>
        <v>DD$16</v>
      </c>
      <c r="DE1214" s="199" t="str">
        <f t="shared" si="1488"/>
        <v>DE$16</v>
      </c>
      <c r="DF1214" s="199" t="str">
        <f t="shared" si="1488"/>
        <v>DF$16</v>
      </c>
      <c r="DG1214" s="199" t="str">
        <f t="shared" si="1488"/>
        <v>DG$16</v>
      </c>
      <c r="DH1214" s="199" t="str">
        <f t="shared" si="1488"/>
        <v>DH$16</v>
      </c>
      <c r="DI1214" s="199" t="str">
        <f t="shared" si="1488"/>
        <v>DI$16</v>
      </c>
      <c r="DJ1214" s="199" t="str">
        <f t="shared" si="1488"/>
        <v>DJ$16</v>
      </c>
      <c r="DK1214" s="199" t="str">
        <f t="shared" si="1488"/>
        <v>DK$16</v>
      </c>
      <c r="DL1214" s="199" t="str">
        <f t="shared" si="1488"/>
        <v>DL$16</v>
      </c>
    </row>
    <row r="1215" spans="1:116" x14ac:dyDescent="0.4">
      <c r="A1215" s="174"/>
      <c r="E1215" s="8"/>
      <c r="G1215" s="175" t="s">
        <v>462</v>
      </c>
      <c r="H1215" s="200"/>
      <c r="I1215" s="201"/>
      <c r="J1215" s="201"/>
      <c r="K1215" s="202"/>
      <c r="L1215" s="202"/>
      <c r="M1215" s="202"/>
      <c r="N1215" s="202"/>
      <c r="O1215" s="202"/>
      <c r="P1215" s="202"/>
      <c r="R1215" s="202"/>
      <c r="S1215" s="199" t="str">
        <f t="shared" ref="S1215:AX1215" si="1489">S$21</f>
        <v>S$17</v>
      </c>
      <c r="T1215" s="199" t="str">
        <f t="shared" si="1489"/>
        <v>T$17</v>
      </c>
      <c r="U1215" s="199" t="str">
        <f t="shared" si="1489"/>
        <v>U$17</v>
      </c>
      <c r="V1215" s="199" t="str">
        <f t="shared" si="1489"/>
        <v>V$17</v>
      </c>
      <c r="W1215" s="199" t="str">
        <f t="shared" si="1489"/>
        <v>W$17</v>
      </c>
      <c r="X1215" s="199" t="str">
        <f t="shared" si="1489"/>
        <v>X$17</v>
      </c>
      <c r="Y1215" s="199" t="str">
        <f t="shared" si="1489"/>
        <v>Y$17</v>
      </c>
      <c r="Z1215" s="199" t="str">
        <f t="shared" si="1489"/>
        <v>Z$17</v>
      </c>
      <c r="AA1215" s="199" t="str">
        <f t="shared" si="1489"/>
        <v>AA$17</v>
      </c>
      <c r="AB1215" s="199" t="str">
        <f t="shared" si="1489"/>
        <v>AB$17</v>
      </c>
      <c r="AC1215" s="199" t="str">
        <f t="shared" si="1489"/>
        <v>AC$17</v>
      </c>
      <c r="AD1215" s="199" t="str">
        <f t="shared" si="1489"/>
        <v>AD$17</v>
      </c>
      <c r="AE1215" s="199" t="str">
        <f t="shared" si="1489"/>
        <v>AE$17</v>
      </c>
      <c r="AF1215" s="199" t="str">
        <f t="shared" si="1489"/>
        <v>AF$17</v>
      </c>
      <c r="AG1215" s="199" t="str">
        <f t="shared" si="1489"/>
        <v>AG$17</v>
      </c>
      <c r="AH1215" s="199" t="str">
        <f t="shared" si="1489"/>
        <v>AH$17</v>
      </c>
      <c r="AI1215" s="199" t="str">
        <f t="shared" si="1489"/>
        <v>AI$17</v>
      </c>
      <c r="AJ1215" s="199" t="str">
        <f t="shared" si="1489"/>
        <v>AJ$17</v>
      </c>
      <c r="AK1215" s="199" t="str">
        <f t="shared" si="1489"/>
        <v>AK$17</v>
      </c>
      <c r="AL1215" s="199" t="str">
        <f t="shared" si="1489"/>
        <v>AL$17</v>
      </c>
      <c r="AM1215" s="199" t="str">
        <f t="shared" si="1489"/>
        <v>AM$17</v>
      </c>
      <c r="AN1215" s="199" t="str">
        <f t="shared" si="1489"/>
        <v>AN$17</v>
      </c>
      <c r="AO1215" s="199" t="str">
        <f t="shared" si="1489"/>
        <v>AO$17</v>
      </c>
      <c r="AP1215" s="199" t="str">
        <f t="shared" si="1489"/>
        <v>AP$17</v>
      </c>
      <c r="AQ1215" s="199" t="str">
        <f t="shared" si="1489"/>
        <v>AQ$17</v>
      </c>
      <c r="AR1215" s="199" t="str">
        <f t="shared" si="1489"/>
        <v>AR$17</v>
      </c>
      <c r="AS1215" s="199" t="str">
        <f t="shared" si="1489"/>
        <v>AS$17</v>
      </c>
      <c r="AT1215" s="199" t="str">
        <f t="shared" si="1489"/>
        <v>AT$17</v>
      </c>
      <c r="AU1215" s="199" t="str">
        <f t="shared" si="1489"/>
        <v>AU$17</v>
      </c>
      <c r="AV1215" s="199" t="str">
        <f t="shared" si="1489"/>
        <v>AV$17</v>
      </c>
      <c r="AW1215" s="199" t="str">
        <f t="shared" si="1489"/>
        <v>AW$17</v>
      </c>
      <c r="AX1215" s="199" t="str">
        <f t="shared" si="1489"/>
        <v>AX$17</v>
      </c>
      <c r="AY1215" s="199" t="str">
        <f t="shared" ref="AY1215:CD1215" si="1490">AY$21</f>
        <v>AY$17</v>
      </c>
      <c r="AZ1215" s="199" t="str">
        <f t="shared" si="1490"/>
        <v>AZ$17</v>
      </c>
      <c r="BA1215" s="199" t="str">
        <f t="shared" si="1490"/>
        <v>BA$17</v>
      </c>
      <c r="BB1215" s="199" t="str">
        <f t="shared" si="1490"/>
        <v>BB$17</v>
      </c>
      <c r="BC1215" s="199" t="str">
        <f t="shared" si="1490"/>
        <v>BC$17</v>
      </c>
      <c r="BD1215" s="199" t="str">
        <f t="shared" si="1490"/>
        <v>BD$17</v>
      </c>
      <c r="BE1215" s="199" t="str">
        <f t="shared" si="1490"/>
        <v>BE$17</v>
      </c>
      <c r="BF1215" s="199" t="str">
        <f t="shared" si="1490"/>
        <v>BF$17</v>
      </c>
      <c r="BG1215" s="199" t="str">
        <f t="shared" si="1490"/>
        <v>BG$17</v>
      </c>
      <c r="BH1215" s="199" t="str">
        <f t="shared" si="1490"/>
        <v>BH$17</v>
      </c>
      <c r="BI1215" s="199" t="str">
        <f t="shared" si="1490"/>
        <v>BI$17</v>
      </c>
      <c r="BJ1215" s="199" t="str">
        <f t="shared" si="1490"/>
        <v>BJ$17</v>
      </c>
      <c r="BK1215" s="199" t="str">
        <f t="shared" si="1490"/>
        <v>BK$17</v>
      </c>
      <c r="BL1215" s="199" t="str">
        <f t="shared" si="1490"/>
        <v>BL$17</v>
      </c>
      <c r="BM1215" s="199" t="str">
        <f t="shared" si="1490"/>
        <v>BM$17</v>
      </c>
      <c r="BN1215" s="199" t="str">
        <f t="shared" si="1490"/>
        <v>BN$17</v>
      </c>
      <c r="BO1215" s="199" t="str">
        <f t="shared" si="1490"/>
        <v>BO$17</v>
      </c>
      <c r="BP1215" s="199" t="str">
        <f t="shared" si="1490"/>
        <v>BP$17</v>
      </c>
      <c r="BQ1215" s="199" t="str">
        <f t="shared" si="1490"/>
        <v>BQ$17</v>
      </c>
      <c r="BR1215" s="199" t="str">
        <f t="shared" si="1490"/>
        <v>BR$17</v>
      </c>
      <c r="BS1215" s="199" t="str">
        <f t="shared" si="1490"/>
        <v>BS$17</v>
      </c>
      <c r="BT1215" s="199" t="str">
        <f t="shared" si="1490"/>
        <v>BT$17</v>
      </c>
      <c r="BU1215" s="199" t="str">
        <f t="shared" si="1490"/>
        <v>BU$17</v>
      </c>
      <c r="BV1215" s="199" t="str">
        <f t="shared" si="1490"/>
        <v>BV$17</v>
      </c>
      <c r="BW1215" s="199" t="str">
        <f t="shared" si="1490"/>
        <v>BW$17</v>
      </c>
      <c r="BX1215" s="199" t="str">
        <f t="shared" si="1490"/>
        <v>BX$17</v>
      </c>
      <c r="BY1215" s="199" t="str">
        <f t="shared" si="1490"/>
        <v>BY$17</v>
      </c>
      <c r="BZ1215" s="199" t="str">
        <f t="shared" si="1490"/>
        <v>BZ$17</v>
      </c>
      <c r="CA1215" s="199" t="str">
        <f t="shared" si="1490"/>
        <v>CA$17</v>
      </c>
      <c r="CB1215" s="199" t="str">
        <f t="shared" si="1490"/>
        <v>CB$17</v>
      </c>
      <c r="CC1215" s="199" t="str">
        <f t="shared" si="1490"/>
        <v>CC$17</v>
      </c>
      <c r="CD1215" s="199" t="str">
        <f t="shared" si="1490"/>
        <v>CD$17</v>
      </c>
      <c r="CE1215" s="199" t="str">
        <f t="shared" ref="CE1215:CL1215" si="1491">CE$21</f>
        <v>CE$17</v>
      </c>
      <c r="CF1215" s="199" t="str">
        <f t="shared" si="1491"/>
        <v>CF$17</v>
      </c>
      <c r="CG1215" s="199" t="str">
        <f t="shared" si="1491"/>
        <v>CG$17</v>
      </c>
      <c r="CH1215" s="199" t="str">
        <f t="shared" si="1491"/>
        <v>CH$17</v>
      </c>
      <c r="CI1215" s="199" t="str">
        <f t="shared" si="1491"/>
        <v>CI$17</v>
      </c>
      <c r="CJ1215" s="199" t="str">
        <f t="shared" si="1491"/>
        <v>CJ$17</v>
      </c>
      <c r="CK1215" s="199" t="str">
        <f t="shared" si="1491"/>
        <v>CK$17</v>
      </c>
      <c r="CL1215" s="199" t="str">
        <f t="shared" si="1491"/>
        <v>CL$17</v>
      </c>
      <c r="CN1215" s="201"/>
      <c r="CO1215" s="199" t="str">
        <f t="shared" ref="CO1215:DL1215" si="1492">CO$21</f>
        <v>CO$17</v>
      </c>
      <c r="CP1215" s="199" t="str">
        <f t="shared" si="1492"/>
        <v>CP$17</v>
      </c>
      <c r="CQ1215" s="199" t="str">
        <f t="shared" si="1492"/>
        <v>CQ$17</v>
      </c>
      <c r="CR1215" s="199" t="str">
        <f t="shared" si="1492"/>
        <v>CR$17</v>
      </c>
      <c r="CS1215" s="199" t="str">
        <f t="shared" si="1492"/>
        <v>CS$17</v>
      </c>
      <c r="CT1215" s="199" t="str">
        <f t="shared" si="1492"/>
        <v>CT$17</v>
      </c>
      <c r="CU1215" s="199" t="str">
        <f t="shared" si="1492"/>
        <v>CU$17</v>
      </c>
      <c r="CV1215" s="199" t="str">
        <f t="shared" si="1492"/>
        <v>CV$17</v>
      </c>
      <c r="CW1215" s="199" t="str">
        <f t="shared" si="1492"/>
        <v>CW$17</v>
      </c>
      <c r="CX1215" s="199" t="str">
        <f t="shared" si="1492"/>
        <v>CX$17</v>
      </c>
      <c r="CY1215" s="199" t="str">
        <f t="shared" si="1492"/>
        <v>CY$17</v>
      </c>
      <c r="CZ1215" s="199" t="str">
        <f t="shared" si="1492"/>
        <v>CZ$17</v>
      </c>
      <c r="DA1215" s="199" t="str">
        <f t="shared" si="1492"/>
        <v>DA$17</v>
      </c>
      <c r="DB1215" s="199" t="str">
        <f t="shared" si="1492"/>
        <v>DB$17</v>
      </c>
      <c r="DC1215" s="199" t="str">
        <f t="shared" si="1492"/>
        <v>DC$17</v>
      </c>
      <c r="DD1215" s="199" t="str">
        <f t="shared" si="1492"/>
        <v>DD$17</v>
      </c>
      <c r="DE1215" s="199" t="str">
        <f t="shared" si="1492"/>
        <v>DE$17</v>
      </c>
      <c r="DF1215" s="199" t="str">
        <f t="shared" si="1492"/>
        <v>DF$17</v>
      </c>
      <c r="DG1215" s="199" t="str">
        <f t="shared" si="1492"/>
        <v>DG$17</v>
      </c>
      <c r="DH1215" s="199" t="str">
        <f t="shared" si="1492"/>
        <v>DH$17</v>
      </c>
      <c r="DI1215" s="199" t="str">
        <f t="shared" si="1492"/>
        <v>DI$17</v>
      </c>
      <c r="DJ1215" s="199" t="str">
        <f t="shared" si="1492"/>
        <v>DJ$17</v>
      </c>
      <c r="DK1215" s="199" t="str">
        <f t="shared" si="1492"/>
        <v>DK$17</v>
      </c>
      <c r="DL1215" s="199" t="str">
        <f t="shared" si="1492"/>
        <v>DL$17</v>
      </c>
    </row>
    <row r="1216" spans="1:116" x14ac:dyDescent="0.4">
      <c r="A1216" s="174"/>
      <c r="E1216" s="8"/>
      <c r="G1216" s="175" t="s">
        <v>491</v>
      </c>
      <c r="H1216" s="200"/>
      <c r="I1216" s="201"/>
      <c r="J1216" s="201"/>
      <c r="K1216" s="202"/>
      <c r="L1216" s="202"/>
      <c r="M1216" s="202"/>
      <c r="N1216" s="202"/>
      <c r="O1216" s="202"/>
      <c r="P1216" s="202"/>
      <c r="R1216" s="202"/>
      <c r="S1216" s="190"/>
      <c r="T1216" s="190"/>
      <c r="U1216" s="190"/>
      <c r="V1216" s="190"/>
      <c r="W1216" s="190"/>
      <c r="X1216" s="190"/>
      <c r="Y1216" s="190"/>
      <c r="Z1216" s="190"/>
      <c r="AA1216" s="190"/>
      <c r="AB1216" s="190"/>
      <c r="AC1216" s="190"/>
      <c r="AD1216" s="190"/>
      <c r="AE1216" s="190"/>
      <c r="AF1216" s="190"/>
      <c r="AG1216" s="190"/>
      <c r="AH1216" s="190"/>
      <c r="AI1216" s="190"/>
      <c r="AJ1216" s="190"/>
      <c r="AK1216" s="190"/>
      <c r="AL1216" s="190"/>
      <c r="AM1216" s="190"/>
      <c r="AN1216" s="190"/>
      <c r="AO1216" s="190"/>
      <c r="AP1216" s="190"/>
      <c r="AQ1216" s="190"/>
      <c r="AR1216" s="190"/>
      <c r="AS1216" s="190"/>
      <c r="AT1216" s="190"/>
      <c r="AU1216" s="190"/>
      <c r="AV1216" s="190"/>
      <c r="AW1216" s="190"/>
      <c r="AX1216" s="190"/>
      <c r="AY1216" s="190"/>
      <c r="AZ1216" s="190"/>
      <c r="BA1216" s="190"/>
      <c r="BB1216" s="190"/>
      <c r="BC1216" s="190"/>
      <c r="BD1216" s="190"/>
      <c r="BE1216" s="190"/>
      <c r="BF1216" s="190"/>
      <c r="BG1216" s="190"/>
      <c r="BH1216" s="190"/>
      <c r="BI1216" s="190"/>
      <c r="BJ1216" s="190"/>
      <c r="BK1216" s="190"/>
      <c r="BL1216" s="190"/>
      <c r="BM1216" s="190"/>
      <c r="BN1216" s="190"/>
      <c r="BO1216" s="190"/>
      <c r="BP1216" s="190"/>
      <c r="BQ1216" s="190"/>
      <c r="BR1216" s="190"/>
      <c r="BS1216" s="190"/>
      <c r="BT1216" s="190"/>
      <c r="BU1216" s="190"/>
      <c r="BV1216" s="190"/>
      <c r="BW1216" s="190"/>
      <c r="BX1216" s="190"/>
      <c r="BY1216" s="190"/>
      <c r="BZ1216" s="190"/>
      <c r="CA1216" s="190"/>
      <c r="CB1216" s="190"/>
      <c r="CC1216" s="190"/>
      <c r="CD1216" s="190"/>
      <c r="CE1216" s="190"/>
      <c r="CF1216" s="190"/>
      <c r="CG1216" s="190"/>
      <c r="CH1216" s="190"/>
      <c r="CI1216" s="190"/>
      <c r="CJ1216" s="190"/>
      <c r="CK1216" s="190"/>
      <c r="CL1216" s="190"/>
      <c r="CN1216" s="201"/>
      <c r="CO1216" s="190"/>
      <c r="CP1216" s="190"/>
      <c r="CQ1216" s="190"/>
      <c r="CR1216" s="190"/>
      <c r="CS1216" s="190"/>
      <c r="CT1216" s="190"/>
      <c r="CU1216" s="190"/>
      <c r="CV1216" s="190"/>
      <c r="CW1216" s="190"/>
      <c r="CX1216" s="190"/>
      <c r="CY1216" s="190"/>
      <c r="CZ1216" s="190"/>
      <c r="DA1216" s="190"/>
      <c r="DB1216" s="190"/>
      <c r="DC1216" s="190"/>
      <c r="DD1216" s="190"/>
      <c r="DE1216" s="190"/>
      <c r="DF1216" s="190"/>
      <c r="DG1216" s="190"/>
      <c r="DH1216" s="190"/>
      <c r="DI1216" s="190"/>
      <c r="DJ1216" s="190"/>
      <c r="DK1216" s="190"/>
      <c r="DL1216" s="190"/>
    </row>
    <row r="1217" spans="1:116" x14ac:dyDescent="0.4">
      <c r="A1217" s="174"/>
      <c r="E1217" s="8"/>
      <c r="G1217" s="175" t="s">
        <v>505</v>
      </c>
      <c r="H1217" s="200"/>
      <c r="I1217" s="201"/>
      <c r="J1217" s="201"/>
      <c r="K1217" s="202"/>
      <c r="L1217" s="202"/>
      <c r="M1217" s="202"/>
      <c r="N1217" s="202"/>
      <c r="O1217" s="202"/>
      <c r="P1217" s="202"/>
      <c r="R1217" s="202"/>
      <c r="S1217" s="190"/>
      <c r="T1217" s="190"/>
      <c r="U1217" s="190"/>
      <c r="V1217" s="190"/>
      <c r="W1217" s="190"/>
      <c r="X1217" s="190"/>
      <c r="Y1217" s="190"/>
      <c r="Z1217" s="190"/>
      <c r="AA1217" s="190"/>
      <c r="AB1217" s="190"/>
      <c r="AC1217" s="190"/>
      <c r="AD1217" s="190"/>
      <c r="AE1217" s="190"/>
      <c r="AF1217" s="190"/>
      <c r="AG1217" s="190"/>
      <c r="AH1217" s="190"/>
      <c r="AI1217" s="190"/>
      <c r="AJ1217" s="190"/>
      <c r="AK1217" s="190"/>
      <c r="AL1217" s="190"/>
      <c r="AM1217" s="190"/>
      <c r="AN1217" s="190"/>
      <c r="AO1217" s="190"/>
      <c r="AP1217" s="190"/>
      <c r="AQ1217" s="190"/>
      <c r="AR1217" s="190"/>
      <c r="AS1217" s="190"/>
      <c r="AT1217" s="190"/>
      <c r="AU1217" s="190"/>
      <c r="AV1217" s="190"/>
      <c r="AW1217" s="190"/>
      <c r="AX1217" s="190"/>
      <c r="AY1217" s="190"/>
      <c r="AZ1217" s="190"/>
      <c r="BA1217" s="190"/>
      <c r="BB1217" s="190"/>
      <c r="BC1217" s="190"/>
      <c r="BD1217" s="190"/>
      <c r="BE1217" s="190"/>
      <c r="BF1217" s="190"/>
      <c r="BG1217" s="190"/>
      <c r="BH1217" s="190"/>
      <c r="BI1217" s="190"/>
      <c r="BJ1217" s="190"/>
      <c r="BK1217" s="190"/>
      <c r="BL1217" s="190"/>
      <c r="BM1217" s="190"/>
      <c r="BN1217" s="190"/>
      <c r="BO1217" s="190"/>
      <c r="BP1217" s="190"/>
      <c r="BQ1217" s="190"/>
      <c r="BR1217" s="190"/>
      <c r="BS1217" s="190"/>
      <c r="BT1217" s="190"/>
      <c r="BU1217" s="190"/>
      <c r="BV1217" s="190"/>
      <c r="BW1217" s="190"/>
      <c r="BX1217" s="190"/>
      <c r="BY1217" s="190"/>
      <c r="BZ1217" s="190"/>
      <c r="CA1217" s="190"/>
      <c r="CB1217" s="190"/>
      <c r="CC1217" s="190"/>
      <c r="CD1217" s="190"/>
      <c r="CE1217" s="190"/>
      <c r="CF1217" s="190"/>
      <c r="CG1217" s="190"/>
      <c r="CH1217" s="190"/>
      <c r="CI1217" s="190"/>
      <c r="CJ1217" s="190"/>
      <c r="CK1217" s="190"/>
      <c r="CL1217" s="190"/>
      <c r="CN1217" s="201"/>
      <c r="CO1217" s="190"/>
      <c r="CP1217" s="190"/>
      <c r="CQ1217" s="190"/>
      <c r="CR1217" s="190"/>
      <c r="CS1217" s="190"/>
      <c r="CT1217" s="190"/>
      <c r="CU1217" s="190"/>
      <c r="CV1217" s="190"/>
      <c r="CW1217" s="190"/>
      <c r="CX1217" s="190"/>
      <c r="CY1217" s="190"/>
      <c r="CZ1217" s="190"/>
      <c r="DA1217" s="190"/>
      <c r="DB1217" s="190"/>
      <c r="DC1217" s="190"/>
      <c r="DD1217" s="190"/>
      <c r="DE1217" s="190"/>
      <c r="DF1217" s="190"/>
      <c r="DG1217" s="190"/>
      <c r="DH1217" s="190"/>
      <c r="DI1217" s="190"/>
      <c r="DJ1217" s="190"/>
      <c r="DK1217" s="190"/>
      <c r="DL1217" s="190"/>
    </row>
    <row r="1218" spans="1:116" x14ac:dyDescent="0.4">
      <c r="A1218" s="174"/>
      <c r="E1218" s="8"/>
      <c r="G1218" s="175" t="s">
        <v>463</v>
      </c>
      <c r="H1218" s="200"/>
      <c r="I1218" s="201"/>
      <c r="J1218" s="201"/>
      <c r="K1218" s="202"/>
      <c r="L1218" s="202"/>
      <c r="M1218" s="202"/>
      <c r="N1218" s="202"/>
      <c r="O1218" s="202"/>
      <c r="P1218" s="202"/>
      <c r="R1218" s="202"/>
      <c r="S1218" s="190" t="str">
        <f t="shared" ref="S1218:AX1218" si="1493">S$22</f>
        <v>S$18</v>
      </c>
      <c r="T1218" s="190" t="str">
        <f t="shared" si="1493"/>
        <v>T$18</v>
      </c>
      <c r="U1218" s="190" t="str">
        <f t="shared" si="1493"/>
        <v>U$18</v>
      </c>
      <c r="V1218" s="190" t="str">
        <f t="shared" si="1493"/>
        <v>V$18</v>
      </c>
      <c r="W1218" s="190" t="str">
        <f t="shared" si="1493"/>
        <v>W$18</v>
      </c>
      <c r="X1218" s="190" t="str">
        <f t="shared" si="1493"/>
        <v>X$18</v>
      </c>
      <c r="Y1218" s="190" t="str">
        <f t="shared" si="1493"/>
        <v>Y$18</v>
      </c>
      <c r="Z1218" s="190" t="str">
        <f t="shared" si="1493"/>
        <v>Z$18</v>
      </c>
      <c r="AA1218" s="190" t="str">
        <f t="shared" si="1493"/>
        <v>AA$18</v>
      </c>
      <c r="AB1218" s="190" t="str">
        <f t="shared" si="1493"/>
        <v>AB$18</v>
      </c>
      <c r="AC1218" s="190" t="str">
        <f t="shared" si="1493"/>
        <v>AC$18</v>
      </c>
      <c r="AD1218" s="190" t="str">
        <f t="shared" si="1493"/>
        <v>AD$18</v>
      </c>
      <c r="AE1218" s="190" t="str">
        <f t="shared" si="1493"/>
        <v>AE$18</v>
      </c>
      <c r="AF1218" s="190" t="str">
        <f t="shared" si="1493"/>
        <v>AF$18</v>
      </c>
      <c r="AG1218" s="190" t="str">
        <f t="shared" si="1493"/>
        <v>AG$18</v>
      </c>
      <c r="AH1218" s="190" t="str">
        <f t="shared" si="1493"/>
        <v>AH$18</v>
      </c>
      <c r="AI1218" s="190" t="str">
        <f t="shared" si="1493"/>
        <v>AI$18</v>
      </c>
      <c r="AJ1218" s="190" t="str">
        <f t="shared" si="1493"/>
        <v>AJ$18</v>
      </c>
      <c r="AK1218" s="190" t="str">
        <f t="shared" si="1493"/>
        <v>AK$18</v>
      </c>
      <c r="AL1218" s="190" t="str">
        <f t="shared" si="1493"/>
        <v>AL$18</v>
      </c>
      <c r="AM1218" s="190" t="str">
        <f t="shared" si="1493"/>
        <v>AM$18</v>
      </c>
      <c r="AN1218" s="190" t="str">
        <f t="shared" si="1493"/>
        <v>AN$18</v>
      </c>
      <c r="AO1218" s="190" t="str">
        <f t="shared" si="1493"/>
        <v>AO$18</v>
      </c>
      <c r="AP1218" s="190" t="str">
        <f t="shared" si="1493"/>
        <v>AP$18</v>
      </c>
      <c r="AQ1218" s="190" t="str">
        <f t="shared" si="1493"/>
        <v>AQ$18</v>
      </c>
      <c r="AR1218" s="190" t="str">
        <f t="shared" si="1493"/>
        <v>AR$18</v>
      </c>
      <c r="AS1218" s="190" t="str">
        <f t="shared" si="1493"/>
        <v>AS$18</v>
      </c>
      <c r="AT1218" s="190" t="str">
        <f t="shared" si="1493"/>
        <v>AT$18</v>
      </c>
      <c r="AU1218" s="190" t="str">
        <f t="shared" si="1493"/>
        <v>AU$18</v>
      </c>
      <c r="AV1218" s="190" t="str">
        <f t="shared" si="1493"/>
        <v>AV$18</v>
      </c>
      <c r="AW1218" s="190" t="str">
        <f t="shared" si="1493"/>
        <v>AW$18</v>
      </c>
      <c r="AX1218" s="190" t="str">
        <f t="shared" si="1493"/>
        <v>AX$18</v>
      </c>
      <c r="AY1218" s="190" t="str">
        <f t="shared" ref="AY1218:CD1218" si="1494">AY$22</f>
        <v>AY$18</v>
      </c>
      <c r="AZ1218" s="190" t="str">
        <f t="shared" si="1494"/>
        <v>AZ$18</v>
      </c>
      <c r="BA1218" s="190" t="str">
        <f t="shared" si="1494"/>
        <v>BA$18</v>
      </c>
      <c r="BB1218" s="190" t="str">
        <f t="shared" si="1494"/>
        <v>BB$18</v>
      </c>
      <c r="BC1218" s="190" t="str">
        <f t="shared" si="1494"/>
        <v>BC$18</v>
      </c>
      <c r="BD1218" s="190" t="str">
        <f t="shared" si="1494"/>
        <v>BD$18</v>
      </c>
      <c r="BE1218" s="190" t="str">
        <f t="shared" si="1494"/>
        <v>BE$18</v>
      </c>
      <c r="BF1218" s="190" t="str">
        <f t="shared" si="1494"/>
        <v>BF$18</v>
      </c>
      <c r="BG1218" s="190" t="str">
        <f t="shared" si="1494"/>
        <v>BG$18</v>
      </c>
      <c r="BH1218" s="190" t="str">
        <f t="shared" si="1494"/>
        <v>BH$18</v>
      </c>
      <c r="BI1218" s="190" t="str">
        <f t="shared" si="1494"/>
        <v>BI$18</v>
      </c>
      <c r="BJ1218" s="190" t="str">
        <f t="shared" si="1494"/>
        <v>BJ$18</v>
      </c>
      <c r="BK1218" s="190" t="str">
        <f t="shared" si="1494"/>
        <v>BK$18</v>
      </c>
      <c r="BL1218" s="190" t="str">
        <f t="shared" si="1494"/>
        <v>BL$18</v>
      </c>
      <c r="BM1218" s="190" t="str">
        <f t="shared" si="1494"/>
        <v>BM$18</v>
      </c>
      <c r="BN1218" s="190" t="str">
        <f t="shared" si="1494"/>
        <v>BN$18</v>
      </c>
      <c r="BO1218" s="190" t="str">
        <f t="shared" si="1494"/>
        <v>BO$18</v>
      </c>
      <c r="BP1218" s="190" t="str">
        <f t="shared" si="1494"/>
        <v>BP$18</v>
      </c>
      <c r="BQ1218" s="190" t="str">
        <f t="shared" si="1494"/>
        <v>BQ$18</v>
      </c>
      <c r="BR1218" s="190" t="str">
        <f t="shared" si="1494"/>
        <v>BR$18</v>
      </c>
      <c r="BS1218" s="190" t="str">
        <f t="shared" si="1494"/>
        <v>BS$18</v>
      </c>
      <c r="BT1218" s="190" t="str">
        <f t="shared" si="1494"/>
        <v>BT$18</v>
      </c>
      <c r="BU1218" s="190" t="str">
        <f t="shared" si="1494"/>
        <v>BU$18</v>
      </c>
      <c r="BV1218" s="190" t="str">
        <f t="shared" si="1494"/>
        <v>BV$18</v>
      </c>
      <c r="BW1218" s="190" t="str">
        <f t="shared" si="1494"/>
        <v>BW$18</v>
      </c>
      <c r="BX1218" s="190" t="str">
        <f t="shared" si="1494"/>
        <v>BX$18</v>
      </c>
      <c r="BY1218" s="190" t="str">
        <f t="shared" si="1494"/>
        <v>BY$18</v>
      </c>
      <c r="BZ1218" s="190" t="str">
        <f t="shared" si="1494"/>
        <v>BZ$18</v>
      </c>
      <c r="CA1218" s="190" t="str">
        <f t="shared" si="1494"/>
        <v>CA$18</v>
      </c>
      <c r="CB1218" s="190" t="str">
        <f t="shared" si="1494"/>
        <v>CB$18</v>
      </c>
      <c r="CC1218" s="190" t="str">
        <f t="shared" si="1494"/>
        <v>CC$18</v>
      </c>
      <c r="CD1218" s="190" t="str">
        <f t="shared" si="1494"/>
        <v>CD$18</v>
      </c>
      <c r="CE1218" s="190" t="str">
        <f t="shared" ref="CE1218:CL1218" si="1495">CE$22</f>
        <v>CE$18</v>
      </c>
      <c r="CF1218" s="190" t="str">
        <f t="shared" si="1495"/>
        <v>CF$18</v>
      </c>
      <c r="CG1218" s="190" t="str">
        <f t="shared" si="1495"/>
        <v>CG$18</v>
      </c>
      <c r="CH1218" s="190" t="str">
        <f t="shared" si="1495"/>
        <v>CH$18</v>
      </c>
      <c r="CI1218" s="190" t="str">
        <f t="shared" si="1495"/>
        <v>CI$18</v>
      </c>
      <c r="CJ1218" s="190" t="str">
        <f t="shared" si="1495"/>
        <v>CJ$18</v>
      </c>
      <c r="CK1218" s="190" t="str">
        <f t="shared" si="1495"/>
        <v>CK$18</v>
      </c>
      <c r="CL1218" s="190" t="str">
        <f t="shared" si="1495"/>
        <v>CL$18</v>
      </c>
      <c r="CN1218" s="201"/>
      <c r="CO1218" s="190" t="str">
        <f t="shared" ref="CO1218:DL1218" si="1496">CO$22</f>
        <v>CO$18</v>
      </c>
      <c r="CP1218" s="190" t="str">
        <f t="shared" si="1496"/>
        <v>CP$18</v>
      </c>
      <c r="CQ1218" s="190" t="str">
        <f t="shared" si="1496"/>
        <v>CQ$18</v>
      </c>
      <c r="CR1218" s="190" t="str">
        <f t="shared" si="1496"/>
        <v>CR$18</v>
      </c>
      <c r="CS1218" s="190" t="str">
        <f t="shared" si="1496"/>
        <v>CS$18</v>
      </c>
      <c r="CT1218" s="190" t="str">
        <f t="shared" si="1496"/>
        <v>CT$18</v>
      </c>
      <c r="CU1218" s="190" t="str">
        <f t="shared" si="1496"/>
        <v>CU$18</v>
      </c>
      <c r="CV1218" s="190" t="str">
        <f t="shared" si="1496"/>
        <v>CV$18</v>
      </c>
      <c r="CW1218" s="190" t="str">
        <f t="shared" si="1496"/>
        <v>CW$18</v>
      </c>
      <c r="CX1218" s="190" t="str">
        <f t="shared" si="1496"/>
        <v>CX$18</v>
      </c>
      <c r="CY1218" s="190" t="str">
        <f t="shared" si="1496"/>
        <v>CY$18</v>
      </c>
      <c r="CZ1218" s="190" t="str">
        <f t="shared" si="1496"/>
        <v>CZ$18</v>
      </c>
      <c r="DA1218" s="190" t="str">
        <f t="shared" si="1496"/>
        <v>DA$18</v>
      </c>
      <c r="DB1218" s="190" t="str">
        <f t="shared" si="1496"/>
        <v>DB$18</v>
      </c>
      <c r="DC1218" s="190" t="str">
        <f t="shared" si="1496"/>
        <v>DC$18</v>
      </c>
      <c r="DD1218" s="190" t="str">
        <f t="shared" si="1496"/>
        <v>DD$18</v>
      </c>
      <c r="DE1218" s="190" t="str">
        <f t="shared" si="1496"/>
        <v>DE$18</v>
      </c>
      <c r="DF1218" s="190" t="str">
        <f t="shared" si="1496"/>
        <v>DF$18</v>
      </c>
      <c r="DG1218" s="190" t="str">
        <f t="shared" si="1496"/>
        <v>DG$18</v>
      </c>
      <c r="DH1218" s="190" t="str">
        <f t="shared" si="1496"/>
        <v>DH$18</v>
      </c>
      <c r="DI1218" s="190" t="str">
        <f t="shared" si="1496"/>
        <v>DI$18</v>
      </c>
      <c r="DJ1218" s="190" t="str">
        <f t="shared" si="1496"/>
        <v>DJ$18</v>
      </c>
      <c r="DK1218" s="190" t="str">
        <f t="shared" si="1496"/>
        <v>DK$18</v>
      </c>
      <c r="DL1218" s="190" t="str">
        <f t="shared" si="1496"/>
        <v>DL$18</v>
      </c>
    </row>
    <row r="1219" spans="1:116" x14ac:dyDescent="0.4">
      <c r="A1219" s="174"/>
      <c r="E1219" s="8"/>
      <c r="G1219" s="175" t="s">
        <v>464</v>
      </c>
      <c r="H1219" s="200"/>
      <c r="I1219" s="201"/>
      <c r="J1219" s="201"/>
      <c r="K1219" s="202"/>
      <c r="L1219" s="202"/>
      <c r="M1219" s="202"/>
      <c r="N1219" s="202"/>
      <c r="O1219" s="202"/>
      <c r="P1219" s="202"/>
      <c r="R1219" s="202"/>
      <c r="S1219" s="190" t="str">
        <f t="shared" ref="S1219:AX1219" si="1497">S$23</f>
        <v>S$19</v>
      </c>
      <c r="T1219" s="190" t="str">
        <f t="shared" si="1497"/>
        <v>T$19</v>
      </c>
      <c r="U1219" s="190" t="str">
        <f t="shared" si="1497"/>
        <v>U$19</v>
      </c>
      <c r="V1219" s="190" t="str">
        <f t="shared" si="1497"/>
        <v>V$19</v>
      </c>
      <c r="W1219" s="190" t="str">
        <f t="shared" si="1497"/>
        <v>W$19</v>
      </c>
      <c r="X1219" s="190" t="str">
        <f t="shared" si="1497"/>
        <v>X$19</v>
      </c>
      <c r="Y1219" s="190" t="str">
        <f t="shared" si="1497"/>
        <v>Y$19</v>
      </c>
      <c r="Z1219" s="190" t="str">
        <f t="shared" si="1497"/>
        <v>Z$19</v>
      </c>
      <c r="AA1219" s="190" t="str">
        <f t="shared" si="1497"/>
        <v>AA$19</v>
      </c>
      <c r="AB1219" s="190" t="str">
        <f t="shared" si="1497"/>
        <v>AB$19</v>
      </c>
      <c r="AC1219" s="190" t="str">
        <f t="shared" si="1497"/>
        <v>AC$19</v>
      </c>
      <c r="AD1219" s="190" t="str">
        <f t="shared" si="1497"/>
        <v>AD$19</v>
      </c>
      <c r="AE1219" s="190" t="str">
        <f t="shared" si="1497"/>
        <v>AE$19</v>
      </c>
      <c r="AF1219" s="190" t="str">
        <f t="shared" si="1497"/>
        <v>AF$19</v>
      </c>
      <c r="AG1219" s="190" t="str">
        <f t="shared" si="1497"/>
        <v>AG$19</v>
      </c>
      <c r="AH1219" s="190" t="str">
        <f t="shared" si="1497"/>
        <v>AH$19</v>
      </c>
      <c r="AI1219" s="190" t="str">
        <f t="shared" si="1497"/>
        <v>AI$19</v>
      </c>
      <c r="AJ1219" s="190" t="str">
        <f t="shared" si="1497"/>
        <v>AJ$19</v>
      </c>
      <c r="AK1219" s="190" t="str">
        <f t="shared" si="1497"/>
        <v>AK$19</v>
      </c>
      <c r="AL1219" s="190" t="str">
        <f t="shared" si="1497"/>
        <v>AL$19</v>
      </c>
      <c r="AM1219" s="190" t="str">
        <f t="shared" si="1497"/>
        <v>AM$19</v>
      </c>
      <c r="AN1219" s="190" t="str">
        <f t="shared" si="1497"/>
        <v>AN$19</v>
      </c>
      <c r="AO1219" s="190" t="str">
        <f t="shared" si="1497"/>
        <v>AO$19</v>
      </c>
      <c r="AP1219" s="190" t="str">
        <f t="shared" si="1497"/>
        <v>AP$19</v>
      </c>
      <c r="AQ1219" s="190" t="str">
        <f t="shared" si="1497"/>
        <v>AQ$19</v>
      </c>
      <c r="AR1219" s="190" t="str">
        <f t="shared" si="1497"/>
        <v>AR$19</v>
      </c>
      <c r="AS1219" s="190" t="str">
        <f t="shared" si="1497"/>
        <v>AS$19</v>
      </c>
      <c r="AT1219" s="190" t="str">
        <f t="shared" si="1497"/>
        <v>AT$19</v>
      </c>
      <c r="AU1219" s="190" t="str">
        <f t="shared" si="1497"/>
        <v>AU$19</v>
      </c>
      <c r="AV1219" s="190" t="str">
        <f t="shared" si="1497"/>
        <v>AV$19</v>
      </c>
      <c r="AW1219" s="190" t="str">
        <f t="shared" si="1497"/>
        <v>AW$19</v>
      </c>
      <c r="AX1219" s="190" t="str">
        <f t="shared" si="1497"/>
        <v>AX$19</v>
      </c>
      <c r="AY1219" s="190" t="str">
        <f t="shared" ref="AY1219:CD1219" si="1498">AY$23</f>
        <v>AY$19</v>
      </c>
      <c r="AZ1219" s="190" t="str">
        <f t="shared" si="1498"/>
        <v>AZ$19</v>
      </c>
      <c r="BA1219" s="190" t="str">
        <f t="shared" si="1498"/>
        <v>BA$19</v>
      </c>
      <c r="BB1219" s="190" t="str">
        <f t="shared" si="1498"/>
        <v>BB$19</v>
      </c>
      <c r="BC1219" s="190" t="str">
        <f t="shared" si="1498"/>
        <v>BC$19</v>
      </c>
      <c r="BD1219" s="190" t="str">
        <f t="shared" si="1498"/>
        <v>BD$19</v>
      </c>
      <c r="BE1219" s="190" t="str">
        <f t="shared" si="1498"/>
        <v>BE$19</v>
      </c>
      <c r="BF1219" s="190" t="str">
        <f t="shared" si="1498"/>
        <v>BF$19</v>
      </c>
      <c r="BG1219" s="190" t="str">
        <f t="shared" si="1498"/>
        <v>BG$19</v>
      </c>
      <c r="BH1219" s="190" t="str">
        <f t="shared" si="1498"/>
        <v>BH$19</v>
      </c>
      <c r="BI1219" s="190" t="str">
        <f t="shared" si="1498"/>
        <v>BI$19</v>
      </c>
      <c r="BJ1219" s="190" t="str">
        <f t="shared" si="1498"/>
        <v>BJ$19</v>
      </c>
      <c r="BK1219" s="190" t="str">
        <f t="shared" si="1498"/>
        <v>BK$19</v>
      </c>
      <c r="BL1219" s="190" t="str">
        <f t="shared" si="1498"/>
        <v>BL$19</v>
      </c>
      <c r="BM1219" s="190" t="str">
        <f t="shared" si="1498"/>
        <v>BM$19</v>
      </c>
      <c r="BN1219" s="190" t="str">
        <f t="shared" si="1498"/>
        <v>BN$19</v>
      </c>
      <c r="BO1219" s="190" t="str">
        <f t="shared" si="1498"/>
        <v>BO$19</v>
      </c>
      <c r="BP1219" s="190" t="str">
        <f t="shared" si="1498"/>
        <v>BP$19</v>
      </c>
      <c r="BQ1219" s="190" t="str">
        <f t="shared" si="1498"/>
        <v>BQ$19</v>
      </c>
      <c r="BR1219" s="190" t="str">
        <f t="shared" si="1498"/>
        <v>BR$19</v>
      </c>
      <c r="BS1219" s="190" t="str">
        <f t="shared" si="1498"/>
        <v>BS$19</v>
      </c>
      <c r="BT1219" s="190" t="str">
        <f t="shared" si="1498"/>
        <v>BT$19</v>
      </c>
      <c r="BU1219" s="190" t="str">
        <f t="shared" si="1498"/>
        <v>BU$19</v>
      </c>
      <c r="BV1219" s="190" t="str">
        <f t="shared" si="1498"/>
        <v>BV$19</v>
      </c>
      <c r="BW1219" s="190" t="str">
        <f t="shared" si="1498"/>
        <v>BW$19</v>
      </c>
      <c r="BX1219" s="190" t="str">
        <f t="shared" si="1498"/>
        <v>BX$19</v>
      </c>
      <c r="BY1219" s="190" t="str">
        <f t="shared" si="1498"/>
        <v>BY$19</v>
      </c>
      <c r="BZ1219" s="190" t="str">
        <f t="shared" si="1498"/>
        <v>BZ$19</v>
      </c>
      <c r="CA1219" s="190" t="str">
        <f t="shared" si="1498"/>
        <v>CA$19</v>
      </c>
      <c r="CB1219" s="190" t="str">
        <f t="shared" si="1498"/>
        <v>CB$19</v>
      </c>
      <c r="CC1219" s="190" t="str">
        <f t="shared" si="1498"/>
        <v>CC$19</v>
      </c>
      <c r="CD1219" s="190" t="str">
        <f t="shared" si="1498"/>
        <v>CD$19</v>
      </c>
      <c r="CE1219" s="190" t="str">
        <f t="shared" ref="CE1219:CL1219" si="1499">CE$23</f>
        <v>CE$19</v>
      </c>
      <c r="CF1219" s="190" t="str">
        <f t="shared" si="1499"/>
        <v>CF$19</v>
      </c>
      <c r="CG1219" s="190" t="str">
        <f t="shared" si="1499"/>
        <v>CG$19</v>
      </c>
      <c r="CH1219" s="190" t="str">
        <f t="shared" si="1499"/>
        <v>CH$19</v>
      </c>
      <c r="CI1219" s="190" t="str">
        <f t="shared" si="1499"/>
        <v>CI$19</v>
      </c>
      <c r="CJ1219" s="190" t="str">
        <f t="shared" si="1499"/>
        <v>CJ$19</v>
      </c>
      <c r="CK1219" s="190" t="str">
        <f t="shared" si="1499"/>
        <v>CK$19</v>
      </c>
      <c r="CL1219" s="190" t="str">
        <f t="shared" si="1499"/>
        <v>CL$19</v>
      </c>
      <c r="CN1219" s="201"/>
      <c r="CO1219" s="190" t="str">
        <f t="shared" ref="CO1219:DL1219" si="1500">CO$23</f>
        <v>CO$19</v>
      </c>
      <c r="CP1219" s="190" t="str">
        <f t="shared" si="1500"/>
        <v>CP$19</v>
      </c>
      <c r="CQ1219" s="190" t="str">
        <f t="shared" si="1500"/>
        <v>CQ$19</v>
      </c>
      <c r="CR1219" s="190" t="str">
        <f t="shared" si="1500"/>
        <v>CR$19</v>
      </c>
      <c r="CS1219" s="190" t="str">
        <f t="shared" si="1500"/>
        <v>CS$19</v>
      </c>
      <c r="CT1219" s="190" t="str">
        <f t="shared" si="1500"/>
        <v>CT$19</v>
      </c>
      <c r="CU1219" s="190" t="str">
        <f t="shared" si="1500"/>
        <v>CU$19</v>
      </c>
      <c r="CV1219" s="190" t="str">
        <f t="shared" si="1500"/>
        <v>CV$19</v>
      </c>
      <c r="CW1219" s="190" t="str">
        <f t="shared" si="1500"/>
        <v>CW$19</v>
      </c>
      <c r="CX1219" s="190" t="str">
        <f t="shared" si="1500"/>
        <v>CX$19</v>
      </c>
      <c r="CY1219" s="190" t="str">
        <f t="shared" si="1500"/>
        <v>CY$19</v>
      </c>
      <c r="CZ1219" s="190" t="str">
        <f t="shared" si="1500"/>
        <v>CZ$19</v>
      </c>
      <c r="DA1219" s="190" t="str">
        <f t="shared" si="1500"/>
        <v>DA$19</v>
      </c>
      <c r="DB1219" s="190" t="str">
        <f t="shared" si="1500"/>
        <v>DB$19</v>
      </c>
      <c r="DC1219" s="190" t="str">
        <f t="shared" si="1500"/>
        <v>DC$19</v>
      </c>
      <c r="DD1219" s="190" t="str">
        <f t="shared" si="1500"/>
        <v>DD$19</v>
      </c>
      <c r="DE1219" s="190" t="str">
        <f t="shared" si="1500"/>
        <v>DE$19</v>
      </c>
      <c r="DF1219" s="190" t="str">
        <f t="shared" si="1500"/>
        <v>DF$19</v>
      </c>
      <c r="DG1219" s="190" t="str">
        <f t="shared" si="1500"/>
        <v>DG$19</v>
      </c>
      <c r="DH1219" s="190" t="str">
        <f t="shared" si="1500"/>
        <v>DH$19</v>
      </c>
      <c r="DI1219" s="190" t="str">
        <f t="shared" si="1500"/>
        <v>DI$19</v>
      </c>
      <c r="DJ1219" s="190" t="str">
        <f t="shared" si="1500"/>
        <v>DJ$19</v>
      </c>
      <c r="DK1219" s="190" t="str">
        <f t="shared" si="1500"/>
        <v>DK$19</v>
      </c>
      <c r="DL1219" s="190" t="str">
        <f t="shared" si="1500"/>
        <v>DL$19</v>
      </c>
    </row>
    <row r="1220" spans="1:116" x14ac:dyDescent="0.4">
      <c r="A1220" s="31" t="s">
        <v>218</v>
      </c>
      <c r="C1220" s="31"/>
      <c r="D1220" t="s">
        <v>770</v>
      </c>
      <c r="E1220" s="8" t="str">
        <f t="shared" ref="E1220:E1246" si="1501">ROW()&amp;" "&amp;D1220</f>
        <v>1220 LAMORT-S</v>
      </c>
      <c r="F1220" t="s">
        <v>351</v>
      </c>
      <c r="G1220" s="66" t="s">
        <v>306</v>
      </c>
      <c r="H1220" s="22"/>
      <c r="I1220" s="306"/>
      <c r="J1220" s="306"/>
      <c r="K1220" s="22"/>
      <c r="L1220" s="22"/>
      <c r="M1220" s="22"/>
      <c r="N1220" s="22"/>
      <c r="O1220" s="22"/>
      <c r="P1220" s="22"/>
      <c r="R1220" s="66"/>
      <c r="S1220" s="308"/>
      <c r="T1220" s="308"/>
      <c r="U1220" s="308"/>
      <c r="V1220" s="308"/>
      <c r="W1220" s="308"/>
      <c r="X1220" s="308"/>
      <c r="Y1220" s="308"/>
      <c r="Z1220" s="308"/>
      <c r="AA1220" s="308"/>
      <c r="AB1220" s="308"/>
      <c r="AC1220" s="308"/>
      <c r="AD1220" s="308"/>
      <c r="AE1220" s="308"/>
      <c r="AF1220" s="308"/>
      <c r="AG1220" s="308"/>
      <c r="AH1220" s="308"/>
      <c r="AI1220" s="308"/>
      <c r="AJ1220" s="308"/>
      <c r="AK1220" s="308"/>
      <c r="AL1220" s="308"/>
      <c r="AM1220" s="308"/>
      <c r="AN1220" s="308"/>
      <c r="AO1220" s="308"/>
      <c r="AP1220" s="308"/>
      <c r="AQ1220" s="308"/>
      <c r="AR1220" s="308"/>
      <c r="AS1220" s="308"/>
      <c r="AT1220" s="308"/>
      <c r="AU1220" s="308"/>
      <c r="AV1220" s="308"/>
      <c r="AW1220" s="308"/>
      <c r="AX1220" s="308"/>
      <c r="AY1220" s="308"/>
      <c r="AZ1220" s="308"/>
      <c r="BA1220" s="308"/>
      <c r="BB1220" s="308"/>
      <c r="BC1220" s="308"/>
      <c r="BD1220" s="308"/>
      <c r="BE1220" s="308"/>
      <c r="BF1220" s="308"/>
      <c r="BG1220" s="308"/>
      <c r="BH1220" s="308"/>
      <c r="BI1220" s="308"/>
      <c r="BJ1220" s="308"/>
      <c r="BK1220" s="308"/>
      <c r="BL1220" s="308"/>
      <c r="BM1220" s="308"/>
      <c r="BN1220" s="308"/>
      <c r="BO1220" s="308"/>
      <c r="BP1220" s="308"/>
      <c r="BQ1220" s="308"/>
      <c r="BR1220" s="308"/>
      <c r="BS1220" s="308"/>
      <c r="BT1220" s="308"/>
      <c r="BU1220" s="308"/>
      <c r="BV1220" s="308"/>
      <c r="BW1220" s="308"/>
      <c r="BX1220" s="308"/>
      <c r="BY1220" s="308"/>
      <c r="BZ1220" s="308"/>
      <c r="CA1220" s="308"/>
      <c r="CB1220" s="308"/>
      <c r="CC1220" s="308"/>
      <c r="CD1220" s="308"/>
      <c r="CE1220" s="308"/>
      <c r="CF1220" s="308"/>
      <c r="CG1220" s="308"/>
      <c r="CH1220" s="308"/>
      <c r="CI1220" s="308"/>
      <c r="CJ1220" s="308"/>
      <c r="CK1220" s="308"/>
      <c r="CL1220" s="308"/>
      <c r="CN1220" s="306"/>
      <c r="CO1220" s="308"/>
      <c r="CP1220" s="308"/>
      <c r="CQ1220" s="308"/>
      <c r="CR1220" s="308"/>
      <c r="CS1220" s="308"/>
      <c r="CT1220" s="308"/>
      <c r="CU1220" s="308"/>
      <c r="CV1220" s="308"/>
      <c r="CW1220" s="308"/>
      <c r="CX1220" s="308"/>
      <c r="CY1220" s="308"/>
      <c r="CZ1220" s="308"/>
      <c r="DA1220" s="308"/>
      <c r="DB1220" s="308"/>
      <c r="DC1220" s="308"/>
      <c r="DD1220" s="308"/>
      <c r="DE1220" s="308"/>
      <c r="DF1220" s="308"/>
      <c r="DG1220" s="308"/>
      <c r="DH1220" s="308"/>
      <c r="DI1220" s="308"/>
      <c r="DJ1220" s="308"/>
      <c r="DK1220" s="308"/>
      <c r="DL1220" s="308"/>
    </row>
    <row r="1221" spans="1:116" x14ac:dyDescent="0.4">
      <c r="A1221" s="31"/>
      <c r="B1221" t="str">
        <f>E1221</f>
        <v>1221 LAMORT-S</v>
      </c>
      <c r="D1221" t="s">
        <v>770</v>
      </c>
      <c r="E1221" s="12" t="str">
        <f t="shared" ref="E1221" si="1502">ROW()&amp;" "&amp;D1221</f>
        <v>1221 LAMORT-S</v>
      </c>
      <c r="G1221" s="129" t="str">
        <f>"Assumptions - "&amp;G1220</f>
        <v>Assumptions - Volume driven amortizing loan - no defaults:</v>
      </c>
      <c r="H1221" s="31"/>
      <c r="I1221" s="73"/>
      <c r="J1221" s="73"/>
      <c r="K1221" s="31"/>
      <c r="L1221" s="31"/>
      <c r="M1221" s="31"/>
      <c r="N1221" s="31"/>
      <c r="O1221" s="31"/>
      <c r="P1221" s="31"/>
      <c r="R1221" s="67"/>
      <c r="S1221" s="239"/>
      <c r="T1221" s="239"/>
      <c r="U1221" s="239"/>
      <c r="V1221" s="239"/>
      <c r="W1221" s="239"/>
      <c r="X1221" s="239"/>
      <c r="Y1221" s="239"/>
      <c r="Z1221" s="239"/>
      <c r="AA1221" s="239"/>
      <c r="AB1221" s="239"/>
      <c r="AC1221" s="239"/>
      <c r="AD1221" s="239"/>
      <c r="AE1221" s="239"/>
      <c r="AF1221" s="239"/>
      <c r="AG1221" s="239"/>
      <c r="AH1221" s="239"/>
      <c r="AI1221" s="239"/>
      <c r="AJ1221" s="239"/>
      <c r="AK1221" s="239"/>
      <c r="AL1221" s="239"/>
      <c r="AM1221" s="239"/>
      <c r="AN1221" s="239"/>
      <c r="AO1221" s="239"/>
      <c r="AP1221" s="239"/>
      <c r="AQ1221" s="239"/>
      <c r="AR1221" s="239"/>
      <c r="AS1221" s="239"/>
      <c r="AT1221" s="239"/>
      <c r="AU1221" s="239"/>
      <c r="AV1221" s="239"/>
      <c r="AW1221" s="239"/>
      <c r="AX1221" s="239"/>
      <c r="AY1221" s="239"/>
      <c r="AZ1221" s="239"/>
      <c r="BA1221" s="239"/>
      <c r="BB1221" s="239"/>
      <c r="BC1221" s="239"/>
      <c r="BD1221" s="239"/>
      <c r="BE1221" s="239"/>
      <c r="BF1221" s="239"/>
      <c r="BG1221" s="239"/>
      <c r="BH1221" s="239"/>
      <c r="BI1221" s="239"/>
      <c r="BJ1221" s="239"/>
      <c r="BK1221" s="239"/>
      <c r="BL1221" s="239"/>
      <c r="BM1221" s="239"/>
      <c r="BN1221" s="239"/>
      <c r="BO1221" s="239"/>
      <c r="BP1221" s="239"/>
      <c r="BQ1221" s="239"/>
      <c r="BR1221" s="239"/>
      <c r="BS1221" s="239"/>
      <c r="BT1221" s="239"/>
      <c r="BU1221" s="239"/>
      <c r="BV1221" s="239"/>
      <c r="BW1221" s="239"/>
      <c r="BX1221" s="239"/>
      <c r="BY1221" s="239"/>
      <c r="BZ1221" s="239"/>
      <c r="CA1221" s="239"/>
      <c r="CB1221" s="239"/>
      <c r="CC1221" s="239"/>
      <c r="CD1221" s="239"/>
      <c r="CE1221" s="239"/>
      <c r="CF1221" s="239"/>
      <c r="CG1221" s="239"/>
      <c r="CH1221" s="239"/>
      <c r="CI1221" s="239"/>
      <c r="CJ1221" s="239"/>
      <c r="CK1221" s="239"/>
      <c r="CL1221" s="239"/>
      <c r="CN1221" s="73"/>
      <c r="CO1221" s="239"/>
      <c r="CP1221" s="239"/>
      <c r="CQ1221" s="239"/>
      <c r="CR1221" s="239"/>
      <c r="CS1221" s="239"/>
      <c r="CT1221" s="239"/>
      <c r="CU1221" s="239"/>
      <c r="CV1221" s="239"/>
      <c r="CW1221" s="239"/>
      <c r="CX1221" s="239"/>
      <c r="CY1221" s="239"/>
      <c r="CZ1221" s="239"/>
      <c r="DA1221" s="239"/>
      <c r="DB1221" s="239"/>
      <c r="DC1221" s="239"/>
      <c r="DD1221" s="239"/>
      <c r="DE1221" s="239"/>
      <c r="DF1221" s="239"/>
      <c r="DG1221" s="239"/>
      <c r="DH1221" s="239"/>
      <c r="DI1221" s="239"/>
      <c r="DJ1221" s="239"/>
      <c r="DK1221" s="239"/>
      <c r="DL1221" s="239"/>
    </row>
    <row r="1222" spans="1:116" x14ac:dyDescent="0.4">
      <c r="A1222" s="31"/>
      <c r="B1222" t="str">
        <f>E1222</f>
        <v>1222 LAMORT-S</v>
      </c>
      <c r="D1222" t="s">
        <v>770</v>
      </c>
      <c r="E1222" s="12" t="str">
        <f t="shared" si="1501"/>
        <v>1222 LAMORT-S</v>
      </c>
      <c r="F1222" s="31"/>
      <c r="G1222" s="159" t="s">
        <v>287</v>
      </c>
      <c r="H1222" s="57">
        <v>12</v>
      </c>
      <c r="I1222" s="31"/>
      <c r="J1222" s="31"/>
      <c r="K1222" s="31"/>
      <c r="L1222" s="31"/>
      <c r="M1222" s="31"/>
      <c r="N1222" s="31"/>
      <c r="O1222" s="31"/>
      <c r="P1222" s="31"/>
      <c r="R1222" s="31"/>
      <c r="S1222" s="73"/>
      <c r="T1222" s="73"/>
      <c r="U1222" s="73"/>
      <c r="V1222" s="73"/>
      <c r="W1222" s="73"/>
      <c r="X1222" s="73"/>
      <c r="Y1222" s="73"/>
      <c r="Z1222" s="73"/>
      <c r="AA1222" s="73"/>
      <c r="AB1222" s="73"/>
      <c r="AC1222" s="73"/>
      <c r="AD1222" s="73"/>
      <c r="AE1222" s="73"/>
      <c r="AF1222" s="73"/>
      <c r="AG1222" s="73"/>
      <c r="AH1222" s="73"/>
      <c r="AI1222" s="73"/>
      <c r="AJ1222" s="73"/>
      <c r="AK1222" s="73"/>
      <c r="AL1222" s="73"/>
      <c r="AM1222" s="73"/>
      <c r="AN1222" s="73"/>
      <c r="AO1222" s="73"/>
      <c r="AP1222" s="73"/>
      <c r="AQ1222" s="73"/>
      <c r="AR1222" s="73"/>
      <c r="AS1222" s="73"/>
      <c r="AT1222" s="73"/>
      <c r="AU1222" s="73"/>
      <c r="AV1222" s="73"/>
      <c r="AW1222" s="73"/>
      <c r="AX1222" s="73"/>
      <c r="AY1222" s="73"/>
      <c r="AZ1222" s="73"/>
      <c r="BA1222" s="73"/>
      <c r="BB1222" s="73"/>
      <c r="BC1222" s="73"/>
      <c r="BD1222" s="73"/>
      <c r="BE1222" s="73"/>
      <c r="BF1222" s="73"/>
      <c r="BG1222" s="73"/>
      <c r="BH1222" s="73"/>
      <c r="BI1222" s="73"/>
      <c r="BJ1222" s="73"/>
      <c r="BK1222" s="73"/>
      <c r="BL1222" s="73"/>
      <c r="BM1222" s="73"/>
      <c r="BN1222" s="73"/>
      <c r="BO1222" s="73"/>
      <c r="BP1222" s="73"/>
      <c r="BQ1222" s="73"/>
      <c r="BR1222" s="73"/>
      <c r="BS1222" s="73"/>
      <c r="BT1222" s="73"/>
      <c r="BU1222" s="73"/>
      <c r="BV1222" s="73"/>
      <c r="BW1222" s="73"/>
      <c r="BX1222" s="73"/>
      <c r="BY1222" s="73"/>
      <c r="BZ1222" s="73"/>
      <c r="CA1222" s="73"/>
      <c r="CB1222" s="73"/>
      <c r="CC1222" s="73"/>
      <c r="CD1222" s="73"/>
      <c r="CE1222" s="73"/>
      <c r="CF1222" s="73"/>
      <c r="CG1222" s="73"/>
      <c r="CH1222" s="73"/>
      <c r="CI1222" s="73"/>
      <c r="CJ1222" s="73"/>
      <c r="CK1222" s="73"/>
      <c r="CL1222" s="73"/>
      <c r="CN1222" s="31"/>
      <c r="CO1222" s="73"/>
      <c r="CP1222" s="73"/>
      <c r="CQ1222" s="73"/>
      <c r="CR1222" s="73"/>
      <c r="CS1222" s="73"/>
      <c r="CT1222" s="73"/>
      <c r="CU1222" s="73"/>
      <c r="CV1222" s="73"/>
      <c r="CW1222" s="73"/>
      <c r="CX1222" s="73"/>
      <c r="CY1222" s="73"/>
      <c r="CZ1222" s="73"/>
      <c r="DA1222" s="73"/>
      <c r="DB1222" s="73"/>
      <c r="DC1222" s="73"/>
      <c r="DD1222" s="73"/>
      <c r="DE1222" s="73"/>
      <c r="DF1222" s="73"/>
      <c r="DG1222" s="73"/>
      <c r="DH1222" s="73"/>
      <c r="DI1222" s="73"/>
      <c r="DJ1222" s="73"/>
      <c r="DK1222" s="73"/>
      <c r="DL1222" s="73"/>
    </row>
    <row r="1223" spans="1:116" x14ac:dyDescent="0.4">
      <c r="A1223" s="31"/>
      <c r="B1223" t="str">
        <f>E1223</f>
        <v>1223 LAMORT-S</v>
      </c>
      <c r="D1223" t="s">
        <v>770</v>
      </c>
      <c r="E1223" s="12" t="str">
        <f t="shared" si="1501"/>
        <v>1223 LAMORT-S</v>
      </c>
      <c r="F1223" s="31"/>
      <c r="G1223" s="159" t="s">
        <v>288</v>
      </c>
      <c r="H1223" s="59">
        <v>0.1</v>
      </c>
      <c r="I1223" s="31"/>
      <c r="J1223" s="31"/>
      <c r="K1223" s="31"/>
      <c r="L1223" s="31"/>
      <c r="M1223" s="31"/>
      <c r="N1223" s="31"/>
      <c r="O1223" s="31"/>
      <c r="P1223" s="31"/>
      <c r="R1223" s="31"/>
      <c r="S1223" s="73"/>
      <c r="T1223" s="73"/>
      <c r="U1223" s="73"/>
      <c r="V1223" s="73"/>
      <c r="W1223" s="73"/>
      <c r="X1223" s="73"/>
      <c r="Y1223" s="73"/>
      <c r="Z1223" s="73"/>
      <c r="AA1223" s="73"/>
      <c r="AB1223" s="73"/>
      <c r="AC1223" s="73"/>
      <c r="AD1223" s="73"/>
      <c r="AE1223" s="73"/>
      <c r="AF1223" s="73"/>
      <c r="AG1223" s="73"/>
      <c r="AH1223" s="73"/>
      <c r="AI1223" s="73"/>
      <c r="AJ1223" s="73"/>
      <c r="AK1223" s="73"/>
      <c r="AL1223" s="73"/>
      <c r="AM1223" s="73"/>
      <c r="AN1223" s="73"/>
      <c r="AO1223" s="73"/>
      <c r="AP1223" s="73"/>
      <c r="AQ1223" s="73"/>
      <c r="AR1223" s="73"/>
      <c r="AS1223" s="73"/>
      <c r="AT1223" s="73"/>
      <c r="AU1223" s="73"/>
      <c r="AV1223" s="73"/>
      <c r="AW1223" s="73"/>
      <c r="AX1223" s="73"/>
      <c r="AY1223" s="73"/>
      <c r="AZ1223" s="73"/>
      <c r="BA1223" s="73"/>
      <c r="BB1223" s="73"/>
      <c r="BC1223" s="73"/>
      <c r="BD1223" s="73"/>
      <c r="BE1223" s="73"/>
      <c r="BF1223" s="73"/>
      <c r="BG1223" s="73"/>
      <c r="BH1223" s="73"/>
      <c r="BI1223" s="73"/>
      <c r="BJ1223" s="73"/>
      <c r="BK1223" s="73"/>
      <c r="BL1223" s="73"/>
      <c r="BM1223" s="73"/>
      <c r="BN1223" s="73"/>
      <c r="BO1223" s="73"/>
      <c r="BP1223" s="73"/>
      <c r="BQ1223" s="73"/>
      <c r="BR1223" s="73"/>
      <c r="BS1223" s="73"/>
      <c r="BT1223" s="73"/>
      <c r="BU1223" s="73"/>
      <c r="BV1223" s="73"/>
      <c r="BW1223" s="73"/>
      <c r="BX1223" s="73"/>
      <c r="BY1223" s="73"/>
      <c r="BZ1223" s="73"/>
      <c r="CA1223" s="73"/>
      <c r="CB1223" s="73"/>
      <c r="CC1223" s="73"/>
      <c r="CD1223" s="73"/>
      <c r="CE1223" s="73"/>
      <c r="CF1223" s="73"/>
      <c r="CG1223" s="73"/>
      <c r="CH1223" s="73"/>
      <c r="CI1223" s="73"/>
      <c r="CJ1223" s="73"/>
      <c r="CK1223" s="73"/>
      <c r="CL1223" s="73"/>
      <c r="CN1223" s="31"/>
      <c r="CO1223" s="73"/>
      <c r="CP1223" s="73"/>
      <c r="CQ1223" s="73"/>
      <c r="CR1223" s="73"/>
      <c r="CS1223" s="73"/>
      <c r="CT1223" s="73"/>
      <c r="CU1223" s="73"/>
      <c r="CV1223" s="73"/>
      <c r="CW1223" s="73"/>
      <c r="CX1223" s="73"/>
      <c r="CY1223" s="73"/>
      <c r="CZ1223" s="73"/>
      <c r="DA1223" s="73"/>
      <c r="DB1223" s="73"/>
      <c r="DC1223" s="73"/>
      <c r="DD1223" s="73"/>
      <c r="DE1223" s="73"/>
      <c r="DF1223" s="73"/>
      <c r="DG1223" s="73"/>
      <c r="DH1223" s="73"/>
      <c r="DI1223" s="73"/>
      <c r="DJ1223" s="73"/>
      <c r="DK1223" s="73"/>
      <c r="DL1223" s="73"/>
    </row>
    <row r="1224" spans="1:116" x14ac:dyDescent="0.4">
      <c r="A1224" s="31"/>
      <c r="B1224" t="str">
        <f>E1224</f>
        <v>1224 LAMORT-S</v>
      </c>
      <c r="D1224" t="s">
        <v>770</v>
      </c>
      <c r="E1224" s="12" t="str">
        <f t="shared" si="1501"/>
        <v>1224 LAMORT-S</v>
      </c>
      <c r="F1224" s="31"/>
      <c r="G1224" s="159" t="s">
        <v>304</v>
      </c>
      <c r="H1224" s="59">
        <v>0.1</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4">
      <c r="A1225" s="31"/>
      <c r="B1225" s="31"/>
      <c r="C1225" s="31"/>
      <c r="D1225" t="s">
        <v>770</v>
      </c>
      <c r="E1225" s="12" t="str">
        <f t="shared" si="1501"/>
        <v>1225 LAMORT-S</v>
      </c>
      <c r="F1225" s="31"/>
      <c r="G1225" s="159" t="s">
        <v>305</v>
      </c>
      <c r="H1225" s="59">
        <v>0.5</v>
      </c>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4">
      <c r="D1226" t="s">
        <v>770</v>
      </c>
      <c r="E1226" t="str">
        <f t="shared" si="1501"/>
        <v>1226 LAMORT-S</v>
      </c>
      <c r="F1226" s="299"/>
      <c r="G1226" s="160" t="s">
        <v>289</v>
      </c>
      <c r="H1226" s="91">
        <v>0</v>
      </c>
      <c r="I1226" s="31"/>
      <c r="J1226" s="31"/>
      <c r="K1226" s="31"/>
      <c r="L1226" s="31"/>
      <c r="M1226" s="31"/>
      <c r="N1226" s="31"/>
      <c r="O1226" s="31"/>
      <c r="P1226" s="31"/>
      <c r="R1226" s="31"/>
      <c r="S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N1226" s="31"/>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row>
    <row r="1227" spans="1:116" x14ac:dyDescent="0.4">
      <c r="D1227" t="s">
        <v>770</v>
      </c>
      <c r="E1227" t="str">
        <f t="shared" si="1501"/>
        <v>1227 LAMORT-S</v>
      </c>
      <c r="F1227" s="299"/>
      <c r="G1227" s="127"/>
      <c r="H1227" s="31"/>
      <c r="I1227" s="31"/>
      <c r="J1227" s="31"/>
      <c r="K1227" s="31"/>
      <c r="L1227" s="31"/>
      <c r="M1227" s="31"/>
      <c r="N1227" s="31"/>
      <c r="O1227" s="31"/>
      <c r="P1227" s="31"/>
      <c r="R1227" s="31"/>
      <c r="S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N1227" s="31"/>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row>
    <row r="1228" spans="1:116" x14ac:dyDescent="0.4">
      <c r="D1228" t="s">
        <v>770</v>
      </c>
      <c r="E1228" t="str">
        <f t="shared" si="1501"/>
        <v>1228 LAMORT-S</v>
      </c>
      <c r="G1228" s="95" t="s">
        <v>290</v>
      </c>
      <c r="R1228" s="92"/>
      <c r="S1228" s="154"/>
      <c r="T1228" s="154"/>
      <c r="U1228" s="154"/>
      <c r="V1228" s="154"/>
      <c r="W1228" s="154"/>
      <c r="X1228" s="154"/>
      <c r="Y1228" s="154"/>
      <c r="Z1228" s="154"/>
      <c r="AA1228" s="154"/>
      <c r="AB1228" s="154"/>
      <c r="AC1228" s="154"/>
      <c r="AD1228" s="154"/>
      <c r="AE1228" s="154"/>
      <c r="AF1228" s="154"/>
      <c r="AG1228" s="154"/>
      <c r="AH1228" s="154"/>
      <c r="AI1228" s="154"/>
      <c r="AJ1228" s="154"/>
      <c r="AK1228" s="154"/>
      <c r="AL1228" s="154"/>
      <c r="AM1228" s="154"/>
      <c r="AN1228" s="154"/>
      <c r="AO1228" s="154"/>
      <c r="AP1228" s="154"/>
      <c r="AQ1228" s="154"/>
      <c r="AR1228" s="154"/>
      <c r="AS1228" s="154"/>
      <c r="AT1228" s="154"/>
      <c r="AU1228" s="154"/>
      <c r="AV1228" s="154"/>
      <c r="AW1228" s="154"/>
      <c r="AX1228" s="154"/>
      <c r="AY1228" s="154"/>
      <c r="AZ1228" s="154"/>
      <c r="BA1228" s="154"/>
      <c r="BB1228" s="154"/>
      <c r="BC1228" s="154"/>
      <c r="BD1228" s="154"/>
      <c r="BE1228" s="154"/>
      <c r="BF1228" s="154"/>
      <c r="BG1228" s="154"/>
      <c r="BH1228" s="154"/>
      <c r="BI1228" s="154"/>
      <c r="BJ1228" s="154"/>
      <c r="BK1228" s="154"/>
      <c r="BL1228" s="154"/>
      <c r="BM1228" s="154"/>
      <c r="BN1228" s="154"/>
      <c r="BO1228" s="154"/>
      <c r="BP1228" s="154"/>
      <c r="BQ1228" s="154"/>
      <c r="BR1228" s="154"/>
      <c r="BS1228" s="154"/>
      <c r="BT1228" s="154"/>
      <c r="BU1228" s="154"/>
      <c r="BV1228" s="154"/>
      <c r="BW1228" s="154"/>
      <c r="BX1228" s="154"/>
      <c r="BY1228" s="154"/>
      <c r="BZ1228" s="154"/>
      <c r="CA1228" s="154"/>
      <c r="CB1228" s="154"/>
      <c r="CC1228" s="154"/>
      <c r="CD1228" s="154"/>
      <c r="CE1228" s="154"/>
      <c r="CF1228" s="154"/>
      <c r="CG1228" s="154"/>
      <c r="CH1228" s="154"/>
      <c r="CI1228" s="154"/>
      <c r="CJ1228" s="154"/>
      <c r="CK1228" s="154"/>
      <c r="CL1228" s="154"/>
      <c r="CO1228" s="154"/>
      <c r="CP1228" s="154"/>
      <c r="CQ1228" s="154"/>
      <c r="CR1228" s="154"/>
      <c r="CS1228" s="154"/>
      <c r="CT1228" s="154"/>
      <c r="CU1228" s="154"/>
      <c r="CV1228" s="154"/>
      <c r="CW1228" s="154"/>
      <c r="CX1228" s="154"/>
      <c r="CY1228" s="154"/>
      <c r="CZ1228" s="154"/>
      <c r="DA1228" s="154"/>
      <c r="DB1228" s="154"/>
      <c r="DC1228" s="154"/>
      <c r="DD1228" s="154"/>
      <c r="DE1228" s="154"/>
      <c r="DF1228" s="154"/>
      <c r="DG1228" s="154"/>
      <c r="DH1228" s="154"/>
      <c r="DI1228" s="154"/>
      <c r="DJ1228" s="154"/>
      <c r="DK1228" s="154"/>
      <c r="DL1228" s="154"/>
    </row>
    <row r="1229" spans="1:116" x14ac:dyDescent="0.4">
      <c r="D1229" t="s">
        <v>770</v>
      </c>
      <c r="E1229" t="str">
        <f t="shared" si="1501"/>
        <v>1229 LAMORT-S</v>
      </c>
      <c r="G1229" s="158" t="s">
        <v>289</v>
      </c>
      <c r="K1229" s="24">
        <f t="shared" ref="K1229:P1230" ca="1" si="1503">SUMIF($4:$4,K$2,1229:1229)</f>
        <v>2410371.7343070023</v>
      </c>
      <c r="L1229" s="24">
        <f t="shared" ca="1" si="1503"/>
        <v>1817076.3391021655</v>
      </c>
      <c r="M1229" s="24">
        <f t="shared" ca="1" si="1503"/>
        <v>1280465.3505646121</v>
      </c>
      <c r="N1229" s="24">
        <f t="shared" ca="1" si="1503"/>
        <v>795123.04832099844</v>
      </c>
      <c r="O1229" s="24">
        <f t="shared" ca="1" si="1503"/>
        <v>356151.13872759964</v>
      </c>
      <c r="P1229" s="24">
        <f t="shared" ca="1" si="1503"/>
        <v>-40880.680920696119</v>
      </c>
      <c r="R1229"/>
      <c r="S1229" s="80">
        <f>H1226</f>
        <v>0</v>
      </c>
      <c r="T1229" s="62">
        <f t="shared" ref="T1229:AY1229" ca="1" si="1504">S1234</f>
        <v>451875.38971832854</v>
      </c>
      <c r="U1229" s="62">
        <f t="shared" ca="1" si="1504"/>
        <v>856027.20757399953</v>
      </c>
      <c r="V1229" s="62">
        <f t="shared" ca="1" si="1504"/>
        <v>1212853.1499992018</v>
      </c>
      <c r="W1229" s="62">
        <f t="shared" ca="1" si="1504"/>
        <v>1522747.5992891891</v>
      </c>
      <c r="X1229" s="62">
        <f t="shared" ca="1" si="1504"/>
        <v>1786101.6512200886</v>
      </c>
      <c r="Y1229" s="62">
        <f t="shared" ca="1" si="1504"/>
        <v>2003303.1424365591</v>
      </c>
      <c r="Z1229" s="62">
        <f t="shared" ca="1" si="1504"/>
        <v>2174736.6776112206</v>
      </c>
      <c r="AA1229" s="62">
        <f t="shared" ca="1" si="1504"/>
        <v>2300783.6563777551</v>
      </c>
      <c r="AB1229" s="62">
        <f t="shared" ca="1" si="1504"/>
        <v>2381822.3000395643</v>
      </c>
      <c r="AC1229" s="62">
        <f t="shared" ca="1" si="1504"/>
        <v>2418227.6780558536</v>
      </c>
      <c r="AD1229" s="62">
        <f t="shared" ca="1" si="1504"/>
        <v>2410371.7343070023</v>
      </c>
      <c r="AE1229" s="62">
        <f t="shared" ca="1" si="1504"/>
        <v>2358623.3131410531</v>
      </c>
      <c r="AF1229" s="62">
        <f t="shared" ca="1" si="1504"/>
        <v>2307306.1288181534</v>
      </c>
      <c r="AG1229" s="62">
        <f t="shared" ca="1" si="1504"/>
        <v>2256416.5876979446</v>
      </c>
      <c r="AH1229" s="62">
        <f t="shared" ca="1" si="1504"/>
        <v>2205951.1260870709</v>
      </c>
      <c r="AI1229" s="62">
        <f t="shared" ca="1" si="1504"/>
        <v>2155906.2099896213</v>
      </c>
      <c r="AJ1229" s="62">
        <f t="shared" ca="1" si="1504"/>
        <v>2106278.3348596506</v>
      </c>
      <c r="AK1229" s="62">
        <f t="shared" ca="1" si="1504"/>
        <v>2057064.0253557628</v>
      </c>
      <c r="AL1229" s="62">
        <f t="shared" ca="1" si="1504"/>
        <v>2008259.8350977406</v>
      </c>
      <c r="AM1229" s="62">
        <f t="shared" ca="1" si="1504"/>
        <v>1959862.346425202</v>
      </c>
      <c r="AN1229" s="62">
        <f t="shared" ca="1" si="1504"/>
        <v>1911868.170158268</v>
      </c>
      <c r="AO1229" s="62">
        <f t="shared" ca="1" si="1504"/>
        <v>1864273.9453602249</v>
      </c>
      <c r="AP1229" s="62">
        <f t="shared" ca="1" si="1504"/>
        <v>1817076.3391021655</v>
      </c>
      <c r="AQ1229" s="62">
        <f t="shared" ca="1" si="1504"/>
        <v>1770272.0462295902</v>
      </c>
      <c r="AR1229" s="62">
        <f t="shared" ca="1" si="1504"/>
        <v>1723857.7891309527</v>
      </c>
      <c r="AS1229" s="62">
        <f t="shared" ca="1" si="1504"/>
        <v>1677830.3175081373</v>
      </c>
      <c r="AT1229" s="62">
        <f t="shared" ca="1" si="1504"/>
        <v>1632186.4081488454</v>
      </c>
      <c r="AU1229" s="62">
        <f t="shared" ca="1" si="1504"/>
        <v>1586922.8647008808</v>
      </c>
      <c r="AV1229" s="62">
        <f t="shared" ca="1" si="1504"/>
        <v>1542036.5174483159</v>
      </c>
      <c r="AW1229" s="62">
        <f t="shared" ca="1" si="1504"/>
        <v>1497524.2230895224</v>
      </c>
      <c r="AX1229" s="62">
        <f t="shared" ca="1" si="1504"/>
        <v>1453382.8645170522</v>
      </c>
      <c r="AY1229" s="62">
        <f t="shared" ca="1" si="1504"/>
        <v>1409609.3505993527</v>
      </c>
      <c r="AZ1229" s="62">
        <f t="shared" ref="AZ1229:CE1229" ca="1" si="1505">AY1234</f>
        <v>1366200.6159643007</v>
      </c>
      <c r="BA1229" s="62">
        <f t="shared" ca="1" si="1505"/>
        <v>1323153.6207845407</v>
      </c>
      <c r="BB1229" s="62">
        <f t="shared" ca="1" si="1505"/>
        <v>1280465.3505646121</v>
      </c>
      <c r="BC1229" s="62">
        <f t="shared" ca="1" si="1505"/>
        <v>1238132.8159298496</v>
      </c>
      <c r="BD1229" s="62">
        <f t="shared" ca="1" si="1505"/>
        <v>1196153.0524170434</v>
      </c>
      <c r="BE1229" s="62">
        <f t="shared" ca="1" si="1505"/>
        <v>1154523.1202668438</v>
      </c>
      <c r="BF1229" s="62">
        <f t="shared" ca="1" si="1505"/>
        <v>1113240.104217896</v>
      </c>
      <c r="BG1229" s="62">
        <f t="shared" ca="1" si="1505"/>
        <v>1072301.1133026895</v>
      </c>
      <c r="BH1229" s="62">
        <f t="shared" ca="1" si="1505"/>
        <v>1031703.2806451096</v>
      </c>
      <c r="BI1229" s="62">
        <f t="shared" ca="1" si="1505"/>
        <v>991443.76325967617</v>
      </c>
      <c r="BJ1229" s="62">
        <f t="shared" ca="1" si="1505"/>
        <v>951519.74185245472</v>
      </c>
      <c r="BK1229" s="62">
        <f t="shared" ca="1" si="1505"/>
        <v>911928.42062362679</v>
      </c>
      <c r="BL1229" s="62">
        <f t="shared" ca="1" si="1505"/>
        <v>872667.02707170579</v>
      </c>
      <c r="BM1229" s="62">
        <f t="shared" ca="1" si="1505"/>
        <v>833732.81179938407</v>
      </c>
      <c r="BN1229" s="62">
        <f t="shared" ca="1" si="1505"/>
        <v>795123.04832099844</v>
      </c>
      <c r="BO1229" s="62">
        <f t="shared" ca="1" si="1505"/>
        <v>756835.03287159931</v>
      </c>
      <c r="BP1229" s="62">
        <f t="shared" ca="1" si="1505"/>
        <v>718866.08421761182</v>
      </c>
      <c r="BQ1229" s="62">
        <f t="shared" ca="1" si="1505"/>
        <v>681213.5434690743</v>
      </c>
      <c r="BR1229" s="62">
        <f t="shared" ca="1" si="1505"/>
        <v>643874.77389344119</v>
      </c>
      <c r="BS1229" s="62">
        <f t="shared" ca="1" si="1505"/>
        <v>606847.16073093843</v>
      </c>
      <c r="BT1229" s="62">
        <f t="shared" ca="1" si="1505"/>
        <v>570128.11101145647</v>
      </c>
      <c r="BU1229" s="62">
        <f t="shared" ca="1" si="1505"/>
        <v>533715.0533729702</v>
      </c>
      <c r="BV1229" s="62">
        <f t="shared" ca="1" si="1505"/>
        <v>497605.43788147136</v>
      </c>
      <c r="BW1229" s="62">
        <f t="shared" ca="1" si="1505"/>
        <v>461796.73585240159</v>
      </c>
      <c r="BX1229" s="62">
        <f t="shared" ca="1" si="1505"/>
        <v>426286.43967357406</v>
      </c>
      <c r="BY1229" s="62">
        <f t="shared" ca="1" si="1505"/>
        <v>391072.06262957014</v>
      </c>
      <c r="BZ1229" s="62">
        <f t="shared" ca="1" si="1505"/>
        <v>356151.13872759964</v>
      </c>
      <c r="CA1229" s="62">
        <f t="shared" ca="1" si="1505"/>
        <v>321521.22252481221</v>
      </c>
      <c r="CB1229" s="62">
        <f t="shared" ca="1" si="1505"/>
        <v>287179.88895704795</v>
      </c>
      <c r="CC1229" s="62">
        <f t="shared" ca="1" si="1505"/>
        <v>253124.73316901503</v>
      </c>
      <c r="CD1229" s="62">
        <f t="shared" ca="1" si="1505"/>
        <v>219353.37034588249</v>
      </c>
      <c r="CE1229" s="62">
        <f t="shared" ca="1" si="1505"/>
        <v>185863.43554627604</v>
      </c>
      <c r="CF1229" s="62">
        <f t="shared" ref="CF1229:CL1229" ca="1" si="1506">CE1234</f>
        <v>152652.58353666624</v>
      </c>
      <c r="CG1229" s="62">
        <f t="shared" ca="1" si="1506"/>
        <v>119718.48862713657</v>
      </c>
      <c r="CH1229" s="62">
        <f t="shared" ca="1" si="1506"/>
        <v>87058.844508519629</v>
      </c>
      <c r="CI1229" s="62">
        <f t="shared" ca="1" si="1506"/>
        <v>54671.364090891206</v>
      </c>
      <c r="CJ1229" s="62">
        <f t="shared" ca="1" si="1506"/>
        <v>22553.779343409697</v>
      </c>
      <c r="CK1229" s="62">
        <f t="shared" ca="1" si="1506"/>
        <v>-9296.1588645095471</v>
      </c>
      <c r="CL1229" s="62">
        <f t="shared" ca="1" si="1506"/>
        <v>-40880.680920696119</v>
      </c>
      <c r="CO1229" s="62">
        <f t="shared" ref="CO1229:DL1229" si="1507">CN1234</f>
        <v>0</v>
      </c>
      <c r="CP1229" s="62">
        <f t="shared" ca="1" si="1507"/>
        <v>-43957.943615004799</v>
      </c>
      <c r="CQ1229" s="62">
        <f t="shared" ca="1" si="1507"/>
        <v>-45056.892205379918</v>
      </c>
      <c r="CR1229" s="62">
        <f t="shared" ca="1" si="1507"/>
        <v>-46183.314510514414</v>
      </c>
      <c r="CS1229" s="62">
        <f t="shared" ca="1" si="1507"/>
        <v>-47337.897373277272</v>
      </c>
      <c r="CT1229" s="62">
        <f t="shared" ca="1" si="1507"/>
        <v>-48521.344807609203</v>
      </c>
      <c r="CU1229" s="62">
        <f t="shared" ca="1" si="1507"/>
        <v>-49734.378427799435</v>
      </c>
      <c r="CV1229" s="62">
        <f t="shared" ca="1" si="1507"/>
        <v>-50977.737888494419</v>
      </c>
      <c r="CW1229" s="62">
        <f t="shared" ca="1" si="1507"/>
        <v>-52252.18133570678</v>
      </c>
      <c r="CX1229" s="62">
        <f t="shared" ca="1" si="1507"/>
        <v>-53558.485869099452</v>
      </c>
      <c r="CY1229" s="62">
        <f t="shared" ca="1" si="1507"/>
        <v>-54897.448015826936</v>
      </c>
      <c r="CZ1229" s="62">
        <f t="shared" ca="1" si="1507"/>
        <v>-55354.926749292157</v>
      </c>
      <c r="DA1229" s="62">
        <f t="shared" ca="1" si="1507"/>
        <v>-56738.799918024459</v>
      </c>
      <c r="DB1229" s="62">
        <f t="shared" ca="1" si="1507"/>
        <v>-58157.26991597507</v>
      </c>
      <c r="DC1229" s="62">
        <f t="shared" ca="1" si="1507"/>
        <v>-59611.201663874446</v>
      </c>
      <c r="DD1229" s="62">
        <f t="shared" ca="1" si="1507"/>
        <v>-61101.481705471306</v>
      </c>
      <c r="DE1229" s="62">
        <f t="shared" ca="1" si="1507"/>
        <v>-62629.018748108087</v>
      </c>
      <c r="DF1229" s="62">
        <f t="shared" ca="1" si="1507"/>
        <v>-64194.744216810788</v>
      </c>
      <c r="DG1229" s="62">
        <f t="shared" ca="1" si="1507"/>
        <v>-65799.612822231051</v>
      </c>
      <c r="DH1229" s="62">
        <f t="shared" ca="1" si="1507"/>
        <v>-67444.603142786829</v>
      </c>
      <c r="DI1229" s="62">
        <f t="shared" ca="1" si="1507"/>
        <v>-69130.718221356496</v>
      </c>
      <c r="DJ1229" s="62">
        <f t="shared" ca="1" si="1507"/>
        <v>-70858.986176890408</v>
      </c>
      <c r="DK1229" s="62">
        <f t="shared" ca="1" si="1507"/>
        <v>-72630.460831312666</v>
      </c>
      <c r="DL1229" s="62">
        <f t="shared" ca="1" si="1507"/>
        <v>-74446.222352095487</v>
      </c>
    </row>
    <row r="1230" spans="1:116" x14ac:dyDescent="0.4">
      <c r="D1230" t="s">
        <v>770</v>
      </c>
      <c r="E1230" t="str">
        <f t="shared" si="1501"/>
        <v>1230 LAMORT-S</v>
      </c>
      <c r="G1230" s="158" t="str">
        <f>"New loans originated - "&amp;SUBSTITUTE(G1220,":","")</f>
        <v>New loans originated - Volume driven amortizing loan - no defaults</v>
      </c>
      <c r="K1230" s="24">
        <f t="shared" ca="1" si="1503"/>
        <v>500000</v>
      </c>
      <c r="L1230" s="24">
        <f t="shared" ca="1" si="1503"/>
        <v>500000</v>
      </c>
      <c r="M1230" s="24">
        <f t="shared" ca="1" si="1503"/>
        <v>500000</v>
      </c>
      <c r="N1230" s="24">
        <f t="shared" ca="1" si="1503"/>
        <v>500000</v>
      </c>
      <c r="O1230" s="24">
        <f t="shared" ca="1" si="1503"/>
        <v>500000</v>
      </c>
      <c r="P1230" s="24">
        <f t="shared" ca="1" si="1503"/>
        <v>500000</v>
      </c>
      <c r="R1230"/>
      <c r="S1230" s="80" cm="1">
        <f t="array" aca="1" ref="S1230" ca="1">S1231*INDIRECT(S1215)</f>
        <v>500000</v>
      </c>
      <c r="T1230" s="80" cm="1">
        <f t="array" aca="1" ref="T1230" ca="1">T1231*INDIRECT(T1215)</f>
        <v>500000</v>
      </c>
      <c r="U1230" s="80" cm="1">
        <f t="array" aca="1" ref="U1230" ca="1">U1231*INDIRECT(U1215)</f>
        <v>500000</v>
      </c>
      <c r="V1230" s="80" cm="1">
        <f t="array" aca="1" ref="V1230" ca="1">V1231*INDIRECT(V1215)</f>
        <v>500000</v>
      </c>
      <c r="W1230" s="80" cm="1">
        <f t="array" aca="1" ref="W1230" ca="1">W1231*INDIRECT(W1215)</f>
        <v>500000</v>
      </c>
      <c r="X1230" s="80" cm="1">
        <f t="array" aca="1" ref="X1230" ca="1">X1231*INDIRECT(X1215)</f>
        <v>500000</v>
      </c>
      <c r="Y1230" s="80" cm="1">
        <f t="array" aca="1" ref="Y1230" ca="1">Y1231*INDIRECT(Y1215)</f>
        <v>500000</v>
      </c>
      <c r="Z1230" s="80" cm="1">
        <f t="array" aca="1" ref="Z1230" ca="1">Z1231*INDIRECT(Z1215)</f>
        <v>500000</v>
      </c>
      <c r="AA1230" s="80" cm="1">
        <f t="array" aca="1" ref="AA1230" ca="1">AA1231*INDIRECT(AA1215)</f>
        <v>500000</v>
      </c>
      <c r="AB1230" s="80" cm="1">
        <f t="array" aca="1" ref="AB1230" ca="1">AB1231*INDIRECT(AB1215)</f>
        <v>500000</v>
      </c>
      <c r="AC1230" s="80" cm="1">
        <f t="array" aca="1" ref="AC1230" ca="1">AC1231*INDIRECT(AC1215)</f>
        <v>500000</v>
      </c>
      <c r="AD1230" s="80" cm="1">
        <f t="array" aca="1" ref="AD1230" ca="1">AD1231*INDIRECT(AD1215)</f>
        <v>500000</v>
      </c>
      <c r="AE1230" s="80" cm="1">
        <f t="array" aca="1" ref="AE1230" ca="1">AE1231*INDIRECT(AE1215)</f>
        <v>500000</v>
      </c>
      <c r="AF1230" s="80" cm="1">
        <f t="array" aca="1" ref="AF1230" ca="1">AF1231*INDIRECT(AF1215)</f>
        <v>500000</v>
      </c>
      <c r="AG1230" s="80" cm="1">
        <f t="array" aca="1" ref="AG1230" ca="1">AG1231*INDIRECT(AG1215)</f>
        <v>500000</v>
      </c>
      <c r="AH1230" s="80" cm="1">
        <f t="array" aca="1" ref="AH1230" ca="1">AH1231*INDIRECT(AH1215)</f>
        <v>500000</v>
      </c>
      <c r="AI1230" s="80" cm="1">
        <f t="array" aca="1" ref="AI1230" ca="1">AI1231*INDIRECT(AI1215)</f>
        <v>500000</v>
      </c>
      <c r="AJ1230" s="80" cm="1">
        <f t="array" aca="1" ref="AJ1230" ca="1">AJ1231*INDIRECT(AJ1215)</f>
        <v>500000</v>
      </c>
      <c r="AK1230" s="80" cm="1">
        <f t="array" aca="1" ref="AK1230" ca="1">AK1231*INDIRECT(AK1215)</f>
        <v>500000</v>
      </c>
      <c r="AL1230" s="80" cm="1">
        <f t="array" aca="1" ref="AL1230" ca="1">AL1231*INDIRECT(AL1215)</f>
        <v>500000</v>
      </c>
      <c r="AM1230" s="80" cm="1">
        <f t="array" aca="1" ref="AM1230" ca="1">AM1231*INDIRECT(AM1215)</f>
        <v>500000</v>
      </c>
      <c r="AN1230" s="80" cm="1">
        <f t="array" aca="1" ref="AN1230" ca="1">AN1231*INDIRECT(AN1215)</f>
        <v>500000</v>
      </c>
      <c r="AO1230" s="80" cm="1">
        <f t="array" aca="1" ref="AO1230" ca="1">AO1231*INDIRECT(AO1215)</f>
        <v>500000</v>
      </c>
      <c r="AP1230" s="80" cm="1">
        <f t="array" aca="1" ref="AP1230" ca="1">AP1231*INDIRECT(AP1215)</f>
        <v>500000</v>
      </c>
      <c r="AQ1230" s="80" cm="1">
        <f t="array" aca="1" ref="AQ1230" ca="1">AQ1231*INDIRECT(AQ1215)</f>
        <v>500000</v>
      </c>
      <c r="AR1230" s="80" cm="1">
        <f t="array" aca="1" ref="AR1230" ca="1">AR1231*INDIRECT(AR1215)</f>
        <v>500000</v>
      </c>
      <c r="AS1230" s="80" cm="1">
        <f t="array" aca="1" ref="AS1230" ca="1">AS1231*INDIRECT(AS1215)</f>
        <v>500000</v>
      </c>
      <c r="AT1230" s="80" cm="1">
        <f t="array" aca="1" ref="AT1230" ca="1">AT1231*INDIRECT(AT1215)</f>
        <v>500000</v>
      </c>
      <c r="AU1230" s="80" cm="1">
        <f t="array" aca="1" ref="AU1230" ca="1">AU1231*INDIRECT(AU1215)</f>
        <v>500000</v>
      </c>
      <c r="AV1230" s="80" cm="1">
        <f t="array" aca="1" ref="AV1230" ca="1">AV1231*INDIRECT(AV1215)</f>
        <v>500000</v>
      </c>
      <c r="AW1230" s="80" cm="1">
        <f t="array" aca="1" ref="AW1230" ca="1">AW1231*INDIRECT(AW1215)</f>
        <v>500000</v>
      </c>
      <c r="AX1230" s="80" cm="1">
        <f t="array" aca="1" ref="AX1230" ca="1">AX1231*INDIRECT(AX1215)</f>
        <v>500000</v>
      </c>
      <c r="AY1230" s="80" cm="1">
        <f t="array" aca="1" ref="AY1230" ca="1">AY1231*INDIRECT(AY1215)</f>
        <v>500000</v>
      </c>
      <c r="AZ1230" s="80" cm="1">
        <f t="array" aca="1" ref="AZ1230" ca="1">AZ1231*INDIRECT(AZ1215)</f>
        <v>500000</v>
      </c>
      <c r="BA1230" s="80" cm="1">
        <f t="array" aca="1" ref="BA1230" ca="1">BA1231*INDIRECT(BA1215)</f>
        <v>500000</v>
      </c>
      <c r="BB1230" s="80" cm="1">
        <f t="array" aca="1" ref="BB1230" ca="1">BB1231*INDIRECT(BB1215)</f>
        <v>500000</v>
      </c>
      <c r="BC1230" s="80" cm="1">
        <f t="array" aca="1" ref="BC1230" ca="1">BC1231*INDIRECT(BC1215)</f>
        <v>500000</v>
      </c>
      <c r="BD1230" s="80" cm="1">
        <f t="array" aca="1" ref="BD1230" ca="1">BD1231*INDIRECT(BD1215)</f>
        <v>500000</v>
      </c>
      <c r="BE1230" s="80" cm="1">
        <f t="array" aca="1" ref="BE1230" ca="1">BE1231*INDIRECT(BE1215)</f>
        <v>500000</v>
      </c>
      <c r="BF1230" s="80" cm="1">
        <f t="array" aca="1" ref="BF1230" ca="1">BF1231*INDIRECT(BF1215)</f>
        <v>500000</v>
      </c>
      <c r="BG1230" s="80" cm="1">
        <f t="array" aca="1" ref="BG1230" ca="1">BG1231*INDIRECT(BG1215)</f>
        <v>500000</v>
      </c>
      <c r="BH1230" s="80" cm="1">
        <f t="array" aca="1" ref="BH1230" ca="1">BH1231*INDIRECT(BH1215)</f>
        <v>500000</v>
      </c>
      <c r="BI1230" s="80" cm="1">
        <f t="array" aca="1" ref="BI1230" ca="1">BI1231*INDIRECT(BI1215)</f>
        <v>500000</v>
      </c>
      <c r="BJ1230" s="80" cm="1">
        <f t="array" aca="1" ref="BJ1230" ca="1">BJ1231*INDIRECT(BJ1215)</f>
        <v>500000</v>
      </c>
      <c r="BK1230" s="80" cm="1">
        <f t="array" aca="1" ref="BK1230" ca="1">BK1231*INDIRECT(BK1215)</f>
        <v>500000</v>
      </c>
      <c r="BL1230" s="80" cm="1">
        <f t="array" aca="1" ref="BL1230" ca="1">BL1231*INDIRECT(BL1215)</f>
        <v>500000</v>
      </c>
      <c r="BM1230" s="80" cm="1">
        <f t="array" aca="1" ref="BM1230" ca="1">BM1231*INDIRECT(BM1215)</f>
        <v>500000</v>
      </c>
      <c r="BN1230" s="80" cm="1">
        <f t="array" aca="1" ref="BN1230" ca="1">BN1231*INDIRECT(BN1215)</f>
        <v>500000</v>
      </c>
      <c r="BO1230" s="80" cm="1">
        <f t="array" aca="1" ref="BO1230" ca="1">BO1231*INDIRECT(BO1215)</f>
        <v>500000</v>
      </c>
      <c r="BP1230" s="80" cm="1">
        <f t="array" aca="1" ref="BP1230" ca="1">BP1231*INDIRECT(BP1215)</f>
        <v>500000</v>
      </c>
      <c r="BQ1230" s="80" cm="1">
        <f t="array" aca="1" ref="BQ1230" ca="1">BQ1231*INDIRECT(BQ1215)</f>
        <v>500000</v>
      </c>
      <c r="BR1230" s="80" cm="1">
        <f t="array" aca="1" ref="BR1230" ca="1">BR1231*INDIRECT(BR1215)</f>
        <v>500000</v>
      </c>
      <c r="BS1230" s="80" cm="1">
        <f t="array" aca="1" ref="BS1230" ca="1">BS1231*INDIRECT(BS1215)</f>
        <v>500000</v>
      </c>
      <c r="BT1230" s="80" cm="1">
        <f t="array" aca="1" ref="BT1230" ca="1">BT1231*INDIRECT(BT1215)</f>
        <v>500000</v>
      </c>
      <c r="BU1230" s="80" cm="1">
        <f t="array" aca="1" ref="BU1230" ca="1">BU1231*INDIRECT(BU1215)</f>
        <v>500000</v>
      </c>
      <c r="BV1230" s="80" cm="1">
        <f t="array" aca="1" ref="BV1230" ca="1">BV1231*INDIRECT(BV1215)</f>
        <v>500000</v>
      </c>
      <c r="BW1230" s="80" cm="1">
        <f t="array" aca="1" ref="BW1230" ca="1">BW1231*INDIRECT(BW1215)</f>
        <v>500000</v>
      </c>
      <c r="BX1230" s="80" cm="1">
        <f t="array" aca="1" ref="BX1230" ca="1">BX1231*INDIRECT(BX1215)</f>
        <v>500000</v>
      </c>
      <c r="BY1230" s="80" cm="1">
        <f t="array" aca="1" ref="BY1230" ca="1">BY1231*INDIRECT(BY1215)</f>
        <v>500000</v>
      </c>
      <c r="BZ1230" s="80" cm="1">
        <f t="array" aca="1" ref="BZ1230" ca="1">BZ1231*INDIRECT(BZ1215)</f>
        <v>500000</v>
      </c>
      <c r="CA1230" s="80" cm="1">
        <f t="array" aca="1" ref="CA1230" ca="1">CA1231*INDIRECT(CA1215)</f>
        <v>500000</v>
      </c>
      <c r="CB1230" s="80" cm="1">
        <f t="array" aca="1" ref="CB1230" ca="1">CB1231*INDIRECT(CB1215)</f>
        <v>500000</v>
      </c>
      <c r="CC1230" s="80" cm="1">
        <f t="array" aca="1" ref="CC1230" ca="1">CC1231*INDIRECT(CC1215)</f>
        <v>500000</v>
      </c>
      <c r="CD1230" s="80" cm="1">
        <f t="array" aca="1" ref="CD1230" ca="1">CD1231*INDIRECT(CD1215)</f>
        <v>500000</v>
      </c>
      <c r="CE1230" s="80" cm="1">
        <f t="array" aca="1" ref="CE1230" ca="1">CE1231*INDIRECT(CE1215)</f>
        <v>500000</v>
      </c>
      <c r="CF1230" s="80" cm="1">
        <f t="array" aca="1" ref="CF1230" ca="1">CF1231*INDIRECT(CF1215)</f>
        <v>500000</v>
      </c>
      <c r="CG1230" s="80" cm="1">
        <f t="array" aca="1" ref="CG1230" ca="1">CG1231*INDIRECT(CG1215)</f>
        <v>500000</v>
      </c>
      <c r="CH1230" s="80" cm="1">
        <f t="array" aca="1" ref="CH1230" ca="1">CH1231*INDIRECT(CH1215)</f>
        <v>500000</v>
      </c>
      <c r="CI1230" s="80" cm="1">
        <f t="array" aca="1" ref="CI1230" ca="1">CI1231*INDIRECT(CI1215)</f>
        <v>500000</v>
      </c>
      <c r="CJ1230" s="80" cm="1">
        <f t="array" aca="1" ref="CJ1230" ca="1">CJ1231*INDIRECT(CJ1215)</f>
        <v>500000</v>
      </c>
      <c r="CK1230" s="80" cm="1">
        <f t="array" aca="1" ref="CK1230" ca="1">CK1231*INDIRECT(CK1215)</f>
        <v>500000</v>
      </c>
      <c r="CL1230" s="80" cm="1">
        <f t="array" aca="1" ref="CL1230" ca="1">CL1231*INDIRECT(CL1215)</f>
        <v>500000</v>
      </c>
      <c r="CO1230" s="80" cm="1">
        <f t="array" aca="1" ref="CO1230" ca="1">CO1231*INDIRECT(CO1215)</f>
        <v>0</v>
      </c>
      <c r="CP1230" s="80" cm="1">
        <f t="array" aca="1" ref="CP1230" ca="1">CP1231*INDIRECT(CP1215)</f>
        <v>0</v>
      </c>
      <c r="CQ1230" s="80" cm="1">
        <f t="array" aca="1" ref="CQ1230" ca="1">CQ1231*INDIRECT(CQ1215)</f>
        <v>0</v>
      </c>
      <c r="CR1230" s="80" cm="1">
        <f t="array" aca="1" ref="CR1230" ca="1">CR1231*INDIRECT(CR1215)</f>
        <v>0</v>
      </c>
      <c r="CS1230" s="80" cm="1">
        <f t="array" aca="1" ref="CS1230" ca="1">CS1231*INDIRECT(CS1215)</f>
        <v>0</v>
      </c>
      <c r="CT1230" s="80" cm="1">
        <f t="array" aca="1" ref="CT1230" ca="1">CT1231*INDIRECT(CT1215)</f>
        <v>0</v>
      </c>
      <c r="CU1230" s="80" cm="1">
        <f t="array" aca="1" ref="CU1230" ca="1">CU1231*INDIRECT(CU1215)</f>
        <v>0</v>
      </c>
      <c r="CV1230" s="80" cm="1">
        <f t="array" aca="1" ref="CV1230" ca="1">CV1231*INDIRECT(CV1215)</f>
        <v>0</v>
      </c>
      <c r="CW1230" s="80" cm="1">
        <f t="array" aca="1" ref="CW1230" ca="1">CW1231*INDIRECT(CW1215)</f>
        <v>0</v>
      </c>
      <c r="CX1230" s="80" cm="1">
        <f t="array" aca="1" ref="CX1230" ca="1">CX1231*INDIRECT(CX1215)</f>
        <v>0</v>
      </c>
      <c r="CY1230" s="80" cm="1">
        <f t="array" aca="1" ref="CY1230" ca="1">CY1231*INDIRECT(CY1215)</f>
        <v>0</v>
      </c>
      <c r="CZ1230" s="80" cm="1">
        <f t="array" aca="1" ref="CZ1230" ca="1">CZ1231*INDIRECT(CZ1215)</f>
        <v>0</v>
      </c>
      <c r="DA1230" s="80" cm="1">
        <f t="array" aca="1" ref="DA1230" ca="1">DA1231*INDIRECT(DA1215)</f>
        <v>0</v>
      </c>
      <c r="DB1230" s="80" cm="1">
        <f t="array" aca="1" ref="DB1230" ca="1">DB1231*INDIRECT(DB1215)</f>
        <v>0</v>
      </c>
      <c r="DC1230" s="80" cm="1">
        <f t="array" aca="1" ref="DC1230" ca="1">DC1231*INDIRECT(DC1215)</f>
        <v>0</v>
      </c>
      <c r="DD1230" s="80" cm="1">
        <f t="array" aca="1" ref="DD1230" ca="1">DD1231*INDIRECT(DD1215)</f>
        <v>0</v>
      </c>
      <c r="DE1230" s="80" cm="1">
        <f t="array" aca="1" ref="DE1230" ca="1">DE1231*INDIRECT(DE1215)</f>
        <v>0</v>
      </c>
      <c r="DF1230" s="80" cm="1">
        <f t="array" aca="1" ref="DF1230" ca="1">DF1231*INDIRECT(DF1215)</f>
        <v>0</v>
      </c>
      <c r="DG1230" s="80" cm="1">
        <f t="array" aca="1" ref="DG1230" ca="1">DG1231*INDIRECT(DG1215)</f>
        <v>0</v>
      </c>
      <c r="DH1230" s="80" cm="1">
        <f t="array" aca="1" ref="DH1230" ca="1">DH1231*INDIRECT(DH1215)</f>
        <v>0</v>
      </c>
      <c r="DI1230" s="80" cm="1">
        <f t="array" aca="1" ref="DI1230" ca="1">DI1231*INDIRECT(DI1215)</f>
        <v>0</v>
      </c>
      <c r="DJ1230" s="80" cm="1">
        <f t="array" aca="1" ref="DJ1230" ca="1">DJ1231*INDIRECT(DJ1215)</f>
        <v>0</v>
      </c>
      <c r="DK1230" s="80" cm="1">
        <f t="array" aca="1" ref="DK1230" ca="1">DK1231*INDIRECT(DK1215)</f>
        <v>0</v>
      </c>
      <c r="DL1230" s="80" cm="1">
        <f t="array" aca="1" ref="DL1230" ca="1">DL1231*INDIRECT(DL1215)</f>
        <v>0</v>
      </c>
    </row>
    <row r="1231" spans="1:116" x14ac:dyDescent="0.4">
      <c r="A1231" s="12"/>
      <c r="B1231" t="str">
        <f>E1231</f>
        <v>1231 LAMORT-S</v>
      </c>
      <c r="C1231" s="12"/>
      <c r="D1231" t="s">
        <v>770</v>
      </c>
      <c r="E1231" t="str">
        <f>ROW()&amp;" "&amp;D1231</f>
        <v>1231 LAMORT-S</v>
      </c>
      <c r="F1231" s="12"/>
      <c r="G1231" s="145" t="s">
        <v>308</v>
      </c>
      <c r="H1231" s="12"/>
      <c r="I1231" s="60"/>
      <c r="J1231" s="60"/>
      <c r="K1231" s="18">
        <v>100</v>
      </c>
      <c r="L1231" s="18">
        <v>100</v>
      </c>
      <c r="M1231" s="18">
        <v>100</v>
      </c>
      <c r="N1231" s="18">
        <v>100</v>
      </c>
      <c r="O1231" s="18">
        <v>100</v>
      </c>
      <c r="P1231" s="18">
        <v>100</v>
      </c>
      <c r="R1231" s="12"/>
      <c r="S1231" s="147" cm="1">
        <f t="array" ref="S1231">IFERROR(INDEX($K:$Q,ROW(),MATCH(S$3,$K$2:$Q$2,0)),0)</f>
        <v>100</v>
      </c>
      <c r="T1231" s="147" cm="1">
        <f t="array" ref="T1231">IFERROR(INDEX($K:$Q,ROW(),MATCH(T$3,$K$2:$Q$2,0)),0)</f>
        <v>100</v>
      </c>
      <c r="U1231" s="147" cm="1">
        <f t="array" ref="U1231">IFERROR(INDEX($K:$Q,ROW(),MATCH(U$3,$K$2:$Q$2,0)),0)</f>
        <v>100</v>
      </c>
      <c r="V1231" s="147" cm="1">
        <f t="array" ref="V1231">IFERROR(INDEX($K:$Q,ROW(),MATCH(V$3,$K$2:$Q$2,0)),0)</f>
        <v>100</v>
      </c>
      <c r="W1231" s="147" cm="1">
        <f t="array" ref="W1231">IFERROR(INDEX($K:$Q,ROW(),MATCH(W$3,$K$2:$Q$2,0)),0)</f>
        <v>100</v>
      </c>
      <c r="X1231" s="147" cm="1">
        <f t="array" ref="X1231">IFERROR(INDEX($K:$Q,ROW(),MATCH(X$3,$K$2:$Q$2,0)),0)</f>
        <v>100</v>
      </c>
      <c r="Y1231" s="147" cm="1">
        <f t="array" ref="Y1231">IFERROR(INDEX($K:$Q,ROW(),MATCH(Y$3,$K$2:$Q$2,0)),0)</f>
        <v>100</v>
      </c>
      <c r="Z1231" s="147" cm="1">
        <f t="array" ref="Z1231">IFERROR(INDEX($K:$Q,ROW(),MATCH(Z$3,$K$2:$Q$2,0)),0)</f>
        <v>100</v>
      </c>
      <c r="AA1231" s="147" cm="1">
        <f t="array" ref="AA1231">IFERROR(INDEX($K:$Q,ROW(),MATCH(AA$3,$K$2:$Q$2,0)),0)</f>
        <v>100</v>
      </c>
      <c r="AB1231" s="147" cm="1">
        <f t="array" ref="AB1231">IFERROR(INDEX($K:$Q,ROW(),MATCH(AB$3,$K$2:$Q$2,0)),0)</f>
        <v>100</v>
      </c>
      <c r="AC1231" s="147" cm="1">
        <f t="array" ref="AC1231">IFERROR(INDEX($K:$Q,ROW(),MATCH(AC$3,$K$2:$Q$2,0)),0)</f>
        <v>100</v>
      </c>
      <c r="AD1231" s="147" cm="1">
        <f t="array" ref="AD1231">IFERROR(INDEX($K:$Q,ROW(),MATCH(AD$3,$K$2:$Q$2,0)),0)</f>
        <v>100</v>
      </c>
      <c r="AE1231" s="147" cm="1">
        <f t="array" ref="AE1231">IFERROR(INDEX($K:$Q,ROW(),MATCH(AE$3,$K$2:$Q$2,0)),0)</f>
        <v>100</v>
      </c>
      <c r="AF1231" s="147" cm="1">
        <f t="array" ref="AF1231">IFERROR(INDEX($K:$Q,ROW(),MATCH(AF$3,$K$2:$Q$2,0)),0)</f>
        <v>100</v>
      </c>
      <c r="AG1231" s="147" cm="1">
        <f t="array" ref="AG1231">IFERROR(INDEX($K:$Q,ROW(),MATCH(AG$3,$K$2:$Q$2,0)),0)</f>
        <v>100</v>
      </c>
      <c r="AH1231" s="147" cm="1">
        <f t="array" ref="AH1231">IFERROR(INDEX($K:$Q,ROW(),MATCH(AH$3,$K$2:$Q$2,0)),0)</f>
        <v>100</v>
      </c>
      <c r="AI1231" s="147" cm="1">
        <f t="array" ref="AI1231">IFERROR(INDEX($K:$Q,ROW(),MATCH(AI$3,$K$2:$Q$2,0)),0)</f>
        <v>100</v>
      </c>
      <c r="AJ1231" s="147" cm="1">
        <f t="array" ref="AJ1231">IFERROR(INDEX($K:$Q,ROW(),MATCH(AJ$3,$K$2:$Q$2,0)),0)</f>
        <v>100</v>
      </c>
      <c r="AK1231" s="147" cm="1">
        <f t="array" ref="AK1231">IFERROR(INDEX($K:$Q,ROW(),MATCH(AK$3,$K$2:$Q$2,0)),0)</f>
        <v>100</v>
      </c>
      <c r="AL1231" s="147" cm="1">
        <f t="array" ref="AL1231">IFERROR(INDEX($K:$Q,ROW(),MATCH(AL$3,$K$2:$Q$2,0)),0)</f>
        <v>100</v>
      </c>
      <c r="AM1231" s="147" cm="1">
        <f t="array" ref="AM1231">IFERROR(INDEX($K:$Q,ROW(),MATCH(AM$3,$K$2:$Q$2,0)),0)</f>
        <v>100</v>
      </c>
      <c r="AN1231" s="147" cm="1">
        <f t="array" ref="AN1231">IFERROR(INDEX($K:$Q,ROW(),MATCH(AN$3,$K$2:$Q$2,0)),0)</f>
        <v>100</v>
      </c>
      <c r="AO1231" s="147" cm="1">
        <f t="array" ref="AO1231">IFERROR(INDEX($K:$Q,ROW(),MATCH(AO$3,$K$2:$Q$2,0)),0)</f>
        <v>100</v>
      </c>
      <c r="AP1231" s="147" cm="1">
        <f t="array" ref="AP1231">IFERROR(INDEX($K:$Q,ROW(),MATCH(AP$3,$K$2:$Q$2,0)),0)</f>
        <v>100</v>
      </c>
      <c r="AQ1231" s="147" cm="1">
        <f t="array" ref="AQ1231">IFERROR(INDEX($K:$Q,ROW(),MATCH(AQ$3,$K$2:$Q$2,0)),0)</f>
        <v>100</v>
      </c>
      <c r="AR1231" s="147" cm="1">
        <f t="array" ref="AR1231">IFERROR(INDEX($K:$Q,ROW(),MATCH(AR$3,$K$2:$Q$2,0)),0)</f>
        <v>100</v>
      </c>
      <c r="AS1231" s="147" cm="1">
        <f t="array" ref="AS1231">IFERROR(INDEX($K:$Q,ROW(),MATCH(AS$3,$K$2:$Q$2,0)),0)</f>
        <v>100</v>
      </c>
      <c r="AT1231" s="147" cm="1">
        <f t="array" ref="AT1231">IFERROR(INDEX($K:$Q,ROW(),MATCH(AT$3,$K$2:$Q$2,0)),0)</f>
        <v>100</v>
      </c>
      <c r="AU1231" s="147" cm="1">
        <f t="array" ref="AU1231">IFERROR(INDEX($K:$Q,ROW(),MATCH(AU$3,$K$2:$Q$2,0)),0)</f>
        <v>100</v>
      </c>
      <c r="AV1231" s="147" cm="1">
        <f t="array" ref="AV1231">IFERROR(INDEX($K:$Q,ROW(),MATCH(AV$3,$K$2:$Q$2,0)),0)</f>
        <v>100</v>
      </c>
      <c r="AW1231" s="147" cm="1">
        <f t="array" ref="AW1231">IFERROR(INDEX($K:$Q,ROW(),MATCH(AW$3,$K$2:$Q$2,0)),0)</f>
        <v>100</v>
      </c>
      <c r="AX1231" s="147" cm="1">
        <f t="array" ref="AX1231">IFERROR(INDEX($K:$Q,ROW(),MATCH(AX$3,$K$2:$Q$2,0)),0)</f>
        <v>100</v>
      </c>
      <c r="AY1231" s="147" cm="1">
        <f t="array" ref="AY1231">IFERROR(INDEX($K:$Q,ROW(),MATCH(AY$3,$K$2:$Q$2,0)),0)</f>
        <v>100</v>
      </c>
      <c r="AZ1231" s="147" cm="1">
        <f t="array" ref="AZ1231">IFERROR(INDEX($K:$Q,ROW(),MATCH(AZ$3,$K$2:$Q$2,0)),0)</f>
        <v>100</v>
      </c>
      <c r="BA1231" s="147" cm="1">
        <f t="array" ref="BA1231">IFERROR(INDEX($K:$Q,ROW(),MATCH(BA$3,$K$2:$Q$2,0)),0)</f>
        <v>100</v>
      </c>
      <c r="BB1231" s="147" cm="1">
        <f t="array" ref="BB1231">IFERROR(INDEX($K:$Q,ROW(),MATCH(BB$3,$K$2:$Q$2,0)),0)</f>
        <v>100</v>
      </c>
      <c r="BC1231" s="147" cm="1">
        <f t="array" ref="BC1231">IFERROR(INDEX($K:$Q,ROW(),MATCH(BC$3,$K$2:$Q$2,0)),0)</f>
        <v>100</v>
      </c>
      <c r="BD1231" s="147" cm="1">
        <f t="array" ref="BD1231">IFERROR(INDEX($K:$Q,ROW(),MATCH(BD$3,$K$2:$Q$2,0)),0)</f>
        <v>100</v>
      </c>
      <c r="BE1231" s="147" cm="1">
        <f t="array" ref="BE1231">IFERROR(INDEX($K:$Q,ROW(),MATCH(BE$3,$K$2:$Q$2,0)),0)</f>
        <v>100</v>
      </c>
      <c r="BF1231" s="147" cm="1">
        <f t="array" ref="BF1231">IFERROR(INDEX($K:$Q,ROW(),MATCH(BF$3,$K$2:$Q$2,0)),0)</f>
        <v>100</v>
      </c>
      <c r="BG1231" s="147" cm="1">
        <f t="array" ref="BG1231">IFERROR(INDEX($K:$Q,ROW(),MATCH(BG$3,$K$2:$Q$2,0)),0)</f>
        <v>100</v>
      </c>
      <c r="BH1231" s="147" cm="1">
        <f t="array" ref="BH1231">IFERROR(INDEX($K:$Q,ROW(),MATCH(BH$3,$K$2:$Q$2,0)),0)</f>
        <v>100</v>
      </c>
      <c r="BI1231" s="147" cm="1">
        <f t="array" ref="BI1231">IFERROR(INDEX($K:$Q,ROW(),MATCH(BI$3,$K$2:$Q$2,0)),0)</f>
        <v>100</v>
      </c>
      <c r="BJ1231" s="147" cm="1">
        <f t="array" ref="BJ1231">IFERROR(INDEX($K:$Q,ROW(),MATCH(BJ$3,$K$2:$Q$2,0)),0)</f>
        <v>100</v>
      </c>
      <c r="BK1231" s="147" cm="1">
        <f t="array" ref="BK1231">IFERROR(INDEX($K:$Q,ROW(),MATCH(BK$3,$K$2:$Q$2,0)),0)</f>
        <v>100</v>
      </c>
      <c r="BL1231" s="147" cm="1">
        <f t="array" ref="BL1231">IFERROR(INDEX($K:$Q,ROW(),MATCH(BL$3,$K$2:$Q$2,0)),0)</f>
        <v>100</v>
      </c>
      <c r="BM1231" s="147" cm="1">
        <f t="array" ref="BM1231">IFERROR(INDEX($K:$Q,ROW(),MATCH(BM$3,$K$2:$Q$2,0)),0)</f>
        <v>100</v>
      </c>
      <c r="BN1231" s="147" cm="1">
        <f t="array" ref="BN1231">IFERROR(INDEX($K:$Q,ROW(),MATCH(BN$3,$K$2:$Q$2,0)),0)</f>
        <v>100</v>
      </c>
      <c r="BO1231" s="147" cm="1">
        <f t="array" ref="BO1231">IFERROR(INDEX($K:$Q,ROW(),MATCH(BO$3,$K$2:$Q$2,0)),0)</f>
        <v>100</v>
      </c>
      <c r="BP1231" s="147" cm="1">
        <f t="array" ref="BP1231">IFERROR(INDEX($K:$Q,ROW(),MATCH(BP$3,$K$2:$Q$2,0)),0)</f>
        <v>100</v>
      </c>
      <c r="BQ1231" s="147" cm="1">
        <f t="array" ref="BQ1231">IFERROR(INDEX($K:$Q,ROW(),MATCH(BQ$3,$K$2:$Q$2,0)),0)</f>
        <v>100</v>
      </c>
      <c r="BR1231" s="147" cm="1">
        <f t="array" ref="BR1231">IFERROR(INDEX($K:$Q,ROW(),MATCH(BR$3,$K$2:$Q$2,0)),0)</f>
        <v>100</v>
      </c>
      <c r="BS1231" s="147" cm="1">
        <f t="array" ref="BS1231">IFERROR(INDEX($K:$Q,ROW(),MATCH(BS$3,$K$2:$Q$2,0)),0)</f>
        <v>100</v>
      </c>
      <c r="BT1231" s="147" cm="1">
        <f t="array" ref="BT1231">IFERROR(INDEX($K:$Q,ROW(),MATCH(BT$3,$K$2:$Q$2,0)),0)</f>
        <v>100</v>
      </c>
      <c r="BU1231" s="147" cm="1">
        <f t="array" ref="BU1231">IFERROR(INDEX($K:$Q,ROW(),MATCH(BU$3,$K$2:$Q$2,0)),0)</f>
        <v>100</v>
      </c>
      <c r="BV1231" s="147" cm="1">
        <f t="array" ref="BV1231">IFERROR(INDEX($K:$Q,ROW(),MATCH(BV$3,$K$2:$Q$2,0)),0)</f>
        <v>100</v>
      </c>
      <c r="BW1231" s="147" cm="1">
        <f t="array" ref="BW1231">IFERROR(INDEX($K:$Q,ROW(),MATCH(BW$3,$K$2:$Q$2,0)),0)</f>
        <v>100</v>
      </c>
      <c r="BX1231" s="147" cm="1">
        <f t="array" ref="BX1231">IFERROR(INDEX($K:$Q,ROW(),MATCH(BX$3,$K$2:$Q$2,0)),0)</f>
        <v>100</v>
      </c>
      <c r="BY1231" s="147" cm="1">
        <f t="array" ref="BY1231">IFERROR(INDEX($K:$Q,ROW(),MATCH(BY$3,$K$2:$Q$2,0)),0)</f>
        <v>100</v>
      </c>
      <c r="BZ1231" s="147" cm="1">
        <f t="array" ref="BZ1231">IFERROR(INDEX($K:$Q,ROW(),MATCH(BZ$3,$K$2:$Q$2,0)),0)</f>
        <v>100</v>
      </c>
      <c r="CA1231" s="147" cm="1">
        <f t="array" ref="CA1231">IFERROR(INDEX($K:$Q,ROW(),MATCH(CA$3,$K$2:$Q$2,0)),0)</f>
        <v>100</v>
      </c>
      <c r="CB1231" s="147" cm="1">
        <f t="array" ref="CB1231">IFERROR(INDEX($K:$Q,ROW(),MATCH(CB$3,$K$2:$Q$2,0)),0)</f>
        <v>100</v>
      </c>
      <c r="CC1231" s="147" cm="1">
        <f t="array" ref="CC1231">IFERROR(INDEX($K:$Q,ROW(),MATCH(CC$3,$K$2:$Q$2,0)),0)</f>
        <v>100</v>
      </c>
      <c r="CD1231" s="147" cm="1">
        <f t="array" ref="CD1231">IFERROR(INDEX($K:$Q,ROW(),MATCH(CD$3,$K$2:$Q$2,0)),0)</f>
        <v>100</v>
      </c>
      <c r="CE1231" s="147" cm="1">
        <f t="array" ref="CE1231">IFERROR(INDEX($K:$Q,ROW(),MATCH(CE$3,$K$2:$Q$2,0)),0)</f>
        <v>100</v>
      </c>
      <c r="CF1231" s="147" cm="1">
        <f t="array" ref="CF1231">IFERROR(INDEX($K:$Q,ROW(),MATCH(CF$3,$K$2:$Q$2,0)),0)</f>
        <v>100</v>
      </c>
      <c r="CG1231" s="147" cm="1">
        <f t="array" ref="CG1231">IFERROR(INDEX($K:$Q,ROW(),MATCH(CG$3,$K$2:$Q$2,0)),0)</f>
        <v>100</v>
      </c>
      <c r="CH1231" s="147" cm="1">
        <f t="array" ref="CH1231">IFERROR(INDEX($K:$Q,ROW(),MATCH(CH$3,$K$2:$Q$2,0)),0)</f>
        <v>100</v>
      </c>
      <c r="CI1231" s="147" cm="1">
        <f t="array" ref="CI1231">IFERROR(INDEX($K:$Q,ROW(),MATCH(CI$3,$K$2:$Q$2,0)),0)</f>
        <v>100</v>
      </c>
      <c r="CJ1231" s="147" cm="1">
        <f t="array" ref="CJ1231">IFERROR(INDEX($K:$Q,ROW(),MATCH(CJ$3,$K$2:$Q$2,0)),0)</f>
        <v>100</v>
      </c>
      <c r="CK1231" s="147" cm="1">
        <f t="array" ref="CK1231">IFERROR(INDEX($K:$Q,ROW(),MATCH(CK$3,$K$2:$Q$2,0)),0)</f>
        <v>100</v>
      </c>
      <c r="CL1231" s="147" cm="1">
        <f t="array" ref="CL1231">IFERROR(INDEX($K:$Q,ROW(),MATCH(CL$3,$K$2:$Q$2,0)),0)</f>
        <v>100</v>
      </c>
      <c r="CN1231" s="60"/>
      <c r="CO1231" s="147" cm="1">
        <f t="array" ref="CO1231">IFERROR(INDEX($K:$Q,ROW(),MATCH(CO$3,$K$2:$Q$2,0)),0)</f>
        <v>0</v>
      </c>
      <c r="CP1231" s="147" cm="1">
        <f t="array" ref="CP1231">IFERROR(INDEX($K:$Q,ROW(),MATCH(CP$3,$K$2:$Q$2,0)),0)</f>
        <v>0</v>
      </c>
      <c r="CQ1231" s="147" cm="1">
        <f t="array" ref="CQ1231">IFERROR(INDEX($K:$Q,ROW(),MATCH(CQ$3,$K$2:$Q$2,0)),0)</f>
        <v>0</v>
      </c>
      <c r="CR1231" s="147" cm="1">
        <f t="array" ref="CR1231">IFERROR(INDEX($K:$Q,ROW(),MATCH(CR$3,$K$2:$Q$2,0)),0)</f>
        <v>0</v>
      </c>
      <c r="CS1231" s="147" cm="1">
        <f t="array" ref="CS1231">IFERROR(INDEX($K:$Q,ROW(),MATCH(CS$3,$K$2:$Q$2,0)),0)</f>
        <v>0</v>
      </c>
      <c r="CT1231" s="147" cm="1">
        <f t="array" ref="CT1231">IFERROR(INDEX($K:$Q,ROW(),MATCH(CT$3,$K$2:$Q$2,0)),0)</f>
        <v>0</v>
      </c>
      <c r="CU1231" s="147" cm="1">
        <f t="array" ref="CU1231">IFERROR(INDEX($K:$Q,ROW(),MATCH(CU$3,$K$2:$Q$2,0)),0)</f>
        <v>0</v>
      </c>
      <c r="CV1231" s="147" cm="1">
        <f t="array" ref="CV1231">IFERROR(INDEX($K:$Q,ROW(),MATCH(CV$3,$K$2:$Q$2,0)),0)</f>
        <v>0</v>
      </c>
      <c r="CW1231" s="147" cm="1">
        <f t="array" ref="CW1231">IFERROR(INDEX($K:$Q,ROW(),MATCH(CW$3,$K$2:$Q$2,0)),0)</f>
        <v>0</v>
      </c>
      <c r="CX1231" s="147" cm="1">
        <f t="array" ref="CX1231">IFERROR(INDEX($K:$Q,ROW(),MATCH(CX$3,$K$2:$Q$2,0)),0)</f>
        <v>0</v>
      </c>
      <c r="CY1231" s="147" cm="1">
        <f t="array" ref="CY1231">IFERROR(INDEX($K:$Q,ROW(),MATCH(CY$3,$K$2:$Q$2,0)),0)</f>
        <v>0</v>
      </c>
      <c r="CZ1231" s="147" cm="1">
        <f t="array" ref="CZ1231">IFERROR(INDEX($K:$Q,ROW(),MATCH(CZ$3,$K$2:$Q$2,0)),0)</f>
        <v>0</v>
      </c>
      <c r="DA1231" s="147" cm="1">
        <f t="array" ref="DA1231">IFERROR(INDEX($K:$Q,ROW(),MATCH(DA$3,$K$2:$Q$2,0)),0)</f>
        <v>0</v>
      </c>
      <c r="DB1231" s="147" cm="1">
        <f t="array" ref="DB1231">IFERROR(INDEX($K:$Q,ROW(),MATCH(DB$3,$K$2:$Q$2,0)),0)</f>
        <v>0</v>
      </c>
      <c r="DC1231" s="147" cm="1">
        <f t="array" ref="DC1231">IFERROR(INDEX($K:$Q,ROW(),MATCH(DC$3,$K$2:$Q$2,0)),0)</f>
        <v>0</v>
      </c>
      <c r="DD1231" s="147" cm="1">
        <f t="array" ref="DD1231">IFERROR(INDEX($K:$Q,ROW(),MATCH(DD$3,$K$2:$Q$2,0)),0)</f>
        <v>0</v>
      </c>
      <c r="DE1231" s="147" cm="1">
        <f t="array" ref="DE1231">IFERROR(INDEX($K:$Q,ROW(),MATCH(DE$3,$K$2:$Q$2,0)),0)</f>
        <v>0</v>
      </c>
      <c r="DF1231" s="147" cm="1">
        <f t="array" ref="DF1231">IFERROR(INDEX($K:$Q,ROW(),MATCH(DF$3,$K$2:$Q$2,0)),0)</f>
        <v>0</v>
      </c>
      <c r="DG1231" s="147" cm="1">
        <f t="array" ref="DG1231">IFERROR(INDEX($K:$Q,ROW(),MATCH(DG$3,$K$2:$Q$2,0)),0)</f>
        <v>0</v>
      </c>
      <c r="DH1231" s="147" cm="1">
        <f t="array" ref="DH1231">IFERROR(INDEX($K:$Q,ROW(),MATCH(DH$3,$K$2:$Q$2,0)),0)</f>
        <v>0</v>
      </c>
      <c r="DI1231" s="147" cm="1">
        <f t="array" ref="DI1231">IFERROR(INDEX($K:$Q,ROW(),MATCH(DI$3,$K$2:$Q$2,0)),0)</f>
        <v>0</v>
      </c>
      <c r="DJ1231" s="147" cm="1">
        <f t="array" ref="DJ1231">IFERROR(INDEX($K:$Q,ROW(),MATCH(DJ$3,$K$2:$Q$2,0)),0)</f>
        <v>0</v>
      </c>
      <c r="DK1231" s="147" cm="1">
        <f t="array" ref="DK1231">IFERROR(INDEX($K:$Q,ROW(),MATCH(DK$3,$K$2:$Q$2,0)),0)</f>
        <v>0</v>
      </c>
      <c r="DL1231" s="147" cm="1">
        <f t="array" ref="DL1231">IFERROR(INDEX($K:$Q,ROW(),MATCH(DL$3,$K$2:$Q$2,0)),0)</f>
        <v>0</v>
      </c>
    </row>
    <row r="1232" spans="1:116" x14ac:dyDescent="0.4">
      <c r="D1232" t="s">
        <v>770</v>
      </c>
      <c r="E1232" t="str">
        <f>ROW()&amp;" "&amp;D1232</f>
        <v>1232 LAMORT-S</v>
      </c>
      <c r="G1232" s="158" t="str">
        <f>"Prepayment - "&amp;SUBSTITUTE(G1220,":","")</f>
        <v>Prepayment - Volume driven amortizing loan - no defaults</v>
      </c>
      <c r="K1232" s="24">
        <f t="shared" ref="K1232:L1233" si="1508">SUMIF($4:$4,K$2,1232:1232)</f>
        <v>0</v>
      </c>
      <c r="L1232" s="24">
        <f t="shared" si="1508"/>
        <v>0</v>
      </c>
      <c r="M1232" s="24">
        <f t="shared" ref="M1232:Q1234" si="1509">SUMIF($4:$4,M$2,1232:1232)</f>
        <v>0</v>
      </c>
      <c r="N1232" s="24">
        <f t="shared" si="1509"/>
        <v>0</v>
      </c>
      <c r="O1232" s="24">
        <f t="shared" si="1509"/>
        <v>0</v>
      </c>
      <c r="P1232" s="24">
        <f t="shared" si="1509"/>
        <v>0</v>
      </c>
      <c r="R1232"/>
      <c r="S1232" s="74">
        <v>0</v>
      </c>
      <c r="T1232" s="133">
        <v>0</v>
      </c>
      <c r="U1232" s="133">
        <v>0</v>
      </c>
      <c r="V1232" s="74">
        <v>0</v>
      </c>
      <c r="W1232" s="74">
        <v>0</v>
      </c>
      <c r="X1232" s="74">
        <v>0</v>
      </c>
      <c r="Y1232" s="74">
        <v>0</v>
      </c>
      <c r="Z1232" s="74">
        <v>0</v>
      </c>
      <c r="AA1232" s="74">
        <v>0</v>
      </c>
      <c r="AB1232" s="74">
        <v>0</v>
      </c>
      <c r="AC1232" s="74">
        <v>0</v>
      </c>
      <c r="AD1232" s="74">
        <v>0</v>
      </c>
      <c r="AE1232" s="74">
        <v>0</v>
      </c>
      <c r="AF1232" s="74">
        <v>0</v>
      </c>
      <c r="AG1232" s="74">
        <v>0</v>
      </c>
      <c r="AH1232" s="74">
        <v>0</v>
      </c>
      <c r="AI1232" s="74">
        <v>0</v>
      </c>
      <c r="AJ1232" s="74">
        <v>0</v>
      </c>
      <c r="AK1232" s="74">
        <v>0</v>
      </c>
      <c r="AL1232" s="74">
        <v>0</v>
      </c>
      <c r="AM1232" s="74">
        <v>0</v>
      </c>
      <c r="AN1232" s="74">
        <v>0</v>
      </c>
      <c r="AO1232" s="74">
        <v>0</v>
      </c>
      <c r="AP1232" s="74">
        <v>0</v>
      </c>
      <c r="AQ1232" s="74">
        <v>0</v>
      </c>
      <c r="AR1232" s="74">
        <v>0</v>
      </c>
      <c r="AS1232" s="74">
        <v>0</v>
      </c>
      <c r="AT1232" s="74">
        <v>0</v>
      </c>
      <c r="AU1232" s="74">
        <v>0</v>
      </c>
      <c r="AV1232" s="74">
        <v>0</v>
      </c>
      <c r="AW1232" s="74">
        <v>0</v>
      </c>
      <c r="AX1232" s="74">
        <v>0</v>
      </c>
      <c r="AY1232" s="74">
        <v>0</v>
      </c>
      <c r="AZ1232" s="74">
        <v>0</v>
      </c>
      <c r="BA1232" s="74">
        <v>0</v>
      </c>
      <c r="BB1232" s="74">
        <v>0</v>
      </c>
      <c r="BC1232" s="74">
        <v>0</v>
      </c>
      <c r="BD1232" s="74">
        <v>0</v>
      </c>
      <c r="BE1232" s="74">
        <v>0</v>
      </c>
      <c r="BF1232" s="74">
        <v>0</v>
      </c>
      <c r="BG1232" s="74">
        <v>0</v>
      </c>
      <c r="BH1232" s="74">
        <v>0</v>
      </c>
      <c r="BI1232" s="74">
        <v>0</v>
      </c>
      <c r="BJ1232" s="74">
        <v>0</v>
      </c>
      <c r="BK1232" s="74">
        <v>0</v>
      </c>
      <c r="BL1232" s="74">
        <v>0</v>
      </c>
      <c r="BM1232" s="74">
        <v>0</v>
      </c>
      <c r="BN1232" s="74">
        <v>0</v>
      </c>
      <c r="BO1232" s="74">
        <v>0</v>
      </c>
      <c r="BP1232" s="74">
        <v>0</v>
      </c>
      <c r="BQ1232" s="74">
        <v>0</v>
      </c>
      <c r="BR1232" s="74">
        <v>0</v>
      </c>
      <c r="BS1232" s="74">
        <v>0</v>
      </c>
      <c r="BT1232" s="74">
        <v>0</v>
      </c>
      <c r="BU1232" s="74">
        <v>0</v>
      </c>
      <c r="BV1232" s="74">
        <v>0</v>
      </c>
      <c r="BW1232" s="74">
        <v>0</v>
      </c>
      <c r="BX1232" s="74">
        <v>0</v>
      </c>
      <c r="BY1232" s="74">
        <v>0</v>
      </c>
      <c r="BZ1232" s="74">
        <v>0</v>
      </c>
      <c r="CA1232" s="74">
        <v>0</v>
      </c>
      <c r="CB1232" s="74">
        <v>0</v>
      </c>
      <c r="CC1232" s="74">
        <v>0</v>
      </c>
      <c r="CD1232" s="74">
        <v>0</v>
      </c>
      <c r="CE1232" s="74">
        <v>0</v>
      </c>
      <c r="CF1232" s="74">
        <v>0</v>
      </c>
      <c r="CG1232" s="74">
        <v>0</v>
      </c>
      <c r="CH1232" s="74">
        <v>0</v>
      </c>
      <c r="CI1232" s="74">
        <v>0</v>
      </c>
      <c r="CJ1232" s="74">
        <v>0</v>
      </c>
      <c r="CK1232" s="74">
        <v>0</v>
      </c>
      <c r="CL1232" s="74">
        <v>0</v>
      </c>
      <c r="CO1232" s="74">
        <v>0</v>
      </c>
      <c r="CP1232" s="74">
        <v>0</v>
      </c>
      <c r="CQ1232" s="74">
        <v>0</v>
      </c>
      <c r="CR1232" s="74">
        <v>0</v>
      </c>
      <c r="CS1232" s="74">
        <v>0</v>
      </c>
      <c r="CT1232" s="74">
        <v>0</v>
      </c>
      <c r="CU1232" s="74">
        <v>0</v>
      </c>
      <c r="CV1232" s="74">
        <v>0</v>
      </c>
      <c r="CW1232" s="74">
        <v>0</v>
      </c>
      <c r="CX1232" s="74">
        <v>0</v>
      </c>
      <c r="CY1232" s="74">
        <v>0</v>
      </c>
      <c r="CZ1232" s="74">
        <v>0</v>
      </c>
      <c r="DA1232" s="74">
        <v>0</v>
      </c>
      <c r="DB1232" s="74">
        <v>0</v>
      </c>
      <c r="DC1232" s="74">
        <v>0</v>
      </c>
      <c r="DD1232" s="74">
        <v>0</v>
      </c>
      <c r="DE1232" s="74">
        <v>0</v>
      </c>
      <c r="DF1232" s="74">
        <v>0</v>
      </c>
      <c r="DG1232" s="74">
        <v>0</v>
      </c>
      <c r="DH1232" s="74">
        <v>0</v>
      </c>
      <c r="DI1232" s="74">
        <v>0</v>
      </c>
      <c r="DJ1232" s="74">
        <v>0</v>
      </c>
      <c r="DK1232" s="74">
        <v>0</v>
      </c>
      <c r="DL1232" s="74">
        <v>0</v>
      </c>
    </row>
    <row r="1233" spans="1:116" x14ac:dyDescent="0.4">
      <c r="A1233" s="98"/>
      <c r="D1233" t="s">
        <v>770</v>
      </c>
      <c r="E1233" t="str">
        <f>ROW()&amp;" "&amp;D1233</f>
        <v>1233 LAMORT-S</v>
      </c>
      <c r="G1233" s="158" t="str">
        <f>"Principal payments - "&amp;SUBSTITUTE(G1220,":","")</f>
        <v>Principal payments - Volume driven amortizing loan - no defaults</v>
      </c>
      <c r="K1233" s="138">
        <f t="shared" ca="1" si="1508"/>
        <v>-551748.4211659492</v>
      </c>
      <c r="L1233" s="138">
        <f t="shared" ca="1" si="1508"/>
        <v>-546804.29287257546</v>
      </c>
      <c r="M1233" s="138">
        <f t="shared" ca="1" si="1509"/>
        <v>-542332.53463476256</v>
      </c>
      <c r="N1233" s="138">
        <f t="shared" ca="1" si="1509"/>
        <v>-538288.01544939913</v>
      </c>
      <c r="O1233" s="138">
        <f t="shared" ca="1" si="1509"/>
        <v>-534629.91620278743</v>
      </c>
      <c r="P1233" s="138">
        <f t="shared" ca="1" si="1509"/>
        <v>-531321.31770571833</v>
      </c>
      <c r="R1233"/>
      <c r="S1233" s="226">
        <f t="shared" ref="S1233:AX1233" ca="1" si="1510">S1245-S1236</f>
        <v>-48124.610281671463</v>
      </c>
      <c r="T1233" s="226">
        <f t="shared" ca="1" si="1510"/>
        <v>-95848.18214432901</v>
      </c>
      <c r="U1233" s="226">
        <f t="shared" ca="1" si="1510"/>
        <v>-143174.05757479771</v>
      </c>
      <c r="V1233" s="226">
        <f t="shared" ca="1" si="1510"/>
        <v>-190105.55071001255</v>
      </c>
      <c r="W1233" s="226">
        <f t="shared" ca="1" si="1510"/>
        <v>-236645.94806910056</v>
      </c>
      <c r="X1233" s="226">
        <f t="shared" ca="1" si="1510"/>
        <v>-282798.50878352951</v>
      </c>
      <c r="Y1233" s="226">
        <f t="shared" ca="1" si="1510"/>
        <v>-328566.46482533828</v>
      </c>
      <c r="Z1233" s="226">
        <f t="shared" ca="1" si="1510"/>
        <v>-373953.02123346523</v>
      </c>
      <c r="AA1233" s="226">
        <f t="shared" ca="1" si="1510"/>
        <v>-418961.35633819114</v>
      </c>
      <c r="AB1233" s="226">
        <f t="shared" ca="1" si="1510"/>
        <v>-463594.62198371097</v>
      </c>
      <c r="AC1233" s="226">
        <f t="shared" ca="1" si="1510"/>
        <v>-507855.94374885148</v>
      </c>
      <c r="AD1233" s="226">
        <f t="shared" ca="1" si="1510"/>
        <v>-551748.4211659492</v>
      </c>
      <c r="AE1233" s="226">
        <f t="shared" ca="1" si="1510"/>
        <v>-551317.18432289956</v>
      </c>
      <c r="AF1233" s="226">
        <f t="shared" ca="1" si="1510"/>
        <v>-550889.5411202088</v>
      </c>
      <c r="AG1233" s="226">
        <f t="shared" ca="1" si="1510"/>
        <v>-550465.4616108737</v>
      </c>
      <c r="AH1233" s="226">
        <f t="shared" ca="1" si="1510"/>
        <v>-550044.91609744972</v>
      </c>
      <c r="AI1233" s="226">
        <f t="shared" ca="1" si="1510"/>
        <v>-549627.87512997095</v>
      </c>
      <c r="AJ1233" s="226">
        <f t="shared" ca="1" si="1510"/>
        <v>-549214.3095038879</v>
      </c>
      <c r="AK1233" s="226">
        <f t="shared" ca="1" si="1510"/>
        <v>-548804.19025802216</v>
      </c>
      <c r="AL1233" s="226">
        <f t="shared" ca="1" si="1510"/>
        <v>-548397.48867253866</v>
      </c>
      <c r="AM1233" s="226">
        <f t="shared" ca="1" si="1510"/>
        <v>-547994.17626693414</v>
      </c>
      <c r="AN1233" s="226">
        <f t="shared" ca="1" si="1510"/>
        <v>-547594.22479804303</v>
      </c>
      <c r="AO1233" s="226">
        <f t="shared" ca="1" si="1510"/>
        <v>-547197.60625805939</v>
      </c>
      <c r="AP1233" s="226">
        <f t="shared" ca="1" si="1510"/>
        <v>-546804.29287257546</v>
      </c>
      <c r="AQ1233" s="226">
        <f t="shared" ca="1" si="1510"/>
        <v>-546414.2570986374</v>
      </c>
      <c r="AR1233" s="226">
        <f t="shared" ca="1" si="1510"/>
        <v>-546027.47162281536</v>
      </c>
      <c r="AS1233" s="226">
        <f t="shared" ca="1" si="1510"/>
        <v>-545643.90935929189</v>
      </c>
      <c r="AT1233" s="226">
        <f t="shared" ca="1" si="1510"/>
        <v>-545263.54344796448</v>
      </c>
      <c r="AU1233" s="226">
        <f t="shared" ca="1" si="1510"/>
        <v>-544886.34725256485</v>
      </c>
      <c r="AV1233" s="226">
        <f t="shared" ca="1" si="1510"/>
        <v>-544512.29435879341</v>
      </c>
      <c r="AW1233" s="226">
        <f t="shared" ca="1" si="1510"/>
        <v>-544141.35857247014</v>
      </c>
      <c r="AX1233" s="226">
        <f t="shared" ca="1" si="1510"/>
        <v>-543773.51391769957</v>
      </c>
      <c r="AY1233" s="226">
        <f t="shared" ref="AY1233:CD1233" ca="1" si="1511">AY1245-AY1236</f>
        <v>-543408.73463505204</v>
      </c>
      <c r="AZ1233" s="226">
        <f t="shared" ca="1" si="1511"/>
        <v>-543046.99517975992</v>
      </c>
      <c r="BA1233" s="226">
        <f t="shared" ca="1" si="1511"/>
        <v>-542688.27021992858</v>
      </c>
      <c r="BB1233" s="226">
        <f t="shared" ca="1" si="1511"/>
        <v>-542332.53463476256</v>
      </c>
      <c r="BC1233" s="226">
        <f t="shared" ca="1" si="1511"/>
        <v>-541979.76351280627</v>
      </c>
      <c r="BD1233" s="226">
        <f t="shared" ca="1" si="1511"/>
        <v>-541629.93215019954</v>
      </c>
      <c r="BE1233" s="226">
        <f t="shared" ca="1" si="1511"/>
        <v>-541283.01604894781</v>
      </c>
      <c r="BF1233" s="226">
        <f t="shared" ca="1" si="1511"/>
        <v>-540938.99091520661</v>
      </c>
      <c r="BG1233" s="226">
        <f t="shared" ca="1" si="1511"/>
        <v>-540597.83265757991</v>
      </c>
      <c r="BH1233" s="226">
        <f t="shared" ca="1" si="1511"/>
        <v>-540259.51738543343</v>
      </c>
      <c r="BI1233" s="226">
        <f t="shared" ca="1" si="1511"/>
        <v>-539924.02140722144</v>
      </c>
      <c r="BJ1233" s="226">
        <f t="shared" ca="1" si="1511"/>
        <v>-539591.32122882793</v>
      </c>
      <c r="BK1233" s="226">
        <f t="shared" ca="1" si="1511"/>
        <v>-539261.39355192101</v>
      </c>
      <c r="BL1233" s="226">
        <f t="shared" ca="1" si="1511"/>
        <v>-538934.21527232172</v>
      </c>
      <c r="BM1233" s="226">
        <f t="shared" ca="1" si="1511"/>
        <v>-538609.76347838563</v>
      </c>
      <c r="BN1233" s="226">
        <f t="shared" ca="1" si="1511"/>
        <v>-538288.01544939913</v>
      </c>
      <c r="BO1233" s="226">
        <f t="shared" ca="1" si="1511"/>
        <v>-537968.94865398749</v>
      </c>
      <c r="BP1233" s="226">
        <f t="shared" ca="1" si="1511"/>
        <v>-537652.54074853752</v>
      </c>
      <c r="BQ1233" s="226">
        <f t="shared" ca="1" si="1511"/>
        <v>-537338.76957563311</v>
      </c>
      <c r="BR1233" s="226">
        <f t="shared" ca="1" si="1511"/>
        <v>-537027.61316250276</v>
      </c>
      <c r="BS1233" s="226">
        <f t="shared" ca="1" si="1511"/>
        <v>-536719.04971948196</v>
      </c>
      <c r="BT1233" s="226">
        <f t="shared" ca="1" si="1511"/>
        <v>-536413.05763848627</v>
      </c>
      <c r="BU1233" s="226">
        <f t="shared" ca="1" si="1511"/>
        <v>-536109.61549149884</v>
      </c>
      <c r="BV1233" s="226">
        <f t="shared" ca="1" si="1511"/>
        <v>-535808.70202906977</v>
      </c>
      <c r="BW1233" s="226">
        <f t="shared" ca="1" si="1511"/>
        <v>-535510.29617882753</v>
      </c>
      <c r="BX1233" s="226">
        <f t="shared" ca="1" si="1511"/>
        <v>-535214.37704400392</v>
      </c>
      <c r="BY1233" s="226">
        <f t="shared" ca="1" si="1511"/>
        <v>-534920.9239019705</v>
      </c>
      <c r="BZ1233" s="226">
        <f t="shared" ca="1" si="1511"/>
        <v>-534629.91620278743</v>
      </c>
      <c r="CA1233" s="226">
        <f t="shared" ca="1" si="1511"/>
        <v>-534341.33356776426</v>
      </c>
      <c r="CB1233" s="226">
        <f t="shared" ca="1" si="1511"/>
        <v>-534055.15578803292</v>
      </c>
      <c r="CC1233" s="226">
        <f t="shared" ca="1" si="1511"/>
        <v>-533771.36282313254</v>
      </c>
      <c r="CD1233" s="226">
        <f t="shared" ca="1" si="1511"/>
        <v>-533489.93479960645</v>
      </c>
      <c r="CE1233" s="226">
        <f t="shared" ref="CE1233:CL1233" ca="1" si="1512">CE1245-CE1236</f>
        <v>-533210.85200960981</v>
      </c>
      <c r="CF1233" s="226">
        <f t="shared" ca="1" si="1512"/>
        <v>-532934.09490952967</v>
      </c>
      <c r="CG1233" s="226">
        <f t="shared" ca="1" si="1512"/>
        <v>-532659.64411861694</v>
      </c>
      <c r="CH1233" s="226">
        <f t="shared" ca="1" si="1512"/>
        <v>-532387.48041762842</v>
      </c>
      <c r="CI1233" s="226">
        <f t="shared" ca="1" si="1512"/>
        <v>-532117.58474748151</v>
      </c>
      <c r="CJ1233" s="226">
        <f t="shared" ca="1" si="1512"/>
        <v>-531849.93820791924</v>
      </c>
      <c r="CK1233" s="226">
        <f t="shared" ca="1" si="1512"/>
        <v>-531584.52205618657</v>
      </c>
      <c r="CL1233" s="226">
        <f t="shared" ca="1" si="1512"/>
        <v>-531321.31770571833</v>
      </c>
      <c r="CO1233" s="226">
        <f ca="1">CO1245+CO1236</f>
        <v>-43957.943615004799</v>
      </c>
      <c r="CP1233" s="226">
        <f t="shared" ref="CP1233:DK1233" ca="1" si="1513">CP1245+CP1236</f>
        <v>-1098.9485903751199</v>
      </c>
      <c r="CQ1233" s="226">
        <f t="shared" ca="1" si="1513"/>
        <v>-1126.4223051344979</v>
      </c>
      <c r="CR1233" s="226">
        <f t="shared" ca="1" si="1513"/>
        <v>-1154.5828627628605</v>
      </c>
      <c r="CS1233" s="226">
        <f t="shared" ca="1" si="1513"/>
        <v>-1183.4474343319318</v>
      </c>
      <c r="CT1233" s="226">
        <f t="shared" ca="1" si="1513"/>
        <v>-1213.0336201902301</v>
      </c>
      <c r="CU1233" s="226">
        <f t="shared" ca="1" si="1513"/>
        <v>-1243.359460694986</v>
      </c>
      <c r="CV1233" s="226">
        <f t="shared" ca="1" si="1513"/>
        <v>-1274.4434472123605</v>
      </c>
      <c r="CW1233" s="226">
        <f t="shared" ca="1" si="1513"/>
        <v>-1306.3045333926696</v>
      </c>
      <c r="CX1233" s="226">
        <f t="shared" ca="1" si="1513"/>
        <v>-1338.9621467274865</v>
      </c>
      <c r="CY1233" s="226">
        <f t="shared" ca="1" si="1513"/>
        <v>-457.47873346522448</v>
      </c>
      <c r="CZ1233" s="226">
        <f t="shared" ca="1" si="1513"/>
        <v>-1383.8731687323041</v>
      </c>
      <c r="DA1233" s="226">
        <f t="shared" ca="1" si="1513"/>
        <v>-1418.4699979506115</v>
      </c>
      <c r="DB1233" s="226">
        <f t="shared" ca="1" si="1513"/>
        <v>-1453.9317478993769</v>
      </c>
      <c r="DC1233" s="226">
        <f t="shared" ca="1" si="1513"/>
        <v>-1490.2800415968613</v>
      </c>
      <c r="DD1233" s="226">
        <f t="shared" ca="1" si="1513"/>
        <v>-1527.5370426367826</v>
      </c>
      <c r="DE1233" s="226">
        <f t="shared" ca="1" si="1513"/>
        <v>-1565.7254687027023</v>
      </c>
      <c r="DF1233" s="226">
        <f t="shared" ca="1" si="1513"/>
        <v>-1604.8686054202699</v>
      </c>
      <c r="DG1233" s="226">
        <f t="shared" ca="1" si="1513"/>
        <v>-1644.9903205557764</v>
      </c>
      <c r="DH1233" s="226">
        <f t="shared" ca="1" si="1513"/>
        <v>-1686.1150785696709</v>
      </c>
      <c r="DI1233" s="226">
        <f t="shared" ca="1" si="1513"/>
        <v>-1728.2679555339125</v>
      </c>
      <c r="DJ1233" s="226">
        <f t="shared" ca="1" si="1513"/>
        <v>-1771.4746544222603</v>
      </c>
      <c r="DK1233" s="226">
        <f t="shared" ca="1" si="1513"/>
        <v>-1815.7615207828167</v>
      </c>
      <c r="DL1233" s="226">
        <f t="shared" ref="DL1233" ca="1" si="1514">DL1245+DL1236</f>
        <v>-1861.1555588023873</v>
      </c>
    </row>
    <row r="1234" spans="1:116" x14ac:dyDescent="0.4">
      <c r="A1234" s="98"/>
      <c r="B1234" s="57"/>
      <c r="C1234" t="s">
        <v>240</v>
      </c>
      <c r="D1234" t="s">
        <v>770</v>
      </c>
      <c r="E1234" t="str">
        <f t="shared" si="1501"/>
        <v>1234 LAMORT-S</v>
      </c>
      <c r="F1234" s="27"/>
      <c r="G1234" s="126" t="str">
        <f>"Loan - "&amp;SUBSTITUTE(G1220,":","")</f>
        <v>Loan - Volume driven amortizing loan - no defaults</v>
      </c>
      <c r="I1234" s="74"/>
      <c r="J1234" s="74"/>
      <c r="K1234" s="33">
        <f ca="1">SUMIF($4:$4,K$2,1234:1234)</f>
        <v>2358623.3131410531</v>
      </c>
      <c r="L1234" s="33">
        <f ca="1">SUMIF($4:$4,L$2,1234:1234)</f>
        <v>1770272.0462295902</v>
      </c>
      <c r="M1234" s="33">
        <f t="shared" ca="1" si="1509"/>
        <v>1238132.8159298496</v>
      </c>
      <c r="N1234" s="33">
        <f t="shared" ca="1" si="1509"/>
        <v>756835.03287159931</v>
      </c>
      <c r="O1234" s="33">
        <f t="shared" ca="1" si="1509"/>
        <v>321521.22252481221</v>
      </c>
      <c r="P1234" s="33">
        <f t="shared" ca="1" si="1509"/>
        <v>-72201.998626414454</v>
      </c>
      <c r="Q1234" s="33"/>
      <c r="R1234" s="53">
        <f>S1229</f>
        <v>0</v>
      </c>
      <c r="S1234" s="93">
        <f t="shared" ref="S1234:AX1234" ca="1" si="1515">SUM(S1232:S1233,S1229:S1230)</f>
        <v>451875.38971832854</v>
      </c>
      <c r="T1234" s="93">
        <f t="shared" ca="1" si="1515"/>
        <v>856027.20757399953</v>
      </c>
      <c r="U1234" s="93">
        <f t="shared" ca="1" si="1515"/>
        <v>1212853.1499992018</v>
      </c>
      <c r="V1234" s="93">
        <f t="shared" ca="1" si="1515"/>
        <v>1522747.5992891891</v>
      </c>
      <c r="W1234" s="93">
        <f t="shared" ca="1" si="1515"/>
        <v>1786101.6512200886</v>
      </c>
      <c r="X1234" s="93">
        <f t="shared" ca="1" si="1515"/>
        <v>2003303.1424365591</v>
      </c>
      <c r="Y1234" s="93">
        <f t="shared" ca="1" si="1515"/>
        <v>2174736.6776112206</v>
      </c>
      <c r="Z1234" s="93">
        <f t="shared" ca="1" si="1515"/>
        <v>2300783.6563777551</v>
      </c>
      <c r="AA1234" s="93">
        <f t="shared" ca="1" si="1515"/>
        <v>2381822.3000395643</v>
      </c>
      <c r="AB1234" s="93">
        <f t="shared" ca="1" si="1515"/>
        <v>2418227.6780558536</v>
      </c>
      <c r="AC1234" s="93">
        <f t="shared" ca="1" si="1515"/>
        <v>2410371.7343070023</v>
      </c>
      <c r="AD1234" s="93">
        <f t="shared" ca="1" si="1515"/>
        <v>2358623.3131410531</v>
      </c>
      <c r="AE1234" s="93">
        <f t="shared" ca="1" si="1515"/>
        <v>2307306.1288181534</v>
      </c>
      <c r="AF1234" s="93">
        <f t="shared" ca="1" si="1515"/>
        <v>2256416.5876979446</v>
      </c>
      <c r="AG1234" s="93">
        <f t="shared" ca="1" si="1515"/>
        <v>2205951.1260870709</v>
      </c>
      <c r="AH1234" s="93">
        <f t="shared" ca="1" si="1515"/>
        <v>2155906.2099896213</v>
      </c>
      <c r="AI1234" s="93">
        <f t="shared" ca="1" si="1515"/>
        <v>2106278.3348596506</v>
      </c>
      <c r="AJ1234" s="93">
        <f t="shared" ca="1" si="1515"/>
        <v>2057064.0253557628</v>
      </c>
      <c r="AK1234" s="93">
        <f t="shared" ca="1" si="1515"/>
        <v>2008259.8350977406</v>
      </c>
      <c r="AL1234" s="93">
        <f t="shared" ca="1" si="1515"/>
        <v>1959862.346425202</v>
      </c>
      <c r="AM1234" s="93">
        <f t="shared" ca="1" si="1515"/>
        <v>1911868.170158268</v>
      </c>
      <c r="AN1234" s="93">
        <f t="shared" ca="1" si="1515"/>
        <v>1864273.9453602249</v>
      </c>
      <c r="AO1234" s="93">
        <f t="shared" ca="1" si="1515"/>
        <v>1817076.3391021655</v>
      </c>
      <c r="AP1234" s="93">
        <f t="shared" ca="1" si="1515"/>
        <v>1770272.0462295902</v>
      </c>
      <c r="AQ1234" s="93">
        <f t="shared" ca="1" si="1515"/>
        <v>1723857.7891309527</v>
      </c>
      <c r="AR1234" s="93">
        <f t="shared" ca="1" si="1515"/>
        <v>1677830.3175081373</v>
      </c>
      <c r="AS1234" s="93">
        <f t="shared" ca="1" si="1515"/>
        <v>1632186.4081488454</v>
      </c>
      <c r="AT1234" s="93">
        <f t="shared" ca="1" si="1515"/>
        <v>1586922.8647008808</v>
      </c>
      <c r="AU1234" s="93">
        <f t="shared" ca="1" si="1515"/>
        <v>1542036.5174483159</v>
      </c>
      <c r="AV1234" s="93">
        <f t="shared" ca="1" si="1515"/>
        <v>1497524.2230895224</v>
      </c>
      <c r="AW1234" s="93">
        <f t="shared" ca="1" si="1515"/>
        <v>1453382.8645170522</v>
      </c>
      <c r="AX1234" s="93">
        <f t="shared" ca="1" si="1515"/>
        <v>1409609.3505993527</v>
      </c>
      <c r="AY1234" s="93">
        <f t="shared" ref="AY1234:CD1234" ca="1" si="1516">SUM(AY1232:AY1233,AY1229:AY1230)</f>
        <v>1366200.6159643007</v>
      </c>
      <c r="AZ1234" s="93">
        <f t="shared" ca="1" si="1516"/>
        <v>1323153.6207845407</v>
      </c>
      <c r="BA1234" s="93">
        <f t="shared" ca="1" si="1516"/>
        <v>1280465.3505646121</v>
      </c>
      <c r="BB1234" s="93">
        <f t="shared" ca="1" si="1516"/>
        <v>1238132.8159298496</v>
      </c>
      <c r="BC1234" s="93">
        <f t="shared" ca="1" si="1516"/>
        <v>1196153.0524170434</v>
      </c>
      <c r="BD1234" s="93">
        <f t="shared" ca="1" si="1516"/>
        <v>1154523.1202668438</v>
      </c>
      <c r="BE1234" s="93">
        <f t="shared" ca="1" si="1516"/>
        <v>1113240.104217896</v>
      </c>
      <c r="BF1234" s="93">
        <f t="shared" ca="1" si="1516"/>
        <v>1072301.1133026895</v>
      </c>
      <c r="BG1234" s="93">
        <f t="shared" ca="1" si="1516"/>
        <v>1031703.2806451096</v>
      </c>
      <c r="BH1234" s="93">
        <f t="shared" ca="1" si="1516"/>
        <v>991443.76325967617</v>
      </c>
      <c r="BI1234" s="93">
        <f t="shared" ca="1" si="1516"/>
        <v>951519.74185245472</v>
      </c>
      <c r="BJ1234" s="93">
        <f t="shared" ca="1" si="1516"/>
        <v>911928.42062362679</v>
      </c>
      <c r="BK1234" s="93">
        <f t="shared" ca="1" si="1516"/>
        <v>872667.02707170579</v>
      </c>
      <c r="BL1234" s="93">
        <f t="shared" ca="1" si="1516"/>
        <v>833732.81179938407</v>
      </c>
      <c r="BM1234" s="93">
        <f t="shared" ca="1" si="1516"/>
        <v>795123.04832099844</v>
      </c>
      <c r="BN1234" s="93">
        <f t="shared" ca="1" si="1516"/>
        <v>756835.03287159931</v>
      </c>
      <c r="BO1234" s="93">
        <f t="shared" ca="1" si="1516"/>
        <v>718866.08421761182</v>
      </c>
      <c r="BP1234" s="93">
        <f t="shared" ca="1" si="1516"/>
        <v>681213.5434690743</v>
      </c>
      <c r="BQ1234" s="93">
        <f t="shared" ca="1" si="1516"/>
        <v>643874.77389344119</v>
      </c>
      <c r="BR1234" s="93">
        <f t="shared" ca="1" si="1516"/>
        <v>606847.16073093843</v>
      </c>
      <c r="BS1234" s="93">
        <f t="shared" ca="1" si="1516"/>
        <v>570128.11101145647</v>
      </c>
      <c r="BT1234" s="93">
        <f t="shared" ca="1" si="1516"/>
        <v>533715.0533729702</v>
      </c>
      <c r="BU1234" s="93">
        <f t="shared" ca="1" si="1516"/>
        <v>497605.43788147136</v>
      </c>
      <c r="BV1234" s="93">
        <f t="shared" ca="1" si="1516"/>
        <v>461796.73585240159</v>
      </c>
      <c r="BW1234" s="93">
        <f t="shared" ca="1" si="1516"/>
        <v>426286.43967357406</v>
      </c>
      <c r="BX1234" s="93">
        <f t="shared" ca="1" si="1516"/>
        <v>391072.06262957014</v>
      </c>
      <c r="BY1234" s="93">
        <f t="shared" ca="1" si="1516"/>
        <v>356151.13872759964</v>
      </c>
      <c r="BZ1234" s="93">
        <f t="shared" ca="1" si="1516"/>
        <v>321521.22252481221</v>
      </c>
      <c r="CA1234" s="93">
        <f t="shared" ca="1" si="1516"/>
        <v>287179.88895704795</v>
      </c>
      <c r="CB1234" s="93">
        <f t="shared" ca="1" si="1516"/>
        <v>253124.73316901503</v>
      </c>
      <c r="CC1234" s="93">
        <f t="shared" ca="1" si="1516"/>
        <v>219353.37034588249</v>
      </c>
      <c r="CD1234" s="93">
        <f t="shared" ca="1" si="1516"/>
        <v>185863.43554627604</v>
      </c>
      <c r="CE1234" s="93">
        <f t="shared" ref="CE1234:CL1234" ca="1" si="1517">SUM(CE1232:CE1233,CE1229:CE1230)</f>
        <v>152652.58353666624</v>
      </c>
      <c r="CF1234" s="93">
        <f t="shared" ca="1" si="1517"/>
        <v>119718.48862713657</v>
      </c>
      <c r="CG1234" s="93">
        <f t="shared" ca="1" si="1517"/>
        <v>87058.844508519629</v>
      </c>
      <c r="CH1234" s="93">
        <f t="shared" ca="1" si="1517"/>
        <v>54671.364090891206</v>
      </c>
      <c r="CI1234" s="93">
        <f t="shared" ca="1" si="1517"/>
        <v>22553.779343409697</v>
      </c>
      <c r="CJ1234" s="93">
        <f t="shared" ca="1" si="1517"/>
        <v>-9296.1588645095471</v>
      </c>
      <c r="CK1234" s="93">
        <f t="shared" ca="1" si="1517"/>
        <v>-40880.680920696119</v>
      </c>
      <c r="CL1234" s="93">
        <f t="shared" ca="1" si="1517"/>
        <v>-72201.998626414454</v>
      </c>
      <c r="CN1234" s="74"/>
      <c r="CO1234" s="93">
        <f t="shared" ref="CO1234:DL1234" ca="1" si="1518">SUM(CO1232:CO1233,CO1229:CO1230)</f>
        <v>-43957.943615004799</v>
      </c>
      <c r="CP1234" s="93">
        <f t="shared" ca="1" si="1518"/>
        <v>-45056.892205379918</v>
      </c>
      <c r="CQ1234" s="93">
        <f t="shared" ca="1" si="1518"/>
        <v>-46183.314510514414</v>
      </c>
      <c r="CR1234" s="93">
        <f t="shared" ca="1" si="1518"/>
        <v>-47337.897373277272</v>
      </c>
      <c r="CS1234" s="93">
        <f t="shared" ca="1" si="1518"/>
        <v>-48521.344807609203</v>
      </c>
      <c r="CT1234" s="93">
        <f t="shared" ca="1" si="1518"/>
        <v>-49734.378427799435</v>
      </c>
      <c r="CU1234" s="93">
        <f t="shared" ca="1" si="1518"/>
        <v>-50977.737888494419</v>
      </c>
      <c r="CV1234" s="93">
        <f t="shared" ca="1" si="1518"/>
        <v>-52252.18133570678</v>
      </c>
      <c r="CW1234" s="93">
        <f t="shared" ca="1" si="1518"/>
        <v>-53558.485869099452</v>
      </c>
      <c r="CX1234" s="93">
        <f t="shared" ca="1" si="1518"/>
        <v>-54897.448015826936</v>
      </c>
      <c r="CY1234" s="93">
        <f t="shared" ca="1" si="1518"/>
        <v>-55354.926749292157</v>
      </c>
      <c r="CZ1234" s="93">
        <f t="shared" ca="1" si="1518"/>
        <v>-56738.799918024459</v>
      </c>
      <c r="DA1234" s="93">
        <f t="shared" ca="1" si="1518"/>
        <v>-58157.26991597507</v>
      </c>
      <c r="DB1234" s="93">
        <f t="shared" ca="1" si="1518"/>
        <v>-59611.201663874446</v>
      </c>
      <c r="DC1234" s="93">
        <f t="shared" ca="1" si="1518"/>
        <v>-61101.481705471306</v>
      </c>
      <c r="DD1234" s="93">
        <f t="shared" ca="1" si="1518"/>
        <v>-62629.018748108087</v>
      </c>
      <c r="DE1234" s="93">
        <f t="shared" ca="1" si="1518"/>
        <v>-64194.744216810788</v>
      </c>
      <c r="DF1234" s="93">
        <f t="shared" ca="1" si="1518"/>
        <v>-65799.612822231051</v>
      </c>
      <c r="DG1234" s="93">
        <f t="shared" ca="1" si="1518"/>
        <v>-67444.603142786829</v>
      </c>
      <c r="DH1234" s="93">
        <f t="shared" ca="1" si="1518"/>
        <v>-69130.718221356496</v>
      </c>
      <c r="DI1234" s="93">
        <f t="shared" ca="1" si="1518"/>
        <v>-70858.986176890408</v>
      </c>
      <c r="DJ1234" s="93">
        <f t="shared" ca="1" si="1518"/>
        <v>-72630.460831312666</v>
      </c>
      <c r="DK1234" s="93">
        <f t="shared" ca="1" si="1518"/>
        <v>-74446.222352095487</v>
      </c>
      <c r="DL1234" s="93">
        <f t="shared" ca="1" si="1518"/>
        <v>-76307.377910897878</v>
      </c>
    </row>
    <row r="1235" spans="1:116" x14ac:dyDescent="0.4">
      <c r="A1235" s="99"/>
      <c r="B1235" s="57" t="s">
        <v>244</v>
      </c>
      <c r="C1235" s="57"/>
      <c r="D1235" t="s">
        <v>770</v>
      </c>
      <c r="E1235" t="str">
        <f t="shared" si="1501"/>
        <v>1235 LAMORT-S</v>
      </c>
      <c r="G1235" s="125"/>
      <c r="R1235"/>
      <c r="S1235" s="62"/>
      <c r="T1235" s="62"/>
      <c r="U1235" s="62"/>
      <c r="V1235" s="62"/>
      <c r="W1235" s="62"/>
      <c r="X1235" s="62"/>
      <c r="Y1235" s="62"/>
      <c r="Z1235" s="62"/>
      <c r="AA1235" s="62"/>
      <c r="AB1235" s="62"/>
      <c r="AC1235" s="62"/>
      <c r="AD1235" s="62"/>
      <c r="AE1235" s="62"/>
      <c r="AF1235" s="62"/>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c r="BA1235" s="62"/>
      <c r="BB1235" s="62"/>
      <c r="BC1235" s="62"/>
      <c r="BD1235" s="62"/>
      <c r="BE1235" s="62"/>
      <c r="BF1235" s="62"/>
      <c r="BG1235" s="62"/>
      <c r="BH1235" s="62"/>
      <c r="BI1235" s="62"/>
      <c r="BJ1235" s="62"/>
      <c r="BK1235" s="62"/>
      <c r="BL1235" s="62"/>
      <c r="BM1235" s="62"/>
      <c r="BN1235" s="62"/>
      <c r="BO1235" s="62"/>
      <c r="BP1235" s="62"/>
      <c r="BQ1235" s="62"/>
      <c r="BR1235" s="62"/>
      <c r="BS1235" s="62"/>
      <c r="BT1235" s="62"/>
      <c r="BU1235" s="62"/>
      <c r="BV1235" s="62"/>
      <c r="BW1235" s="62"/>
      <c r="BX1235" s="62"/>
      <c r="BY1235" s="62"/>
      <c r="BZ1235" s="62"/>
      <c r="CA1235" s="62"/>
      <c r="CB1235" s="62"/>
      <c r="CC1235" s="62"/>
      <c r="CD1235" s="62"/>
      <c r="CE1235" s="62"/>
      <c r="CF1235" s="62"/>
      <c r="CG1235" s="62"/>
      <c r="CH1235" s="62"/>
      <c r="CI1235" s="62"/>
      <c r="CJ1235" s="62"/>
      <c r="CK1235" s="62"/>
      <c r="CL1235" s="62"/>
      <c r="CO1235" s="62"/>
      <c r="CP1235" s="62"/>
      <c r="CQ1235" s="62"/>
      <c r="CR1235" s="62"/>
      <c r="CS1235" s="62"/>
      <c r="CT1235" s="62"/>
      <c r="CU1235" s="62"/>
      <c r="CV1235" s="62"/>
      <c r="CW1235" s="62"/>
      <c r="CX1235" s="62"/>
      <c r="CY1235" s="62"/>
      <c r="CZ1235" s="62"/>
      <c r="DA1235" s="62"/>
      <c r="DB1235" s="62"/>
      <c r="DC1235" s="62"/>
      <c r="DD1235" s="62"/>
      <c r="DE1235" s="62"/>
      <c r="DF1235" s="62"/>
      <c r="DG1235" s="62"/>
      <c r="DH1235" s="62"/>
      <c r="DI1235" s="62"/>
      <c r="DJ1235" s="62"/>
      <c r="DK1235" s="62"/>
      <c r="DL1235" s="62"/>
    </row>
    <row r="1236" spans="1:116" x14ac:dyDescent="0.4">
      <c r="A1236" s="99"/>
      <c r="B1236" s="57"/>
      <c r="C1236" t="s">
        <v>198</v>
      </c>
      <c r="D1236" t="s">
        <v>770</v>
      </c>
      <c r="E1236" t="str">
        <f t="shared" si="1501"/>
        <v>1236 LAMORT-S</v>
      </c>
      <c r="G1236" s="126" t="str">
        <f>"Interest income - "&amp;SUBSTITUTE(G1220,":","")</f>
        <v>Interest income - Volume driven amortizing loan - no defaults</v>
      </c>
      <c r="I1236" s="93"/>
      <c r="J1236" s="93"/>
      <c r="K1236" s="28">
        <f ca="1">SUMIF($3:$3,K$2,1236:1236)</f>
        <v>212657.08488857304</v>
      </c>
      <c r="L1236" s="28">
        <f t="shared" ref="L1236:P1236" ca="1" si="1519">SUMIF($3:$3,L$2,1236:1236)</f>
        <v>258407.3863507738</v>
      </c>
      <c r="M1236" s="28">
        <f t="shared" ca="1" si="1519"/>
        <v>202195.34973905084</v>
      </c>
      <c r="N1236" s="28">
        <f t="shared" ca="1" si="1519"/>
        <v>151353.90249756069</v>
      </c>
      <c r="O1236" s="28">
        <f t="shared" ca="1" si="1519"/>
        <v>105369.92978609759</v>
      </c>
      <c r="P1236" s="28">
        <f t="shared" ca="1" si="1519"/>
        <v>63779.340590537104</v>
      </c>
      <c r="R1236" s="27"/>
      <c r="S1236" s="93">
        <f t="shared" ref="S1236:AX1236" ca="1" si="1520">SUM(S1229:S1230,S1232)*$H1223/12</f>
        <v>4166.666666666667</v>
      </c>
      <c r="T1236" s="93">
        <f t="shared" ca="1" si="1520"/>
        <v>7932.2949143194055</v>
      </c>
      <c r="U1236" s="93">
        <f t="shared" ca="1" si="1520"/>
        <v>11300.226729783331</v>
      </c>
      <c r="V1236" s="93">
        <f t="shared" ca="1" si="1520"/>
        <v>14273.776249993351</v>
      </c>
      <c r="W1236" s="93">
        <f t="shared" ca="1" si="1520"/>
        <v>16856.229994076577</v>
      </c>
      <c r="X1236" s="93">
        <f t="shared" ca="1" si="1520"/>
        <v>19050.847093500739</v>
      </c>
      <c r="Y1236" s="93">
        <f t="shared" ca="1" si="1520"/>
        <v>20860.859520304661</v>
      </c>
      <c r="Z1236" s="93">
        <f t="shared" ca="1" si="1520"/>
        <v>22289.472313426839</v>
      </c>
      <c r="AA1236" s="93">
        <f t="shared" ca="1" si="1520"/>
        <v>23339.86380314796</v>
      </c>
      <c r="AB1236" s="93">
        <f t="shared" ca="1" si="1520"/>
        <v>24015.185833663036</v>
      </c>
      <c r="AC1236" s="93">
        <f t="shared" ca="1" si="1520"/>
        <v>24318.56398379878</v>
      </c>
      <c r="AD1236" s="93">
        <f t="shared" ca="1" si="1520"/>
        <v>24253.097785891689</v>
      </c>
      <c r="AE1236" s="93">
        <f t="shared" ca="1" si="1520"/>
        <v>23821.860942842108</v>
      </c>
      <c r="AF1236" s="93">
        <f t="shared" ca="1" si="1520"/>
        <v>23394.217740151278</v>
      </c>
      <c r="AG1236" s="93">
        <f t="shared" ca="1" si="1520"/>
        <v>22970.138230816203</v>
      </c>
      <c r="AH1236" s="93">
        <f t="shared" ca="1" si="1520"/>
        <v>22549.592717392257</v>
      </c>
      <c r="AI1236" s="93">
        <f t="shared" ca="1" si="1520"/>
        <v>22132.551749913513</v>
      </c>
      <c r="AJ1236" s="93">
        <f t="shared" ca="1" si="1520"/>
        <v>21718.986123830422</v>
      </c>
      <c r="AK1236" s="93">
        <f t="shared" ca="1" si="1520"/>
        <v>21308.866877964691</v>
      </c>
      <c r="AL1236" s="93">
        <f t="shared" ca="1" si="1520"/>
        <v>20902.165292481171</v>
      </c>
      <c r="AM1236" s="93">
        <f t="shared" ca="1" si="1520"/>
        <v>20498.852886876684</v>
      </c>
      <c r="AN1236" s="93">
        <f t="shared" ca="1" si="1520"/>
        <v>20098.901417985569</v>
      </c>
      <c r="AO1236" s="93">
        <f t="shared" ca="1" si="1520"/>
        <v>19702.282878001872</v>
      </c>
      <c r="AP1236" s="93">
        <f t="shared" ca="1" si="1520"/>
        <v>19308.969492518048</v>
      </c>
      <c r="AQ1236" s="93">
        <f t="shared" ca="1" si="1520"/>
        <v>18918.93371857992</v>
      </c>
      <c r="AR1236" s="93">
        <f t="shared" ca="1" si="1520"/>
        <v>18532.148242757939</v>
      </c>
      <c r="AS1236" s="93">
        <f t="shared" ca="1" si="1520"/>
        <v>18148.585979234478</v>
      </c>
      <c r="AT1236" s="93">
        <f t="shared" ca="1" si="1520"/>
        <v>17768.220067907048</v>
      </c>
      <c r="AU1236" s="93">
        <f t="shared" ca="1" si="1520"/>
        <v>17391.02387250734</v>
      </c>
      <c r="AV1236" s="93">
        <f t="shared" ca="1" si="1520"/>
        <v>17016.970978735964</v>
      </c>
      <c r="AW1236" s="93">
        <f t="shared" ca="1" si="1520"/>
        <v>16646.035192412688</v>
      </c>
      <c r="AX1236" s="93">
        <f t="shared" ca="1" si="1520"/>
        <v>16278.190537642104</v>
      </c>
      <c r="AY1236" s="93">
        <f t="shared" ref="AY1236:CD1236" ca="1" si="1521">SUM(AY1229:AY1230,AY1232)*$H1223/12</f>
        <v>15913.411254994608</v>
      </c>
      <c r="AZ1236" s="93">
        <f t="shared" ca="1" si="1521"/>
        <v>15551.671799702506</v>
      </c>
      <c r="BA1236" s="93">
        <f t="shared" ca="1" si="1521"/>
        <v>15192.946839871174</v>
      </c>
      <c r="BB1236" s="93">
        <f t="shared" ca="1" si="1521"/>
        <v>14837.211254705102</v>
      </c>
      <c r="BC1236" s="93">
        <f t="shared" ca="1" si="1521"/>
        <v>14484.440132748749</v>
      </c>
      <c r="BD1236" s="93">
        <f t="shared" ca="1" si="1521"/>
        <v>14134.608770142027</v>
      </c>
      <c r="BE1236" s="93">
        <f t="shared" ca="1" si="1521"/>
        <v>13787.692668890368</v>
      </c>
      <c r="BF1236" s="93">
        <f t="shared" ca="1" si="1521"/>
        <v>13443.667535149134</v>
      </c>
      <c r="BG1236" s="93">
        <f t="shared" ca="1" si="1521"/>
        <v>13102.509277522413</v>
      </c>
      <c r="BH1236" s="93">
        <f t="shared" ca="1" si="1521"/>
        <v>12764.194005375915</v>
      </c>
      <c r="BI1236" s="93">
        <f t="shared" ca="1" si="1521"/>
        <v>12428.69802716397</v>
      </c>
      <c r="BJ1236" s="93">
        <f t="shared" ca="1" si="1521"/>
        <v>12095.997848770457</v>
      </c>
      <c r="BK1236" s="93">
        <f t="shared" ca="1" si="1521"/>
        <v>11766.070171863556</v>
      </c>
      <c r="BL1236" s="93">
        <f t="shared" ca="1" si="1521"/>
        <v>11438.891892264217</v>
      </c>
      <c r="BM1236" s="93">
        <f t="shared" ca="1" si="1521"/>
        <v>11114.440098328203</v>
      </c>
      <c r="BN1236" s="93">
        <f t="shared" ca="1" si="1521"/>
        <v>10792.692069341654</v>
      </c>
      <c r="BO1236" s="93">
        <f t="shared" ca="1" si="1521"/>
        <v>10473.625273929994</v>
      </c>
      <c r="BP1236" s="93">
        <f t="shared" ca="1" si="1521"/>
        <v>10157.217368480098</v>
      </c>
      <c r="BQ1236" s="93">
        <f t="shared" ca="1" si="1521"/>
        <v>9843.4461955756178</v>
      </c>
      <c r="BR1236" s="93">
        <f t="shared" ca="1" si="1521"/>
        <v>9532.289782445343</v>
      </c>
      <c r="BS1236" s="93">
        <f t="shared" ca="1" si="1521"/>
        <v>9223.7263394244874</v>
      </c>
      <c r="BT1236" s="93">
        <f t="shared" ca="1" si="1521"/>
        <v>8917.7342584288035</v>
      </c>
      <c r="BU1236" s="93">
        <f t="shared" ca="1" si="1521"/>
        <v>8614.2921114414185</v>
      </c>
      <c r="BV1236" s="93">
        <f t="shared" ca="1" si="1521"/>
        <v>8313.378649012262</v>
      </c>
      <c r="BW1236" s="93">
        <f t="shared" ca="1" si="1521"/>
        <v>8014.9727987700135</v>
      </c>
      <c r="BX1236" s="93">
        <f t="shared" ca="1" si="1521"/>
        <v>7719.0536639464508</v>
      </c>
      <c r="BY1236" s="93">
        <f t="shared" ca="1" si="1521"/>
        <v>7425.6005219130848</v>
      </c>
      <c r="BZ1236" s="93">
        <f t="shared" ca="1" si="1521"/>
        <v>7134.5928227299983</v>
      </c>
      <c r="CA1236" s="93">
        <f t="shared" ca="1" si="1521"/>
        <v>6846.0101877067691</v>
      </c>
      <c r="CB1236" s="93">
        <f t="shared" ca="1" si="1521"/>
        <v>6559.8324079753993</v>
      </c>
      <c r="CC1236" s="93">
        <f t="shared" ca="1" si="1521"/>
        <v>6276.0394430751257</v>
      </c>
      <c r="CD1236" s="93">
        <f t="shared" ca="1" si="1521"/>
        <v>5994.6114195490218</v>
      </c>
      <c r="CE1236" s="93">
        <f t="shared" ref="CE1236:CL1236" ca="1" si="1522">SUM(CE1229:CE1230,CE1232)*$H1223/12</f>
        <v>5715.5286295523001</v>
      </c>
      <c r="CF1236" s="93">
        <f t="shared" ca="1" si="1522"/>
        <v>5438.7715294722193</v>
      </c>
      <c r="CG1236" s="93">
        <f t="shared" ca="1" si="1522"/>
        <v>5164.3207385594715</v>
      </c>
      <c r="CH1236" s="93">
        <f t="shared" ca="1" si="1522"/>
        <v>4892.1570375709971</v>
      </c>
      <c r="CI1236" s="93">
        <f t="shared" ca="1" si="1522"/>
        <v>4622.2613674240938</v>
      </c>
      <c r="CJ1236" s="93">
        <f t="shared" ca="1" si="1522"/>
        <v>4354.6148278617475</v>
      </c>
      <c r="CK1236" s="93">
        <f t="shared" ca="1" si="1522"/>
        <v>4089.1986761290877</v>
      </c>
      <c r="CL1236" s="93">
        <f t="shared" ca="1" si="1522"/>
        <v>3825.9943256608658</v>
      </c>
      <c r="CN1236" s="93"/>
      <c r="CO1236" s="93">
        <f t="shared" ref="CO1236:CX1236" ca="1" si="1523">SUM(CO1229:CO1230,CO1232)*$H1223/CO$5</f>
        <v>0</v>
      </c>
      <c r="CP1236" s="93">
        <f t="shared" ca="1" si="1523"/>
        <v>-1098.9485903751199</v>
      </c>
      <c r="CQ1236" s="93">
        <f t="shared" ca="1" si="1523"/>
        <v>-1126.4223051344979</v>
      </c>
      <c r="CR1236" s="93">
        <f t="shared" ca="1" si="1523"/>
        <v>-1154.5828627628605</v>
      </c>
      <c r="CS1236" s="93">
        <f t="shared" ca="1" si="1523"/>
        <v>-1183.4474343319318</v>
      </c>
      <c r="CT1236" s="93">
        <f t="shared" ca="1" si="1523"/>
        <v>-1213.0336201902301</v>
      </c>
      <c r="CU1236" s="93">
        <f t="shared" ca="1" si="1523"/>
        <v>-1243.359460694986</v>
      </c>
      <c r="CV1236" s="93">
        <f t="shared" ca="1" si="1523"/>
        <v>-1274.4434472123605</v>
      </c>
      <c r="CW1236" s="93">
        <f t="shared" ca="1" si="1523"/>
        <v>-1306.3045333926696</v>
      </c>
      <c r="CX1236" s="93">
        <f t="shared" ca="1" si="1523"/>
        <v>-1338.9621467274865</v>
      </c>
      <c r="CY1236" s="93">
        <f ca="1">SUM(CY1229:CY1230,CY1232)*$H1223/CL$5</f>
        <v>-457.47873346522448</v>
      </c>
      <c r="CZ1236" s="93">
        <f t="shared" ref="CZ1236:DL1236" ca="1" si="1524">SUM(CZ1229:CZ1230,CZ1232)*$H1223/CZ$5</f>
        <v>-1383.8731687323041</v>
      </c>
      <c r="DA1236" s="93">
        <f t="shared" ca="1" si="1524"/>
        <v>-1418.4699979506115</v>
      </c>
      <c r="DB1236" s="93">
        <f t="shared" ca="1" si="1524"/>
        <v>-1453.9317478993769</v>
      </c>
      <c r="DC1236" s="93">
        <f t="shared" ca="1" si="1524"/>
        <v>-1490.2800415968613</v>
      </c>
      <c r="DD1236" s="93">
        <f t="shared" ca="1" si="1524"/>
        <v>-1527.5370426367826</v>
      </c>
      <c r="DE1236" s="93">
        <f t="shared" ca="1" si="1524"/>
        <v>-1565.7254687027023</v>
      </c>
      <c r="DF1236" s="93">
        <f t="shared" ca="1" si="1524"/>
        <v>-1604.8686054202699</v>
      </c>
      <c r="DG1236" s="93">
        <f t="shared" ca="1" si="1524"/>
        <v>-1644.9903205557764</v>
      </c>
      <c r="DH1236" s="93">
        <f t="shared" ca="1" si="1524"/>
        <v>-1686.1150785696709</v>
      </c>
      <c r="DI1236" s="93">
        <f t="shared" ca="1" si="1524"/>
        <v>-1728.2679555339125</v>
      </c>
      <c r="DJ1236" s="93">
        <f t="shared" ca="1" si="1524"/>
        <v>-1771.4746544222603</v>
      </c>
      <c r="DK1236" s="93">
        <f t="shared" ca="1" si="1524"/>
        <v>-1815.7615207828167</v>
      </c>
      <c r="DL1236" s="93">
        <f t="shared" ca="1" si="1524"/>
        <v>-1861.1555588023873</v>
      </c>
    </row>
    <row r="1237" spans="1:116" x14ac:dyDescent="0.4">
      <c r="A1237" s="99"/>
      <c r="B1237" s="57"/>
      <c r="C1237" s="57"/>
      <c r="D1237" t="s">
        <v>770</v>
      </c>
      <c r="E1237" t="str">
        <f t="shared" si="1501"/>
        <v>1237 LAMORT-S</v>
      </c>
      <c r="G1237" s="125"/>
      <c r="R1237"/>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c r="BP1237" s="1"/>
      <c r="BQ1237" s="1"/>
      <c r="BR1237" s="1"/>
      <c r="BS1237" s="1"/>
      <c r="BT1237" s="1"/>
      <c r="BU1237" s="1"/>
      <c r="BV1237" s="1"/>
      <c r="BW1237" s="1"/>
      <c r="BX1237" s="1"/>
      <c r="BY1237" s="1"/>
      <c r="BZ1237" s="1"/>
      <c r="CA1237" s="1"/>
      <c r="CB1237" s="1"/>
      <c r="CC1237" s="1"/>
      <c r="CD1237" s="1"/>
      <c r="CE1237" s="1"/>
      <c r="CF1237" s="1"/>
      <c r="CG1237" s="1"/>
      <c r="CH1237" s="1"/>
      <c r="CI1237" s="1"/>
      <c r="CJ1237" s="1"/>
      <c r="CK1237" s="1"/>
      <c r="CL1237" s="1"/>
      <c r="CO1237" s="1"/>
      <c r="CP1237" s="1"/>
      <c r="CQ1237" s="1"/>
      <c r="CR1237" s="1"/>
      <c r="CS1237" s="1"/>
      <c r="CT1237" s="1"/>
      <c r="CU1237" s="1"/>
      <c r="CV1237" s="1"/>
      <c r="CW1237" s="1"/>
      <c r="CX1237" s="1"/>
      <c r="CY1237" s="1"/>
      <c r="CZ1237" s="1"/>
      <c r="DA1237" s="1"/>
      <c r="DB1237" s="1"/>
      <c r="DC1237" s="1"/>
      <c r="DD1237" s="1"/>
      <c r="DE1237" s="1"/>
      <c r="DF1237" s="1"/>
      <c r="DG1237" s="1"/>
      <c r="DH1237" s="1"/>
      <c r="DI1237" s="1"/>
      <c r="DJ1237" s="1"/>
      <c r="DK1237" s="1"/>
      <c r="DL1237" s="1"/>
    </row>
    <row r="1238" spans="1:116" x14ac:dyDescent="0.4">
      <c r="A1238" s="99"/>
      <c r="B1238" s="57"/>
      <c r="C1238" s="57"/>
      <c r="D1238" t="s">
        <v>770</v>
      </c>
      <c r="E1238" t="str">
        <f>ROW()&amp;" "&amp;D1238</f>
        <v>1238 LAMORT-S</v>
      </c>
      <c r="G1238" s="95" t="s">
        <v>309</v>
      </c>
      <c r="R1238"/>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c r="BP1238" s="1"/>
      <c r="BQ1238" s="1"/>
      <c r="BR1238" s="1"/>
      <c r="BS1238" s="1"/>
      <c r="BT1238" s="1"/>
      <c r="BU1238" s="1"/>
      <c r="BV1238" s="1"/>
      <c r="BW1238" s="1"/>
      <c r="BX1238" s="1"/>
      <c r="BY1238" s="1"/>
      <c r="BZ1238" s="1"/>
      <c r="CA1238" s="1"/>
      <c r="CB1238" s="1"/>
      <c r="CC1238" s="1"/>
      <c r="CD1238" s="1"/>
      <c r="CE1238" s="1"/>
      <c r="CF1238" s="1"/>
      <c r="CG1238" s="1"/>
      <c r="CH1238" s="1"/>
      <c r="CI1238" s="1"/>
      <c r="CJ1238" s="1"/>
      <c r="CK1238" s="1"/>
      <c r="CL1238" s="1"/>
      <c r="CO1238" s="1"/>
      <c r="CP1238" s="1"/>
      <c r="CQ1238" s="1"/>
      <c r="CR1238" s="1"/>
      <c r="CS1238" s="1"/>
      <c r="CT1238" s="1"/>
      <c r="CU1238" s="1"/>
      <c r="CV1238" s="1"/>
      <c r="CW1238" s="1"/>
      <c r="CX1238" s="1"/>
      <c r="CY1238" s="1"/>
      <c r="CZ1238" s="1"/>
      <c r="DA1238" s="1"/>
      <c r="DB1238" s="1"/>
      <c r="DC1238" s="1"/>
      <c r="DD1238" s="1"/>
      <c r="DE1238" s="1"/>
      <c r="DF1238" s="1"/>
      <c r="DG1238" s="1"/>
      <c r="DH1238" s="1"/>
      <c r="DI1238" s="1"/>
      <c r="DJ1238" s="1"/>
      <c r="DK1238" s="1"/>
      <c r="DL1238" s="1"/>
    </row>
    <row r="1239" spans="1:116" x14ac:dyDescent="0.4">
      <c r="A1239" s="99"/>
      <c r="B1239" s="57"/>
      <c r="C1239" t="s">
        <v>235</v>
      </c>
      <c r="D1239" t="s">
        <v>770</v>
      </c>
      <c r="E1239" t="str">
        <f>ROW()&amp;" "&amp;D1239</f>
        <v>1239 LAMORT-S</v>
      </c>
      <c r="G1239" s="158" t="str">
        <f>G1230</f>
        <v>New loans originated - Volume driven amortizing loan - no defaults</v>
      </c>
      <c r="K1239" s="53">
        <f t="shared" ref="K1239:P1241" ca="1" si="1525">SUMIF($3:$3,K$2,1239:1239)</f>
        <v>-6000000</v>
      </c>
      <c r="L1239" s="53">
        <f t="shared" ca="1" si="1525"/>
        <v>-6000000</v>
      </c>
      <c r="M1239" s="53">
        <f t="shared" ca="1" si="1525"/>
        <v>-6000000</v>
      </c>
      <c r="N1239" s="53">
        <f t="shared" ca="1" si="1525"/>
        <v>-6000000</v>
      </c>
      <c r="O1239" s="53">
        <f t="shared" ca="1" si="1525"/>
        <v>-6000000</v>
      </c>
      <c r="P1239" s="53">
        <f t="shared" ca="1" si="1525"/>
        <v>-6000000</v>
      </c>
      <c r="R1239"/>
      <c r="S1239" s="62">
        <f t="shared" ref="S1239:AX1239" ca="1" si="1526">-S1230</f>
        <v>-500000</v>
      </c>
      <c r="T1239" s="62">
        <f t="shared" ca="1" si="1526"/>
        <v>-500000</v>
      </c>
      <c r="U1239" s="62">
        <f t="shared" ca="1" si="1526"/>
        <v>-500000</v>
      </c>
      <c r="V1239" s="62">
        <f t="shared" ca="1" si="1526"/>
        <v>-500000</v>
      </c>
      <c r="W1239" s="62">
        <f t="shared" ca="1" si="1526"/>
        <v>-500000</v>
      </c>
      <c r="X1239" s="62">
        <f t="shared" ca="1" si="1526"/>
        <v>-500000</v>
      </c>
      <c r="Y1239" s="62">
        <f t="shared" ca="1" si="1526"/>
        <v>-500000</v>
      </c>
      <c r="Z1239" s="62">
        <f t="shared" ca="1" si="1526"/>
        <v>-500000</v>
      </c>
      <c r="AA1239" s="62">
        <f t="shared" ca="1" si="1526"/>
        <v>-500000</v>
      </c>
      <c r="AB1239" s="62">
        <f t="shared" ca="1" si="1526"/>
        <v>-500000</v>
      </c>
      <c r="AC1239" s="62">
        <f t="shared" ca="1" si="1526"/>
        <v>-500000</v>
      </c>
      <c r="AD1239" s="62">
        <f t="shared" ca="1" si="1526"/>
        <v>-500000</v>
      </c>
      <c r="AE1239" s="62">
        <f t="shared" ca="1" si="1526"/>
        <v>-500000</v>
      </c>
      <c r="AF1239" s="62">
        <f t="shared" ca="1" si="1526"/>
        <v>-500000</v>
      </c>
      <c r="AG1239" s="62">
        <f t="shared" ca="1" si="1526"/>
        <v>-500000</v>
      </c>
      <c r="AH1239" s="62">
        <f t="shared" ca="1" si="1526"/>
        <v>-500000</v>
      </c>
      <c r="AI1239" s="62">
        <f t="shared" ca="1" si="1526"/>
        <v>-500000</v>
      </c>
      <c r="AJ1239" s="62">
        <f t="shared" ca="1" si="1526"/>
        <v>-500000</v>
      </c>
      <c r="AK1239" s="62">
        <f t="shared" ca="1" si="1526"/>
        <v>-500000</v>
      </c>
      <c r="AL1239" s="62">
        <f t="shared" ca="1" si="1526"/>
        <v>-500000</v>
      </c>
      <c r="AM1239" s="62">
        <f t="shared" ca="1" si="1526"/>
        <v>-500000</v>
      </c>
      <c r="AN1239" s="62">
        <f t="shared" ca="1" si="1526"/>
        <v>-500000</v>
      </c>
      <c r="AO1239" s="62">
        <f t="shared" ca="1" si="1526"/>
        <v>-500000</v>
      </c>
      <c r="AP1239" s="62">
        <f t="shared" ca="1" si="1526"/>
        <v>-500000</v>
      </c>
      <c r="AQ1239" s="62">
        <f t="shared" ca="1" si="1526"/>
        <v>-500000</v>
      </c>
      <c r="AR1239" s="62">
        <f t="shared" ca="1" si="1526"/>
        <v>-500000</v>
      </c>
      <c r="AS1239" s="62">
        <f t="shared" ca="1" si="1526"/>
        <v>-500000</v>
      </c>
      <c r="AT1239" s="62">
        <f t="shared" ca="1" si="1526"/>
        <v>-500000</v>
      </c>
      <c r="AU1239" s="62">
        <f t="shared" ca="1" si="1526"/>
        <v>-500000</v>
      </c>
      <c r="AV1239" s="62">
        <f t="shared" ca="1" si="1526"/>
        <v>-500000</v>
      </c>
      <c r="AW1239" s="62">
        <f t="shared" ca="1" si="1526"/>
        <v>-500000</v>
      </c>
      <c r="AX1239" s="62">
        <f t="shared" ca="1" si="1526"/>
        <v>-500000</v>
      </c>
      <c r="AY1239" s="62">
        <f t="shared" ref="AY1239:CD1239" ca="1" si="1527">-AY1230</f>
        <v>-500000</v>
      </c>
      <c r="AZ1239" s="62">
        <f t="shared" ca="1" si="1527"/>
        <v>-500000</v>
      </c>
      <c r="BA1239" s="62">
        <f t="shared" ca="1" si="1527"/>
        <v>-500000</v>
      </c>
      <c r="BB1239" s="62">
        <f t="shared" ca="1" si="1527"/>
        <v>-500000</v>
      </c>
      <c r="BC1239" s="62">
        <f t="shared" ca="1" si="1527"/>
        <v>-500000</v>
      </c>
      <c r="BD1239" s="62">
        <f t="shared" ca="1" si="1527"/>
        <v>-500000</v>
      </c>
      <c r="BE1239" s="62">
        <f t="shared" ca="1" si="1527"/>
        <v>-500000</v>
      </c>
      <c r="BF1239" s="62">
        <f t="shared" ca="1" si="1527"/>
        <v>-500000</v>
      </c>
      <c r="BG1239" s="62">
        <f t="shared" ca="1" si="1527"/>
        <v>-500000</v>
      </c>
      <c r="BH1239" s="62">
        <f t="shared" ca="1" si="1527"/>
        <v>-500000</v>
      </c>
      <c r="BI1239" s="62">
        <f t="shared" ca="1" si="1527"/>
        <v>-500000</v>
      </c>
      <c r="BJ1239" s="62">
        <f t="shared" ca="1" si="1527"/>
        <v>-500000</v>
      </c>
      <c r="BK1239" s="62">
        <f t="shared" ca="1" si="1527"/>
        <v>-500000</v>
      </c>
      <c r="BL1239" s="62">
        <f t="shared" ca="1" si="1527"/>
        <v>-500000</v>
      </c>
      <c r="BM1239" s="62">
        <f t="shared" ca="1" si="1527"/>
        <v>-500000</v>
      </c>
      <c r="BN1239" s="62">
        <f t="shared" ca="1" si="1527"/>
        <v>-500000</v>
      </c>
      <c r="BO1239" s="62">
        <f t="shared" ca="1" si="1527"/>
        <v>-500000</v>
      </c>
      <c r="BP1239" s="62">
        <f t="shared" ca="1" si="1527"/>
        <v>-500000</v>
      </c>
      <c r="BQ1239" s="62">
        <f t="shared" ca="1" si="1527"/>
        <v>-500000</v>
      </c>
      <c r="BR1239" s="62">
        <f t="shared" ca="1" si="1527"/>
        <v>-500000</v>
      </c>
      <c r="BS1239" s="62">
        <f t="shared" ca="1" si="1527"/>
        <v>-500000</v>
      </c>
      <c r="BT1239" s="62">
        <f t="shared" ca="1" si="1527"/>
        <v>-500000</v>
      </c>
      <c r="BU1239" s="62">
        <f t="shared" ca="1" si="1527"/>
        <v>-500000</v>
      </c>
      <c r="BV1239" s="62">
        <f t="shared" ca="1" si="1527"/>
        <v>-500000</v>
      </c>
      <c r="BW1239" s="62">
        <f t="shared" ca="1" si="1527"/>
        <v>-500000</v>
      </c>
      <c r="BX1239" s="62">
        <f t="shared" ca="1" si="1527"/>
        <v>-500000</v>
      </c>
      <c r="BY1239" s="62">
        <f t="shared" ca="1" si="1527"/>
        <v>-500000</v>
      </c>
      <c r="BZ1239" s="62">
        <f t="shared" ca="1" si="1527"/>
        <v>-500000</v>
      </c>
      <c r="CA1239" s="62">
        <f t="shared" ca="1" si="1527"/>
        <v>-500000</v>
      </c>
      <c r="CB1239" s="62">
        <f t="shared" ca="1" si="1527"/>
        <v>-500000</v>
      </c>
      <c r="CC1239" s="62">
        <f t="shared" ca="1" si="1527"/>
        <v>-500000</v>
      </c>
      <c r="CD1239" s="62">
        <f t="shared" ca="1" si="1527"/>
        <v>-500000</v>
      </c>
      <c r="CE1239" s="62">
        <f t="shared" ref="CE1239:CL1239" ca="1" si="1528">-CE1230</f>
        <v>-500000</v>
      </c>
      <c r="CF1239" s="62">
        <f t="shared" ca="1" si="1528"/>
        <v>-500000</v>
      </c>
      <c r="CG1239" s="62">
        <f t="shared" ca="1" si="1528"/>
        <v>-500000</v>
      </c>
      <c r="CH1239" s="62">
        <f t="shared" ca="1" si="1528"/>
        <v>-500000</v>
      </c>
      <c r="CI1239" s="62">
        <f t="shared" ca="1" si="1528"/>
        <v>-500000</v>
      </c>
      <c r="CJ1239" s="62">
        <f t="shared" ca="1" si="1528"/>
        <v>-500000</v>
      </c>
      <c r="CK1239" s="62">
        <f t="shared" ca="1" si="1528"/>
        <v>-500000</v>
      </c>
      <c r="CL1239" s="62">
        <f t="shared" ca="1" si="1528"/>
        <v>-500000</v>
      </c>
      <c r="CO1239" s="62">
        <f t="shared" ref="CO1239:DK1239" ca="1" si="1529">-CO1230</f>
        <v>0</v>
      </c>
      <c r="CP1239" s="62">
        <f t="shared" ca="1" si="1529"/>
        <v>0</v>
      </c>
      <c r="CQ1239" s="62">
        <f t="shared" ca="1" si="1529"/>
        <v>0</v>
      </c>
      <c r="CR1239" s="62">
        <f t="shared" ca="1" si="1529"/>
        <v>0</v>
      </c>
      <c r="CS1239" s="62">
        <f t="shared" ca="1" si="1529"/>
        <v>0</v>
      </c>
      <c r="CT1239" s="62">
        <f t="shared" ca="1" si="1529"/>
        <v>0</v>
      </c>
      <c r="CU1239" s="62">
        <f t="shared" ca="1" si="1529"/>
        <v>0</v>
      </c>
      <c r="CV1239" s="62">
        <f t="shared" ca="1" si="1529"/>
        <v>0</v>
      </c>
      <c r="CW1239" s="62">
        <f t="shared" ca="1" si="1529"/>
        <v>0</v>
      </c>
      <c r="CX1239" s="62">
        <f t="shared" ca="1" si="1529"/>
        <v>0</v>
      </c>
      <c r="CY1239" s="62">
        <f t="shared" ca="1" si="1529"/>
        <v>0</v>
      </c>
      <c r="CZ1239" s="62">
        <f t="shared" ca="1" si="1529"/>
        <v>0</v>
      </c>
      <c r="DA1239" s="62">
        <f t="shared" ca="1" si="1529"/>
        <v>0</v>
      </c>
      <c r="DB1239" s="62">
        <f t="shared" ca="1" si="1529"/>
        <v>0</v>
      </c>
      <c r="DC1239" s="62">
        <f t="shared" ca="1" si="1529"/>
        <v>0</v>
      </c>
      <c r="DD1239" s="62">
        <f t="shared" ca="1" si="1529"/>
        <v>0</v>
      </c>
      <c r="DE1239" s="62">
        <f t="shared" ca="1" si="1529"/>
        <v>0</v>
      </c>
      <c r="DF1239" s="62">
        <f t="shared" ca="1" si="1529"/>
        <v>0</v>
      </c>
      <c r="DG1239" s="62">
        <f t="shared" ca="1" si="1529"/>
        <v>0</v>
      </c>
      <c r="DH1239" s="62">
        <f t="shared" ca="1" si="1529"/>
        <v>0</v>
      </c>
      <c r="DI1239" s="62">
        <f t="shared" ca="1" si="1529"/>
        <v>0</v>
      </c>
      <c r="DJ1239" s="62">
        <f t="shared" ca="1" si="1529"/>
        <v>0</v>
      </c>
      <c r="DK1239" s="62">
        <f t="shared" ca="1" si="1529"/>
        <v>0</v>
      </c>
      <c r="DL1239" s="62">
        <f t="shared" ref="DL1239" ca="1" si="1530">-DL1230</f>
        <v>0</v>
      </c>
    </row>
    <row r="1240" spans="1:116" x14ac:dyDescent="0.4">
      <c r="A1240" s="99"/>
      <c r="B1240" s="57"/>
      <c r="C1240" t="s">
        <v>235</v>
      </c>
      <c r="D1240" t="s">
        <v>770</v>
      </c>
      <c r="E1240" t="str">
        <f>ROW()&amp;" "&amp;D1240</f>
        <v>1240 LAMORT-S</v>
      </c>
      <c r="G1240" s="158" t="str">
        <f>G1232</f>
        <v>Prepayment - Volume driven amortizing loan - no defaults</v>
      </c>
      <c r="K1240" s="53">
        <f t="shared" si="1525"/>
        <v>0</v>
      </c>
      <c r="L1240" s="53">
        <f t="shared" si="1525"/>
        <v>0</v>
      </c>
      <c r="M1240" s="53">
        <f t="shared" si="1525"/>
        <v>0</v>
      </c>
      <c r="N1240" s="53">
        <f t="shared" si="1525"/>
        <v>0</v>
      </c>
      <c r="O1240" s="53">
        <f t="shared" si="1525"/>
        <v>0</v>
      </c>
      <c r="P1240" s="53">
        <f t="shared" si="1525"/>
        <v>0</v>
      </c>
      <c r="R1240"/>
      <c r="S1240" s="62">
        <f t="shared" ref="S1240:AX1240" si="1531">-S1232</f>
        <v>0</v>
      </c>
      <c r="T1240" s="62">
        <f t="shared" si="1531"/>
        <v>0</v>
      </c>
      <c r="U1240" s="62">
        <f t="shared" si="1531"/>
        <v>0</v>
      </c>
      <c r="V1240" s="62">
        <f t="shared" si="1531"/>
        <v>0</v>
      </c>
      <c r="W1240" s="62">
        <f t="shared" si="1531"/>
        <v>0</v>
      </c>
      <c r="X1240" s="62">
        <f t="shared" si="1531"/>
        <v>0</v>
      </c>
      <c r="Y1240" s="62">
        <f t="shared" si="1531"/>
        <v>0</v>
      </c>
      <c r="Z1240" s="62">
        <f t="shared" si="1531"/>
        <v>0</v>
      </c>
      <c r="AA1240" s="62">
        <f t="shared" si="1531"/>
        <v>0</v>
      </c>
      <c r="AB1240" s="62">
        <f t="shared" si="1531"/>
        <v>0</v>
      </c>
      <c r="AC1240" s="62">
        <f t="shared" si="1531"/>
        <v>0</v>
      </c>
      <c r="AD1240" s="62">
        <f t="shared" si="1531"/>
        <v>0</v>
      </c>
      <c r="AE1240" s="62">
        <f t="shared" si="1531"/>
        <v>0</v>
      </c>
      <c r="AF1240" s="62">
        <f t="shared" si="1531"/>
        <v>0</v>
      </c>
      <c r="AG1240" s="62">
        <f t="shared" si="1531"/>
        <v>0</v>
      </c>
      <c r="AH1240" s="62">
        <f t="shared" si="1531"/>
        <v>0</v>
      </c>
      <c r="AI1240" s="62">
        <f t="shared" si="1531"/>
        <v>0</v>
      </c>
      <c r="AJ1240" s="62">
        <f t="shared" si="1531"/>
        <v>0</v>
      </c>
      <c r="AK1240" s="62">
        <f t="shared" si="1531"/>
        <v>0</v>
      </c>
      <c r="AL1240" s="62">
        <f t="shared" si="1531"/>
        <v>0</v>
      </c>
      <c r="AM1240" s="62">
        <f t="shared" si="1531"/>
        <v>0</v>
      </c>
      <c r="AN1240" s="62">
        <f t="shared" si="1531"/>
        <v>0</v>
      </c>
      <c r="AO1240" s="62">
        <f t="shared" si="1531"/>
        <v>0</v>
      </c>
      <c r="AP1240" s="62">
        <f t="shared" si="1531"/>
        <v>0</v>
      </c>
      <c r="AQ1240" s="62">
        <f t="shared" si="1531"/>
        <v>0</v>
      </c>
      <c r="AR1240" s="62">
        <f t="shared" si="1531"/>
        <v>0</v>
      </c>
      <c r="AS1240" s="62">
        <f t="shared" si="1531"/>
        <v>0</v>
      </c>
      <c r="AT1240" s="62">
        <f t="shared" si="1531"/>
        <v>0</v>
      </c>
      <c r="AU1240" s="62">
        <f t="shared" si="1531"/>
        <v>0</v>
      </c>
      <c r="AV1240" s="62">
        <f t="shared" si="1531"/>
        <v>0</v>
      </c>
      <c r="AW1240" s="62">
        <f t="shared" si="1531"/>
        <v>0</v>
      </c>
      <c r="AX1240" s="62">
        <f t="shared" si="1531"/>
        <v>0</v>
      </c>
      <c r="AY1240" s="62">
        <f t="shared" ref="AY1240:CD1240" si="1532">-AY1232</f>
        <v>0</v>
      </c>
      <c r="AZ1240" s="62">
        <f t="shared" si="1532"/>
        <v>0</v>
      </c>
      <c r="BA1240" s="62">
        <f t="shared" si="1532"/>
        <v>0</v>
      </c>
      <c r="BB1240" s="62">
        <f t="shared" si="1532"/>
        <v>0</v>
      </c>
      <c r="BC1240" s="62">
        <f t="shared" si="1532"/>
        <v>0</v>
      </c>
      <c r="BD1240" s="62">
        <f t="shared" si="1532"/>
        <v>0</v>
      </c>
      <c r="BE1240" s="62">
        <f t="shared" si="1532"/>
        <v>0</v>
      </c>
      <c r="BF1240" s="62">
        <f t="shared" si="1532"/>
        <v>0</v>
      </c>
      <c r="BG1240" s="62">
        <f t="shared" si="1532"/>
        <v>0</v>
      </c>
      <c r="BH1240" s="62">
        <f t="shared" si="1532"/>
        <v>0</v>
      </c>
      <c r="BI1240" s="62">
        <f t="shared" si="1532"/>
        <v>0</v>
      </c>
      <c r="BJ1240" s="62">
        <f t="shared" si="1532"/>
        <v>0</v>
      </c>
      <c r="BK1240" s="62">
        <f t="shared" si="1532"/>
        <v>0</v>
      </c>
      <c r="BL1240" s="62">
        <f t="shared" si="1532"/>
        <v>0</v>
      </c>
      <c r="BM1240" s="62">
        <f t="shared" si="1532"/>
        <v>0</v>
      </c>
      <c r="BN1240" s="62">
        <f t="shared" si="1532"/>
        <v>0</v>
      </c>
      <c r="BO1240" s="62">
        <f t="shared" si="1532"/>
        <v>0</v>
      </c>
      <c r="BP1240" s="62">
        <f t="shared" si="1532"/>
        <v>0</v>
      </c>
      <c r="BQ1240" s="62">
        <f t="shared" si="1532"/>
        <v>0</v>
      </c>
      <c r="BR1240" s="62">
        <f t="shared" si="1532"/>
        <v>0</v>
      </c>
      <c r="BS1240" s="62">
        <f t="shared" si="1532"/>
        <v>0</v>
      </c>
      <c r="BT1240" s="62">
        <f t="shared" si="1532"/>
        <v>0</v>
      </c>
      <c r="BU1240" s="62">
        <f t="shared" si="1532"/>
        <v>0</v>
      </c>
      <c r="BV1240" s="62">
        <f t="shared" si="1532"/>
        <v>0</v>
      </c>
      <c r="BW1240" s="62">
        <f t="shared" si="1532"/>
        <v>0</v>
      </c>
      <c r="BX1240" s="62">
        <f t="shared" si="1532"/>
        <v>0</v>
      </c>
      <c r="BY1240" s="62">
        <f t="shared" si="1532"/>
        <v>0</v>
      </c>
      <c r="BZ1240" s="62">
        <f t="shared" si="1532"/>
        <v>0</v>
      </c>
      <c r="CA1240" s="62">
        <f t="shared" si="1532"/>
        <v>0</v>
      </c>
      <c r="CB1240" s="62">
        <f t="shared" si="1532"/>
        <v>0</v>
      </c>
      <c r="CC1240" s="62">
        <f t="shared" si="1532"/>
        <v>0</v>
      </c>
      <c r="CD1240" s="62">
        <f t="shared" si="1532"/>
        <v>0</v>
      </c>
      <c r="CE1240" s="62">
        <f t="shared" ref="CE1240:CL1240" si="1533">-CE1232</f>
        <v>0</v>
      </c>
      <c r="CF1240" s="62">
        <f t="shared" si="1533"/>
        <v>0</v>
      </c>
      <c r="CG1240" s="62">
        <f t="shared" si="1533"/>
        <v>0</v>
      </c>
      <c r="CH1240" s="62">
        <f t="shared" si="1533"/>
        <v>0</v>
      </c>
      <c r="CI1240" s="62">
        <f t="shared" si="1533"/>
        <v>0</v>
      </c>
      <c r="CJ1240" s="62">
        <f t="shared" si="1533"/>
        <v>0</v>
      </c>
      <c r="CK1240" s="62">
        <f t="shared" si="1533"/>
        <v>0</v>
      </c>
      <c r="CL1240" s="62">
        <f t="shared" si="1533"/>
        <v>0</v>
      </c>
      <c r="CO1240" s="62">
        <f t="shared" ref="CO1240:DK1240" si="1534">-CO1232</f>
        <v>0</v>
      </c>
      <c r="CP1240" s="62">
        <f t="shared" si="1534"/>
        <v>0</v>
      </c>
      <c r="CQ1240" s="62">
        <f t="shared" si="1534"/>
        <v>0</v>
      </c>
      <c r="CR1240" s="62">
        <f t="shared" si="1534"/>
        <v>0</v>
      </c>
      <c r="CS1240" s="62">
        <f t="shared" si="1534"/>
        <v>0</v>
      </c>
      <c r="CT1240" s="62">
        <f t="shared" si="1534"/>
        <v>0</v>
      </c>
      <c r="CU1240" s="62">
        <f t="shared" si="1534"/>
        <v>0</v>
      </c>
      <c r="CV1240" s="62">
        <f t="shared" si="1534"/>
        <v>0</v>
      </c>
      <c r="CW1240" s="62">
        <f t="shared" si="1534"/>
        <v>0</v>
      </c>
      <c r="CX1240" s="62">
        <f t="shared" si="1534"/>
        <v>0</v>
      </c>
      <c r="CY1240" s="62">
        <f t="shared" si="1534"/>
        <v>0</v>
      </c>
      <c r="CZ1240" s="62">
        <f t="shared" si="1534"/>
        <v>0</v>
      </c>
      <c r="DA1240" s="62">
        <f t="shared" si="1534"/>
        <v>0</v>
      </c>
      <c r="DB1240" s="62">
        <f t="shared" si="1534"/>
        <v>0</v>
      </c>
      <c r="DC1240" s="62">
        <f t="shared" si="1534"/>
        <v>0</v>
      </c>
      <c r="DD1240" s="62">
        <f t="shared" si="1534"/>
        <v>0</v>
      </c>
      <c r="DE1240" s="62">
        <f t="shared" si="1534"/>
        <v>0</v>
      </c>
      <c r="DF1240" s="62">
        <f t="shared" si="1534"/>
        <v>0</v>
      </c>
      <c r="DG1240" s="62">
        <f t="shared" si="1534"/>
        <v>0</v>
      </c>
      <c r="DH1240" s="62">
        <f t="shared" si="1534"/>
        <v>0</v>
      </c>
      <c r="DI1240" s="62">
        <f t="shared" si="1534"/>
        <v>0</v>
      </c>
      <c r="DJ1240" s="62">
        <f t="shared" si="1534"/>
        <v>0</v>
      </c>
      <c r="DK1240" s="62">
        <f t="shared" si="1534"/>
        <v>0</v>
      </c>
      <c r="DL1240" s="62">
        <f t="shared" ref="DL1240" si="1535">-DL1232</f>
        <v>0</v>
      </c>
    </row>
    <row r="1241" spans="1:116" x14ac:dyDescent="0.4">
      <c r="A1241" s="99"/>
      <c r="B1241" s="57"/>
      <c r="C1241" t="s">
        <v>235</v>
      </c>
      <c r="D1241" t="s">
        <v>770</v>
      </c>
      <c r="E1241" t="str">
        <f>ROW()&amp;" "&amp;D1241</f>
        <v>1241 LAMORT-S</v>
      </c>
      <c r="G1241" s="158" t="str">
        <f>G1233</f>
        <v>Principal payments - Volume driven amortizing loan - no defaults</v>
      </c>
      <c r="K1241" s="53">
        <f t="shared" ca="1" si="1525"/>
        <v>3641376.6868589474</v>
      </c>
      <c r="L1241" s="53">
        <f t="shared" ca="1" si="1525"/>
        <v>6588351.2669114629</v>
      </c>
      <c r="M1241" s="53">
        <f t="shared" ca="1" si="1525"/>
        <v>6532139.230299741</v>
      </c>
      <c r="N1241" s="53">
        <f t="shared" ca="1" si="1525"/>
        <v>6481297.7830582494</v>
      </c>
      <c r="O1241" s="53">
        <f t="shared" ca="1" si="1525"/>
        <v>6435313.8103467869</v>
      </c>
      <c r="P1241" s="53">
        <f t="shared" ca="1" si="1525"/>
        <v>6393723.2211512271</v>
      </c>
      <c r="R1241"/>
      <c r="S1241" s="62">
        <f t="shared" ref="S1241:AX1241" ca="1" si="1536">-S1233</f>
        <v>48124.610281671463</v>
      </c>
      <c r="T1241" s="62">
        <f t="shared" ca="1" si="1536"/>
        <v>95848.18214432901</v>
      </c>
      <c r="U1241" s="62">
        <f t="shared" ca="1" si="1536"/>
        <v>143174.05757479771</v>
      </c>
      <c r="V1241" s="62">
        <f t="shared" ca="1" si="1536"/>
        <v>190105.55071001255</v>
      </c>
      <c r="W1241" s="62">
        <f t="shared" ca="1" si="1536"/>
        <v>236645.94806910056</v>
      </c>
      <c r="X1241" s="62">
        <f t="shared" ca="1" si="1536"/>
        <v>282798.50878352951</v>
      </c>
      <c r="Y1241" s="62">
        <f t="shared" ca="1" si="1536"/>
        <v>328566.46482533828</v>
      </c>
      <c r="Z1241" s="62">
        <f t="shared" ca="1" si="1536"/>
        <v>373953.02123346523</v>
      </c>
      <c r="AA1241" s="62">
        <f t="shared" ca="1" si="1536"/>
        <v>418961.35633819114</v>
      </c>
      <c r="AB1241" s="62">
        <f t="shared" ca="1" si="1536"/>
        <v>463594.62198371097</v>
      </c>
      <c r="AC1241" s="62">
        <f t="shared" ca="1" si="1536"/>
        <v>507855.94374885148</v>
      </c>
      <c r="AD1241" s="62">
        <f t="shared" ca="1" si="1536"/>
        <v>551748.4211659492</v>
      </c>
      <c r="AE1241" s="62">
        <f t="shared" ca="1" si="1536"/>
        <v>551317.18432289956</v>
      </c>
      <c r="AF1241" s="62">
        <f t="shared" ca="1" si="1536"/>
        <v>550889.5411202088</v>
      </c>
      <c r="AG1241" s="62">
        <f t="shared" ca="1" si="1536"/>
        <v>550465.4616108737</v>
      </c>
      <c r="AH1241" s="62">
        <f t="shared" ca="1" si="1536"/>
        <v>550044.91609744972</v>
      </c>
      <c r="AI1241" s="62">
        <f t="shared" ca="1" si="1536"/>
        <v>549627.87512997095</v>
      </c>
      <c r="AJ1241" s="62">
        <f t="shared" ca="1" si="1536"/>
        <v>549214.3095038879</v>
      </c>
      <c r="AK1241" s="62">
        <f t="shared" ca="1" si="1536"/>
        <v>548804.19025802216</v>
      </c>
      <c r="AL1241" s="62">
        <f t="shared" ca="1" si="1536"/>
        <v>548397.48867253866</v>
      </c>
      <c r="AM1241" s="62">
        <f t="shared" ca="1" si="1536"/>
        <v>547994.17626693414</v>
      </c>
      <c r="AN1241" s="62">
        <f t="shared" ca="1" si="1536"/>
        <v>547594.22479804303</v>
      </c>
      <c r="AO1241" s="62">
        <f t="shared" ca="1" si="1536"/>
        <v>547197.60625805939</v>
      </c>
      <c r="AP1241" s="62">
        <f t="shared" ca="1" si="1536"/>
        <v>546804.29287257546</v>
      </c>
      <c r="AQ1241" s="62">
        <f t="shared" ca="1" si="1536"/>
        <v>546414.2570986374</v>
      </c>
      <c r="AR1241" s="62">
        <f t="shared" ca="1" si="1536"/>
        <v>546027.47162281536</v>
      </c>
      <c r="AS1241" s="62">
        <f t="shared" ca="1" si="1536"/>
        <v>545643.90935929189</v>
      </c>
      <c r="AT1241" s="62">
        <f t="shared" ca="1" si="1536"/>
        <v>545263.54344796448</v>
      </c>
      <c r="AU1241" s="62">
        <f t="shared" ca="1" si="1536"/>
        <v>544886.34725256485</v>
      </c>
      <c r="AV1241" s="62">
        <f t="shared" ca="1" si="1536"/>
        <v>544512.29435879341</v>
      </c>
      <c r="AW1241" s="62">
        <f t="shared" ca="1" si="1536"/>
        <v>544141.35857247014</v>
      </c>
      <c r="AX1241" s="62">
        <f t="shared" ca="1" si="1536"/>
        <v>543773.51391769957</v>
      </c>
      <c r="AY1241" s="62">
        <f t="shared" ref="AY1241:CD1241" ca="1" si="1537">-AY1233</f>
        <v>543408.73463505204</v>
      </c>
      <c r="AZ1241" s="62">
        <f t="shared" ca="1" si="1537"/>
        <v>543046.99517975992</v>
      </c>
      <c r="BA1241" s="62">
        <f t="shared" ca="1" si="1537"/>
        <v>542688.27021992858</v>
      </c>
      <c r="BB1241" s="62">
        <f t="shared" ca="1" si="1537"/>
        <v>542332.53463476256</v>
      </c>
      <c r="BC1241" s="62">
        <f t="shared" ca="1" si="1537"/>
        <v>541979.76351280627</v>
      </c>
      <c r="BD1241" s="62">
        <f t="shared" ca="1" si="1537"/>
        <v>541629.93215019954</v>
      </c>
      <c r="BE1241" s="62">
        <f t="shared" ca="1" si="1537"/>
        <v>541283.01604894781</v>
      </c>
      <c r="BF1241" s="62">
        <f t="shared" ca="1" si="1537"/>
        <v>540938.99091520661</v>
      </c>
      <c r="BG1241" s="62">
        <f t="shared" ca="1" si="1537"/>
        <v>540597.83265757991</v>
      </c>
      <c r="BH1241" s="62">
        <f t="shared" ca="1" si="1537"/>
        <v>540259.51738543343</v>
      </c>
      <c r="BI1241" s="62">
        <f t="shared" ca="1" si="1537"/>
        <v>539924.02140722144</v>
      </c>
      <c r="BJ1241" s="62">
        <f t="shared" ca="1" si="1537"/>
        <v>539591.32122882793</v>
      </c>
      <c r="BK1241" s="62">
        <f t="shared" ca="1" si="1537"/>
        <v>539261.39355192101</v>
      </c>
      <c r="BL1241" s="62">
        <f t="shared" ca="1" si="1537"/>
        <v>538934.21527232172</v>
      </c>
      <c r="BM1241" s="62">
        <f t="shared" ca="1" si="1537"/>
        <v>538609.76347838563</v>
      </c>
      <c r="BN1241" s="62">
        <f t="shared" ca="1" si="1537"/>
        <v>538288.01544939913</v>
      </c>
      <c r="BO1241" s="62">
        <f t="shared" ca="1" si="1537"/>
        <v>537968.94865398749</v>
      </c>
      <c r="BP1241" s="62">
        <f t="shared" ca="1" si="1537"/>
        <v>537652.54074853752</v>
      </c>
      <c r="BQ1241" s="62">
        <f t="shared" ca="1" si="1537"/>
        <v>537338.76957563311</v>
      </c>
      <c r="BR1241" s="62">
        <f t="shared" ca="1" si="1537"/>
        <v>537027.61316250276</v>
      </c>
      <c r="BS1241" s="62">
        <f t="shared" ca="1" si="1537"/>
        <v>536719.04971948196</v>
      </c>
      <c r="BT1241" s="62">
        <f t="shared" ca="1" si="1537"/>
        <v>536413.05763848627</v>
      </c>
      <c r="BU1241" s="62">
        <f t="shared" ca="1" si="1537"/>
        <v>536109.61549149884</v>
      </c>
      <c r="BV1241" s="62">
        <f t="shared" ca="1" si="1537"/>
        <v>535808.70202906977</v>
      </c>
      <c r="BW1241" s="62">
        <f t="shared" ca="1" si="1537"/>
        <v>535510.29617882753</v>
      </c>
      <c r="BX1241" s="62">
        <f t="shared" ca="1" si="1537"/>
        <v>535214.37704400392</v>
      </c>
      <c r="BY1241" s="62">
        <f t="shared" ca="1" si="1537"/>
        <v>534920.9239019705</v>
      </c>
      <c r="BZ1241" s="62">
        <f t="shared" ca="1" si="1537"/>
        <v>534629.91620278743</v>
      </c>
      <c r="CA1241" s="62">
        <f t="shared" ca="1" si="1537"/>
        <v>534341.33356776426</v>
      </c>
      <c r="CB1241" s="62">
        <f t="shared" ca="1" si="1537"/>
        <v>534055.15578803292</v>
      </c>
      <c r="CC1241" s="62">
        <f t="shared" ca="1" si="1537"/>
        <v>533771.36282313254</v>
      </c>
      <c r="CD1241" s="62">
        <f t="shared" ca="1" si="1537"/>
        <v>533489.93479960645</v>
      </c>
      <c r="CE1241" s="62">
        <f t="shared" ref="CE1241:CL1241" ca="1" si="1538">-CE1233</f>
        <v>533210.85200960981</v>
      </c>
      <c r="CF1241" s="62">
        <f t="shared" ca="1" si="1538"/>
        <v>532934.09490952967</v>
      </c>
      <c r="CG1241" s="62">
        <f t="shared" ca="1" si="1538"/>
        <v>532659.64411861694</v>
      </c>
      <c r="CH1241" s="62">
        <f t="shared" ca="1" si="1538"/>
        <v>532387.48041762842</v>
      </c>
      <c r="CI1241" s="62">
        <f t="shared" ca="1" si="1538"/>
        <v>532117.58474748151</v>
      </c>
      <c r="CJ1241" s="62">
        <f t="shared" ca="1" si="1538"/>
        <v>531849.93820791924</v>
      </c>
      <c r="CK1241" s="62">
        <f t="shared" ca="1" si="1538"/>
        <v>531584.52205618657</v>
      </c>
      <c r="CL1241" s="62">
        <f t="shared" ca="1" si="1538"/>
        <v>531321.31770571833</v>
      </c>
      <c r="CO1241" s="62">
        <f t="shared" ref="CO1241:DK1241" ca="1" si="1539">-CO1233</f>
        <v>43957.943615004799</v>
      </c>
      <c r="CP1241" s="62">
        <f t="shared" ca="1" si="1539"/>
        <v>1098.9485903751199</v>
      </c>
      <c r="CQ1241" s="62">
        <f t="shared" ca="1" si="1539"/>
        <v>1126.4223051344979</v>
      </c>
      <c r="CR1241" s="62">
        <f t="shared" ca="1" si="1539"/>
        <v>1154.5828627628605</v>
      </c>
      <c r="CS1241" s="62">
        <f t="shared" ca="1" si="1539"/>
        <v>1183.4474343319318</v>
      </c>
      <c r="CT1241" s="62">
        <f t="shared" ca="1" si="1539"/>
        <v>1213.0336201902301</v>
      </c>
      <c r="CU1241" s="62">
        <f t="shared" ca="1" si="1539"/>
        <v>1243.359460694986</v>
      </c>
      <c r="CV1241" s="62">
        <f t="shared" ca="1" si="1539"/>
        <v>1274.4434472123605</v>
      </c>
      <c r="CW1241" s="62">
        <f t="shared" ca="1" si="1539"/>
        <v>1306.3045333926696</v>
      </c>
      <c r="CX1241" s="62">
        <f t="shared" ca="1" si="1539"/>
        <v>1338.9621467274865</v>
      </c>
      <c r="CY1241" s="62">
        <f t="shared" ca="1" si="1539"/>
        <v>457.47873346522448</v>
      </c>
      <c r="CZ1241" s="62">
        <f t="shared" ca="1" si="1539"/>
        <v>1383.8731687323041</v>
      </c>
      <c r="DA1241" s="62">
        <f t="shared" ca="1" si="1539"/>
        <v>1418.4699979506115</v>
      </c>
      <c r="DB1241" s="62">
        <f t="shared" ca="1" si="1539"/>
        <v>1453.9317478993769</v>
      </c>
      <c r="DC1241" s="62">
        <f t="shared" ca="1" si="1539"/>
        <v>1490.2800415968613</v>
      </c>
      <c r="DD1241" s="62">
        <f t="shared" ca="1" si="1539"/>
        <v>1527.5370426367826</v>
      </c>
      <c r="DE1241" s="62">
        <f t="shared" ca="1" si="1539"/>
        <v>1565.7254687027023</v>
      </c>
      <c r="DF1241" s="62">
        <f t="shared" ca="1" si="1539"/>
        <v>1604.8686054202699</v>
      </c>
      <c r="DG1241" s="62">
        <f t="shared" ca="1" si="1539"/>
        <v>1644.9903205557764</v>
      </c>
      <c r="DH1241" s="62">
        <f t="shared" ca="1" si="1539"/>
        <v>1686.1150785696709</v>
      </c>
      <c r="DI1241" s="62">
        <f t="shared" ca="1" si="1539"/>
        <v>1728.2679555339125</v>
      </c>
      <c r="DJ1241" s="62">
        <f t="shared" ca="1" si="1539"/>
        <v>1771.4746544222603</v>
      </c>
      <c r="DK1241" s="62">
        <f t="shared" ca="1" si="1539"/>
        <v>1815.7615207828167</v>
      </c>
      <c r="DL1241" s="62">
        <f t="shared" ref="DL1241" ca="1" si="1540">-DL1233</f>
        <v>1861.1555588023873</v>
      </c>
    </row>
    <row r="1242" spans="1:116" x14ac:dyDescent="0.4">
      <c r="A1242" s="99"/>
      <c r="B1242" s="57"/>
      <c r="C1242" s="57"/>
      <c r="D1242" t="s">
        <v>770</v>
      </c>
      <c r="E1242" t="str">
        <f>ROW()&amp;" "&amp;D1242</f>
        <v>1242 LAMORT-S</v>
      </c>
      <c r="G1242" s="125"/>
      <c r="R1242"/>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c r="BP1242" s="1"/>
      <c r="BQ1242" s="1"/>
      <c r="BR1242" s="1"/>
      <c r="BS1242" s="1"/>
      <c r="BT1242" s="1"/>
      <c r="BU1242" s="1"/>
      <c r="BV1242" s="1"/>
      <c r="BW1242" s="1"/>
      <c r="BX1242" s="1"/>
      <c r="BY1242" s="1"/>
      <c r="BZ1242" s="1"/>
      <c r="CA1242" s="1"/>
      <c r="CB1242" s="1"/>
      <c r="CC1242" s="1"/>
      <c r="CD1242" s="1"/>
      <c r="CE1242" s="1"/>
      <c r="CF1242" s="1"/>
      <c r="CG1242" s="1"/>
      <c r="CH1242" s="1"/>
      <c r="CI1242" s="1"/>
      <c r="CJ1242" s="1"/>
      <c r="CK1242" s="1"/>
      <c r="CL1242" s="1"/>
      <c r="CO1242" s="1"/>
      <c r="CP1242" s="1"/>
      <c r="CQ1242" s="1"/>
      <c r="CR1242" s="1"/>
      <c r="CS1242" s="1"/>
      <c r="CT1242" s="1"/>
      <c r="CU1242" s="1"/>
      <c r="CV1242" s="1"/>
      <c r="CW1242" s="1"/>
      <c r="CX1242" s="1"/>
      <c r="CY1242" s="1"/>
      <c r="CZ1242" s="1"/>
      <c r="DA1242" s="1"/>
      <c r="DB1242" s="1"/>
      <c r="DC1242" s="1"/>
      <c r="DD1242" s="1"/>
      <c r="DE1242" s="1"/>
      <c r="DF1242" s="1"/>
      <c r="DG1242" s="1"/>
      <c r="DH1242" s="1"/>
      <c r="DI1242" s="1"/>
      <c r="DJ1242" s="1"/>
      <c r="DK1242" s="1"/>
      <c r="DL1242" s="1"/>
    </row>
    <row r="1243" spans="1:116" x14ac:dyDescent="0.4">
      <c r="A1243" s="100"/>
      <c r="B1243" s="300"/>
      <c r="C1243" s="300"/>
      <c r="D1243" t="s">
        <v>770</v>
      </c>
      <c r="E1243" t="str">
        <f t="shared" si="1501"/>
        <v>1243 LAMORT-S</v>
      </c>
      <c r="F1243" s="27"/>
      <c r="G1243" s="95" t="s">
        <v>291</v>
      </c>
      <c r="R1243"/>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c r="BP1243" s="1"/>
      <c r="BQ1243" s="1"/>
      <c r="BR1243" s="1"/>
      <c r="BS1243" s="1"/>
      <c r="BT1243" s="1"/>
      <c r="BU1243" s="1"/>
      <c r="BV1243" s="1"/>
      <c r="BW1243" s="1"/>
      <c r="BX1243" s="1"/>
      <c r="BY1243" s="1"/>
      <c r="BZ1243" s="1"/>
      <c r="CA1243" s="1"/>
      <c r="CB1243" s="1"/>
      <c r="CC1243" s="1"/>
      <c r="CD1243" s="1"/>
      <c r="CE1243" s="1"/>
      <c r="CF1243" s="1"/>
      <c r="CG1243" s="1"/>
      <c r="CH1243" s="1"/>
      <c r="CI1243" s="1"/>
      <c r="CJ1243" s="1"/>
      <c r="CK1243" s="1"/>
      <c r="CL1243" s="1"/>
      <c r="CO1243" s="1"/>
      <c r="CP1243" s="1"/>
      <c r="CQ1243" s="1"/>
      <c r="CR1243" s="1"/>
      <c r="CS1243" s="1"/>
      <c r="CT1243" s="1"/>
      <c r="CU1243" s="1"/>
      <c r="CV1243" s="1"/>
      <c r="CW1243" s="1"/>
      <c r="CX1243" s="1"/>
      <c r="CY1243" s="1"/>
      <c r="CZ1243" s="1"/>
      <c r="DA1243" s="1"/>
      <c r="DB1243" s="1"/>
      <c r="DC1243" s="1"/>
      <c r="DD1243" s="1"/>
      <c r="DE1243" s="1"/>
      <c r="DF1243" s="1"/>
      <c r="DG1243" s="1"/>
      <c r="DH1243" s="1"/>
      <c r="DI1243" s="1"/>
      <c r="DJ1243" s="1"/>
      <c r="DK1243" s="1"/>
      <c r="DL1243" s="1"/>
    </row>
    <row r="1244" spans="1:116" x14ac:dyDescent="0.4">
      <c r="A1244" s="99"/>
      <c r="B1244" s="57"/>
      <c r="D1244" t="s">
        <v>770</v>
      </c>
      <c r="E1244" t="str">
        <f t="shared" si="1501"/>
        <v>1244 LAMORT-S</v>
      </c>
      <c r="G1244" s="158" t="s">
        <v>292</v>
      </c>
      <c r="I1244" s="80"/>
      <c r="J1244" s="80"/>
      <c r="K1244" s="81">
        <f t="shared" ref="K1244:P1245" ca="1" si="1541">SUMIF($3:$3,K$2,1244:1244)</f>
        <v>-527495.32338005747</v>
      </c>
      <c r="L1244" s="81">
        <f t="shared" ca="1" si="1541"/>
        <v>-527495.32338005747</v>
      </c>
      <c r="M1244" s="81">
        <f t="shared" ca="1" si="1541"/>
        <v>-527495.32338005747</v>
      </c>
      <c r="N1244" s="81">
        <f t="shared" ca="1" si="1541"/>
        <v>-527495.32338005747</v>
      </c>
      <c r="O1244" s="81">
        <f t="shared" ca="1" si="1541"/>
        <v>-527495.32338005747</v>
      </c>
      <c r="P1244" s="81">
        <f t="shared" ca="1" si="1541"/>
        <v>-527495.32338005747</v>
      </c>
      <c r="R1244" s="53"/>
      <c r="S1244" s="94">
        <f ca="1">+PMT($H1223/12,$H1222,S1230+S1232+S1229,0)</f>
        <v>-43957.943615004799</v>
      </c>
      <c r="T1244" s="94">
        <f t="shared" ref="T1244:AY1244" ca="1" si="1542">+PMT($H1223/12,$H1222,T1230+T1232,0)</f>
        <v>-43957.943615004799</v>
      </c>
      <c r="U1244" s="94">
        <f t="shared" ca="1" si="1542"/>
        <v>-43957.943615004799</v>
      </c>
      <c r="V1244" s="94">
        <f t="shared" ca="1" si="1542"/>
        <v>-43957.943615004799</v>
      </c>
      <c r="W1244" s="94">
        <f t="shared" ca="1" si="1542"/>
        <v>-43957.943615004799</v>
      </c>
      <c r="X1244" s="94">
        <f t="shared" ca="1" si="1542"/>
        <v>-43957.943615004799</v>
      </c>
      <c r="Y1244" s="94">
        <f t="shared" ca="1" si="1542"/>
        <v>-43957.943615004799</v>
      </c>
      <c r="Z1244" s="94">
        <f t="shared" ca="1" si="1542"/>
        <v>-43957.943615004799</v>
      </c>
      <c r="AA1244" s="94">
        <f t="shared" ca="1" si="1542"/>
        <v>-43957.943615004799</v>
      </c>
      <c r="AB1244" s="94">
        <f t="shared" ca="1" si="1542"/>
        <v>-43957.943615004799</v>
      </c>
      <c r="AC1244" s="94">
        <f t="shared" ca="1" si="1542"/>
        <v>-43957.943615004799</v>
      </c>
      <c r="AD1244" s="94">
        <f t="shared" ca="1" si="1542"/>
        <v>-43957.943615004799</v>
      </c>
      <c r="AE1244" s="94">
        <f t="shared" ca="1" si="1542"/>
        <v>-43957.943615004799</v>
      </c>
      <c r="AF1244" s="94">
        <f t="shared" ca="1" si="1542"/>
        <v>-43957.943615004799</v>
      </c>
      <c r="AG1244" s="94">
        <f t="shared" ca="1" si="1542"/>
        <v>-43957.943615004799</v>
      </c>
      <c r="AH1244" s="94">
        <f t="shared" ca="1" si="1542"/>
        <v>-43957.943615004799</v>
      </c>
      <c r="AI1244" s="94">
        <f t="shared" ca="1" si="1542"/>
        <v>-43957.943615004799</v>
      </c>
      <c r="AJ1244" s="94">
        <f t="shared" ca="1" si="1542"/>
        <v>-43957.943615004799</v>
      </c>
      <c r="AK1244" s="94">
        <f t="shared" ca="1" si="1542"/>
        <v>-43957.943615004799</v>
      </c>
      <c r="AL1244" s="94">
        <f t="shared" ca="1" si="1542"/>
        <v>-43957.943615004799</v>
      </c>
      <c r="AM1244" s="94">
        <f t="shared" ca="1" si="1542"/>
        <v>-43957.943615004799</v>
      </c>
      <c r="AN1244" s="94">
        <f t="shared" ca="1" si="1542"/>
        <v>-43957.943615004799</v>
      </c>
      <c r="AO1244" s="94">
        <f t="shared" ca="1" si="1542"/>
        <v>-43957.943615004799</v>
      </c>
      <c r="AP1244" s="94">
        <f t="shared" ca="1" si="1542"/>
        <v>-43957.943615004799</v>
      </c>
      <c r="AQ1244" s="94">
        <f t="shared" ca="1" si="1542"/>
        <v>-43957.943615004799</v>
      </c>
      <c r="AR1244" s="94">
        <f t="shared" ca="1" si="1542"/>
        <v>-43957.943615004799</v>
      </c>
      <c r="AS1244" s="94">
        <f t="shared" ca="1" si="1542"/>
        <v>-43957.943615004799</v>
      </c>
      <c r="AT1244" s="94">
        <f t="shared" ca="1" si="1542"/>
        <v>-43957.943615004799</v>
      </c>
      <c r="AU1244" s="94">
        <f t="shared" ca="1" si="1542"/>
        <v>-43957.943615004799</v>
      </c>
      <c r="AV1244" s="94">
        <f t="shared" ca="1" si="1542"/>
        <v>-43957.943615004799</v>
      </c>
      <c r="AW1244" s="94">
        <f t="shared" ca="1" si="1542"/>
        <v>-43957.943615004799</v>
      </c>
      <c r="AX1244" s="94">
        <f t="shared" ca="1" si="1542"/>
        <v>-43957.943615004799</v>
      </c>
      <c r="AY1244" s="94">
        <f t="shared" ca="1" si="1542"/>
        <v>-43957.943615004799</v>
      </c>
      <c r="AZ1244" s="94">
        <f t="shared" ref="AZ1244:CE1244" ca="1" si="1543">+PMT($H1223/12,$H1222,AZ1230+AZ1232,0)</f>
        <v>-43957.943615004799</v>
      </c>
      <c r="BA1244" s="94">
        <f t="shared" ca="1" si="1543"/>
        <v>-43957.943615004799</v>
      </c>
      <c r="BB1244" s="94">
        <f t="shared" ca="1" si="1543"/>
        <v>-43957.943615004799</v>
      </c>
      <c r="BC1244" s="94">
        <f t="shared" ca="1" si="1543"/>
        <v>-43957.943615004799</v>
      </c>
      <c r="BD1244" s="94">
        <f t="shared" ca="1" si="1543"/>
        <v>-43957.943615004799</v>
      </c>
      <c r="BE1244" s="94">
        <f t="shared" ca="1" si="1543"/>
        <v>-43957.943615004799</v>
      </c>
      <c r="BF1244" s="94">
        <f t="shared" ca="1" si="1543"/>
        <v>-43957.943615004799</v>
      </c>
      <c r="BG1244" s="94">
        <f t="shared" ca="1" si="1543"/>
        <v>-43957.943615004799</v>
      </c>
      <c r="BH1244" s="94">
        <f t="shared" ca="1" si="1543"/>
        <v>-43957.943615004799</v>
      </c>
      <c r="BI1244" s="94">
        <f t="shared" ca="1" si="1543"/>
        <v>-43957.943615004799</v>
      </c>
      <c r="BJ1244" s="94">
        <f t="shared" ca="1" si="1543"/>
        <v>-43957.943615004799</v>
      </c>
      <c r="BK1244" s="94">
        <f t="shared" ca="1" si="1543"/>
        <v>-43957.943615004799</v>
      </c>
      <c r="BL1244" s="94">
        <f t="shared" ca="1" si="1543"/>
        <v>-43957.943615004799</v>
      </c>
      <c r="BM1244" s="94">
        <f t="shared" ca="1" si="1543"/>
        <v>-43957.943615004799</v>
      </c>
      <c r="BN1244" s="94">
        <f t="shared" ca="1" si="1543"/>
        <v>-43957.943615004799</v>
      </c>
      <c r="BO1244" s="94">
        <f t="shared" ca="1" si="1543"/>
        <v>-43957.943615004799</v>
      </c>
      <c r="BP1244" s="94">
        <f t="shared" ca="1" si="1543"/>
        <v>-43957.943615004799</v>
      </c>
      <c r="BQ1244" s="94">
        <f t="shared" ca="1" si="1543"/>
        <v>-43957.943615004799</v>
      </c>
      <c r="BR1244" s="94">
        <f t="shared" ca="1" si="1543"/>
        <v>-43957.943615004799</v>
      </c>
      <c r="BS1244" s="94">
        <f t="shared" ca="1" si="1543"/>
        <v>-43957.943615004799</v>
      </c>
      <c r="BT1244" s="94">
        <f t="shared" ca="1" si="1543"/>
        <v>-43957.943615004799</v>
      </c>
      <c r="BU1244" s="94">
        <f t="shared" ca="1" si="1543"/>
        <v>-43957.943615004799</v>
      </c>
      <c r="BV1244" s="94">
        <f t="shared" ca="1" si="1543"/>
        <v>-43957.943615004799</v>
      </c>
      <c r="BW1244" s="94">
        <f t="shared" ca="1" si="1543"/>
        <v>-43957.943615004799</v>
      </c>
      <c r="BX1244" s="94">
        <f t="shared" ca="1" si="1543"/>
        <v>-43957.943615004799</v>
      </c>
      <c r="BY1244" s="94">
        <f t="shared" ca="1" si="1543"/>
        <v>-43957.943615004799</v>
      </c>
      <c r="BZ1244" s="94">
        <f t="shared" ca="1" si="1543"/>
        <v>-43957.943615004799</v>
      </c>
      <c r="CA1244" s="94">
        <f t="shared" ca="1" si="1543"/>
        <v>-43957.943615004799</v>
      </c>
      <c r="CB1244" s="94">
        <f t="shared" ca="1" si="1543"/>
        <v>-43957.943615004799</v>
      </c>
      <c r="CC1244" s="94">
        <f t="shared" ca="1" si="1543"/>
        <v>-43957.943615004799</v>
      </c>
      <c r="CD1244" s="94">
        <f t="shared" ca="1" si="1543"/>
        <v>-43957.943615004799</v>
      </c>
      <c r="CE1244" s="94">
        <f t="shared" ca="1" si="1543"/>
        <v>-43957.943615004799</v>
      </c>
      <c r="CF1244" s="94">
        <f t="shared" ref="CF1244:CL1244" ca="1" si="1544">+PMT($H1223/12,$H1222,CF1230+CF1232,0)</f>
        <v>-43957.943615004799</v>
      </c>
      <c r="CG1244" s="94">
        <f t="shared" ca="1" si="1544"/>
        <v>-43957.943615004799</v>
      </c>
      <c r="CH1244" s="94">
        <f t="shared" ca="1" si="1544"/>
        <v>-43957.943615004799</v>
      </c>
      <c r="CI1244" s="94">
        <f t="shared" ca="1" si="1544"/>
        <v>-43957.943615004799</v>
      </c>
      <c r="CJ1244" s="94">
        <f t="shared" ca="1" si="1544"/>
        <v>-43957.943615004799</v>
      </c>
      <c r="CK1244" s="94">
        <f t="shared" ca="1" si="1544"/>
        <v>-43957.943615004799</v>
      </c>
      <c r="CL1244" s="94">
        <f t="shared" ca="1" si="1544"/>
        <v>-43957.943615004799</v>
      </c>
      <c r="CN1244" s="80"/>
      <c r="CO1244" s="94">
        <f t="shared" ref="CO1244:CX1244" ca="1" si="1545">+PMT($H1223/CO$5,$H1222/12*4,CO1230+CO1232,0)</f>
        <v>0</v>
      </c>
      <c r="CP1244" s="94">
        <f t="shared" ca="1" si="1545"/>
        <v>0</v>
      </c>
      <c r="CQ1244" s="94">
        <f t="shared" ca="1" si="1545"/>
        <v>0</v>
      </c>
      <c r="CR1244" s="94">
        <f t="shared" ca="1" si="1545"/>
        <v>0</v>
      </c>
      <c r="CS1244" s="94">
        <f t="shared" ca="1" si="1545"/>
        <v>0</v>
      </c>
      <c r="CT1244" s="94">
        <f t="shared" ca="1" si="1545"/>
        <v>0</v>
      </c>
      <c r="CU1244" s="94">
        <f t="shared" ca="1" si="1545"/>
        <v>0</v>
      </c>
      <c r="CV1244" s="94">
        <f t="shared" ca="1" si="1545"/>
        <v>0</v>
      </c>
      <c r="CW1244" s="94">
        <f t="shared" ca="1" si="1545"/>
        <v>0</v>
      </c>
      <c r="CX1244" s="94">
        <f t="shared" ca="1" si="1545"/>
        <v>0</v>
      </c>
      <c r="CY1244" s="94">
        <f ca="1">+PMT($H1223/CL$5,$H1222/12*4,CY1230+CY1232,0)</f>
        <v>0</v>
      </c>
      <c r="CZ1244" s="94">
        <f t="shared" ref="CZ1244:DL1244" ca="1" si="1546">+PMT($H1223/CZ$5,$H1222/12*4,CZ1230+CZ1232,0)</f>
        <v>0</v>
      </c>
      <c r="DA1244" s="94">
        <f t="shared" ca="1" si="1546"/>
        <v>0</v>
      </c>
      <c r="DB1244" s="94">
        <f t="shared" ca="1" si="1546"/>
        <v>0</v>
      </c>
      <c r="DC1244" s="94">
        <f t="shared" ca="1" si="1546"/>
        <v>0</v>
      </c>
      <c r="DD1244" s="94">
        <f t="shared" ca="1" si="1546"/>
        <v>0</v>
      </c>
      <c r="DE1244" s="94">
        <f t="shared" ca="1" si="1546"/>
        <v>0</v>
      </c>
      <c r="DF1244" s="94">
        <f t="shared" ca="1" si="1546"/>
        <v>0</v>
      </c>
      <c r="DG1244" s="94">
        <f t="shared" ca="1" si="1546"/>
        <v>0</v>
      </c>
      <c r="DH1244" s="94">
        <f t="shared" ca="1" si="1546"/>
        <v>0</v>
      </c>
      <c r="DI1244" s="94">
        <f t="shared" ca="1" si="1546"/>
        <v>0</v>
      </c>
      <c r="DJ1244" s="94">
        <f t="shared" ca="1" si="1546"/>
        <v>0</v>
      </c>
      <c r="DK1244" s="94">
        <f t="shared" ca="1" si="1546"/>
        <v>0</v>
      </c>
      <c r="DL1244" s="94">
        <f t="shared" ca="1" si="1546"/>
        <v>0</v>
      </c>
    </row>
    <row r="1245" spans="1:116" x14ac:dyDescent="0.4">
      <c r="D1245" t="s">
        <v>770</v>
      </c>
      <c r="E1245" s="8" t="str">
        <f t="shared" si="1501"/>
        <v>1245 LAMORT-S</v>
      </c>
      <c r="G1245" s="126" t="s">
        <v>293</v>
      </c>
      <c r="H1245" s="27"/>
      <c r="I1245" s="77"/>
      <c r="J1245" s="77"/>
      <c r="K1245" s="77">
        <f t="shared" ca="1" si="1541"/>
        <v>-3428719.6019703746</v>
      </c>
      <c r="L1245" s="77">
        <f t="shared" ca="1" si="1541"/>
        <v>-6329943.8805606915</v>
      </c>
      <c r="M1245" s="77">
        <f t="shared" ca="1" si="1541"/>
        <v>-6329943.8805606915</v>
      </c>
      <c r="N1245" s="77">
        <f t="shared" ca="1" si="1541"/>
        <v>-6329943.8805606915</v>
      </c>
      <c r="O1245" s="77">
        <f t="shared" ca="1" si="1541"/>
        <v>-6329943.8805606915</v>
      </c>
      <c r="P1245" s="77">
        <f t="shared" ca="1" si="1541"/>
        <v>-6329943.8805606915</v>
      </c>
      <c r="R1245" s="28"/>
      <c r="S1245" s="93" cm="1">
        <f t="array" aca="1" ref="S1245" ca="1">SUM(INDEX(1242:1242,1,MAX(COLUMN($R:$R),COLUMN()-($H1222-1))):S1244)</f>
        <v>-43957.943615004799</v>
      </c>
      <c r="T1245" s="93" cm="1">
        <f t="array" aca="1" ref="T1245" ca="1">SUM(INDEX(1242:1242,1,MAX(COLUMN($R:$R),COLUMN()-($H1222-1))):T1244)</f>
        <v>-87915.887230009597</v>
      </c>
      <c r="U1245" s="93" cm="1">
        <f t="array" aca="1" ref="U1245" ca="1">SUM(INDEX(1242:1242,1,MAX(COLUMN($R:$R),COLUMN()-($H1222-1))):U1244)</f>
        <v>-131873.8308450144</v>
      </c>
      <c r="V1245" s="93" cm="1">
        <f t="array" aca="1" ref="V1245" ca="1">SUM(INDEX(1242:1242,1,MAX(COLUMN($R:$R),COLUMN()-($H1222-1))):V1244)</f>
        <v>-175831.77446001919</v>
      </c>
      <c r="W1245" s="93" cm="1">
        <f t="array" aca="1" ref="W1245" ca="1">SUM(INDEX(1242:1242,1,MAX(COLUMN($R:$R),COLUMN()-($H1222-1))):W1244)</f>
        <v>-219789.71807502399</v>
      </c>
      <c r="X1245" s="93" cm="1">
        <f t="array" aca="1" ref="X1245" ca="1">SUM(INDEX(1242:1242,1,MAX(COLUMN($R:$R),COLUMN()-($H1222-1))):X1244)</f>
        <v>-263747.66169002879</v>
      </c>
      <c r="Y1245" s="93" cm="1">
        <f t="array" aca="1" ref="Y1245" ca="1">SUM(INDEX(1242:1242,1,MAX(COLUMN($R:$R),COLUMN()-($H1222-1))):Y1244)</f>
        <v>-307705.60530503362</v>
      </c>
      <c r="Z1245" s="93" cm="1">
        <f t="array" aca="1" ref="Z1245" ca="1">SUM(INDEX(1242:1242,1,MAX(COLUMN($R:$R),COLUMN()-($H1222-1))):Z1244)</f>
        <v>-351663.54892003839</v>
      </c>
      <c r="AA1245" s="93" cm="1">
        <f t="array" aca="1" ref="AA1245" ca="1">SUM(INDEX(1242:1242,1,MAX(COLUMN($R:$R),COLUMN()-($H1222-1))):AA1244)</f>
        <v>-395621.49253504316</v>
      </c>
      <c r="AB1245" s="93" cm="1">
        <f t="array" aca="1" ref="AB1245" ca="1">SUM(INDEX(1242:1242,1,MAX(COLUMN($R:$R),COLUMN()-($H1222-1))):AB1244)</f>
        <v>-439579.43615004793</v>
      </c>
      <c r="AC1245" s="93" cm="1">
        <f t="array" aca="1" ref="AC1245" ca="1">SUM(INDEX(1242:1242,1,MAX(COLUMN($R:$R),COLUMN()-($H1222-1))):AC1244)</f>
        <v>-483537.3797650527</v>
      </c>
      <c r="AD1245" s="93" cm="1">
        <f t="array" aca="1" ref="AD1245" ca="1">SUM(INDEX(1242:1242,1,MAX(COLUMN($R:$R),COLUMN()-($H1222-1))):AD1244)</f>
        <v>-527495.32338005747</v>
      </c>
      <c r="AE1245" s="93" cm="1">
        <f t="array" aca="1" ref="AE1245" ca="1">SUM(INDEX(1242:1242,1,MAX(COLUMN($R:$R),COLUMN()-($H1222-1))):AE1244)</f>
        <v>-527495.32338005747</v>
      </c>
      <c r="AF1245" s="93" cm="1">
        <f t="array" aca="1" ref="AF1245" ca="1">SUM(INDEX(1242:1242,1,MAX(COLUMN($R:$R),COLUMN()-($H1222-1))):AF1244)</f>
        <v>-527495.32338005747</v>
      </c>
      <c r="AG1245" s="93" cm="1">
        <f t="array" aca="1" ref="AG1245" ca="1">SUM(INDEX(1242:1242,1,MAX(COLUMN($R:$R),COLUMN()-($H1222-1))):AG1244)</f>
        <v>-527495.32338005747</v>
      </c>
      <c r="AH1245" s="93" cm="1">
        <f t="array" aca="1" ref="AH1245" ca="1">SUM(INDEX(1242:1242,1,MAX(COLUMN($R:$R),COLUMN()-($H1222-1))):AH1244)</f>
        <v>-527495.32338005747</v>
      </c>
      <c r="AI1245" s="93" cm="1">
        <f t="array" aca="1" ref="AI1245" ca="1">SUM(INDEX(1242:1242,1,MAX(COLUMN($R:$R),COLUMN()-($H1222-1))):AI1244)</f>
        <v>-527495.32338005747</v>
      </c>
      <c r="AJ1245" s="93" cm="1">
        <f t="array" aca="1" ref="AJ1245" ca="1">SUM(INDEX(1242:1242,1,MAX(COLUMN($R:$R),COLUMN()-($H1222-1))):AJ1244)</f>
        <v>-527495.32338005747</v>
      </c>
      <c r="AK1245" s="93" cm="1">
        <f t="array" aca="1" ref="AK1245" ca="1">SUM(INDEX(1242:1242,1,MAX(COLUMN($R:$R),COLUMN()-($H1222-1))):AK1244)</f>
        <v>-527495.32338005747</v>
      </c>
      <c r="AL1245" s="93" cm="1">
        <f t="array" aca="1" ref="AL1245" ca="1">SUM(INDEX(1242:1242,1,MAX(COLUMN($R:$R),COLUMN()-($H1222-1))):AL1244)</f>
        <v>-527495.32338005747</v>
      </c>
      <c r="AM1245" s="93" cm="1">
        <f t="array" aca="1" ref="AM1245" ca="1">SUM(INDEX(1242:1242,1,MAX(COLUMN($R:$R),COLUMN()-($H1222-1))):AM1244)</f>
        <v>-527495.32338005747</v>
      </c>
      <c r="AN1245" s="93" cm="1">
        <f t="array" aca="1" ref="AN1245" ca="1">SUM(INDEX(1242:1242,1,MAX(COLUMN($R:$R),COLUMN()-($H1222-1))):AN1244)</f>
        <v>-527495.32338005747</v>
      </c>
      <c r="AO1245" s="93" cm="1">
        <f t="array" aca="1" ref="AO1245" ca="1">SUM(INDEX(1242:1242,1,MAX(COLUMN($R:$R),COLUMN()-($H1222-1))):AO1244)</f>
        <v>-527495.32338005747</v>
      </c>
      <c r="AP1245" s="93" cm="1">
        <f t="array" aca="1" ref="AP1245" ca="1">SUM(INDEX(1242:1242,1,MAX(COLUMN($R:$R),COLUMN()-($H1222-1))):AP1244)</f>
        <v>-527495.32338005747</v>
      </c>
      <c r="AQ1245" s="93" cm="1">
        <f t="array" aca="1" ref="AQ1245" ca="1">SUM(INDEX(1242:1242,1,MAX(COLUMN($R:$R),COLUMN()-($H1222-1))):AQ1244)</f>
        <v>-527495.32338005747</v>
      </c>
      <c r="AR1245" s="93" cm="1">
        <f t="array" aca="1" ref="AR1245" ca="1">SUM(INDEX(1242:1242,1,MAX(COLUMN($R:$R),COLUMN()-($H1222-1))):AR1244)</f>
        <v>-527495.32338005747</v>
      </c>
      <c r="AS1245" s="93" cm="1">
        <f t="array" aca="1" ref="AS1245" ca="1">SUM(INDEX(1242:1242,1,MAX(COLUMN($R:$R),COLUMN()-($H1222-1))):AS1244)</f>
        <v>-527495.32338005747</v>
      </c>
      <c r="AT1245" s="93" cm="1">
        <f t="array" aca="1" ref="AT1245" ca="1">SUM(INDEX(1242:1242,1,MAX(COLUMN($R:$R),COLUMN()-($H1222-1))):AT1244)</f>
        <v>-527495.32338005747</v>
      </c>
      <c r="AU1245" s="93" cm="1">
        <f t="array" aca="1" ref="AU1245" ca="1">SUM(INDEX(1242:1242,1,MAX(COLUMN($R:$R),COLUMN()-($H1222-1))):AU1244)</f>
        <v>-527495.32338005747</v>
      </c>
      <c r="AV1245" s="93" cm="1">
        <f t="array" aca="1" ref="AV1245" ca="1">SUM(INDEX(1242:1242,1,MAX(COLUMN($R:$R),COLUMN()-($H1222-1))):AV1244)</f>
        <v>-527495.32338005747</v>
      </c>
      <c r="AW1245" s="93" cm="1">
        <f t="array" aca="1" ref="AW1245" ca="1">SUM(INDEX(1242:1242,1,MAX(COLUMN($R:$R),COLUMN()-($H1222-1))):AW1244)</f>
        <v>-527495.32338005747</v>
      </c>
      <c r="AX1245" s="93" cm="1">
        <f t="array" aca="1" ref="AX1245" ca="1">SUM(INDEX(1242:1242,1,MAX(COLUMN($R:$R),COLUMN()-($H1222-1))):AX1244)</f>
        <v>-527495.32338005747</v>
      </c>
      <c r="AY1245" s="93" cm="1">
        <f t="array" aca="1" ref="AY1245" ca="1">SUM(INDEX(1242:1242,1,MAX(COLUMN($R:$R),COLUMN()-($H1222-1))):AY1244)</f>
        <v>-527495.32338005747</v>
      </c>
      <c r="AZ1245" s="93" cm="1">
        <f t="array" aca="1" ref="AZ1245" ca="1">SUM(INDEX(1242:1242,1,MAX(COLUMN($R:$R),COLUMN()-($H1222-1))):AZ1244)</f>
        <v>-527495.32338005747</v>
      </c>
      <c r="BA1245" s="93" cm="1">
        <f t="array" aca="1" ref="BA1245" ca="1">SUM(INDEX(1242:1242,1,MAX(COLUMN($R:$R),COLUMN()-($H1222-1))):BA1244)</f>
        <v>-527495.32338005747</v>
      </c>
      <c r="BB1245" s="93" cm="1">
        <f t="array" aca="1" ref="BB1245" ca="1">SUM(INDEX(1242:1242,1,MAX(COLUMN($R:$R),COLUMN()-($H1222-1))):BB1244)</f>
        <v>-527495.32338005747</v>
      </c>
      <c r="BC1245" s="93" cm="1">
        <f t="array" aca="1" ref="BC1245" ca="1">SUM(INDEX(1242:1242,1,MAX(COLUMN($R:$R),COLUMN()-($H1222-1))):BC1244)</f>
        <v>-527495.32338005747</v>
      </c>
      <c r="BD1245" s="93" cm="1">
        <f t="array" aca="1" ref="BD1245" ca="1">SUM(INDEX(1242:1242,1,MAX(COLUMN($R:$R),COLUMN()-($H1222-1))):BD1244)</f>
        <v>-527495.32338005747</v>
      </c>
      <c r="BE1245" s="93" cm="1">
        <f t="array" aca="1" ref="BE1245" ca="1">SUM(INDEX(1242:1242,1,MAX(COLUMN($R:$R),COLUMN()-($H1222-1))):BE1244)</f>
        <v>-527495.32338005747</v>
      </c>
      <c r="BF1245" s="93" cm="1">
        <f t="array" aca="1" ref="BF1245" ca="1">SUM(INDEX(1242:1242,1,MAX(COLUMN($R:$R),COLUMN()-($H1222-1))):BF1244)</f>
        <v>-527495.32338005747</v>
      </c>
      <c r="BG1245" s="93" cm="1">
        <f t="array" aca="1" ref="BG1245" ca="1">SUM(INDEX(1242:1242,1,MAX(COLUMN($R:$R),COLUMN()-($H1222-1))):BG1244)</f>
        <v>-527495.32338005747</v>
      </c>
      <c r="BH1245" s="93" cm="1">
        <f t="array" aca="1" ref="BH1245" ca="1">SUM(INDEX(1242:1242,1,MAX(COLUMN($R:$R),COLUMN()-($H1222-1))):BH1244)</f>
        <v>-527495.32338005747</v>
      </c>
      <c r="BI1245" s="93" cm="1">
        <f t="array" aca="1" ref="BI1245" ca="1">SUM(INDEX(1242:1242,1,MAX(COLUMN($R:$R),COLUMN()-($H1222-1))):BI1244)</f>
        <v>-527495.32338005747</v>
      </c>
      <c r="BJ1245" s="93" cm="1">
        <f t="array" aca="1" ref="BJ1245" ca="1">SUM(INDEX(1242:1242,1,MAX(COLUMN($R:$R),COLUMN()-($H1222-1))):BJ1244)</f>
        <v>-527495.32338005747</v>
      </c>
      <c r="BK1245" s="93" cm="1">
        <f t="array" aca="1" ref="BK1245" ca="1">SUM(INDEX(1242:1242,1,MAX(COLUMN($R:$R),COLUMN()-($H1222-1))):BK1244)</f>
        <v>-527495.32338005747</v>
      </c>
      <c r="BL1245" s="93" cm="1">
        <f t="array" aca="1" ref="BL1245" ca="1">SUM(INDEX(1242:1242,1,MAX(COLUMN($R:$R),COLUMN()-($H1222-1))):BL1244)</f>
        <v>-527495.32338005747</v>
      </c>
      <c r="BM1245" s="93" cm="1">
        <f t="array" aca="1" ref="BM1245" ca="1">SUM(INDEX(1242:1242,1,MAX(COLUMN($R:$R),COLUMN()-($H1222-1))):BM1244)</f>
        <v>-527495.32338005747</v>
      </c>
      <c r="BN1245" s="93" cm="1">
        <f t="array" aca="1" ref="BN1245" ca="1">SUM(INDEX(1242:1242,1,MAX(COLUMN($R:$R),COLUMN()-($H1222-1))):BN1244)</f>
        <v>-527495.32338005747</v>
      </c>
      <c r="BO1245" s="93" cm="1">
        <f t="array" aca="1" ref="BO1245" ca="1">SUM(INDEX(1242:1242,1,MAX(COLUMN($R:$R),COLUMN()-($H1222-1))):BO1244)</f>
        <v>-527495.32338005747</v>
      </c>
      <c r="BP1245" s="93" cm="1">
        <f t="array" aca="1" ref="BP1245" ca="1">SUM(INDEX(1242:1242,1,MAX(COLUMN($R:$R),COLUMN()-($H1222-1))):BP1244)</f>
        <v>-527495.32338005747</v>
      </c>
      <c r="BQ1245" s="93" cm="1">
        <f t="array" aca="1" ref="BQ1245" ca="1">SUM(INDEX(1242:1242,1,MAX(COLUMN($R:$R),COLUMN()-($H1222-1))):BQ1244)</f>
        <v>-527495.32338005747</v>
      </c>
      <c r="BR1245" s="93" cm="1">
        <f t="array" aca="1" ref="BR1245" ca="1">SUM(INDEX(1242:1242,1,MAX(COLUMN($R:$R),COLUMN()-($H1222-1))):BR1244)</f>
        <v>-527495.32338005747</v>
      </c>
      <c r="BS1245" s="93" cm="1">
        <f t="array" aca="1" ref="BS1245" ca="1">SUM(INDEX(1242:1242,1,MAX(COLUMN($R:$R),COLUMN()-($H1222-1))):BS1244)</f>
        <v>-527495.32338005747</v>
      </c>
      <c r="BT1245" s="93" cm="1">
        <f t="array" aca="1" ref="BT1245" ca="1">SUM(INDEX(1242:1242,1,MAX(COLUMN($R:$R),COLUMN()-($H1222-1))):BT1244)</f>
        <v>-527495.32338005747</v>
      </c>
      <c r="BU1245" s="93" cm="1">
        <f t="array" aca="1" ref="BU1245" ca="1">SUM(INDEX(1242:1242,1,MAX(COLUMN($R:$R),COLUMN()-($H1222-1))):BU1244)</f>
        <v>-527495.32338005747</v>
      </c>
      <c r="BV1245" s="93" cm="1">
        <f t="array" aca="1" ref="BV1245" ca="1">SUM(INDEX(1242:1242,1,MAX(COLUMN($R:$R),COLUMN()-($H1222-1))):BV1244)</f>
        <v>-527495.32338005747</v>
      </c>
      <c r="BW1245" s="93" cm="1">
        <f t="array" aca="1" ref="BW1245" ca="1">SUM(INDEX(1242:1242,1,MAX(COLUMN($R:$R),COLUMN()-($H1222-1))):BW1244)</f>
        <v>-527495.32338005747</v>
      </c>
      <c r="BX1245" s="93" cm="1">
        <f t="array" aca="1" ref="BX1245" ca="1">SUM(INDEX(1242:1242,1,MAX(COLUMN($R:$R),COLUMN()-($H1222-1))):BX1244)</f>
        <v>-527495.32338005747</v>
      </c>
      <c r="BY1245" s="93" cm="1">
        <f t="array" aca="1" ref="BY1245" ca="1">SUM(INDEX(1242:1242,1,MAX(COLUMN($R:$R),COLUMN()-($H1222-1))):BY1244)</f>
        <v>-527495.32338005747</v>
      </c>
      <c r="BZ1245" s="93" cm="1">
        <f t="array" aca="1" ref="BZ1245" ca="1">SUM(INDEX(1242:1242,1,MAX(COLUMN($R:$R),COLUMN()-($H1222-1))):BZ1244)</f>
        <v>-527495.32338005747</v>
      </c>
      <c r="CA1245" s="93" cm="1">
        <f t="array" aca="1" ref="CA1245" ca="1">SUM(INDEX(1242:1242,1,MAX(COLUMN($R:$R),COLUMN()-($H1222-1))):CA1244)</f>
        <v>-527495.32338005747</v>
      </c>
      <c r="CB1245" s="93" cm="1">
        <f t="array" aca="1" ref="CB1245" ca="1">SUM(INDEX(1242:1242,1,MAX(COLUMN($R:$R),COLUMN()-($H1222-1))):CB1244)</f>
        <v>-527495.32338005747</v>
      </c>
      <c r="CC1245" s="93" cm="1">
        <f t="array" aca="1" ref="CC1245" ca="1">SUM(INDEX(1242:1242,1,MAX(COLUMN($R:$R),COLUMN()-($H1222-1))):CC1244)</f>
        <v>-527495.32338005747</v>
      </c>
      <c r="CD1245" s="93" cm="1">
        <f t="array" aca="1" ref="CD1245" ca="1">SUM(INDEX(1242:1242,1,MAX(COLUMN($R:$R),COLUMN()-($H1222-1))):CD1244)</f>
        <v>-527495.32338005747</v>
      </c>
      <c r="CE1245" s="93" cm="1">
        <f t="array" aca="1" ref="CE1245" ca="1">SUM(INDEX(1242:1242,1,MAX(COLUMN($R:$R),COLUMN()-($H1222-1))):CE1244)</f>
        <v>-527495.32338005747</v>
      </c>
      <c r="CF1245" s="93" cm="1">
        <f t="array" aca="1" ref="CF1245" ca="1">SUM(INDEX(1242:1242,1,MAX(COLUMN($R:$R),COLUMN()-($H1222-1))):CF1244)</f>
        <v>-527495.32338005747</v>
      </c>
      <c r="CG1245" s="93" cm="1">
        <f t="array" aca="1" ref="CG1245" ca="1">SUM(INDEX(1242:1242,1,MAX(COLUMN($R:$R),COLUMN()-($H1222-1))):CG1244)</f>
        <v>-527495.32338005747</v>
      </c>
      <c r="CH1245" s="93" cm="1">
        <f t="array" aca="1" ref="CH1245" ca="1">SUM(INDEX(1242:1242,1,MAX(COLUMN($R:$R),COLUMN()-($H1222-1))):CH1244)</f>
        <v>-527495.32338005747</v>
      </c>
      <c r="CI1245" s="93" cm="1">
        <f t="array" aca="1" ref="CI1245" ca="1">SUM(INDEX(1242:1242,1,MAX(COLUMN($R:$R),COLUMN()-($H1222-1))):CI1244)</f>
        <v>-527495.32338005747</v>
      </c>
      <c r="CJ1245" s="93" cm="1">
        <f t="array" aca="1" ref="CJ1245" ca="1">SUM(INDEX(1242:1242,1,MAX(COLUMN($R:$R),COLUMN()-($H1222-1))):CJ1244)</f>
        <v>-527495.32338005747</v>
      </c>
      <c r="CK1245" s="93" cm="1">
        <f t="array" aca="1" ref="CK1245" ca="1">SUM(INDEX(1242:1242,1,MAX(COLUMN($R:$R),COLUMN()-($H1222-1))):CK1244)</f>
        <v>-527495.32338005747</v>
      </c>
      <c r="CL1245" s="93" cm="1">
        <f t="array" aca="1" ref="CL1245" ca="1">SUM(INDEX(1242:1242,1,MAX(COLUMN($R:$R),COLUMN()-($H1222-1))):CL1244)</f>
        <v>-527495.32338005747</v>
      </c>
      <c r="CN1245" s="77"/>
      <c r="CO1245" s="93" cm="1">
        <f t="array" aca="1" ref="CO1245" ca="1">SUM(INDEX(1242:1242,1,MAX(COLUMN($R:$R),COLUMN()-($H1222/CO$5))):CO1244)</f>
        <v>-43957.943615004799</v>
      </c>
      <c r="CP1245" s="93" cm="1">
        <f t="array" aca="1" ref="CP1245" ca="1">SUM(INDEX(1242:1242,1,MAX(COLUMN($R:$R),COLUMN()-($H1222/CP$5))):CP1244)</f>
        <v>0</v>
      </c>
      <c r="CQ1245" s="93" cm="1">
        <f t="array" aca="1" ref="CQ1245" ca="1">SUM(INDEX(1242:1242,1,MAX(COLUMN($R:$R),COLUMN()-($H1222/CQ$5))):CQ1244)</f>
        <v>0</v>
      </c>
      <c r="CR1245" s="93" cm="1">
        <f t="array" aca="1" ref="CR1245" ca="1">SUM(INDEX(1242:1242,1,MAX(COLUMN($R:$R),COLUMN()-($H1222/CR$5))):CR1244)</f>
        <v>0</v>
      </c>
      <c r="CS1245" s="93" cm="1">
        <f t="array" aca="1" ref="CS1245" ca="1">SUM(INDEX(1242:1242,1,MAX(COLUMN($R:$R),COLUMN()-($H1222/CS$5))):CS1244)</f>
        <v>0</v>
      </c>
      <c r="CT1245" s="93" cm="1">
        <f t="array" aca="1" ref="CT1245" ca="1">SUM(INDEX(1242:1242,1,MAX(COLUMN($R:$R),COLUMN()-($H1222/CT$5))):CT1244)</f>
        <v>0</v>
      </c>
      <c r="CU1245" s="93" cm="1">
        <f t="array" aca="1" ref="CU1245" ca="1">SUM(INDEX(1242:1242,1,MAX(COLUMN($R:$R),COLUMN()-($H1222/CU$5))):CU1244)</f>
        <v>0</v>
      </c>
      <c r="CV1245" s="93" cm="1">
        <f t="array" aca="1" ref="CV1245" ca="1">SUM(INDEX(1242:1242,1,MAX(COLUMN($R:$R),COLUMN()-($H1222/CV$5))):CV1244)</f>
        <v>0</v>
      </c>
      <c r="CW1245" s="93" cm="1">
        <f t="array" aca="1" ref="CW1245" ca="1">SUM(INDEX(1242:1242,1,MAX(COLUMN($R:$R),COLUMN()-($H1222/CW$5))):CW1244)</f>
        <v>0</v>
      </c>
      <c r="CX1245" s="93" cm="1">
        <f t="array" aca="1" ref="CX1245" ca="1">SUM(INDEX(1242:1242,1,MAX(COLUMN($R:$R),COLUMN()-($H1222/CX$5))):CX1244)</f>
        <v>0</v>
      </c>
      <c r="CY1245" s="93" cm="1">
        <f t="array" aca="1" ref="CY1245" ca="1">SUM(INDEX(1242:1242,1,MAX(COLUMN($R:$R),COLUMN()-($H1222/CL$5))):CY1244)</f>
        <v>0</v>
      </c>
      <c r="CZ1245" s="93" cm="1">
        <f t="array" aca="1" ref="CZ1245" ca="1">SUM(INDEX(1242:1242,1,MAX(COLUMN($R:$R),COLUMN()-($H1222/CZ$5))):CZ1244)</f>
        <v>0</v>
      </c>
      <c r="DA1245" s="93" cm="1">
        <f t="array" aca="1" ref="DA1245" ca="1">SUM(INDEX(1242:1242,1,MAX(COLUMN($R:$R),COLUMN()-($H1222/DA$5))):DA1244)</f>
        <v>0</v>
      </c>
      <c r="DB1245" s="93" cm="1">
        <f t="array" aca="1" ref="DB1245" ca="1">SUM(INDEX(1242:1242,1,MAX(COLUMN($R:$R),COLUMN()-($H1222/DB$5))):DB1244)</f>
        <v>0</v>
      </c>
      <c r="DC1245" s="93" cm="1">
        <f t="array" aca="1" ref="DC1245" ca="1">SUM(INDEX(1242:1242,1,MAX(COLUMN($R:$R),COLUMN()-($H1222/DC$5))):DC1244)</f>
        <v>0</v>
      </c>
      <c r="DD1245" s="93" cm="1">
        <f t="array" aca="1" ref="DD1245" ca="1">SUM(INDEX(1242:1242,1,MAX(COLUMN($R:$R),COLUMN()-($H1222/DD$5))):DD1244)</f>
        <v>0</v>
      </c>
      <c r="DE1245" s="93" cm="1">
        <f t="array" aca="1" ref="DE1245" ca="1">SUM(INDEX(1242:1242,1,MAX(COLUMN($R:$R),COLUMN()-($H1222/DE$5))):DE1244)</f>
        <v>0</v>
      </c>
      <c r="DF1245" s="93" cm="1">
        <f t="array" aca="1" ref="DF1245" ca="1">SUM(INDEX(1242:1242,1,MAX(COLUMN($R:$R),COLUMN()-($H1222/DF$5))):DF1244)</f>
        <v>0</v>
      </c>
      <c r="DG1245" s="93" cm="1">
        <f t="array" aca="1" ref="DG1245" ca="1">SUM(INDEX(1242:1242,1,MAX(COLUMN($R:$R),COLUMN()-($H1222/DG$5))):DG1244)</f>
        <v>0</v>
      </c>
      <c r="DH1245" s="93" cm="1">
        <f t="array" aca="1" ref="DH1245" ca="1">SUM(INDEX(1242:1242,1,MAX(COLUMN($R:$R),COLUMN()-($H1222/DH$5))):DH1244)</f>
        <v>0</v>
      </c>
      <c r="DI1245" s="93" cm="1">
        <f t="array" aca="1" ref="DI1245" ca="1">SUM(INDEX(1242:1242,1,MAX(COLUMN($R:$R),COLUMN()-($H1222/DI$5))):DI1244)</f>
        <v>0</v>
      </c>
      <c r="DJ1245" s="93" cm="1">
        <f t="array" aca="1" ref="DJ1245" ca="1">SUM(INDEX(1242:1242,1,MAX(COLUMN($R:$R),COLUMN()-($H1222/DJ$5))):DJ1244)</f>
        <v>0</v>
      </c>
      <c r="DK1245" s="93" cm="1">
        <f t="array" aca="1" ref="DK1245" ca="1">SUM(INDEX(1242:1242,1,MAX(COLUMN($R:$R),COLUMN()-($H1222/DK$5))):DK1244)</f>
        <v>0</v>
      </c>
      <c r="DL1245" s="93" cm="1">
        <f t="array" aca="1" ref="DL1245" ca="1">SUM(INDEX(1242:1242,1,MAX(COLUMN($R:$R),COLUMN()-($H1222/DL$5))):DL1244)</f>
        <v>0</v>
      </c>
    </row>
    <row r="1246" spans="1:116" x14ac:dyDescent="0.4">
      <c r="B1246" t="s">
        <v>244</v>
      </c>
      <c r="D1246" t="s">
        <v>770</v>
      </c>
      <c r="E1246" s="8" t="str">
        <f t="shared" si="1501"/>
        <v>1246 LAMORT-S</v>
      </c>
      <c r="G1246" s="125"/>
      <c r="I1246" s="53"/>
      <c r="J1246" s="53"/>
      <c r="R1246"/>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c r="BP1246" s="1"/>
      <c r="BQ1246" s="1"/>
      <c r="BR1246" s="1"/>
      <c r="BS1246" s="1"/>
      <c r="BT1246" s="1"/>
      <c r="BU1246" s="1"/>
      <c r="BV1246" s="1"/>
      <c r="BW1246" s="1"/>
      <c r="BX1246" s="1"/>
      <c r="BY1246" s="1"/>
      <c r="BZ1246" s="1"/>
      <c r="CA1246" s="1"/>
      <c r="CB1246" s="1"/>
      <c r="CC1246" s="1"/>
      <c r="CD1246" s="1"/>
      <c r="CE1246" s="1"/>
      <c r="CF1246" s="1"/>
      <c r="CG1246" s="1"/>
      <c r="CH1246" s="1"/>
      <c r="CI1246" s="1"/>
      <c r="CJ1246" s="1"/>
      <c r="CK1246" s="1"/>
      <c r="CL1246" s="1"/>
      <c r="CN1246" s="53"/>
      <c r="CO1246" s="1"/>
      <c r="CP1246" s="1"/>
      <c r="CQ1246" s="1"/>
      <c r="CR1246" s="1"/>
      <c r="CS1246" s="1"/>
      <c r="CT1246" s="1"/>
      <c r="CU1246" s="1"/>
      <c r="CV1246" s="1"/>
      <c r="CW1246" s="1"/>
      <c r="CX1246" s="1"/>
      <c r="CY1246" s="1"/>
      <c r="CZ1246" s="1"/>
      <c r="DA1246" s="1"/>
      <c r="DB1246" s="1"/>
      <c r="DC1246" s="1"/>
      <c r="DD1246" s="1"/>
      <c r="DE1246" s="1"/>
      <c r="DF1246" s="1"/>
      <c r="DG1246" s="1"/>
      <c r="DH1246" s="1"/>
      <c r="DI1246" s="1"/>
      <c r="DJ1246" s="1"/>
      <c r="DK1246" s="1"/>
      <c r="DL1246" s="1"/>
    </row>
    <row r="1247" spans="1:116" x14ac:dyDescent="0.4">
      <c r="B1247" t="s">
        <v>332</v>
      </c>
      <c r="D1247" t="s">
        <v>770</v>
      </c>
      <c r="E1247" s="8" t="str">
        <f>ROW()&amp;" "&amp;D1247</f>
        <v>1247 LAMORT-S</v>
      </c>
      <c r="G1247" s="136" t="str">
        <f>G1212</f>
        <v>(Primary label)</v>
      </c>
      <c r="H1247" s="27"/>
      <c r="I1247" s="78"/>
      <c r="J1247" s="78"/>
      <c r="K1247" s="33"/>
      <c r="L1247" s="33"/>
      <c r="M1247" s="33"/>
      <c r="N1247" s="33"/>
      <c r="O1247" s="33"/>
      <c r="P1247" s="33"/>
      <c r="R1247" s="33"/>
      <c r="S1247" s="77"/>
      <c r="T1247" s="77"/>
      <c r="U1247" s="77"/>
      <c r="V1247" s="77"/>
      <c r="W1247" s="77"/>
      <c r="X1247" s="77"/>
      <c r="Y1247" s="77"/>
      <c r="Z1247" s="77"/>
      <c r="AA1247" s="77"/>
      <c r="AB1247" s="77"/>
      <c r="AC1247" s="77"/>
      <c r="AD1247" s="77"/>
      <c r="AE1247" s="77"/>
      <c r="AF1247" s="77"/>
      <c r="AG1247" s="77"/>
      <c r="AH1247" s="77"/>
      <c r="AI1247" s="77"/>
      <c r="AJ1247" s="77"/>
      <c r="AK1247" s="77"/>
      <c r="AL1247" s="77"/>
      <c r="AM1247" s="77"/>
      <c r="AN1247" s="77"/>
      <c r="AO1247" s="77"/>
      <c r="AP1247" s="77"/>
      <c r="AQ1247" s="77"/>
      <c r="AR1247" s="77"/>
      <c r="AS1247" s="77"/>
      <c r="AT1247" s="77"/>
      <c r="AU1247" s="77"/>
      <c r="AV1247" s="77"/>
      <c r="AW1247" s="77"/>
      <c r="AX1247" s="77"/>
      <c r="AY1247" s="77"/>
      <c r="AZ1247" s="77"/>
      <c r="BA1247" s="77"/>
      <c r="BB1247" s="77"/>
      <c r="BC1247" s="77"/>
      <c r="BD1247" s="77"/>
      <c r="BE1247" s="77"/>
      <c r="BF1247" s="77"/>
      <c r="BG1247" s="77"/>
      <c r="BH1247" s="77"/>
      <c r="BI1247" s="77"/>
      <c r="BJ1247" s="77"/>
      <c r="BK1247" s="77"/>
      <c r="BL1247" s="77"/>
      <c r="BM1247" s="77"/>
      <c r="BN1247" s="77"/>
      <c r="BO1247" s="77"/>
      <c r="BP1247" s="77"/>
      <c r="BQ1247" s="77"/>
      <c r="BR1247" s="77"/>
      <c r="BS1247" s="77"/>
      <c r="BT1247" s="77"/>
      <c r="BU1247" s="77"/>
      <c r="BV1247" s="77"/>
      <c r="BW1247" s="77"/>
      <c r="BX1247" s="77"/>
      <c r="BY1247" s="77"/>
      <c r="BZ1247" s="77"/>
      <c r="CA1247" s="77"/>
      <c r="CB1247" s="77"/>
      <c r="CC1247" s="77"/>
      <c r="CD1247" s="77"/>
      <c r="CE1247" s="77"/>
      <c r="CF1247" s="77"/>
      <c r="CG1247" s="77"/>
      <c r="CH1247" s="77"/>
      <c r="CI1247" s="77"/>
      <c r="CJ1247" s="77"/>
      <c r="CK1247" s="77"/>
      <c r="CL1247" s="77"/>
      <c r="CN1247" s="78"/>
      <c r="CO1247" s="77"/>
      <c r="CP1247" s="77"/>
      <c r="CQ1247" s="77"/>
      <c r="CR1247" s="77"/>
      <c r="CS1247" s="77"/>
      <c r="CT1247" s="77"/>
      <c r="CU1247" s="77"/>
      <c r="CV1247" s="77"/>
      <c r="CW1247" s="77"/>
      <c r="CX1247" s="77"/>
      <c r="CY1247" s="77"/>
      <c r="CZ1247" s="77"/>
      <c r="DA1247" s="77"/>
      <c r="DB1247" s="77"/>
      <c r="DC1247" s="77"/>
      <c r="DD1247" s="77"/>
      <c r="DE1247" s="77"/>
      <c r="DF1247" s="77"/>
      <c r="DG1247" s="77"/>
      <c r="DH1247" s="77"/>
      <c r="DI1247" s="77"/>
      <c r="DJ1247" s="77"/>
      <c r="DK1247" s="77"/>
      <c r="DL1247" s="77"/>
    </row>
    <row r="1248" spans="1:116" x14ac:dyDescent="0.4">
      <c r="B1248" t="s">
        <v>332</v>
      </c>
      <c r="D1248" t="s">
        <v>770</v>
      </c>
      <c r="E1248" s="8" t="str">
        <f>ROW()&amp;" "&amp;D1248</f>
        <v>1248 LAMORT-S</v>
      </c>
      <c r="G1248" s="136" t="str">
        <f>G1213</f>
        <v>primary unit</v>
      </c>
      <c r="H1248" s="27"/>
      <c r="I1248" s="78"/>
      <c r="J1248" s="78"/>
      <c r="K1248" s="33"/>
      <c r="L1248" s="33"/>
      <c r="M1248" s="33"/>
      <c r="N1248" s="33"/>
      <c r="O1248" s="33"/>
      <c r="P1248" s="33"/>
      <c r="R1248" s="33"/>
      <c r="S1248" s="77"/>
      <c r="T1248" s="77"/>
      <c r="U1248" s="77"/>
      <c r="V1248" s="77"/>
      <c r="W1248" s="77"/>
      <c r="X1248" s="77"/>
      <c r="Y1248" s="77"/>
      <c r="Z1248" s="77"/>
      <c r="AA1248" s="77"/>
      <c r="AB1248" s="77"/>
      <c r="AC1248" s="77"/>
      <c r="AD1248" s="77"/>
      <c r="AE1248" s="77"/>
      <c r="AF1248" s="77"/>
      <c r="AG1248" s="77"/>
      <c r="AH1248" s="77"/>
      <c r="AI1248" s="77"/>
      <c r="AJ1248" s="77"/>
      <c r="AK1248" s="77"/>
      <c r="AL1248" s="77"/>
      <c r="AM1248" s="77"/>
      <c r="AN1248" s="77"/>
      <c r="AO1248" s="77"/>
      <c r="AP1248" s="77"/>
      <c r="AQ1248" s="77"/>
      <c r="AR1248" s="77"/>
      <c r="AS1248" s="77"/>
      <c r="AT1248" s="77"/>
      <c r="AU1248" s="77"/>
      <c r="AV1248" s="77"/>
      <c r="AW1248" s="77"/>
      <c r="AX1248" s="77"/>
      <c r="AY1248" s="77"/>
      <c r="AZ1248" s="77"/>
      <c r="BA1248" s="77"/>
      <c r="BB1248" s="77"/>
      <c r="BC1248" s="77"/>
      <c r="BD1248" s="77"/>
      <c r="BE1248" s="77"/>
      <c r="BF1248" s="77"/>
      <c r="BG1248" s="77"/>
      <c r="BH1248" s="77"/>
      <c r="BI1248" s="77"/>
      <c r="BJ1248" s="77"/>
      <c r="BK1248" s="77"/>
      <c r="BL1248" s="77"/>
      <c r="BM1248" s="77"/>
      <c r="BN1248" s="77"/>
      <c r="BO1248" s="77"/>
      <c r="BP1248" s="77"/>
      <c r="BQ1248" s="77"/>
      <c r="BR1248" s="77"/>
      <c r="BS1248" s="77"/>
      <c r="BT1248" s="77"/>
      <c r="BU1248" s="77"/>
      <c r="BV1248" s="77"/>
      <c r="BW1248" s="77"/>
      <c r="BX1248" s="77"/>
      <c r="BY1248" s="77"/>
      <c r="BZ1248" s="77"/>
      <c r="CA1248" s="77"/>
      <c r="CB1248" s="77"/>
      <c r="CC1248" s="77"/>
      <c r="CD1248" s="77"/>
      <c r="CE1248" s="77"/>
      <c r="CF1248" s="77"/>
      <c r="CG1248" s="77"/>
      <c r="CH1248" s="77"/>
      <c r="CI1248" s="77"/>
      <c r="CJ1248" s="77"/>
      <c r="CK1248" s="77"/>
      <c r="CL1248" s="77"/>
      <c r="CN1248" s="78"/>
      <c r="CO1248" s="77"/>
      <c r="CP1248" s="77"/>
      <c r="CQ1248" s="77"/>
      <c r="CR1248" s="77"/>
      <c r="CS1248" s="77"/>
      <c r="CT1248" s="77"/>
      <c r="CU1248" s="77"/>
      <c r="CV1248" s="77"/>
      <c r="CW1248" s="77"/>
      <c r="CX1248" s="77"/>
      <c r="CY1248" s="77"/>
      <c r="CZ1248" s="77"/>
      <c r="DA1248" s="77"/>
      <c r="DB1248" s="77"/>
      <c r="DC1248" s="77"/>
      <c r="DD1248" s="77"/>
      <c r="DE1248" s="77"/>
      <c r="DF1248" s="77"/>
      <c r="DG1248" s="77"/>
      <c r="DH1248" s="77"/>
      <c r="DI1248" s="77"/>
      <c r="DJ1248" s="77"/>
      <c r="DK1248" s="77"/>
      <c r="DL1248" s="77"/>
    </row>
    <row r="1249" spans="1:116" x14ac:dyDescent="0.4">
      <c r="B1249" t="s">
        <v>332</v>
      </c>
      <c r="D1249" t="s">
        <v>770</v>
      </c>
      <c r="E1249" s="8" t="str">
        <f>ROW()&amp;" "&amp;D1249</f>
        <v>1249 LAMORT-S</v>
      </c>
      <c r="G1249" s="136" t="str">
        <f>G1214</f>
        <v>Primary revenue driver</v>
      </c>
      <c r="K1249" s="53"/>
      <c r="L1249" s="53"/>
      <c r="M1249" s="53"/>
      <c r="N1249" s="53"/>
      <c r="O1249" s="53"/>
      <c r="P1249" s="53"/>
      <c r="R1249" s="24"/>
      <c r="S1249" s="179" t="str">
        <f t="shared" ref="S1249:AX1249" si="1547">S1214</f>
        <v>S$16</v>
      </c>
      <c r="T1249" s="179" t="str">
        <f t="shared" si="1547"/>
        <v>T$16</v>
      </c>
      <c r="U1249" s="179" t="str">
        <f t="shared" si="1547"/>
        <v>U$16</v>
      </c>
      <c r="V1249" s="179" t="str">
        <f t="shared" si="1547"/>
        <v>V$16</v>
      </c>
      <c r="W1249" s="179" t="str">
        <f t="shared" si="1547"/>
        <v>W$16</v>
      </c>
      <c r="X1249" s="179" t="str">
        <f t="shared" si="1547"/>
        <v>X$16</v>
      </c>
      <c r="Y1249" s="179" t="str">
        <f t="shared" si="1547"/>
        <v>Y$16</v>
      </c>
      <c r="Z1249" s="179" t="str">
        <f t="shared" si="1547"/>
        <v>Z$16</v>
      </c>
      <c r="AA1249" s="179" t="str">
        <f t="shared" si="1547"/>
        <v>AA$16</v>
      </c>
      <c r="AB1249" s="179" t="str">
        <f t="shared" si="1547"/>
        <v>AB$16</v>
      </c>
      <c r="AC1249" s="179" t="str">
        <f t="shared" si="1547"/>
        <v>AC$16</v>
      </c>
      <c r="AD1249" s="179" t="str">
        <f t="shared" si="1547"/>
        <v>AD$16</v>
      </c>
      <c r="AE1249" s="179" t="str">
        <f t="shared" si="1547"/>
        <v>AE$16</v>
      </c>
      <c r="AF1249" s="179" t="str">
        <f t="shared" si="1547"/>
        <v>AF$16</v>
      </c>
      <c r="AG1249" s="179" t="str">
        <f t="shared" si="1547"/>
        <v>AG$16</v>
      </c>
      <c r="AH1249" s="179" t="str">
        <f t="shared" si="1547"/>
        <v>AH$16</v>
      </c>
      <c r="AI1249" s="179" t="str">
        <f t="shared" si="1547"/>
        <v>AI$16</v>
      </c>
      <c r="AJ1249" s="179" t="str">
        <f t="shared" si="1547"/>
        <v>AJ$16</v>
      </c>
      <c r="AK1249" s="179" t="str">
        <f t="shared" si="1547"/>
        <v>AK$16</v>
      </c>
      <c r="AL1249" s="179" t="str">
        <f t="shared" si="1547"/>
        <v>AL$16</v>
      </c>
      <c r="AM1249" s="179" t="str">
        <f t="shared" si="1547"/>
        <v>AM$16</v>
      </c>
      <c r="AN1249" s="179" t="str">
        <f t="shared" si="1547"/>
        <v>AN$16</v>
      </c>
      <c r="AO1249" s="179" t="str">
        <f t="shared" si="1547"/>
        <v>AO$16</v>
      </c>
      <c r="AP1249" s="179" t="str">
        <f t="shared" si="1547"/>
        <v>AP$16</v>
      </c>
      <c r="AQ1249" s="179" t="str">
        <f t="shared" si="1547"/>
        <v>AQ$16</v>
      </c>
      <c r="AR1249" s="179" t="str">
        <f t="shared" si="1547"/>
        <v>AR$16</v>
      </c>
      <c r="AS1249" s="179" t="str">
        <f t="shared" si="1547"/>
        <v>AS$16</v>
      </c>
      <c r="AT1249" s="179" t="str">
        <f t="shared" si="1547"/>
        <v>AT$16</v>
      </c>
      <c r="AU1249" s="179" t="str">
        <f t="shared" si="1547"/>
        <v>AU$16</v>
      </c>
      <c r="AV1249" s="179" t="str">
        <f t="shared" si="1547"/>
        <v>AV$16</v>
      </c>
      <c r="AW1249" s="179" t="str">
        <f t="shared" si="1547"/>
        <v>AW$16</v>
      </c>
      <c r="AX1249" s="179" t="str">
        <f t="shared" si="1547"/>
        <v>AX$16</v>
      </c>
      <c r="AY1249" s="179" t="str">
        <f t="shared" ref="AY1249:CD1249" si="1548">AY1214</f>
        <v>AY$16</v>
      </c>
      <c r="AZ1249" s="179" t="str">
        <f t="shared" si="1548"/>
        <v>AZ$16</v>
      </c>
      <c r="BA1249" s="179" t="str">
        <f t="shared" si="1548"/>
        <v>BA$16</v>
      </c>
      <c r="BB1249" s="179" t="str">
        <f t="shared" si="1548"/>
        <v>BB$16</v>
      </c>
      <c r="BC1249" s="179" t="str">
        <f t="shared" si="1548"/>
        <v>BC$16</v>
      </c>
      <c r="BD1249" s="179" t="str">
        <f t="shared" si="1548"/>
        <v>BD$16</v>
      </c>
      <c r="BE1249" s="179" t="str">
        <f t="shared" si="1548"/>
        <v>BE$16</v>
      </c>
      <c r="BF1249" s="179" t="str">
        <f t="shared" si="1548"/>
        <v>BF$16</v>
      </c>
      <c r="BG1249" s="179" t="str">
        <f t="shared" si="1548"/>
        <v>BG$16</v>
      </c>
      <c r="BH1249" s="179" t="str">
        <f t="shared" si="1548"/>
        <v>BH$16</v>
      </c>
      <c r="BI1249" s="179" t="str">
        <f t="shared" si="1548"/>
        <v>BI$16</v>
      </c>
      <c r="BJ1249" s="179" t="str">
        <f t="shared" si="1548"/>
        <v>BJ$16</v>
      </c>
      <c r="BK1249" s="179" t="str">
        <f t="shared" si="1548"/>
        <v>BK$16</v>
      </c>
      <c r="BL1249" s="179" t="str">
        <f t="shared" si="1548"/>
        <v>BL$16</v>
      </c>
      <c r="BM1249" s="179" t="str">
        <f t="shared" si="1548"/>
        <v>BM$16</v>
      </c>
      <c r="BN1249" s="179" t="str">
        <f t="shared" si="1548"/>
        <v>BN$16</v>
      </c>
      <c r="BO1249" s="179" t="str">
        <f t="shared" si="1548"/>
        <v>BO$16</v>
      </c>
      <c r="BP1249" s="179" t="str">
        <f t="shared" si="1548"/>
        <v>BP$16</v>
      </c>
      <c r="BQ1249" s="179" t="str">
        <f t="shared" si="1548"/>
        <v>BQ$16</v>
      </c>
      <c r="BR1249" s="179" t="str">
        <f t="shared" si="1548"/>
        <v>BR$16</v>
      </c>
      <c r="BS1249" s="179" t="str">
        <f t="shared" si="1548"/>
        <v>BS$16</v>
      </c>
      <c r="BT1249" s="179" t="str">
        <f t="shared" si="1548"/>
        <v>BT$16</v>
      </c>
      <c r="BU1249" s="179" t="str">
        <f t="shared" si="1548"/>
        <v>BU$16</v>
      </c>
      <c r="BV1249" s="179" t="str">
        <f t="shared" si="1548"/>
        <v>BV$16</v>
      </c>
      <c r="BW1249" s="179" t="str">
        <f t="shared" si="1548"/>
        <v>BW$16</v>
      </c>
      <c r="BX1249" s="179" t="str">
        <f t="shared" si="1548"/>
        <v>BX$16</v>
      </c>
      <c r="BY1249" s="179" t="str">
        <f t="shared" si="1548"/>
        <v>BY$16</v>
      </c>
      <c r="BZ1249" s="179" t="str">
        <f t="shared" si="1548"/>
        <v>BZ$16</v>
      </c>
      <c r="CA1249" s="179" t="str">
        <f t="shared" si="1548"/>
        <v>CA$16</v>
      </c>
      <c r="CB1249" s="179" t="str">
        <f t="shared" si="1548"/>
        <v>CB$16</v>
      </c>
      <c r="CC1249" s="179" t="str">
        <f t="shared" si="1548"/>
        <v>CC$16</v>
      </c>
      <c r="CD1249" s="179" t="str">
        <f t="shared" si="1548"/>
        <v>CD$16</v>
      </c>
      <c r="CE1249" s="179" t="str">
        <f t="shared" ref="CE1249:CL1249" si="1549">CE1214</f>
        <v>CE$16</v>
      </c>
      <c r="CF1249" s="179" t="str">
        <f t="shared" si="1549"/>
        <v>CF$16</v>
      </c>
      <c r="CG1249" s="179" t="str">
        <f t="shared" si="1549"/>
        <v>CG$16</v>
      </c>
      <c r="CH1249" s="179" t="str">
        <f t="shared" si="1549"/>
        <v>CH$16</v>
      </c>
      <c r="CI1249" s="179" t="str">
        <f t="shared" si="1549"/>
        <v>CI$16</v>
      </c>
      <c r="CJ1249" s="179" t="str">
        <f t="shared" si="1549"/>
        <v>CJ$16</v>
      </c>
      <c r="CK1249" s="179" t="str">
        <f t="shared" si="1549"/>
        <v>CK$16</v>
      </c>
      <c r="CL1249" s="179" t="str">
        <f t="shared" si="1549"/>
        <v>CL$16</v>
      </c>
      <c r="CO1249" s="179" t="str">
        <f t="shared" ref="CO1249:DK1249" si="1550">CO1214</f>
        <v>CO$16</v>
      </c>
      <c r="CP1249" s="179" t="str">
        <f t="shared" si="1550"/>
        <v>CP$16</v>
      </c>
      <c r="CQ1249" s="179" t="str">
        <f t="shared" si="1550"/>
        <v>CQ$16</v>
      </c>
      <c r="CR1249" s="179" t="str">
        <f t="shared" si="1550"/>
        <v>CR$16</v>
      </c>
      <c r="CS1249" s="179" t="str">
        <f t="shared" si="1550"/>
        <v>CS$16</v>
      </c>
      <c r="CT1249" s="179" t="str">
        <f t="shared" si="1550"/>
        <v>CT$16</v>
      </c>
      <c r="CU1249" s="179" t="str">
        <f t="shared" si="1550"/>
        <v>CU$16</v>
      </c>
      <c r="CV1249" s="179" t="str">
        <f t="shared" si="1550"/>
        <v>CV$16</v>
      </c>
      <c r="CW1249" s="179" t="str">
        <f t="shared" si="1550"/>
        <v>CW$16</v>
      </c>
      <c r="CX1249" s="179" t="str">
        <f t="shared" si="1550"/>
        <v>CX$16</v>
      </c>
      <c r="CY1249" s="179" t="str">
        <f t="shared" si="1550"/>
        <v>CY$16</v>
      </c>
      <c r="CZ1249" s="179" t="str">
        <f t="shared" si="1550"/>
        <v>CZ$16</v>
      </c>
      <c r="DA1249" s="179" t="str">
        <f t="shared" si="1550"/>
        <v>DA$16</v>
      </c>
      <c r="DB1249" s="179" t="str">
        <f t="shared" si="1550"/>
        <v>DB$16</v>
      </c>
      <c r="DC1249" s="179" t="str">
        <f t="shared" si="1550"/>
        <v>DC$16</v>
      </c>
      <c r="DD1249" s="179" t="str">
        <f t="shared" si="1550"/>
        <v>DD$16</v>
      </c>
      <c r="DE1249" s="179" t="str">
        <f t="shared" si="1550"/>
        <v>DE$16</v>
      </c>
      <c r="DF1249" s="179" t="str">
        <f t="shared" si="1550"/>
        <v>DF$16</v>
      </c>
      <c r="DG1249" s="179" t="str">
        <f t="shared" si="1550"/>
        <v>DG$16</v>
      </c>
      <c r="DH1249" s="179" t="str">
        <f t="shared" si="1550"/>
        <v>DH$16</v>
      </c>
      <c r="DI1249" s="179" t="str">
        <f t="shared" si="1550"/>
        <v>DI$16</v>
      </c>
      <c r="DJ1249" s="179" t="str">
        <f t="shared" si="1550"/>
        <v>DJ$16</v>
      </c>
      <c r="DK1249" s="179" t="str">
        <f t="shared" si="1550"/>
        <v>DK$16</v>
      </c>
      <c r="DL1249" s="179" t="str">
        <f t="shared" ref="DL1249" si="1551">DL1214</f>
        <v>DL$16</v>
      </c>
    </row>
    <row r="1250" spans="1:116" x14ac:dyDescent="0.4">
      <c r="B1250" t="s">
        <v>332</v>
      </c>
      <c r="D1250" t="s">
        <v>770</v>
      </c>
      <c r="E1250" s="8" t="str">
        <f>ROW()&amp;" "&amp;D1250</f>
        <v>1250 LAMORT-S</v>
      </c>
      <c r="G1250" s="136" t="str">
        <f>G1215</f>
        <v>Primary volume driver</v>
      </c>
      <c r="H1250" s="12"/>
      <c r="I1250" s="60"/>
      <c r="J1250" s="60"/>
      <c r="K1250" s="15"/>
      <c r="L1250" s="15"/>
      <c r="M1250" s="15"/>
      <c r="N1250" s="15"/>
      <c r="O1250" s="15"/>
      <c r="P1250" s="15"/>
      <c r="R1250" s="15"/>
      <c r="S1250" s="179" t="str">
        <f t="shared" ref="S1250:AX1250" si="1552">S1215</f>
        <v>S$17</v>
      </c>
      <c r="T1250" s="179" t="str">
        <f t="shared" si="1552"/>
        <v>T$17</v>
      </c>
      <c r="U1250" s="179" t="str">
        <f t="shared" si="1552"/>
        <v>U$17</v>
      </c>
      <c r="V1250" s="179" t="str">
        <f t="shared" si="1552"/>
        <v>V$17</v>
      </c>
      <c r="W1250" s="179" t="str">
        <f t="shared" si="1552"/>
        <v>W$17</v>
      </c>
      <c r="X1250" s="179" t="str">
        <f t="shared" si="1552"/>
        <v>X$17</v>
      </c>
      <c r="Y1250" s="179" t="str">
        <f t="shared" si="1552"/>
        <v>Y$17</v>
      </c>
      <c r="Z1250" s="179" t="str">
        <f t="shared" si="1552"/>
        <v>Z$17</v>
      </c>
      <c r="AA1250" s="179" t="str">
        <f t="shared" si="1552"/>
        <v>AA$17</v>
      </c>
      <c r="AB1250" s="179" t="str">
        <f t="shared" si="1552"/>
        <v>AB$17</v>
      </c>
      <c r="AC1250" s="179" t="str">
        <f t="shared" si="1552"/>
        <v>AC$17</v>
      </c>
      <c r="AD1250" s="179" t="str">
        <f t="shared" si="1552"/>
        <v>AD$17</v>
      </c>
      <c r="AE1250" s="179" t="str">
        <f t="shared" si="1552"/>
        <v>AE$17</v>
      </c>
      <c r="AF1250" s="179" t="str">
        <f t="shared" si="1552"/>
        <v>AF$17</v>
      </c>
      <c r="AG1250" s="179" t="str">
        <f t="shared" si="1552"/>
        <v>AG$17</v>
      </c>
      <c r="AH1250" s="179" t="str">
        <f t="shared" si="1552"/>
        <v>AH$17</v>
      </c>
      <c r="AI1250" s="179" t="str">
        <f t="shared" si="1552"/>
        <v>AI$17</v>
      </c>
      <c r="AJ1250" s="179" t="str">
        <f t="shared" si="1552"/>
        <v>AJ$17</v>
      </c>
      <c r="AK1250" s="179" t="str">
        <f t="shared" si="1552"/>
        <v>AK$17</v>
      </c>
      <c r="AL1250" s="179" t="str">
        <f t="shared" si="1552"/>
        <v>AL$17</v>
      </c>
      <c r="AM1250" s="179" t="str">
        <f t="shared" si="1552"/>
        <v>AM$17</v>
      </c>
      <c r="AN1250" s="179" t="str">
        <f t="shared" si="1552"/>
        <v>AN$17</v>
      </c>
      <c r="AO1250" s="179" t="str">
        <f t="shared" si="1552"/>
        <v>AO$17</v>
      </c>
      <c r="AP1250" s="179" t="str">
        <f t="shared" si="1552"/>
        <v>AP$17</v>
      </c>
      <c r="AQ1250" s="179" t="str">
        <f t="shared" si="1552"/>
        <v>AQ$17</v>
      </c>
      <c r="AR1250" s="179" t="str">
        <f t="shared" si="1552"/>
        <v>AR$17</v>
      </c>
      <c r="AS1250" s="179" t="str">
        <f t="shared" si="1552"/>
        <v>AS$17</v>
      </c>
      <c r="AT1250" s="179" t="str">
        <f t="shared" si="1552"/>
        <v>AT$17</v>
      </c>
      <c r="AU1250" s="179" t="str">
        <f t="shared" si="1552"/>
        <v>AU$17</v>
      </c>
      <c r="AV1250" s="179" t="str">
        <f t="shared" si="1552"/>
        <v>AV$17</v>
      </c>
      <c r="AW1250" s="179" t="str">
        <f t="shared" si="1552"/>
        <v>AW$17</v>
      </c>
      <c r="AX1250" s="179" t="str">
        <f t="shared" si="1552"/>
        <v>AX$17</v>
      </c>
      <c r="AY1250" s="179" t="str">
        <f t="shared" ref="AY1250:CD1250" si="1553">AY1215</f>
        <v>AY$17</v>
      </c>
      <c r="AZ1250" s="179" t="str">
        <f t="shared" si="1553"/>
        <v>AZ$17</v>
      </c>
      <c r="BA1250" s="179" t="str">
        <f t="shared" si="1553"/>
        <v>BA$17</v>
      </c>
      <c r="BB1250" s="179" t="str">
        <f t="shared" si="1553"/>
        <v>BB$17</v>
      </c>
      <c r="BC1250" s="179" t="str">
        <f t="shared" si="1553"/>
        <v>BC$17</v>
      </c>
      <c r="BD1250" s="179" t="str">
        <f t="shared" si="1553"/>
        <v>BD$17</v>
      </c>
      <c r="BE1250" s="179" t="str">
        <f t="shared" si="1553"/>
        <v>BE$17</v>
      </c>
      <c r="BF1250" s="179" t="str">
        <f t="shared" si="1553"/>
        <v>BF$17</v>
      </c>
      <c r="BG1250" s="179" t="str">
        <f t="shared" si="1553"/>
        <v>BG$17</v>
      </c>
      <c r="BH1250" s="179" t="str">
        <f t="shared" si="1553"/>
        <v>BH$17</v>
      </c>
      <c r="BI1250" s="179" t="str">
        <f t="shared" si="1553"/>
        <v>BI$17</v>
      </c>
      <c r="BJ1250" s="179" t="str">
        <f t="shared" si="1553"/>
        <v>BJ$17</v>
      </c>
      <c r="BK1250" s="179" t="str">
        <f t="shared" si="1553"/>
        <v>BK$17</v>
      </c>
      <c r="BL1250" s="179" t="str">
        <f t="shared" si="1553"/>
        <v>BL$17</v>
      </c>
      <c r="BM1250" s="179" t="str">
        <f t="shared" si="1553"/>
        <v>BM$17</v>
      </c>
      <c r="BN1250" s="179" t="str">
        <f t="shared" si="1553"/>
        <v>BN$17</v>
      </c>
      <c r="BO1250" s="179" t="str">
        <f t="shared" si="1553"/>
        <v>BO$17</v>
      </c>
      <c r="BP1250" s="179" t="str">
        <f t="shared" si="1553"/>
        <v>BP$17</v>
      </c>
      <c r="BQ1250" s="179" t="str">
        <f t="shared" si="1553"/>
        <v>BQ$17</v>
      </c>
      <c r="BR1250" s="179" t="str">
        <f t="shared" si="1553"/>
        <v>BR$17</v>
      </c>
      <c r="BS1250" s="179" t="str">
        <f t="shared" si="1553"/>
        <v>BS$17</v>
      </c>
      <c r="BT1250" s="179" t="str">
        <f t="shared" si="1553"/>
        <v>BT$17</v>
      </c>
      <c r="BU1250" s="179" t="str">
        <f t="shared" si="1553"/>
        <v>BU$17</v>
      </c>
      <c r="BV1250" s="179" t="str">
        <f t="shared" si="1553"/>
        <v>BV$17</v>
      </c>
      <c r="BW1250" s="179" t="str">
        <f t="shared" si="1553"/>
        <v>BW$17</v>
      </c>
      <c r="BX1250" s="179" t="str">
        <f t="shared" si="1553"/>
        <v>BX$17</v>
      </c>
      <c r="BY1250" s="179" t="str">
        <f t="shared" si="1553"/>
        <v>BY$17</v>
      </c>
      <c r="BZ1250" s="179" t="str">
        <f t="shared" si="1553"/>
        <v>BZ$17</v>
      </c>
      <c r="CA1250" s="179" t="str">
        <f t="shared" si="1553"/>
        <v>CA$17</v>
      </c>
      <c r="CB1250" s="179" t="str">
        <f t="shared" si="1553"/>
        <v>CB$17</v>
      </c>
      <c r="CC1250" s="179" t="str">
        <f t="shared" si="1553"/>
        <v>CC$17</v>
      </c>
      <c r="CD1250" s="179" t="str">
        <f t="shared" si="1553"/>
        <v>CD$17</v>
      </c>
      <c r="CE1250" s="179" t="str">
        <f t="shared" ref="CE1250:CL1250" si="1554">CE1215</f>
        <v>CE$17</v>
      </c>
      <c r="CF1250" s="179" t="str">
        <f t="shared" si="1554"/>
        <v>CF$17</v>
      </c>
      <c r="CG1250" s="179" t="str">
        <f t="shared" si="1554"/>
        <v>CG$17</v>
      </c>
      <c r="CH1250" s="179" t="str">
        <f t="shared" si="1554"/>
        <v>CH$17</v>
      </c>
      <c r="CI1250" s="179" t="str">
        <f t="shared" si="1554"/>
        <v>CI$17</v>
      </c>
      <c r="CJ1250" s="179" t="str">
        <f t="shared" si="1554"/>
        <v>CJ$17</v>
      </c>
      <c r="CK1250" s="179" t="str">
        <f t="shared" si="1554"/>
        <v>CK$17</v>
      </c>
      <c r="CL1250" s="179" t="str">
        <f t="shared" si="1554"/>
        <v>CL$17</v>
      </c>
      <c r="CN1250" s="60"/>
      <c r="CO1250" s="179" t="str">
        <f t="shared" ref="CO1250:DK1250" si="1555">CO1215</f>
        <v>CO$17</v>
      </c>
      <c r="CP1250" s="179" t="str">
        <f t="shared" si="1555"/>
        <v>CP$17</v>
      </c>
      <c r="CQ1250" s="179" t="str">
        <f t="shared" si="1555"/>
        <v>CQ$17</v>
      </c>
      <c r="CR1250" s="179" t="str">
        <f t="shared" si="1555"/>
        <v>CR$17</v>
      </c>
      <c r="CS1250" s="179" t="str">
        <f t="shared" si="1555"/>
        <v>CS$17</v>
      </c>
      <c r="CT1250" s="179" t="str">
        <f t="shared" si="1555"/>
        <v>CT$17</v>
      </c>
      <c r="CU1250" s="179" t="str">
        <f t="shared" si="1555"/>
        <v>CU$17</v>
      </c>
      <c r="CV1250" s="179" t="str">
        <f t="shared" si="1555"/>
        <v>CV$17</v>
      </c>
      <c r="CW1250" s="179" t="str">
        <f t="shared" si="1555"/>
        <v>CW$17</v>
      </c>
      <c r="CX1250" s="179" t="str">
        <f t="shared" si="1555"/>
        <v>CX$17</v>
      </c>
      <c r="CY1250" s="179" t="str">
        <f t="shared" si="1555"/>
        <v>CY$17</v>
      </c>
      <c r="CZ1250" s="179" t="str">
        <f t="shared" si="1555"/>
        <v>CZ$17</v>
      </c>
      <c r="DA1250" s="179" t="str">
        <f t="shared" si="1555"/>
        <v>DA$17</v>
      </c>
      <c r="DB1250" s="179" t="str">
        <f t="shared" si="1555"/>
        <v>DB$17</v>
      </c>
      <c r="DC1250" s="179" t="str">
        <f t="shared" si="1555"/>
        <v>DC$17</v>
      </c>
      <c r="DD1250" s="179" t="str">
        <f t="shared" si="1555"/>
        <v>DD$17</v>
      </c>
      <c r="DE1250" s="179" t="str">
        <f t="shared" si="1555"/>
        <v>DE$17</v>
      </c>
      <c r="DF1250" s="179" t="str">
        <f t="shared" si="1555"/>
        <v>DF$17</v>
      </c>
      <c r="DG1250" s="179" t="str">
        <f t="shared" si="1555"/>
        <v>DG$17</v>
      </c>
      <c r="DH1250" s="179" t="str">
        <f t="shared" si="1555"/>
        <v>DH$17</v>
      </c>
      <c r="DI1250" s="179" t="str">
        <f t="shared" si="1555"/>
        <v>DI$17</v>
      </c>
      <c r="DJ1250" s="179" t="str">
        <f t="shared" si="1555"/>
        <v>DJ$17</v>
      </c>
      <c r="DK1250" s="179" t="str">
        <f t="shared" si="1555"/>
        <v>DK$17</v>
      </c>
      <c r="DL1250" s="179" t="str">
        <f t="shared" ref="DL1250" si="1556">DL1215</f>
        <v>DL$17</v>
      </c>
    </row>
    <row r="1251" spans="1:116" x14ac:dyDescent="0.4">
      <c r="B1251" t="s">
        <v>332</v>
      </c>
      <c r="D1251" t="s">
        <v>770</v>
      </c>
      <c r="E1251" s="8" t="str">
        <f t="shared" ref="E1251:E1254" si="1557">ROW()&amp;" "&amp;D1251</f>
        <v>1251 LAMORT-S</v>
      </c>
      <c r="G1251" s="191" t="str">
        <f>G1220</f>
        <v>Volume driven amortizing loan - no defaults:</v>
      </c>
      <c r="H1251" s="12"/>
      <c r="I1251" s="60"/>
      <c r="J1251" s="60"/>
      <c r="K1251" s="15"/>
      <c r="L1251" s="15"/>
      <c r="M1251" s="15"/>
      <c r="N1251" s="15"/>
      <c r="O1251" s="15"/>
      <c r="P1251" s="15"/>
      <c r="R1251" s="15"/>
      <c r="S1251" s="179">
        <f t="shared" ref="S1251:AX1251" si="1558">S1216</f>
        <v>0</v>
      </c>
      <c r="T1251" s="179">
        <f t="shared" si="1558"/>
        <v>0</v>
      </c>
      <c r="U1251" s="179">
        <f t="shared" si="1558"/>
        <v>0</v>
      </c>
      <c r="V1251" s="179">
        <f t="shared" si="1558"/>
        <v>0</v>
      </c>
      <c r="W1251" s="179">
        <f t="shared" si="1558"/>
        <v>0</v>
      </c>
      <c r="X1251" s="179">
        <f t="shared" si="1558"/>
        <v>0</v>
      </c>
      <c r="Y1251" s="179">
        <f t="shared" si="1558"/>
        <v>0</v>
      </c>
      <c r="Z1251" s="179">
        <f t="shared" si="1558"/>
        <v>0</v>
      </c>
      <c r="AA1251" s="179">
        <f t="shared" si="1558"/>
        <v>0</v>
      </c>
      <c r="AB1251" s="179">
        <f t="shared" si="1558"/>
        <v>0</v>
      </c>
      <c r="AC1251" s="179">
        <f t="shared" si="1558"/>
        <v>0</v>
      </c>
      <c r="AD1251" s="179">
        <f t="shared" si="1558"/>
        <v>0</v>
      </c>
      <c r="AE1251" s="179">
        <f t="shared" si="1558"/>
        <v>0</v>
      </c>
      <c r="AF1251" s="179">
        <f t="shared" si="1558"/>
        <v>0</v>
      </c>
      <c r="AG1251" s="179">
        <f t="shared" si="1558"/>
        <v>0</v>
      </c>
      <c r="AH1251" s="179">
        <f t="shared" si="1558"/>
        <v>0</v>
      </c>
      <c r="AI1251" s="179">
        <f t="shared" si="1558"/>
        <v>0</v>
      </c>
      <c r="AJ1251" s="179">
        <f t="shared" si="1558"/>
        <v>0</v>
      </c>
      <c r="AK1251" s="179">
        <f t="shared" si="1558"/>
        <v>0</v>
      </c>
      <c r="AL1251" s="179">
        <f t="shared" si="1558"/>
        <v>0</v>
      </c>
      <c r="AM1251" s="179">
        <f t="shared" si="1558"/>
        <v>0</v>
      </c>
      <c r="AN1251" s="179">
        <f t="shared" si="1558"/>
        <v>0</v>
      </c>
      <c r="AO1251" s="179">
        <f t="shared" si="1558"/>
        <v>0</v>
      </c>
      <c r="AP1251" s="179">
        <f t="shared" si="1558"/>
        <v>0</v>
      </c>
      <c r="AQ1251" s="179">
        <f t="shared" si="1558"/>
        <v>0</v>
      </c>
      <c r="AR1251" s="179">
        <f t="shared" si="1558"/>
        <v>0</v>
      </c>
      <c r="AS1251" s="179">
        <f t="shared" si="1558"/>
        <v>0</v>
      </c>
      <c r="AT1251" s="179">
        <f t="shared" si="1558"/>
        <v>0</v>
      </c>
      <c r="AU1251" s="179">
        <f t="shared" si="1558"/>
        <v>0</v>
      </c>
      <c r="AV1251" s="179">
        <f t="shared" si="1558"/>
        <v>0</v>
      </c>
      <c r="AW1251" s="179">
        <f t="shared" si="1558"/>
        <v>0</v>
      </c>
      <c r="AX1251" s="179">
        <f t="shared" si="1558"/>
        <v>0</v>
      </c>
      <c r="AY1251" s="179">
        <f t="shared" ref="AY1251:CD1251" si="1559">AY1216</f>
        <v>0</v>
      </c>
      <c r="AZ1251" s="179">
        <f t="shared" si="1559"/>
        <v>0</v>
      </c>
      <c r="BA1251" s="179">
        <f t="shared" si="1559"/>
        <v>0</v>
      </c>
      <c r="BB1251" s="179">
        <f t="shared" si="1559"/>
        <v>0</v>
      </c>
      <c r="BC1251" s="179">
        <f t="shared" si="1559"/>
        <v>0</v>
      </c>
      <c r="BD1251" s="179">
        <f t="shared" si="1559"/>
        <v>0</v>
      </c>
      <c r="BE1251" s="179">
        <f t="shared" si="1559"/>
        <v>0</v>
      </c>
      <c r="BF1251" s="179">
        <f t="shared" si="1559"/>
        <v>0</v>
      </c>
      <c r="BG1251" s="179">
        <f t="shared" si="1559"/>
        <v>0</v>
      </c>
      <c r="BH1251" s="179">
        <f t="shared" si="1559"/>
        <v>0</v>
      </c>
      <c r="BI1251" s="179">
        <f t="shared" si="1559"/>
        <v>0</v>
      </c>
      <c r="BJ1251" s="179">
        <f t="shared" si="1559"/>
        <v>0</v>
      </c>
      <c r="BK1251" s="179">
        <f t="shared" si="1559"/>
        <v>0</v>
      </c>
      <c r="BL1251" s="179">
        <f t="shared" si="1559"/>
        <v>0</v>
      </c>
      <c r="BM1251" s="179">
        <f t="shared" si="1559"/>
        <v>0</v>
      </c>
      <c r="BN1251" s="179">
        <f t="shared" si="1559"/>
        <v>0</v>
      </c>
      <c r="BO1251" s="179">
        <f t="shared" si="1559"/>
        <v>0</v>
      </c>
      <c r="BP1251" s="179">
        <f t="shared" si="1559"/>
        <v>0</v>
      </c>
      <c r="BQ1251" s="179">
        <f t="shared" si="1559"/>
        <v>0</v>
      </c>
      <c r="BR1251" s="179">
        <f t="shared" si="1559"/>
        <v>0</v>
      </c>
      <c r="BS1251" s="179">
        <f t="shared" si="1559"/>
        <v>0</v>
      </c>
      <c r="BT1251" s="179">
        <f t="shared" si="1559"/>
        <v>0</v>
      </c>
      <c r="BU1251" s="179">
        <f t="shared" si="1559"/>
        <v>0</v>
      </c>
      <c r="BV1251" s="179">
        <f t="shared" si="1559"/>
        <v>0</v>
      </c>
      <c r="BW1251" s="179">
        <f t="shared" si="1559"/>
        <v>0</v>
      </c>
      <c r="BX1251" s="179">
        <f t="shared" si="1559"/>
        <v>0</v>
      </c>
      <c r="BY1251" s="179">
        <f t="shared" si="1559"/>
        <v>0</v>
      </c>
      <c r="BZ1251" s="179">
        <f t="shared" si="1559"/>
        <v>0</v>
      </c>
      <c r="CA1251" s="179">
        <f t="shared" si="1559"/>
        <v>0</v>
      </c>
      <c r="CB1251" s="179">
        <f t="shared" si="1559"/>
        <v>0</v>
      </c>
      <c r="CC1251" s="179">
        <f t="shared" si="1559"/>
        <v>0</v>
      </c>
      <c r="CD1251" s="179">
        <f t="shared" si="1559"/>
        <v>0</v>
      </c>
      <c r="CE1251" s="179">
        <f t="shared" ref="CE1251:CL1251" si="1560">CE1216</f>
        <v>0</v>
      </c>
      <c r="CF1251" s="179">
        <f t="shared" si="1560"/>
        <v>0</v>
      </c>
      <c r="CG1251" s="179">
        <f t="shared" si="1560"/>
        <v>0</v>
      </c>
      <c r="CH1251" s="179">
        <f t="shared" si="1560"/>
        <v>0</v>
      </c>
      <c r="CI1251" s="179">
        <f t="shared" si="1560"/>
        <v>0</v>
      </c>
      <c r="CJ1251" s="179">
        <f t="shared" si="1560"/>
        <v>0</v>
      </c>
      <c r="CK1251" s="179">
        <f t="shared" si="1560"/>
        <v>0</v>
      </c>
      <c r="CL1251" s="179">
        <f t="shared" si="1560"/>
        <v>0</v>
      </c>
      <c r="CN1251" s="60"/>
      <c r="CO1251" s="179">
        <f t="shared" ref="CO1251:DK1251" si="1561">CO1216</f>
        <v>0</v>
      </c>
      <c r="CP1251" s="179">
        <f t="shared" si="1561"/>
        <v>0</v>
      </c>
      <c r="CQ1251" s="179">
        <f t="shared" si="1561"/>
        <v>0</v>
      </c>
      <c r="CR1251" s="179">
        <f t="shared" si="1561"/>
        <v>0</v>
      </c>
      <c r="CS1251" s="179">
        <f t="shared" si="1561"/>
        <v>0</v>
      </c>
      <c r="CT1251" s="179">
        <f t="shared" si="1561"/>
        <v>0</v>
      </c>
      <c r="CU1251" s="179">
        <f t="shared" si="1561"/>
        <v>0</v>
      </c>
      <c r="CV1251" s="179">
        <f t="shared" si="1561"/>
        <v>0</v>
      </c>
      <c r="CW1251" s="179">
        <f t="shared" si="1561"/>
        <v>0</v>
      </c>
      <c r="CX1251" s="179">
        <f t="shared" si="1561"/>
        <v>0</v>
      </c>
      <c r="CY1251" s="179">
        <f t="shared" si="1561"/>
        <v>0</v>
      </c>
      <c r="CZ1251" s="179">
        <f t="shared" si="1561"/>
        <v>0</v>
      </c>
      <c r="DA1251" s="179">
        <f t="shared" si="1561"/>
        <v>0</v>
      </c>
      <c r="DB1251" s="179">
        <f t="shared" si="1561"/>
        <v>0</v>
      </c>
      <c r="DC1251" s="179">
        <f t="shared" si="1561"/>
        <v>0</v>
      </c>
      <c r="DD1251" s="179">
        <f t="shared" si="1561"/>
        <v>0</v>
      </c>
      <c r="DE1251" s="179">
        <f t="shared" si="1561"/>
        <v>0</v>
      </c>
      <c r="DF1251" s="179">
        <f t="shared" si="1561"/>
        <v>0</v>
      </c>
      <c r="DG1251" s="179">
        <f t="shared" si="1561"/>
        <v>0</v>
      </c>
      <c r="DH1251" s="179">
        <f t="shared" si="1561"/>
        <v>0</v>
      </c>
      <c r="DI1251" s="179">
        <f t="shared" si="1561"/>
        <v>0</v>
      </c>
      <c r="DJ1251" s="179">
        <f t="shared" si="1561"/>
        <v>0</v>
      </c>
      <c r="DK1251" s="179">
        <f t="shared" si="1561"/>
        <v>0</v>
      </c>
      <c r="DL1251" s="179">
        <f t="shared" ref="DL1251" si="1562">DL1216</f>
        <v>0</v>
      </c>
    </row>
    <row r="1252" spans="1:116" x14ac:dyDescent="0.4">
      <c r="B1252" t="s">
        <v>332</v>
      </c>
      <c r="D1252" t="s">
        <v>770</v>
      </c>
      <c r="E1252" s="8" t="str">
        <f t="shared" ref="E1252" si="1563">ROW()&amp;" "&amp;D1252</f>
        <v>1252 LAMORT-S</v>
      </c>
      <c r="G1252" s="241" t="str">
        <f>IFERROR(SUBSTITUTE(TRIM(MID(G1220, SEARCH("-", G1220) + 1, LEN(G1220))),":",""),"no unit")</f>
        <v>no defaults</v>
      </c>
      <c r="H1252" s="12"/>
      <c r="I1252" s="60"/>
      <c r="J1252" s="60"/>
      <c r="K1252" s="15"/>
      <c r="L1252" s="15"/>
      <c r="M1252" s="15"/>
      <c r="N1252" s="15"/>
      <c r="O1252" s="15"/>
      <c r="P1252" s="15"/>
      <c r="R1252" s="15"/>
      <c r="S1252" s="179"/>
      <c r="T1252" s="179"/>
      <c r="U1252" s="179"/>
      <c r="V1252" s="179"/>
      <c r="W1252" s="179"/>
      <c r="X1252" s="179"/>
      <c r="Y1252" s="179"/>
      <c r="Z1252" s="179"/>
      <c r="AA1252" s="179"/>
      <c r="AB1252" s="179"/>
      <c r="AC1252" s="179"/>
      <c r="AD1252" s="179"/>
      <c r="AE1252" s="179"/>
      <c r="AF1252" s="179"/>
      <c r="AG1252" s="179"/>
      <c r="AH1252" s="179"/>
      <c r="AI1252" s="179"/>
      <c r="AJ1252" s="179"/>
      <c r="AK1252" s="179"/>
      <c r="AL1252" s="179"/>
      <c r="AM1252" s="179"/>
      <c r="AN1252" s="179"/>
      <c r="AO1252" s="179"/>
      <c r="AP1252" s="179"/>
      <c r="AQ1252" s="179"/>
      <c r="AR1252" s="179"/>
      <c r="AS1252" s="179"/>
      <c r="AT1252" s="179"/>
      <c r="AU1252" s="179"/>
      <c r="AV1252" s="179"/>
      <c r="AW1252" s="179"/>
      <c r="AX1252" s="179"/>
      <c r="AY1252" s="179"/>
      <c r="AZ1252" s="179"/>
      <c r="BA1252" s="179"/>
      <c r="BB1252" s="179"/>
      <c r="BC1252" s="179"/>
      <c r="BD1252" s="179"/>
      <c r="BE1252" s="179"/>
      <c r="BF1252" s="179"/>
      <c r="BG1252" s="179"/>
      <c r="BH1252" s="179"/>
      <c r="BI1252" s="179"/>
      <c r="BJ1252" s="179"/>
      <c r="BK1252" s="179"/>
      <c r="BL1252" s="179"/>
      <c r="BM1252" s="179"/>
      <c r="BN1252" s="179"/>
      <c r="BO1252" s="179"/>
      <c r="BP1252" s="179"/>
      <c r="BQ1252" s="179"/>
      <c r="BR1252" s="179"/>
      <c r="BS1252" s="179"/>
      <c r="BT1252" s="179"/>
      <c r="BU1252" s="179"/>
      <c r="BV1252" s="179"/>
      <c r="BW1252" s="179"/>
      <c r="BX1252" s="179"/>
      <c r="BY1252" s="179"/>
      <c r="BZ1252" s="179"/>
      <c r="CA1252" s="179"/>
      <c r="CB1252" s="179"/>
      <c r="CC1252" s="179"/>
      <c r="CD1252" s="179"/>
      <c r="CE1252" s="179"/>
      <c r="CF1252" s="179"/>
      <c r="CG1252" s="179"/>
      <c r="CH1252" s="179"/>
      <c r="CI1252" s="179"/>
      <c r="CJ1252" s="179"/>
      <c r="CK1252" s="179"/>
      <c r="CL1252" s="179"/>
      <c r="CN1252" s="60"/>
      <c r="CO1252" s="179"/>
      <c r="CP1252" s="179"/>
      <c r="CQ1252" s="179"/>
      <c r="CR1252" s="179"/>
      <c r="CS1252" s="179"/>
      <c r="CT1252" s="179"/>
      <c r="CU1252" s="179"/>
      <c r="CV1252" s="179"/>
      <c r="CW1252" s="179"/>
      <c r="CX1252" s="179"/>
      <c r="CY1252" s="179"/>
      <c r="CZ1252" s="179"/>
      <c r="DA1252" s="179"/>
      <c r="DB1252" s="179"/>
      <c r="DC1252" s="179"/>
      <c r="DD1252" s="179"/>
      <c r="DE1252" s="179"/>
      <c r="DF1252" s="179"/>
      <c r="DG1252" s="179"/>
      <c r="DH1252" s="179"/>
      <c r="DI1252" s="179"/>
      <c r="DJ1252" s="179"/>
      <c r="DK1252" s="179"/>
      <c r="DL1252" s="179"/>
    </row>
    <row r="1253" spans="1:116" x14ac:dyDescent="0.4">
      <c r="B1253" t="s">
        <v>332</v>
      </c>
      <c r="D1253" t="s">
        <v>770</v>
      </c>
      <c r="E1253" s="8" t="str">
        <f t="shared" si="1557"/>
        <v>1253 LAMORT-S</v>
      </c>
      <c r="G1253" s="136" t="str">
        <f>G1218</f>
        <v>Secondary revenue driver</v>
      </c>
      <c r="H1253" s="90"/>
      <c r="I1253" s="213"/>
      <c r="J1253" s="213"/>
      <c r="K1253" s="214"/>
      <c r="L1253" s="214"/>
      <c r="M1253" s="214"/>
      <c r="N1253" s="214"/>
      <c r="O1253" s="214"/>
      <c r="P1253" s="214"/>
      <c r="R1253" s="214"/>
      <c r="S1253" s="4" t="str">
        <f>ADDRESS(ROW(S1234),COLUMN(S1234),2)</f>
        <v>S$1234</v>
      </c>
      <c r="T1253" s="4" t="str">
        <f t="shared" ref="T1253:CE1253" si="1564">ADDRESS(ROW(T1234),COLUMN(T1234),2)</f>
        <v>T$1234</v>
      </c>
      <c r="U1253" s="4" t="str">
        <f t="shared" si="1564"/>
        <v>U$1234</v>
      </c>
      <c r="V1253" s="4" t="str">
        <f t="shared" si="1564"/>
        <v>V$1234</v>
      </c>
      <c r="W1253" s="4" t="str">
        <f t="shared" si="1564"/>
        <v>W$1234</v>
      </c>
      <c r="X1253" s="4" t="str">
        <f t="shared" si="1564"/>
        <v>X$1234</v>
      </c>
      <c r="Y1253" s="4" t="str">
        <f t="shared" si="1564"/>
        <v>Y$1234</v>
      </c>
      <c r="Z1253" s="4" t="str">
        <f t="shared" si="1564"/>
        <v>Z$1234</v>
      </c>
      <c r="AA1253" s="4" t="str">
        <f t="shared" si="1564"/>
        <v>AA$1234</v>
      </c>
      <c r="AB1253" s="4" t="str">
        <f t="shared" si="1564"/>
        <v>AB$1234</v>
      </c>
      <c r="AC1253" s="4" t="str">
        <f t="shared" si="1564"/>
        <v>AC$1234</v>
      </c>
      <c r="AD1253" s="4" t="str">
        <f t="shared" si="1564"/>
        <v>AD$1234</v>
      </c>
      <c r="AE1253" s="4" t="str">
        <f t="shared" si="1564"/>
        <v>AE$1234</v>
      </c>
      <c r="AF1253" s="4" t="str">
        <f t="shared" si="1564"/>
        <v>AF$1234</v>
      </c>
      <c r="AG1253" s="4" t="str">
        <f t="shared" si="1564"/>
        <v>AG$1234</v>
      </c>
      <c r="AH1253" s="4" t="str">
        <f t="shared" si="1564"/>
        <v>AH$1234</v>
      </c>
      <c r="AI1253" s="4" t="str">
        <f t="shared" si="1564"/>
        <v>AI$1234</v>
      </c>
      <c r="AJ1253" s="4" t="str">
        <f t="shared" si="1564"/>
        <v>AJ$1234</v>
      </c>
      <c r="AK1253" s="4" t="str">
        <f t="shared" si="1564"/>
        <v>AK$1234</v>
      </c>
      <c r="AL1253" s="4" t="str">
        <f t="shared" si="1564"/>
        <v>AL$1234</v>
      </c>
      <c r="AM1253" s="4" t="str">
        <f t="shared" si="1564"/>
        <v>AM$1234</v>
      </c>
      <c r="AN1253" s="4" t="str">
        <f t="shared" si="1564"/>
        <v>AN$1234</v>
      </c>
      <c r="AO1253" s="4" t="str">
        <f t="shared" si="1564"/>
        <v>AO$1234</v>
      </c>
      <c r="AP1253" s="4" t="str">
        <f t="shared" si="1564"/>
        <v>AP$1234</v>
      </c>
      <c r="AQ1253" s="4" t="str">
        <f t="shared" si="1564"/>
        <v>AQ$1234</v>
      </c>
      <c r="AR1253" s="4" t="str">
        <f t="shared" si="1564"/>
        <v>AR$1234</v>
      </c>
      <c r="AS1253" s="4" t="str">
        <f t="shared" si="1564"/>
        <v>AS$1234</v>
      </c>
      <c r="AT1253" s="4" t="str">
        <f t="shared" si="1564"/>
        <v>AT$1234</v>
      </c>
      <c r="AU1253" s="4" t="str">
        <f t="shared" si="1564"/>
        <v>AU$1234</v>
      </c>
      <c r="AV1253" s="4" t="str">
        <f t="shared" si="1564"/>
        <v>AV$1234</v>
      </c>
      <c r="AW1253" s="4" t="str">
        <f t="shared" si="1564"/>
        <v>AW$1234</v>
      </c>
      <c r="AX1253" s="4" t="str">
        <f t="shared" si="1564"/>
        <v>AX$1234</v>
      </c>
      <c r="AY1253" s="4" t="str">
        <f t="shared" si="1564"/>
        <v>AY$1234</v>
      </c>
      <c r="AZ1253" s="4" t="str">
        <f t="shared" si="1564"/>
        <v>AZ$1234</v>
      </c>
      <c r="BA1253" s="4" t="str">
        <f t="shared" si="1564"/>
        <v>BA$1234</v>
      </c>
      <c r="BB1253" s="4" t="str">
        <f t="shared" si="1564"/>
        <v>BB$1234</v>
      </c>
      <c r="BC1253" s="4" t="str">
        <f t="shared" si="1564"/>
        <v>BC$1234</v>
      </c>
      <c r="BD1253" s="4" t="str">
        <f t="shared" si="1564"/>
        <v>BD$1234</v>
      </c>
      <c r="BE1253" s="4" t="str">
        <f t="shared" si="1564"/>
        <v>BE$1234</v>
      </c>
      <c r="BF1253" s="4" t="str">
        <f t="shared" si="1564"/>
        <v>BF$1234</v>
      </c>
      <c r="BG1253" s="4" t="str">
        <f t="shared" si="1564"/>
        <v>BG$1234</v>
      </c>
      <c r="BH1253" s="4" t="str">
        <f t="shared" si="1564"/>
        <v>BH$1234</v>
      </c>
      <c r="BI1253" s="4" t="str">
        <f t="shared" si="1564"/>
        <v>BI$1234</v>
      </c>
      <c r="BJ1253" s="4" t="str">
        <f t="shared" si="1564"/>
        <v>BJ$1234</v>
      </c>
      <c r="BK1253" s="4" t="str">
        <f t="shared" si="1564"/>
        <v>BK$1234</v>
      </c>
      <c r="BL1253" s="4" t="str">
        <f t="shared" si="1564"/>
        <v>BL$1234</v>
      </c>
      <c r="BM1253" s="4" t="str">
        <f t="shared" si="1564"/>
        <v>BM$1234</v>
      </c>
      <c r="BN1253" s="4" t="str">
        <f t="shared" si="1564"/>
        <v>BN$1234</v>
      </c>
      <c r="BO1253" s="4" t="str">
        <f t="shared" si="1564"/>
        <v>BO$1234</v>
      </c>
      <c r="BP1253" s="4" t="str">
        <f t="shared" si="1564"/>
        <v>BP$1234</v>
      </c>
      <c r="BQ1253" s="4" t="str">
        <f t="shared" si="1564"/>
        <v>BQ$1234</v>
      </c>
      <c r="BR1253" s="4" t="str">
        <f t="shared" si="1564"/>
        <v>BR$1234</v>
      </c>
      <c r="BS1253" s="4" t="str">
        <f t="shared" si="1564"/>
        <v>BS$1234</v>
      </c>
      <c r="BT1253" s="4" t="str">
        <f t="shared" si="1564"/>
        <v>BT$1234</v>
      </c>
      <c r="BU1253" s="4" t="str">
        <f t="shared" si="1564"/>
        <v>BU$1234</v>
      </c>
      <c r="BV1253" s="4" t="str">
        <f t="shared" si="1564"/>
        <v>BV$1234</v>
      </c>
      <c r="BW1253" s="4" t="str">
        <f t="shared" si="1564"/>
        <v>BW$1234</v>
      </c>
      <c r="BX1253" s="4" t="str">
        <f t="shared" si="1564"/>
        <v>BX$1234</v>
      </c>
      <c r="BY1253" s="4" t="str">
        <f t="shared" si="1564"/>
        <v>BY$1234</v>
      </c>
      <c r="BZ1253" s="4" t="str">
        <f t="shared" si="1564"/>
        <v>BZ$1234</v>
      </c>
      <c r="CA1253" s="4" t="str">
        <f t="shared" si="1564"/>
        <v>CA$1234</v>
      </c>
      <c r="CB1253" s="4" t="str">
        <f t="shared" si="1564"/>
        <v>CB$1234</v>
      </c>
      <c r="CC1253" s="4" t="str">
        <f t="shared" si="1564"/>
        <v>CC$1234</v>
      </c>
      <c r="CD1253" s="4" t="str">
        <f t="shared" si="1564"/>
        <v>CD$1234</v>
      </c>
      <c r="CE1253" s="4" t="str">
        <f t="shared" si="1564"/>
        <v>CE$1234</v>
      </c>
      <c r="CF1253" s="4" t="str">
        <f t="shared" ref="CF1253:CL1253" si="1565">ADDRESS(ROW(CF1234),COLUMN(CF1234),2)</f>
        <v>CF$1234</v>
      </c>
      <c r="CG1253" s="4" t="str">
        <f t="shared" si="1565"/>
        <v>CG$1234</v>
      </c>
      <c r="CH1253" s="4" t="str">
        <f t="shared" si="1565"/>
        <v>CH$1234</v>
      </c>
      <c r="CI1253" s="4" t="str">
        <f t="shared" si="1565"/>
        <v>CI$1234</v>
      </c>
      <c r="CJ1253" s="4" t="str">
        <f t="shared" si="1565"/>
        <v>CJ$1234</v>
      </c>
      <c r="CK1253" s="4" t="str">
        <f t="shared" si="1565"/>
        <v>CK$1234</v>
      </c>
      <c r="CL1253" s="4" t="str">
        <f t="shared" si="1565"/>
        <v>CL$1234</v>
      </c>
      <c r="CN1253" s="213"/>
      <c r="CO1253" s="4" t="str">
        <f t="shared" ref="CO1253:DK1253" si="1566">ADDRESS(ROW(CO1234),COLUMN(CO1234),2)</f>
        <v>CO$1234</v>
      </c>
      <c r="CP1253" s="4" t="str">
        <f t="shared" si="1566"/>
        <v>CP$1234</v>
      </c>
      <c r="CQ1253" s="4" t="str">
        <f t="shared" si="1566"/>
        <v>CQ$1234</v>
      </c>
      <c r="CR1253" s="4" t="str">
        <f t="shared" si="1566"/>
        <v>CR$1234</v>
      </c>
      <c r="CS1253" s="4" t="str">
        <f t="shared" si="1566"/>
        <v>CS$1234</v>
      </c>
      <c r="CT1253" s="4" t="str">
        <f t="shared" si="1566"/>
        <v>CT$1234</v>
      </c>
      <c r="CU1253" s="4" t="str">
        <f t="shared" si="1566"/>
        <v>CU$1234</v>
      </c>
      <c r="CV1253" s="4" t="str">
        <f t="shared" si="1566"/>
        <v>CV$1234</v>
      </c>
      <c r="CW1253" s="4" t="str">
        <f t="shared" si="1566"/>
        <v>CW$1234</v>
      </c>
      <c r="CX1253" s="4" t="str">
        <f t="shared" si="1566"/>
        <v>CX$1234</v>
      </c>
      <c r="CY1253" s="4" t="str">
        <f t="shared" si="1566"/>
        <v>CY$1234</v>
      </c>
      <c r="CZ1253" s="4" t="str">
        <f t="shared" si="1566"/>
        <v>CZ$1234</v>
      </c>
      <c r="DA1253" s="4" t="str">
        <f t="shared" si="1566"/>
        <v>DA$1234</v>
      </c>
      <c r="DB1253" s="4" t="str">
        <f t="shared" si="1566"/>
        <v>DB$1234</v>
      </c>
      <c r="DC1253" s="4" t="str">
        <f t="shared" si="1566"/>
        <v>DC$1234</v>
      </c>
      <c r="DD1253" s="4" t="str">
        <f t="shared" si="1566"/>
        <v>DD$1234</v>
      </c>
      <c r="DE1253" s="4" t="str">
        <f t="shared" si="1566"/>
        <v>DE$1234</v>
      </c>
      <c r="DF1253" s="4" t="str">
        <f t="shared" si="1566"/>
        <v>DF$1234</v>
      </c>
      <c r="DG1253" s="4" t="str">
        <f t="shared" si="1566"/>
        <v>DG$1234</v>
      </c>
      <c r="DH1253" s="4" t="str">
        <f t="shared" si="1566"/>
        <v>DH$1234</v>
      </c>
      <c r="DI1253" s="4" t="str">
        <f t="shared" si="1566"/>
        <v>DI$1234</v>
      </c>
      <c r="DJ1253" s="4" t="str">
        <f t="shared" si="1566"/>
        <v>DJ$1234</v>
      </c>
      <c r="DK1253" s="4" t="str">
        <f t="shared" si="1566"/>
        <v>DK$1234</v>
      </c>
      <c r="DL1253" s="4" t="str">
        <f t="shared" ref="DL1253" si="1567">ADDRESS(ROW(DL1234),COLUMN(DL1234),2)</f>
        <v>DL$1234</v>
      </c>
    </row>
    <row r="1254" spans="1:116" x14ac:dyDescent="0.4">
      <c r="B1254" t="s">
        <v>332</v>
      </c>
      <c r="D1254" t="s">
        <v>770</v>
      </c>
      <c r="E1254" s="8" t="str">
        <f t="shared" si="1557"/>
        <v>1254 LAMORT-S</v>
      </c>
      <c r="G1254" s="136" t="str">
        <f>G1219</f>
        <v>Secondary volume driver</v>
      </c>
      <c r="H1254" s="12"/>
      <c r="I1254" s="60"/>
      <c r="J1254" s="60"/>
      <c r="K1254" s="15"/>
      <c r="L1254" s="15"/>
      <c r="M1254" s="15"/>
      <c r="N1254" s="15"/>
      <c r="O1254" s="15"/>
      <c r="P1254" s="15"/>
      <c r="R1254" s="15"/>
      <c r="S1254" s="179" t="str">
        <f t="shared" ref="S1254:AX1254" si="1568">S1219</f>
        <v>S$19</v>
      </c>
      <c r="T1254" s="179" t="str">
        <f t="shared" si="1568"/>
        <v>T$19</v>
      </c>
      <c r="U1254" s="179" t="str">
        <f t="shared" si="1568"/>
        <v>U$19</v>
      </c>
      <c r="V1254" s="179" t="str">
        <f t="shared" si="1568"/>
        <v>V$19</v>
      </c>
      <c r="W1254" s="179" t="str">
        <f t="shared" si="1568"/>
        <v>W$19</v>
      </c>
      <c r="X1254" s="179" t="str">
        <f t="shared" si="1568"/>
        <v>X$19</v>
      </c>
      <c r="Y1254" s="179" t="str">
        <f t="shared" si="1568"/>
        <v>Y$19</v>
      </c>
      <c r="Z1254" s="179" t="str">
        <f t="shared" si="1568"/>
        <v>Z$19</v>
      </c>
      <c r="AA1254" s="179" t="str">
        <f t="shared" si="1568"/>
        <v>AA$19</v>
      </c>
      <c r="AB1254" s="179" t="str">
        <f t="shared" si="1568"/>
        <v>AB$19</v>
      </c>
      <c r="AC1254" s="179" t="str">
        <f t="shared" si="1568"/>
        <v>AC$19</v>
      </c>
      <c r="AD1254" s="179" t="str">
        <f t="shared" si="1568"/>
        <v>AD$19</v>
      </c>
      <c r="AE1254" s="179" t="str">
        <f t="shared" si="1568"/>
        <v>AE$19</v>
      </c>
      <c r="AF1254" s="179" t="str">
        <f t="shared" si="1568"/>
        <v>AF$19</v>
      </c>
      <c r="AG1254" s="179" t="str">
        <f t="shared" si="1568"/>
        <v>AG$19</v>
      </c>
      <c r="AH1254" s="179" t="str">
        <f t="shared" si="1568"/>
        <v>AH$19</v>
      </c>
      <c r="AI1254" s="179" t="str">
        <f t="shared" si="1568"/>
        <v>AI$19</v>
      </c>
      <c r="AJ1254" s="179" t="str">
        <f t="shared" si="1568"/>
        <v>AJ$19</v>
      </c>
      <c r="AK1254" s="179" t="str">
        <f t="shared" si="1568"/>
        <v>AK$19</v>
      </c>
      <c r="AL1254" s="179" t="str">
        <f t="shared" si="1568"/>
        <v>AL$19</v>
      </c>
      <c r="AM1254" s="179" t="str">
        <f t="shared" si="1568"/>
        <v>AM$19</v>
      </c>
      <c r="AN1254" s="179" t="str">
        <f t="shared" si="1568"/>
        <v>AN$19</v>
      </c>
      <c r="AO1254" s="179" t="str">
        <f t="shared" si="1568"/>
        <v>AO$19</v>
      </c>
      <c r="AP1254" s="179" t="str">
        <f t="shared" si="1568"/>
        <v>AP$19</v>
      </c>
      <c r="AQ1254" s="179" t="str">
        <f t="shared" si="1568"/>
        <v>AQ$19</v>
      </c>
      <c r="AR1254" s="179" t="str">
        <f t="shared" si="1568"/>
        <v>AR$19</v>
      </c>
      <c r="AS1254" s="179" t="str">
        <f t="shared" si="1568"/>
        <v>AS$19</v>
      </c>
      <c r="AT1254" s="179" t="str">
        <f t="shared" si="1568"/>
        <v>AT$19</v>
      </c>
      <c r="AU1254" s="179" t="str">
        <f t="shared" si="1568"/>
        <v>AU$19</v>
      </c>
      <c r="AV1254" s="179" t="str">
        <f t="shared" si="1568"/>
        <v>AV$19</v>
      </c>
      <c r="AW1254" s="179" t="str">
        <f t="shared" si="1568"/>
        <v>AW$19</v>
      </c>
      <c r="AX1254" s="179" t="str">
        <f t="shared" si="1568"/>
        <v>AX$19</v>
      </c>
      <c r="AY1254" s="179" t="str">
        <f t="shared" ref="AY1254:CD1254" si="1569">AY1219</f>
        <v>AY$19</v>
      </c>
      <c r="AZ1254" s="179" t="str">
        <f t="shared" si="1569"/>
        <v>AZ$19</v>
      </c>
      <c r="BA1254" s="179" t="str">
        <f t="shared" si="1569"/>
        <v>BA$19</v>
      </c>
      <c r="BB1254" s="179" t="str">
        <f t="shared" si="1569"/>
        <v>BB$19</v>
      </c>
      <c r="BC1254" s="179" t="str">
        <f t="shared" si="1569"/>
        <v>BC$19</v>
      </c>
      <c r="BD1254" s="179" t="str">
        <f t="shared" si="1569"/>
        <v>BD$19</v>
      </c>
      <c r="BE1254" s="179" t="str">
        <f t="shared" si="1569"/>
        <v>BE$19</v>
      </c>
      <c r="BF1254" s="179" t="str">
        <f t="shared" si="1569"/>
        <v>BF$19</v>
      </c>
      <c r="BG1254" s="179" t="str">
        <f t="shared" si="1569"/>
        <v>BG$19</v>
      </c>
      <c r="BH1254" s="179" t="str">
        <f t="shared" si="1569"/>
        <v>BH$19</v>
      </c>
      <c r="BI1254" s="179" t="str">
        <f t="shared" si="1569"/>
        <v>BI$19</v>
      </c>
      <c r="BJ1254" s="179" t="str">
        <f t="shared" si="1569"/>
        <v>BJ$19</v>
      </c>
      <c r="BK1254" s="179" t="str">
        <f t="shared" si="1569"/>
        <v>BK$19</v>
      </c>
      <c r="BL1254" s="179" t="str">
        <f t="shared" si="1569"/>
        <v>BL$19</v>
      </c>
      <c r="BM1254" s="179" t="str">
        <f t="shared" si="1569"/>
        <v>BM$19</v>
      </c>
      <c r="BN1254" s="179" t="str">
        <f t="shared" si="1569"/>
        <v>BN$19</v>
      </c>
      <c r="BO1254" s="179" t="str">
        <f t="shared" si="1569"/>
        <v>BO$19</v>
      </c>
      <c r="BP1254" s="179" t="str">
        <f t="shared" si="1569"/>
        <v>BP$19</v>
      </c>
      <c r="BQ1254" s="179" t="str">
        <f t="shared" si="1569"/>
        <v>BQ$19</v>
      </c>
      <c r="BR1254" s="179" t="str">
        <f t="shared" si="1569"/>
        <v>BR$19</v>
      </c>
      <c r="BS1254" s="179" t="str">
        <f t="shared" si="1569"/>
        <v>BS$19</v>
      </c>
      <c r="BT1254" s="179" t="str">
        <f t="shared" si="1569"/>
        <v>BT$19</v>
      </c>
      <c r="BU1254" s="179" t="str">
        <f t="shared" si="1569"/>
        <v>BU$19</v>
      </c>
      <c r="BV1254" s="179" t="str">
        <f t="shared" si="1569"/>
        <v>BV$19</v>
      </c>
      <c r="BW1254" s="179" t="str">
        <f t="shared" si="1569"/>
        <v>BW$19</v>
      </c>
      <c r="BX1254" s="179" t="str">
        <f t="shared" si="1569"/>
        <v>BX$19</v>
      </c>
      <c r="BY1254" s="179" t="str">
        <f t="shared" si="1569"/>
        <v>BY$19</v>
      </c>
      <c r="BZ1254" s="179" t="str">
        <f t="shared" si="1569"/>
        <v>BZ$19</v>
      </c>
      <c r="CA1254" s="179" t="str">
        <f t="shared" si="1569"/>
        <v>CA$19</v>
      </c>
      <c r="CB1254" s="179" t="str">
        <f t="shared" si="1569"/>
        <v>CB$19</v>
      </c>
      <c r="CC1254" s="179" t="str">
        <f t="shared" si="1569"/>
        <v>CC$19</v>
      </c>
      <c r="CD1254" s="179" t="str">
        <f t="shared" si="1569"/>
        <v>CD$19</v>
      </c>
      <c r="CE1254" s="179" t="str">
        <f t="shared" ref="CE1254:CL1254" si="1570">CE1219</f>
        <v>CE$19</v>
      </c>
      <c r="CF1254" s="179" t="str">
        <f t="shared" si="1570"/>
        <v>CF$19</v>
      </c>
      <c r="CG1254" s="179" t="str">
        <f t="shared" si="1570"/>
        <v>CG$19</v>
      </c>
      <c r="CH1254" s="179" t="str">
        <f t="shared" si="1570"/>
        <v>CH$19</v>
      </c>
      <c r="CI1254" s="179" t="str">
        <f t="shared" si="1570"/>
        <v>CI$19</v>
      </c>
      <c r="CJ1254" s="179" t="str">
        <f t="shared" si="1570"/>
        <v>CJ$19</v>
      </c>
      <c r="CK1254" s="179" t="str">
        <f t="shared" si="1570"/>
        <v>CK$19</v>
      </c>
      <c r="CL1254" s="179" t="str">
        <f t="shared" si="1570"/>
        <v>CL$19</v>
      </c>
      <c r="CN1254" s="60"/>
      <c r="CO1254" s="179" t="str">
        <f t="shared" ref="CO1254:DK1254" si="1571">CO1219</f>
        <v>CO$19</v>
      </c>
      <c r="CP1254" s="179" t="str">
        <f t="shared" si="1571"/>
        <v>CP$19</v>
      </c>
      <c r="CQ1254" s="179" t="str">
        <f t="shared" si="1571"/>
        <v>CQ$19</v>
      </c>
      <c r="CR1254" s="179" t="str">
        <f t="shared" si="1571"/>
        <v>CR$19</v>
      </c>
      <c r="CS1254" s="179" t="str">
        <f t="shared" si="1571"/>
        <v>CS$19</v>
      </c>
      <c r="CT1254" s="179" t="str">
        <f t="shared" si="1571"/>
        <v>CT$19</v>
      </c>
      <c r="CU1254" s="179" t="str">
        <f t="shared" si="1571"/>
        <v>CU$19</v>
      </c>
      <c r="CV1254" s="179" t="str">
        <f t="shared" si="1571"/>
        <v>CV$19</v>
      </c>
      <c r="CW1254" s="179" t="str">
        <f t="shared" si="1571"/>
        <v>CW$19</v>
      </c>
      <c r="CX1254" s="179" t="str">
        <f t="shared" si="1571"/>
        <v>CX$19</v>
      </c>
      <c r="CY1254" s="179" t="str">
        <f t="shared" si="1571"/>
        <v>CY$19</v>
      </c>
      <c r="CZ1254" s="179" t="str">
        <f t="shared" si="1571"/>
        <v>CZ$19</v>
      </c>
      <c r="DA1254" s="179" t="str">
        <f t="shared" si="1571"/>
        <v>DA$19</v>
      </c>
      <c r="DB1254" s="179" t="str">
        <f t="shared" si="1571"/>
        <v>DB$19</v>
      </c>
      <c r="DC1254" s="179" t="str">
        <f t="shared" si="1571"/>
        <v>DC$19</v>
      </c>
      <c r="DD1254" s="179" t="str">
        <f t="shared" si="1571"/>
        <v>DD$19</v>
      </c>
      <c r="DE1254" s="179" t="str">
        <f t="shared" si="1571"/>
        <v>DE$19</v>
      </c>
      <c r="DF1254" s="179" t="str">
        <f t="shared" si="1571"/>
        <v>DF$19</v>
      </c>
      <c r="DG1254" s="179" t="str">
        <f t="shared" si="1571"/>
        <v>DG$19</v>
      </c>
      <c r="DH1254" s="179" t="str">
        <f t="shared" si="1571"/>
        <v>DH$19</v>
      </c>
      <c r="DI1254" s="179" t="str">
        <f t="shared" si="1571"/>
        <v>DI$19</v>
      </c>
      <c r="DJ1254" s="179" t="str">
        <f t="shared" si="1571"/>
        <v>DJ$19</v>
      </c>
      <c r="DK1254" s="179" t="str">
        <f t="shared" si="1571"/>
        <v>DK$19</v>
      </c>
      <c r="DL1254" s="179" t="str">
        <f t="shared" ref="DL1254" si="1572">DL1219</f>
        <v>DL$19</v>
      </c>
    </row>
    <row r="1255" spans="1:116" x14ac:dyDescent="0.4">
      <c r="E1255" s="8"/>
      <c r="H1255" s="12"/>
      <c r="I1255" s="60"/>
      <c r="J1255" s="60"/>
      <c r="K1255" s="15"/>
      <c r="L1255" s="15"/>
      <c r="M1255" s="15"/>
      <c r="N1255" s="15"/>
      <c r="O1255" s="15"/>
      <c r="P1255" s="15"/>
      <c r="R1255" s="15"/>
      <c r="S1255" s="76"/>
      <c r="T1255" s="76"/>
      <c r="U1255" s="76"/>
      <c r="V1255" s="76"/>
      <c r="W1255" s="76"/>
      <c r="X1255" s="76"/>
      <c r="Y1255" s="76"/>
      <c r="Z1255" s="76"/>
      <c r="AA1255" s="76"/>
      <c r="AB1255" s="76"/>
      <c r="AC1255" s="76"/>
      <c r="AD1255" s="76"/>
      <c r="AE1255" s="76"/>
      <c r="AF1255" s="76"/>
      <c r="AG1255" s="76"/>
      <c r="AH1255" s="76"/>
      <c r="AI1255" s="76"/>
      <c r="AJ1255" s="76"/>
      <c r="AK1255" s="76"/>
      <c r="AL1255" s="76"/>
      <c r="AM1255" s="76"/>
      <c r="AN1255" s="76"/>
      <c r="AO1255" s="76"/>
      <c r="AP1255" s="76"/>
      <c r="AQ1255" s="76"/>
      <c r="AR1255" s="76"/>
      <c r="AS1255" s="76"/>
      <c r="AT1255" s="76"/>
      <c r="AU1255" s="76"/>
      <c r="AV1255" s="76"/>
      <c r="AW1255" s="76"/>
      <c r="AX1255" s="76"/>
      <c r="AY1255" s="76"/>
      <c r="AZ1255" s="76"/>
      <c r="BA1255" s="76"/>
      <c r="BB1255" s="76"/>
      <c r="BC1255" s="76"/>
      <c r="BD1255" s="76"/>
      <c r="BE1255" s="76"/>
      <c r="BF1255" s="76"/>
      <c r="BG1255" s="76"/>
      <c r="BH1255" s="76"/>
      <c r="BI1255" s="76"/>
      <c r="BJ1255" s="76"/>
      <c r="BK1255" s="76"/>
      <c r="BL1255" s="76"/>
      <c r="BM1255" s="76"/>
      <c r="BN1255" s="76"/>
      <c r="BO1255" s="76"/>
      <c r="BP1255" s="76"/>
      <c r="BQ1255" s="76"/>
      <c r="BR1255" s="76"/>
      <c r="BS1255" s="76"/>
      <c r="BT1255" s="76"/>
      <c r="BU1255" s="76"/>
      <c r="BV1255" s="76"/>
      <c r="BW1255" s="76"/>
      <c r="BX1255" s="76"/>
      <c r="BY1255" s="76"/>
      <c r="BZ1255" s="76"/>
      <c r="CA1255" s="76"/>
      <c r="CB1255" s="76"/>
      <c r="CC1255" s="76"/>
      <c r="CD1255" s="76"/>
      <c r="CE1255" s="76"/>
      <c r="CF1255" s="76"/>
      <c r="CG1255" s="76"/>
      <c r="CH1255" s="76"/>
      <c r="CI1255" s="76"/>
      <c r="CJ1255" s="76"/>
      <c r="CK1255" s="76"/>
      <c r="CL1255" s="76"/>
      <c r="CN1255" s="60"/>
      <c r="CO1255" s="76"/>
      <c r="CP1255" s="76"/>
      <c r="CQ1255" s="76"/>
      <c r="CR1255" s="76"/>
      <c r="CS1255" s="76"/>
      <c r="CT1255" s="76"/>
      <c r="CU1255" s="76"/>
      <c r="CV1255" s="76"/>
      <c r="CW1255" s="76"/>
      <c r="CX1255" s="76"/>
      <c r="CY1255" s="76"/>
      <c r="CZ1255" s="76"/>
      <c r="DA1255" s="76"/>
      <c r="DB1255" s="76"/>
      <c r="DC1255" s="76"/>
      <c r="DD1255" s="76"/>
      <c r="DE1255" s="76"/>
      <c r="DF1255" s="76"/>
      <c r="DG1255" s="76"/>
      <c r="DH1255" s="76"/>
      <c r="DI1255" s="76"/>
      <c r="DJ1255" s="76"/>
      <c r="DK1255" s="76"/>
      <c r="DL1255" s="76"/>
    </row>
    <row r="1256" spans="1:116" x14ac:dyDescent="0.4">
      <c r="A1256" s="174"/>
      <c r="E1256" s="8"/>
      <c r="G1256" s="175" t="s">
        <v>490</v>
      </c>
      <c r="H1256" s="174"/>
      <c r="I1256" s="176"/>
      <c r="J1256" s="176"/>
      <c r="K1256" s="197"/>
      <c r="L1256" s="197"/>
      <c r="M1256" s="197"/>
      <c r="N1256" s="197"/>
      <c r="O1256" s="197"/>
      <c r="P1256" s="197"/>
      <c r="R1256" s="198"/>
      <c r="S1256" s="174"/>
      <c r="T1256" s="174"/>
      <c r="U1256" s="174"/>
      <c r="V1256" s="174"/>
      <c r="W1256" s="174"/>
      <c r="X1256" s="174"/>
      <c r="Y1256" s="174"/>
      <c r="Z1256" s="174"/>
      <c r="AA1256" s="174"/>
      <c r="AB1256" s="174"/>
      <c r="AC1256" s="174"/>
      <c r="AD1256" s="174"/>
      <c r="AE1256" s="174"/>
      <c r="AF1256" s="174"/>
      <c r="AG1256" s="174"/>
      <c r="AH1256" s="174"/>
      <c r="AI1256" s="174"/>
      <c r="AJ1256" s="174"/>
      <c r="AK1256" s="174"/>
      <c r="AL1256" s="174"/>
      <c r="AM1256" s="174"/>
      <c r="AN1256" s="174"/>
      <c r="AO1256" s="174"/>
      <c r="AP1256" s="174"/>
      <c r="AQ1256" s="174"/>
      <c r="AR1256" s="174"/>
      <c r="AS1256" s="174"/>
      <c r="AT1256" s="174"/>
      <c r="AU1256" s="174"/>
      <c r="AV1256" s="174"/>
      <c r="AW1256" s="174"/>
      <c r="AX1256" s="174"/>
      <c r="AY1256" s="174"/>
      <c r="AZ1256" s="174"/>
      <c r="BA1256" s="174"/>
      <c r="BB1256" s="174"/>
      <c r="BC1256" s="174"/>
      <c r="BD1256" s="174"/>
      <c r="BE1256" s="174"/>
      <c r="BF1256" s="174"/>
      <c r="BG1256" s="174"/>
      <c r="BH1256" s="174"/>
      <c r="BI1256" s="174"/>
      <c r="BJ1256" s="174"/>
      <c r="BK1256" s="174"/>
      <c r="BL1256" s="174"/>
      <c r="BM1256" s="174"/>
      <c r="BN1256" s="174"/>
      <c r="BO1256" s="174"/>
      <c r="BP1256" s="174"/>
      <c r="BQ1256" s="174"/>
      <c r="BR1256" s="174"/>
      <c r="BS1256" s="174"/>
      <c r="BT1256" s="174"/>
      <c r="BU1256" s="174"/>
      <c r="BV1256" s="174"/>
      <c r="BW1256" s="174"/>
      <c r="BX1256" s="174"/>
      <c r="BY1256" s="174"/>
      <c r="BZ1256" s="174"/>
      <c r="CA1256" s="174"/>
      <c r="CB1256" s="174"/>
      <c r="CC1256" s="174"/>
      <c r="CD1256" s="174"/>
      <c r="CE1256" s="174"/>
      <c r="CF1256" s="174"/>
      <c r="CG1256" s="174"/>
      <c r="CH1256" s="174"/>
      <c r="CI1256" s="174"/>
      <c r="CJ1256" s="174"/>
      <c r="CK1256" s="174"/>
      <c r="CL1256" s="174"/>
      <c r="CN1256" s="176"/>
      <c r="CO1256" s="174"/>
      <c r="CP1256" s="174"/>
      <c r="CQ1256" s="174"/>
      <c r="CR1256" s="174"/>
      <c r="CS1256" s="174"/>
      <c r="CT1256" s="174"/>
      <c r="CU1256" s="174"/>
      <c r="CV1256" s="174"/>
      <c r="CW1256" s="174"/>
      <c r="CX1256" s="174"/>
      <c r="CY1256" s="174"/>
      <c r="CZ1256" s="174"/>
      <c r="DA1256" s="174"/>
      <c r="DB1256" s="174"/>
      <c r="DC1256" s="174"/>
      <c r="DD1256" s="174"/>
      <c r="DE1256" s="174"/>
      <c r="DF1256" s="174"/>
      <c r="DG1256" s="174"/>
      <c r="DH1256" s="174"/>
      <c r="DI1256" s="174"/>
      <c r="DJ1256" s="174"/>
      <c r="DK1256" s="174"/>
      <c r="DL1256" s="174"/>
    </row>
    <row r="1257" spans="1:116" x14ac:dyDescent="0.4">
      <c r="A1257" s="174"/>
      <c r="E1257" s="8"/>
      <c r="G1257" s="175" t="s">
        <v>492</v>
      </c>
      <c r="H1257" s="174"/>
      <c r="I1257" s="176"/>
      <c r="J1257" s="176"/>
      <c r="K1257" s="197"/>
      <c r="L1257" s="197"/>
      <c r="M1257" s="197"/>
      <c r="N1257" s="197"/>
      <c r="O1257" s="197"/>
      <c r="P1257" s="197"/>
      <c r="R1257" s="198"/>
      <c r="S1257" s="174"/>
      <c r="T1257" s="174"/>
      <c r="U1257" s="174"/>
      <c r="V1257" s="174"/>
      <c r="W1257" s="174"/>
      <c r="X1257" s="174"/>
      <c r="Y1257" s="174"/>
      <c r="Z1257" s="174"/>
      <c r="AA1257" s="174"/>
      <c r="AB1257" s="174"/>
      <c r="AC1257" s="174"/>
      <c r="AD1257" s="174"/>
      <c r="AE1257" s="174"/>
      <c r="AF1257" s="174"/>
      <c r="AG1257" s="174"/>
      <c r="AH1257" s="174"/>
      <c r="AI1257" s="174"/>
      <c r="AJ1257" s="174"/>
      <c r="AK1257" s="174"/>
      <c r="AL1257" s="174"/>
      <c r="AM1257" s="174"/>
      <c r="AN1257" s="174"/>
      <c r="AO1257" s="174"/>
      <c r="AP1257" s="174"/>
      <c r="AQ1257" s="174"/>
      <c r="AR1257" s="174"/>
      <c r="AS1257" s="174"/>
      <c r="AT1257" s="174"/>
      <c r="AU1257" s="174"/>
      <c r="AV1257" s="174"/>
      <c r="AW1257" s="174"/>
      <c r="AX1257" s="174"/>
      <c r="AY1257" s="174"/>
      <c r="AZ1257" s="174"/>
      <c r="BA1257" s="174"/>
      <c r="BB1257" s="174"/>
      <c r="BC1257" s="174"/>
      <c r="BD1257" s="174"/>
      <c r="BE1257" s="174"/>
      <c r="BF1257" s="174"/>
      <c r="BG1257" s="174"/>
      <c r="BH1257" s="174"/>
      <c r="BI1257" s="174"/>
      <c r="BJ1257" s="174"/>
      <c r="BK1257" s="174"/>
      <c r="BL1257" s="174"/>
      <c r="BM1257" s="174"/>
      <c r="BN1257" s="174"/>
      <c r="BO1257" s="174"/>
      <c r="BP1257" s="174"/>
      <c r="BQ1257" s="174"/>
      <c r="BR1257" s="174"/>
      <c r="BS1257" s="174"/>
      <c r="BT1257" s="174"/>
      <c r="BU1257" s="174"/>
      <c r="BV1257" s="174"/>
      <c r="BW1257" s="174"/>
      <c r="BX1257" s="174"/>
      <c r="BY1257" s="174"/>
      <c r="BZ1257" s="174"/>
      <c r="CA1257" s="174"/>
      <c r="CB1257" s="174"/>
      <c r="CC1257" s="174"/>
      <c r="CD1257" s="174"/>
      <c r="CE1257" s="174"/>
      <c r="CF1257" s="174"/>
      <c r="CG1257" s="174"/>
      <c r="CH1257" s="174"/>
      <c r="CI1257" s="174"/>
      <c r="CJ1257" s="174"/>
      <c r="CK1257" s="174"/>
      <c r="CL1257" s="174"/>
      <c r="CN1257" s="176"/>
      <c r="CO1257" s="174"/>
      <c r="CP1257" s="174"/>
      <c r="CQ1257" s="174"/>
      <c r="CR1257" s="174"/>
      <c r="CS1257" s="174"/>
      <c r="CT1257" s="174"/>
      <c r="CU1257" s="174"/>
      <c r="CV1257" s="174"/>
      <c r="CW1257" s="174"/>
      <c r="CX1257" s="174"/>
      <c r="CY1257" s="174"/>
      <c r="CZ1257" s="174"/>
      <c r="DA1257" s="174"/>
      <c r="DB1257" s="174"/>
      <c r="DC1257" s="174"/>
      <c r="DD1257" s="174"/>
      <c r="DE1257" s="174"/>
      <c r="DF1257" s="174"/>
      <c r="DG1257" s="174"/>
      <c r="DH1257" s="174"/>
      <c r="DI1257" s="174"/>
      <c r="DJ1257" s="174"/>
      <c r="DK1257" s="174"/>
      <c r="DL1257" s="174"/>
    </row>
    <row r="1258" spans="1:116" x14ac:dyDescent="0.4">
      <c r="A1258" s="174"/>
      <c r="E1258" s="8"/>
      <c r="G1258" s="175" t="s">
        <v>461</v>
      </c>
      <c r="H1258" s="174"/>
      <c r="I1258" s="176"/>
      <c r="J1258" s="176"/>
      <c r="K1258" s="197"/>
      <c r="L1258" s="197"/>
      <c r="M1258" s="197"/>
      <c r="N1258" s="197"/>
      <c r="O1258" s="197"/>
      <c r="P1258" s="197"/>
      <c r="R1258" s="198"/>
      <c r="S1258" s="199" t="str">
        <f t="shared" ref="S1258:AX1258" si="1573">S$20</f>
        <v>S$16</v>
      </c>
      <c r="T1258" s="199" t="str">
        <f t="shared" si="1573"/>
        <v>T$16</v>
      </c>
      <c r="U1258" s="199" t="str">
        <f t="shared" si="1573"/>
        <v>U$16</v>
      </c>
      <c r="V1258" s="199" t="str">
        <f t="shared" si="1573"/>
        <v>V$16</v>
      </c>
      <c r="W1258" s="199" t="str">
        <f t="shared" si="1573"/>
        <v>W$16</v>
      </c>
      <c r="X1258" s="199" t="str">
        <f t="shared" si="1573"/>
        <v>X$16</v>
      </c>
      <c r="Y1258" s="199" t="str">
        <f t="shared" si="1573"/>
        <v>Y$16</v>
      </c>
      <c r="Z1258" s="199" t="str">
        <f t="shared" si="1573"/>
        <v>Z$16</v>
      </c>
      <c r="AA1258" s="199" t="str">
        <f t="shared" si="1573"/>
        <v>AA$16</v>
      </c>
      <c r="AB1258" s="199" t="str">
        <f t="shared" si="1573"/>
        <v>AB$16</v>
      </c>
      <c r="AC1258" s="199" t="str">
        <f t="shared" si="1573"/>
        <v>AC$16</v>
      </c>
      <c r="AD1258" s="199" t="str">
        <f t="shared" si="1573"/>
        <v>AD$16</v>
      </c>
      <c r="AE1258" s="199" t="str">
        <f t="shared" si="1573"/>
        <v>AE$16</v>
      </c>
      <c r="AF1258" s="199" t="str">
        <f t="shared" si="1573"/>
        <v>AF$16</v>
      </c>
      <c r="AG1258" s="199" t="str">
        <f t="shared" si="1573"/>
        <v>AG$16</v>
      </c>
      <c r="AH1258" s="199" t="str">
        <f t="shared" si="1573"/>
        <v>AH$16</v>
      </c>
      <c r="AI1258" s="199" t="str">
        <f t="shared" si="1573"/>
        <v>AI$16</v>
      </c>
      <c r="AJ1258" s="199" t="str">
        <f t="shared" si="1573"/>
        <v>AJ$16</v>
      </c>
      <c r="AK1258" s="199" t="str">
        <f t="shared" si="1573"/>
        <v>AK$16</v>
      </c>
      <c r="AL1258" s="199" t="str">
        <f t="shared" si="1573"/>
        <v>AL$16</v>
      </c>
      <c r="AM1258" s="199" t="str">
        <f t="shared" si="1573"/>
        <v>AM$16</v>
      </c>
      <c r="AN1258" s="199" t="str">
        <f t="shared" si="1573"/>
        <v>AN$16</v>
      </c>
      <c r="AO1258" s="199" t="str">
        <f t="shared" si="1573"/>
        <v>AO$16</v>
      </c>
      <c r="AP1258" s="199" t="str">
        <f t="shared" si="1573"/>
        <v>AP$16</v>
      </c>
      <c r="AQ1258" s="199" t="str">
        <f t="shared" si="1573"/>
        <v>AQ$16</v>
      </c>
      <c r="AR1258" s="199" t="str">
        <f t="shared" si="1573"/>
        <v>AR$16</v>
      </c>
      <c r="AS1258" s="199" t="str">
        <f t="shared" si="1573"/>
        <v>AS$16</v>
      </c>
      <c r="AT1258" s="199" t="str">
        <f t="shared" si="1573"/>
        <v>AT$16</v>
      </c>
      <c r="AU1258" s="199" t="str">
        <f t="shared" si="1573"/>
        <v>AU$16</v>
      </c>
      <c r="AV1258" s="199" t="str">
        <f t="shared" si="1573"/>
        <v>AV$16</v>
      </c>
      <c r="AW1258" s="199" t="str">
        <f t="shared" si="1573"/>
        <v>AW$16</v>
      </c>
      <c r="AX1258" s="199" t="str">
        <f t="shared" si="1573"/>
        <v>AX$16</v>
      </c>
      <c r="AY1258" s="199" t="str">
        <f t="shared" ref="AY1258:CD1258" si="1574">AY$20</f>
        <v>AY$16</v>
      </c>
      <c r="AZ1258" s="199" t="str">
        <f t="shared" si="1574"/>
        <v>AZ$16</v>
      </c>
      <c r="BA1258" s="199" t="str">
        <f t="shared" si="1574"/>
        <v>BA$16</v>
      </c>
      <c r="BB1258" s="199" t="str">
        <f t="shared" si="1574"/>
        <v>BB$16</v>
      </c>
      <c r="BC1258" s="199" t="str">
        <f t="shared" si="1574"/>
        <v>BC$16</v>
      </c>
      <c r="BD1258" s="199" t="str">
        <f t="shared" si="1574"/>
        <v>BD$16</v>
      </c>
      <c r="BE1258" s="199" t="str">
        <f t="shared" si="1574"/>
        <v>BE$16</v>
      </c>
      <c r="BF1258" s="199" t="str">
        <f t="shared" si="1574"/>
        <v>BF$16</v>
      </c>
      <c r="BG1258" s="199" t="str">
        <f t="shared" si="1574"/>
        <v>BG$16</v>
      </c>
      <c r="BH1258" s="199" t="str">
        <f t="shared" si="1574"/>
        <v>BH$16</v>
      </c>
      <c r="BI1258" s="199" t="str">
        <f t="shared" si="1574"/>
        <v>BI$16</v>
      </c>
      <c r="BJ1258" s="199" t="str">
        <f t="shared" si="1574"/>
        <v>BJ$16</v>
      </c>
      <c r="BK1258" s="199" t="str">
        <f t="shared" si="1574"/>
        <v>BK$16</v>
      </c>
      <c r="BL1258" s="199" t="str">
        <f t="shared" si="1574"/>
        <v>BL$16</v>
      </c>
      <c r="BM1258" s="199" t="str">
        <f t="shared" si="1574"/>
        <v>BM$16</v>
      </c>
      <c r="BN1258" s="199" t="str">
        <f t="shared" si="1574"/>
        <v>BN$16</v>
      </c>
      <c r="BO1258" s="199" t="str">
        <f t="shared" si="1574"/>
        <v>BO$16</v>
      </c>
      <c r="BP1258" s="199" t="str">
        <f t="shared" si="1574"/>
        <v>BP$16</v>
      </c>
      <c r="BQ1258" s="199" t="str">
        <f t="shared" si="1574"/>
        <v>BQ$16</v>
      </c>
      <c r="BR1258" s="199" t="str">
        <f t="shared" si="1574"/>
        <v>BR$16</v>
      </c>
      <c r="BS1258" s="199" t="str">
        <f t="shared" si="1574"/>
        <v>BS$16</v>
      </c>
      <c r="BT1258" s="199" t="str">
        <f t="shared" si="1574"/>
        <v>BT$16</v>
      </c>
      <c r="BU1258" s="199" t="str">
        <f t="shared" si="1574"/>
        <v>BU$16</v>
      </c>
      <c r="BV1258" s="199" t="str">
        <f t="shared" si="1574"/>
        <v>BV$16</v>
      </c>
      <c r="BW1258" s="199" t="str">
        <f t="shared" si="1574"/>
        <v>BW$16</v>
      </c>
      <c r="BX1258" s="199" t="str">
        <f t="shared" si="1574"/>
        <v>BX$16</v>
      </c>
      <c r="BY1258" s="199" t="str">
        <f t="shared" si="1574"/>
        <v>BY$16</v>
      </c>
      <c r="BZ1258" s="199" t="str">
        <f t="shared" si="1574"/>
        <v>BZ$16</v>
      </c>
      <c r="CA1258" s="199" t="str">
        <f t="shared" si="1574"/>
        <v>CA$16</v>
      </c>
      <c r="CB1258" s="199" t="str">
        <f t="shared" si="1574"/>
        <v>CB$16</v>
      </c>
      <c r="CC1258" s="199" t="str">
        <f t="shared" si="1574"/>
        <v>CC$16</v>
      </c>
      <c r="CD1258" s="199" t="str">
        <f t="shared" si="1574"/>
        <v>CD$16</v>
      </c>
      <c r="CE1258" s="199" t="str">
        <f t="shared" ref="CE1258:CL1258" si="1575">CE$20</f>
        <v>CE$16</v>
      </c>
      <c r="CF1258" s="199" t="str">
        <f t="shared" si="1575"/>
        <v>CF$16</v>
      </c>
      <c r="CG1258" s="199" t="str">
        <f t="shared" si="1575"/>
        <v>CG$16</v>
      </c>
      <c r="CH1258" s="199" t="str">
        <f t="shared" si="1575"/>
        <v>CH$16</v>
      </c>
      <c r="CI1258" s="199" t="str">
        <f t="shared" si="1575"/>
        <v>CI$16</v>
      </c>
      <c r="CJ1258" s="199" t="str">
        <f t="shared" si="1575"/>
        <v>CJ$16</v>
      </c>
      <c r="CK1258" s="199" t="str">
        <f t="shared" si="1575"/>
        <v>CK$16</v>
      </c>
      <c r="CL1258" s="199" t="str">
        <f t="shared" si="1575"/>
        <v>CL$16</v>
      </c>
      <c r="CN1258" s="176"/>
      <c r="CO1258" s="199" t="str">
        <f t="shared" ref="CO1258:DL1258" si="1576">CO$20</f>
        <v>CO$16</v>
      </c>
      <c r="CP1258" s="199" t="str">
        <f t="shared" si="1576"/>
        <v>CP$16</v>
      </c>
      <c r="CQ1258" s="199" t="str">
        <f t="shared" si="1576"/>
        <v>CQ$16</v>
      </c>
      <c r="CR1258" s="199" t="str">
        <f t="shared" si="1576"/>
        <v>CR$16</v>
      </c>
      <c r="CS1258" s="199" t="str">
        <f t="shared" si="1576"/>
        <v>CS$16</v>
      </c>
      <c r="CT1258" s="199" t="str">
        <f t="shared" si="1576"/>
        <v>CT$16</v>
      </c>
      <c r="CU1258" s="199" t="str">
        <f t="shared" si="1576"/>
        <v>CU$16</v>
      </c>
      <c r="CV1258" s="199" t="str">
        <f t="shared" si="1576"/>
        <v>CV$16</v>
      </c>
      <c r="CW1258" s="199" t="str">
        <f t="shared" si="1576"/>
        <v>CW$16</v>
      </c>
      <c r="CX1258" s="199" t="str">
        <f t="shared" si="1576"/>
        <v>CX$16</v>
      </c>
      <c r="CY1258" s="199" t="str">
        <f t="shared" si="1576"/>
        <v>CY$16</v>
      </c>
      <c r="CZ1258" s="199" t="str">
        <f t="shared" si="1576"/>
        <v>CZ$16</v>
      </c>
      <c r="DA1258" s="199" t="str">
        <f t="shared" si="1576"/>
        <v>DA$16</v>
      </c>
      <c r="DB1258" s="199" t="str">
        <f t="shared" si="1576"/>
        <v>DB$16</v>
      </c>
      <c r="DC1258" s="199" t="str">
        <f t="shared" si="1576"/>
        <v>DC$16</v>
      </c>
      <c r="DD1258" s="199" t="str">
        <f t="shared" si="1576"/>
        <v>DD$16</v>
      </c>
      <c r="DE1258" s="199" t="str">
        <f t="shared" si="1576"/>
        <v>DE$16</v>
      </c>
      <c r="DF1258" s="199" t="str">
        <f t="shared" si="1576"/>
        <v>DF$16</v>
      </c>
      <c r="DG1258" s="199" t="str">
        <f t="shared" si="1576"/>
        <v>DG$16</v>
      </c>
      <c r="DH1258" s="199" t="str">
        <f t="shared" si="1576"/>
        <v>DH$16</v>
      </c>
      <c r="DI1258" s="199" t="str">
        <f t="shared" si="1576"/>
        <v>DI$16</v>
      </c>
      <c r="DJ1258" s="199" t="str">
        <f t="shared" si="1576"/>
        <v>DJ$16</v>
      </c>
      <c r="DK1258" s="199" t="str">
        <f t="shared" si="1576"/>
        <v>DK$16</v>
      </c>
      <c r="DL1258" s="199" t="str">
        <f t="shared" si="1576"/>
        <v>DL$16</v>
      </c>
    </row>
    <row r="1259" spans="1:116" x14ac:dyDescent="0.4">
      <c r="A1259" s="174"/>
      <c r="E1259" s="8"/>
      <c r="G1259" s="175" t="s">
        <v>462</v>
      </c>
      <c r="H1259" s="200"/>
      <c r="I1259" s="201"/>
      <c r="J1259" s="201"/>
      <c r="K1259" s="202"/>
      <c r="L1259" s="202"/>
      <c r="M1259" s="202"/>
      <c r="N1259" s="202"/>
      <c r="O1259" s="202"/>
      <c r="P1259" s="202"/>
      <c r="R1259" s="202"/>
      <c r="S1259" s="199" t="str">
        <f t="shared" ref="S1259:AX1259" si="1577">S$21</f>
        <v>S$17</v>
      </c>
      <c r="T1259" s="199" t="str">
        <f t="shared" si="1577"/>
        <v>T$17</v>
      </c>
      <c r="U1259" s="199" t="str">
        <f t="shared" si="1577"/>
        <v>U$17</v>
      </c>
      <c r="V1259" s="199" t="str">
        <f t="shared" si="1577"/>
        <v>V$17</v>
      </c>
      <c r="W1259" s="199" t="str">
        <f t="shared" si="1577"/>
        <v>W$17</v>
      </c>
      <c r="X1259" s="199" t="str">
        <f t="shared" si="1577"/>
        <v>X$17</v>
      </c>
      <c r="Y1259" s="199" t="str">
        <f t="shared" si="1577"/>
        <v>Y$17</v>
      </c>
      <c r="Z1259" s="199" t="str">
        <f t="shared" si="1577"/>
        <v>Z$17</v>
      </c>
      <c r="AA1259" s="199" t="str">
        <f t="shared" si="1577"/>
        <v>AA$17</v>
      </c>
      <c r="AB1259" s="199" t="str">
        <f t="shared" si="1577"/>
        <v>AB$17</v>
      </c>
      <c r="AC1259" s="199" t="str">
        <f t="shared" si="1577"/>
        <v>AC$17</v>
      </c>
      <c r="AD1259" s="199" t="str">
        <f t="shared" si="1577"/>
        <v>AD$17</v>
      </c>
      <c r="AE1259" s="199" t="str">
        <f t="shared" si="1577"/>
        <v>AE$17</v>
      </c>
      <c r="AF1259" s="199" t="str">
        <f t="shared" si="1577"/>
        <v>AF$17</v>
      </c>
      <c r="AG1259" s="199" t="str">
        <f t="shared" si="1577"/>
        <v>AG$17</v>
      </c>
      <c r="AH1259" s="199" t="str">
        <f t="shared" si="1577"/>
        <v>AH$17</v>
      </c>
      <c r="AI1259" s="199" t="str">
        <f t="shared" si="1577"/>
        <v>AI$17</v>
      </c>
      <c r="AJ1259" s="199" t="str">
        <f t="shared" si="1577"/>
        <v>AJ$17</v>
      </c>
      <c r="AK1259" s="199" t="str">
        <f t="shared" si="1577"/>
        <v>AK$17</v>
      </c>
      <c r="AL1259" s="199" t="str">
        <f t="shared" si="1577"/>
        <v>AL$17</v>
      </c>
      <c r="AM1259" s="199" t="str">
        <f t="shared" si="1577"/>
        <v>AM$17</v>
      </c>
      <c r="AN1259" s="199" t="str">
        <f t="shared" si="1577"/>
        <v>AN$17</v>
      </c>
      <c r="AO1259" s="199" t="str">
        <f t="shared" si="1577"/>
        <v>AO$17</v>
      </c>
      <c r="AP1259" s="199" t="str">
        <f t="shared" si="1577"/>
        <v>AP$17</v>
      </c>
      <c r="AQ1259" s="199" t="str">
        <f t="shared" si="1577"/>
        <v>AQ$17</v>
      </c>
      <c r="AR1259" s="199" t="str">
        <f t="shared" si="1577"/>
        <v>AR$17</v>
      </c>
      <c r="AS1259" s="199" t="str">
        <f t="shared" si="1577"/>
        <v>AS$17</v>
      </c>
      <c r="AT1259" s="199" t="str">
        <f t="shared" si="1577"/>
        <v>AT$17</v>
      </c>
      <c r="AU1259" s="199" t="str">
        <f t="shared" si="1577"/>
        <v>AU$17</v>
      </c>
      <c r="AV1259" s="199" t="str">
        <f t="shared" si="1577"/>
        <v>AV$17</v>
      </c>
      <c r="AW1259" s="199" t="str">
        <f t="shared" si="1577"/>
        <v>AW$17</v>
      </c>
      <c r="AX1259" s="199" t="str">
        <f t="shared" si="1577"/>
        <v>AX$17</v>
      </c>
      <c r="AY1259" s="199" t="str">
        <f t="shared" ref="AY1259:CD1259" si="1578">AY$21</f>
        <v>AY$17</v>
      </c>
      <c r="AZ1259" s="199" t="str">
        <f t="shared" si="1578"/>
        <v>AZ$17</v>
      </c>
      <c r="BA1259" s="199" t="str">
        <f t="shared" si="1578"/>
        <v>BA$17</v>
      </c>
      <c r="BB1259" s="199" t="str">
        <f t="shared" si="1578"/>
        <v>BB$17</v>
      </c>
      <c r="BC1259" s="199" t="str">
        <f t="shared" si="1578"/>
        <v>BC$17</v>
      </c>
      <c r="BD1259" s="199" t="str">
        <f t="shared" si="1578"/>
        <v>BD$17</v>
      </c>
      <c r="BE1259" s="199" t="str">
        <f t="shared" si="1578"/>
        <v>BE$17</v>
      </c>
      <c r="BF1259" s="199" t="str">
        <f t="shared" si="1578"/>
        <v>BF$17</v>
      </c>
      <c r="BG1259" s="199" t="str">
        <f t="shared" si="1578"/>
        <v>BG$17</v>
      </c>
      <c r="BH1259" s="199" t="str">
        <f t="shared" si="1578"/>
        <v>BH$17</v>
      </c>
      <c r="BI1259" s="199" t="str">
        <f t="shared" si="1578"/>
        <v>BI$17</v>
      </c>
      <c r="BJ1259" s="199" t="str">
        <f t="shared" si="1578"/>
        <v>BJ$17</v>
      </c>
      <c r="BK1259" s="199" t="str">
        <f t="shared" si="1578"/>
        <v>BK$17</v>
      </c>
      <c r="BL1259" s="199" t="str">
        <f t="shared" si="1578"/>
        <v>BL$17</v>
      </c>
      <c r="BM1259" s="199" t="str">
        <f t="shared" si="1578"/>
        <v>BM$17</v>
      </c>
      <c r="BN1259" s="199" t="str">
        <f t="shared" si="1578"/>
        <v>BN$17</v>
      </c>
      <c r="BO1259" s="199" t="str">
        <f t="shared" si="1578"/>
        <v>BO$17</v>
      </c>
      <c r="BP1259" s="199" t="str">
        <f t="shared" si="1578"/>
        <v>BP$17</v>
      </c>
      <c r="BQ1259" s="199" t="str">
        <f t="shared" si="1578"/>
        <v>BQ$17</v>
      </c>
      <c r="BR1259" s="199" t="str">
        <f t="shared" si="1578"/>
        <v>BR$17</v>
      </c>
      <c r="BS1259" s="199" t="str">
        <f t="shared" si="1578"/>
        <v>BS$17</v>
      </c>
      <c r="BT1259" s="199" t="str">
        <f t="shared" si="1578"/>
        <v>BT$17</v>
      </c>
      <c r="BU1259" s="199" t="str">
        <f t="shared" si="1578"/>
        <v>BU$17</v>
      </c>
      <c r="BV1259" s="199" t="str">
        <f t="shared" si="1578"/>
        <v>BV$17</v>
      </c>
      <c r="BW1259" s="199" t="str">
        <f t="shared" si="1578"/>
        <v>BW$17</v>
      </c>
      <c r="BX1259" s="199" t="str">
        <f t="shared" si="1578"/>
        <v>BX$17</v>
      </c>
      <c r="BY1259" s="199" t="str">
        <f t="shared" si="1578"/>
        <v>BY$17</v>
      </c>
      <c r="BZ1259" s="199" t="str">
        <f t="shared" si="1578"/>
        <v>BZ$17</v>
      </c>
      <c r="CA1259" s="199" t="str">
        <f t="shared" si="1578"/>
        <v>CA$17</v>
      </c>
      <c r="CB1259" s="199" t="str">
        <f t="shared" si="1578"/>
        <v>CB$17</v>
      </c>
      <c r="CC1259" s="199" t="str">
        <f t="shared" si="1578"/>
        <v>CC$17</v>
      </c>
      <c r="CD1259" s="199" t="str">
        <f t="shared" si="1578"/>
        <v>CD$17</v>
      </c>
      <c r="CE1259" s="199" t="str">
        <f t="shared" ref="CE1259:CL1259" si="1579">CE$21</f>
        <v>CE$17</v>
      </c>
      <c r="CF1259" s="199" t="str">
        <f t="shared" si="1579"/>
        <v>CF$17</v>
      </c>
      <c r="CG1259" s="199" t="str">
        <f t="shared" si="1579"/>
        <v>CG$17</v>
      </c>
      <c r="CH1259" s="199" t="str">
        <f t="shared" si="1579"/>
        <v>CH$17</v>
      </c>
      <c r="CI1259" s="199" t="str">
        <f t="shared" si="1579"/>
        <v>CI$17</v>
      </c>
      <c r="CJ1259" s="199" t="str">
        <f t="shared" si="1579"/>
        <v>CJ$17</v>
      </c>
      <c r="CK1259" s="199" t="str">
        <f t="shared" si="1579"/>
        <v>CK$17</v>
      </c>
      <c r="CL1259" s="199" t="str">
        <f t="shared" si="1579"/>
        <v>CL$17</v>
      </c>
      <c r="CN1259" s="201"/>
      <c r="CO1259" s="199" t="str">
        <f t="shared" ref="CO1259:DL1259" si="1580">CO$21</f>
        <v>CO$17</v>
      </c>
      <c r="CP1259" s="199" t="str">
        <f t="shared" si="1580"/>
        <v>CP$17</v>
      </c>
      <c r="CQ1259" s="199" t="str">
        <f t="shared" si="1580"/>
        <v>CQ$17</v>
      </c>
      <c r="CR1259" s="199" t="str">
        <f t="shared" si="1580"/>
        <v>CR$17</v>
      </c>
      <c r="CS1259" s="199" t="str">
        <f t="shared" si="1580"/>
        <v>CS$17</v>
      </c>
      <c r="CT1259" s="199" t="str">
        <f t="shared" si="1580"/>
        <v>CT$17</v>
      </c>
      <c r="CU1259" s="199" t="str">
        <f t="shared" si="1580"/>
        <v>CU$17</v>
      </c>
      <c r="CV1259" s="199" t="str">
        <f t="shared" si="1580"/>
        <v>CV$17</v>
      </c>
      <c r="CW1259" s="199" t="str">
        <f t="shared" si="1580"/>
        <v>CW$17</v>
      </c>
      <c r="CX1259" s="199" t="str">
        <f t="shared" si="1580"/>
        <v>CX$17</v>
      </c>
      <c r="CY1259" s="199" t="str">
        <f t="shared" si="1580"/>
        <v>CY$17</v>
      </c>
      <c r="CZ1259" s="199" t="str">
        <f t="shared" si="1580"/>
        <v>CZ$17</v>
      </c>
      <c r="DA1259" s="199" t="str">
        <f t="shared" si="1580"/>
        <v>DA$17</v>
      </c>
      <c r="DB1259" s="199" t="str">
        <f t="shared" si="1580"/>
        <v>DB$17</v>
      </c>
      <c r="DC1259" s="199" t="str">
        <f t="shared" si="1580"/>
        <v>DC$17</v>
      </c>
      <c r="DD1259" s="199" t="str">
        <f t="shared" si="1580"/>
        <v>DD$17</v>
      </c>
      <c r="DE1259" s="199" t="str">
        <f t="shared" si="1580"/>
        <v>DE$17</v>
      </c>
      <c r="DF1259" s="199" t="str">
        <f t="shared" si="1580"/>
        <v>DF$17</v>
      </c>
      <c r="DG1259" s="199" t="str">
        <f t="shared" si="1580"/>
        <v>DG$17</v>
      </c>
      <c r="DH1259" s="199" t="str">
        <f t="shared" si="1580"/>
        <v>DH$17</v>
      </c>
      <c r="DI1259" s="199" t="str">
        <f t="shared" si="1580"/>
        <v>DI$17</v>
      </c>
      <c r="DJ1259" s="199" t="str">
        <f t="shared" si="1580"/>
        <v>DJ$17</v>
      </c>
      <c r="DK1259" s="199" t="str">
        <f t="shared" si="1580"/>
        <v>DK$17</v>
      </c>
      <c r="DL1259" s="199" t="str">
        <f t="shared" si="1580"/>
        <v>DL$17</v>
      </c>
    </row>
    <row r="1260" spans="1:116" x14ac:dyDescent="0.4">
      <c r="A1260" s="174"/>
      <c r="E1260" s="8"/>
      <c r="G1260" s="175" t="s">
        <v>491</v>
      </c>
      <c r="H1260" s="200"/>
      <c r="I1260" s="201"/>
      <c r="J1260" s="201"/>
      <c r="K1260" s="202"/>
      <c r="L1260" s="202"/>
      <c r="M1260" s="202"/>
      <c r="N1260" s="202"/>
      <c r="O1260" s="202"/>
      <c r="P1260" s="202"/>
      <c r="R1260" s="202"/>
      <c r="S1260" s="190"/>
      <c r="T1260" s="190"/>
      <c r="U1260" s="190"/>
      <c r="V1260" s="190"/>
      <c r="W1260" s="190"/>
      <c r="X1260" s="190"/>
      <c r="Y1260" s="190"/>
      <c r="Z1260" s="190"/>
      <c r="AA1260" s="190"/>
      <c r="AB1260" s="190"/>
      <c r="AC1260" s="190"/>
      <c r="AD1260" s="190"/>
      <c r="AE1260" s="190"/>
      <c r="AF1260" s="190"/>
      <c r="AG1260" s="190"/>
      <c r="AH1260" s="190"/>
      <c r="AI1260" s="190"/>
      <c r="AJ1260" s="190"/>
      <c r="AK1260" s="190"/>
      <c r="AL1260" s="190"/>
      <c r="AM1260" s="190"/>
      <c r="AN1260" s="190"/>
      <c r="AO1260" s="190"/>
      <c r="AP1260" s="190"/>
      <c r="AQ1260" s="190"/>
      <c r="AR1260" s="190"/>
      <c r="AS1260" s="190"/>
      <c r="AT1260" s="190"/>
      <c r="AU1260" s="190"/>
      <c r="AV1260" s="190"/>
      <c r="AW1260" s="190"/>
      <c r="AX1260" s="190"/>
      <c r="AY1260" s="190"/>
      <c r="AZ1260" s="190"/>
      <c r="BA1260" s="190"/>
      <c r="BB1260" s="190"/>
      <c r="BC1260" s="190"/>
      <c r="BD1260" s="190"/>
      <c r="BE1260" s="190"/>
      <c r="BF1260" s="190"/>
      <c r="BG1260" s="190"/>
      <c r="BH1260" s="190"/>
      <c r="BI1260" s="190"/>
      <c r="BJ1260" s="190"/>
      <c r="BK1260" s="190"/>
      <c r="BL1260" s="190"/>
      <c r="BM1260" s="190"/>
      <c r="BN1260" s="190"/>
      <c r="BO1260" s="190"/>
      <c r="BP1260" s="190"/>
      <c r="BQ1260" s="190"/>
      <c r="BR1260" s="190"/>
      <c r="BS1260" s="190"/>
      <c r="BT1260" s="190"/>
      <c r="BU1260" s="190"/>
      <c r="BV1260" s="190"/>
      <c r="BW1260" s="190"/>
      <c r="BX1260" s="190"/>
      <c r="BY1260" s="190"/>
      <c r="BZ1260" s="190"/>
      <c r="CA1260" s="190"/>
      <c r="CB1260" s="190"/>
      <c r="CC1260" s="190"/>
      <c r="CD1260" s="190"/>
      <c r="CE1260" s="190"/>
      <c r="CF1260" s="190"/>
      <c r="CG1260" s="190"/>
      <c r="CH1260" s="190"/>
      <c r="CI1260" s="190"/>
      <c r="CJ1260" s="190"/>
      <c r="CK1260" s="190"/>
      <c r="CL1260" s="190"/>
      <c r="CN1260" s="201"/>
      <c r="CO1260" s="190"/>
      <c r="CP1260" s="190"/>
      <c r="CQ1260" s="190"/>
      <c r="CR1260" s="190"/>
      <c r="CS1260" s="190"/>
      <c r="CT1260" s="190"/>
      <c r="CU1260" s="190"/>
      <c r="CV1260" s="190"/>
      <c r="CW1260" s="190"/>
      <c r="CX1260" s="190"/>
      <c r="CY1260" s="190"/>
      <c r="CZ1260" s="190"/>
      <c r="DA1260" s="190"/>
      <c r="DB1260" s="190"/>
      <c r="DC1260" s="190"/>
      <c r="DD1260" s="190"/>
      <c r="DE1260" s="190"/>
      <c r="DF1260" s="190"/>
      <c r="DG1260" s="190"/>
      <c r="DH1260" s="190"/>
      <c r="DI1260" s="190"/>
      <c r="DJ1260" s="190"/>
      <c r="DK1260" s="190"/>
      <c r="DL1260" s="190"/>
    </row>
    <row r="1261" spans="1:116" x14ac:dyDescent="0.4">
      <c r="A1261" s="174"/>
      <c r="E1261" s="8"/>
      <c r="G1261" s="175" t="s">
        <v>505</v>
      </c>
      <c r="H1261" s="200"/>
      <c r="I1261" s="201"/>
      <c r="J1261" s="201"/>
      <c r="K1261" s="202"/>
      <c r="L1261" s="202"/>
      <c r="M1261" s="202"/>
      <c r="N1261" s="202"/>
      <c r="O1261" s="202"/>
      <c r="P1261" s="202"/>
      <c r="R1261" s="202"/>
      <c r="S1261" s="190"/>
      <c r="T1261" s="190"/>
      <c r="U1261" s="190"/>
      <c r="V1261" s="190"/>
      <c r="W1261" s="190"/>
      <c r="X1261" s="190"/>
      <c r="Y1261" s="190"/>
      <c r="Z1261" s="190"/>
      <c r="AA1261" s="190"/>
      <c r="AB1261" s="190"/>
      <c r="AC1261" s="190"/>
      <c r="AD1261" s="190"/>
      <c r="AE1261" s="190"/>
      <c r="AF1261" s="190"/>
      <c r="AG1261" s="190"/>
      <c r="AH1261" s="190"/>
      <c r="AI1261" s="190"/>
      <c r="AJ1261" s="190"/>
      <c r="AK1261" s="190"/>
      <c r="AL1261" s="190"/>
      <c r="AM1261" s="190"/>
      <c r="AN1261" s="190"/>
      <c r="AO1261" s="190"/>
      <c r="AP1261" s="190"/>
      <c r="AQ1261" s="190"/>
      <c r="AR1261" s="190"/>
      <c r="AS1261" s="190"/>
      <c r="AT1261" s="190"/>
      <c r="AU1261" s="190"/>
      <c r="AV1261" s="190"/>
      <c r="AW1261" s="190"/>
      <c r="AX1261" s="190"/>
      <c r="AY1261" s="190"/>
      <c r="AZ1261" s="190"/>
      <c r="BA1261" s="190"/>
      <c r="BB1261" s="190"/>
      <c r="BC1261" s="190"/>
      <c r="BD1261" s="190"/>
      <c r="BE1261" s="190"/>
      <c r="BF1261" s="190"/>
      <c r="BG1261" s="190"/>
      <c r="BH1261" s="190"/>
      <c r="BI1261" s="190"/>
      <c r="BJ1261" s="190"/>
      <c r="BK1261" s="190"/>
      <c r="BL1261" s="190"/>
      <c r="BM1261" s="190"/>
      <c r="BN1261" s="190"/>
      <c r="BO1261" s="190"/>
      <c r="BP1261" s="190"/>
      <c r="BQ1261" s="190"/>
      <c r="BR1261" s="190"/>
      <c r="BS1261" s="190"/>
      <c r="BT1261" s="190"/>
      <c r="BU1261" s="190"/>
      <c r="BV1261" s="190"/>
      <c r="BW1261" s="190"/>
      <c r="BX1261" s="190"/>
      <c r="BY1261" s="190"/>
      <c r="BZ1261" s="190"/>
      <c r="CA1261" s="190"/>
      <c r="CB1261" s="190"/>
      <c r="CC1261" s="190"/>
      <c r="CD1261" s="190"/>
      <c r="CE1261" s="190"/>
      <c r="CF1261" s="190"/>
      <c r="CG1261" s="190"/>
      <c r="CH1261" s="190"/>
      <c r="CI1261" s="190"/>
      <c r="CJ1261" s="190"/>
      <c r="CK1261" s="190"/>
      <c r="CL1261" s="190"/>
      <c r="CN1261" s="201"/>
      <c r="CO1261" s="190"/>
      <c r="CP1261" s="190"/>
      <c r="CQ1261" s="190"/>
      <c r="CR1261" s="190"/>
      <c r="CS1261" s="190"/>
      <c r="CT1261" s="190"/>
      <c r="CU1261" s="190"/>
      <c r="CV1261" s="190"/>
      <c r="CW1261" s="190"/>
      <c r="CX1261" s="190"/>
      <c r="CY1261" s="190"/>
      <c r="CZ1261" s="190"/>
      <c r="DA1261" s="190"/>
      <c r="DB1261" s="190"/>
      <c r="DC1261" s="190"/>
      <c r="DD1261" s="190"/>
      <c r="DE1261" s="190"/>
      <c r="DF1261" s="190"/>
      <c r="DG1261" s="190"/>
      <c r="DH1261" s="190"/>
      <c r="DI1261" s="190"/>
      <c r="DJ1261" s="190"/>
      <c r="DK1261" s="190"/>
      <c r="DL1261" s="190"/>
    </row>
    <row r="1262" spans="1:116" x14ac:dyDescent="0.4">
      <c r="A1262" s="174"/>
      <c r="E1262" s="8"/>
      <c r="G1262" s="175" t="s">
        <v>463</v>
      </c>
      <c r="H1262" s="200"/>
      <c r="I1262" s="201"/>
      <c r="J1262" s="201"/>
      <c r="K1262" s="202"/>
      <c r="L1262" s="202"/>
      <c r="M1262" s="202"/>
      <c r="N1262" s="202"/>
      <c r="O1262" s="202"/>
      <c r="P1262" s="202"/>
      <c r="R1262" s="202"/>
      <c r="S1262" s="190" t="str">
        <f t="shared" ref="S1262:AX1262" si="1581">S$22</f>
        <v>S$18</v>
      </c>
      <c r="T1262" s="190" t="str">
        <f t="shared" si="1581"/>
        <v>T$18</v>
      </c>
      <c r="U1262" s="190" t="str">
        <f t="shared" si="1581"/>
        <v>U$18</v>
      </c>
      <c r="V1262" s="190" t="str">
        <f t="shared" si="1581"/>
        <v>V$18</v>
      </c>
      <c r="W1262" s="190" t="str">
        <f t="shared" si="1581"/>
        <v>W$18</v>
      </c>
      <c r="X1262" s="190" t="str">
        <f t="shared" si="1581"/>
        <v>X$18</v>
      </c>
      <c r="Y1262" s="190" t="str">
        <f t="shared" si="1581"/>
        <v>Y$18</v>
      </c>
      <c r="Z1262" s="190" t="str">
        <f t="shared" si="1581"/>
        <v>Z$18</v>
      </c>
      <c r="AA1262" s="190" t="str">
        <f t="shared" si="1581"/>
        <v>AA$18</v>
      </c>
      <c r="AB1262" s="190" t="str">
        <f t="shared" si="1581"/>
        <v>AB$18</v>
      </c>
      <c r="AC1262" s="190" t="str">
        <f t="shared" si="1581"/>
        <v>AC$18</v>
      </c>
      <c r="AD1262" s="190" t="str">
        <f t="shared" si="1581"/>
        <v>AD$18</v>
      </c>
      <c r="AE1262" s="190" t="str">
        <f t="shared" si="1581"/>
        <v>AE$18</v>
      </c>
      <c r="AF1262" s="190" t="str">
        <f t="shared" si="1581"/>
        <v>AF$18</v>
      </c>
      <c r="AG1262" s="190" t="str">
        <f t="shared" si="1581"/>
        <v>AG$18</v>
      </c>
      <c r="AH1262" s="190" t="str">
        <f t="shared" si="1581"/>
        <v>AH$18</v>
      </c>
      <c r="AI1262" s="190" t="str">
        <f t="shared" si="1581"/>
        <v>AI$18</v>
      </c>
      <c r="AJ1262" s="190" t="str">
        <f t="shared" si="1581"/>
        <v>AJ$18</v>
      </c>
      <c r="AK1262" s="190" t="str">
        <f t="shared" si="1581"/>
        <v>AK$18</v>
      </c>
      <c r="AL1262" s="190" t="str">
        <f t="shared" si="1581"/>
        <v>AL$18</v>
      </c>
      <c r="AM1262" s="190" t="str">
        <f t="shared" si="1581"/>
        <v>AM$18</v>
      </c>
      <c r="AN1262" s="190" t="str">
        <f t="shared" si="1581"/>
        <v>AN$18</v>
      </c>
      <c r="AO1262" s="190" t="str">
        <f t="shared" si="1581"/>
        <v>AO$18</v>
      </c>
      <c r="AP1262" s="190" t="str">
        <f t="shared" si="1581"/>
        <v>AP$18</v>
      </c>
      <c r="AQ1262" s="190" t="str">
        <f t="shared" si="1581"/>
        <v>AQ$18</v>
      </c>
      <c r="AR1262" s="190" t="str">
        <f t="shared" si="1581"/>
        <v>AR$18</v>
      </c>
      <c r="AS1262" s="190" t="str">
        <f t="shared" si="1581"/>
        <v>AS$18</v>
      </c>
      <c r="AT1262" s="190" t="str">
        <f t="shared" si="1581"/>
        <v>AT$18</v>
      </c>
      <c r="AU1262" s="190" t="str">
        <f t="shared" si="1581"/>
        <v>AU$18</v>
      </c>
      <c r="AV1262" s="190" t="str">
        <f t="shared" si="1581"/>
        <v>AV$18</v>
      </c>
      <c r="AW1262" s="190" t="str">
        <f t="shared" si="1581"/>
        <v>AW$18</v>
      </c>
      <c r="AX1262" s="190" t="str">
        <f t="shared" si="1581"/>
        <v>AX$18</v>
      </c>
      <c r="AY1262" s="190" t="str">
        <f t="shared" ref="AY1262:CD1262" si="1582">AY$22</f>
        <v>AY$18</v>
      </c>
      <c r="AZ1262" s="190" t="str">
        <f t="shared" si="1582"/>
        <v>AZ$18</v>
      </c>
      <c r="BA1262" s="190" t="str">
        <f t="shared" si="1582"/>
        <v>BA$18</v>
      </c>
      <c r="BB1262" s="190" t="str">
        <f t="shared" si="1582"/>
        <v>BB$18</v>
      </c>
      <c r="BC1262" s="190" t="str">
        <f t="shared" si="1582"/>
        <v>BC$18</v>
      </c>
      <c r="BD1262" s="190" t="str">
        <f t="shared" si="1582"/>
        <v>BD$18</v>
      </c>
      <c r="BE1262" s="190" t="str">
        <f t="shared" si="1582"/>
        <v>BE$18</v>
      </c>
      <c r="BF1262" s="190" t="str">
        <f t="shared" si="1582"/>
        <v>BF$18</v>
      </c>
      <c r="BG1262" s="190" t="str">
        <f t="shared" si="1582"/>
        <v>BG$18</v>
      </c>
      <c r="BH1262" s="190" t="str">
        <f t="shared" si="1582"/>
        <v>BH$18</v>
      </c>
      <c r="BI1262" s="190" t="str">
        <f t="shared" si="1582"/>
        <v>BI$18</v>
      </c>
      <c r="BJ1262" s="190" t="str">
        <f t="shared" si="1582"/>
        <v>BJ$18</v>
      </c>
      <c r="BK1262" s="190" t="str">
        <f t="shared" si="1582"/>
        <v>BK$18</v>
      </c>
      <c r="BL1262" s="190" t="str">
        <f t="shared" si="1582"/>
        <v>BL$18</v>
      </c>
      <c r="BM1262" s="190" t="str">
        <f t="shared" si="1582"/>
        <v>BM$18</v>
      </c>
      <c r="BN1262" s="190" t="str">
        <f t="shared" si="1582"/>
        <v>BN$18</v>
      </c>
      <c r="BO1262" s="190" t="str">
        <f t="shared" si="1582"/>
        <v>BO$18</v>
      </c>
      <c r="BP1262" s="190" t="str">
        <f t="shared" si="1582"/>
        <v>BP$18</v>
      </c>
      <c r="BQ1262" s="190" t="str">
        <f t="shared" si="1582"/>
        <v>BQ$18</v>
      </c>
      <c r="BR1262" s="190" t="str">
        <f t="shared" si="1582"/>
        <v>BR$18</v>
      </c>
      <c r="BS1262" s="190" t="str">
        <f t="shared" si="1582"/>
        <v>BS$18</v>
      </c>
      <c r="BT1262" s="190" t="str">
        <f t="shared" si="1582"/>
        <v>BT$18</v>
      </c>
      <c r="BU1262" s="190" t="str">
        <f t="shared" si="1582"/>
        <v>BU$18</v>
      </c>
      <c r="BV1262" s="190" t="str">
        <f t="shared" si="1582"/>
        <v>BV$18</v>
      </c>
      <c r="BW1262" s="190" t="str">
        <f t="shared" si="1582"/>
        <v>BW$18</v>
      </c>
      <c r="BX1262" s="190" t="str">
        <f t="shared" si="1582"/>
        <v>BX$18</v>
      </c>
      <c r="BY1262" s="190" t="str">
        <f t="shared" si="1582"/>
        <v>BY$18</v>
      </c>
      <c r="BZ1262" s="190" t="str">
        <f t="shared" si="1582"/>
        <v>BZ$18</v>
      </c>
      <c r="CA1262" s="190" t="str">
        <f t="shared" si="1582"/>
        <v>CA$18</v>
      </c>
      <c r="CB1262" s="190" t="str">
        <f t="shared" si="1582"/>
        <v>CB$18</v>
      </c>
      <c r="CC1262" s="190" t="str">
        <f t="shared" si="1582"/>
        <v>CC$18</v>
      </c>
      <c r="CD1262" s="190" t="str">
        <f t="shared" si="1582"/>
        <v>CD$18</v>
      </c>
      <c r="CE1262" s="190" t="str">
        <f t="shared" ref="CE1262:CL1262" si="1583">CE$22</f>
        <v>CE$18</v>
      </c>
      <c r="CF1262" s="190" t="str">
        <f t="shared" si="1583"/>
        <v>CF$18</v>
      </c>
      <c r="CG1262" s="190" t="str">
        <f t="shared" si="1583"/>
        <v>CG$18</v>
      </c>
      <c r="CH1262" s="190" t="str">
        <f t="shared" si="1583"/>
        <v>CH$18</v>
      </c>
      <c r="CI1262" s="190" t="str">
        <f t="shared" si="1583"/>
        <v>CI$18</v>
      </c>
      <c r="CJ1262" s="190" t="str">
        <f t="shared" si="1583"/>
        <v>CJ$18</v>
      </c>
      <c r="CK1262" s="190" t="str">
        <f t="shared" si="1583"/>
        <v>CK$18</v>
      </c>
      <c r="CL1262" s="190" t="str">
        <f t="shared" si="1583"/>
        <v>CL$18</v>
      </c>
      <c r="CN1262" s="201"/>
      <c r="CO1262" s="190" t="str">
        <f t="shared" ref="CO1262:DL1262" si="1584">CO$22</f>
        <v>CO$18</v>
      </c>
      <c r="CP1262" s="190" t="str">
        <f t="shared" si="1584"/>
        <v>CP$18</v>
      </c>
      <c r="CQ1262" s="190" t="str">
        <f t="shared" si="1584"/>
        <v>CQ$18</v>
      </c>
      <c r="CR1262" s="190" t="str">
        <f t="shared" si="1584"/>
        <v>CR$18</v>
      </c>
      <c r="CS1262" s="190" t="str">
        <f t="shared" si="1584"/>
        <v>CS$18</v>
      </c>
      <c r="CT1262" s="190" t="str">
        <f t="shared" si="1584"/>
        <v>CT$18</v>
      </c>
      <c r="CU1262" s="190" t="str">
        <f t="shared" si="1584"/>
        <v>CU$18</v>
      </c>
      <c r="CV1262" s="190" t="str">
        <f t="shared" si="1584"/>
        <v>CV$18</v>
      </c>
      <c r="CW1262" s="190" t="str">
        <f t="shared" si="1584"/>
        <v>CW$18</v>
      </c>
      <c r="CX1262" s="190" t="str">
        <f t="shared" si="1584"/>
        <v>CX$18</v>
      </c>
      <c r="CY1262" s="190" t="str">
        <f t="shared" si="1584"/>
        <v>CY$18</v>
      </c>
      <c r="CZ1262" s="190" t="str">
        <f t="shared" si="1584"/>
        <v>CZ$18</v>
      </c>
      <c r="DA1262" s="190" t="str">
        <f t="shared" si="1584"/>
        <v>DA$18</v>
      </c>
      <c r="DB1262" s="190" t="str">
        <f t="shared" si="1584"/>
        <v>DB$18</v>
      </c>
      <c r="DC1262" s="190" t="str">
        <f t="shared" si="1584"/>
        <v>DC$18</v>
      </c>
      <c r="DD1262" s="190" t="str">
        <f t="shared" si="1584"/>
        <v>DD$18</v>
      </c>
      <c r="DE1262" s="190" t="str">
        <f t="shared" si="1584"/>
        <v>DE$18</v>
      </c>
      <c r="DF1262" s="190" t="str">
        <f t="shared" si="1584"/>
        <v>DF$18</v>
      </c>
      <c r="DG1262" s="190" t="str">
        <f t="shared" si="1584"/>
        <v>DG$18</v>
      </c>
      <c r="DH1262" s="190" t="str">
        <f t="shared" si="1584"/>
        <v>DH$18</v>
      </c>
      <c r="DI1262" s="190" t="str">
        <f t="shared" si="1584"/>
        <v>DI$18</v>
      </c>
      <c r="DJ1262" s="190" t="str">
        <f t="shared" si="1584"/>
        <v>DJ$18</v>
      </c>
      <c r="DK1262" s="190" t="str">
        <f t="shared" si="1584"/>
        <v>DK$18</v>
      </c>
      <c r="DL1262" s="190" t="str">
        <f t="shared" si="1584"/>
        <v>DL$18</v>
      </c>
    </row>
    <row r="1263" spans="1:116" x14ac:dyDescent="0.4">
      <c r="A1263" s="174"/>
      <c r="E1263" s="8"/>
      <c r="G1263" s="175" t="s">
        <v>464</v>
      </c>
      <c r="H1263" s="200"/>
      <c r="I1263" s="201"/>
      <c r="J1263" s="201"/>
      <c r="K1263" s="202"/>
      <c r="L1263" s="202"/>
      <c r="M1263" s="202"/>
      <c r="N1263" s="202"/>
      <c r="O1263" s="202"/>
      <c r="P1263" s="202"/>
      <c r="R1263" s="202"/>
      <c r="S1263" s="190" t="str">
        <f t="shared" ref="S1263:AX1263" si="1585">S$23</f>
        <v>S$19</v>
      </c>
      <c r="T1263" s="190" t="str">
        <f t="shared" si="1585"/>
        <v>T$19</v>
      </c>
      <c r="U1263" s="190" t="str">
        <f t="shared" si="1585"/>
        <v>U$19</v>
      </c>
      <c r="V1263" s="190" t="str">
        <f t="shared" si="1585"/>
        <v>V$19</v>
      </c>
      <c r="W1263" s="190" t="str">
        <f t="shared" si="1585"/>
        <v>W$19</v>
      </c>
      <c r="X1263" s="190" t="str">
        <f t="shared" si="1585"/>
        <v>X$19</v>
      </c>
      <c r="Y1263" s="190" t="str">
        <f t="shared" si="1585"/>
        <v>Y$19</v>
      </c>
      <c r="Z1263" s="190" t="str">
        <f t="shared" si="1585"/>
        <v>Z$19</v>
      </c>
      <c r="AA1263" s="190" t="str">
        <f t="shared" si="1585"/>
        <v>AA$19</v>
      </c>
      <c r="AB1263" s="190" t="str">
        <f t="shared" si="1585"/>
        <v>AB$19</v>
      </c>
      <c r="AC1263" s="190" t="str">
        <f t="shared" si="1585"/>
        <v>AC$19</v>
      </c>
      <c r="AD1263" s="190" t="str">
        <f t="shared" si="1585"/>
        <v>AD$19</v>
      </c>
      <c r="AE1263" s="190" t="str">
        <f t="shared" si="1585"/>
        <v>AE$19</v>
      </c>
      <c r="AF1263" s="190" t="str">
        <f t="shared" si="1585"/>
        <v>AF$19</v>
      </c>
      <c r="AG1263" s="190" t="str">
        <f t="shared" si="1585"/>
        <v>AG$19</v>
      </c>
      <c r="AH1263" s="190" t="str">
        <f t="shared" si="1585"/>
        <v>AH$19</v>
      </c>
      <c r="AI1263" s="190" t="str">
        <f t="shared" si="1585"/>
        <v>AI$19</v>
      </c>
      <c r="AJ1263" s="190" t="str">
        <f t="shared" si="1585"/>
        <v>AJ$19</v>
      </c>
      <c r="AK1263" s="190" t="str">
        <f t="shared" si="1585"/>
        <v>AK$19</v>
      </c>
      <c r="AL1263" s="190" t="str">
        <f t="shared" si="1585"/>
        <v>AL$19</v>
      </c>
      <c r="AM1263" s="190" t="str">
        <f t="shared" si="1585"/>
        <v>AM$19</v>
      </c>
      <c r="AN1263" s="190" t="str">
        <f t="shared" si="1585"/>
        <v>AN$19</v>
      </c>
      <c r="AO1263" s="190" t="str">
        <f t="shared" si="1585"/>
        <v>AO$19</v>
      </c>
      <c r="AP1263" s="190" t="str">
        <f t="shared" si="1585"/>
        <v>AP$19</v>
      </c>
      <c r="AQ1263" s="190" t="str">
        <f t="shared" si="1585"/>
        <v>AQ$19</v>
      </c>
      <c r="AR1263" s="190" t="str">
        <f t="shared" si="1585"/>
        <v>AR$19</v>
      </c>
      <c r="AS1263" s="190" t="str">
        <f t="shared" si="1585"/>
        <v>AS$19</v>
      </c>
      <c r="AT1263" s="190" t="str">
        <f t="shared" si="1585"/>
        <v>AT$19</v>
      </c>
      <c r="AU1263" s="190" t="str">
        <f t="shared" si="1585"/>
        <v>AU$19</v>
      </c>
      <c r="AV1263" s="190" t="str">
        <f t="shared" si="1585"/>
        <v>AV$19</v>
      </c>
      <c r="AW1263" s="190" t="str">
        <f t="shared" si="1585"/>
        <v>AW$19</v>
      </c>
      <c r="AX1263" s="190" t="str">
        <f t="shared" si="1585"/>
        <v>AX$19</v>
      </c>
      <c r="AY1263" s="190" t="str">
        <f t="shared" ref="AY1263:CD1263" si="1586">AY$23</f>
        <v>AY$19</v>
      </c>
      <c r="AZ1263" s="190" t="str">
        <f t="shared" si="1586"/>
        <v>AZ$19</v>
      </c>
      <c r="BA1263" s="190" t="str">
        <f t="shared" si="1586"/>
        <v>BA$19</v>
      </c>
      <c r="BB1263" s="190" t="str">
        <f t="shared" si="1586"/>
        <v>BB$19</v>
      </c>
      <c r="BC1263" s="190" t="str">
        <f t="shared" si="1586"/>
        <v>BC$19</v>
      </c>
      <c r="BD1263" s="190" t="str">
        <f t="shared" si="1586"/>
        <v>BD$19</v>
      </c>
      <c r="BE1263" s="190" t="str">
        <f t="shared" si="1586"/>
        <v>BE$19</v>
      </c>
      <c r="BF1263" s="190" t="str">
        <f t="shared" si="1586"/>
        <v>BF$19</v>
      </c>
      <c r="BG1263" s="190" t="str">
        <f t="shared" si="1586"/>
        <v>BG$19</v>
      </c>
      <c r="BH1263" s="190" t="str">
        <f t="shared" si="1586"/>
        <v>BH$19</v>
      </c>
      <c r="BI1263" s="190" t="str">
        <f t="shared" si="1586"/>
        <v>BI$19</v>
      </c>
      <c r="BJ1263" s="190" t="str">
        <f t="shared" si="1586"/>
        <v>BJ$19</v>
      </c>
      <c r="BK1263" s="190" t="str">
        <f t="shared" si="1586"/>
        <v>BK$19</v>
      </c>
      <c r="BL1263" s="190" t="str">
        <f t="shared" si="1586"/>
        <v>BL$19</v>
      </c>
      <c r="BM1263" s="190" t="str">
        <f t="shared" si="1586"/>
        <v>BM$19</v>
      </c>
      <c r="BN1263" s="190" t="str">
        <f t="shared" si="1586"/>
        <v>BN$19</v>
      </c>
      <c r="BO1263" s="190" t="str">
        <f t="shared" si="1586"/>
        <v>BO$19</v>
      </c>
      <c r="BP1263" s="190" t="str">
        <f t="shared" si="1586"/>
        <v>BP$19</v>
      </c>
      <c r="BQ1263" s="190" t="str">
        <f t="shared" si="1586"/>
        <v>BQ$19</v>
      </c>
      <c r="BR1263" s="190" t="str">
        <f t="shared" si="1586"/>
        <v>BR$19</v>
      </c>
      <c r="BS1263" s="190" t="str">
        <f t="shared" si="1586"/>
        <v>BS$19</v>
      </c>
      <c r="BT1263" s="190" t="str">
        <f t="shared" si="1586"/>
        <v>BT$19</v>
      </c>
      <c r="BU1263" s="190" t="str">
        <f t="shared" si="1586"/>
        <v>BU$19</v>
      </c>
      <c r="BV1263" s="190" t="str">
        <f t="shared" si="1586"/>
        <v>BV$19</v>
      </c>
      <c r="BW1263" s="190" t="str">
        <f t="shared" si="1586"/>
        <v>BW$19</v>
      </c>
      <c r="BX1263" s="190" t="str">
        <f t="shared" si="1586"/>
        <v>BX$19</v>
      </c>
      <c r="BY1263" s="190" t="str">
        <f t="shared" si="1586"/>
        <v>BY$19</v>
      </c>
      <c r="BZ1263" s="190" t="str">
        <f t="shared" si="1586"/>
        <v>BZ$19</v>
      </c>
      <c r="CA1263" s="190" t="str">
        <f t="shared" si="1586"/>
        <v>CA$19</v>
      </c>
      <c r="CB1263" s="190" t="str">
        <f t="shared" si="1586"/>
        <v>CB$19</v>
      </c>
      <c r="CC1263" s="190" t="str">
        <f t="shared" si="1586"/>
        <v>CC$19</v>
      </c>
      <c r="CD1263" s="190" t="str">
        <f t="shared" si="1586"/>
        <v>CD$19</v>
      </c>
      <c r="CE1263" s="190" t="str">
        <f t="shared" ref="CE1263:CL1263" si="1587">CE$23</f>
        <v>CE$19</v>
      </c>
      <c r="CF1263" s="190" t="str">
        <f t="shared" si="1587"/>
        <v>CF$19</v>
      </c>
      <c r="CG1263" s="190" t="str">
        <f t="shared" si="1587"/>
        <v>CG$19</v>
      </c>
      <c r="CH1263" s="190" t="str">
        <f t="shared" si="1587"/>
        <v>CH$19</v>
      </c>
      <c r="CI1263" s="190" t="str">
        <f t="shared" si="1587"/>
        <v>CI$19</v>
      </c>
      <c r="CJ1263" s="190" t="str">
        <f t="shared" si="1587"/>
        <v>CJ$19</v>
      </c>
      <c r="CK1263" s="190" t="str">
        <f t="shared" si="1587"/>
        <v>CK$19</v>
      </c>
      <c r="CL1263" s="190" t="str">
        <f t="shared" si="1587"/>
        <v>CL$19</v>
      </c>
      <c r="CN1263" s="201"/>
      <c r="CO1263" s="190" t="str">
        <f t="shared" ref="CO1263:DL1263" si="1588">CO$23</f>
        <v>CO$19</v>
      </c>
      <c r="CP1263" s="190" t="str">
        <f t="shared" si="1588"/>
        <v>CP$19</v>
      </c>
      <c r="CQ1263" s="190" t="str">
        <f t="shared" si="1588"/>
        <v>CQ$19</v>
      </c>
      <c r="CR1263" s="190" t="str">
        <f t="shared" si="1588"/>
        <v>CR$19</v>
      </c>
      <c r="CS1263" s="190" t="str">
        <f t="shared" si="1588"/>
        <v>CS$19</v>
      </c>
      <c r="CT1263" s="190" t="str">
        <f t="shared" si="1588"/>
        <v>CT$19</v>
      </c>
      <c r="CU1263" s="190" t="str">
        <f t="shared" si="1588"/>
        <v>CU$19</v>
      </c>
      <c r="CV1263" s="190" t="str">
        <f t="shared" si="1588"/>
        <v>CV$19</v>
      </c>
      <c r="CW1263" s="190" t="str">
        <f t="shared" si="1588"/>
        <v>CW$19</v>
      </c>
      <c r="CX1263" s="190" t="str">
        <f t="shared" si="1588"/>
        <v>CX$19</v>
      </c>
      <c r="CY1263" s="190" t="str">
        <f t="shared" si="1588"/>
        <v>CY$19</v>
      </c>
      <c r="CZ1263" s="190" t="str">
        <f t="shared" si="1588"/>
        <v>CZ$19</v>
      </c>
      <c r="DA1263" s="190" t="str">
        <f t="shared" si="1588"/>
        <v>DA$19</v>
      </c>
      <c r="DB1263" s="190" t="str">
        <f t="shared" si="1588"/>
        <v>DB$19</v>
      </c>
      <c r="DC1263" s="190" t="str">
        <f t="shared" si="1588"/>
        <v>DC$19</v>
      </c>
      <c r="DD1263" s="190" t="str">
        <f t="shared" si="1588"/>
        <v>DD$19</v>
      </c>
      <c r="DE1263" s="190" t="str">
        <f t="shared" si="1588"/>
        <v>DE$19</v>
      </c>
      <c r="DF1263" s="190" t="str">
        <f t="shared" si="1588"/>
        <v>DF$19</v>
      </c>
      <c r="DG1263" s="190" t="str">
        <f t="shared" si="1588"/>
        <v>DG$19</v>
      </c>
      <c r="DH1263" s="190" t="str">
        <f t="shared" si="1588"/>
        <v>DH$19</v>
      </c>
      <c r="DI1263" s="190" t="str">
        <f t="shared" si="1588"/>
        <v>DI$19</v>
      </c>
      <c r="DJ1263" s="190" t="str">
        <f t="shared" si="1588"/>
        <v>DJ$19</v>
      </c>
      <c r="DK1263" s="190" t="str">
        <f t="shared" si="1588"/>
        <v>DK$19</v>
      </c>
      <c r="DL1263" s="190" t="str">
        <f t="shared" si="1588"/>
        <v>DL$19</v>
      </c>
    </row>
    <row r="1264" spans="1:116" x14ac:dyDescent="0.4">
      <c r="A1264" s="31" t="s">
        <v>218</v>
      </c>
      <c r="B1264" s="31" t="s">
        <v>81</v>
      </c>
      <c r="C1264" s="31"/>
      <c r="D1264" t="s">
        <v>771</v>
      </c>
      <c r="E1264" s="8" t="str">
        <f t="shared" ref="E1264:E1298" si="1589">ROW()&amp;" "&amp;D1264</f>
        <v>1264 LAMORTR-S</v>
      </c>
      <c r="F1264" t="s">
        <v>352</v>
      </c>
      <c r="G1264" s="66" t="s">
        <v>312</v>
      </c>
      <c r="H1264" s="22"/>
      <c r="I1264" s="306"/>
      <c r="J1264" s="306"/>
      <c r="K1264" s="22"/>
      <c r="L1264" s="22"/>
      <c r="M1264" s="22"/>
      <c r="N1264" s="22"/>
      <c r="O1264" s="22"/>
      <c r="P1264" s="22"/>
      <c r="R1264" s="66"/>
      <c r="S1264" s="307"/>
      <c r="T1264" s="307"/>
      <c r="U1264" s="307"/>
      <c r="V1264" s="307"/>
      <c r="W1264" s="307"/>
      <c r="X1264" s="307"/>
      <c r="Y1264" s="307"/>
      <c r="Z1264" s="307"/>
      <c r="AA1264" s="307"/>
      <c r="AB1264" s="307"/>
      <c r="AC1264" s="307"/>
      <c r="AD1264" s="307"/>
      <c r="AE1264" s="307"/>
      <c r="AF1264" s="307"/>
      <c r="AG1264" s="307"/>
      <c r="AH1264" s="307"/>
      <c r="AI1264" s="307"/>
      <c r="AJ1264" s="307"/>
      <c r="AK1264" s="307"/>
      <c r="AL1264" s="307"/>
      <c r="AM1264" s="307"/>
      <c r="AN1264" s="307"/>
      <c r="AO1264" s="307"/>
      <c r="AP1264" s="307"/>
      <c r="AQ1264" s="307"/>
      <c r="AR1264" s="307"/>
      <c r="AS1264" s="307"/>
      <c r="AT1264" s="307"/>
      <c r="AU1264" s="307"/>
      <c r="AV1264" s="307"/>
      <c r="AW1264" s="307"/>
      <c r="AX1264" s="307"/>
      <c r="AY1264" s="307"/>
      <c r="AZ1264" s="307"/>
      <c r="BA1264" s="307"/>
      <c r="BB1264" s="307"/>
      <c r="BC1264" s="307"/>
      <c r="BD1264" s="307"/>
      <c r="BE1264" s="307"/>
      <c r="BF1264" s="307"/>
      <c r="BG1264" s="307"/>
      <c r="BH1264" s="307"/>
      <c r="BI1264" s="307"/>
      <c r="BJ1264" s="307"/>
      <c r="BK1264" s="307"/>
      <c r="BL1264" s="307"/>
      <c r="BM1264" s="307"/>
      <c r="BN1264" s="307"/>
      <c r="BO1264" s="307"/>
      <c r="BP1264" s="307"/>
      <c r="BQ1264" s="307"/>
      <c r="BR1264" s="307"/>
      <c r="BS1264" s="307"/>
      <c r="BT1264" s="307"/>
      <c r="BU1264" s="307"/>
      <c r="BV1264" s="307"/>
      <c r="BW1264" s="307"/>
      <c r="BX1264" s="307"/>
      <c r="BY1264" s="307"/>
      <c r="BZ1264" s="307"/>
      <c r="CA1264" s="307"/>
      <c r="CB1264" s="307"/>
      <c r="CC1264" s="307"/>
      <c r="CD1264" s="307"/>
      <c r="CE1264" s="307"/>
      <c r="CF1264" s="307"/>
      <c r="CG1264" s="307"/>
      <c r="CH1264" s="307"/>
      <c r="CI1264" s="307"/>
      <c r="CJ1264" s="307"/>
      <c r="CK1264" s="307"/>
      <c r="CL1264" s="307"/>
      <c r="CN1264" s="306"/>
      <c r="CO1264" s="307"/>
      <c r="CP1264" s="307"/>
      <c r="CQ1264" s="307"/>
      <c r="CR1264" s="307"/>
      <c r="CS1264" s="307"/>
      <c r="CT1264" s="307"/>
      <c r="CU1264" s="307"/>
      <c r="CV1264" s="307"/>
      <c r="CW1264" s="307"/>
      <c r="CX1264" s="307"/>
      <c r="CY1264" s="307"/>
      <c r="CZ1264" s="307"/>
      <c r="DA1264" s="307"/>
      <c r="DB1264" s="307"/>
      <c r="DC1264" s="307"/>
      <c r="DD1264" s="307"/>
      <c r="DE1264" s="307"/>
      <c r="DF1264" s="307"/>
      <c r="DG1264" s="307"/>
      <c r="DH1264" s="307"/>
      <c r="DI1264" s="307"/>
      <c r="DJ1264" s="307"/>
      <c r="DK1264" s="307"/>
      <c r="DL1264" s="307"/>
    </row>
    <row r="1265" spans="1:116" x14ac:dyDescent="0.4">
      <c r="A1265" s="31"/>
      <c r="B1265" t="str">
        <f>E1265</f>
        <v>1265 LAMORTR-S</v>
      </c>
      <c r="D1265" t="s">
        <v>771</v>
      </c>
      <c r="E1265" s="12" t="str">
        <f t="shared" si="1589"/>
        <v>1265 LAMORTR-S</v>
      </c>
      <c r="G1265" s="129" t="str">
        <f>"Assumptions - "&amp;G1264</f>
        <v>Assumptions - Revenue driven amortizing loan - no defaults:</v>
      </c>
      <c r="H1265" s="31"/>
      <c r="I1265" s="73"/>
      <c r="J1265" s="73"/>
      <c r="K1265" s="31"/>
      <c r="L1265" s="31"/>
      <c r="M1265" s="31"/>
      <c r="N1265" s="31"/>
      <c r="O1265" s="31"/>
      <c r="P1265" s="31"/>
      <c r="R1265" s="67"/>
      <c r="S1265" s="239"/>
      <c r="T1265" s="239"/>
      <c r="U1265" s="239"/>
      <c r="V1265" s="239"/>
      <c r="W1265" s="239"/>
      <c r="X1265" s="239"/>
      <c r="Y1265" s="239"/>
      <c r="Z1265" s="239"/>
      <c r="AA1265" s="239"/>
      <c r="AB1265" s="239"/>
      <c r="AC1265" s="239"/>
      <c r="AD1265" s="239"/>
      <c r="AE1265" s="239"/>
      <c r="AF1265" s="239"/>
      <c r="AG1265" s="239"/>
      <c r="AH1265" s="239"/>
      <c r="AI1265" s="239"/>
      <c r="AJ1265" s="239"/>
      <c r="AK1265" s="239"/>
      <c r="AL1265" s="239"/>
      <c r="AM1265" s="239"/>
      <c r="AN1265" s="239"/>
      <c r="AO1265" s="239"/>
      <c r="AP1265" s="239"/>
      <c r="AQ1265" s="239"/>
      <c r="AR1265" s="239"/>
      <c r="AS1265" s="239"/>
      <c r="AT1265" s="239"/>
      <c r="AU1265" s="239"/>
      <c r="AV1265" s="239"/>
      <c r="AW1265" s="239"/>
      <c r="AX1265" s="239"/>
      <c r="AY1265" s="239"/>
      <c r="AZ1265" s="239"/>
      <c r="BA1265" s="239"/>
      <c r="BB1265" s="239"/>
      <c r="BC1265" s="239"/>
      <c r="BD1265" s="239"/>
      <c r="BE1265" s="239"/>
      <c r="BF1265" s="239"/>
      <c r="BG1265" s="239"/>
      <c r="BH1265" s="239"/>
      <c r="BI1265" s="239"/>
      <c r="BJ1265" s="239"/>
      <c r="BK1265" s="239"/>
      <c r="BL1265" s="239"/>
      <c r="BM1265" s="239"/>
      <c r="BN1265" s="239"/>
      <c r="BO1265" s="239"/>
      <c r="BP1265" s="239"/>
      <c r="BQ1265" s="239"/>
      <c r="BR1265" s="239"/>
      <c r="BS1265" s="239"/>
      <c r="BT1265" s="239"/>
      <c r="BU1265" s="239"/>
      <c r="BV1265" s="239"/>
      <c r="BW1265" s="239"/>
      <c r="BX1265" s="239"/>
      <c r="BY1265" s="239"/>
      <c r="BZ1265" s="239"/>
      <c r="CA1265" s="239"/>
      <c r="CB1265" s="239"/>
      <c r="CC1265" s="239"/>
      <c r="CD1265" s="239"/>
      <c r="CE1265" s="239"/>
      <c r="CF1265" s="239"/>
      <c r="CG1265" s="239"/>
      <c r="CH1265" s="239"/>
      <c r="CI1265" s="239"/>
      <c r="CJ1265" s="239"/>
      <c r="CK1265" s="239"/>
      <c r="CL1265" s="239"/>
      <c r="CN1265" s="73"/>
      <c r="CO1265" s="239"/>
      <c r="CP1265" s="239"/>
      <c r="CQ1265" s="239"/>
      <c r="CR1265" s="239"/>
      <c r="CS1265" s="239"/>
      <c r="CT1265" s="239"/>
      <c r="CU1265" s="239"/>
      <c r="CV1265" s="239"/>
      <c r="CW1265" s="239"/>
      <c r="CX1265" s="239"/>
      <c r="CY1265" s="239"/>
      <c r="CZ1265" s="239"/>
      <c r="DA1265" s="239"/>
      <c r="DB1265" s="239"/>
      <c r="DC1265" s="239"/>
      <c r="DD1265" s="239"/>
      <c r="DE1265" s="239"/>
      <c r="DF1265" s="239"/>
      <c r="DG1265" s="239"/>
      <c r="DH1265" s="239"/>
      <c r="DI1265" s="239"/>
      <c r="DJ1265" s="239"/>
      <c r="DK1265" s="239"/>
      <c r="DL1265" s="239"/>
    </row>
    <row r="1266" spans="1:116" x14ac:dyDescent="0.4">
      <c r="A1266" s="31"/>
      <c r="B1266" t="str">
        <f>E1266</f>
        <v>1266 LAMORTR-S</v>
      </c>
      <c r="D1266" t="s">
        <v>771</v>
      </c>
      <c r="E1266" s="12" t="str">
        <f t="shared" si="1589"/>
        <v>1266 LAMORTR-S</v>
      </c>
      <c r="F1266" s="31"/>
      <c r="G1266" s="159" t="s">
        <v>287</v>
      </c>
      <c r="H1266" s="57">
        <v>12</v>
      </c>
      <c r="I1266" s="31"/>
      <c r="J1266" s="31"/>
      <c r="K1266" s="31"/>
      <c r="L1266" s="31"/>
      <c r="M1266" s="31"/>
      <c r="N1266" s="31"/>
      <c r="O1266" s="31"/>
      <c r="P1266" s="31"/>
      <c r="R1266" s="31"/>
      <c r="S1266" s="73"/>
      <c r="T1266" s="73"/>
      <c r="U1266" s="73"/>
      <c r="V1266" s="73"/>
      <c r="W1266" s="73"/>
      <c r="X1266" s="73"/>
      <c r="Y1266" s="73"/>
      <c r="Z1266" s="73"/>
      <c r="AA1266" s="73"/>
      <c r="AB1266" s="73"/>
      <c r="AC1266" s="73"/>
      <c r="AD1266" s="73"/>
      <c r="AE1266" s="73"/>
      <c r="AF1266" s="73"/>
      <c r="AG1266" s="73"/>
      <c r="AH1266" s="73"/>
      <c r="AI1266" s="73"/>
      <c r="AJ1266" s="73"/>
      <c r="AK1266" s="73"/>
      <c r="AL1266" s="73"/>
      <c r="AM1266" s="73"/>
      <c r="AN1266" s="73"/>
      <c r="AO1266" s="73"/>
      <c r="AP1266" s="73"/>
      <c r="AQ1266" s="73"/>
      <c r="AR1266" s="73"/>
      <c r="AS1266" s="73"/>
      <c r="AT1266" s="73"/>
      <c r="AU1266" s="73"/>
      <c r="AV1266" s="73"/>
      <c r="AW1266" s="73"/>
      <c r="AX1266" s="73"/>
      <c r="AY1266" s="73"/>
      <c r="AZ1266" s="73"/>
      <c r="BA1266" s="73"/>
      <c r="BB1266" s="73"/>
      <c r="BC1266" s="73"/>
      <c r="BD1266" s="73"/>
      <c r="BE1266" s="73"/>
      <c r="BF1266" s="73"/>
      <c r="BG1266" s="73"/>
      <c r="BH1266" s="73"/>
      <c r="BI1266" s="73"/>
      <c r="BJ1266" s="73"/>
      <c r="BK1266" s="73"/>
      <c r="BL1266" s="73"/>
      <c r="BM1266" s="73"/>
      <c r="BN1266" s="73"/>
      <c r="BO1266" s="73"/>
      <c r="BP1266" s="73"/>
      <c r="BQ1266" s="73"/>
      <c r="BR1266" s="73"/>
      <c r="BS1266" s="73"/>
      <c r="BT1266" s="73"/>
      <c r="BU1266" s="73"/>
      <c r="BV1266" s="73"/>
      <c r="BW1266" s="73"/>
      <c r="BX1266" s="73"/>
      <c r="BY1266" s="73"/>
      <c r="BZ1266" s="73"/>
      <c r="CA1266" s="73"/>
      <c r="CB1266" s="73"/>
      <c r="CC1266" s="73"/>
      <c r="CD1266" s="73"/>
      <c r="CE1266" s="73"/>
      <c r="CF1266" s="73"/>
      <c r="CG1266" s="73"/>
      <c r="CH1266" s="73"/>
      <c r="CI1266" s="73"/>
      <c r="CJ1266" s="73"/>
      <c r="CK1266" s="73"/>
      <c r="CL1266" s="73"/>
      <c r="CN1266" s="31"/>
      <c r="CO1266" s="73"/>
      <c r="CP1266" s="73"/>
      <c r="CQ1266" s="73"/>
      <c r="CR1266" s="73"/>
      <c r="CS1266" s="73"/>
      <c r="CT1266" s="73"/>
      <c r="CU1266" s="73"/>
      <c r="CV1266" s="73"/>
      <c r="CW1266" s="73"/>
      <c r="CX1266" s="73"/>
      <c r="CY1266" s="73"/>
      <c r="CZ1266" s="73"/>
      <c r="DA1266" s="73"/>
      <c r="DB1266" s="73"/>
      <c r="DC1266" s="73"/>
      <c r="DD1266" s="73"/>
      <c r="DE1266" s="73"/>
      <c r="DF1266" s="73"/>
      <c r="DG1266" s="73"/>
      <c r="DH1266" s="73"/>
      <c r="DI1266" s="73"/>
      <c r="DJ1266" s="73"/>
      <c r="DK1266" s="73"/>
      <c r="DL1266" s="73"/>
    </row>
    <row r="1267" spans="1:116" x14ac:dyDescent="0.4">
      <c r="A1267" s="31"/>
      <c r="B1267" t="str">
        <f>E1267</f>
        <v>1267 LAMORTR-S</v>
      </c>
      <c r="D1267" t="s">
        <v>771</v>
      </c>
      <c r="E1267" s="12" t="str">
        <f t="shared" si="1589"/>
        <v>1267 LAMORTR-S</v>
      </c>
      <c r="F1267" s="31"/>
      <c r="G1267" s="159" t="s">
        <v>288</v>
      </c>
      <c r="H1267" s="59">
        <v>0.1</v>
      </c>
      <c r="I1267" s="31"/>
      <c r="J1267" s="31"/>
      <c r="K1267" s="31"/>
      <c r="L1267" s="31"/>
      <c r="M1267" s="31"/>
      <c r="N1267" s="31"/>
      <c r="O1267" s="31"/>
      <c r="P1267" s="31"/>
      <c r="R1267" s="31"/>
      <c r="S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c r="CN1267" s="31"/>
      <c r="CO1267" s="73"/>
      <c r="CP1267" s="73"/>
      <c r="CQ1267" s="73"/>
      <c r="CR1267" s="73"/>
      <c r="CS1267" s="73"/>
      <c r="CT1267" s="73"/>
      <c r="CU1267" s="73"/>
      <c r="CV1267" s="73"/>
      <c r="CW1267" s="73"/>
      <c r="CX1267" s="73"/>
      <c r="CY1267" s="73"/>
      <c r="CZ1267" s="73"/>
      <c r="DA1267" s="73"/>
      <c r="DB1267" s="73"/>
      <c r="DC1267" s="73"/>
      <c r="DD1267" s="73"/>
      <c r="DE1267" s="73"/>
      <c r="DF1267" s="73"/>
      <c r="DG1267" s="73"/>
      <c r="DH1267" s="73"/>
      <c r="DI1267" s="73"/>
      <c r="DJ1267" s="73"/>
      <c r="DK1267" s="73"/>
      <c r="DL1267" s="73"/>
    </row>
    <row r="1268" spans="1:116" x14ac:dyDescent="0.4">
      <c r="A1268" s="31"/>
      <c r="B1268" t="str">
        <f>E1268</f>
        <v>1268 LAMORTR-S</v>
      </c>
      <c r="D1268" t="s">
        <v>771</v>
      </c>
      <c r="E1268" s="12" t="str">
        <f t="shared" si="1589"/>
        <v>1268 LAMORTR-S</v>
      </c>
      <c r="F1268" s="31"/>
      <c r="G1268" s="159" t="s">
        <v>311</v>
      </c>
      <c r="H1268" s="59">
        <v>0.2</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N1268" s="31"/>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row>
    <row r="1269" spans="1:116" x14ac:dyDescent="0.4">
      <c r="A1269" s="31"/>
      <c r="B1269" s="31"/>
      <c r="C1269" s="31"/>
      <c r="D1269" t="s">
        <v>771</v>
      </c>
      <c r="E1269" s="12" t="str">
        <f t="shared" si="1589"/>
        <v>1269 LAMORTR-S</v>
      </c>
      <c r="F1269" s="31"/>
      <c r="G1269" s="159" t="s">
        <v>304</v>
      </c>
      <c r="H1269" s="59">
        <v>0.1</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N1269" s="31"/>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row>
    <row r="1270" spans="1:116" x14ac:dyDescent="0.4">
      <c r="D1270" t="s">
        <v>771</v>
      </c>
      <c r="E1270" t="str">
        <f t="shared" si="1589"/>
        <v>1270 LAMORTR-S</v>
      </c>
      <c r="F1270" s="299"/>
      <c r="G1270" s="159" t="s">
        <v>305</v>
      </c>
      <c r="H1270" s="59">
        <v>0.5</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N1270" s="31"/>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row>
    <row r="1271" spans="1:116" x14ac:dyDescent="0.4">
      <c r="D1271" t="s">
        <v>771</v>
      </c>
      <c r="E1271" t="str">
        <f t="shared" si="1589"/>
        <v>1271 LAMORTR-S</v>
      </c>
      <c r="F1271" s="299"/>
      <c r="G1271" s="160" t="s">
        <v>289</v>
      </c>
      <c r="H1271" s="91">
        <v>0</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N1271" s="31"/>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row>
    <row r="1272" spans="1:116" x14ac:dyDescent="0.4">
      <c r="D1272" t="s">
        <v>771</v>
      </c>
      <c r="E1272" t="str">
        <f t="shared" si="1589"/>
        <v>1272 LAMORTR-S</v>
      </c>
      <c r="G1272" s="127"/>
      <c r="H1272" s="31"/>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ht="16.5" customHeight="1" x14ac:dyDescent="0.4">
      <c r="D1273" t="s">
        <v>771</v>
      </c>
      <c r="E1273" t="str">
        <f t="shared" si="1589"/>
        <v>1273 LAMORTR-S</v>
      </c>
      <c r="G1273" s="95" t="s">
        <v>290</v>
      </c>
      <c r="R1273" s="92"/>
      <c r="S1273" s="154"/>
      <c r="T1273" s="154"/>
      <c r="U1273" s="154"/>
      <c r="V1273" s="154"/>
      <c r="W1273" s="154"/>
      <c r="X1273" s="154"/>
      <c r="Y1273" s="154"/>
      <c r="Z1273" s="154"/>
      <c r="AA1273" s="154"/>
      <c r="AB1273" s="154"/>
      <c r="AC1273" s="154"/>
      <c r="AD1273" s="154"/>
      <c r="AE1273" s="154"/>
      <c r="AF1273" s="154"/>
      <c r="AG1273" s="154"/>
      <c r="AH1273" s="154"/>
      <c r="AI1273" s="154"/>
      <c r="AJ1273" s="154"/>
      <c r="AK1273" s="154"/>
      <c r="AL1273" s="154"/>
      <c r="AM1273" s="154"/>
      <c r="AN1273" s="154"/>
      <c r="AO1273" s="154"/>
      <c r="AP1273" s="154"/>
      <c r="AQ1273" s="154"/>
      <c r="AR1273" s="154"/>
      <c r="AS1273" s="154"/>
      <c r="AT1273" s="154"/>
      <c r="AU1273" s="154"/>
      <c r="AV1273" s="154"/>
      <c r="AW1273" s="154"/>
      <c r="AX1273" s="154"/>
      <c r="AY1273" s="154"/>
      <c r="AZ1273" s="154"/>
      <c r="BA1273" s="154"/>
      <c r="BB1273" s="154"/>
      <c r="BC1273" s="154"/>
      <c r="BD1273" s="154"/>
      <c r="BE1273" s="154"/>
      <c r="BF1273" s="154"/>
      <c r="BG1273" s="154"/>
      <c r="BH1273" s="154"/>
      <c r="BI1273" s="154"/>
      <c r="BJ1273" s="154"/>
      <c r="BK1273" s="154"/>
      <c r="BL1273" s="154"/>
      <c r="BM1273" s="154"/>
      <c r="BN1273" s="154"/>
      <c r="BO1273" s="154"/>
      <c r="BP1273" s="154"/>
      <c r="BQ1273" s="154"/>
      <c r="BR1273" s="154"/>
      <c r="BS1273" s="154"/>
      <c r="BT1273" s="154"/>
      <c r="BU1273" s="154"/>
      <c r="BV1273" s="154"/>
      <c r="BW1273" s="154"/>
      <c r="BX1273" s="154"/>
      <c r="BY1273" s="154"/>
      <c r="BZ1273" s="154"/>
      <c r="CA1273" s="154"/>
      <c r="CB1273" s="154"/>
      <c r="CC1273" s="154"/>
      <c r="CD1273" s="154"/>
      <c r="CE1273" s="154"/>
      <c r="CF1273" s="154"/>
      <c r="CG1273" s="154"/>
      <c r="CH1273" s="154"/>
      <c r="CI1273" s="154"/>
      <c r="CJ1273" s="154"/>
      <c r="CK1273" s="154"/>
      <c r="CL1273" s="154"/>
      <c r="CO1273" s="154"/>
      <c r="CP1273" s="154"/>
      <c r="CQ1273" s="154"/>
      <c r="CR1273" s="154"/>
      <c r="CS1273" s="154"/>
      <c r="CT1273" s="154"/>
      <c r="CU1273" s="154"/>
      <c r="CV1273" s="154"/>
      <c r="CW1273" s="154"/>
      <c r="CX1273" s="154"/>
      <c r="CY1273" s="154"/>
      <c r="CZ1273" s="154"/>
      <c r="DA1273" s="154"/>
      <c r="DB1273" s="154"/>
      <c r="DC1273" s="154"/>
      <c r="DD1273" s="154"/>
      <c r="DE1273" s="154"/>
      <c r="DF1273" s="154"/>
      <c r="DG1273" s="154"/>
      <c r="DH1273" s="154"/>
      <c r="DI1273" s="154"/>
      <c r="DJ1273" s="154"/>
      <c r="DK1273" s="154"/>
      <c r="DL1273" s="154"/>
    </row>
    <row r="1274" spans="1:116" ht="16.5" customHeight="1" x14ac:dyDescent="0.4">
      <c r="D1274" t="s">
        <v>771</v>
      </c>
      <c r="E1274" t="str">
        <f t="shared" si="1589"/>
        <v>1274 LAMORTR-S</v>
      </c>
      <c r="G1274" s="158" t="s">
        <v>289</v>
      </c>
      <c r="K1274" s="24">
        <v>0</v>
      </c>
      <c r="L1274" s="24">
        <f ca="1">SUMIF($4:$4,L$2,1274:1274)</f>
        <v>-8.0739931525918689E+93</v>
      </c>
      <c r="M1274" s="24">
        <f t="shared" ref="M1274:Q1278" ca="1" si="1590">SUMIF($4:$4,M$2,1274:1274)</f>
        <v>-6.8024767795765926E+137</v>
      </c>
      <c r="N1274" s="24">
        <f t="shared" ca="1" si="1590"/>
        <v>1.1125571429551681E+180</v>
      </c>
      <c r="O1274" s="24">
        <f t="shared" ca="1" si="1590"/>
        <v>1.0554246090302976E+221</v>
      </c>
      <c r="P1274" s="24">
        <f t="shared" ca="1" si="1590"/>
        <v>5.6700965325639773E+260</v>
      </c>
      <c r="R1274"/>
      <c r="S1274" s="80">
        <f>H1271</f>
        <v>0</v>
      </c>
      <c r="T1274" s="62">
        <f t="shared" ref="T1274:AY1274" ca="1" si="1591">S1278</f>
        <v>8000</v>
      </c>
      <c r="U1274" s="62">
        <f t="shared" ca="1" si="1591"/>
        <v>-353628426.35952765</v>
      </c>
      <c r="V1274" s="62">
        <f t="shared" ca="1" si="1591"/>
        <v>-21643659630437.973</v>
      </c>
      <c r="W1274" s="62">
        <f t="shared" ca="1" si="1591"/>
        <v>-7.9289245064773414E+17</v>
      </c>
      <c r="X1274" s="62">
        <f t="shared" ca="1" si="1591"/>
        <v>-2.1443117528516003E+22</v>
      </c>
      <c r="Y1274" s="62">
        <f t="shared" ca="1" si="1591"/>
        <v>-4.6048836645899557E+26</v>
      </c>
      <c r="Z1274" s="62">
        <f t="shared" ca="1" si="1591"/>
        <v>-8.1747430579675074E+30</v>
      </c>
      <c r="AA1274" s="62">
        <f t="shared" ca="1" si="1591"/>
        <v>-1.2312502268121481E+35</v>
      </c>
      <c r="AB1274" s="62">
        <f t="shared" ca="1" si="1591"/>
        <v>-1.6010032977071785E+39</v>
      </c>
      <c r="AC1274" s="62">
        <f t="shared" ca="1" si="1591"/>
        <v>-1.8171385810399675E+43</v>
      </c>
      <c r="AD1274" s="62">
        <f t="shared" ca="1" si="1591"/>
        <v>-1.8093579891253618E+47</v>
      </c>
      <c r="AE1274" s="62">
        <f t="shared" ca="1" si="1591"/>
        <v>-1.576894989419792E+51</v>
      </c>
      <c r="AF1274" s="62">
        <f t="shared" ca="1" si="1591"/>
        <v>-1.1852462751444755E+55</v>
      </c>
      <c r="AG1274" s="62">
        <f t="shared" ca="1" si="1591"/>
        <v>-7.3494809686434514E+58</v>
      </c>
      <c r="AH1274" s="62">
        <f t="shared" ca="1" si="1591"/>
        <v>-3.2203057299276878E+62</v>
      </c>
      <c r="AI1274" s="62">
        <f t="shared" ca="1" si="1591"/>
        <v>-9.4500084004438471E+64</v>
      </c>
      <c r="AJ1274" s="62">
        <f t="shared" ca="1" si="1591"/>
        <v>1.8176241726230878E+70</v>
      </c>
      <c r="AK1274" s="62">
        <f t="shared" ca="1" si="1591"/>
        <v>2.6450393211997728E+74</v>
      </c>
      <c r="AL1274" s="62">
        <f t="shared" ca="1" si="1591"/>
        <v>2.6974077439849536E+78</v>
      </c>
      <c r="AM1274" s="62">
        <f t="shared" ca="1" si="1591"/>
        <v>2.3144294895028692E+82</v>
      </c>
      <c r="AN1274" s="62">
        <f t="shared" ca="1" si="1591"/>
        <v>1.7704266134499103E+86</v>
      </c>
      <c r="AO1274" s="62">
        <f t="shared" ca="1" si="1591"/>
        <v>1.2401563826215086E+90</v>
      </c>
      <c r="AP1274" s="62">
        <f t="shared" ca="1" si="1591"/>
        <v>8.0752436376865672E+93</v>
      </c>
      <c r="AQ1274" s="62">
        <f t="shared" ca="1" si="1591"/>
        <v>4.9338852485771901E+97</v>
      </c>
      <c r="AR1274" s="62">
        <f t="shared" ca="1" si="1591"/>
        <v>2.8461731837462742E+101</v>
      </c>
      <c r="AS1274" s="62">
        <f t="shared" ca="1" si="1591"/>
        <v>1.5564889658329622E+105</v>
      </c>
      <c r="AT1274" s="62">
        <f t="shared" ca="1" si="1591"/>
        <v>8.0900588047699523E+108</v>
      </c>
      <c r="AU1274" s="62">
        <f t="shared" ca="1" si="1591"/>
        <v>4.001927593662708E+112</v>
      </c>
      <c r="AV1274" s="62">
        <f t="shared" ca="1" si="1591"/>
        <v>1.8848412330936397E+116</v>
      </c>
      <c r="AW1274" s="62">
        <f t="shared" ca="1" si="1591"/>
        <v>8.4489508088618477E+119</v>
      </c>
      <c r="AX1274" s="62">
        <f t="shared" ca="1" si="1591"/>
        <v>3.6007017322339134E+123</v>
      </c>
      <c r="AY1274" s="62">
        <f t="shared" ca="1" si="1591"/>
        <v>1.4563183538265063E+127</v>
      </c>
      <c r="AZ1274" s="62">
        <f t="shared" ref="AZ1274:CE1274" ca="1" si="1592">AY1278</f>
        <v>5.5751738154234179E+130</v>
      </c>
      <c r="BA1274" s="62">
        <f t="shared" ca="1" si="1592"/>
        <v>2.0121997203601667E+134</v>
      </c>
      <c r="BB1274" s="62">
        <f t="shared" ca="1" si="1592"/>
        <v>6.8045057289764675E+137</v>
      </c>
      <c r="BC1274" s="62">
        <f t="shared" ca="1" si="1592"/>
        <v>2.1334790155014046E+141</v>
      </c>
      <c r="BD1274" s="62">
        <f t="shared" ca="1" si="1592"/>
        <v>6.082163297201524E+144</v>
      </c>
      <c r="BE1274" s="62">
        <f t="shared" ca="1" si="1592"/>
        <v>1.5106853285094652E+148</v>
      </c>
      <c r="BF1274" s="62">
        <f t="shared" ca="1" si="1592"/>
        <v>2.8868527363957476E+151</v>
      </c>
      <c r="BG1274" s="62">
        <f t="shared" ca="1" si="1592"/>
        <v>1.7467964671531492E+154</v>
      </c>
      <c r="BH1274" s="62">
        <f t="shared" ca="1" si="1592"/>
        <v>-2.0193596440727211E+158</v>
      </c>
      <c r="BI1274" s="62">
        <f t="shared" ca="1" si="1592"/>
        <v>-1.4513748145582129E+162</v>
      </c>
      <c r="BJ1274" s="62">
        <f t="shared" ca="1" si="1592"/>
        <v>-6.9263085677052257E+165</v>
      </c>
      <c r="BK1274" s="62">
        <f t="shared" ca="1" si="1592"/>
        <v>-2.7948839141647165E+169</v>
      </c>
      <c r="BL1274" s="62">
        <f t="shared" ca="1" si="1592"/>
        <v>-1.0198931474573035E+173</v>
      </c>
      <c r="BM1274" s="62">
        <f t="shared" ca="1" si="1592"/>
        <v>-3.4647395327383049E+176</v>
      </c>
      <c r="BN1274" s="62">
        <f t="shared" ca="1" si="1592"/>
        <v>-1.1129065007794684E+180</v>
      </c>
      <c r="BO1274" s="62">
        <f t="shared" ca="1" si="1592"/>
        <v>-3.4123727462041017E+183</v>
      </c>
      <c r="BP1274" s="62">
        <f t="shared" ca="1" si="1592"/>
        <v>-1.0051958707561397E+187</v>
      </c>
      <c r="BQ1274" s="62">
        <f t="shared" ca="1" si="1592"/>
        <v>-2.8579250528827274E+190</v>
      </c>
      <c r="BR1274" s="62">
        <f t="shared" ca="1" si="1592"/>
        <v>-7.8701121014701418E+193</v>
      </c>
      <c r="BS1274" s="62">
        <f t="shared" ca="1" si="1592"/>
        <v>-2.1049457730060445E+197</v>
      </c>
      <c r="BT1274" s="62">
        <f t="shared" ca="1" si="1592"/>
        <v>-5.4802707959469639E+200</v>
      </c>
      <c r="BU1274" s="62">
        <f t="shared" ca="1" si="1592"/>
        <v>-1.3914455411470068E+204</v>
      </c>
      <c r="BV1274" s="62">
        <f t="shared" ca="1" si="1592"/>
        <v>-3.4506855145264547E+207</v>
      </c>
      <c r="BW1274" s="62">
        <f t="shared" ca="1" si="1592"/>
        <v>-8.3692841460500862E+210</v>
      </c>
      <c r="BX1274" s="62">
        <f t="shared" ca="1" si="1592"/>
        <v>-1.98746834471433E+214</v>
      </c>
      <c r="BY1274" s="62">
        <f t="shared" ca="1" si="1592"/>
        <v>-4.6254869456380126E+217</v>
      </c>
      <c r="BZ1274" s="62">
        <f t="shared" ca="1" si="1592"/>
        <v>-1.0558910056504811E+221</v>
      </c>
      <c r="CA1274" s="62">
        <f t="shared" ca="1" si="1592"/>
        <v>-2.365899166897004E+224</v>
      </c>
      <c r="CB1274" s="62">
        <f t="shared" ca="1" si="1592"/>
        <v>-5.2066671205522823E+227</v>
      </c>
      <c r="CC1274" s="62">
        <f t="shared" ca="1" si="1592"/>
        <v>-1.1260225696196845E+231</v>
      </c>
      <c r="CD1274" s="62">
        <f t="shared" ca="1" si="1592"/>
        <v>-2.3942372987307643E+234</v>
      </c>
      <c r="CE1274" s="62">
        <f t="shared" ca="1" si="1592"/>
        <v>-5.0073246536816074E+237</v>
      </c>
      <c r="CF1274" s="62">
        <f t="shared" ref="CF1274:CL1274" ca="1" si="1593">CE1278</f>
        <v>-1.0304547187953481E+241</v>
      </c>
      <c r="CG1274" s="62">
        <f t="shared" ca="1" si="1593"/>
        <v>-2.0873085380561872E+244</v>
      </c>
      <c r="CH1274" s="62">
        <f t="shared" ca="1" si="1593"/>
        <v>-4.1630875239703121E+247</v>
      </c>
      <c r="CI1274" s="62">
        <f t="shared" ca="1" si="1593"/>
        <v>-8.1778865244817458E+250</v>
      </c>
      <c r="CJ1274" s="62">
        <f t="shared" ca="1" si="1593"/>
        <v>-1.582630605765388E+254</v>
      </c>
      <c r="CK1274" s="62">
        <f t="shared" ca="1" si="1593"/>
        <v>-3.0181416564162392E+257</v>
      </c>
      <c r="CL1274" s="62">
        <f t="shared" ca="1" si="1593"/>
        <v>-5.6731397724820263E+260</v>
      </c>
      <c r="CO1274" s="62">
        <f t="shared" ref="CO1274:DL1274" si="1594">CN1278</f>
        <v>0</v>
      </c>
      <c r="CP1274" s="62">
        <f t="shared" ca="1" si="1594"/>
        <v>7296.6729021599231</v>
      </c>
      <c r="CQ1274" s="62">
        <f t="shared" ca="1" si="1594"/>
        <v>5539.5036194651893</v>
      </c>
      <c r="CR1274" s="62">
        <f t="shared" ca="1" si="1594"/>
        <v>2265.9060089701193</v>
      </c>
      <c r="CS1274" s="62">
        <f t="shared" ca="1" si="1594"/>
        <v>-1691.8498681984088</v>
      </c>
      <c r="CT1274" s="62">
        <f t="shared" ca="1" si="1594"/>
        <v>-5298.8257009155295</v>
      </c>
      <c r="CU1274" s="62">
        <f t="shared" ca="1" si="1594"/>
        <v>-5647.8672219911414</v>
      </c>
      <c r="CV1274" s="62">
        <f t="shared" ca="1" si="1594"/>
        <v>-3031.831606782469</v>
      </c>
      <c r="CW1274" s="62">
        <f t="shared" ca="1" si="1594"/>
        <v>1057.8382685283368</v>
      </c>
      <c r="CX1274" s="62">
        <f t="shared" ca="1" si="1594"/>
        <v>4518.8336258330546</v>
      </c>
      <c r="CY1274" s="62">
        <f t="shared" ca="1" si="1594"/>
        <v>5456.6445006836366</v>
      </c>
      <c r="CZ1274" s="62">
        <f t="shared" ca="1" si="1594"/>
        <v>2908.2307016171062</v>
      </c>
      <c r="DA1274" s="62">
        <f t="shared" ca="1" si="1594"/>
        <v>-667.2014039387841</v>
      </c>
      <c r="DB1274" s="62">
        <f t="shared" ca="1" si="1594"/>
        <v>-3873.4729274203928</v>
      </c>
      <c r="DC1274" s="62">
        <f t="shared" ca="1" si="1594"/>
        <v>-4929.0761218510852</v>
      </c>
      <c r="DD1274" s="62">
        <f t="shared" ca="1" si="1594"/>
        <v>-3308.1337699293999</v>
      </c>
      <c r="DE1274" s="62">
        <f t="shared" ca="1" si="1594"/>
        <v>5.7529517334041884</v>
      </c>
      <c r="DF1274" s="62">
        <f t="shared" ca="1" si="1594"/>
        <v>3223.6035428124537</v>
      </c>
      <c r="DG1274" s="62">
        <f t="shared" ca="1" si="1594"/>
        <v>4635.370593354528</v>
      </c>
      <c r="DH1274" s="62">
        <f t="shared" ca="1" si="1594"/>
        <v>3540.0308927849824</v>
      </c>
      <c r="DI1274" s="62">
        <f t="shared" ca="1" si="1594"/>
        <v>596.94310280055697</v>
      </c>
      <c r="DJ1274" s="62">
        <f t="shared" ca="1" si="1594"/>
        <v>-2576.8707932174589</v>
      </c>
      <c r="DK1274" s="62">
        <f t="shared" ca="1" si="1594"/>
        <v>-4288.1602588793867</v>
      </c>
      <c r="DL1274" s="62">
        <f t="shared" ca="1" si="1594"/>
        <v>-3670.1979282981124</v>
      </c>
    </row>
    <row r="1275" spans="1:116" ht="16.5" customHeight="1" x14ac:dyDescent="0.4">
      <c r="A1275" s="12"/>
      <c r="B1275" t="str">
        <f>E1275</f>
        <v>1275 LAMORTR-S</v>
      </c>
      <c r="C1275" s="12"/>
      <c r="D1275" t="s">
        <v>771</v>
      </c>
      <c r="E1275" t="str">
        <f t="shared" si="1589"/>
        <v>1275 LAMORTR-S</v>
      </c>
      <c r="F1275" s="12"/>
      <c r="G1275" s="158" t="str">
        <f>"New loans originated - "&amp;SUBSTITUTE(G1264,":","")</f>
        <v>New loans originated - Revenue driven amortizing loan - no defaults</v>
      </c>
      <c r="K1275" s="24">
        <f ca="1">SUMIF($3:$3,K$2,1275:1275)</f>
        <v>96000</v>
      </c>
      <c r="L1275" s="24">
        <f t="shared" ref="L1275:P1278" ca="1" si="1595">SUMIF($3:$3,L$2,1275:1275)</f>
        <v>96000</v>
      </c>
      <c r="M1275" s="24">
        <f t="shared" ca="1" si="1595"/>
        <v>96000</v>
      </c>
      <c r="N1275" s="24">
        <f t="shared" ca="1" si="1595"/>
        <v>96000</v>
      </c>
      <c r="O1275" s="24">
        <f t="shared" ca="1" si="1595"/>
        <v>96000</v>
      </c>
      <c r="P1275" s="24">
        <f t="shared" ca="1" si="1595"/>
        <v>96000</v>
      </c>
      <c r="R1275"/>
      <c r="S1275" s="80" cm="1">
        <f t="array" aca="1" ref="S1275" ca="1">INDIRECT(S1258)*(1-$H1268)</f>
        <v>8000</v>
      </c>
      <c r="T1275" s="80" cm="1">
        <f t="array" aca="1" ref="T1275" ca="1">INDIRECT(T1258)*(1-$H1268)</f>
        <v>8000</v>
      </c>
      <c r="U1275" s="80" cm="1">
        <f t="array" aca="1" ref="U1275" ca="1">INDIRECT(U1258)*(1-$H1268)</f>
        <v>8000</v>
      </c>
      <c r="V1275" s="80" cm="1">
        <f t="array" aca="1" ref="V1275" ca="1">INDIRECT(V1258)*(1-$H1268)</f>
        <v>8000</v>
      </c>
      <c r="W1275" s="80" cm="1">
        <f t="array" aca="1" ref="W1275" ca="1">INDIRECT(W1258)*(1-$H1268)</f>
        <v>8000</v>
      </c>
      <c r="X1275" s="80" cm="1">
        <f t="array" aca="1" ref="X1275" ca="1">INDIRECT(X1258)*(1-$H1268)</f>
        <v>8000</v>
      </c>
      <c r="Y1275" s="80" cm="1">
        <f t="array" aca="1" ref="Y1275" ca="1">INDIRECT(Y1258)*(1-$H1268)</f>
        <v>8000</v>
      </c>
      <c r="Z1275" s="80" cm="1">
        <f t="array" aca="1" ref="Z1275" ca="1">INDIRECT(Z1258)*(1-$H1268)</f>
        <v>8000</v>
      </c>
      <c r="AA1275" s="80" cm="1">
        <f t="array" aca="1" ref="AA1275" ca="1">INDIRECT(AA1258)*(1-$H1268)</f>
        <v>8000</v>
      </c>
      <c r="AB1275" s="80" cm="1">
        <f t="array" aca="1" ref="AB1275" ca="1">INDIRECT(AB1258)*(1-$H1268)</f>
        <v>8000</v>
      </c>
      <c r="AC1275" s="80" cm="1">
        <f t="array" aca="1" ref="AC1275" ca="1">INDIRECT(AC1258)*(1-$H1268)</f>
        <v>8000</v>
      </c>
      <c r="AD1275" s="80" cm="1">
        <f t="array" aca="1" ref="AD1275" ca="1">INDIRECT(AD1258)*(1-$H1268)</f>
        <v>8000</v>
      </c>
      <c r="AE1275" s="80" cm="1">
        <f t="array" aca="1" ref="AE1275" ca="1">INDIRECT(AE1258)*(1-$H1268)</f>
        <v>8000</v>
      </c>
      <c r="AF1275" s="80" cm="1">
        <f t="array" aca="1" ref="AF1275" ca="1">INDIRECT(AF1258)*(1-$H1268)</f>
        <v>8000</v>
      </c>
      <c r="AG1275" s="80" cm="1">
        <f t="array" aca="1" ref="AG1275" ca="1">INDIRECT(AG1258)*(1-$H1268)</f>
        <v>8000</v>
      </c>
      <c r="AH1275" s="80" cm="1">
        <f t="array" aca="1" ref="AH1275" ca="1">INDIRECT(AH1258)*(1-$H1268)</f>
        <v>8000</v>
      </c>
      <c r="AI1275" s="80" cm="1">
        <f t="array" aca="1" ref="AI1275" ca="1">INDIRECT(AI1258)*(1-$H1268)</f>
        <v>8000</v>
      </c>
      <c r="AJ1275" s="80" cm="1">
        <f t="array" aca="1" ref="AJ1275" ca="1">INDIRECT(AJ1258)*(1-$H1268)</f>
        <v>8000</v>
      </c>
      <c r="AK1275" s="80" cm="1">
        <f t="array" aca="1" ref="AK1275" ca="1">INDIRECT(AK1258)*(1-$H1268)</f>
        <v>8000</v>
      </c>
      <c r="AL1275" s="80" cm="1">
        <f t="array" aca="1" ref="AL1275" ca="1">INDIRECT(AL1258)*(1-$H1268)</f>
        <v>8000</v>
      </c>
      <c r="AM1275" s="80" cm="1">
        <f t="array" aca="1" ref="AM1275" ca="1">INDIRECT(AM1258)*(1-$H1268)</f>
        <v>8000</v>
      </c>
      <c r="AN1275" s="80" cm="1">
        <f t="array" aca="1" ref="AN1275" ca="1">INDIRECT(AN1258)*(1-$H1268)</f>
        <v>8000</v>
      </c>
      <c r="AO1275" s="80" cm="1">
        <f t="array" aca="1" ref="AO1275" ca="1">INDIRECT(AO1258)*(1-$H1268)</f>
        <v>8000</v>
      </c>
      <c r="AP1275" s="80" cm="1">
        <f t="array" aca="1" ref="AP1275" ca="1">INDIRECT(AP1258)*(1-$H1268)</f>
        <v>8000</v>
      </c>
      <c r="AQ1275" s="80" cm="1">
        <f t="array" aca="1" ref="AQ1275" ca="1">INDIRECT(AQ1258)*(1-$H1268)</f>
        <v>8000</v>
      </c>
      <c r="AR1275" s="80" cm="1">
        <f t="array" aca="1" ref="AR1275" ca="1">INDIRECT(AR1258)*(1-$H1268)</f>
        <v>8000</v>
      </c>
      <c r="AS1275" s="80" cm="1">
        <f t="array" aca="1" ref="AS1275" ca="1">INDIRECT(AS1258)*(1-$H1268)</f>
        <v>8000</v>
      </c>
      <c r="AT1275" s="80" cm="1">
        <f t="array" aca="1" ref="AT1275" ca="1">INDIRECT(AT1258)*(1-$H1268)</f>
        <v>8000</v>
      </c>
      <c r="AU1275" s="80" cm="1">
        <f t="array" aca="1" ref="AU1275" ca="1">INDIRECT(AU1258)*(1-$H1268)</f>
        <v>8000</v>
      </c>
      <c r="AV1275" s="80" cm="1">
        <f t="array" aca="1" ref="AV1275" ca="1">INDIRECT(AV1258)*(1-$H1268)</f>
        <v>8000</v>
      </c>
      <c r="AW1275" s="80" cm="1">
        <f t="array" aca="1" ref="AW1275" ca="1">INDIRECT(AW1258)*(1-$H1268)</f>
        <v>8000</v>
      </c>
      <c r="AX1275" s="80" cm="1">
        <f t="array" aca="1" ref="AX1275" ca="1">INDIRECT(AX1258)*(1-$H1268)</f>
        <v>8000</v>
      </c>
      <c r="AY1275" s="80" cm="1">
        <f t="array" aca="1" ref="AY1275" ca="1">INDIRECT(AY1258)*(1-$H1268)</f>
        <v>8000</v>
      </c>
      <c r="AZ1275" s="80" cm="1">
        <f t="array" aca="1" ref="AZ1275" ca="1">INDIRECT(AZ1258)*(1-$H1268)</f>
        <v>8000</v>
      </c>
      <c r="BA1275" s="80" cm="1">
        <f t="array" aca="1" ref="BA1275" ca="1">INDIRECT(BA1258)*(1-$H1268)</f>
        <v>8000</v>
      </c>
      <c r="BB1275" s="80" cm="1">
        <f t="array" aca="1" ref="BB1275" ca="1">INDIRECT(BB1258)*(1-$H1268)</f>
        <v>8000</v>
      </c>
      <c r="BC1275" s="80" cm="1">
        <f t="array" aca="1" ref="BC1275" ca="1">INDIRECT(BC1258)*(1-$H1268)</f>
        <v>8000</v>
      </c>
      <c r="BD1275" s="80" cm="1">
        <f t="array" aca="1" ref="BD1275" ca="1">INDIRECT(BD1258)*(1-$H1268)</f>
        <v>8000</v>
      </c>
      <c r="BE1275" s="80" cm="1">
        <f t="array" aca="1" ref="BE1275" ca="1">INDIRECT(BE1258)*(1-$H1268)</f>
        <v>8000</v>
      </c>
      <c r="BF1275" s="80" cm="1">
        <f t="array" aca="1" ref="BF1275" ca="1">INDIRECT(BF1258)*(1-$H1268)</f>
        <v>8000</v>
      </c>
      <c r="BG1275" s="80" cm="1">
        <f t="array" aca="1" ref="BG1275" ca="1">INDIRECT(BG1258)*(1-$H1268)</f>
        <v>8000</v>
      </c>
      <c r="BH1275" s="80" cm="1">
        <f t="array" aca="1" ref="BH1275" ca="1">INDIRECT(BH1258)*(1-$H1268)</f>
        <v>8000</v>
      </c>
      <c r="BI1275" s="80" cm="1">
        <f t="array" aca="1" ref="BI1275" ca="1">INDIRECT(BI1258)*(1-$H1268)</f>
        <v>8000</v>
      </c>
      <c r="BJ1275" s="80" cm="1">
        <f t="array" aca="1" ref="BJ1275" ca="1">INDIRECT(BJ1258)*(1-$H1268)</f>
        <v>8000</v>
      </c>
      <c r="BK1275" s="80" cm="1">
        <f t="array" aca="1" ref="BK1275" ca="1">INDIRECT(BK1258)*(1-$H1268)</f>
        <v>8000</v>
      </c>
      <c r="BL1275" s="80" cm="1">
        <f t="array" aca="1" ref="BL1275" ca="1">INDIRECT(BL1258)*(1-$H1268)</f>
        <v>8000</v>
      </c>
      <c r="BM1275" s="80" cm="1">
        <f t="array" aca="1" ref="BM1275" ca="1">INDIRECT(BM1258)*(1-$H1268)</f>
        <v>8000</v>
      </c>
      <c r="BN1275" s="80" cm="1">
        <f t="array" aca="1" ref="BN1275" ca="1">INDIRECT(BN1258)*(1-$H1268)</f>
        <v>8000</v>
      </c>
      <c r="BO1275" s="80" cm="1">
        <f t="array" aca="1" ref="BO1275" ca="1">INDIRECT(BO1258)*(1-$H1268)</f>
        <v>8000</v>
      </c>
      <c r="BP1275" s="80" cm="1">
        <f t="array" aca="1" ref="BP1275" ca="1">INDIRECT(BP1258)*(1-$H1268)</f>
        <v>8000</v>
      </c>
      <c r="BQ1275" s="80" cm="1">
        <f t="array" aca="1" ref="BQ1275" ca="1">INDIRECT(BQ1258)*(1-$H1268)</f>
        <v>8000</v>
      </c>
      <c r="BR1275" s="80" cm="1">
        <f t="array" aca="1" ref="BR1275" ca="1">INDIRECT(BR1258)*(1-$H1268)</f>
        <v>8000</v>
      </c>
      <c r="BS1275" s="80" cm="1">
        <f t="array" aca="1" ref="BS1275" ca="1">INDIRECT(BS1258)*(1-$H1268)</f>
        <v>8000</v>
      </c>
      <c r="BT1275" s="80" cm="1">
        <f t="array" aca="1" ref="BT1275" ca="1">INDIRECT(BT1258)*(1-$H1268)</f>
        <v>8000</v>
      </c>
      <c r="BU1275" s="80" cm="1">
        <f t="array" aca="1" ref="BU1275" ca="1">INDIRECT(BU1258)*(1-$H1268)</f>
        <v>8000</v>
      </c>
      <c r="BV1275" s="80" cm="1">
        <f t="array" aca="1" ref="BV1275" ca="1">INDIRECT(BV1258)*(1-$H1268)</f>
        <v>8000</v>
      </c>
      <c r="BW1275" s="80" cm="1">
        <f t="array" aca="1" ref="BW1275" ca="1">INDIRECT(BW1258)*(1-$H1268)</f>
        <v>8000</v>
      </c>
      <c r="BX1275" s="80" cm="1">
        <f t="array" aca="1" ref="BX1275" ca="1">INDIRECT(BX1258)*(1-$H1268)</f>
        <v>8000</v>
      </c>
      <c r="BY1275" s="80" cm="1">
        <f t="array" aca="1" ref="BY1275" ca="1">INDIRECT(BY1258)*(1-$H1268)</f>
        <v>8000</v>
      </c>
      <c r="BZ1275" s="80" cm="1">
        <f t="array" aca="1" ref="BZ1275" ca="1">INDIRECT(BZ1258)*(1-$H1268)</f>
        <v>8000</v>
      </c>
      <c r="CA1275" s="80" cm="1">
        <f t="array" aca="1" ref="CA1275" ca="1">INDIRECT(CA1258)*(1-$H1268)</f>
        <v>8000</v>
      </c>
      <c r="CB1275" s="80" cm="1">
        <f t="array" aca="1" ref="CB1275" ca="1">INDIRECT(CB1258)*(1-$H1268)</f>
        <v>8000</v>
      </c>
      <c r="CC1275" s="80" cm="1">
        <f t="array" aca="1" ref="CC1275" ca="1">INDIRECT(CC1258)*(1-$H1268)</f>
        <v>8000</v>
      </c>
      <c r="CD1275" s="80" cm="1">
        <f t="array" aca="1" ref="CD1275" ca="1">INDIRECT(CD1258)*(1-$H1268)</f>
        <v>8000</v>
      </c>
      <c r="CE1275" s="80" cm="1">
        <f t="array" aca="1" ref="CE1275" ca="1">INDIRECT(CE1258)*(1-$H1268)</f>
        <v>8000</v>
      </c>
      <c r="CF1275" s="80" cm="1">
        <f t="array" aca="1" ref="CF1275" ca="1">INDIRECT(CF1258)*(1-$H1268)</f>
        <v>8000</v>
      </c>
      <c r="CG1275" s="80" cm="1">
        <f t="array" aca="1" ref="CG1275" ca="1">INDIRECT(CG1258)*(1-$H1268)</f>
        <v>8000</v>
      </c>
      <c r="CH1275" s="80" cm="1">
        <f t="array" aca="1" ref="CH1275" ca="1">INDIRECT(CH1258)*(1-$H1268)</f>
        <v>8000</v>
      </c>
      <c r="CI1275" s="80" cm="1">
        <f t="array" aca="1" ref="CI1275" ca="1">INDIRECT(CI1258)*(1-$H1268)</f>
        <v>8000</v>
      </c>
      <c r="CJ1275" s="80" cm="1">
        <f t="array" aca="1" ref="CJ1275" ca="1">INDIRECT(CJ1258)*(1-$H1268)</f>
        <v>8000</v>
      </c>
      <c r="CK1275" s="80" cm="1">
        <f t="array" aca="1" ref="CK1275" ca="1">INDIRECT(CK1258)*(1-$H1268)</f>
        <v>8000</v>
      </c>
      <c r="CL1275" s="80" cm="1">
        <f t="array" aca="1" ref="CL1275" ca="1">INDIRECT(CL1258)*(1-$H1268)</f>
        <v>8000</v>
      </c>
      <c r="CO1275" s="80" cm="1">
        <f t="array" aca="1" ref="CO1275" ca="1">INDIRECT(CO1258)*(1-$H1268)</f>
        <v>8000</v>
      </c>
      <c r="CP1275" s="80"/>
      <c r="CQ1275" s="80"/>
      <c r="CR1275" s="80"/>
      <c r="CS1275" s="80"/>
      <c r="CT1275" s="80"/>
      <c r="CU1275" s="80"/>
      <c r="CV1275" s="80"/>
      <c r="CW1275" s="80"/>
      <c r="CX1275" s="80"/>
      <c r="CY1275" s="80"/>
      <c r="CZ1275" s="80"/>
      <c r="DA1275" s="80"/>
      <c r="DB1275" s="80"/>
      <c r="DC1275" s="80"/>
      <c r="DD1275" s="80"/>
      <c r="DE1275" s="80"/>
      <c r="DF1275" s="80"/>
      <c r="DG1275" s="80"/>
      <c r="DH1275" s="80"/>
      <c r="DI1275" s="80"/>
      <c r="DJ1275" s="80"/>
      <c r="DK1275" s="80"/>
      <c r="DL1275" s="80"/>
    </row>
    <row r="1276" spans="1:116" x14ac:dyDescent="0.4">
      <c r="A1276" s="98"/>
      <c r="D1276" t="s">
        <v>771</v>
      </c>
      <c r="E1276" t="str">
        <f t="shared" si="1589"/>
        <v>1276 LAMORTR-S</v>
      </c>
      <c r="G1276" s="158" t="str">
        <f>"Prepayment - "&amp;SUBSTITUTE(G1264,":","")</f>
        <v>Prepayment - Revenue driven amortizing loan - no defaults</v>
      </c>
      <c r="K1276" s="24">
        <f t="shared" ref="K1276:K1277" si="1596">SUMIF($3:$3,K$2,1276:1276)</f>
        <v>0</v>
      </c>
      <c r="L1276" s="24">
        <f t="shared" si="1595"/>
        <v>0</v>
      </c>
      <c r="M1276" s="24">
        <f t="shared" si="1595"/>
        <v>0</v>
      </c>
      <c r="N1276" s="24">
        <f t="shared" si="1595"/>
        <v>0</v>
      </c>
      <c r="O1276" s="24">
        <f t="shared" si="1595"/>
        <v>0</v>
      </c>
      <c r="P1276" s="24">
        <f t="shared" si="1595"/>
        <v>0</v>
      </c>
      <c r="R1276"/>
      <c r="S1276" s="74">
        <v>0</v>
      </c>
      <c r="T1276" s="133">
        <v>0</v>
      </c>
      <c r="U1276" s="133">
        <v>0</v>
      </c>
      <c r="V1276" s="74">
        <v>0</v>
      </c>
      <c r="W1276" s="74">
        <v>0</v>
      </c>
      <c r="X1276" s="74">
        <v>0</v>
      </c>
      <c r="Y1276" s="74">
        <v>0</v>
      </c>
      <c r="Z1276" s="74">
        <v>0</v>
      </c>
      <c r="AA1276" s="74">
        <v>0</v>
      </c>
      <c r="AB1276" s="74">
        <v>0</v>
      </c>
      <c r="AC1276" s="74">
        <v>0</v>
      </c>
      <c r="AD1276" s="74">
        <v>0</v>
      </c>
      <c r="AE1276" s="74">
        <v>0</v>
      </c>
      <c r="AF1276" s="74">
        <v>0</v>
      </c>
      <c r="AG1276" s="74">
        <v>0</v>
      </c>
      <c r="AH1276" s="74">
        <v>0</v>
      </c>
      <c r="AI1276" s="74">
        <v>0</v>
      </c>
      <c r="AJ1276" s="74">
        <v>0</v>
      </c>
      <c r="AK1276" s="74">
        <v>0</v>
      </c>
      <c r="AL1276" s="74">
        <v>0</v>
      </c>
      <c r="AM1276" s="74">
        <v>0</v>
      </c>
      <c r="AN1276" s="74">
        <v>0</v>
      </c>
      <c r="AO1276" s="74">
        <v>0</v>
      </c>
      <c r="AP1276" s="74">
        <v>0</v>
      </c>
      <c r="AQ1276" s="74">
        <v>0</v>
      </c>
      <c r="AR1276" s="74">
        <v>0</v>
      </c>
      <c r="AS1276" s="74">
        <v>0</v>
      </c>
      <c r="AT1276" s="74">
        <v>0</v>
      </c>
      <c r="AU1276" s="74">
        <v>0</v>
      </c>
      <c r="AV1276" s="74">
        <v>0</v>
      </c>
      <c r="AW1276" s="74">
        <v>0</v>
      </c>
      <c r="AX1276" s="74">
        <v>0</v>
      </c>
      <c r="AY1276" s="74">
        <v>0</v>
      </c>
      <c r="AZ1276" s="74">
        <v>0</v>
      </c>
      <c r="BA1276" s="74">
        <v>0</v>
      </c>
      <c r="BB1276" s="74">
        <v>0</v>
      </c>
      <c r="BC1276" s="74">
        <v>0</v>
      </c>
      <c r="BD1276" s="74">
        <v>0</v>
      </c>
      <c r="BE1276" s="74">
        <v>0</v>
      </c>
      <c r="BF1276" s="74">
        <v>0</v>
      </c>
      <c r="BG1276" s="74">
        <v>0</v>
      </c>
      <c r="BH1276" s="74">
        <v>0</v>
      </c>
      <c r="BI1276" s="74">
        <v>0</v>
      </c>
      <c r="BJ1276" s="74">
        <v>0</v>
      </c>
      <c r="BK1276" s="74">
        <v>0</v>
      </c>
      <c r="BL1276" s="74">
        <v>0</v>
      </c>
      <c r="BM1276" s="74">
        <v>0</v>
      </c>
      <c r="BN1276" s="74">
        <v>0</v>
      </c>
      <c r="BO1276" s="74">
        <v>0</v>
      </c>
      <c r="BP1276" s="74">
        <v>0</v>
      </c>
      <c r="BQ1276" s="74">
        <v>0</v>
      </c>
      <c r="BR1276" s="74">
        <v>0</v>
      </c>
      <c r="BS1276" s="74">
        <v>0</v>
      </c>
      <c r="BT1276" s="74">
        <v>0</v>
      </c>
      <c r="BU1276" s="74">
        <v>0</v>
      </c>
      <c r="BV1276" s="74">
        <v>0</v>
      </c>
      <c r="BW1276" s="74">
        <v>0</v>
      </c>
      <c r="BX1276" s="74">
        <v>0</v>
      </c>
      <c r="BY1276" s="74">
        <v>0</v>
      </c>
      <c r="BZ1276" s="74">
        <v>0</v>
      </c>
      <c r="CA1276" s="74">
        <v>0</v>
      </c>
      <c r="CB1276" s="74">
        <v>0</v>
      </c>
      <c r="CC1276" s="74">
        <v>0</v>
      </c>
      <c r="CD1276" s="74">
        <v>0</v>
      </c>
      <c r="CE1276" s="74">
        <v>0</v>
      </c>
      <c r="CF1276" s="74">
        <v>0</v>
      </c>
      <c r="CG1276" s="74">
        <v>0</v>
      </c>
      <c r="CH1276" s="74">
        <v>0</v>
      </c>
      <c r="CI1276" s="74">
        <v>0</v>
      </c>
      <c r="CJ1276" s="74">
        <v>0</v>
      </c>
      <c r="CK1276" s="74">
        <v>0</v>
      </c>
      <c r="CL1276" s="74">
        <v>0</v>
      </c>
      <c r="CO1276" s="74">
        <v>0</v>
      </c>
      <c r="CP1276" s="74">
        <v>0</v>
      </c>
      <c r="CQ1276" s="74">
        <v>0</v>
      </c>
      <c r="CR1276" s="74">
        <v>0</v>
      </c>
      <c r="CS1276" s="74">
        <v>0</v>
      </c>
      <c r="CT1276" s="74">
        <v>0</v>
      </c>
      <c r="CU1276" s="74">
        <v>0</v>
      </c>
      <c r="CV1276" s="74">
        <v>0</v>
      </c>
      <c r="CW1276" s="74">
        <v>0</v>
      </c>
      <c r="CX1276" s="74">
        <v>0</v>
      </c>
      <c r="CY1276" s="74">
        <v>0</v>
      </c>
      <c r="CZ1276" s="74">
        <v>0</v>
      </c>
      <c r="DA1276" s="74">
        <v>0</v>
      </c>
      <c r="DB1276" s="74">
        <v>0</v>
      </c>
      <c r="DC1276" s="74">
        <v>0</v>
      </c>
      <c r="DD1276" s="74">
        <v>0</v>
      </c>
      <c r="DE1276" s="74">
        <v>0</v>
      </c>
      <c r="DF1276" s="74">
        <v>0</v>
      </c>
      <c r="DG1276" s="74">
        <v>0</v>
      </c>
      <c r="DH1276" s="74">
        <v>0</v>
      </c>
      <c r="DI1276" s="74">
        <v>0</v>
      </c>
      <c r="DJ1276" s="74">
        <v>0</v>
      </c>
      <c r="DK1276" s="74">
        <v>0</v>
      </c>
      <c r="DL1276" s="74">
        <v>0</v>
      </c>
    </row>
    <row r="1277" spans="1:116" x14ac:dyDescent="0.4">
      <c r="A1277" s="98"/>
      <c r="B1277" s="59"/>
      <c r="C1277" s="59"/>
      <c r="D1277" t="s">
        <v>771</v>
      </c>
      <c r="E1277" t="str">
        <f t="shared" si="1589"/>
        <v>1277 LAMORTR-S</v>
      </c>
      <c r="G1277" s="158" t="str">
        <f>"Principal payments - "&amp;SUBSTITUTE(G1264,":","")</f>
        <v>Principal payments - Revenue driven amortizing loan - no defaults</v>
      </c>
      <c r="K1277" s="138">
        <f t="shared" ca="1" si="1596"/>
        <v>-1.5772568790392158E+51</v>
      </c>
      <c r="L1277" s="138">
        <f t="shared" ca="1" si="1595"/>
        <v>4.9355004203050529E+97</v>
      </c>
      <c r="M1277" s="138">
        <f t="shared" ca="1" si="1595"/>
        <v>2.134840116247506E+141</v>
      </c>
      <c r="N1277" s="138">
        <f t="shared" ca="1" si="1595"/>
        <v>-3.4145989028969108E+183</v>
      </c>
      <c r="O1277" s="138">
        <f t="shared" ca="1" si="1595"/>
        <v>-2.3680114078062502E+224</v>
      </c>
      <c r="P1277" s="138">
        <f t="shared" ca="1" si="1595"/>
        <v>-1.0524380755806636E+264</v>
      </c>
      <c r="R1277"/>
      <c r="S1277" s="178">
        <f t="shared" ref="S1277:AX1277" ca="1" si="1597">S1289+S1280</f>
        <v>-636.66043117341007</v>
      </c>
      <c r="T1277" s="178">
        <f t="shared" ca="1" si="1597"/>
        <v>353642511.0727306</v>
      </c>
      <c r="U1277" s="178">
        <f t="shared" ca="1" si="1597"/>
        <v>21644369886497</v>
      </c>
      <c r="V1277" s="178">
        <f t="shared" ca="1" si="1597"/>
        <v>7.9293591867862515E+17</v>
      </c>
      <c r="W1277" s="178">
        <f t="shared" ca="1" si="1597"/>
        <v>2.1444709942136182E+22</v>
      </c>
      <c r="X1277" s="178">
        <f t="shared" ca="1" si="1597"/>
        <v>4.6053143216634345E+26</v>
      </c>
      <c r="Y1277" s="178">
        <f t="shared" ca="1" si="1597"/>
        <v>8.1756678931885358E+30</v>
      </c>
      <c r="Z1277" s="178">
        <f t="shared" ca="1" si="1597"/>
        <v>1.2314144074299311E+35</v>
      </c>
      <c r="AA1277" s="178">
        <f t="shared" ca="1" si="1597"/>
        <v>1.6012505818327985E+39</v>
      </c>
      <c r="AB1277" s="178">
        <f t="shared" ca="1" si="1597"/>
        <v>1.8174601279762011E+43</v>
      </c>
      <c r="AC1277" s="178">
        <f t="shared" ca="1" si="1597"/>
        <v>1.8097229468670706E+47</v>
      </c>
      <c r="AD1277" s="178">
        <f t="shared" ca="1" si="1597"/>
        <v>1.5772583866848504E+51</v>
      </c>
      <c r="AE1277" s="178">
        <f t="shared" ca="1" si="1597"/>
        <v>1.1855629860141444E+55</v>
      </c>
      <c r="AF1277" s="178">
        <f t="shared" ca="1" si="1597"/>
        <v>7.3518614933149786E+58</v>
      </c>
      <c r="AG1277" s="178">
        <f t="shared" ca="1" si="1597"/>
        <v>3.2217818672460483E+62</v>
      </c>
      <c r="AH1277" s="178">
        <f t="shared" ca="1" si="1597"/>
        <v>9.5146901015479911E+64</v>
      </c>
      <c r="AI1277" s="178">
        <f t="shared" ca="1" si="1597"/>
        <v>-1.8176051621845759E+70</v>
      </c>
      <c r="AJ1277" s="178">
        <f t="shared" ca="1" si="1597"/>
        <v>-2.6454043597886202E+74</v>
      </c>
      <c r="AK1277" s="178">
        <f t="shared" ca="1" si="1597"/>
        <v>-2.6979389739205727E+78</v>
      </c>
      <c r="AL1277" s="178">
        <f t="shared" ca="1" si="1597"/>
        <v>-2.3149712449010331E+82</v>
      </c>
      <c r="AM1277" s="178">
        <f t="shared" ca="1" si="1597"/>
        <v>-1.7708914545644008E+86</v>
      </c>
      <c r="AN1277" s="178">
        <f t="shared" ca="1" si="1597"/>
        <v>-1.2405119660594254E+90</v>
      </c>
      <c r="AO1277" s="178">
        <f t="shared" ca="1" si="1597"/>
        <v>-8.0777344591917226E+93</v>
      </c>
      <c r="AP1277" s="178">
        <f t="shared" ca="1" si="1597"/>
        <v>-4.9355071486326801E+97</v>
      </c>
      <c r="AQ1277" s="178">
        <f t="shared" ca="1" si="1597"/>
        <v>-2.8471641517807036E+101</v>
      </c>
      <c r="AR1277" s="178">
        <f t="shared" ca="1" si="1597"/>
        <v>-1.5570606208020912E+105</v>
      </c>
      <c r="AS1277" s="178">
        <f t="shared" ca="1" si="1597"/>
        <v>-8.0931850333475315E+108</v>
      </c>
      <c r="AT1277" s="178">
        <f t="shared" ca="1" si="1597"/>
        <v>-4.0035525002124621E+112</v>
      </c>
      <c r="AU1277" s="178">
        <f t="shared" ca="1" si="1597"/>
        <v>-1.8856450331146237E+116</v>
      </c>
      <c r="AV1277" s="178">
        <f t="shared" ca="1" si="1597"/>
        <v>-8.4527365919163709E+119</v>
      </c>
      <c r="AW1277" s="178">
        <f t="shared" ca="1" si="1597"/>
        <v>-3.6023987485587024E+123</v>
      </c>
      <c r="AX1277" s="178">
        <f t="shared" ca="1" si="1597"/>
        <v>-1.4570415778525434E+127</v>
      </c>
      <c r="AY1277" s="178">
        <f t="shared" ref="AY1277:CD1277" ca="1" si="1598">AY1289+AY1280</f>
        <v>-5.5780989422480065E+130</v>
      </c>
      <c r="AZ1277" s="178">
        <f t="shared" ca="1" si="1598"/>
        <v>-2.0133195443328857E+134</v>
      </c>
      <c r="BA1277" s="178">
        <f t="shared" ca="1" si="1598"/>
        <v>-6.8085474450842678E+137</v>
      </c>
      <c r="BB1277" s="178">
        <f t="shared" ca="1" si="1598"/>
        <v>-2.1348457849781556E+141</v>
      </c>
      <c r="BC1277" s="178">
        <f t="shared" ca="1" si="1598"/>
        <v>-6.0864487034931864E+144</v>
      </c>
      <c r="BD1277" s="178">
        <f t="shared" ca="1" si="1598"/>
        <v>-1.5119070394854011E+148</v>
      </c>
      <c r="BE1277" s="178">
        <f t="shared" ca="1" si="1598"/>
        <v>-2.8898872943531601E+151</v>
      </c>
      <c r="BF1277" s="178">
        <f t="shared" ca="1" si="1598"/>
        <v>-1.7525957157582883E+154</v>
      </c>
      <c r="BG1277" s="178">
        <f t="shared" ca="1" si="1598"/>
        <v>2.0190085451067964E+158</v>
      </c>
      <c r="BH1277" s="178">
        <f t="shared" ca="1" si="1598"/>
        <v>1.4517803520814952E+162</v>
      </c>
      <c r="BI1277" s="178">
        <f t="shared" ca="1" si="1598"/>
        <v>6.9292236106628655E+165</v>
      </c>
      <c r="BJ1277" s="178">
        <f t="shared" ca="1" si="1598"/>
        <v>2.7962750905312135E+169</v>
      </c>
      <c r="BK1277" s="178">
        <f t="shared" ca="1" si="1598"/>
        <v>1.0204545214288404E+173</v>
      </c>
      <c r="BL1277" s="178">
        <f t="shared" ca="1" si="1598"/>
        <v>3.4667880930246618E+176</v>
      </c>
      <c r="BM1277" s="178">
        <f t="shared" ca="1" si="1598"/>
        <v>1.113602436280036E+180</v>
      </c>
      <c r="BN1277" s="178">
        <f t="shared" ca="1" si="1598"/>
        <v>3.4146081742064353E+183</v>
      </c>
      <c r="BO1277" s="178">
        <f t="shared" ca="1" si="1598"/>
        <v>1.005881298412951E+187</v>
      </c>
      <c r="BP1277" s="178">
        <f t="shared" ca="1" si="1598"/>
        <v>2.8599441568969381E+190</v>
      </c>
      <c r="BQ1277" s="178">
        <f t="shared" ca="1" si="1598"/>
        <v>7.8758527563408313E+193</v>
      </c>
      <c r="BR1277" s="178">
        <f t="shared" ca="1" si="1598"/>
        <v>2.1065266349656475E+197</v>
      </c>
      <c r="BS1277" s="178">
        <f t="shared" ca="1" si="1598"/>
        <v>5.4844990028406068E+200</v>
      </c>
      <c r="BT1277" s="178">
        <f t="shared" ca="1" si="1598"/>
        <v>1.3925463692509719E+204</v>
      </c>
      <c r="BU1277" s="178">
        <f t="shared" ca="1" si="1598"/>
        <v>3.4534805400594163E+207</v>
      </c>
      <c r="BV1277" s="178">
        <f t="shared" ca="1" si="1598"/>
        <v>8.3762156415120724E+210</v>
      </c>
      <c r="BW1277" s="178">
        <f t="shared" ca="1" si="1598"/>
        <v>1.9891495153831748E+214</v>
      </c>
      <c r="BX1277" s="178">
        <f t="shared" ca="1" si="1598"/>
        <v>4.6294792678391076E+217</v>
      </c>
      <c r="BY1277" s="178">
        <f t="shared" ca="1" si="1598"/>
        <v>1.0568201531185019E+221</v>
      </c>
      <c r="BZ1277" s="178">
        <f t="shared" ca="1" si="1598"/>
        <v>2.3680202030113253E+224</v>
      </c>
      <c r="CA1277" s="178">
        <f t="shared" ca="1" si="1598"/>
        <v>5.2114196734064593E+227</v>
      </c>
      <c r="CB1277" s="178">
        <f t="shared" ca="1" si="1598"/>
        <v>1.1270684746717008E+231</v>
      </c>
      <c r="CC1277" s="178">
        <f t="shared" ca="1" si="1598"/>
        <v>2.3964992395868978E+234</v>
      </c>
      <c r="CD1277" s="178">
        <f t="shared" ca="1" si="1598"/>
        <v>5.0121341879680172E+237</v>
      </c>
      <c r="CE1277" s="178">
        <f t="shared" ref="CE1277:CL1277" ca="1" si="1599">CE1289+CE1280</f>
        <v>1.0314605920288511E+241</v>
      </c>
      <c r="CF1277" s="178">
        <f t="shared" ca="1" si="1599"/>
        <v>2.0893785272142029E+244</v>
      </c>
      <c r="CG1277" s="178">
        <f t="shared" ca="1" si="1599"/>
        <v>4.1672805490068447E+247</v>
      </c>
      <c r="CH1277" s="178">
        <f t="shared" ca="1" si="1599"/>
        <v>8.1862494453579558E+250</v>
      </c>
      <c r="CI1277" s="178">
        <f t="shared" ca="1" si="1599"/>
        <v>1.5842734075312191E+254</v>
      </c>
      <c r="CJ1277" s="178">
        <f t="shared" ca="1" si="1599"/>
        <v>3.0213209107452917E+257</v>
      </c>
      <c r="CK1277" s="178">
        <f t="shared" ca="1" si="1599"/>
        <v>5.6792027639578271E+260</v>
      </c>
      <c r="CL1277" s="178">
        <f t="shared" ca="1" si="1599"/>
        <v>1.0524428006611074E+264</v>
      </c>
      <c r="CO1277" s="178">
        <f t="shared" ref="CO1277:DK1277" ca="1" si="1600">CO1289+CO1280</f>
        <v>-703.3270978400767</v>
      </c>
      <c r="CP1277" s="178">
        <f t="shared" ca="1" si="1600"/>
        <v>-1757.1692826947335</v>
      </c>
      <c r="CQ1277" s="178">
        <f t="shared" ca="1" si="1600"/>
        <v>-3273.5976104950701</v>
      </c>
      <c r="CR1277" s="178">
        <f t="shared" ca="1" si="1600"/>
        <v>-3957.7558771685281</v>
      </c>
      <c r="CS1277" s="178">
        <f t="shared" ca="1" si="1600"/>
        <v>-3606.9758327171207</v>
      </c>
      <c r="CT1277" s="178">
        <f t="shared" ca="1" si="1600"/>
        <v>-349.04152107561163</v>
      </c>
      <c r="CU1277" s="178">
        <f t="shared" ca="1" si="1600"/>
        <v>2616.0356152086724</v>
      </c>
      <c r="CV1277" s="178">
        <f t="shared" ca="1" si="1600"/>
        <v>4089.6698753108058</v>
      </c>
      <c r="CW1277" s="178">
        <f t="shared" ca="1" si="1600"/>
        <v>3460.9953573047183</v>
      </c>
      <c r="CX1277" s="178">
        <f t="shared" ca="1" si="1600"/>
        <v>937.81087485058231</v>
      </c>
      <c r="CY1277" s="178">
        <f t="shared" ca="1" si="1600"/>
        <v>-2548.4137990665304</v>
      </c>
      <c r="CZ1277" s="178">
        <f t="shared" ca="1" si="1600"/>
        <v>-3575.4321055558903</v>
      </c>
      <c r="DA1277" s="178">
        <f t="shared" ca="1" si="1600"/>
        <v>-3206.2715234816087</v>
      </c>
      <c r="DB1277" s="178">
        <f t="shared" ca="1" si="1600"/>
        <v>-1055.6031944306928</v>
      </c>
      <c r="DC1277" s="178">
        <f t="shared" ca="1" si="1600"/>
        <v>1620.9423519216853</v>
      </c>
      <c r="DD1277" s="178">
        <f t="shared" ca="1" si="1600"/>
        <v>3313.8867216628041</v>
      </c>
      <c r="DE1277" s="178">
        <f t="shared" ca="1" si="1600"/>
        <v>3217.8505910790495</v>
      </c>
      <c r="DF1277" s="178">
        <f t="shared" ca="1" si="1600"/>
        <v>1411.7670505420747</v>
      </c>
      <c r="DG1277" s="178">
        <f t="shared" ca="1" si="1600"/>
        <v>-1095.3397005695456</v>
      </c>
      <c r="DH1277" s="178">
        <f t="shared" ca="1" si="1600"/>
        <v>-2943.0877899844254</v>
      </c>
      <c r="DI1277" s="178">
        <f t="shared" ca="1" si="1600"/>
        <v>-3173.8138960180158</v>
      </c>
      <c r="DJ1277" s="178">
        <f t="shared" ca="1" si="1600"/>
        <v>-1711.2894656619274</v>
      </c>
      <c r="DK1277" s="178">
        <f t="shared" ca="1" si="1600"/>
        <v>617.96233058127416</v>
      </c>
      <c r="DL1277" s="178">
        <f t="shared" ref="DL1277" ca="1" si="1601">DL1289+DL1280</f>
        <v>2550.0191119214819</v>
      </c>
    </row>
    <row r="1278" spans="1:116" x14ac:dyDescent="0.4">
      <c r="A1278" s="99"/>
      <c r="B1278" s="57" t="s">
        <v>244</v>
      </c>
      <c r="C1278" t="s">
        <v>240</v>
      </c>
      <c r="D1278" t="s">
        <v>771</v>
      </c>
      <c r="E1278" t="str">
        <f t="shared" si="1589"/>
        <v>1278 LAMORTR-S</v>
      </c>
      <c r="G1278" s="126" t="str">
        <f>"Loan - "&amp;SUBSTITUTE(G1264,":","")</f>
        <v>Loan - Revenue driven amortizing loan - no defaults</v>
      </c>
      <c r="I1278" s="74"/>
      <c r="J1278" s="74"/>
      <c r="K1278" s="33">
        <f ca="1">SUMIF($4:$4,K$2,1278:1278)</f>
        <v>-1.576894989419792E+51</v>
      </c>
      <c r="L1278" s="33">
        <f t="shared" ref="L1278:P1278" ca="1" si="1602">SUMIF($4:$4,L$2,1278:1278)</f>
        <v>4.9338852485771901E+97</v>
      </c>
      <c r="M1278" s="33">
        <f t="shared" ca="1" si="1602"/>
        <v>2.1334790155014046E+141</v>
      </c>
      <c r="N1278" s="33">
        <f t="shared" ca="1" si="1602"/>
        <v>-3.4123727462041017E+183</v>
      </c>
      <c r="O1278" s="33">
        <f t="shared" ca="1" si="1602"/>
        <v>-2.365899166897004E+224</v>
      </c>
      <c r="P1278" s="33">
        <f t="shared" ca="1" si="1602"/>
        <v>-1.0513031481647995E+264</v>
      </c>
      <c r="Q1278" s="33"/>
      <c r="R1278" s="53">
        <f>S1274</f>
        <v>0</v>
      </c>
      <c r="S1278" s="93">
        <f t="shared" ref="S1278:AX1278" ca="1" si="1603">SUM(S1274:S1277)</f>
        <v>7363.33956882659</v>
      </c>
      <c r="T1278" s="93">
        <f t="shared" ca="1" si="1603"/>
        <v>353658511.0727306</v>
      </c>
      <c r="U1278" s="93">
        <f t="shared" ca="1" si="1603"/>
        <v>21644016266070.641</v>
      </c>
      <c r="V1278" s="93">
        <f t="shared" ca="1" si="1603"/>
        <v>7.9291427501900275E+17</v>
      </c>
      <c r="W1278" s="93">
        <f t="shared" ca="1" si="1603"/>
        <v>2.1443917049685533E+22</v>
      </c>
      <c r="X1278" s="93">
        <f t="shared" ca="1" si="1603"/>
        <v>4.6050998904881492E+26</v>
      </c>
      <c r="Y1278" s="93">
        <f t="shared" ca="1" si="1603"/>
        <v>8.1752074048220767E+30</v>
      </c>
      <c r="Z1278" s="93">
        <f t="shared" ca="1" si="1603"/>
        <v>1.2313326599993514E+35</v>
      </c>
      <c r="AA1278" s="93">
        <f t="shared" ca="1" si="1603"/>
        <v>1.6011274568101174E+39</v>
      </c>
      <c r="AB1278" s="93">
        <f t="shared" ca="1" si="1603"/>
        <v>1.8173000276464303E+43</v>
      </c>
      <c r="AC1278" s="93">
        <f t="shared" ca="1" si="1603"/>
        <v>1.8095412330089665E+47</v>
      </c>
      <c r="AD1278" s="93">
        <f t="shared" ca="1" si="1603"/>
        <v>1.5770774508859379E+51</v>
      </c>
      <c r="AE1278" s="93">
        <f t="shared" ca="1" si="1603"/>
        <v>1.1854052965152025E+55</v>
      </c>
      <c r="AF1278" s="93">
        <f t="shared" ca="1" si="1603"/>
        <v>7.3506762470398344E+58</v>
      </c>
      <c r="AG1278" s="93">
        <f t="shared" ca="1" si="1603"/>
        <v>3.221046919149184E+62</v>
      </c>
      <c r="AH1278" s="93">
        <f t="shared" ca="1" si="1603"/>
        <v>9.4824870442487141E+64</v>
      </c>
      <c r="AI1278" s="93">
        <f t="shared" ca="1" si="1603"/>
        <v>-1.8176146121929763E+70</v>
      </c>
      <c r="AJ1278" s="93">
        <f t="shared" ca="1" si="1603"/>
        <v>-2.6452225973713577E+74</v>
      </c>
      <c r="AK1278" s="93">
        <f t="shared" ca="1" si="1603"/>
        <v>-2.6976744699884527E+78</v>
      </c>
      <c r="AL1278" s="93">
        <f t="shared" ca="1" si="1603"/>
        <v>-2.3147015041266346E+82</v>
      </c>
      <c r="AM1278" s="93">
        <f t="shared" ca="1" si="1603"/>
        <v>-1.7706600116154507E+86</v>
      </c>
      <c r="AN1278" s="93">
        <f t="shared" ca="1" si="1603"/>
        <v>-1.2403349233980804E+90</v>
      </c>
      <c r="AO1278" s="93">
        <f t="shared" ca="1" si="1603"/>
        <v>-8.0764943028091015E+93</v>
      </c>
      <c r="AP1278" s="93">
        <f t="shared" ca="1" si="1603"/>
        <v>-4.9346996242689113E+97</v>
      </c>
      <c r="AQ1278" s="93">
        <f t="shared" ca="1" si="1603"/>
        <v>-2.8466707632558462E+101</v>
      </c>
      <c r="AR1278" s="93">
        <f t="shared" ca="1" si="1603"/>
        <v>-1.5567760034837166E+105</v>
      </c>
      <c r="AS1278" s="93">
        <f t="shared" ca="1" si="1603"/>
        <v>-8.0916285443816983E+108</v>
      </c>
      <c r="AT1278" s="93">
        <f t="shared" ca="1" si="1603"/>
        <v>-4.0027434943319851E+112</v>
      </c>
      <c r="AU1278" s="93">
        <f t="shared" ca="1" si="1603"/>
        <v>-1.8852448403552576E+116</v>
      </c>
      <c r="AV1278" s="93">
        <f t="shared" ca="1" si="1603"/>
        <v>-8.450851750683277E+119</v>
      </c>
      <c r="AW1278" s="93">
        <f t="shared" ca="1" si="1603"/>
        <v>-3.601553853477816E+123</v>
      </c>
      <c r="AX1278" s="93">
        <f t="shared" ca="1" si="1603"/>
        <v>-1.4566815076793199E+127</v>
      </c>
      <c r="AY1278" s="93">
        <f t="shared" ref="AY1278:CD1278" ca="1" si="1604">SUM(AY1274:AY1277)</f>
        <v>-5.5766426238941797E+130</v>
      </c>
      <c r="AZ1278" s="93">
        <f t="shared" ca="1" si="1604"/>
        <v>-2.0127620269513435E+134</v>
      </c>
      <c r="BA1278" s="93">
        <f t="shared" ca="1" si="1604"/>
        <v>-6.8065352453639079E+137</v>
      </c>
      <c r="BB1278" s="93">
        <f t="shared" ca="1" si="1604"/>
        <v>-2.1341653344052579E+141</v>
      </c>
      <c r="BC1278" s="93">
        <f t="shared" ca="1" si="1604"/>
        <v>-6.0843152244776853E+144</v>
      </c>
      <c r="BD1278" s="93">
        <f t="shared" ca="1" si="1604"/>
        <v>-1.5112988231556809E+148</v>
      </c>
      <c r="BE1278" s="93">
        <f t="shared" ca="1" si="1604"/>
        <v>-2.8883766090246507E+151</v>
      </c>
      <c r="BF1278" s="93">
        <f t="shared" ca="1" si="1604"/>
        <v>-1.7497088630218926E+154</v>
      </c>
      <c r="BG1278" s="93">
        <f t="shared" ca="1" si="1604"/>
        <v>2.0191832247535117E+158</v>
      </c>
      <c r="BH1278" s="93">
        <f t="shared" ca="1" si="1604"/>
        <v>1.451578416117088E+162</v>
      </c>
      <c r="BI1278" s="93">
        <f t="shared" ca="1" si="1604"/>
        <v>6.927772235848307E+165</v>
      </c>
      <c r="BJ1278" s="93">
        <f t="shared" ca="1" si="1604"/>
        <v>2.795582459674443E+169</v>
      </c>
      <c r="BK1278" s="93">
        <f t="shared" ca="1" si="1604"/>
        <v>1.0201750330374239E+173</v>
      </c>
      <c r="BL1278" s="93">
        <f t="shared" ca="1" si="1604"/>
        <v>3.4657681998772048E+176</v>
      </c>
      <c r="BM1278" s="93">
        <f t="shared" ca="1" si="1604"/>
        <v>1.1132559623267623E+180</v>
      </c>
      <c r="BN1278" s="93">
        <f t="shared" ca="1" si="1604"/>
        <v>3.413495267705656E+183</v>
      </c>
      <c r="BO1278" s="93">
        <f t="shared" ca="1" si="1604"/>
        <v>1.0055400611383306E+187</v>
      </c>
      <c r="BP1278" s="93">
        <f t="shared" ca="1" si="1604"/>
        <v>2.858938961026182E+190</v>
      </c>
      <c r="BQ1278" s="93">
        <f t="shared" ca="1" si="1604"/>
        <v>7.8729948312879483E+193</v>
      </c>
      <c r="BR1278" s="93">
        <f t="shared" ca="1" si="1604"/>
        <v>2.1057396237555004E+197</v>
      </c>
      <c r="BS1278" s="93">
        <f t="shared" ca="1" si="1604"/>
        <v>5.4823940570676006E+200</v>
      </c>
      <c r="BT1278" s="93">
        <f t="shared" ca="1" si="1604"/>
        <v>1.3919983421713771E+204</v>
      </c>
      <c r="BU1278" s="93">
        <f t="shared" ca="1" si="1604"/>
        <v>3.4520890945182691E+207</v>
      </c>
      <c r="BV1278" s="93">
        <f t="shared" ca="1" si="1604"/>
        <v>8.3727649559975454E+210</v>
      </c>
      <c r="BW1278" s="93">
        <f t="shared" ca="1" si="1604"/>
        <v>1.9883125869685697E+214</v>
      </c>
      <c r="BX1278" s="93">
        <f t="shared" ca="1" si="1604"/>
        <v>4.6274917994943937E+217</v>
      </c>
      <c r="BY1278" s="93">
        <f t="shared" ca="1" si="1604"/>
        <v>1.056357604423938E+221</v>
      </c>
      <c r="BZ1278" s="93">
        <f t="shared" ca="1" si="1604"/>
        <v>2.366964312005675E+224</v>
      </c>
      <c r="CA1278" s="93">
        <f t="shared" ca="1" si="1604"/>
        <v>5.2090537742395622E+227</v>
      </c>
      <c r="CB1278" s="93">
        <f t="shared" ca="1" si="1604"/>
        <v>1.1265478079596455E+231</v>
      </c>
      <c r="CC1278" s="93">
        <f t="shared" ca="1" si="1604"/>
        <v>2.3953732170172782E+234</v>
      </c>
      <c r="CD1278" s="93">
        <f t="shared" ca="1" si="1604"/>
        <v>5.0097399506692865E+237</v>
      </c>
      <c r="CE1278" s="93">
        <f t="shared" ref="CE1278:CL1278" ca="1" si="1605">SUM(CE1274:CE1277)</f>
        <v>1.0309598595634829E+241</v>
      </c>
      <c r="CF1278" s="93">
        <f t="shared" ca="1" si="1605"/>
        <v>2.0883480724954076E+244</v>
      </c>
      <c r="CG1278" s="93">
        <f t="shared" ca="1" si="1605"/>
        <v>4.1651932404687882E+247</v>
      </c>
      <c r="CH1278" s="93">
        <f t="shared" ca="1" si="1605"/>
        <v>8.1820863578339855E+250</v>
      </c>
      <c r="CI1278" s="93">
        <f t="shared" ca="1" si="1605"/>
        <v>1.583455618878771E+254</v>
      </c>
      <c r="CJ1278" s="93">
        <f t="shared" ca="1" si="1605"/>
        <v>3.0197382801395264E+257</v>
      </c>
      <c r="CK1278" s="93">
        <f t="shared" ca="1" si="1605"/>
        <v>5.6761846223014107E+260</v>
      </c>
      <c r="CL1278" s="93">
        <f t="shared" ca="1" si="1605"/>
        <v>1.0518754866838593E+264</v>
      </c>
      <c r="CN1278" s="74"/>
      <c r="CO1278" s="93">
        <f t="shared" ref="CO1278:DK1278" ca="1" si="1606">SUM(CO1274:CO1277)</f>
        <v>7296.6729021599231</v>
      </c>
      <c r="CP1278" s="93">
        <f t="shared" ca="1" si="1606"/>
        <v>5539.5036194651893</v>
      </c>
      <c r="CQ1278" s="93">
        <f t="shared" ca="1" si="1606"/>
        <v>2265.9060089701193</v>
      </c>
      <c r="CR1278" s="93">
        <f t="shared" ca="1" si="1606"/>
        <v>-1691.8498681984088</v>
      </c>
      <c r="CS1278" s="93">
        <f t="shared" ca="1" si="1606"/>
        <v>-5298.8257009155295</v>
      </c>
      <c r="CT1278" s="93">
        <f t="shared" ca="1" si="1606"/>
        <v>-5647.8672219911414</v>
      </c>
      <c r="CU1278" s="93">
        <f t="shared" ca="1" si="1606"/>
        <v>-3031.831606782469</v>
      </c>
      <c r="CV1278" s="93">
        <f t="shared" ca="1" si="1606"/>
        <v>1057.8382685283368</v>
      </c>
      <c r="CW1278" s="93">
        <f t="shared" ca="1" si="1606"/>
        <v>4518.8336258330546</v>
      </c>
      <c r="CX1278" s="93">
        <f t="shared" ca="1" si="1606"/>
        <v>5456.6445006836366</v>
      </c>
      <c r="CY1278" s="93">
        <f t="shared" ca="1" si="1606"/>
        <v>2908.2307016171062</v>
      </c>
      <c r="CZ1278" s="93">
        <f t="shared" ca="1" si="1606"/>
        <v>-667.2014039387841</v>
      </c>
      <c r="DA1278" s="93">
        <f t="shared" ca="1" si="1606"/>
        <v>-3873.4729274203928</v>
      </c>
      <c r="DB1278" s="93">
        <f t="shared" ca="1" si="1606"/>
        <v>-4929.0761218510852</v>
      </c>
      <c r="DC1278" s="93">
        <f t="shared" ca="1" si="1606"/>
        <v>-3308.1337699293999</v>
      </c>
      <c r="DD1278" s="93">
        <f t="shared" ca="1" si="1606"/>
        <v>5.7529517334041884</v>
      </c>
      <c r="DE1278" s="93">
        <f t="shared" ca="1" si="1606"/>
        <v>3223.6035428124537</v>
      </c>
      <c r="DF1278" s="93">
        <f t="shared" ca="1" si="1606"/>
        <v>4635.370593354528</v>
      </c>
      <c r="DG1278" s="93">
        <f t="shared" ca="1" si="1606"/>
        <v>3540.0308927849824</v>
      </c>
      <c r="DH1278" s="93">
        <f t="shared" ca="1" si="1606"/>
        <v>596.94310280055697</v>
      </c>
      <c r="DI1278" s="93">
        <f t="shared" ca="1" si="1606"/>
        <v>-2576.8707932174589</v>
      </c>
      <c r="DJ1278" s="93">
        <f t="shared" ca="1" si="1606"/>
        <v>-4288.1602588793867</v>
      </c>
      <c r="DK1278" s="93">
        <f t="shared" ca="1" si="1606"/>
        <v>-3670.1979282981124</v>
      </c>
      <c r="DL1278" s="93">
        <f t="shared" ref="DL1278" ca="1" si="1607">SUM(DL1274:DL1277)</f>
        <v>-1120.1788163766305</v>
      </c>
    </row>
    <row r="1279" spans="1:116" x14ac:dyDescent="0.4">
      <c r="A1279" s="99"/>
      <c r="B1279" s="57"/>
      <c r="D1279" t="s">
        <v>771</v>
      </c>
      <c r="E1279" t="str">
        <f t="shared" si="1589"/>
        <v>1279 LAMORTR-S</v>
      </c>
      <c r="G1279" s="125"/>
      <c r="R1279"/>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c r="CO1279" s="62"/>
      <c r="CP1279" s="62"/>
      <c r="CQ1279" s="62"/>
      <c r="CR1279" s="62"/>
      <c r="CS1279" s="62"/>
      <c r="CT1279" s="62"/>
      <c r="CU1279" s="62"/>
      <c r="CV1279" s="62"/>
      <c r="CW1279" s="62"/>
      <c r="CX1279" s="62"/>
      <c r="CY1279" s="62"/>
      <c r="CZ1279" s="62"/>
      <c r="DA1279" s="62"/>
      <c r="DB1279" s="62"/>
      <c r="DC1279" s="62"/>
      <c r="DD1279" s="62"/>
      <c r="DE1279" s="62"/>
      <c r="DF1279" s="62"/>
      <c r="DG1279" s="62"/>
      <c r="DH1279" s="62"/>
      <c r="DI1279" s="62"/>
      <c r="DJ1279" s="62"/>
      <c r="DK1279" s="62"/>
      <c r="DL1279" s="62"/>
    </row>
    <row r="1280" spans="1:116" x14ac:dyDescent="0.4">
      <c r="A1280" s="99"/>
      <c r="B1280" s="57"/>
      <c r="C1280" t="s">
        <v>198</v>
      </c>
      <c r="D1280" t="s">
        <v>771</v>
      </c>
      <c r="E1280" t="str">
        <f t="shared" si="1589"/>
        <v>1280 LAMORTR-S</v>
      </c>
      <c r="G1280" s="126" t="str">
        <f>"Interest income - "&amp;SUBSTITUTE(G1264,":","")</f>
        <v>Interest income - Revenue driven amortizing loan - no defaults</v>
      </c>
      <c r="I1280" s="93"/>
      <c r="J1280" s="93"/>
      <c r="K1280" s="28">
        <f ca="1">SUMIF($3:$3,K$2,1278:1278)</f>
        <v>1.5772584231838402E+51</v>
      </c>
      <c r="L1280" s="28">
        <f ca="1">SUMIF($3:$3,L$2,1278:1278)</f>
        <v>-4.9355073977503937E+97</v>
      </c>
      <c r="M1280" s="28">
        <f ca="1">SUMIF($3:$3,M$2,1278:1278)</f>
        <v>-2.134846189261778E+141</v>
      </c>
      <c r="N1280" s="28">
        <f ca="1">SUMIF($3:$3,N$2,1278:1278)</f>
        <v>3.4146088703468484E+183</v>
      </c>
      <c r="O1280" s="28">
        <f ca="1">SUMIF($3:$3,O$2,1278:1278)</f>
        <v>2.368021132558194E+224</v>
      </c>
      <c r="P1280" s="28">
        <f ca="1">SUMIF($3:$3,P$2,1278:1278)</f>
        <v>1.0524434072783448E+264</v>
      </c>
      <c r="R1280" s="27"/>
      <c r="S1280" s="93">
        <f t="shared" ref="S1280:AX1280" ca="1" si="1608">SUM(S1274:S1275,S1276)*$H1267/12</f>
        <v>66.666666666666671</v>
      </c>
      <c r="T1280" s="93">
        <f t="shared" ca="1" si="1608"/>
        <v>133.33333333333334</v>
      </c>
      <c r="U1280" s="93">
        <f t="shared" ca="1" si="1608"/>
        <v>-2946836.8863293971</v>
      </c>
      <c r="V1280" s="93">
        <f t="shared" ca="1" si="1608"/>
        <v>-180363830186.98312</v>
      </c>
      <c r="W1280" s="93">
        <f t="shared" ca="1" si="1608"/>
        <v>-6607437088731051</v>
      </c>
      <c r="X1280" s="93">
        <f t="shared" ca="1" si="1608"/>
        <v>-1.7869264607096671E+20</v>
      </c>
      <c r="Y1280" s="93">
        <f t="shared" ca="1" si="1608"/>
        <v>-3.8374030538249633E+24</v>
      </c>
      <c r="Z1280" s="93">
        <f t="shared" ca="1" si="1608"/>
        <v>-6.8122858816395895E+28</v>
      </c>
      <c r="AA1280" s="93">
        <f t="shared" ca="1" si="1608"/>
        <v>-1.0260418556767901E+33</v>
      </c>
      <c r="AB1280" s="93">
        <f t="shared" ca="1" si="1608"/>
        <v>-1.3341694147559822E+37</v>
      </c>
      <c r="AC1280" s="93">
        <f t="shared" ca="1" si="1608"/>
        <v>-1.5142821508666398E+41</v>
      </c>
      <c r="AD1280" s="93">
        <f t="shared" ca="1" si="1608"/>
        <v>-1.507798324271135E+45</v>
      </c>
      <c r="AE1280" s="93">
        <f t="shared" ca="1" si="1608"/>
        <v>-1.3140791578498267E+49</v>
      </c>
      <c r="AF1280" s="93">
        <f t="shared" ca="1" si="1608"/>
        <v>-9.8770522928706299E+52</v>
      </c>
      <c r="AG1280" s="93">
        <f t="shared" ca="1" si="1608"/>
        <v>-6.1245674738695426E+56</v>
      </c>
      <c r="AH1280" s="93">
        <f t="shared" ca="1" si="1608"/>
        <v>-2.6835881082730733E+60</v>
      </c>
      <c r="AI1280" s="93">
        <f t="shared" ca="1" si="1608"/>
        <v>-7.8750070003698731E+62</v>
      </c>
      <c r="AJ1280" s="93">
        <f t="shared" ca="1" si="1608"/>
        <v>1.51468681051924E+68</v>
      </c>
      <c r="AK1280" s="93">
        <f t="shared" ca="1" si="1608"/>
        <v>2.2041994343331441E+72</v>
      </c>
      <c r="AL1280" s="93">
        <f t="shared" ca="1" si="1608"/>
        <v>2.247839786654128E+76</v>
      </c>
      <c r="AM1280" s="93">
        <f t="shared" ca="1" si="1608"/>
        <v>1.9286912412523913E+80</v>
      </c>
      <c r="AN1280" s="93">
        <f t="shared" ca="1" si="1608"/>
        <v>1.4753555112082588E+84</v>
      </c>
      <c r="AO1280" s="93">
        <f t="shared" ca="1" si="1608"/>
        <v>1.0334636521845904E+88</v>
      </c>
      <c r="AP1280" s="93">
        <f t="shared" ca="1" si="1608"/>
        <v>6.72936969807214E+91</v>
      </c>
      <c r="AQ1280" s="93">
        <f t="shared" ca="1" si="1608"/>
        <v>4.1115710404809918E+95</v>
      </c>
      <c r="AR1280" s="93">
        <f t="shared" ca="1" si="1608"/>
        <v>2.3718109864552287E+99</v>
      </c>
      <c r="AS1280" s="93">
        <f t="shared" ca="1" si="1608"/>
        <v>1.2970741381941351E+103</v>
      </c>
      <c r="AT1280" s="93">
        <f t="shared" ca="1" si="1608"/>
        <v>6.7417156706416272E+106</v>
      </c>
      <c r="AU1280" s="93">
        <f t="shared" ca="1" si="1608"/>
        <v>3.3349396613855904E+110</v>
      </c>
      <c r="AV1280" s="93">
        <f t="shared" ca="1" si="1608"/>
        <v>1.5707010275780331E+114</v>
      </c>
      <c r="AW1280" s="93">
        <f t="shared" ca="1" si="1608"/>
        <v>7.0407923407182065E+117</v>
      </c>
      <c r="AX1280" s="93">
        <f t="shared" ca="1" si="1608"/>
        <v>3.0005847768615942E+121</v>
      </c>
      <c r="AY1280" s="93">
        <f t="shared" ref="AY1280:CD1280" ca="1" si="1609">SUM(AY1274:AY1275,AY1276)*$H1267/12</f>
        <v>1.2135986281887554E+125</v>
      </c>
      <c r="AZ1280" s="93">
        <f t="shared" ca="1" si="1609"/>
        <v>4.6459781795195153E+128</v>
      </c>
      <c r="BA1280" s="93">
        <f t="shared" ca="1" si="1609"/>
        <v>1.676833100300139E+132</v>
      </c>
      <c r="BB1280" s="93">
        <f t="shared" ca="1" si="1609"/>
        <v>5.6704214408137234E+135</v>
      </c>
      <c r="BC1280" s="93">
        <f t="shared" ca="1" si="1609"/>
        <v>1.7778991795845039E+139</v>
      </c>
      <c r="BD1280" s="93">
        <f t="shared" ca="1" si="1609"/>
        <v>5.068469414334604E+142</v>
      </c>
      <c r="BE1280" s="93">
        <f t="shared" ca="1" si="1609"/>
        <v>1.2589044404245544E+146</v>
      </c>
      <c r="BF1280" s="93">
        <f t="shared" ca="1" si="1609"/>
        <v>2.4057106136631234E+149</v>
      </c>
      <c r="BG1280" s="93">
        <f t="shared" ca="1" si="1609"/>
        <v>1.4556637226276243E+152</v>
      </c>
      <c r="BH1280" s="93">
        <f t="shared" ca="1" si="1609"/>
        <v>-1.6827997033939345E+156</v>
      </c>
      <c r="BI1280" s="93">
        <f t="shared" ca="1" si="1609"/>
        <v>-1.209479012131844E+160</v>
      </c>
      <c r="BJ1280" s="93">
        <f t="shared" ca="1" si="1609"/>
        <v>-5.7719238064210219E+163</v>
      </c>
      <c r="BK1280" s="93">
        <f t="shared" ca="1" si="1609"/>
        <v>-2.3290699284705971E+167</v>
      </c>
      <c r="BL1280" s="93">
        <f t="shared" ca="1" si="1609"/>
        <v>-8.4991095621441966E+170</v>
      </c>
      <c r="BM1280" s="93">
        <f t="shared" ca="1" si="1609"/>
        <v>-2.8872829439485873E+174</v>
      </c>
      <c r="BN1280" s="93">
        <f t="shared" ca="1" si="1609"/>
        <v>-9.2742208398289041E+177</v>
      </c>
      <c r="BO1280" s="93">
        <f t="shared" ca="1" si="1609"/>
        <v>-2.8436439551700848E+181</v>
      </c>
      <c r="BP1280" s="93">
        <f t="shared" ca="1" si="1609"/>
        <v>-8.3766322563011647E+184</v>
      </c>
      <c r="BQ1280" s="93">
        <f t="shared" ca="1" si="1609"/>
        <v>-2.3816042107356064E+188</v>
      </c>
      <c r="BR1280" s="93">
        <f t="shared" ca="1" si="1609"/>
        <v>-6.5584267512251189E+191</v>
      </c>
      <c r="BS1280" s="93">
        <f t="shared" ca="1" si="1609"/>
        <v>-1.754121477505037E+195</v>
      </c>
      <c r="BT1280" s="93">
        <f t="shared" ca="1" si="1609"/>
        <v>-4.5668923299558039E+198</v>
      </c>
      <c r="BU1280" s="93">
        <f t="shared" ca="1" si="1609"/>
        <v>-1.1595379509558391E+202</v>
      </c>
      <c r="BV1280" s="93">
        <f t="shared" ca="1" si="1609"/>
        <v>-2.8755712621053787E+205</v>
      </c>
      <c r="BW1280" s="93">
        <f t="shared" ca="1" si="1609"/>
        <v>-6.9744034550417395E+208</v>
      </c>
      <c r="BX1280" s="93">
        <f t="shared" ca="1" si="1609"/>
        <v>-1.6562236205952752E+212</v>
      </c>
      <c r="BY1280" s="93">
        <f t="shared" ca="1" si="1609"/>
        <v>-3.8545724546983441E+215</v>
      </c>
      <c r="BZ1280" s="93">
        <f t="shared" ca="1" si="1609"/>
        <v>-8.7990917137540095E+218</v>
      </c>
      <c r="CA1280" s="93">
        <f t="shared" ca="1" si="1609"/>
        <v>-1.9715826390808368E+222</v>
      </c>
      <c r="CB1280" s="93">
        <f t="shared" ca="1" si="1609"/>
        <v>-4.3388892671269019E+225</v>
      </c>
      <c r="CC1280" s="93">
        <f t="shared" ca="1" si="1609"/>
        <v>-9.3835214134973704E+228</v>
      </c>
      <c r="CD1280" s="93">
        <f t="shared" ca="1" si="1609"/>
        <v>-1.9951977489423037E+232</v>
      </c>
      <c r="CE1280" s="93">
        <f t="shared" ref="CE1280:CL1280" ca="1" si="1610">SUM(CE1274:CE1275,CE1276)*$H1267/12</f>
        <v>-4.1727705447346729E+235</v>
      </c>
      <c r="CF1280" s="93">
        <f t="shared" ca="1" si="1610"/>
        <v>-8.5871226566279014E+238</v>
      </c>
      <c r="CG1280" s="93">
        <f t="shared" ca="1" si="1610"/>
        <v>-1.7394237817134894E+242</v>
      </c>
      <c r="CH1280" s="93">
        <f t="shared" ca="1" si="1610"/>
        <v>-3.469239603308594E+245</v>
      </c>
      <c r="CI1280" s="93">
        <f t="shared" ca="1" si="1610"/>
        <v>-6.8149054370681209E+248</v>
      </c>
      <c r="CJ1280" s="93">
        <f t="shared" ca="1" si="1610"/>
        <v>-1.3188588381378234E+252</v>
      </c>
      <c r="CK1280" s="93">
        <f t="shared" ca="1" si="1610"/>
        <v>-2.5151180470135328E+255</v>
      </c>
      <c r="CL1280" s="93">
        <f t="shared" ca="1" si="1610"/>
        <v>-4.7276164770683556E+258</v>
      </c>
      <c r="CN1280" s="93"/>
      <c r="CO1280" s="93">
        <f t="shared" ref="CO1280:CX1280" si="1611">SUM(CO1273:CO1274,CO1276)*$H1267/CO$5</f>
        <v>0</v>
      </c>
      <c r="CP1280" s="93">
        <f t="shared" ca="1" si="1611"/>
        <v>182.41682255399809</v>
      </c>
      <c r="CQ1280" s="93">
        <f t="shared" ca="1" si="1611"/>
        <v>138.48759048662973</v>
      </c>
      <c r="CR1280" s="93">
        <f t="shared" ca="1" si="1611"/>
        <v>56.647650224252985</v>
      </c>
      <c r="CS1280" s="93">
        <f t="shared" ca="1" si="1611"/>
        <v>-42.296246704960225</v>
      </c>
      <c r="CT1280" s="93">
        <f t="shared" ca="1" si="1611"/>
        <v>-132.47064252288826</v>
      </c>
      <c r="CU1280" s="93">
        <f t="shared" ca="1" si="1611"/>
        <v>-141.19668054977853</v>
      </c>
      <c r="CV1280" s="93">
        <f t="shared" ca="1" si="1611"/>
        <v>-75.795790169561727</v>
      </c>
      <c r="CW1280" s="93">
        <f t="shared" ca="1" si="1611"/>
        <v>26.445956713208421</v>
      </c>
      <c r="CX1280" s="93">
        <f t="shared" ca="1" si="1611"/>
        <v>112.97084064582637</v>
      </c>
      <c r="CY1280" s="93">
        <f ca="1">SUM(CY1273:CY1274,CY1276)*$H1267/CL$5</f>
        <v>45.472037505696967</v>
      </c>
      <c r="CZ1280" s="93">
        <f t="shared" ref="CZ1280:DL1280" ca="1" si="1612">SUM(CZ1273:CZ1274,CZ1276)*$H1267/CZ$5</f>
        <v>72.705767540427658</v>
      </c>
      <c r="DA1280" s="93">
        <f t="shared" ca="1" si="1612"/>
        <v>-16.680035098469602</v>
      </c>
      <c r="DB1280" s="93">
        <f t="shared" ca="1" si="1612"/>
        <v>-96.836823185509829</v>
      </c>
      <c r="DC1280" s="93">
        <f t="shared" ca="1" si="1612"/>
        <v>-123.22690304627713</v>
      </c>
      <c r="DD1280" s="93">
        <f t="shared" ca="1" si="1612"/>
        <v>-82.703344248234998</v>
      </c>
      <c r="DE1280" s="93">
        <f t="shared" ca="1" si="1612"/>
        <v>0.14382379333510473</v>
      </c>
      <c r="DF1280" s="93">
        <f t="shared" ca="1" si="1612"/>
        <v>80.590088570311352</v>
      </c>
      <c r="DG1280" s="93">
        <f t="shared" ca="1" si="1612"/>
        <v>115.8842648338632</v>
      </c>
      <c r="DH1280" s="93">
        <f t="shared" ca="1" si="1612"/>
        <v>88.500772319624559</v>
      </c>
      <c r="DI1280" s="93">
        <f t="shared" ca="1" si="1612"/>
        <v>14.923577570013926</v>
      </c>
      <c r="DJ1280" s="93">
        <f t="shared" ca="1" si="1612"/>
        <v>-64.421769830436475</v>
      </c>
      <c r="DK1280" s="93">
        <f t="shared" ca="1" si="1612"/>
        <v>-107.20400647198467</v>
      </c>
      <c r="DL1280" s="93">
        <f t="shared" ca="1" si="1612"/>
        <v>-91.754948207452813</v>
      </c>
    </row>
    <row r="1281" spans="1:116" x14ac:dyDescent="0.4">
      <c r="A1281" s="99"/>
      <c r="B1281" s="57"/>
      <c r="C1281" s="57"/>
      <c r="D1281" t="s">
        <v>771</v>
      </c>
      <c r="E1281" t="str">
        <f t="shared" si="1589"/>
        <v>1281 LAMORTR-S</v>
      </c>
      <c r="G1281" s="125"/>
      <c r="R128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c r="BP1281" s="1"/>
      <c r="BQ1281" s="1"/>
      <c r="BR1281" s="1"/>
      <c r="BS1281" s="1"/>
      <c r="BT1281" s="1"/>
      <c r="BU1281" s="1"/>
      <c r="BV1281" s="1"/>
      <c r="BW1281" s="1"/>
      <c r="BX1281" s="1"/>
      <c r="BY1281" s="1"/>
      <c r="BZ1281" s="1"/>
      <c r="CA1281" s="1"/>
      <c r="CB1281" s="1"/>
      <c r="CC1281" s="1"/>
      <c r="CD1281" s="1"/>
      <c r="CE1281" s="1"/>
      <c r="CF1281" s="1"/>
      <c r="CG1281" s="1"/>
      <c r="CH1281" s="1"/>
      <c r="CI1281" s="1"/>
      <c r="CJ1281" s="1"/>
      <c r="CK1281" s="1"/>
      <c r="CL1281" s="1"/>
      <c r="CO1281" s="1"/>
      <c r="CP1281" s="1"/>
      <c r="CQ1281" s="1"/>
      <c r="CR1281" s="1"/>
      <c r="CS1281" s="1"/>
      <c r="CT1281" s="1"/>
      <c r="CU1281" s="1"/>
      <c r="CV1281" s="1"/>
      <c r="CW1281" s="1"/>
      <c r="CX1281" s="1"/>
      <c r="CY1281" s="1"/>
      <c r="CZ1281" s="1"/>
      <c r="DA1281" s="1"/>
      <c r="DB1281" s="1"/>
      <c r="DC1281" s="1"/>
      <c r="DD1281" s="1"/>
      <c r="DE1281" s="1"/>
      <c r="DF1281" s="1"/>
      <c r="DG1281" s="1"/>
      <c r="DH1281" s="1"/>
      <c r="DI1281" s="1"/>
      <c r="DJ1281" s="1"/>
      <c r="DK1281" s="1"/>
      <c r="DL1281" s="1"/>
    </row>
    <row r="1282" spans="1:116" x14ac:dyDescent="0.4">
      <c r="A1282" s="99"/>
      <c r="B1282" s="57"/>
      <c r="D1282" t="s">
        <v>771</v>
      </c>
      <c r="E1282" t="str">
        <f t="shared" si="1589"/>
        <v>1282 LAMORTR-S</v>
      </c>
      <c r="G1282" s="95" t="s">
        <v>309</v>
      </c>
      <c r="R1282"/>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c r="BP1282" s="1"/>
      <c r="BQ1282" s="1"/>
      <c r="BR1282" s="1"/>
      <c r="BS1282" s="1"/>
      <c r="BT1282" s="1"/>
      <c r="BU1282" s="1"/>
      <c r="BV1282" s="1"/>
      <c r="BW1282" s="1"/>
      <c r="BX1282" s="1"/>
      <c r="BY1282" s="1"/>
      <c r="BZ1282" s="1"/>
      <c r="CA1282" s="1"/>
      <c r="CB1282" s="1"/>
      <c r="CC1282" s="1"/>
      <c r="CD1282" s="1"/>
      <c r="CE1282" s="1"/>
      <c r="CF1282" s="1"/>
      <c r="CG1282" s="1"/>
      <c r="CH1282" s="1"/>
      <c r="CI1282" s="1"/>
      <c r="CJ1282" s="1"/>
      <c r="CK1282" s="1"/>
      <c r="CL1282" s="1"/>
      <c r="CO1282" s="1"/>
      <c r="CP1282" s="1"/>
      <c r="CQ1282" s="1"/>
      <c r="CR1282" s="1"/>
      <c r="CS1282" s="1"/>
      <c r="CT1282" s="1"/>
      <c r="CU1282" s="1"/>
      <c r="CV1282" s="1"/>
      <c r="CW1282" s="1"/>
      <c r="CX1282" s="1"/>
      <c r="CY1282" s="1"/>
      <c r="CZ1282" s="1"/>
      <c r="DA1282" s="1"/>
      <c r="DB1282" s="1"/>
      <c r="DC1282" s="1"/>
      <c r="DD1282" s="1"/>
      <c r="DE1282" s="1"/>
      <c r="DF1282" s="1"/>
      <c r="DG1282" s="1"/>
      <c r="DH1282" s="1"/>
      <c r="DI1282" s="1"/>
      <c r="DJ1282" s="1"/>
      <c r="DK1282" s="1"/>
      <c r="DL1282" s="1"/>
    </row>
    <row r="1283" spans="1:116" x14ac:dyDescent="0.4">
      <c r="A1283" s="99"/>
      <c r="B1283" s="57"/>
      <c r="C1283" t="s">
        <v>235</v>
      </c>
      <c r="D1283" t="s">
        <v>771</v>
      </c>
      <c r="E1283" t="str">
        <f t="shared" si="1589"/>
        <v>1283 LAMORTR-S</v>
      </c>
      <c r="G1283" s="158" t="str">
        <f>G1275</f>
        <v>New loans originated - Revenue driven amortizing loan - no defaults</v>
      </c>
      <c r="K1283" s="53">
        <f t="shared" ref="K1283:P1285" ca="1" si="1613">SUMIF($3:$3,K$2,1283:1283)</f>
        <v>-96000</v>
      </c>
      <c r="L1283" s="53">
        <f t="shared" ca="1" si="1613"/>
        <v>-96000</v>
      </c>
      <c r="M1283" s="53">
        <f t="shared" ca="1" si="1613"/>
        <v>-96000</v>
      </c>
      <c r="N1283" s="53">
        <f t="shared" ca="1" si="1613"/>
        <v>-96000</v>
      </c>
      <c r="O1283" s="53">
        <f t="shared" ca="1" si="1613"/>
        <v>-96000</v>
      </c>
      <c r="P1283" s="53">
        <f t="shared" ca="1" si="1613"/>
        <v>-96000</v>
      </c>
      <c r="R1283"/>
      <c r="S1283" s="62">
        <f t="shared" ref="S1283:AX1283" ca="1" si="1614">-S1275</f>
        <v>-8000</v>
      </c>
      <c r="T1283" s="62">
        <f t="shared" ca="1" si="1614"/>
        <v>-8000</v>
      </c>
      <c r="U1283" s="62">
        <f t="shared" ca="1" si="1614"/>
        <v>-8000</v>
      </c>
      <c r="V1283" s="62">
        <f t="shared" ca="1" si="1614"/>
        <v>-8000</v>
      </c>
      <c r="W1283" s="62">
        <f t="shared" ca="1" si="1614"/>
        <v>-8000</v>
      </c>
      <c r="X1283" s="62">
        <f t="shared" ca="1" si="1614"/>
        <v>-8000</v>
      </c>
      <c r="Y1283" s="62">
        <f t="shared" ca="1" si="1614"/>
        <v>-8000</v>
      </c>
      <c r="Z1283" s="62">
        <f t="shared" ca="1" si="1614"/>
        <v>-8000</v>
      </c>
      <c r="AA1283" s="62">
        <f t="shared" ca="1" si="1614"/>
        <v>-8000</v>
      </c>
      <c r="AB1283" s="62">
        <f t="shared" ca="1" si="1614"/>
        <v>-8000</v>
      </c>
      <c r="AC1283" s="62">
        <f t="shared" ca="1" si="1614"/>
        <v>-8000</v>
      </c>
      <c r="AD1283" s="62">
        <f t="shared" ca="1" si="1614"/>
        <v>-8000</v>
      </c>
      <c r="AE1283" s="62">
        <f t="shared" ca="1" si="1614"/>
        <v>-8000</v>
      </c>
      <c r="AF1283" s="62">
        <f t="shared" ca="1" si="1614"/>
        <v>-8000</v>
      </c>
      <c r="AG1283" s="62">
        <f t="shared" ca="1" si="1614"/>
        <v>-8000</v>
      </c>
      <c r="AH1283" s="62">
        <f t="shared" ca="1" si="1614"/>
        <v>-8000</v>
      </c>
      <c r="AI1283" s="62">
        <f t="shared" ca="1" si="1614"/>
        <v>-8000</v>
      </c>
      <c r="AJ1283" s="62">
        <f t="shared" ca="1" si="1614"/>
        <v>-8000</v>
      </c>
      <c r="AK1283" s="62">
        <f t="shared" ca="1" si="1614"/>
        <v>-8000</v>
      </c>
      <c r="AL1283" s="62">
        <f t="shared" ca="1" si="1614"/>
        <v>-8000</v>
      </c>
      <c r="AM1283" s="62">
        <f t="shared" ca="1" si="1614"/>
        <v>-8000</v>
      </c>
      <c r="AN1283" s="62">
        <f t="shared" ca="1" si="1614"/>
        <v>-8000</v>
      </c>
      <c r="AO1283" s="62">
        <f t="shared" ca="1" si="1614"/>
        <v>-8000</v>
      </c>
      <c r="AP1283" s="62">
        <f t="shared" ca="1" si="1614"/>
        <v>-8000</v>
      </c>
      <c r="AQ1283" s="62">
        <f t="shared" ca="1" si="1614"/>
        <v>-8000</v>
      </c>
      <c r="AR1283" s="62">
        <f t="shared" ca="1" si="1614"/>
        <v>-8000</v>
      </c>
      <c r="AS1283" s="62">
        <f t="shared" ca="1" si="1614"/>
        <v>-8000</v>
      </c>
      <c r="AT1283" s="62">
        <f t="shared" ca="1" si="1614"/>
        <v>-8000</v>
      </c>
      <c r="AU1283" s="62">
        <f t="shared" ca="1" si="1614"/>
        <v>-8000</v>
      </c>
      <c r="AV1283" s="62">
        <f t="shared" ca="1" si="1614"/>
        <v>-8000</v>
      </c>
      <c r="AW1283" s="62">
        <f t="shared" ca="1" si="1614"/>
        <v>-8000</v>
      </c>
      <c r="AX1283" s="62">
        <f t="shared" ca="1" si="1614"/>
        <v>-8000</v>
      </c>
      <c r="AY1283" s="62">
        <f t="shared" ref="AY1283:CD1283" ca="1" si="1615">-AY1275</f>
        <v>-8000</v>
      </c>
      <c r="AZ1283" s="62">
        <f t="shared" ca="1" si="1615"/>
        <v>-8000</v>
      </c>
      <c r="BA1283" s="62">
        <f t="shared" ca="1" si="1615"/>
        <v>-8000</v>
      </c>
      <c r="BB1283" s="62">
        <f t="shared" ca="1" si="1615"/>
        <v>-8000</v>
      </c>
      <c r="BC1283" s="62">
        <f t="shared" ca="1" si="1615"/>
        <v>-8000</v>
      </c>
      <c r="BD1283" s="62">
        <f t="shared" ca="1" si="1615"/>
        <v>-8000</v>
      </c>
      <c r="BE1283" s="62">
        <f t="shared" ca="1" si="1615"/>
        <v>-8000</v>
      </c>
      <c r="BF1283" s="62">
        <f t="shared" ca="1" si="1615"/>
        <v>-8000</v>
      </c>
      <c r="BG1283" s="62">
        <f t="shared" ca="1" si="1615"/>
        <v>-8000</v>
      </c>
      <c r="BH1283" s="62">
        <f t="shared" ca="1" si="1615"/>
        <v>-8000</v>
      </c>
      <c r="BI1283" s="62">
        <f t="shared" ca="1" si="1615"/>
        <v>-8000</v>
      </c>
      <c r="BJ1283" s="62">
        <f t="shared" ca="1" si="1615"/>
        <v>-8000</v>
      </c>
      <c r="BK1283" s="62">
        <f t="shared" ca="1" si="1615"/>
        <v>-8000</v>
      </c>
      <c r="BL1283" s="62">
        <f t="shared" ca="1" si="1615"/>
        <v>-8000</v>
      </c>
      <c r="BM1283" s="62">
        <f t="shared" ca="1" si="1615"/>
        <v>-8000</v>
      </c>
      <c r="BN1283" s="62">
        <f t="shared" ca="1" si="1615"/>
        <v>-8000</v>
      </c>
      <c r="BO1283" s="62">
        <f t="shared" ca="1" si="1615"/>
        <v>-8000</v>
      </c>
      <c r="BP1283" s="62">
        <f t="shared" ca="1" si="1615"/>
        <v>-8000</v>
      </c>
      <c r="BQ1283" s="62">
        <f t="shared" ca="1" si="1615"/>
        <v>-8000</v>
      </c>
      <c r="BR1283" s="62">
        <f t="shared" ca="1" si="1615"/>
        <v>-8000</v>
      </c>
      <c r="BS1283" s="62">
        <f t="shared" ca="1" si="1615"/>
        <v>-8000</v>
      </c>
      <c r="BT1283" s="62">
        <f t="shared" ca="1" si="1615"/>
        <v>-8000</v>
      </c>
      <c r="BU1283" s="62">
        <f t="shared" ca="1" si="1615"/>
        <v>-8000</v>
      </c>
      <c r="BV1283" s="62">
        <f t="shared" ca="1" si="1615"/>
        <v>-8000</v>
      </c>
      <c r="BW1283" s="62">
        <f t="shared" ca="1" si="1615"/>
        <v>-8000</v>
      </c>
      <c r="BX1283" s="62">
        <f t="shared" ca="1" si="1615"/>
        <v>-8000</v>
      </c>
      <c r="BY1283" s="62">
        <f t="shared" ca="1" si="1615"/>
        <v>-8000</v>
      </c>
      <c r="BZ1283" s="62">
        <f t="shared" ca="1" si="1615"/>
        <v>-8000</v>
      </c>
      <c r="CA1283" s="62">
        <f t="shared" ca="1" si="1615"/>
        <v>-8000</v>
      </c>
      <c r="CB1283" s="62">
        <f t="shared" ca="1" si="1615"/>
        <v>-8000</v>
      </c>
      <c r="CC1283" s="62">
        <f t="shared" ca="1" si="1615"/>
        <v>-8000</v>
      </c>
      <c r="CD1283" s="62">
        <f t="shared" ca="1" si="1615"/>
        <v>-8000</v>
      </c>
      <c r="CE1283" s="62">
        <f t="shared" ref="CE1283:CL1283" ca="1" si="1616">-CE1275</f>
        <v>-8000</v>
      </c>
      <c r="CF1283" s="62">
        <f t="shared" ca="1" si="1616"/>
        <v>-8000</v>
      </c>
      <c r="CG1283" s="62">
        <f t="shared" ca="1" si="1616"/>
        <v>-8000</v>
      </c>
      <c r="CH1283" s="62">
        <f t="shared" ca="1" si="1616"/>
        <v>-8000</v>
      </c>
      <c r="CI1283" s="62">
        <f t="shared" ca="1" si="1616"/>
        <v>-8000</v>
      </c>
      <c r="CJ1283" s="62">
        <f t="shared" ca="1" si="1616"/>
        <v>-8000</v>
      </c>
      <c r="CK1283" s="62">
        <f t="shared" ca="1" si="1616"/>
        <v>-8000</v>
      </c>
      <c r="CL1283" s="62">
        <f t="shared" ca="1" si="1616"/>
        <v>-8000</v>
      </c>
      <c r="CO1283" s="62">
        <f>-CO1274</f>
        <v>0</v>
      </c>
      <c r="CP1283" s="62">
        <f t="shared" ref="CP1283:DK1283" ca="1" si="1617">-CP1274</f>
        <v>-7296.6729021599231</v>
      </c>
      <c r="CQ1283" s="62">
        <f t="shared" ca="1" si="1617"/>
        <v>-5539.5036194651893</v>
      </c>
      <c r="CR1283" s="62">
        <f t="shared" ca="1" si="1617"/>
        <v>-2265.9060089701193</v>
      </c>
      <c r="CS1283" s="62">
        <f t="shared" ca="1" si="1617"/>
        <v>1691.8498681984088</v>
      </c>
      <c r="CT1283" s="62">
        <f t="shared" ca="1" si="1617"/>
        <v>5298.8257009155295</v>
      </c>
      <c r="CU1283" s="62">
        <f t="shared" ca="1" si="1617"/>
        <v>5647.8672219911414</v>
      </c>
      <c r="CV1283" s="62">
        <f t="shared" ca="1" si="1617"/>
        <v>3031.831606782469</v>
      </c>
      <c r="CW1283" s="62">
        <f t="shared" ca="1" si="1617"/>
        <v>-1057.8382685283368</v>
      </c>
      <c r="CX1283" s="62">
        <f t="shared" ca="1" si="1617"/>
        <v>-4518.8336258330546</v>
      </c>
      <c r="CY1283" s="62">
        <f t="shared" ca="1" si="1617"/>
        <v>-5456.6445006836366</v>
      </c>
      <c r="CZ1283" s="62">
        <f t="shared" ca="1" si="1617"/>
        <v>-2908.2307016171062</v>
      </c>
      <c r="DA1283" s="62">
        <f t="shared" ca="1" si="1617"/>
        <v>667.2014039387841</v>
      </c>
      <c r="DB1283" s="62">
        <f t="shared" ca="1" si="1617"/>
        <v>3873.4729274203928</v>
      </c>
      <c r="DC1283" s="62">
        <f t="shared" ca="1" si="1617"/>
        <v>4929.0761218510852</v>
      </c>
      <c r="DD1283" s="62">
        <f t="shared" ca="1" si="1617"/>
        <v>3308.1337699293999</v>
      </c>
      <c r="DE1283" s="62">
        <f t="shared" ca="1" si="1617"/>
        <v>-5.7529517334041884</v>
      </c>
      <c r="DF1283" s="62">
        <f t="shared" ca="1" si="1617"/>
        <v>-3223.6035428124537</v>
      </c>
      <c r="DG1283" s="62">
        <f t="shared" ca="1" si="1617"/>
        <v>-4635.370593354528</v>
      </c>
      <c r="DH1283" s="62">
        <f t="shared" ca="1" si="1617"/>
        <v>-3540.0308927849824</v>
      </c>
      <c r="DI1283" s="62">
        <f t="shared" ca="1" si="1617"/>
        <v>-596.94310280055697</v>
      </c>
      <c r="DJ1283" s="62">
        <f t="shared" ca="1" si="1617"/>
        <v>2576.8707932174589</v>
      </c>
      <c r="DK1283" s="62">
        <f t="shared" ca="1" si="1617"/>
        <v>4288.1602588793867</v>
      </c>
      <c r="DL1283" s="62">
        <f t="shared" ref="DL1283" ca="1" si="1618">-DL1274</f>
        <v>3670.1979282981124</v>
      </c>
    </row>
    <row r="1284" spans="1:116" x14ac:dyDescent="0.4">
      <c r="A1284" s="99"/>
      <c r="B1284" s="57"/>
      <c r="C1284" t="s">
        <v>235</v>
      </c>
      <c r="D1284" t="s">
        <v>771</v>
      </c>
      <c r="E1284" t="str">
        <f t="shared" si="1589"/>
        <v>1284 LAMORTR-S</v>
      </c>
      <c r="G1284" s="158" t="str">
        <f>G1276</f>
        <v>Prepayment - Revenue driven amortizing loan - no defaults</v>
      </c>
      <c r="K1284" s="53">
        <f t="shared" si="1613"/>
        <v>0</v>
      </c>
      <c r="L1284" s="53">
        <f t="shared" si="1613"/>
        <v>0</v>
      </c>
      <c r="M1284" s="53">
        <f t="shared" si="1613"/>
        <v>0</v>
      </c>
      <c r="N1284" s="53">
        <f t="shared" si="1613"/>
        <v>0</v>
      </c>
      <c r="O1284" s="53">
        <f t="shared" si="1613"/>
        <v>0</v>
      </c>
      <c r="P1284" s="53">
        <f t="shared" si="1613"/>
        <v>0</v>
      </c>
      <c r="R1284"/>
      <c r="S1284" s="62">
        <f t="shared" ref="S1284:AX1284" si="1619">-S1276</f>
        <v>0</v>
      </c>
      <c r="T1284" s="62">
        <f t="shared" si="1619"/>
        <v>0</v>
      </c>
      <c r="U1284" s="62">
        <f t="shared" si="1619"/>
        <v>0</v>
      </c>
      <c r="V1284" s="62">
        <f t="shared" si="1619"/>
        <v>0</v>
      </c>
      <c r="W1284" s="62">
        <f t="shared" si="1619"/>
        <v>0</v>
      </c>
      <c r="X1284" s="62">
        <f t="shared" si="1619"/>
        <v>0</v>
      </c>
      <c r="Y1284" s="62">
        <f t="shared" si="1619"/>
        <v>0</v>
      </c>
      <c r="Z1284" s="62">
        <f t="shared" si="1619"/>
        <v>0</v>
      </c>
      <c r="AA1284" s="62">
        <f t="shared" si="1619"/>
        <v>0</v>
      </c>
      <c r="AB1284" s="62">
        <f t="shared" si="1619"/>
        <v>0</v>
      </c>
      <c r="AC1284" s="62">
        <f t="shared" si="1619"/>
        <v>0</v>
      </c>
      <c r="AD1284" s="62">
        <f t="shared" si="1619"/>
        <v>0</v>
      </c>
      <c r="AE1284" s="62">
        <f t="shared" si="1619"/>
        <v>0</v>
      </c>
      <c r="AF1284" s="62">
        <f t="shared" si="1619"/>
        <v>0</v>
      </c>
      <c r="AG1284" s="62">
        <f t="shared" si="1619"/>
        <v>0</v>
      </c>
      <c r="AH1284" s="62">
        <f t="shared" si="1619"/>
        <v>0</v>
      </c>
      <c r="AI1284" s="62">
        <f t="shared" si="1619"/>
        <v>0</v>
      </c>
      <c r="AJ1284" s="62">
        <f t="shared" si="1619"/>
        <v>0</v>
      </c>
      <c r="AK1284" s="62">
        <f t="shared" si="1619"/>
        <v>0</v>
      </c>
      <c r="AL1284" s="62">
        <f t="shared" si="1619"/>
        <v>0</v>
      </c>
      <c r="AM1284" s="62">
        <f t="shared" si="1619"/>
        <v>0</v>
      </c>
      <c r="AN1284" s="62">
        <f t="shared" si="1619"/>
        <v>0</v>
      </c>
      <c r="AO1284" s="62">
        <f t="shared" si="1619"/>
        <v>0</v>
      </c>
      <c r="AP1284" s="62">
        <f t="shared" si="1619"/>
        <v>0</v>
      </c>
      <c r="AQ1284" s="62">
        <f t="shared" si="1619"/>
        <v>0</v>
      </c>
      <c r="AR1284" s="62">
        <f t="shared" si="1619"/>
        <v>0</v>
      </c>
      <c r="AS1284" s="62">
        <f t="shared" si="1619"/>
        <v>0</v>
      </c>
      <c r="AT1284" s="62">
        <f t="shared" si="1619"/>
        <v>0</v>
      </c>
      <c r="AU1284" s="62">
        <f t="shared" si="1619"/>
        <v>0</v>
      </c>
      <c r="AV1284" s="62">
        <f t="shared" si="1619"/>
        <v>0</v>
      </c>
      <c r="AW1284" s="62">
        <f t="shared" si="1619"/>
        <v>0</v>
      </c>
      <c r="AX1284" s="62">
        <f t="shared" si="1619"/>
        <v>0</v>
      </c>
      <c r="AY1284" s="62">
        <f t="shared" ref="AY1284:CD1284" si="1620">-AY1276</f>
        <v>0</v>
      </c>
      <c r="AZ1284" s="62">
        <f t="shared" si="1620"/>
        <v>0</v>
      </c>
      <c r="BA1284" s="62">
        <f t="shared" si="1620"/>
        <v>0</v>
      </c>
      <c r="BB1284" s="62">
        <f t="shared" si="1620"/>
        <v>0</v>
      </c>
      <c r="BC1284" s="62">
        <f t="shared" si="1620"/>
        <v>0</v>
      </c>
      <c r="BD1284" s="62">
        <f t="shared" si="1620"/>
        <v>0</v>
      </c>
      <c r="BE1284" s="62">
        <f t="shared" si="1620"/>
        <v>0</v>
      </c>
      <c r="BF1284" s="62">
        <f t="shared" si="1620"/>
        <v>0</v>
      </c>
      <c r="BG1284" s="62">
        <f t="shared" si="1620"/>
        <v>0</v>
      </c>
      <c r="BH1284" s="62">
        <f t="shared" si="1620"/>
        <v>0</v>
      </c>
      <c r="BI1284" s="62">
        <f t="shared" si="1620"/>
        <v>0</v>
      </c>
      <c r="BJ1284" s="62">
        <f t="shared" si="1620"/>
        <v>0</v>
      </c>
      <c r="BK1284" s="62">
        <f t="shared" si="1620"/>
        <v>0</v>
      </c>
      <c r="BL1284" s="62">
        <f t="shared" si="1620"/>
        <v>0</v>
      </c>
      <c r="BM1284" s="62">
        <f t="shared" si="1620"/>
        <v>0</v>
      </c>
      <c r="BN1284" s="62">
        <f t="shared" si="1620"/>
        <v>0</v>
      </c>
      <c r="BO1284" s="62">
        <f t="shared" si="1620"/>
        <v>0</v>
      </c>
      <c r="BP1284" s="62">
        <f t="shared" si="1620"/>
        <v>0</v>
      </c>
      <c r="BQ1284" s="62">
        <f t="shared" si="1620"/>
        <v>0</v>
      </c>
      <c r="BR1284" s="62">
        <f t="shared" si="1620"/>
        <v>0</v>
      </c>
      <c r="BS1284" s="62">
        <f t="shared" si="1620"/>
        <v>0</v>
      </c>
      <c r="BT1284" s="62">
        <f t="shared" si="1620"/>
        <v>0</v>
      </c>
      <c r="BU1284" s="62">
        <f t="shared" si="1620"/>
        <v>0</v>
      </c>
      <c r="BV1284" s="62">
        <f t="shared" si="1620"/>
        <v>0</v>
      </c>
      <c r="BW1284" s="62">
        <f t="shared" si="1620"/>
        <v>0</v>
      </c>
      <c r="BX1284" s="62">
        <f t="shared" si="1620"/>
        <v>0</v>
      </c>
      <c r="BY1284" s="62">
        <f t="shared" si="1620"/>
        <v>0</v>
      </c>
      <c r="BZ1284" s="62">
        <f t="shared" si="1620"/>
        <v>0</v>
      </c>
      <c r="CA1284" s="62">
        <f t="shared" si="1620"/>
        <v>0</v>
      </c>
      <c r="CB1284" s="62">
        <f t="shared" si="1620"/>
        <v>0</v>
      </c>
      <c r="CC1284" s="62">
        <f t="shared" si="1620"/>
        <v>0</v>
      </c>
      <c r="CD1284" s="62">
        <f t="shared" si="1620"/>
        <v>0</v>
      </c>
      <c r="CE1284" s="62">
        <f t="shared" ref="CE1284:CL1284" si="1621">-CE1276</f>
        <v>0</v>
      </c>
      <c r="CF1284" s="62">
        <f t="shared" si="1621"/>
        <v>0</v>
      </c>
      <c r="CG1284" s="62">
        <f t="shared" si="1621"/>
        <v>0</v>
      </c>
      <c r="CH1284" s="62">
        <f t="shared" si="1621"/>
        <v>0</v>
      </c>
      <c r="CI1284" s="62">
        <f t="shared" si="1621"/>
        <v>0</v>
      </c>
      <c r="CJ1284" s="62">
        <f t="shared" si="1621"/>
        <v>0</v>
      </c>
      <c r="CK1284" s="62">
        <f t="shared" si="1621"/>
        <v>0</v>
      </c>
      <c r="CL1284" s="62">
        <f t="shared" si="1621"/>
        <v>0</v>
      </c>
      <c r="CO1284" s="62">
        <f>-CO1276</f>
        <v>0</v>
      </c>
      <c r="CP1284" s="62">
        <f t="shared" ref="CP1284:DK1284" si="1622">-CP1276</f>
        <v>0</v>
      </c>
      <c r="CQ1284" s="62">
        <f t="shared" si="1622"/>
        <v>0</v>
      </c>
      <c r="CR1284" s="62">
        <f t="shared" si="1622"/>
        <v>0</v>
      </c>
      <c r="CS1284" s="62">
        <f t="shared" si="1622"/>
        <v>0</v>
      </c>
      <c r="CT1284" s="62">
        <f t="shared" si="1622"/>
        <v>0</v>
      </c>
      <c r="CU1284" s="62">
        <f t="shared" si="1622"/>
        <v>0</v>
      </c>
      <c r="CV1284" s="62">
        <f t="shared" si="1622"/>
        <v>0</v>
      </c>
      <c r="CW1284" s="62">
        <f t="shared" si="1622"/>
        <v>0</v>
      </c>
      <c r="CX1284" s="62">
        <f t="shared" si="1622"/>
        <v>0</v>
      </c>
      <c r="CY1284" s="62">
        <f t="shared" si="1622"/>
        <v>0</v>
      </c>
      <c r="CZ1284" s="62">
        <f t="shared" si="1622"/>
        <v>0</v>
      </c>
      <c r="DA1284" s="62">
        <f t="shared" si="1622"/>
        <v>0</v>
      </c>
      <c r="DB1284" s="62">
        <f t="shared" si="1622"/>
        <v>0</v>
      </c>
      <c r="DC1284" s="62">
        <f t="shared" si="1622"/>
        <v>0</v>
      </c>
      <c r="DD1284" s="62">
        <f t="shared" si="1622"/>
        <v>0</v>
      </c>
      <c r="DE1284" s="62">
        <f t="shared" si="1622"/>
        <v>0</v>
      </c>
      <c r="DF1284" s="62">
        <f t="shared" si="1622"/>
        <v>0</v>
      </c>
      <c r="DG1284" s="62">
        <f t="shared" si="1622"/>
        <v>0</v>
      </c>
      <c r="DH1284" s="62">
        <f t="shared" si="1622"/>
        <v>0</v>
      </c>
      <c r="DI1284" s="62">
        <f t="shared" si="1622"/>
        <v>0</v>
      </c>
      <c r="DJ1284" s="62">
        <f t="shared" si="1622"/>
        <v>0</v>
      </c>
      <c r="DK1284" s="62">
        <f t="shared" si="1622"/>
        <v>0</v>
      </c>
      <c r="DL1284" s="62">
        <f t="shared" ref="DL1284" si="1623">-DL1276</f>
        <v>0</v>
      </c>
    </row>
    <row r="1285" spans="1:116" x14ac:dyDescent="0.4">
      <c r="A1285" s="99"/>
      <c r="B1285" s="57"/>
      <c r="C1285" t="s">
        <v>235</v>
      </c>
      <c r="D1285" t="s">
        <v>771</v>
      </c>
      <c r="E1285" t="str">
        <f t="shared" si="1589"/>
        <v>1285 LAMORTR-S</v>
      </c>
      <c r="G1285" s="158" t="str">
        <f>G1277</f>
        <v>Principal payments - Revenue driven amortizing loan - no defaults</v>
      </c>
      <c r="K1285" s="53">
        <f t="shared" ca="1" si="1613"/>
        <v>1.5772568790392158E+51</v>
      </c>
      <c r="L1285" s="53">
        <f t="shared" ca="1" si="1613"/>
        <v>-4.9355004203050529E+97</v>
      </c>
      <c r="M1285" s="53">
        <f t="shared" ca="1" si="1613"/>
        <v>-2.134840116247506E+141</v>
      </c>
      <c r="N1285" s="53">
        <f t="shared" ca="1" si="1613"/>
        <v>3.4145989028969108E+183</v>
      </c>
      <c r="O1285" s="53">
        <f t="shared" ca="1" si="1613"/>
        <v>2.3680114078062502E+224</v>
      </c>
      <c r="P1285" s="53">
        <f t="shared" ca="1" si="1613"/>
        <v>1.0524380755806636E+264</v>
      </c>
      <c r="R1285"/>
      <c r="S1285" s="62">
        <f t="shared" ref="S1285:AX1285" ca="1" si="1624">-S1277</f>
        <v>636.66043117341007</v>
      </c>
      <c r="T1285" s="62">
        <f t="shared" ca="1" si="1624"/>
        <v>-353642511.0727306</v>
      </c>
      <c r="U1285" s="62">
        <f t="shared" ca="1" si="1624"/>
        <v>-21644369886497</v>
      </c>
      <c r="V1285" s="62">
        <f t="shared" ca="1" si="1624"/>
        <v>-7.9293591867862515E+17</v>
      </c>
      <c r="W1285" s="62">
        <f t="shared" ca="1" si="1624"/>
        <v>-2.1444709942136182E+22</v>
      </c>
      <c r="X1285" s="62">
        <f t="shared" ca="1" si="1624"/>
        <v>-4.6053143216634345E+26</v>
      </c>
      <c r="Y1285" s="62">
        <f t="shared" ca="1" si="1624"/>
        <v>-8.1756678931885358E+30</v>
      </c>
      <c r="Z1285" s="62">
        <f t="shared" ca="1" si="1624"/>
        <v>-1.2314144074299311E+35</v>
      </c>
      <c r="AA1285" s="62">
        <f t="shared" ca="1" si="1624"/>
        <v>-1.6012505818327985E+39</v>
      </c>
      <c r="AB1285" s="62">
        <f t="shared" ca="1" si="1624"/>
        <v>-1.8174601279762011E+43</v>
      </c>
      <c r="AC1285" s="62">
        <f t="shared" ca="1" si="1624"/>
        <v>-1.8097229468670706E+47</v>
      </c>
      <c r="AD1285" s="62">
        <f t="shared" ca="1" si="1624"/>
        <v>-1.5772583866848504E+51</v>
      </c>
      <c r="AE1285" s="62">
        <f t="shared" ca="1" si="1624"/>
        <v>-1.1855629860141444E+55</v>
      </c>
      <c r="AF1285" s="62">
        <f t="shared" ca="1" si="1624"/>
        <v>-7.3518614933149786E+58</v>
      </c>
      <c r="AG1285" s="62">
        <f t="shared" ca="1" si="1624"/>
        <v>-3.2217818672460483E+62</v>
      </c>
      <c r="AH1285" s="62">
        <f t="shared" ca="1" si="1624"/>
        <v>-9.5146901015479911E+64</v>
      </c>
      <c r="AI1285" s="62">
        <f t="shared" ca="1" si="1624"/>
        <v>1.8176051621845759E+70</v>
      </c>
      <c r="AJ1285" s="62">
        <f t="shared" ca="1" si="1624"/>
        <v>2.6454043597886202E+74</v>
      </c>
      <c r="AK1285" s="62">
        <f t="shared" ca="1" si="1624"/>
        <v>2.6979389739205727E+78</v>
      </c>
      <c r="AL1285" s="62">
        <f t="shared" ca="1" si="1624"/>
        <v>2.3149712449010331E+82</v>
      </c>
      <c r="AM1285" s="62">
        <f t="shared" ca="1" si="1624"/>
        <v>1.7708914545644008E+86</v>
      </c>
      <c r="AN1285" s="62">
        <f t="shared" ca="1" si="1624"/>
        <v>1.2405119660594254E+90</v>
      </c>
      <c r="AO1285" s="62">
        <f t="shared" ca="1" si="1624"/>
        <v>8.0777344591917226E+93</v>
      </c>
      <c r="AP1285" s="62">
        <f t="shared" ca="1" si="1624"/>
        <v>4.9355071486326801E+97</v>
      </c>
      <c r="AQ1285" s="62">
        <f t="shared" ca="1" si="1624"/>
        <v>2.8471641517807036E+101</v>
      </c>
      <c r="AR1285" s="62">
        <f t="shared" ca="1" si="1624"/>
        <v>1.5570606208020912E+105</v>
      </c>
      <c r="AS1285" s="62">
        <f t="shared" ca="1" si="1624"/>
        <v>8.0931850333475315E+108</v>
      </c>
      <c r="AT1285" s="62">
        <f t="shared" ca="1" si="1624"/>
        <v>4.0035525002124621E+112</v>
      </c>
      <c r="AU1285" s="62">
        <f t="shared" ca="1" si="1624"/>
        <v>1.8856450331146237E+116</v>
      </c>
      <c r="AV1285" s="62">
        <f t="shared" ca="1" si="1624"/>
        <v>8.4527365919163709E+119</v>
      </c>
      <c r="AW1285" s="62">
        <f t="shared" ca="1" si="1624"/>
        <v>3.6023987485587024E+123</v>
      </c>
      <c r="AX1285" s="62">
        <f t="shared" ca="1" si="1624"/>
        <v>1.4570415778525434E+127</v>
      </c>
      <c r="AY1285" s="62">
        <f t="shared" ref="AY1285:CD1285" ca="1" si="1625">-AY1277</f>
        <v>5.5780989422480065E+130</v>
      </c>
      <c r="AZ1285" s="62">
        <f t="shared" ca="1" si="1625"/>
        <v>2.0133195443328857E+134</v>
      </c>
      <c r="BA1285" s="62">
        <f t="shared" ca="1" si="1625"/>
        <v>6.8085474450842678E+137</v>
      </c>
      <c r="BB1285" s="62">
        <f t="shared" ca="1" si="1625"/>
        <v>2.1348457849781556E+141</v>
      </c>
      <c r="BC1285" s="62">
        <f t="shared" ca="1" si="1625"/>
        <v>6.0864487034931864E+144</v>
      </c>
      <c r="BD1285" s="62">
        <f t="shared" ca="1" si="1625"/>
        <v>1.5119070394854011E+148</v>
      </c>
      <c r="BE1285" s="62">
        <f t="shared" ca="1" si="1625"/>
        <v>2.8898872943531601E+151</v>
      </c>
      <c r="BF1285" s="62">
        <f t="shared" ca="1" si="1625"/>
        <v>1.7525957157582883E+154</v>
      </c>
      <c r="BG1285" s="62">
        <f t="shared" ca="1" si="1625"/>
        <v>-2.0190085451067964E+158</v>
      </c>
      <c r="BH1285" s="62">
        <f t="shared" ca="1" si="1625"/>
        <v>-1.4517803520814952E+162</v>
      </c>
      <c r="BI1285" s="62">
        <f t="shared" ca="1" si="1625"/>
        <v>-6.9292236106628655E+165</v>
      </c>
      <c r="BJ1285" s="62">
        <f t="shared" ca="1" si="1625"/>
        <v>-2.7962750905312135E+169</v>
      </c>
      <c r="BK1285" s="62">
        <f t="shared" ca="1" si="1625"/>
        <v>-1.0204545214288404E+173</v>
      </c>
      <c r="BL1285" s="62">
        <f t="shared" ca="1" si="1625"/>
        <v>-3.4667880930246618E+176</v>
      </c>
      <c r="BM1285" s="62">
        <f t="shared" ca="1" si="1625"/>
        <v>-1.113602436280036E+180</v>
      </c>
      <c r="BN1285" s="62">
        <f t="shared" ca="1" si="1625"/>
        <v>-3.4146081742064353E+183</v>
      </c>
      <c r="BO1285" s="62">
        <f t="shared" ca="1" si="1625"/>
        <v>-1.005881298412951E+187</v>
      </c>
      <c r="BP1285" s="62">
        <f t="shared" ca="1" si="1625"/>
        <v>-2.8599441568969381E+190</v>
      </c>
      <c r="BQ1285" s="62">
        <f t="shared" ca="1" si="1625"/>
        <v>-7.8758527563408313E+193</v>
      </c>
      <c r="BR1285" s="62">
        <f t="shared" ca="1" si="1625"/>
        <v>-2.1065266349656475E+197</v>
      </c>
      <c r="BS1285" s="62">
        <f t="shared" ca="1" si="1625"/>
        <v>-5.4844990028406068E+200</v>
      </c>
      <c r="BT1285" s="62">
        <f t="shared" ca="1" si="1625"/>
        <v>-1.3925463692509719E+204</v>
      </c>
      <c r="BU1285" s="62">
        <f t="shared" ca="1" si="1625"/>
        <v>-3.4534805400594163E+207</v>
      </c>
      <c r="BV1285" s="62">
        <f t="shared" ca="1" si="1625"/>
        <v>-8.3762156415120724E+210</v>
      </c>
      <c r="BW1285" s="62">
        <f t="shared" ca="1" si="1625"/>
        <v>-1.9891495153831748E+214</v>
      </c>
      <c r="BX1285" s="62">
        <f t="shared" ca="1" si="1625"/>
        <v>-4.6294792678391076E+217</v>
      </c>
      <c r="BY1285" s="62">
        <f t="shared" ca="1" si="1625"/>
        <v>-1.0568201531185019E+221</v>
      </c>
      <c r="BZ1285" s="62">
        <f t="shared" ca="1" si="1625"/>
        <v>-2.3680202030113253E+224</v>
      </c>
      <c r="CA1285" s="62">
        <f t="shared" ca="1" si="1625"/>
        <v>-5.2114196734064593E+227</v>
      </c>
      <c r="CB1285" s="62">
        <f t="shared" ca="1" si="1625"/>
        <v>-1.1270684746717008E+231</v>
      </c>
      <c r="CC1285" s="62">
        <f t="shared" ca="1" si="1625"/>
        <v>-2.3964992395868978E+234</v>
      </c>
      <c r="CD1285" s="62">
        <f t="shared" ca="1" si="1625"/>
        <v>-5.0121341879680172E+237</v>
      </c>
      <c r="CE1285" s="62">
        <f t="shared" ref="CE1285:CL1285" ca="1" si="1626">-CE1277</f>
        <v>-1.0314605920288511E+241</v>
      </c>
      <c r="CF1285" s="62">
        <f t="shared" ca="1" si="1626"/>
        <v>-2.0893785272142029E+244</v>
      </c>
      <c r="CG1285" s="62">
        <f t="shared" ca="1" si="1626"/>
        <v>-4.1672805490068447E+247</v>
      </c>
      <c r="CH1285" s="62">
        <f t="shared" ca="1" si="1626"/>
        <v>-8.1862494453579558E+250</v>
      </c>
      <c r="CI1285" s="62">
        <f t="shared" ca="1" si="1626"/>
        <v>-1.5842734075312191E+254</v>
      </c>
      <c r="CJ1285" s="62">
        <f t="shared" ca="1" si="1626"/>
        <v>-3.0213209107452917E+257</v>
      </c>
      <c r="CK1285" s="62">
        <f t="shared" ca="1" si="1626"/>
        <v>-5.6792027639578271E+260</v>
      </c>
      <c r="CL1285" s="62">
        <f t="shared" ca="1" si="1626"/>
        <v>-1.0524428006611074E+264</v>
      </c>
      <c r="CO1285" s="62">
        <f ca="1">-CO1277</f>
        <v>703.3270978400767</v>
      </c>
      <c r="CP1285" s="62">
        <f t="shared" ref="CP1285:DK1285" ca="1" si="1627">-CP1277</f>
        <v>1757.1692826947335</v>
      </c>
      <c r="CQ1285" s="62">
        <f t="shared" ca="1" si="1627"/>
        <v>3273.5976104950701</v>
      </c>
      <c r="CR1285" s="62">
        <f t="shared" ca="1" si="1627"/>
        <v>3957.7558771685281</v>
      </c>
      <c r="CS1285" s="62">
        <f t="shared" ca="1" si="1627"/>
        <v>3606.9758327171207</v>
      </c>
      <c r="CT1285" s="62">
        <f t="shared" ca="1" si="1627"/>
        <v>349.04152107561163</v>
      </c>
      <c r="CU1285" s="62">
        <f t="shared" ca="1" si="1627"/>
        <v>-2616.0356152086724</v>
      </c>
      <c r="CV1285" s="62">
        <f t="shared" ca="1" si="1627"/>
        <v>-4089.6698753108058</v>
      </c>
      <c r="CW1285" s="62">
        <f t="shared" ca="1" si="1627"/>
        <v>-3460.9953573047183</v>
      </c>
      <c r="CX1285" s="62">
        <f t="shared" ca="1" si="1627"/>
        <v>-937.81087485058231</v>
      </c>
      <c r="CY1285" s="62">
        <f t="shared" ca="1" si="1627"/>
        <v>2548.4137990665304</v>
      </c>
      <c r="CZ1285" s="62">
        <f t="shared" ca="1" si="1627"/>
        <v>3575.4321055558903</v>
      </c>
      <c r="DA1285" s="62">
        <f t="shared" ca="1" si="1627"/>
        <v>3206.2715234816087</v>
      </c>
      <c r="DB1285" s="62">
        <f t="shared" ca="1" si="1627"/>
        <v>1055.6031944306928</v>
      </c>
      <c r="DC1285" s="62">
        <f t="shared" ca="1" si="1627"/>
        <v>-1620.9423519216853</v>
      </c>
      <c r="DD1285" s="62">
        <f t="shared" ca="1" si="1627"/>
        <v>-3313.8867216628041</v>
      </c>
      <c r="DE1285" s="62">
        <f t="shared" ca="1" si="1627"/>
        <v>-3217.8505910790495</v>
      </c>
      <c r="DF1285" s="62">
        <f t="shared" ca="1" si="1627"/>
        <v>-1411.7670505420747</v>
      </c>
      <c r="DG1285" s="62">
        <f t="shared" ca="1" si="1627"/>
        <v>1095.3397005695456</v>
      </c>
      <c r="DH1285" s="62">
        <f t="shared" ca="1" si="1627"/>
        <v>2943.0877899844254</v>
      </c>
      <c r="DI1285" s="62">
        <f t="shared" ca="1" si="1627"/>
        <v>3173.8138960180158</v>
      </c>
      <c r="DJ1285" s="62">
        <f t="shared" ca="1" si="1627"/>
        <v>1711.2894656619274</v>
      </c>
      <c r="DK1285" s="62">
        <f t="shared" ca="1" si="1627"/>
        <v>-617.96233058127416</v>
      </c>
      <c r="DL1285" s="62">
        <f t="shared" ref="DL1285" ca="1" si="1628">-DL1277</f>
        <v>-2550.0191119214819</v>
      </c>
    </row>
    <row r="1286" spans="1:116" x14ac:dyDescent="0.4">
      <c r="A1286" s="100"/>
      <c r="B1286" s="300"/>
      <c r="C1286" s="300"/>
      <c r="D1286" t="s">
        <v>771</v>
      </c>
      <c r="E1286" t="str">
        <f t="shared" si="1589"/>
        <v>1286 LAMORTR-S</v>
      </c>
      <c r="F1286" s="27"/>
      <c r="G1286" s="125"/>
      <c r="R1286"/>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c r="BP1286" s="1"/>
      <c r="BQ1286" s="1"/>
      <c r="BR1286" s="1"/>
      <c r="BS1286" s="1"/>
      <c r="BT1286" s="1"/>
      <c r="BU1286" s="1"/>
      <c r="BV1286" s="1"/>
      <c r="BW1286" s="1"/>
      <c r="BX1286" s="1"/>
      <c r="BY1286" s="1"/>
      <c r="BZ1286" s="1"/>
      <c r="CA1286" s="1"/>
      <c r="CB1286" s="1"/>
      <c r="CC1286" s="1"/>
      <c r="CD1286" s="1"/>
      <c r="CE1286" s="1"/>
      <c r="CF1286" s="1"/>
      <c r="CG1286" s="1"/>
      <c r="CH1286" s="1"/>
      <c r="CI1286" s="1"/>
      <c r="CJ1286" s="1"/>
      <c r="CK1286" s="1"/>
      <c r="CL1286" s="1"/>
      <c r="CO1286" s="1"/>
      <c r="CP1286" s="1"/>
      <c r="CQ1286" s="1"/>
      <c r="CR1286" s="1"/>
      <c r="CS1286" s="1"/>
      <c r="CT1286" s="1"/>
      <c r="CU1286" s="1"/>
      <c r="CV1286" s="1"/>
      <c r="CW1286" s="1"/>
      <c r="CX1286" s="1"/>
      <c r="CY1286" s="1"/>
      <c r="CZ1286" s="1"/>
      <c r="DA1286" s="1"/>
      <c r="DB1286" s="1"/>
      <c r="DC1286" s="1"/>
      <c r="DD1286" s="1"/>
      <c r="DE1286" s="1"/>
      <c r="DF1286" s="1"/>
      <c r="DG1286" s="1"/>
      <c r="DH1286" s="1"/>
      <c r="DI1286" s="1"/>
      <c r="DJ1286" s="1"/>
      <c r="DK1286" s="1"/>
      <c r="DL1286" s="1"/>
    </row>
    <row r="1287" spans="1:116" x14ac:dyDescent="0.4">
      <c r="A1287" s="99"/>
      <c r="B1287" s="57"/>
      <c r="D1287" t="s">
        <v>771</v>
      </c>
      <c r="E1287" t="str">
        <f t="shared" si="1589"/>
        <v>1287 LAMORTR-S</v>
      </c>
      <c r="G1287" s="95" t="s">
        <v>291</v>
      </c>
      <c r="R1287"/>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c r="CB1287" s="1"/>
      <c r="CC1287" s="1"/>
      <c r="CD1287" s="1"/>
      <c r="CE1287" s="1"/>
      <c r="CF1287" s="1"/>
      <c r="CG1287" s="1"/>
      <c r="CH1287" s="1"/>
      <c r="CI1287" s="1"/>
      <c r="CJ1287" s="1"/>
      <c r="CK1287" s="1"/>
      <c r="CL1287" s="1"/>
      <c r="CO1287" s="1"/>
      <c r="CP1287" s="1"/>
      <c r="CQ1287" s="1"/>
      <c r="CR1287" s="1"/>
      <c r="CS1287" s="1"/>
      <c r="CT1287" s="1"/>
      <c r="CU1287" s="1"/>
      <c r="CV1287" s="1"/>
      <c r="CW1287" s="1"/>
      <c r="CX1287" s="1"/>
      <c r="CY1287" s="1"/>
      <c r="CZ1287" s="1"/>
      <c r="DA1287" s="1"/>
      <c r="DB1287" s="1"/>
      <c r="DC1287" s="1"/>
      <c r="DD1287" s="1"/>
      <c r="DE1287" s="1"/>
      <c r="DF1287" s="1"/>
      <c r="DG1287" s="1"/>
      <c r="DH1287" s="1"/>
      <c r="DI1287" s="1"/>
      <c r="DJ1287" s="1"/>
      <c r="DK1287" s="1"/>
      <c r="DL1287" s="1"/>
    </row>
    <row r="1288" spans="1:116" x14ac:dyDescent="0.4">
      <c r="D1288" t="s">
        <v>771</v>
      </c>
      <c r="E1288" s="8" t="str">
        <f t="shared" si="1589"/>
        <v>1288 LAMORTR-S</v>
      </c>
      <c r="G1288" s="158" t="s">
        <v>292</v>
      </c>
      <c r="J1288"/>
      <c r="K1288" s="81">
        <f t="shared" ref="K1288:P1289" ca="1" si="1629">SUMIF($3:$3,K$2,1288:1288)</f>
        <v>-8439.9251740809214</v>
      </c>
      <c r="L1288" s="81">
        <f t="shared" ca="1" si="1629"/>
        <v>-8439.9251740809214</v>
      </c>
      <c r="M1288" s="81">
        <f t="shared" ca="1" si="1629"/>
        <v>-8439.9251740809214</v>
      </c>
      <c r="N1288" s="81">
        <f t="shared" ca="1" si="1629"/>
        <v>-8439.9251740809214</v>
      </c>
      <c r="O1288" s="81">
        <f t="shared" ca="1" si="1629"/>
        <v>-8439.9251740809214</v>
      </c>
      <c r="P1288" s="81">
        <f t="shared" ca="1" si="1629"/>
        <v>-8439.9251740809214</v>
      </c>
      <c r="R1288" s="53"/>
      <c r="S1288" s="94">
        <f ca="1">+PMT($H1267/12,$H1266,S1275+S1276+S1274,0)</f>
        <v>-703.3270978400767</v>
      </c>
      <c r="T1288" s="94">
        <f t="shared" ref="T1288:AY1288" ca="1" si="1630">+PMT($H1267/12,$H1266,T1275+T1276,0)</f>
        <v>-703.3270978400767</v>
      </c>
      <c r="U1288" s="94">
        <f t="shared" ca="1" si="1630"/>
        <v>-703.3270978400767</v>
      </c>
      <c r="V1288" s="94">
        <f t="shared" ca="1" si="1630"/>
        <v>-703.3270978400767</v>
      </c>
      <c r="W1288" s="94">
        <f t="shared" ca="1" si="1630"/>
        <v>-703.3270978400767</v>
      </c>
      <c r="X1288" s="94">
        <f t="shared" ca="1" si="1630"/>
        <v>-703.3270978400767</v>
      </c>
      <c r="Y1288" s="94">
        <f t="shared" ca="1" si="1630"/>
        <v>-703.3270978400767</v>
      </c>
      <c r="Z1288" s="94">
        <f t="shared" ca="1" si="1630"/>
        <v>-703.3270978400767</v>
      </c>
      <c r="AA1288" s="94">
        <f t="shared" ca="1" si="1630"/>
        <v>-703.3270978400767</v>
      </c>
      <c r="AB1288" s="94">
        <f t="shared" ca="1" si="1630"/>
        <v>-703.3270978400767</v>
      </c>
      <c r="AC1288" s="94">
        <f t="shared" ca="1" si="1630"/>
        <v>-703.3270978400767</v>
      </c>
      <c r="AD1288" s="94">
        <f t="shared" ca="1" si="1630"/>
        <v>-703.3270978400767</v>
      </c>
      <c r="AE1288" s="94">
        <f t="shared" ca="1" si="1630"/>
        <v>-703.3270978400767</v>
      </c>
      <c r="AF1288" s="94">
        <f t="shared" ca="1" si="1630"/>
        <v>-703.3270978400767</v>
      </c>
      <c r="AG1288" s="94">
        <f t="shared" ca="1" si="1630"/>
        <v>-703.3270978400767</v>
      </c>
      <c r="AH1288" s="94">
        <f t="shared" ca="1" si="1630"/>
        <v>-703.3270978400767</v>
      </c>
      <c r="AI1288" s="94">
        <f t="shared" ca="1" si="1630"/>
        <v>-703.3270978400767</v>
      </c>
      <c r="AJ1288" s="94">
        <f t="shared" ca="1" si="1630"/>
        <v>-703.3270978400767</v>
      </c>
      <c r="AK1288" s="94">
        <f t="shared" ca="1" si="1630"/>
        <v>-703.3270978400767</v>
      </c>
      <c r="AL1288" s="94">
        <f t="shared" ca="1" si="1630"/>
        <v>-703.3270978400767</v>
      </c>
      <c r="AM1288" s="94">
        <f t="shared" ca="1" si="1630"/>
        <v>-703.3270978400767</v>
      </c>
      <c r="AN1288" s="94">
        <f t="shared" ca="1" si="1630"/>
        <v>-703.3270978400767</v>
      </c>
      <c r="AO1288" s="94">
        <f t="shared" ca="1" si="1630"/>
        <v>-703.3270978400767</v>
      </c>
      <c r="AP1288" s="94">
        <f t="shared" ca="1" si="1630"/>
        <v>-703.3270978400767</v>
      </c>
      <c r="AQ1288" s="94">
        <f t="shared" ca="1" si="1630"/>
        <v>-703.3270978400767</v>
      </c>
      <c r="AR1288" s="94">
        <f t="shared" ca="1" si="1630"/>
        <v>-703.3270978400767</v>
      </c>
      <c r="AS1288" s="94">
        <f t="shared" ca="1" si="1630"/>
        <v>-703.3270978400767</v>
      </c>
      <c r="AT1288" s="94">
        <f t="shared" ca="1" si="1630"/>
        <v>-703.3270978400767</v>
      </c>
      <c r="AU1288" s="94">
        <f t="shared" ca="1" si="1630"/>
        <v>-703.3270978400767</v>
      </c>
      <c r="AV1288" s="94">
        <f t="shared" ca="1" si="1630"/>
        <v>-703.3270978400767</v>
      </c>
      <c r="AW1288" s="94">
        <f t="shared" ca="1" si="1630"/>
        <v>-703.3270978400767</v>
      </c>
      <c r="AX1288" s="94">
        <f t="shared" ca="1" si="1630"/>
        <v>-703.3270978400767</v>
      </c>
      <c r="AY1288" s="94">
        <f t="shared" ca="1" si="1630"/>
        <v>-703.3270978400767</v>
      </c>
      <c r="AZ1288" s="94">
        <f t="shared" ref="AZ1288:CE1288" ca="1" si="1631">+PMT($H1267/12,$H1266,AZ1275+AZ1276,0)</f>
        <v>-703.3270978400767</v>
      </c>
      <c r="BA1288" s="94">
        <f t="shared" ca="1" si="1631"/>
        <v>-703.3270978400767</v>
      </c>
      <c r="BB1288" s="94">
        <f t="shared" ca="1" si="1631"/>
        <v>-703.3270978400767</v>
      </c>
      <c r="BC1288" s="94">
        <f t="shared" ca="1" si="1631"/>
        <v>-703.3270978400767</v>
      </c>
      <c r="BD1288" s="94">
        <f t="shared" ca="1" si="1631"/>
        <v>-703.3270978400767</v>
      </c>
      <c r="BE1288" s="94">
        <f t="shared" ca="1" si="1631"/>
        <v>-703.3270978400767</v>
      </c>
      <c r="BF1288" s="94">
        <f t="shared" ca="1" si="1631"/>
        <v>-703.3270978400767</v>
      </c>
      <c r="BG1288" s="94">
        <f t="shared" ca="1" si="1631"/>
        <v>-703.3270978400767</v>
      </c>
      <c r="BH1288" s="94">
        <f t="shared" ca="1" si="1631"/>
        <v>-703.3270978400767</v>
      </c>
      <c r="BI1288" s="94">
        <f t="shared" ca="1" si="1631"/>
        <v>-703.3270978400767</v>
      </c>
      <c r="BJ1288" s="94">
        <f t="shared" ca="1" si="1631"/>
        <v>-703.3270978400767</v>
      </c>
      <c r="BK1288" s="94">
        <f t="shared" ca="1" si="1631"/>
        <v>-703.3270978400767</v>
      </c>
      <c r="BL1288" s="94">
        <f t="shared" ca="1" si="1631"/>
        <v>-703.3270978400767</v>
      </c>
      <c r="BM1288" s="94">
        <f t="shared" ca="1" si="1631"/>
        <v>-703.3270978400767</v>
      </c>
      <c r="BN1288" s="94">
        <f t="shared" ca="1" si="1631"/>
        <v>-703.3270978400767</v>
      </c>
      <c r="BO1288" s="94">
        <f t="shared" ca="1" si="1631"/>
        <v>-703.3270978400767</v>
      </c>
      <c r="BP1288" s="94">
        <f t="shared" ca="1" si="1631"/>
        <v>-703.3270978400767</v>
      </c>
      <c r="BQ1288" s="94">
        <f t="shared" ca="1" si="1631"/>
        <v>-703.3270978400767</v>
      </c>
      <c r="BR1288" s="94">
        <f t="shared" ca="1" si="1631"/>
        <v>-703.3270978400767</v>
      </c>
      <c r="BS1288" s="94">
        <f t="shared" ca="1" si="1631"/>
        <v>-703.3270978400767</v>
      </c>
      <c r="BT1288" s="94">
        <f t="shared" ca="1" si="1631"/>
        <v>-703.3270978400767</v>
      </c>
      <c r="BU1288" s="94">
        <f t="shared" ca="1" si="1631"/>
        <v>-703.3270978400767</v>
      </c>
      <c r="BV1288" s="94">
        <f t="shared" ca="1" si="1631"/>
        <v>-703.3270978400767</v>
      </c>
      <c r="BW1288" s="94">
        <f t="shared" ca="1" si="1631"/>
        <v>-703.3270978400767</v>
      </c>
      <c r="BX1288" s="94">
        <f t="shared" ca="1" si="1631"/>
        <v>-703.3270978400767</v>
      </c>
      <c r="BY1288" s="94">
        <f t="shared" ca="1" si="1631"/>
        <v>-703.3270978400767</v>
      </c>
      <c r="BZ1288" s="94">
        <f t="shared" ca="1" si="1631"/>
        <v>-703.3270978400767</v>
      </c>
      <c r="CA1288" s="94">
        <f t="shared" ca="1" si="1631"/>
        <v>-703.3270978400767</v>
      </c>
      <c r="CB1288" s="94">
        <f t="shared" ca="1" si="1631"/>
        <v>-703.3270978400767</v>
      </c>
      <c r="CC1288" s="94">
        <f t="shared" ca="1" si="1631"/>
        <v>-703.3270978400767</v>
      </c>
      <c r="CD1288" s="94">
        <f t="shared" ca="1" si="1631"/>
        <v>-703.3270978400767</v>
      </c>
      <c r="CE1288" s="94">
        <f t="shared" ca="1" si="1631"/>
        <v>-703.3270978400767</v>
      </c>
      <c r="CF1288" s="94">
        <f t="shared" ref="CF1288:CL1288" ca="1" si="1632">+PMT($H1267/12,$H1266,CF1275+CF1276,0)</f>
        <v>-703.3270978400767</v>
      </c>
      <c r="CG1288" s="94">
        <f t="shared" ca="1" si="1632"/>
        <v>-703.3270978400767</v>
      </c>
      <c r="CH1288" s="94">
        <f t="shared" ca="1" si="1632"/>
        <v>-703.3270978400767</v>
      </c>
      <c r="CI1288" s="94">
        <f t="shared" ca="1" si="1632"/>
        <v>-703.3270978400767</v>
      </c>
      <c r="CJ1288" s="94">
        <f t="shared" ca="1" si="1632"/>
        <v>-703.3270978400767</v>
      </c>
      <c r="CK1288" s="94">
        <f t="shared" ca="1" si="1632"/>
        <v>-703.3270978400767</v>
      </c>
      <c r="CL1288" s="94">
        <f t="shared" ca="1" si="1632"/>
        <v>-703.3270978400767</v>
      </c>
      <c r="CN1288" s="80"/>
      <c r="CO1288" s="94">
        <f t="shared" ref="CO1288:CX1288" si="1633">+PMT($H1267/CO$5,$H1266/12*4,CO1274+CO1276,0)</f>
        <v>0</v>
      </c>
      <c r="CP1288" s="94">
        <f t="shared" ca="1" si="1633"/>
        <v>-1939.5861052487317</v>
      </c>
      <c r="CQ1288" s="94">
        <f t="shared" ca="1" si="1633"/>
        <v>-1472.499095732968</v>
      </c>
      <c r="CR1288" s="94">
        <f t="shared" ca="1" si="1633"/>
        <v>-602.3183264110811</v>
      </c>
      <c r="CS1288" s="94">
        <f t="shared" ca="1" si="1633"/>
        <v>449.72394138062049</v>
      </c>
      <c r="CT1288" s="94">
        <f t="shared" ca="1" si="1633"/>
        <v>1408.5226022107051</v>
      </c>
      <c r="CU1288" s="94">
        <f t="shared" ca="1" si="1633"/>
        <v>1501.3040785782064</v>
      </c>
      <c r="CV1288" s="94">
        <f t="shared" ca="1" si="1633"/>
        <v>805.91504331083524</v>
      </c>
      <c r="CW1288" s="94">
        <f t="shared" ca="1" si="1633"/>
        <v>-281.19232350823688</v>
      </c>
      <c r="CX1288" s="94">
        <f t="shared" ca="1" si="1633"/>
        <v>-1201.1867641760489</v>
      </c>
      <c r="CY1288" s="94">
        <f ca="1">+PMT($H1267/CL$5,$H1266/12*4,CY1274+CY1276,0)</f>
        <v>-1392.6990723961781</v>
      </c>
      <c r="CZ1288" s="94">
        <f t="shared" ref="CZ1288:DL1288" ca="1" si="1634">+PMT($H1267/CZ$5,$H1266/12*4,CZ1274+CZ1276,0)</f>
        <v>-773.05971301585396</v>
      </c>
      <c r="DA1288" s="94">
        <f t="shared" ca="1" si="1634"/>
        <v>177.3540612049419</v>
      </c>
      <c r="DB1288" s="94">
        <f t="shared" ca="1" si="1634"/>
        <v>1029.638352961907</v>
      </c>
      <c r="DC1288" s="94">
        <f t="shared" ca="1" si="1634"/>
        <v>1310.2365538169674</v>
      </c>
      <c r="DD1288" s="94">
        <f t="shared" ca="1" si="1634"/>
        <v>879.36109792722311</v>
      </c>
      <c r="DE1288" s="94">
        <f t="shared" ca="1" si="1634"/>
        <v>-1.5292374203829713</v>
      </c>
      <c r="DF1288" s="94">
        <f t="shared" ca="1" si="1634"/>
        <v>-856.89145235204387</v>
      </c>
      <c r="DG1288" s="94">
        <f t="shared" ca="1" si="1634"/>
        <v>-1232.1643735582049</v>
      </c>
      <c r="DH1288" s="94">
        <f t="shared" ca="1" si="1634"/>
        <v>-941.00349897341823</v>
      </c>
      <c r="DI1288" s="94">
        <f t="shared" ca="1" si="1634"/>
        <v>-158.67814870436263</v>
      </c>
      <c r="DJ1288" s="94">
        <f t="shared" ca="1" si="1634"/>
        <v>684.97832540449497</v>
      </c>
      <c r="DK1288" s="94">
        <f t="shared" ca="1" si="1634"/>
        <v>1139.8696593265447</v>
      </c>
      <c r="DL1288" s="94">
        <f t="shared" ca="1" si="1634"/>
        <v>975.60422410225749</v>
      </c>
    </row>
    <row r="1289" spans="1:116" x14ac:dyDescent="0.4">
      <c r="D1289" t="s">
        <v>771</v>
      </c>
      <c r="E1289" s="8" t="str">
        <f t="shared" si="1589"/>
        <v>1289 LAMORTR-S</v>
      </c>
      <c r="G1289" s="126" t="s">
        <v>293</v>
      </c>
      <c r="H1289" s="27"/>
      <c r="J1289"/>
      <c r="K1289" s="340">
        <f ca="1">SUMIF($4:$4,K$2,1289:1289)</f>
        <v>1.5772568790392158E+51</v>
      </c>
      <c r="L1289" s="340">
        <f t="shared" ref="L1289:P1289" ca="1" si="1635">SUMIF($4:$4,L$2,1289:1289)</f>
        <v>-4.9355004203050529E+97</v>
      </c>
      <c r="M1289" s="340">
        <f t="shared" ca="1" si="1635"/>
        <v>-2.134840116247506E+141</v>
      </c>
      <c r="N1289" s="340">
        <f t="shared" ca="1" si="1635"/>
        <v>3.4145989028969108E+183</v>
      </c>
      <c r="O1289" s="340">
        <f t="shared" ca="1" si="1635"/>
        <v>2.3680114078062502E+224</v>
      </c>
      <c r="P1289" s="340">
        <f t="shared" ca="1" si="1635"/>
        <v>1.0524380755806636E+264</v>
      </c>
      <c r="R1289" s="28"/>
      <c r="S1289" s="93" cm="1">
        <f t="array" aca="1" ref="S1289" ca="1">SUM(INDEX(1285:1285,1,MAX(COLUMN($R:$R),COLUMN()-($H1266-1))):S1288)</f>
        <v>-66.666666666666629</v>
      </c>
      <c r="T1289" s="93" cm="1">
        <f t="array" aca="1" ref="T1289" ca="1">SUM(INDEX(1285:1285,1,MAX(COLUMN($R:$R),COLUMN()-($H1266-1))):T1288)</f>
        <v>-353643281.06649512</v>
      </c>
      <c r="U1289" s="93" cm="1">
        <f t="array" aca="1" ref="U1289" ca="1">SUM(INDEX(1285:1285,1,MAX(COLUMN($R:$R),COLUMN()-($H1266-1))):U1288)</f>
        <v>-21644723530481.398</v>
      </c>
      <c r="V1289" s="93" cm="1">
        <f t="array" aca="1" ref="V1289" ca="1">SUM(INDEX(1285:1285,1,MAX(COLUMN($R:$R),COLUMN()-($H1266-1))):V1288)</f>
        <v>-7.9295756340215603E+17</v>
      </c>
      <c r="W1289" s="93" cm="1">
        <f t="array" aca="1" ref="W1289" ca="1">SUM(INDEX(1285:1285,1,MAX(COLUMN($R:$R),COLUMN()-($H1266-1))):W1288)</f>
        <v>-2.1445502899699583E+22</v>
      </c>
      <c r="X1289" s="93" cm="1">
        <f t="array" aca="1" ref="X1289" ca="1">SUM(INDEX(1285:1285,1,MAX(COLUMN($R:$R),COLUMN()-($H1266-1))):X1288)</f>
        <v>-4.6055287766924314E+26</v>
      </c>
      <c r="Y1289" s="93" cm="1">
        <f t="array" aca="1" ref="Y1289" ca="1">SUM(INDEX(1285:1285,1,MAX(COLUMN($R:$R),COLUMN()-($H1266-1))):Y1288)</f>
        <v>-8.1761284460662055E+30</v>
      </c>
      <c r="Z1289" s="93" cm="1">
        <f t="array" aca="1" ref="Z1289" ca="1">SUM(INDEX(1285:1285,1,MAX(COLUMN($R:$R),COLUMN()-($H1266-1))):Z1288)</f>
        <v>-1.2314961687143917E+35</v>
      </c>
      <c r="AA1289" s="93" cm="1">
        <f t="array" aca="1" ref="AA1289" ca="1">SUM(INDEX(1285:1285,1,MAX(COLUMN($R:$R),COLUMN()-($H1266-1))):AA1288)</f>
        <v>-1.6013737314496701E+39</v>
      </c>
      <c r="AB1289" s="93" cm="1">
        <f t="array" aca="1" ref="AB1289" ca="1">SUM(INDEX(1285:1285,1,MAX(COLUMN($R:$R),COLUMN()-($H1266-1))):AB1288)</f>
        <v>-1.8176202653493461E+43</v>
      </c>
      <c r="AC1289" s="93" cm="1">
        <f t="array" aca="1" ref="AC1289" ca="1">SUM(INDEX(1285:1285,1,MAX(COLUMN($R:$R),COLUMN()-($H1266-1))):AC1288)</f>
        <v>-1.8099047088936056E+47</v>
      </c>
      <c r="AD1289" s="93" cm="1">
        <f t="array" aca="1" ref="AD1289" ca="1">SUM(INDEX(1285:1285,1,MAX(COLUMN($R:$R),COLUMN()-($H1266-1))):AD1288)</f>
        <v>-1.5774393771557399E+51</v>
      </c>
      <c r="AE1289" s="93" cm="1">
        <f t="array" aca="1" ref="AE1289" ca="1">SUM(INDEX(1285:1285,1,MAX(COLUMN($R:$R),COLUMN()-($H1266-1))):AE1288)</f>
        <v>-1.18572072995186E+55</v>
      </c>
      <c r="AF1289" s="93" cm="1">
        <f t="array" aca="1" ref="AF1289" ca="1">SUM(INDEX(1285:1285,1,MAX(COLUMN($R:$R),COLUMN()-($H1266-1))):AF1288)</f>
        <v>-7.3530472140449307E+58</v>
      </c>
      <c r="AG1289" s="93" cm="1">
        <f t="array" aca="1" ref="AG1289" ca="1">SUM(INDEX(1285:1285,1,MAX(COLUMN($R:$R),COLUMN()-($H1266-1))):AG1288)</f>
        <v>-3.222517171967453E+62</v>
      </c>
      <c r="AH1289" s="93" cm="1">
        <f t="array" aca="1" ref="AH1289" ca="1">SUM(INDEX(1285:1285,1,MAX(COLUMN($R:$R),COLUMN()-($H1266-1))):AH1288)</f>
        <v>-9.5469152732676653E+64</v>
      </c>
      <c r="AI1289" s="93" cm="1">
        <f t="array" aca="1" ref="AI1289" ca="1">SUM(INDEX(1285:1285,1,MAX(COLUMN($R:$R),COLUMN()-($H1266-1))):AI1288)</f>
        <v>1.8175956152693027E+70</v>
      </c>
      <c r="AJ1289" s="93" cm="1">
        <f t="array" aca="1" ref="AJ1289" ca="1">SUM(INDEX(1285:1285,1,MAX(COLUMN($R:$R),COLUMN()-($H1266-1))):AJ1288)</f>
        <v>2.645586119350147E+74</v>
      </c>
      <c r="AK1289" s="93" cm="1">
        <f t="array" aca="1" ref="AK1289" ca="1">SUM(INDEX(1285:1285,1,MAX(COLUMN($R:$R),COLUMN()-($H1266-1))):AK1288)</f>
        <v>2.6982035325325075E+78</v>
      </c>
      <c r="AL1289" s="93" cm="1">
        <f t="array" aca="1" ref="AL1289" ca="1">SUM(INDEX(1285:1285,1,MAX(COLUMN($R:$R),COLUMN()-($H1266-1))):AL1288)</f>
        <v>2.3152410652542863E+82</v>
      </c>
      <c r="AM1289" s="93" cm="1">
        <f t="array" aca="1" ref="AM1289" ca="1">SUM(INDEX(1285:1285,1,MAX(COLUMN($R:$R),COLUMN()-($H1266-1))):AM1288)</f>
        <v>1.7711229786709264E+86</v>
      </c>
      <c r="AN1289" s="93" cm="1">
        <f t="array" aca="1" ref="AN1289" ca="1">SUM(INDEX(1285:1285,1,MAX(COLUMN($R:$R),COLUMN()-($H1266-1))):AN1288)</f>
        <v>1.2406890783572926E+90</v>
      </c>
      <c r="AO1289" s="93" cm="1">
        <f t="array" aca="1" ref="AO1289" ca="1">SUM(INDEX(1285:1285,1,MAX(COLUMN($R:$R),COLUMN()-($H1266-1))):AO1288)</f>
        <v>8.0789751482700801E+93</v>
      </c>
      <c r="AP1289" s="93" cm="1">
        <f t="array" aca="1" ref="AP1289" ca="1">SUM(INDEX(1285:1285,1,MAX(COLUMN($R:$R),COLUMN()-($H1266-1))):AP1288)</f>
        <v>4.9363150461475072E+97</v>
      </c>
      <c r="AQ1289" s="93" cm="1">
        <f t="array" aca="1" ref="AQ1289" ca="1">SUM(INDEX(1285:1285,1,MAX(COLUMN($R:$R),COLUMN()-($H1266-1))):AQ1288)</f>
        <v>2.8476577832853185E+101</v>
      </c>
      <c r="AR1289" s="93" cm="1">
        <f t="array" aca="1" ref="AR1289" ca="1">SUM(INDEX(1285:1285,1,MAX(COLUMN($R:$R),COLUMN()-($H1266-1))):AR1288)</f>
        <v>1.5573453865804197E+105</v>
      </c>
      <c r="AS1289" s="93" cm="1">
        <f t="array" aca="1" ref="AS1289" ca="1">SUM(INDEX(1285:1285,1,MAX(COLUMN($R:$R),COLUMN()-($H1266-1))):AS1288)</f>
        <v>8.0947423787341117E+108</v>
      </c>
      <c r="AT1289" s="93" cm="1">
        <f t="array" aca="1" ref="AT1289" ca="1">SUM(INDEX(1285:1285,1,MAX(COLUMN($R:$R),COLUMN()-($H1266-1))):AT1288)</f>
        <v>4.0043619744503354E+112</v>
      </c>
      <c r="AU1289" s="93" cm="1">
        <f t="array" aca="1" ref="AU1289" ca="1">SUM(INDEX(1285:1285,1,MAX(COLUMN($R:$R),COLUMN()-($H1266-1))):AU1288)</f>
        <v>1.8860454693120689E+116</v>
      </c>
      <c r="AV1289" s="93" cm="1">
        <f t="array" aca="1" ref="AV1289" ca="1">SUM(INDEX(1285:1285,1,MAX(COLUMN($R:$R),COLUMN()-($H1266-1))):AV1288)</f>
        <v>8.4546226373856825E+119</v>
      </c>
      <c r="AW1289" s="93" cm="1">
        <f t="array" aca="1" ref="AW1289" ca="1">SUM(INDEX(1285:1285,1,MAX(COLUMN($R:$R),COLUMN()-($H1266-1))):AW1288)</f>
        <v>3.6032442108224407E+123</v>
      </c>
      <c r="AX1289" s="93" cm="1">
        <f t="array" aca="1" ref="AX1289" ca="1">SUM(INDEX(1285:1285,1,MAX(COLUMN($R:$R),COLUMN()-($H1266-1))):AX1288)</f>
        <v>1.4574019022736255E+127</v>
      </c>
      <c r="AY1289" s="93" cm="1">
        <f t="array" aca="1" ref="AY1289" ca="1">SUM(INDEX(1285:1285,1,MAX(COLUMN($R:$R),COLUMN()-($H1266-1))):AY1288)</f>
        <v>5.5795563441502796E+130</v>
      </c>
      <c r="AZ1289" s="93" cm="1">
        <f t="array" aca="1" ref="AZ1289" ca="1">SUM(INDEX(1285:1285,1,MAX(COLUMN($R:$R),COLUMN()-($H1266-1))):AZ1288)</f>
        <v>2.0138774999673006E+134</v>
      </c>
      <c r="BA1289" s="93" cm="1">
        <f t="array" aca="1" ref="BA1289" ca="1">SUM(INDEX(1285:1285,1,MAX(COLUMN($R:$R),COLUMN()-($H1266-1))):BA1288)</f>
        <v>6.8105613225842347E+137</v>
      </c>
      <c r="BB1289" s="93" cm="1">
        <f t="array" aca="1" ref="BB1289" ca="1">SUM(INDEX(1285:1285,1,MAX(COLUMN($R:$R),COLUMN()-($H1266-1))):BB1288)</f>
        <v>2.135526841110414E+141</v>
      </c>
      <c r="BC1289" s="93" cm="1">
        <f t="array" aca="1" ref="BC1289" ca="1">SUM(INDEX(1285:1285,1,MAX(COLUMN($R:$R),COLUMN()-($H1266-1))):BC1288)</f>
        <v>6.0885842303342965E+144</v>
      </c>
      <c r="BD1289" s="93" cm="1">
        <f t="array" aca="1" ref="BD1289" ca="1">SUM(INDEX(1285:1285,1,MAX(COLUMN($R:$R),COLUMN()-($H1266-1))):BD1288)</f>
        <v>1.5125158979084346E+148</v>
      </c>
      <c r="BE1289" s="93" cm="1">
        <f t="array" aca="1" ref="BE1289" ca="1">SUM(INDEX(1285:1285,1,MAX(COLUMN($R:$R),COLUMN()-($H1266-1))):BE1288)</f>
        <v>2.8913998102510686E+151</v>
      </c>
      <c r="BF1289" s="93" cm="1">
        <f t="array" aca="1" ref="BF1289" ca="1">SUM(INDEX(1285:1285,1,MAX(COLUMN($R:$R),COLUMN()-($H1266-1))):BF1288)</f>
        <v>1.7554871155685395E+154</v>
      </c>
      <c r="BG1289" s="93" cm="1">
        <f t="array" aca="1" ref="BG1289" ca="1">SUM(INDEX(1285:1285,1,MAX(COLUMN($R:$R),COLUMN()-($H1266-1))):BG1288)</f>
        <v>-2.0188329963952396E+158</v>
      </c>
      <c r="BH1289" s="93" cm="1">
        <f t="array" aca="1" ref="BH1289" ca="1">SUM(INDEX(1285:1285,1,MAX(COLUMN($R:$R),COLUMN()-($H1266-1))):BH1288)</f>
        <v>-1.4519822353811347E+162</v>
      </c>
      <c r="BI1289" s="93" cm="1">
        <f t="array" aca="1" ref="BI1289" ca="1">SUM(INDEX(1285:1285,1,MAX(COLUMN($R:$R),COLUMN()-($H1266-1))):BI1288)</f>
        <v>-6.9306755928982471E+165</v>
      </c>
      <c r="BJ1289" s="93" cm="1">
        <f t="array" aca="1" ref="BJ1289" ca="1">SUM(INDEX(1285:1285,1,MAX(COLUMN($R:$R),COLUMN()-($H1266-1))):BJ1288)</f>
        <v>-2.7969681580905033E+169</v>
      </c>
      <c r="BK1289" s="93" cm="1">
        <f t="array" aca="1" ref="BK1289" ca="1">SUM(INDEX(1285:1285,1,MAX(COLUMN($R:$R),COLUMN()-($H1266-1))):BK1288)</f>
        <v>-1.0207342182446494E+173</v>
      </c>
      <c r="BL1289" s="93" cm="1">
        <f t="array" aca="1" ref="BL1289" ca="1">SUM(INDEX(1285:1285,1,MAX(COLUMN($R:$R),COLUMN()-($H1266-1))):BL1288)</f>
        <v>-3.4678088272429066E+176</v>
      </c>
      <c r="BM1289" s="93" cm="1">
        <f t="array" aca="1" ref="BM1289" ca="1">SUM(INDEX(1285:1285,1,MAX(COLUMN($R:$R),COLUMN()-($H1266-1))):BM1288)</f>
        <v>-1.1139492171627605E+180</v>
      </c>
      <c r="BN1289" s="93" cm="1">
        <f t="array" aca="1" ref="BN1289" ca="1">SUM(INDEX(1285:1285,1,MAX(COLUMN($R:$R),COLUMN()-($H1266-1))):BN1288)</f>
        <v>-3.4157221234235979E+183</v>
      </c>
      <c r="BO1289" s="93" cm="1">
        <f t="array" aca="1" ref="BO1289" ca="1">SUM(INDEX(1285:1285,1,MAX(COLUMN($R:$R),COLUMN()-($H1266-1))):BO1288)</f>
        <v>-1.0062228706252933E+187</v>
      </c>
      <c r="BP1289" s="93" cm="1">
        <f t="array" aca="1" ref="BP1289" ca="1">SUM(INDEX(1285:1285,1,MAX(COLUMN($R:$R),COLUMN()-($H1266-1))):BP1288)</f>
        <v>-2.8609503797675635E+190</v>
      </c>
      <c r="BQ1289" s="93" cm="1">
        <f t="array" aca="1" ref="BQ1289" ca="1">SUM(INDEX(1285:1285,1,MAX(COLUMN($R:$R),COLUMN()-($H1266-1))):BQ1288)</f>
        <v>-7.8787137067205996E+193</v>
      </c>
      <c r="BR1289" s="93" cm="1">
        <f t="array" aca="1" ref="BR1289" ca="1">SUM(INDEX(1285:1285,1,MAX(COLUMN($R:$R),COLUMN()-($H1266-1))):BR1288)</f>
        <v>-2.1073145063363197E+197</v>
      </c>
      <c r="BS1289" s="93" cm="1">
        <f t="array" aca="1" ref="BS1289" ca="1">SUM(INDEX(1285:1285,1,MAX(COLUMN($R:$R),COLUMN()-($H1266-1))):BS1288)</f>
        <v>-5.486606317346943E+200</v>
      </c>
      <c r="BT1289" s="93" cm="1">
        <f t="array" aca="1" ref="BT1289" ca="1">SUM(INDEX(1285:1285,1,MAX(COLUMN($R:$R),COLUMN()-($H1266-1))):BT1288)</f>
        <v>-1.3930950298827066E+204</v>
      </c>
      <c r="BU1289" s="93" cm="1">
        <f t="array" aca="1" ref="BU1289" ca="1">SUM(INDEX(1285:1285,1,MAX(COLUMN($R:$R),COLUMN()-($H1266-1))):BU1288)</f>
        <v>-3.4548736350892989E+207</v>
      </c>
      <c r="BV1289" s="93" cm="1">
        <f t="array" aca="1" ref="BV1289" ca="1">SUM(INDEX(1285:1285,1,MAX(COLUMN($R:$R),COLUMN()-($H1266-1))):BV1288)</f>
        <v>-8.3796705151471613E+210</v>
      </c>
      <c r="BW1289" s="93" cm="1">
        <f t="array" aca="1" ref="BW1289" ca="1">SUM(INDEX(1285:1285,1,MAX(COLUMN($R:$R),COLUMN()-($H1266-1))):BW1288)</f>
        <v>-1.9899874824346896E+214</v>
      </c>
      <c r="BX1289" s="93" cm="1">
        <f t="array" aca="1" ref="BX1289" ca="1">SUM(INDEX(1285:1285,1,MAX(COLUMN($R:$R),COLUMN()-($H1266-1))):BX1288)</f>
        <v>-4.6314692553215418E+217</v>
      </c>
      <c r="BY1289" s="93" cm="1">
        <f t="array" aca="1" ref="BY1289" ca="1">SUM(INDEX(1285:1285,1,MAX(COLUMN($R:$R),COLUMN()-($H1266-1))):BY1288)</f>
        <v>-1.057283300044034E+221</v>
      </c>
      <c r="BZ1289" s="93" cm="1">
        <f t="array" aca="1" ref="BZ1289" ca="1">SUM(INDEX(1285:1285,1,MAX(COLUMN($R:$R),COLUMN()-($H1266-1))):BZ1288)</f>
        <v>-2.3690774863113694E+224</v>
      </c>
      <c r="CA1289" s="93" cm="1">
        <f t="array" aca="1" ref="CA1289" ca="1">SUM(INDEX(1285:1285,1,MAX(COLUMN($R:$R),COLUMN()-($H1266-1))):CA1288)</f>
        <v>-5.2137887508927707E+227</v>
      </c>
      <c r="CB1289" s="93" cm="1">
        <f t="array" aca="1" ref="CB1289" ca="1">SUM(INDEX(1285:1285,1,MAX(COLUMN($R:$R),COLUMN()-($H1266-1))):CB1288)</f>
        <v>-1.1275898535467901E+231</v>
      </c>
      <c r="CC1289" s="93" cm="1">
        <f t="array" aca="1" ref="CC1289" ca="1">SUM(INDEX(1285:1285,1,MAX(COLUMN($R:$R),COLUMN()-($H1266-1))):CC1288)</f>
        <v>-2.3976268294404447E+234</v>
      </c>
      <c r="CD1289" s="93" cm="1">
        <f t="array" aca="1" ref="CD1289" ca="1">SUM(INDEX(1285:1285,1,MAX(COLUMN($R:$R),COLUMN()-($H1266-1))):CD1288)</f>
        <v>-5.0145318147974575E+237</v>
      </c>
      <c r="CE1289" s="93" cm="1">
        <f t="array" aca="1" ref="CE1289" ca="1">SUM(INDEX(1285:1285,1,MAX(COLUMN($R:$R),COLUMN()-($H1266-1))):CE1288)</f>
        <v>-1.0319620452103309E+241</v>
      </c>
      <c r="CF1289" s="93" cm="1">
        <f t="array" aca="1" ref="CF1289" ca="1">SUM(INDEX(1285:1285,1,MAX(COLUMN($R:$R),COLUMN()-($H1266-1))):CF1288)</f>
        <v>-2.0904104892594132E+244</v>
      </c>
      <c r="CG1289" s="93" cm="1">
        <f t="array" aca="1" ref="CG1289" ca="1">SUM(INDEX(1285:1285,1,MAX(COLUMN($R:$R),COLUMN()-($H1266-1))):CG1288)</f>
        <v>-4.1693709594961044E+247</v>
      </c>
      <c r="CH1289" s="93" cm="1">
        <f t="array" aca="1" ref="CH1289" ca="1">SUM(INDEX(1285:1285,1,MAX(COLUMN($R:$R),COLUMN()-($H1266-1))):CH1288)</f>
        <v>-8.1904188163174514E+250</v>
      </c>
      <c r="CI1289" s="93" cm="1">
        <f t="array" aca="1" ref="CI1289" ca="1">SUM(INDEX(1285:1285,1,MAX(COLUMN($R:$R),COLUMN()-($H1266-1))):CI1288)</f>
        <v>-1.5850924494128507E+254</v>
      </c>
      <c r="CJ1289" s="93" cm="1">
        <f t="array" aca="1" ref="CJ1289" ca="1">SUM(INDEX(1285:1285,1,MAX(COLUMN($R:$R),COLUMN()-($H1266-1))):CJ1288)</f>
        <v>-3.0229060031947045E+257</v>
      </c>
      <c r="CK1289" s="93" cm="1">
        <f t="array" aca="1" ref="CK1289" ca="1">SUM(INDEX(1285:1285,1,MAX(COLUMN($R:$R),COLUMN()-($H1266-1))):CK1288)</f>
        <v>-5.6822256699610221E+260</v>
      </c>
      <c r="CL1289" s="93" cm="1">
        <f t="array" aca="1" ref="CL1289" ca="1">SUM(INDEX(1285:1285,1,MAX(COLUMN($R:$R),COLUMN()-($H1266-1))):CL1288)</f>
        <v>-1.0530110232281035E+264</v>
      </c>
      <c r="CN1289" s="77"/>
      <c r="CO1289" s="93" cm="1">
        <f t="array" aca="1" ref="CO1289" ca="1">SUM(INDEX(1286:1286,1,MAX(COLUMN($R:$R),COLUMN()-($H1266/CO$5))):CO1288)</f>
        <v>-703.3270978400767</v>
      </c>
      <c r="CP1289" s="93" cm="1">
        <f t="array" aca="1" ref="CP1289" ca="1">SUM(INDEX(1286:1286,1,MAX(COLUMN($R:$R),COLUMN()-($H1266/CP$5))):CP1288)</f>
        <v>-1939.5861052487317</v>
      </c>
      <c r="CQ1289" s="93" cm="1">
        <f t="array" aca="1" ref="CQ1289" ca="1">SUM(INDEX(1286:1286,1,MAX(COLUMN($R:$R),COLUMN()-($H1266/CQ$5))):CQ1288)</f>
        <v>-3412.0852009816999</v>
      </c>
      <c r="CR1289" s="93" cm="1">
        <f t="array" aca="1" ref="CR1289" ca="1">SUM(INDEX(1286:1286,1,MAX(COLUMN($R:$R),COLUMN()-($H1266/CR$5))):CR1288)</f>
        <v>-4014.4035273927811</v>
      </c>
      <c r="CS1289" s="93" cm="1">
        <f t="array" aca="1" ref="CS1289" ca="1">SUM(INDEX(1286:1286,1,MAX(COLUMN($R:$R),COLUMN()-($H1266/CS$5))):CS1288)</f>
        <v>-3564.6795860121606</v>
      </c>
      <c r="CT1289" s="93" cm="1">
        <f t="array" aca="1" ref="CT1289" ca="1">SUM(INDEX(1286:1286,1,MAX(COLUMN($R:$R),COLUMN()-($H1266/CT$5))):CT1288)</f>
        <v>-216.57087855272334</v>
      </c>
      <c r="CU1289" s="93" cm="1">
        <f t="array" aca="1" ref="CU1289" ca="1">SUM(INDEX(1286:1286,1,MAX(COLUMN($R:$R),COLUMN()-($H1266/CU$5))):CU1288)</f>
        <v>2757.2322957584511</v>
      </c>
      <c r="CV1289" s="93" cm="1">
        <f t="array" aca="1" ref="CV1289" ca="1">SUM(INDEX(1286:1286,1,MAX(COLUMN($R:$R),COLUMN()-($H1266/CV$5))):CV1288)</f>
        <v>4165.4656654803675</v>
      </c>
      <c r="CW1289" s="93" cm="1">
        <f t="array" aca="1" ref="CW1289" ca="1">SUM(INDEX(1286:1286,1,MAX(COLUMN($R:$R),COLUMN()-($H1266/CW$5))):CW1288)</f>
        <v>3434.5494005915098</v>
      </c>
      <c r="CX1289" s="93" cm="1">
        <f t="array" aca="1" ref="CX1289" ca="1">SUM(INDEX(1286:1286,1,MAX(COLUMN($R:$R),COLUMN()-($H1266/CX$5))):CX1288)</f>
        <v>824.84003420475597</v>
      </c>
      <c r="CY1289" s="93" cm="1">
        <f t="array" aca="1" ref="CY1289" ca="1">SUM(INDEX(1286:1286,1,MAX(COLUMN($R:$R),COLUMN()-($H1266/CL$5))):CY1288)</f>
        <v>-2593.8858365722272</v>
      </c>
      <c r="CZ1289" s="93" cm="1">
        <f t="array" aca="1" ref="CZ1289" ca="1">SUM(INDEX(1286:1286,1,MAX(COLUMN($R:$R),COLUMN()-($H1266/CZ$5))):CZ1288)</f>
        <v>-3648.1378730963179</v>
      </c>
      <c r="DA1289" s="93" cm="1">
        <f t="array" aca="1" ref="DA1289" ca="1">SUM(INDEX(1286:1286,1,MAX(COLUMN($R:$R),COLUMN()-($H1266/DA$5))):DA1288)</f>
        <v>-3189.5914883831392</v>
      </c>
      <c r="DB1289" s="93" cm="1">
        <f t="array" aca="1" ref="DB1289" ca="1">SUM(INDEX(1286:1286,1,MAX(COLUMN($R:$R),COLUMN()-($H1266/DB$5))):DB1288)</f>
        <v>-958.76637124518311</v>
      </c>
      <c r="DC1289" s="93" cm="1">
        <f t="array" aca="1" ref="DC1289" ca="1">SUM(INDEX(1286:1286,1,MAX(COLUMN($R:$R),COLUMN()-($H1266/DC$5))):DC1288)</f>
        <v>1744.1692549679624</v>
      </c>
      <c r="DD1289" s="93" cm="1">
        <f t="array" aca="1" ref="DD1289" ca="1">SUM(INDEX(1286:1286,1,MAX(COLUMN($R:$R),COLUMN()-($H1266/DD$5))):DD1288)</f>
        <v>3396.5900659110393</v>
      </c>
      <c r="DE1289" s="93" cm="1">
        <f t="array" aca="1" ref="DE1289" ca="1">SUM(INDEX(1286:1286,1,MAX(COLUMN($R:$R),COLUMN()-($H1266/DE$5))):DE1288)</f>
        <v>3217.7067672857142</v>
      </c>
      <c r="DF1289" s="93" cm="1">
        <f t="array" aca="1" ref="DF1289" ca="1">SUM(INDEX(1286:1286,1,MAX(COLUMN($R:$R),COLUMN()-($H1266/DF$5))):DF1288)</f>
        <v>1331.1769619717634</v>
      </c>
      <c r="DG1289" s="93" cm="1">
        <f t="array" aca="1" ref="DG1289" ca="1">SUM(INDEX(1286:1286,1,MAX(COLUMN($R:$R),COLUMN()-($H1266/DG$5))):DG1288)</f>
        <v>-1211.2239654034088</v>
      </c>
      <c r="DH1289" s="93" cm="1">
        <f t="array" aca="1" ref="DH1289" ca="1">SUM(INDEX(1286:1286,1,MAX(COLUMN($R:$R),COLUMN()-($H1266/DH$5))):DH1288)</f>
        <v>-3031.5885623040499</v>
      </c>
      <c r="DI1289" s="93" cm="1">
        <f t="array" aca="1" ref="DI1289" ca="1">SUM(INDEX(1286:1286,1,MAX(COLUMN($R:$R),COLUMN()-($H1266/DI$5))):DI1288)</f>
        <v>-3188.7374735880298</v>
      </c>
      <c r="DJ1289" s="93" cm="1">
        <f t="array" aca="1" ref="DJ1289" ca="1">SUM(INDEX(1286:1286,1,MAX(COLUMN($R:$R),COLUMN()-($H1266/DJ$5))):DJ1288)</f>
        <v>-1646.8676958314909</v>
      </c>
      <c r="DK1289" s="93" cm="1">
        <f t="array" aca="1" ref="DK1289" ca="1">SUM(INDEX(1286:1286,1,MAX(COLUMN($R:$R),COLUMN()-($H1266/DK$5))):DK1288)</f>
        <v>725.16633705325887</v>
      </c>
      <c r="DL1289" s="93" cm="1">
        <f t="array" aca="1" ref="DL1289" ca="1">SUM(INDEX(1286:1286,1,MAX(COLUMN($R:$R),COLUMN()-($H1266/DL$5))):DL1288)</f>
        <v>2641.7740601289347</v>
      </c>
    </row>
    <row r="1290" spans="1:116" x14ac:dyDescent="0.4">
      <c r="D1290" t="s">
        <v>771</v>
      </c>
      <c r="E1290" s="8" t="str">
        <f t="shared" ref="E1290" si="1636">ROW()&amp;" "&amp;D1290</f>
        <v>1290 LAMORTR-S</v>
      </c>
      <c r="G1290" s="126"/>
      <c r="H1290" s="27"/>
      <c r="J1290"/>
      <c r="K1290" s="340"/>
      <c r="L1290" s="340"/>
      <c r="M1290" s="340"/>
      <c r="N1290" s="340"/>
      <c r="O1290" s="340"/>
      <c r="P1290" s="340"/>
      <c r="R1290" s="28"/>
      <c r="S1290" s="93"/>
      <c r="T1290" s="93"/>
      <c r="U1290" s="93"/>
      <c r="V1290" s="93"/>
      <c r="W1290" s="93"/>
      <c r="X1290" s="93"/>
      <c r="Y1290" s="93"/>
      <c r="Z1290" s="93"/>
      <c r="AA1290" s="93"/>
      <c r="AB1290" s="93"/>
      <c r="AC1290" s="93"/>
      <c r="AD1290" s="93"/>
      <c r="AE1290" s="93"/>
      <c r="AF1290" s="93"/>
      <c r="AG1290" s="93"/>
      <c r="AH1290" s="93"/>
      <c r="AI1290" s="93"/>
      <c r="AJ1290" s="93"/>
      <c r="AK1290" s="93"/>
      <c r="AL1290" s="93"/>
      <c r="AM1290" s="93"/>
      <c r="AN1290" s="93"/>
      <c r="AO1290" s="93"/>
      <c r="AP1290" s="93"/>
      <c r="AQ1290" s="93"/>
      <c r="AR1290" s="93"/>
      <c r="AS1290" s="93"/>
      <c r="AT1290" s="93"/>
      <c r="AU1290" s="93"/>
      <c r="AV1290" s="93"/>
      <c r="AW1290" s="93"/>
      <c r="AX1290" s="93"/>
      <c r="AY1290" s="93"/>
      <c r="AZ1290" s="93"/>
      <c r="BA1290" s="93"/>
      <c r="BB1290" s="93"/>
      <c r="BC1290" s="93"/>
      <c r="BD1290" s="93"/>
      <c r="BE1290" s="93"/>
      <c r="BF1290" s="93"/>
      <c r="BG1290" s="93"/>
      <c r="BH1290" s="93"/>
      <c r="BI1290" s="93"/>
      <c r="BJ1290" s="93"/>
      <c r="BK1290" s="93"/>
      <c r="BL1290" s="93"/>
      <c r="BM1290" s="93"/>
      <c r="BN1290" s="93"/>
      <c r="BO1290" s="93"/>
      <c r="BP1290" s="93"/>
      <c r="BQ1290" s="93"/>
      <c r="BR1290" s="93"/>
      <c r="BS1290" s="93"/>
      <c r="BT1290" s="93"/>
      <c r="BU1290" s="93"/>
      <c r="BV1290" s="93"/>
      <c r="BW1290" s="93"/>
      <c r="BX1290" s="93"/>
      <c r="BY1290" s="93"/>
      <c r="BZ1290" s="93"/>
      <c r="CA1290" s="93"/>
      <c r="CB1290" s="93"/>
      <c r="CC1290" s="93"/>
      <c r="CD1290" s="93"/>
      <c r="CE1290" s="93"/>
      <c r="CF1290" s="93"/>
      <c r="CG1290" s="93"/>
      <c r="CH1290" s="93"/>
      <c r="CI1290" s="93"/>
      <c r="CJ1290" s="93"/>
      <c r="CK1290" s="93"/>
      <c r="CL1290" s="93"/>
      <c r="CN1290" s="77"/>
      <c r="CO1290" s="93"/>
      <c r="CP1290" s="93"/>
      <c r="CQ1290" s="93"/>
      <c r="CR1290" s="93"/>
      <c r="CS1290" s="93"/>
      <c r="CT1290" s="93"/>
      <c r="CU1290" s="93"/>
      <c r="CV1290" s="93"/>
      <c r="CW1290" s="93"/>
      <c r="CX1290" s="93"/>
      <c r="CY1290" s="93"/>
      <c r="CZ1290" s="93"/>
      <c r="DA1290" s="93"/>
      <c r="DB1290" s="93"/>
      <c r="DC1290" s="93"/>
      <c r="DD1290" s="93"/>
      <c r="DE1290" s="93"/>
      <c r="DF1290" s="93"/>
      <c r="DG1290" s="93"/>
      <c r="DH1290" s="93"/>
      <c r="DI1290" s="93"/>
      <c r="DJ1290" s="93"/>
      <c r="DK1290" s="93"/>
      <c r="DL1290" s="93"/>
    </row>
    <row r="1291" spans="1:116" x14ac:dyDescent="0.4">
      <c r="B1291" t="s">
        <v>332</v>
      </c>
      <c r="D1291" t="s">
        <v>771</v>
      </c>
      <c r="E1291" s="8" t="str">
        <f t="shared" si="1589"/>
        <v>1291 LAMORTR-S</v>
      </c>
      <c r="G1291" s="136" t="str">
        <f>G1256</f>
        <v>(Primary label)</v>
      </c>
      <c r="H1291" s="27"/>
      <c r="I1291" s="78"/>
      <c r="J1291" s="78"/>
      <c r="K1291" s="33"/>
      <c r="L1291" s="33"/>
      <c r="M1291" s="33"/>
      <c r="N1291" s="33"/>
      <c r="O1291" s="33"/>
      <c r="P1291" s="33"/>
      <c r="R1291" s="33"/>
      <c r="S1291" s="77"/>
      <c r="T1291" s="77"/>
      <c r="U1291" s="77"/>
      <c r="V1291" s="77"/>
      <c r="W1291" s="77"/>
      <c r="X1291" s="77"/>
      <c r="Y1291" s="77"/>
      <c r="Z1291" s="77"/>
      <c r="AA1291" s="77"/>
      <c r="AB1291" s="77"/>
      <c r="AC1291" s="77"/>
      <c r="AD1291" s="77"/>
      <c r="AE1291" s="77"/>
      <c r="AF1291" s="77"/>
      <c r="AG1291" s="77"/>
      <c r="AH1291" s="77"/>
      <c r="AI1291" s="77"/>
      <c r="AJ1291" s="77"/>
      <c r="AK1291" s="77"/>
      <c r="AL1291" s="77"/>
      <c r="AM1291" s="77"/>
      <c r="AN1291" s="77"/>
      <c r="AO1291" s="77"/>
      <c r="AP1291" s="77"/>
      <c r="AQ1291" s="77"/>
      <c r="AR1291" s="77"/>
      <c r="AS1291" s="77"/>
      <c r="AT1291" s="77"/>
      <c r="AU1291" s="77"/>
      <c r="AV1291" s="77"/>
      <c r="AW1291" s="77"/>
      <c r="AX1291" s="77"/>
      <c r="AY1291" s="77"/>
      <c r="AZ1291" s="77"/>
      <c r="BA1291" s="77"/>
      <c r="BB1291" s="77"/>
      <c r="BC1291" s="77"/>
      <c r="BD1291" s="77"/>
      <c r="BE1291" s="77"/>
      <c r="BF1291" s="77"/>
      <c r="BG1291" s="77"/>
      <c r="BH1291" s="77"/>
      <c r="BI1291" s="77"/>
      <c r="BJ1291" s="77"/>
      <c r="BK1291" s="77"/>
      <c r="BL1291" s="77"/>
      <c r="BM1291" s="77"/>
      <c r="BN1291" s="77"/>
      <c r="BO1291" s="77"/>
      <c r="BP1291" s="77"/>
      <c r="BQ1291" s="77"/>
      <c r="BR1291" s="77"/>
      <c r="BS1291" s="77"/>
      <c r="BT1291" s="77"/>
      <c r="BU1291" s="77"/>
      <c r="BV1291" s="77"/>
      <c r="BW1291" s="77"/>
      <c r="BX1291" s="77"/>
      <c r="BY1291" s="77"/>
      <c r="BZ1291" s="77"/>
      <c r="CA1291" s="77"/>
      <c r="CB1291" s="77"/>
      <c r="CC1291" s="77"/>
      <c r="CD1291" s="77"/>
      <c r="CE1291" s="77"/>
      <c r="CF1291" s="77"/>
      <c r="CG1291" s="77"/>
      <c r="CH1291" s="77"/>
      <c r="CI1291" s="77"/>
      <c r="CJ1291" s="77"/>
      <c r="CK1291" s="77"/>
      <c r="CL1291" s="77"/>
      <c r="CN1291" s="78"/>
      <c r="CO1291" s="77"/>
      <c r="CP1291" s="77"/>
      <c r="CQ1291" s="77"/>
      <c r="CR1291" s="77"/>
      <c r="CS1291" s="77"/>
      <c r="CT1291" s="77"/>
      <c r="CU1291" s="77"/>
      <c r="CV1291" s="77"/>
      <c r="CW1291" s="77"/>
      <c r="CX1291" s="77"/>
      <c r="CY1291" s="77"/>
      <c r="CZ1291" s="77"/>
      <c r="DA1291" s="77"/>
      <c r="DB1291" s="77"/>
      <c r="DC1291" s="77"/>
      <c r="DD1291" s="77"/>
      <c r="DE1291" s="77"/>
      <c r="DF1291" s="77"/>
      <c r="DG1291" s="77"/>
      <c r="DH1291" s="77"/>
      <c r="DI1291" s="77"/>
      <c r="DJ1291" s="77"/>
      <c r="DK1291" s="77"/>
      <c r="DL1291" s="77"/>
    </row>
    <row r="1292" spans="1:116" x14ac:dyDescent="0.4">
      <c r="B1292" t="s">
        <v>332</v>
      </c>
      <c r="D1292" t="s">
        <v>771</v>
      </c>
      <c r="E1292" s="8" t="str">
        <f>ROW()&amp;" "&amp;D1292</f>
        <v>1292 LAMORTR-S</v>
      </c>
      <c r="G1292" s="136" t="str">
        <f>G1257</f>
        <v>primary unit</v>
      </c>
      <c r="H1292" s="27"/>
      <c r="I1292" s="78"/>
      <c r="J1292" s="78"/>
      <c r="K1292" s="33"/>
      <c r="L1292" s="33"/>
      <c r="M1292" s="33"/>
      <c r="N1292" s="33"/>
      <c r="O1292" s="33"/>
      <c r="P1292" s="33"/>
      <c r="R1292" s="33"/>
      <c r="S1292" s="77"/>
      <c r="T1292" s="77"/>
      <c r="U1292" s="77"/>
      <c r="V1292" s="77"/>
      <c r="W1292" s="77"/>
      <c r="X1292" s="77"/>
      <c r="Y1292" s="77"/>
      <c r="Z1292" s="77"/>
      <c r="AA1292" s="77"/>
      <c r="AB1292" s="77"/>
      <c r="AC1292" s="77"/>
      <c r="AD1292" s="77"/>
      <c r="AE1292" s="77"/>
      <c r="AF1292" s="77"/>
      <c r="AG1292" s="77"/>
      <c r="AH1292" s="77"/>
      <c r="AI1292" s="77"/>
      <c r="AJ1292" s="77"/>
      <c r="AK1292" s="77"/>
      <c r="AL1292" s="77"/>
      <c r="AM1292" s="77"/>
      <c r="AN1292" s="77"/>
      <c r="AO1292" s="77"/>
      <c r="AP1292" s="77"/>
      <c r="AQ1292" s="77"/>
      <c r="AR1292" s="77"/>
      <c r="AS1292" s="77"/>
      <c r="AT1292" s="77"/>
      <c r="AU1292" s="77"/>
      <c r="AV1292" s="77"/>
      <c r="AW1292" s="77"/>
      <c r="AX1292" s="77"/>
      <c r="AY1292" s="77"/>
      <c r="AZ1292" s="77"/>
      <c r="BA1292" s="77"/>
      <c r="BB1292" s="77"/>
      <c r="BC1292" s="77"/>
      <c r="BD1292" s="77"/>
      <c r="BE1292" s="77"/>
      <c r="BF1292" s="77"/>
      <c r="BG1292" s="77"/>
      <c r="BH1292" s="77"/>
      <c r="BI1292" s="77"/>
      <c r="BJ1292" s="77"/>
      <c r="BK1292" s="77"/>
      <c r="BL1292" s="77"/>
      <c r="BM1292" s="77"/>
      <c r="BN1292" s="77"/>
      <c r="BO1292" s="77"/>
      <c r="BP1292" s="77"/>
      <c r="BQ1292" s="77"/>
      <c r="BR1292" s="77"/>
      <c r="BS1292" s="77"/>
      <c r="BT1292" s="77"/>
      <c r="BU1292" s="77"/>
      <c r="BV1292" s="77"/>
      <c r="BW1292" s="77"/>
      <c r="BX1292" s="77"/>
      <c r="BY1292" s="77"/>
      <c r="BZ1292" s="77"/>
      <c r="CA1292" s="77"/>
      <c r="CB1292" s="77"/>
      <c r="CC1292" s="77"/>
      <c r="CD1292" s="77"/>
      <c r="CE1292" s="77"/>
      <c r="CF1292" s="77"/>
      <c r="CG1292" s="77"/>
      <c r="CH1292" s="77"/>
      <c r="CI1292" s="77"/>
      <c r="CJ1292" s="77"/>
      <c r="CK1292" s="77"/>
      <c r="CL1292" s="77"/>
      <c r="CN1292" s="78"/>
      <c r="CO1292" s="77"/>
      <c r="CP1292" s="77"/>
      <c r="CQ1292" s="77"/>
      <c r="CR1292" s="77"/>
      <c r="CS1292" s="77"/>
      <c r="CT1292" s="77"/>
      <c r="CU1292" s="77"/>
      <c r="CV1292" s="77"/>
      <c r="CW1292" s="77"/>
      <c r="CX1292" s="77"/>
      <c r="CY1292" s="77"/>
      <c r="CZ1292" s="77"/>
      <c r="DA1292" s="77"/>
      <c r="DB1292" s="77"/>
      <c r="DC1292" s="77"/>
      <c r="DD1292" s="77"/>
      <c r="DE1292" s="77"/>
      <c r="DF1292" s="77"/>
      <c r="DG1292" s="77"/>
      <c r="DH1292" s="77"/>
      <c r="DI1292" s="77"/>
      <c r="DJ1292" s="77"/>
      <c r="DK1292" s="77"/>
      <c r="DL1292" s="77"/>
    </row>
    <row r="1293" spans="1:116" x14ac:dyDescent="0.4">
      <c r="B1293" t="s">
        <v>332</v>
      </c>
      <c r="D1293" t="s">
        <v>771</v>
      </c>
      <c r="E1293" s="8" t="str">
        <f t="shared" si="1589"/>
        <v>1293 LAMORTR-S</v>
      </c>
      <c r="G1293" s="136" t="str">
        <f>G1258</f>
        <v>Primary revenue driver</v>
      </c>
      <c r="K1293" s="53"/>
      <c r="L1293" s="53"/>
      <c r="M1293" s="53"/>
      <c r="N1293" s="53"/>
      <c r="O1293" s="53"/>
      <c r="P1293" s="53"/>
      <c r="R1293" s="24"/>
      <c r="S1293" s="179" t="str">
        <f t="shared" ref="S1293:AX1293" si="1637">S1258</f>
        <v>S$16</v>
      </c>
      <c r="T1293" s="179" t="str">
        <f t="shared" si="1637"/>
        <v>T$16</v>
      </c>
      <c r="U1293" s="179" t="str">
        <f t="shared" si="1637"/>
        <v>U$16</v>
      </c>
      <c r="V1293" s="179" t="str">
        <f t="shared" si="1637"/>
        <v>V$16</v>
      </c>
      <c r="W1293" s="179" t="str">
        <f t="shared" si="1637"/>
        <v>W$16</v>
      </c>
      <c r="X1293" s="179" t="str">
        <f t="shared" si="1637"/>
        <v>X$16</v>
      </c>
      <c r="Y1293" s="179" t="str">
        <f t="shared" si="1637"/>
        <v>Y$16</v>
      </c>
      <c r="Z1293" s="179" t="str">
        <f t="shared" si="1637"/>
        <v>Z$16</v>
      </c>
      <c r="AA1293" s="179" t="str">
        <f t="shared" si="1637"/>
        <v>AA$16</v>
      </c>
      <c r="AB1293" s="179" t="str">
        <f t="shared" si="1637"/>
        <v>AB$16</v>
      </c>
      <c r="AC1293" s="179" t="str">
        <f t="shared" si="1637"/>
        <v>AC$16</v>
      </c>
      <c r="AD1293" s="179" t="str">
        <f t="shared" si="1637"/>
        <v>AD$16</v>
      </c>
      <c r="AE1293" s="179" t="str">
        <f t="shared" si="1637"/>
        <v>AE$16</v>
      </c>
      <c r="AF1293" s="179" t="str">
        <f t="shared" si="1637"/>
        <v>AF$16</v>
      </c>
      <c r="AG1293" s="179" t="str">
        <f t="shared" si="1637"/>
        <v>AG$16</v>
      </c>
      <c r="AH1293" s="179" t="str">
        <f t="shared" si="1637"/>
        <v>AH$16</v>
      </c>
      <c r="AI1293" s="179" t="str">
        <f t="shared" si="1637"/>
        <v>AI$16</v>
      </c>
      <c r="AJ1293" s="179" t="str">
        <f t="shared" si="1637"/>
        <v>AJ$16</v>
      </c>
      <c r="AK1293" s="179" t="str">
        <f t="shared" si="1637"/>
        <v>AK$16</v>
      </c>
      <c r="AL1293" s="179" t="str">
        <f t="shared" si="1637"/>
        <v>AL$16</v>
      </c>
      <c r="AM1293" s="179" t="str">
        <f t="shared" si="1637"/>
        <v>AM$16</v>
      </c>
      <c r="AN1293" s="179" t="str">
        <f t="shared" si="1637"/>
        <v>AN$16</v>
      </c>
      <c r="AO1293" s="179" t="str">
        <f t="shared" si="1637"/>
        <v>AO$16</v>
      </c>
      <c r="AP1293" s="179" t="str">
        <f t="shared" si="1637"/>
        <v>AP$16</v>
      </c>
      <c r="AQ1293" s="179" t="str">
        <f t="shared" si="1637"/>
        <v>AQ$16</v>
      </c>
      <c r="AR1293" s="179" t="str">
        <f t="shared" si="1637"/>
        <v>AR$16</v>
      </c>
      <c r="AS1293" s="179" t="str">
        <f t="shared" si="1637"/>
        <v>AS$16</v>
      </c>
      <c r="AT1293" s="179" t="str">
        <f t="shared" si="1637"/>
        <v>AT$16</v>
      </c>
      <c r="AU1293" s="179" t="str">
        <f t="shared" si="1637"/>
        <v>AU$16</v>
      </c>
      <c r="AV1293" s="179" t="str">
        <f t="shared" si="1637"/>
        <v>AV$16</v>
      </c>
      <c r="AW1293" s="179" t="str">
        <f t="shared" si="1637"/>
        <v>AW$16</v>
      </c>
      <c r="AX1293" s="179" t="str">
        <f t="shared" si="1637"/>
        <v>AX$16</v>
      </c>
      <c r="AY1293" s="179" t="str">
        <f t="shared" ref="AY1293:CD1293" si="1638">AY1258</f>
        <v>AY$16</v>
      </c>
      <c r="AZ1293" s="179" t="str">
        <f t="shared" si="1638"/>
        <v>AZ$16</v>
      </c>
      <c r="BA1293" s="179" t="str">
        <f t="shared" si="1638"/>
        <v>BA$16</v>
      </c>
      <c r="BB1293" s="179" t="str">
        <f t="shared" si="1638"/>
        <v>BB$16</v>
      </c>
      <c r="BC1293" s="179" t="str">
        <f t="shared" si="1638"/>
        <v>BC$16</v>
      </c>
      <c r="BD1293" s="179" t="str">
        <f t="shared" si="1638"/>
        <v>BD$16</v>
      </c>
      <c r="BE1293" s="179" t="str">
        <f t="shared" si="1638"/>
        <v>BE$16</v>
      </c>
      <c r="BF1293" s="179" t="str">
        <f t="shared" si="1638"/>
        <v>BF$16</v>
      </c>
      <c r="BG1293" s="179" t="str">
        <f t="shared" si="1638"/>
        <v>BG$16</v>
      </c>
      <c r="BH1293" s="179" t="str">
        <f t="shared" si="1638"/>
        <v>BH$16</v>
      </c>
      <c r="BI1293" s="179" t="str">
        <f t="shared" si="1638"/>
        <v>BI$16</v>
      </c>
      <c r="BJ1293" s="179" t="str">
        <f t="shared" si="1638"/>
        <v>BJ$16</v>
      </c>
      <c r="BK1293" s="179" t="str">
        <f t="shared" si="1638"/>
        <v>BK$16</v>
      </c>
      <c r="BL1293" s="179" t="str">
        <f t="shared" si="1638"/>
        <v>BL$16</v>
      </c>
      <c r="BM1293" s="179" t="str">
        <f t="shared" si="1638"/>
        <v>BM$16</v>
      </c>
      <c r="BN1293" s="179" t="str">
        <f t="shared" si="1638"/>
        <v>BN$16</v>
      </c>
      <c r="BO1293" s="179" t="str">
        <f t="shared" si="1638"/>
        <v>BO$16</v>
      </c>
      <c r="BP1293" s="179" t="str">
        <f t="shared" si="1638"/>
        <v>BP$16</v>
      </c>
      <c r="BQ1293" s="179" t="str">
        <f t="shared" si="1638"/>
        <v>BQ$16</v>
      </c>
      <c r="BR1293" s="179" t="str">
        <f t="shared" si="1638"/>
        <v>BR$16</v>
      </c>
      <c r="BS1293" s="179" t="str">
        <f t="shared" si="1638"/>
        <v>BS$16</v>
      </c>
      <c r="BT1293" s="179" t="str">
        <f t="shared" si="1638"/>
        <v>BT$16</v>
      </c>
      <c r="BU1293" s="179" t="str">
        <f t="shared" si="1638"/>
        <v>BU$16</v>
      </c>
      <c r="BV1293" s="179" t="str">
        <f t="shared" si="1638"/>
        <v>BV$16</v>
      </c>
      <c r="BW1293" s="179" t="str">
        <f t="shared" si="1638"/>
        <v>BW$16</v>
      </c>
      <c r="BX1293" s="179" t="str">
        <f t="shared" si="1638"/>
        <v>BX$16</v>
      </c>
      <c r="BY1293" s="179" t="str">
        <f t="shared" si="1638"/>
        <v>BY$16</v>
      </c>
      <c r="BZ1293" s="179" t="str">
        <f t="shared" si="1638"/>
        <v>BZ$16</v>
      </c>
      <c r="CA1293" s="179" t="str">
        <f t="shared" si="1638"/>
        <v>CA$16</v>
      </c>
      <c r="CB1293" s="179" t="str">
        <f t="shared" si="1638"/>
        <v>CB$16</v>
      </c>
      <c r="CC1293" s="179" t="str">
        <f t="shared" si="1638"/>
        <v>CC$16</v>
      </c>
      <c r="CD1293" s="179" t="str">
        <f t="shared" si="1638"/>
        <v>CD$16</v>
      </c>
      <c r="CE1293" s="179" t="str">
        <f t="shared" ref="CE1293:CL1293" si="1639">CE1258</f>
        <v>CE$16</v>
      </c>
      <c r="CF1293" s="179" t="str">
        <f t="shared" si="1639"/>
        <v>CF$16</v>
      </c>
      <c r="CG1293" s="179" t="str">
        <f t="shared" si="1639"/>
        <v>CG$16</v>
      </c>
      <c r="CH1293" s="179" t="str">
        <f t="shared" si="1639"/>
        <v>CH$16</v>
      </c>
      <c r="CI1293" s="179" t="str">
        <f t="shared" si="1639"/>
        <v>CI$16</v>
      </c>
      <c r="CJ1293" s="179" t="str">
        <f t="shared" si="1639"/>
        <v>CJ$16</v>
      </c>
      <c r="CK1293" s="179" t="str">
        <f t="shared" si="1639"/>
        <v>CK$16</v>
      </c>
      <c r="CL1293" s="179" t="str">
        <f t="shared" si="1639"/>
        <v>CL$16</v>
      </c>
      <c r="CO1293" s="179" t="str">
        <f t="shared" ref="CO1293:DL1293" si="1640">CO1258</f>
        <v>CO$16</v>
      </c>
      <c r="CP1293" s="179" t="str">
        <f t="shared" si="1640"/>
        <v>CP$16</v>
      </c>
      <c r="CQ1293" s="179" t="str">
        <f t="shared" si="1640"/>
        <v>CQ$16</v>
      </c>
      <c r="CR1293" s="179" t="str">
        <f t="shared" si="1640"/>
        <v>CR$16</v>
      </c>
      <c r="CS1293" s="179" t="str">
        <f t="shared" si="1640"/>
        <v>CS$16</v>
      </c>
      <c r="CT1293" s="179" t="str">
        <f t="shared" si="1640"/>
        <v>CT$16</v>
      </c>
      <c r="CU1293" s="179" t="str">
        <f t="shared" si="1640"/>
        <v>CU$16</v>
      </c>
      <c r="CV1293" s="179" t="str">
        <f t="shared" si="1640"/>
        <v>CV$16</v>
      </c>
      <c r="CW1293" s="179" t="str">
        <f t="shared" si="1640"/>
        <v>CW$16</v>
      </c>
      <c r="CX1293" s="179" t="str">
        <f t="shared" si="1640"/>
        <v>CX$16</v>
      </c>
      <c r="CY1293" s="179" t="str">
        <f t="shared" si="1640"/>
        <v>CY$16</v>
      </c>
      <c r="CZ1293" s="179" t="str">
        <f t="shared" si="1640"/>
        <v>CZ$16</v>
      </c>
      <c r="DA1293" s="179" t="str">
        <f t="shared" si="1640"/>
        <v>DA$16</v>
      </c>
      <c r="DB1293" s="179" t="str">
        <f t="shared" si="1640"/>
        <v>DB$16</v>
      </c>
      <c r="DC1293" s="179" t="str">
        <f t="shared" si="1640"/>
        <v>DC$16</v>
      </c>
      <c r="DD1293" s="179" t="str">
        <f t="shared" si="1640"/>
        <v>DD$16</v>
      </c>
      <c r="DE1293" s="179" t="str">
        <f t="shared" si="1640"/>
        <v>DE$16</v>
      </c>
      <c r="DF1293" s="179" t="str">
        <f t="shared" si="1640"/>
        <v>DF$16</v>
      </c>
      <c r="DG1293" s="179" t="str">
        <f t="shared" si="1640"/>
        <v>DG$16</v>
      </c>
      <c r="DH1293" s="179" t="str">
        <f t="shared" si="1640"/>
        <v>DH$16</v>
      </c>
      <c r="DI1293" s="179" t="str">
        <f t="shared" si="1640"/>
        <v>DI$16</v>
      </c>
      <c r="DJ1293" s="179" t="str">
        <f t="shared" si="1640"/>
        <v>DJ$16</v>
      </c>
      <c r="DK1293" s="179" t="str">
        <f t="shared" si="1640"/>
        <v>DK$16</v>
      </c>
      <c r="DL1293" s="179" t="str">
        <f t="shared" si="1640"/>
        <v>DL$16</v>
      </c>
    </row>
    <row r="1294" spans="1:116" x14ac:dyDescent="0.4">
      <c r="B1294" t="s">
        <v>332</v>
      </c>
      <c r="D1294" t="s">
        <v>771</v>
      </c>
      <c r="E1294" s="8" t="str">
        <f t="shared" si="1589"/>
        <v>1294 LAMORTR-S</v>
      </c>
      <c r="G1294" s="136" t="str">
        <f>G1259</f>
        <v>Primary volume driver</v>
      </c>
      <c r="H1294" s="12"/>
      <c r="I1294" s="60"/>
      <c r="J1294" s="60"/>
      <c r="K1294" s="15"/>
      <c r="L1294" s="15"/>
      <c r="M1294" s="15"/>
      <c r="N1294" s="15"/>
      <c r="O1294" s="15"/>
      <c r="P1294" s="15"/>
      <c r="R1294" s="15"/>
      <c r="S1294" s="179" t="str">
        <f t="shared" ref="S1294:AX1294" si="1641">S1259</f>
        <v>S$17</v>
      </c>
      <c r="T1294" s="179" t="str">
        <f t="shared" si="1641"/>
        <v>T$17</v>
      </c>
      <c r="U1294" s="179" t="str">
        <f t="shared" si="1641"/>
        <v>U$17</v>
      </c>
      <c r="V1294" s="179" t="str">
        <f t="shared" si="1641"/>
        <v>V$17</v>
      </c>
      <c r="W1294" s="179" t="str">
        <f t="shared" si="1641"/>
        <v>W$17</v>
      </c>
      <c r="X1294" s="179" t="str">
        <f t="shared" si="1641"/>
        <v>X$17</v>
      </c>
      <c r="Y1294" s="179" t="str">
        <f t="shared" si="1641"/>
        <v>Y$17</v>
      </c>
      <c r="Z1294" s="179" t="str">
        <f t="shared" si="1641"/>
        <v>Z$17</v>
      </c>
      <c r="AA1294" s="179" t="str">
        <f t="shared" si="1641"/>
        <v>AA$17</v>
      </c>
      <c r="AB1294" s="179" t="str">
        <f t="shared" si="1641"/>
        <v>AB$17</v>
      </c>
      <c r="AC1294" s="179" t="str">
        <f t="shared" si="1641"/>
        <v>AC$17</v>
      </c>
      <c r="AD1294" s="179" t="str">
        <f t="shared" si="1641"/>
        <v>AD$17</v>
      </c>
      <c r="AE1294" s="179" t="str">
        <f t="shared" si="1641"/>
        <v>AE$17</v>
      </c>
      <c r="AF1294" s="179" t="str">
        <f t="shared" si="1641"/>
        <v>AF$17</v>
      </c>
      <c r="AG1294" s="179" t="str">
        <f t="shared" si="1641"/>
        <v>AG$17</v>
      </c>
      <c r="AH1294" s="179" t="str">
        <f t="shared" si="1641"/>
        <v>AH$17</v>
      </c>
      <c r="AI1294" s="179" t="str">
        <f t="shared" si="1641"/>
        <v>AI$17</v>
      </c>
      <c r="AJ1294" s="179" t="str">
        <f t="shared" si="1641"/>
        <v>AJ$17</v>
      </c>
      <c r="AK1294" s="179" t="str">
        <f t="shared" si="1641"/>
        <v>AK$17</v>
      </c>
      <c r="AL1294" s="179" t="str">
        <f t="shared" si="1641"/>
        <v>AL$17</v>
      </c>
      <c r="AM1294" s="179" t="str">
        <f t="shared" si="1641"/>
        <v>AM$17</v>
      </c>
      <c r="AN1294" s="179" t="str">
        <f t="shared" si="1641"/>
        <v>AN$17</v>
      </c>
      <c r="AO1294" s="179" t="str">
        <f t="shared" si="1641"/>
        <v>AO$17</v>
      </c>
      <c r="AP1294" s="179" t="str">
        <f t="shared" si="1641"/>
        <v>AP$17</v>
      </c>
      <c r="AQ1294" s="179" t="str">
        <f t="shared" si="1641"/>
        <v>AQ$17</v>
      </c>
      <c r="AR1294" s="179" t="str">
        <f t="shared" si="1641"/>
        <v>AR$17</v>
      </c>
      <c r="AS1294" s="179" t="str">
        <f t="shared" si="1641"/>
        <v>AS$17</v>
      </c>
      <c r="AT1294" s="179" t="str">
        <f t="shared" si="1641"/>
        <v>AT$17</v>
      </c>
      <c r="AU1294" s="179" t="str">
        <f t="shared" si="1641"/>
        <v>AU$17</v>
      </c>
      <c r="AV1294" s="179" t="str">
        <f t="shared" si="1641"/>
        <v>AV$17</v>
      </c>
      <c r="AW1294" s="179" t="str">
        <f t="shared" si="1641"/>
        <v>AW$17</v>
      </c>
      <c r="AX1294" s="179" t="str">
        <f t="shared" si="1641"/>
        <v>AX$17</v>
      </c>
      <c r="AY1294" s="179" t="str">
        <f t="shared" ref="AY1294:CD1294" si="1642">AY1259</f>
        <v>AY$17</v>
      </c>
      <c r="AZ1294" s="179" t="str">
        <f t="shared" si="1642"/>
        <v>AZ$17</v>
      </c>
      <c r="BA1294" s="179" t="str">
        <f t="shared" si="1642"/>
        <v>BA$17</v>
      </c>
      <c r="BB1294" s="179" t="str">
        <f t="shared" si="1642"/>
        <v>BB$17</v>
      </c>
      <c r="BC1294" s="179" t="str">
        <f t="shared" si="1642"/>
        <v>BC$17</v>
      </c>
      <c r="BD1294" s="179" t="str">
        <f t="shared" si="1642"/>
        <v>BD$17</v>
      </c>
      <c r="BE1294" s="179" t="str">
        <f t="shared" si="1642"/>
        <v>BE$17</v>
      </c>
      <c r="BF1294" s="179" t="str">
        <f t="shared" si="1642"/>
        <v>BF$17</v>
      </c>
      <c r="BG1294" s="179" t="str">
        <f t="shared" si="1642"/>
        <v>BG$17</v>
      </c>
      <c r="BH1294" s="179" t="str">
        <f t="shared" si="1642"/>
        <v>BH$17</v>
      </c>
      <c r="BI1294" s="179" t="str">
        <f t="shared" si="1642"/>
        <v>BI$17</v>
      </c>
      <c r="BJ1294" s="179" t="str">
        <f t="shared" si="1642"/>
        <v>BJ$17</v>
      </c>
      <c r="BK1294" s="179" t="str">
        <f t="shared" si="1642"/>
        <v>BK$17</v>
      </c>
      <c r="BL1294" s="179" t="str">
        <f t="shared" si="1642"/>
        <v>BL$17</v>
      </c>
      <c r="BM1294" s="179" t="str">
        <f t="shared" si="1642"/>
        <v>BM$17</v>
      </c>
      <c r="BN1294" s="179" t="str">
        <f t="shared" si="1642"/>
        <v>BN$17</v>
      </c>
      <c r="BO1294" s="179" t="str">
        <f t="shared" si="1642"/>
        <v>BO$17</v>
      </c>
      <c r="BP1294" s="179" t="str">
        <f t="shared" si="1642"/>
        <v>BP$17</v>
      </c>
      <c r="BQ1294" s="179" t="str">
        <f t="shared" si="1642"/>
        <v>BQ$17</v>
      </c>
      <c r="BR1294" s="179" t="str">
        <f t="shared" si="1642"/>
        <v>BR$17</v>
      </c>
      <c r="BS1294" s="179" t="str">
        <f t="shared" si="1642"/>
        <v>BS$17</v>
      </c>
      <c r="BT1294" s="179" t="str">
        <f t="shared" si="1642"/>
        <v>BT$17</v>
      </c>
      <c r="BU1294" s="179" t="str">
        <f t="shared" si="1642"/>
        <v>BU$17</v>
      </c>
      <c r="BV1294" s="179" t="str">
        <f t="shared" si="1642"/>
        <v>BV$17</v>
      </c>
      <c r="BW1294" s="179" t="str">
        <f t="shared" si="1642"/>
        <v>BW$17</v>
      </c>
      <c r="BX1294" s="179" t="str">
        <f t="shared" si="1642"/>
        <v>BX$17</v>
      </c>
      <c r="BY1294" s="179" t="str">
        <f t="shared" si="1642"/>
        <v>BY$17</v>
      </c>
      <c r="BZ1294" s="179" t="str">
        <f t="shared" si="1642"/>
        <v>BZ$17</v>
      </c>
      <c r="CA1294" s="179" t="str">
        <f t="shared" si="1642"/>
        <v>CA$17</v>
      </c>
      <c r="CB1294" s="179" t="str">
        <f t="shared" si="1642"/>
        <v>CB$17</v>
      </c>
      <c r="CC1294" s="179" t="str">
        <f t="shared" si="1642"/>
        <v>CC$17</v>
      </c>
      <c r="CD1294" s="179" t="str">
        <f t="shared" si="1642"/>
        <v>CD$17</v>
      </c>
      <c r="CE1294" s="179" t="str">
        <f t="shared" ref="CE1294:CL1294" si="1643">CE1259</f>
        <v>CE$17</v>
      </c>
      <c r="CF1294" s="179" t="str">
        <f t="shared" si="1643"/>
        <v>CF$17</v>
      </c>
      <c r="CG1294" s="179" t="str">
        <f t="shared" si="1643"/>
        <v>CG$17</v>
      </c>
      <c r="CH1294" s="179" t="str">
        <f t="shared" si="1643"/>
        <v>CH$17</v>
      </c>
      <c r="CI1294" s="179" t="str">
        <f t="shared" si="1643"/>
        <v>CI$17</v>
      </c>
      <c r="CJ1294" s="179" t="str">
        <f t="shared" si="1643"/>
        <v>CJ$17</v>
      </c>
      <c r="CK1294" s="179" t="str">
        <f t="shared" si="1643"/>
        <v>CK$17</v>
      </c>
      <c r="CL1294" s="179" t="str">
        <f t="shared" si="1643"/>
        <v>CL$17</v>
      </c>
      <c r="CN1294" s="60"/>
      <c r="CO1294" s="179" t="str">
        <f t="shared" ref="CO1294:DL1294" si="1644">CO1259</f>
        <v>CO$17</v>
      </c>
      <c r="CP1294" s="179" t="str">
        <f t="shared" si="1644"/>
        <v>CP$17</v>
      </c>
      <c r="CQ1294" s="179" t="str">
        <f t="shared" si="1644"/>
        <v>CQ$17</v>
      </c>
      <c r="CR1294" s="179" t="str">
        <f t="shared" si="1644"/>
        <v>CR$17</v>
      </c>
      <c r="CS1294" s="179" t="str">
        <f t="shared" si="1644"/>
        <v>CS$17</v>
      </c>
      <c r="CT1294" s="179" t="str">
        <f t="shared" si="1644"/>
        <v>CT$17</v>
      </c>
      <c r="CU1294" s="179" t="str">
        <f t="shared" si="1644"/>
        <v>CU$17</v>
      </c>
      <c r="CV1294" s="179" t="str">
        <f t="shared" si="1644"/>
        <v>CV$17</v>
      </c>
      <c r="CW1294" s="179" t="str">
        <f t="shared" si="1644"/>
        <v>CW$17</v>
      </c>
      <c r="CX1294" s="179" t="str">
        <f t="shared" si="1644"/>
        <v>CX$17</v>
      </c>
      <c r="CY1294" s="179" t="str">
        <f t="shared" si="1644"/>
        <v>CY$17</v>
      </c>
      <c r="CZ1294" s="179" t="str">
        <f t="shared" si="1644"/>
        <v>CZ$17</v>
      </c>
      <c r="DA1294" s="179" t="str">
        <f t="shared" si="1644"/>
        <v>DA$17</v>
      </c>
      <c r="DB1294" s="179" t="str">
        <f t="shared" si="1644"/>
        <v>DB$17</v>
      </c>
      <c r="DC1294" s="179" t="str">
        <f t="shared" si="1644"/>
        <v>DC$17</v>
      </c>
      <c r="DD1294" s="179" t="str">
        <f t="shared" si="1644"/>
        <v>DD$17</v>
      </c>
      <c r="DE1294" s="179" t="str">
        <f t="shared" si="1644"/>
        <v>DE$17</v>
      </c>
      <c r="DF1294" s="179" t="str">
        <f t="shared" si="1644"/>
        <v>DF$17</v>
      </c>
      <c r="DG1294" s="179" t="str">
        <f t="shared" si="1644"/>
        <v>DG$17</v>
      </c>
      <c r="DH1294" s="179" t="str">
        <f t="shared" si="1644"/>
        <v>DH$17</v>
      </c>
      <c r="DI1294" s="179" t="str">
        <f t="shared" si="1644"/>
        <v>DI$17</v>
      </c>
      <c r="DJ1294" s="179" t="str">
        <f t="shared" si="1644"/>
        <v>DJ$17</v>
      </c>
      <c r="DK1294" s="179" t="str">
        <f t="shared" si="1644"/>
        <v>DK$17</v>
      </c>
      <c r="DL1294" s="179" t="str">
        <f t="shared" si="1644"/>
        <v>DL$17</v>
      </c>
    </row>
    <row r="1295" spans="1:116" x14ac:dyDescent="0.4">
      <c r="B1295" t="s">
        <v>332</v>
      </c>
      <c r="D1295" t="s">
        <v>771</v>
      </c>
      <c r="E1295" s="8" t="str">
        <f t="shared" si="1589"/>
        <v>1295 LAMORTR-S</v>
      </c>
      <c r="G1295" s="191" t="str">
        <f>G1264</f>
        <v>Revenue driven amortizing loan - no defaults:</v>
      </c>
      <c r="H1295" s="12"/>
      <c r="I1295" s="60"/>
      <c r="J1295" s="60"/>
      <c r="K1295" s="15"/>
      <c r="L1295" s="15"/>
      <c r="M1295" s="15"/>
      <c r="N1295" s="15"/>
      <c r="O1295" s="15"/>
      <c r="P1295" s="15"/>
      <c r="R1295" s="15"/>
      <c r="S1295" s="179">
        <f t="shared" ref="S1295:AX1295" si="1645">S1260</f>
        <v>0</v>
      </c>
      <c r="T1295" s="179">
        <f t="shared" si="1645"/>
        <v>0</v>
      </c>
      <c r="U1295" s="179">
        <f t="shared" si="1645"/>
        <v>0</v>
      </c>
      <c r="V1295" s="179">
        <f t="shared" si="1645"/>
        <v>0</v>
      </c>
      <c r="W1295" s="179">
        <f t="shared" si="1645"/>
        <v>0</v>
      </c>
      <c r="X1295" s="179">
        <f t="shared" si="1645"/>
        <v>0</v>
      </c>
      <c r="Y1295" s="179">
        <f t="shared" si="1645"/>
        <v>0</v>
      </c>
      <c r="Z1295" s="179">
        <f t="shared" si="1645"/>
        <v>0</v>
      </c>
      <c r="AA1295" s="179">
        <f t="shared" si="1645"/>
        <v>0</v>
      </c>
      <c r="AB1295" s="179">
        <f t="shared" si="1645"/>
        <v>0</v>
      </c>
      <c r="AC1295" s="179">
        <f t="shared" si="1645"/>
        <v>0</v>
      </c>
      <c r="AD1295" s="179">
        <f t="shared" si="1645"/>
        <v>0</v>
      </c>
      <c r="AE1295" s="179">
        <f t="shared" si="1645"/>
        <v>0</v>
      </c>
      <c r="AF1295" s="179">
        <f t="shared" si="1645"/>
        <v>0</v>
      </c>
      <c r="AG1295" s="179">
        <f t="shared" si="1645"/>
        <v>0</v>
      </c>
      <c r="AH1295" s="179">
        <f t="shared" si="1645"/>
        <v>0</v>
      </c>
      <c r="AI1295" s="179">
        <f t="shared" si="1645"/>
        <v>0</v>
      </c>
      <c r="AJ1295" s="179">
        <f t="shared" si="1645"/>
        <v>0</v>
      </c>
      <c r="AK1295" s="179">
        <f t="shared" si="1645"/>
        <v>0</v>
      </c>
      <c r="AL1295" s="179">
        <f t="shared" si="1645"/>
        <v>0</v>
      </c>
      <c r="AM1295" s="179">
        <f t="shared" si="1645"/>
        <v>0</v>
      </c>
      <c r="AN1295" s="179">
        <f t="shared" si="1645"/>
        <v>0</v>
      </c>
      <c r="AO1295" s="179">
        <f t="shared" si="1645"/>
        <v>0</v>
      </c>
      <c r="AP1295" s="179">
        <f t="shared" si="1645"/>
        <v>0</v>
      </c>
      <c r="AQ1295" s="179">
        <f t="shared" si="1645"/>
        <v>0</v>
      </c>
      <c r="AR1295" s="179">
        <f t="shared" si="1645"/>
        <v>0</v>
      </c>
      <c r="AS1295" s="179">
        <f t="shared" si="1645"/>
        <v>0</v>
      </c>
      <c r="AT1295" s="179">
        <f t="shared" si="1645"/>
        <v>0</v>
      </c>
      <c r="AU1295" s="179">
        <f t="shared" si="1645"/>
        <v>0</v>
      </c>
      <c r="AV1295" s="179">
        <f t="shared" si="1645"/>
        <v>0</v>
      </c>
      <c r="AW1295" s="179">
        <f t="shared" si="1645"/>
        <v>0</v>
      </c>
      <c r="AX1295" s="179">
        <f t="shared" si="1645"/>
        <v>0</v>
      </c>
      <c r="AY1295" s="179">
        <f t="shared" ref="AY1295:CD1295" si="1646">AY1260</f>
        <v>0</v>
      </c>
      <c r="AZ1295" s="179">
        <f t="shared" si="1646"/>
        <v>0</v>
      </c>
      <c r="BA1295" s="179">
        <f t="shared" si="1646"/>
        <v>0</v>
      </c>
      <c r="BB1295" s="179">
        <f t="shared" si="1646"/>
        <v>0</v>
      </c>
      <c r="BC1295" s="179">
        <f t="shared" si="1646"/>
        <v>0</v>
      </c>
      <c r="BD1295" s="179">
        <f t="shared" si="1646"/>
        <v>0</v>
      </c>
      <c r="BE1295" s="179">
        <f t="shared" si="1646"/>
        <v>0</v>
      </c>
      <c r="BF1295" s="179">
        <f t="shared" si="1646"/>
        <v>0</v>
      </c>
      <c r="BG1295" s="179">
        <f t="shared" si="1646"/>
        <v>0</v>
      </c>
      <c r="BH1295" s="179">
        <f t="shared" si="1646"/>
        <v>0</v>
      </c>
      <c r="BI1295" s="179">
        <f t="shared" si="1646"/>
        <v>0</v>
      </c>
      <c r="BJ1295" s="179">
        <f t="shared" si="1646"/>
        <v>0</v>
      </c>
      <c r="BK1295" s="179">
        <f t="shared" si="1646"/>
        <v>0</v>
      </c>
      <c r="BL1295" s="179">
        <f t="shared" si="1646"/>
        <v>0</v>
      </c>
      <c r="BM1295" s="179">
        <f t="shared" si="1646"/>
        <v>0</v>
      </c>
      <c r="BN1295" s="179">
        <f t="shared" si="1646"/>
        <v>0</v>
      </c>
      <c r="BO1295" s="179">
        <f t="shared" si="1646"/>
        <v>0</v>
      </c>
      <c r="BP1295" s="179">
        <f t="shared" si="1646"/>
        <v>0</v>
      </c>
      <c r="BQ1295" s="179">
        <f t="shared" si="1646"/>
        <v>0</v>
      </c>
      <c r="BR1295" s="179">
        <f t="shared" si="1646"/>
        <v>0</v>
      </c>
      <c r="BS1295" s="179">
        <f t="shared" si="1646"/>
        <v>0</v>
      </c>
      <c r="BT1295" s="179">
        <f t="shared" si="1646"/>
        <v>0</v>
      </c>
      <c r="BU1295" s="179">
        <f t="shared" si="1646"/>
        <v>0</v>
      </c>
      <c r="BV1295" s="179">
        <f t="shared" si="1646"/>
        <v>0</v>
      </c>
      <c r="BW1295" s="179">
        <f t="shared" si="1646"/>
        <v>0</v>
      </c>
      <c r="BX1295" s="179">
        <f t="shared" si="1646"/>
        <v>0</v>
      </c>
      <c r="BY1295" s="179">
        <f t="shared" si="1646"/>
        <v>0</v>
      </c>
      <c r="BZ1295" s="179">
        <f t="shared" si="1646"/>
        <v>0</v>
      </c>
      <c r="CA1295" s="179">
        <f t="shared" si="1646"/>
        <v>0</v>
      </c>
      <c r="CB1295" s="179">
        <f t="shared" si="1646"/>
        <v>0</v>
      </c>
      <c r="CC1295" s="179">
        <f t="shared" si="1646"/>
        <v>0</v>
      </c>
      <c r="CD1295" s="179">
        <f t="shared" si="1646"/>
        <v>0</v>
      </c>
      <c r="CE1295" s="179">
        <f t="shared" ref="CE1295:CL1295" si="1647">CE1260</f>
        <v>0</v>
      </c>
      <c r="CF1295" s="179">
        <f t="shared" si="1647"/>
        <v>0</v>
      </c>
      <c r="CG1295" s="179">
        <f t="shared" si="1647"/>
        <v>0</v>
      </c>
      <c r="CH1295" s="179">
        <f t="shared" si="1647"/>
        <v>0</v>
      </c>
      <c r="CI1295" s="179">
        <f t="shared" si="1647"/>
        <v>0</v>
      </c>
      <c r="CJ1295" s="179">
        <f t="shared" si="1647"/>
        <v>0</v>
      </c>
      <c r="CK1295" s="179">
        <f t="shared" si="1647"/>
        <v>0</v>
      </c>
      <c r="CL1295" s="179">
        <f t="shared" si="1647"/>
        <v>0</v>
      </c>
      <c r="CN1295" s="60"/>
      <c r="CO1295" s="179">
        <f t="shared" ref="CO1295:DL1295" si="1648">CO1260</f>
        <v>0</v>
      </c>
      <c r="CP1295" s="179">
        <f t="shared" si="1648"/>
        <v>0</v>
      </c>
      <c r="CQ1295" s="179">
        <f t="shared" si="1648"/>
        <v>0</v>
      </c>
      <c r="CR1295" s="179">
        <f t="shared" si="1648"/>
        <v>0</v>
      </c>
      <c r="CS1295" s="179">
        <f t="shared" si="1648"/>
        <v>0</v>
      </c>
      <c r="CT1295" s="179">
        <f t="shared" si="1648"/>
        <v>0</v>
      </c>
      <c r="CU1295" s="179">
        <f t="shared" si="1648"/>
        <v>0</v>
      </c>
      <c r="CV1295" s="179">
        <f t="shared" si="1648"/>
        <v>0</v>
      </c>
      <c r="CW1295" s="179">
        <f t="shared" si="1648"/>
        <v>0</v>
      </c>
      <c r="CX1295" s="179">
        <f t="shared" si="1648"/>
        <v>0</v>
      </c>
      <c r="CY1295" s="179">
        <f t="shared" si="1648"/>
        <v>0</v>
      </c>
      <c r="CZ1295" s="179">
        <f t="shared" si="1648"/>
        <v>0</v>
      </c>
      <c r="DA1295" s="179">
        <f t="shared" si="1648"/>
        <v>0</v>
      </c>
      <c r="DB1295" s="179">
        <f t="shared" si="1648"/>
        <v>0</v>
      </c>
      <c r="DC1295" s="179">
        <f t="shared" si="1648"/>
        <v>0</v>
      </c>
      <c r="DD1295" s="179">
        <f t="shared" si="1648"/>
        <v>0</v>
      </c>
      <c r="DE1295" s="179">
        <f t="shared" si="1648"/>
        <v>0</v>
      </c>
      <c r="DF1295" s="179">
        <f t="shared" si="1648"/>
        <v>0</v>
      </c>
      <c r="DG1295" s="179">
        <f t="shared" si="1648"/>
        <v>0</v>
      </c>
      <c r="DH1295" s="179">
        <f t="shared" si="1648"/>
        <v>0</v>
      </c>
      <c r="DI1295" s="179">
        <f t="shared" si="1648"/>
        <v>0</v>
      </c>
      <c r="DJ1295" s="179">
        <f t="shared" si="1648"/>
        <v>0</v>
      </c>
      <c r="DK1295" s="179">
        <f t="shared" si="1648"/>
        <v>0</v>
      </c>
      <c r="DL1295" s="179">
        <f t="shared" si="1648"/>
        <v>0</v>
      </c>
    </row>
    <row r="1296" spans="1:116" x14ac:dyDescent="0.4">
      <c r="B1296" t="s">
        <v>332</v>
      </c>
      <c r="D1296" t="s">
        <v>771</v>
      </c>
      <c r="E1296" s="8" t="str">
        <f t="shared" ref="E1296" si="1649">ROW()&amp;" "&amp;D1296</f>
        <v>1296 LAMORTR-S</v>
      </c>
      <c r="G1296" s="241" t="str">
        <f>IFERROR(SUBSTITUTE(TRIM(MID(G1264, SEARCH("-", G1264) + 1, LEN(G1264))),":",""),"no unit")</f>
        <v>no defaults</v>
      </c>
      <c r="H1296" s="12"/>
      <c r="I1296" s="60"/>
      <c r="J1296" s="60"/>
      <c r="K1296" s="15"/>
      <c r="L1296" s="15"/>
      <c r="M1296" s="15"/>
      <c r="N1296" s="15"/>
      <c r="O1296" s="15"/>
      <c r="P1296" s="15"/>
      <c r="R1296" s="15"/>
      <c r="S1296" s="179"/>
      <c r="T1296" s="179"/>
      <c r="U1296" s="179"/>
      <c r="V1296" s="179"/>
      <c r="W1296" s="179"/>
      <c r="X1296" s="179"/>
      <c r="Y1296" s="179"/>
      <c r="Z1296" s="179"/>
      <c r="AA1296" s="179"/>
      <c r="AB1296" s="179"/>
      <c r="AC1296" s="179"/>
      <c r="AD1296" s="179"/>
      <c r="AE1296" s="179"/>
      <c r="AF1296" s="179"/>
      <c r="AG1296" s="179"/>
      <c r="AH1296" s="179"/>
      <c r="AI1296" s="179"/>
      <c r="AJ1296" s="179"/>
      <c r="AK1296" s="179"/>
      <c r="AL1296" s="179"/>
      <c r="AM1296" s="179"/>
      <c r="AN1296" s="179"/>
      <c r="AO1296" s="179"/>
      <c r="AP1296" s="179"/>
      <c r="AQ1296" s="179"/>
      <c r="AR1296" s="179"/>
      <c r="AS1296" s="179"/>
      <c r="AT1296" s="179"/>
      <c r="AU1296" s="179"/>
      <c r="AV1296" s="179"/>
      <c r="AW1296" s="179"/>
      <c r="AX1296" s="179"/>
      <c r="AY1296" s="179"/>
      <c r="AZ1296" s="179"/>
      <c r="BA1296" s="179"/>
      <c r="BB1296" s="179"/>
      <c r="BC1296" s="179"/>
      <c r="BD1296" s="179"/>
      <c r="BE1296" s="179"/>
      <c r="BF1296" s="179"/>
      <c r="BG1296" s="179"/>
      <c r="BH1296" s="179"/>
      <c r="BI1296" s="179"/>
      <c r="BJ1296" s="179"/>
      <c r="BK1296" s="179"/>
      <c r="BL1296" s="179"/>
      <c r="BM1296" s="179"/>
      <c r="BN1296" s="179"/>
      <c r="BO1296" s="179"/>
      <c r="BP1296" s="179"/>
      <c r="BQ1296" s="179"/>
      <c r="BR1296" s="179"/>
      <c r="BS1296" s="179"/>
      <c r="BT1296" s="179"/>
      <c r="BU1296" s="179"/>
      <c r="BV1296" s="179"/>
      <c r="BW1296" s="179"/>
      <c r="BX1296" s="179"/>
      <c r="BY1296" s="179"/>
      <c r="BZ1296" s="179"/>
      <c r="CA1296" s="179"/>
      <c r="CB1296" s="179"/>
      <c r="CC1296" s="179"/>
      <c r="CD1296" s="179"/>
      <c r="CE1296" s="179"/>
      <c r="CF1296" s="179"/>
      <c r="CG1296" s="179"/>
      <c r="CH1296" s="179"/>
      <c r="CI1296" s="179"/>
      <c r="CJ1296" s="179"/>
      <c r="CK1296" s="179"/>
      <c r="CL1296" s="179"/>
      <c r="CN1296" s="60"/>
      <c r="CO1296" s="179"/>
      <c r="CP1296" s="179"/>
      <c r="CQ1296" s="179"/>
      <c r="CR1296" s="179"/>
      <c r="CS1296" s="179"/>
      <c r="CT1296" s="179"/>
      <c r="CU1296" s="179"/>
      <c r="CV1296" s="179"/>
      <c r="CW1296" s="179"/>
      <c r="CX1296" s="179"/>
      <c r="CY1296" s="179"/>
      <c r="CZ1296" s="179"/>
      <c r="DA1296" s="179"/>
      <c r="DB1296" s="179"/>
      <c r="DC1296" s="179"/>
      <c r="DD1296" s="179"/>
      <c r="DE1296" s="179"/>
      <c r="DF1296" s="179"/>
      <c r="DG1296" s="179"/>
      <c r="DH1296" s="179"/>
      <c r="DI1296" s="179"/>
      <c r="DJ1296" s="179"/>
      <c r="DK1296" s="179"/>
      <c r="DL1296" s="179"/>
    </row>
    <row r="1297" spans="1:116" x14ac:dyDescent="0.4">
      <c r="B1297" t="s">
        <v>332</v>
      </c>
      <c r="D1297" t="s">
        <v>771</v>
      </c>
      <c r="E1297" s="8" t="str">
        <f t="shared" si="1589"/>
        <v>1297 LAMORTR-S</v>
      </c>
      <c r="G1297" s="136" t="str">
        <f>G1262</f>
        <v>Secondary revenue driver</v>
      </c>
      <c r="H1297" s="12"/>
      <c r="I1297" s="60"/>
      <c r="J1297" s="60"/>
      <c r="K1297" s="15"/>
      <c r="L1297" s="15"/>
      <c r="M1297" s="15"/>
      <c r="N1297" s="15"/>
      <c r="O1297" s="15"/>
      <c r="P1297" s="15"/>
      <c r="R1297" s="15"/>
      <c r="S1297" s="4" t="str">
        <f t="shared" ref="S1297:AX1297" si="1650">ADDRESS(ROW(S1278),COLUMN(S1278),2)</f>
        <v>S$1278</v>
      </c>
      <c r="T1297" s="4" t="str">
        <f t="shared" si="1650"/>
        <v>T$1278</v>
      </c>
      <c r="U1297" s="4" t="str">
        <f t="shared" si="1650"/>
        <v>U$1278</v>
      </c>
      <c r="V1297" s="4" t="str">
        <f t="shared" si="1650"/>
        <v>V$1278</v>
      </c>
      <c r="W1297" s="4" t="str">
        <f t="shared" si="1650"/>
        <v>W$1278</v>
      </c>
      <c r="X1297" s="4" t="str">
        <f t="shared" si="1650"/>
        <v>X$1278</v>
      </c>
      <c r="Y1297" s="4" t="str">
        <f t="shared" si="1650"/>
        <v>Y$1278</v>
      </c>
      <c r="Z1297" s="4" t="str">
        <f t="shared" si="1650"/>
        <v>Z$1278</v>
      </c>
      <c r="AA1297" s="4" t="str">
        <f t="shared" si="1650"/>
        <v>AA$1278</v>
      </c>
      <c r="AB1297" s="4" t="str">
        <f t="shared" si="1650"/>
        <v>AB$1278</v>
      </c>
      <c r="AC1297" s="4" t="str">
        <f t="shared" si="1650"/>
        <v>AC$1278</v>
      </c>
      <c r="AD1297" s="4" t="str">
        <f t="shared" si="1650"/>
        <v>AD$1278</v>
      </c>
      <c r="AE1297" s="4" t="str">
        <f t="shared" si="1650"/>
        <v>AE$1278</v>
      </c>
      <c r="AF1297" s="4" t="str">
        <f t="shared" si="1650"/>
        <v>AF$1278</v>
      </c>
      <c r="AG1297" s="4" t="str">
        <f t="shared" si="1650"/>
        <v>AG$1278</v>
      </c>
      <c r="AH1297" s="4" t="str">
        <f t="shared" si="1650"/>
        <v>AH$1278</v>
      </c>
      <c r="AI1297" s="4" t="str">
        <f t="shared" si="1650"/>
        <v>AI$1278</v>
      </c>
      <c r="AJ1297" s="4" t="str">
        <f t="shared" si="1650"/>
        <v>AJ$1278</v>
      </c>
      <c r="AK1297" s="4" t="str">
        <f t="shared" si="1650"/>
        <v>AK$1278</v>
      </c>
      <c r="AL1297" s="4" t="str">
        <f t="shared" si="1650"/>
        <v>AL$1278</v>
      </c>
      <c r="AM1297" s="4" t="str">
        <f t="shared" si="1650"/>
        <v>AM$1278</v>
      </c>
      <c r="AN1297" s="4" t="str">
        <f t="shared" si="1650"/>
        <v>AN$1278</v>
      </c>
      <c r="AO1297" s="4" t="str">
        <f t="shared" si="1650"/>
        <v>AO$1278</v>
      </c>
      <c r="AP1297" s="4" t="str">
        <f t="shared" si="1650"/>
        <v>AP$1278</v>
      </c>
      <c r="AQ1297" s="4" t="str">
        <f t="shared" si="1650"/>
        <v>AQ$1278</v>
      </c>
      <c r="AR1297" s="4" t="str">
        <f t="shared" si="1650"/>
        <v>AR$1278</v>
      </c>
      <c r="AS1297" s="4" t="str">
        <f t="shared" si="1650"/>
        <v>AS$1278</v>
      </c>
      <c r="AT1297" s="4" t="str">
        <f t="shared" si="1650"/>
        <v>AT$1278</v>
      </c>
      <c r="AU1297" s="4" t="str">
        <f t="shared" si="1650"/>
        <v>AU$1278</v>
      </c>
      <c r="AV1297" s="4" t="str">
        <f t="shared" si="1650"/>
        <v>AV$1278</v>
      </c>
      <c r="AW1297" s="4" t="str">
        <f t="shared" si="1650"/>
        <v>AW$1278</v>
      </c>
      <c r="AX1297" s="4" t="str">
        <f t="shared" si="1650"/>
        <v>AX$1278</v>
      </c>
      <c r="AY1297" s="4" t="str">
        <f t="shared" ref="AY1297:CD1297" si="1651">ADDRESS(ROW(AY1278),COLUMN(AY1278),2)</f>
        <v>AY$1278</v>
      </c>
      <c r="AZ1297" s="4" t="str">
        <f t="shared" si="1651"/>
        <v>AZ$1278</v>
      </c>
      <c r="BA1297" s="4" t="str">
        <f t="shared" si="1651"/>
        <v>BA$1278</v>
      </c>
      <c r="BB1297" s="4" t="str">
        <f t="shared" si="1651"/>
        <v>BB$1278</v>
      </c>
      <c r="BC1297" s="4" t="str">
        <f t="shared" si="1651"/>
        <v>BC$1278</v>
      </c>
      <c r="BD1297" s="4" t="str">
        <f t="shared" si="1651"/>
        <v>BD$1278</v>
      </c>
      <c r="BE1297" s="4" t="str">
        <f t="shared" si="1651"/>
        <v>BE$1278</v>
      </c>
      <c r="BF1297" s="4" t="str">
        <f t="shared" si="1651"/>
        <v>BF$1278</v>
      </c>
      <c r="BG1297" s="4" t="str">
        <f t="shared" si="1651"/>
        <v>BG$1278</v>
      </c>
      <c r="BH1297" s="4" t="str">
        <f t="shared" si="1651"/>
        <v>BH$1278</v>
      </c>
      <c r="BI1297" s="4" t="str">
        <f t="shared" si="1651"/>
        <v>BI$1278</v>
      </c>
      <c r="BJ1297" s="4" t="str">
        <f t="shared" si="1651"/>
        <v>BJ$1278</v>
      </c>
      <c r="BK1297" s="4" t="str">
        <f t="shared" si="1651"/>
        <v>BK$1278</v>
      </c>
      <c r="BL1297" s="4" t="str">
        <f t="shared" si="1651"/>
        <v>BL$1278</v>
      </c>
      <c r="BM1297" s="4" t="str">
        <f t="shared" si="1651"/>
        <v>BM$1278</v>
      </c>
      <c r="BN1297" s="4" t="str">
        <f t="shared" si="1651"/>
        <v>BN$1278</v>
      </c>
      <c r="BO1297" s="4" t="str">
        <f t="shared" si="1651"/>
        <v>BO$1278</v>
      </c>
      <c r="BP1297" s="4" t="str">
        <f t="shared" si="1651"/>
        <v>BP$1278</v>
      </c>
      <c r="BQ1297" s="4" t="str">
        <f t="shared" si="1651"/>
        <v>BQ$1278</v>
      </c>
      <c r="BR1297" s="4" t="str">
        <f t="shared" si="1651"/>
        <v>BR$1278</v>
      </c>
      <c r="BS1297" s="4" t="str">
        <f t="shared" si="1651"/>
        <v>BS$1278</v>
      </c>
      <c r="BT1297" s="4" t="str">
        <f t="shared" si="1651"/>
        <v>BT$1278</v>
      </c>
      <c r="BU1297" s="4" t="str">
        <f t="shared" si="1651"/>
        <v>BU$1278</v>
      </c>
      <c r="BV1297" s="4" t="str">
        <f t="shared" si="1651"/>
        <v>BV$1278</v>
      </c>
      <c r="BW1297" s="4" t="str">
        <f t="shared" si="1651"/>
        <v>BW$1278</v>
      </c>
      <c r="BX1297" s="4" t="str">
        <f t="shared" si="1651"/>
        <v>BX$1278</v>
      </c>
      <c r="BY1297" s="4" t="str">
        <f t="shared" si="1651"/>
        <v>BY$1278</v>
      </c>
      <c r="BZ1297" s="4" t="str">
        <f t="shared" si="1651"/>
        <v>BZ$1278</v>
      </c>
      <c r="CA1297" s="4" t="str">
        <f t="shared" si="1651"/>
        <v>CA$1278</v>
      </c>
      <c r="CB1297" s="4" t="str">
        <f t="shared" si="1651"/>
        <v>CB$1278</v>
      </c>
      <c r="CC1297" s="4" t="str">
        <f t="shared" si="1651"/>
        <v>CC$1278</v>
      </c>
      <c r="CD1297" s="4" t="str">
        <f t="shared" si="1651"/>
        <v>CD$1278</v>
      </c>
      <c r="CE1297" s="4" t="str">
        <f t="shared" ref="CE1297:CL1297" si="1652">ADDRESS(ROW(CE1278),COLUMN(CE1278),2)</f>
        <v>CE$1278</v>
      </c>
      <c r="CF1297" s="4" t="str">
        <f t="shared" si="1652"/>
        <v>CF$1278</v>
      </c>
      <c r="CG1297" s="4" t="str">
        <f t="shared" si="1652"/>
        <v>CG$1278</v>
      </c>
      <c r="CH1297" s="4" t="str">
        <f t="shared" si="1652"/>
        <v>CH$1278</v>
      </c>
      <c r="CI1297" s="4" t="str">
        <f t="shared" si="1652"/>
        <v>CI$1278</v>
      </c>
      <c r="CJ1297" s="4" t="str">
        <f t="shared" si="1652"/>
        <v>CJ$1278</v>
      </c>
      <c r="CK1297" s="4" t="str">
        <f t="shared" si="1652"/>
        <v>CK$1278</v>
      </c>
      <c r="CL1297" s="4" t="str">
        <f t="shared" si="1652"/>
        <v>CL$1278</v>
      </c>
      <c r="CN1297" s="60"/>
      <c r="CO1297" s="4" t="str">
        <f t="shared" ref="CO1297:DL1297" si="1653">ADDRESS(ROW(CO1278),COLUMN(CO1278),2)</f>
        <v>CO$1278</v>
      </c>
      <c r="CP1297" s="4" t="str">
        <f t="shared" si="1653"/>
        <v>CP$1278</v>
      </c>
      <c r="CQ1297" s="4" t="str">
        <f t="shared" si="1653"/>
        <v>CQ$1278</v>
      </c>
      <c r="CR1297" s="4" t="str">
        <f t="shared" si="1653"/>
        <v>CR$1278</v>
      </c>
      <c r="CS1297" s="4" t="str">
        <f t="shared" si="1653"/>
        <v>CS$1278</v>
      </c>
      <c r="CT1297" s="4" t="str">
        <f t="shared" si="1653"/>
        <v>CT$1278</v>
      </c>
      <c r="CU1297" s="4" t="str">
        <f t="shared" si="1653"/>
        <v>CU$1278</v>
      </c>
      <c r="CV1297" s="4" t="str">
        <f t="shared" si="1653"/>
        <v>CV$1278</v>
      </c>
      <c r="CW1297" s="4" t="str">
        <f t="shared" si="1653"/>
        <v>CW$1278</v>
      </c>
      <c r="CX1297" s="4" t="str">
        <f t="shared" si="1653"/>
        <v>CX$1278</v>
      </c>
      <c r="CY1297" s="4" t="str">
        <f t="shared" si="1653"/>
        <v>CY$1278</v>
      </c>
      <c r="CZ1297" s="4" t="str">
        <f t="shared" si="1653"/>
        <v>CZ$1278</v>
      </c>
      <c r="DA1297" s="4" t="str">
        <f t="shared" si="1653"/>
        <v>DA$1278</v>
      </c>
      <c r="DB1297" s="4" t="str">
        <f t="shared" si="1653"/>
        <v>DB$1278</v>
      </c>
      <c r="DC1297" s="4" t="str">
        <f t="shared" si="1653"/>
        <v>DC$1278</v>
      </c>
      <c r="DD1297" s="4" t="str">
        <f t="shared" si="1653"/>
        <v>DD$1278</v>
      </c>
      <c r="DE1297" s="4" t="str">
        <f t="shared" si="1653"/>
        <v>DE$1278</v>
      </c>
      <c r="DF1297" s="4" t="str">
        <f t="shared" si="1653"/>
        <v>DF$1278</v>
      </c>
      <c r="DG1297" s="4" t="str">
        <f t="shared" si="1653"/>
        <v>DG$1278</v>
      </c>
      <c r="DH1297" s="4" t="str">
        <f t="shared" si="1653"/>
        <v>DH$1278</v>
      </c>
      <c r="DI1297" s="4" t="str">
        <f t="shared" si="1653"/>
        <v>DI$1278</v>
      </c>
      <c r="DJ1297" s="4" t="str">
        <f t="shared" si="1653"/>
        <v>DJ$1278</v>
      </c>
      <c r="DK1297" s="4" t="str">
        <f t="shared" si="1653"/>
        <v>DK$1278</v>
      </c>
      <c r="DL1297" s="4" t="str">
        <f t="shared" si="1653"/>
        <v>DL$1278</v>
      </c>
    </row>
    <row r="1298" spans="1:116" x14ac:dyDescent="0.4">
      <c r="B1298" t="s">
        <v>332</v>
      </c>
      <c r="D1298" t="s">
        <v>771</v>
      </c>
      <c r="E1298" s="8" t="str">
        <f t="shared" si="1589"/>
        <v>1298 LAMORTR-S</v>
      </c>
      <c r="G1298" s="136" t="str">
        <f>G1263</f>
        <v>Secondary volume driver</v>
      </c>
      <c r="H1298" s="12"/>
      <c r="I1298" s="60"/>
      <c r="J1298" s="60"/>
      <c r="K1298" s="15"/>
      <c r="L1298" s="15"/>
      <c r="M1298" s="15"/>
      <c r="N1298" s="15"/>
      <c r="O1298" s="15"/>
      <c r="P1298" s="15"/>
      <c r="R1298" s="15"/>
      <c r="S1298" s="179" t="str">
        <f t="shared" ref="S1298:AX1298" si="1654">S1263</f>
        <v>S$19</v>
      </c>
      <c r="T1298" s="179" t="str">
        <f t="shared" si="1654"/>
        <v>T$19</v>
      </c>
      <c r="U1298" s="179" t="str">
        <f t="shared" si="1654"/>
        <v>U$19</v>
      </c>
      <c r="V1298" s="179" t="str">
        <f t="shared" si="1654"/>
        <v>V$19</v>
      </c>
      <c r="W1298" s="179" t="str">
        <f t="shared" si="1654"/>
        <v>W$19</v>
      </c>
      <c r="X1298" s="179" t="str">
        <f t="shared" si="1654"/>
        <v>X$19</v>
      </c>
      <c r="Y1298" s="179" t="str">
        <f t="shared" si="1654"/>
        <v>Y$19</v>
      </c>
      <c r="Z1298" s="179" t="str">
        <f t="shared" si="1654"/>
        <v>Z$19</v>
      </c>
      <c r="AA1298" s="179" t="str">
        <f t="shared" si="1654"/>
        <v>AA$19</v>
      </c>
      <c r="AB1298" s="179" t="str">
        <f t="shared" si="1654"/>
        <v>AB$19</v>
      </c>
      <c r="AC1298" s="179" t="str">
        <f t="shared" si="1654"/>
        <v>AC$19</v>
      </c>
      <c r="AD1298" s="179" t="str">
        <f t="shared" si="1654"/>
        <v>AD$19</v>
      </c>
      <c r="AE1298" s="179" t="str">
        <f t="shared" si="1654"/>
        <v>AE$19</v>
      </c>
      <c r="AF1298" s="179" t="str">
        <f t="shared" si="1654"/>
        <v>AF$19</v>
      </c>
      <c r="AG1298" s="179" t="str">
        <f t="shared" si="1654"/>
        <v>AG$19</v>
      </c>
      <c r="AH1298" s="179" t="str">
        <f t="shared" si="1654"/>
        <v>AH$19</v>
      </c>
      <c r="AI1298" s="179" t="str">
        <f t="shared" si="1654"/>
        <v>AI$19</v>
      </c>
      <c r="AJ1298" s="179" t="str">
        <f t="shared" si="1654"/>
        <v>AJ$19</v>
      </c>
      <c r="AK1298" s="179" t="str">
        <f t="shared" si="1654"/>
        <v>AK$19</v>
      </c>
      <c r="AL1298" s="179" t="str">
        <f t="shared" si="1654"/>
        <v>AL$19</v>
      </c>
      <c r="AM1298" s="179" t="str">
        <f t="shared" si="1654"/>
        <v>AM$19</v>
      </c>
      <c r="AN1298" s="179" t="str">
        <f t="shared" si="1654"/>
        <v>AN$19</v>
      </c>
      <c r="AO1298" s="179" t="str">
        <f t="shared" si="1654"/>
        <v>AO$19</v>
      </c>
      <c r="AP1298" s="179" t="str">
        <f t="shared" si="1654"/>
        <v>AP$19</v>
      </c>
      <c r="AQ1298" s="179" t="str">
        <f t="shared" si="1654"/>
        <v>AQ$19</v>
      </c>
      <c r="AR1298" s="179" t="str">
        <f t="shared" si="1654"/>
        <v>AR$19</v>
      </c>
      <c r="AS1298" s="179" t="str">
        <f t="shared" si="1654"/>
        <v>AS$19</v>
      </c>
      <c r="AT1298" s="179" t="str">
        <f t="shared" si="1654"/>
        <v>AT$19</v>
      </c>
      <c r="AU1298" s="179" t="str">
        <f t="shared" si="1654"/>
        <v>AU$19</v>
      </c>
      <c r="AV1298" s="179" t="str">
        <f t="shared" si="1654"/>
        <v>AV$19</v>
      </c>
      <c r="AW1298" s="179" t="str">
        <f t="shared" si="1654"/>
        <v>AW$19</v>
      </c>
      <c r="AX1298" s="179" t="str">
        <f t="shared" si="1654"/>
        <v>AX$19</v>
      </c>
      <c r="AY1298" s="179" t="str">
        <f t="shared" ref="AY1298:CD1298" si="1655">AY1263</f>
        <v>AY$19</v>
      </c>
      <c r="AZ1298" s="179" t="str">
        <f t="shared" si="1655"/>
        <v>AZ$19</v>
      </c>
      <c r="BA1298" s="179" t="str">
        <f t="shared" si="1655"/>
        <v>BA$19</v>
      </c>
      <c r="BB1298" s="179" t="str">
        <f t="shared" si="1655"/>
        <v>BB$19</v>
      </c>
      <c r="BC1298" s="179" t="str">
        <f t="shared" si="1655"/>
        <v>BC$19</v>
      </c>
      <c r="BD1298" s="179" t="str">
        <f t="shared" si="1655"/>
        <v>BD$19</v>
      </c>
      <c r="BE1298" s="179" t="str">
        <f t="shared" si="1655"/>
        <v>BE$19</v>
      </c>
      <c r="BF1298" s="179" t="str">
        <f t="shared" si="1655"/>
        <v>BF$19</v>
      </c>
      <c r="BG1298" s="179" t="str">
        <f t="shared" si="1655"/>
        <v>BG$19</v>
      </c>
      <c r="BH1298" s="179" t="str">
        <f t="shared" si="1655"/>
        <v>BH$19</v>
      </c>
      <c r="BI1298" s="179" t="str">
        <f t="shared" si="1655"/>
        <v>BI$19</v>
      </c>
      <c r="BJ1298" s="179" t="str">
        <f t="shared" si="1655"/>
        <v>BJ$19</v>
      </c>
      <c r="BK1298" s="179" t="str">
        <f t="shared" si="1655"/>
        <v>BK$19</v>
      </c>
      <c r="BL1298" s="179" t="str">
        <f t="shared" si="1655"/>
        <v>BL$19</v>
      </c>
      <c r="BM1298" s="179" t="str">
        <f t="shared" si="1655"/>
        <v>BM$19</v>
      </c>
      <c r="BN1298" s="179" t="str">
        <f t="shared" si="1655"/>
        <v>BN$19</v>
      </c>
      <c r="BO1298" s="179" t="str">
        <f t="shared" si="1655"/>
        <v>BO$19</v>
      </c>
      <c r="BP1298" s="179" t="str">
        <f t="shared" si="1655"/>
        <v>BP$19</v>
      </c>
      <c r="BQ1298" s="179" t="str">
        <f t="shared" si="1655"/>
        <v>BQ$19</v>
      </c>
      <c r="BR1298" s="179" t="str">
        <f t="shared" si="1655"/>
        <v>BR$19</v>
      </c>
      <c r="BS1298" s="179" t="str">
        <f t="shared" si="1655"/>
        <v>BS$19</v>
      </c>
      <c r="BT1298" s="179" t="str">
        <f t="shared" si="1655"/>
        <v>BT$19</v>
      </c>
      <c r="BU1298" s="179" t="str">
        <f t="shared" si="1655"/>
        <v>BU$19</v>
      </c>
      <c r="BV1298" s="179" t="str">
        <f t="shared" si="1655"/>
        <v>BV$19</v>
      </c>
      <c r="BW1298" s="179" t="str">
        <f t="shared" si="1655"/>
        <v>BW$19</v>
      </c>
      <c r="BX1298" s="179" t="str">
        <f t="shared" si="1655"/>
        <v>BX$19</v>
      </c>
      <c r="BY1298" s="179" t="str">
        <f t="shared" si="1655"/>
        <v>BY$19</v>
      </c>
      <c r="BZ1298" s="179" t="str">
        <f t="shared" si="1655"/>
        <v>BZ$19</v>
      </c>
      <c r="CA1298" s="179" t="str">
        <f t="shared" si="1655"/>
        <v>CA$19</v>
      </c>
      <c r="CB1298" s="179" t="str">
        <f t="shared" si="1655"/>
        <v>CB$19</v>
      </c>
      <c r="CC1298" s="179" t="str">
        <f t="shared" si="1655"/>
        <v>CC$19</v>
      </c>
      <c r="CD1298" s="179" t="str">
        <f t="shared" si="1655"/>
        <v>CD$19</v>
      </c>
      <c r="CE1298" s="179" t="str">
        <f t="shared" ref="CE1298:CL1298" si="1656">CE1263</f>
        <v>CE$19</v>
      </c>
      <c r="CF1298" s="179" t="str">
        <f t="shared" si="1656"/>
        <v>CF$19</v>
      </c>
      <c r="CG1298" s="179" t="str">
        <f t="shared" si="1656"/>
        <v>CG$19</v>
      </c>
      <c r="CH1298" s="179" t="str">
        <f t="shared" si="1656"/>
        <v>CH$19</v>
      </c>
      <c r="CI1298" s="179" t="str">
        <f t="shared" si="1656"/>
        <v>CI$19</v>
      </c>
      <c r="CJ1298" s="179" t="str">
        <f t="shared" si="1656"/>
        <v>CJ$19</v>
      </c>
      <c r="CK1298" s="179" t="str">
        <f t="shared" si="1656"/>
        <v>CK$19</v>
      </c>
      <c r="CL1298" s="179" t="str">
        <f t="shared" si="1656"/>
        <v>CL$19</v>
      </c>
      <c r="CN1298" s="60"/>
      <c r="CO1298" s="179" t="str">
        <f t="shared" ref="CO1298:DL1298" si="1657">CO1263</f>
        <v>CO$19</v>
      </c>
      <c r="CP1298" s="179" t="str">
        <f t="shared" si="1657"/>
        <v>CP$19</v>
      </c>
      <c r="CQ1298" s="179" t="str">
        <f t="shared" si="1657"/>
        <v>CQ$19</v>
      </c>
      <c r="CR1298" s="179" t="str">
        <f t="shared" si="1657"/>
        <v>CR$19</v>
      </c>
      <c r="CS1298" s="179" t="str">
        <f t="shared" si="1657"/>
        <v>CS$19</v>
      </c>
      <c r="CT1298" s="179" t="str">
        <f t="shared" si="1657"/>
        <v>CT$19</v>
      </c>
      <c r="CU1298" s="179" t="str">
        <f t="shared" si="1657"/>
        <v>CU$19</v>
      </c>
      <c r="CV1298" s="179" t="str">
        <f t="shared" si="1657"/>
        <v>CV$19</v>
      </c>
      <c r="CW1298" s="179" t="str">
        <f t="shared" si="1657"/>
        <v>CW$19</v>
      </c>
      <c r="CX1298" s="179" t="str">
        <f t="shared" si="1657"/>
        <v>CX$19</v>
      </c>
      <c r="CY1298" s="179" t="str">
        <f t="shared" si="1657"/>
        <v>CY$19</v>
      </c>
      <c r="CZ1298" s="179" t="str">
        <f t="shared" si="1657"/>
        <v>CZ$19</v>
      </c>
      <c r="DA1298" s="179" t="str">
        <f t="shared" si="1657"/>
        <v>DA$19</v>
      </c>
      <c r="DB1298" s="179" t="str">
        <f t="shared" si="1657"/>
        <v>DB$19</v>
      </c>
      <c r="DC1298" s="179" t="str">
        <f t="shared" si="1657"/>
        <v>DC$19</v>
      </c>
      <c r="DD1298" s="179" t="str">
        <f t="shared" si="1657"/>
        <v>DD$19</v>
      </c>
      <c r="DE1298" s="179" t="str">
        <f t="shared" si="1657"/>
        <v>DE$19</v>
      </c>
      <c r="DF1298" s="179" t="str">
        <f t="shared" si="1657"/>
        <v>DF$19</v>
      </c>
      <c r="DG1298" s="179" t="str">
        <f t="shared" si="1657"/>
        <v>DG$19</v>
      </c>
      <c r="DH1298" s="179" t="str">
        <f t="shared" si="1657"/>
        <v>DH$19</v>
      </c>
      <c r="DI1298" s="179" t="str">
        <f t="shared" si="1657"/>
        <v>DI$19</v>
      </c>
      <c r="DJ1298" s="179" t="str">
        <f t="shared" si="1657"/>
        <v>DJ$19</v>
      </c>
      <c r="DK1298" s="179" t="str">
        <f t="shared" si="1657"/>
        <v>DK$19</v>
      </c>
      <c r="DL1298" s="179" t="str">
        <f t="shared" si="1657"/>
        <v>DL$19</v>
      </c>
    </row>
    <row r="1299" spans="1:116" x14ac:dyDescent="0.4">
      <c r="E1299" s="8"/>
      <c r="H1299" s="12"/>
      <c r="I1299" s="60"/>
      <c r="J1299" s="60"/>
      <c r="K1299" s="15"/>
      <c r="L1299" s="15"/>
      <c r="M1299" s="15"/>
      <c r="N1299" s="15"/>
      <c r="O1299" s="15"/>
      <c r="P1299" s="15"/>
      <c r="R1299" s="15"/>
      <c r="S1299" s="76"/>
      <c r="T1299" s="76"/>
      <c r="U1299" s="76"/>
      <c r="V1299" s="76"/>
      <c r="W1299" s="76"/>
      <c r="X1299" s="76"/>
      <c r="Y1299" s="76"/>
      <c r="Z1299" s="76"/>
      <c r="AA1299" s="76"/>
      <c r="AB1299" s="76"/>
      <c r="AC1299" s="76"/>
      <c r="AD1299" s="76"/>
      <c r="AE1299" s="76"/>
      <c r="AF1299" s="76"/>
      <c r="AG1299" s="76"/>
      <c r="AH1299" s="76"/>
      <c r="AI1299" s="76"/>
      <c r="AJ1299" s="76"/>
      <c r="AK1299" s="76"/>
      <c r="AL1299" s="76"/>
      <c r="AM1299" s="76"/>
      <c r="AN1299" s="76"/>
      <c r="AO1299" s="76"/>
      <c r="AP1299" s="76"/>
      <c r="AQ1299" s="76"/>
      <c r="AR1299" s="76"/>
      <c r="AS1299" s="76"/>
      <c r="AT1299" s="76"/>
      <c r="AU1299" s="76"/>
      <c r="AV1299" s="76"/>
      <c r="AW1299" s="76"/>
      <c r="AX1299" s="76"/>
      <c r="AY1299" s="76"/>
      <c r="AZ1299" s="76"/>
      <c r="BA1299" s="76"/>
      <c r="BB1299" s="76"/>
      <c r="BC1299" s="76"/>
      <c r="BD1299" s="76"/>
      <c r="BE1299" s="76"/>
      <c r="BF1299" s="76"/>
      <c r="BG1299" s="76"/>
      <c r="BH1299" s="76"/>
      <c r="BI1299" s="76"/>
      <c r="BJ1299" s="76"/>
      <c r="BK1299" s="76"/>
      <c r="BL1299" s="76"/>
      <c r="BM1299" s="76"/>
      <c r="BN1299" s="76"/>
      <c r="BO1299" s="76"/>
      <c r="BP1299" s="76"/>
      <c r="BQ1299" s="76"/>
      <c r="BR1299" s="76"/>
      <c r="BS1299" s="76"/>
      <c r="BT1299" s="76"/>
      <c r="BU1299" s="76"/>
      <c r="BV1299" s="76"/>
      <c r="BW1299" s="76"/>
      <c r="BX1299" s="76"/>
      <c r="BY1299" s="76"/>
      <c r="BZ1299" s="76"/>
      <c r="CA1299" s="76"/>
      <c r="CB1299" s="76"/>
      <c r="CC1299" s="76"/>
      <c r="CD1299" s="76"/>
      <c r="CE1299" s="76"/>
      <c r="CF1299" s="76"/>
      <c r="CG1299" s="76"/>
      <c r="CH1299" s="76"/>
      <c r="CI1299" s="76"/>
      <c r="CJ1299" s="76"/>
      <c r="CK1299" s="76"/>
      <c r="CL1299" s="76"/>
      <c r="CN1299" s="60"/>
      <c r="CO1299" s="76"/>
      <c r="CP1299" s="76"/>
      <c r="CQ1299" s="76"/>
      <c r="CR1299" s="76"/>
      <c r="CS1299" s="76"/>
      <c r="CT1299" s="76"/>
      <c r="CU1299" s="76"/>
      <c r="CV1299" s="76"/>
      <c r="CW1299" s="76"/>
      <c r="CX1299" s="76"/>
      <c r="CY1299" s="76"/>
      <c r="CZ1299" s="76"/>
      <c r="DA1299" s="76"/>
      <c r="DB1299" s="76"/>
      <c r="DC1299" s="76"/>
      <c r="DD1299" s="76"/>
      <c r="DE1299" s="76"/>
      <c r="DF1299" s="76"/>
      <c r="DG1299" s="76"/>
      <c r="DH1299" s="76"/>
      <c r="DI1299" s="76"/>
      <c r="DJ1299" s="76"/>
      <c r="DK1299" s="76"/>
      <c r="DL1299" s="76"/>
    </row>
    <row r="1300" spans="1:116" x14ac:dyDescent="0.4">
      <c r="E1300" s="8"/>
      <c r="H1300" s="12"/>
      <c r="I1300" s="60"/>
      <c r="J1300" s="60"/>
      <c r="K1300" s="15"/>
      <c r="L1300" s="15"/>
      <c r="M1300" s="15"/>
      <c r="N1300" s="15"/>
      <c r="O1300" s="15"/>
      <c r="P1300" s="15"/>
      <c r="R1300" s="15"/>
      <c r="S1300" s="76"/>
      <c r="T1300" s="76"/>
      <c r="U1300" s="76"/>
      <c r="V1300" s="76"/>
      <c r="W1300" s="76"/>
      <c r="X1300" s="76"/>
      <c r="Y1300" s="76"/>
      <c r="Z1300" s="76"/>
      <c r="AA1300" s="76"/>
      <c r="AB1300" s="76"/>
      <c r="AC1300" s="76"/>
      <c r="AD1300" s="76"/>
      <c r="AE1300" s="76"/>
      <c r="AF1300" s="76"/>
      <c r="AG1300" s="76"/>
      <c r="AH1300" s="76"/>
      <c r="AI1300" s="76"/>
      <c r="AJ1300" s="76"/>
      <c r="AK1300" s="76"/>
      <c r="AL1300" s="76"/>
      <c r="AM1300" s="76"/>
      <c r="AN1300" s="76"/>
      <c r="AO1300" s="76"/>
      <c r="AP1300" s="76"/>
      <c r="AQ1300" s="76"/>
      <c r="AR1300" s="76"/>
      <c r="AS1300" s="76"/>
      <c r="AT1300" s="76"/>
      <c r="AU1300" s="76"/>
      <c r="AV1300" s="76"/>
      <c r="AW1300" s="76"/>
      <c r="AX1300" s="76"/>
      <c r="AY1300" s="76"/>
      <c r="AZ1300" s="76"/>
      <c r="BA1300" s="76"/>
      <c r="BB1300" s="76"/>
      <c r="BC1300" s="76"/>
      <c r="BD1300" s="76"/>
      <c r="BE1300" s="76"/>
      <c r="BF1300" s="76"/>
      <c r="BG1300" s="76"/>
      <c r="BH1300" s="76"/>
      <c r="BI1300" s="76"/>
      <c r="BJ1300" s="76"/>
      <c r="BK1300" s="76"/>
      <c r="BL1300" s="76"/>
      <c r="BM1300" s="76"/>
      <c r="BN1300" s="76"/>
      <c r="BO1300" s="76"/>
      <c r="BP1300" s="76"/>
      <c r="BQ1300" s="76"/>
      <c r="BR1300" s="76"/>
      <c r="BS1300" s="76"/>
      <c r="BT1300" s="76"/>
      <c r="BU1300" s="76"/>
      <c r="BV1300" s="76"/>
      <c r="BW1300" s="76"/>
      <c r="BX1300" s="76"/>
      <c r="BY1300" s="76"/>
      <c r="BZ1300" s="76"/>
      <c r="CA1300" s="76"/>
      <c r="CB1300" s="76"/>
      <c r="CC1300" s="76"/>
      <c r="CD1300" s="76"/>
      <c r="CE1300" s="76"/>
      <c r="CF1300" s="76"/>
      <c r="CG1300" s="76"/>
      <c r="CH1300" s="76"/>
      <c r="CI1300" s="76"/>
      <c r="CJ1300" s="76"/>
      <c r="CK1300" s="76"/>
      <c r="CL1300" s="76"/>
      <c r="CN1300" s="60"/>
      <c r="CO1300" s="76"/>
      <c r="CP1300" s="76"/>
      <c r="CQ1300" s="76"/>
      <c r="CR1300" s="76"/>
      <c r="CS1300" s="76"/>
      <c r="CT1300" s="76"/>
      <c r="CU1300" s="76"/>
      <c r="CV1300" s="76"/>
      <c r="CW1300" s="76"/>
      <c r="CX1300" s="76"/>
      <c r="CY1300" s="76"/>
      <c r="CZ1300" s="76"/>
      <c r="DA1300" s="76"/>
      <c r="DB1300" s="76"/>
      <c r="DC1300" s="76"/>
      <c r="DD1300" s="76"/>
      <c r="DE1300" s="76"/>
      <c r="DF1300" s="76"/>
      <c r="DG1300" s="76"/>
      <c r="DH1300" s="76"/>
      <c r="DI1300" s="76"/>
      <c r="DJ1300" s="76"/>
      <c r="DK1300" s="76"/>
      <c r="DL1300" s="76"/>
    </row>
    <row r="1301" spans="1:116" x14ac:dyDescent="0.4">
      <c r="A1301" s="174"/>
      <c r="E1301" s="8"/>
      <c r="G1301" s="175" t="s">
        <v>490</v>
      </c>
      <c r="H1301" s="174"/>
      <c r="I1301" s="176"/>
      <c r="J1301" s="176"/>
      <c r="K1301" s="197"/>
      <c r="L1301" s="197"/>
      <c r="M1301" s="197"/>
      <c r="N1301" s="197"/>
      <c r="O1301" s="197"/>
      <c r="P1301" s="197"/>
      <c r="R1301" s="198"/>
      <c r="S1301" s="174"/>
      <c r="T1301" s="174"/>
      <c r="U1301" s="174"/>
      <c r="V1301" s="174"/>
      <c r="W1301" s="174"/>
      <c r="X1301" s="174"/>
      <c r="Y1301" s="174"/>
      <c r="Z1301" s="174"/>
      <c r="AA1301" s="174"/>
      <c r="AB1301" s="174"/>
      <c r="AC1301" s="174"/>
      <c r="AD1301" s="174"/>
      <c r="AE1301" s="174"/>
      <c r="AF1301" s="174"/>
      <c r="AG1301" s="174"/>
      <c r="AH1301" s="174"/>
      <c r="AI1301" s="174"/>
      <c r="AJ1301" s="174"/>
      <c r="AK1301" s="174"/>
      <c r="AL1301" s="174"/>
      <c r="AM1301" s="174"/>
      <c r="AN1301" s="174"/>
      <c r="AO1301" s="174"/>
      <c r="AP1301" s="174"/>
      <c r="AQ1301" s="174"/>
      <c r="AR1301" s="174"/>
      <c r="AS1301" s="174"/>
      <c r="AT1301" s="174"/>
      <c r="AU1301" s="174"/>
      <c r="AV1301" s="174"/>
      <c r="AW1301" s="174"/>
      <c r="AX1301" s="174"/>
      <c r="AY1301" s="174"/>
      <c r="AZ1301" s="174"/>
      <c r="BA1301" s="174"/>
      <c r="BB1301" s="174"/>
      <c r="BC1301" s="174"/>
      <c r="BD1301" s="174"/>
      <c r="BE1301" s="174"/>
      <c r="BF1301" s="174"/>
      <c r="BG1301" s="174"/>
      <c r="BH1301" s="174"/>
      <c r="BI1301" s="174"/>
      <c r="BJ1301" s="174"/>
      <c r="BK1301" s="174"/>
      <c r="BL1301" s="174"/>
      <c r="BM1301" s="174"/>
      <c r="BN1301" s="174"/>
      <c r="BO1301" s="174"/>
      <c r="BP1301" s="174"/>
      <c r="BQ1301" s="174"/>
      <c r="BR1301" s="174"/>
      <c r="BS1301" s="174"/>
      <c r="BT1301" s="174"/>
      <c r="BU1301" s="174"/>
      <c r="BV1301" s="174"/>
      <c r="BW1301" s="174"/>
      <c r="BX1301" s="174"/>
      <c r="BY1301" s="174"/>
      <c r="BZ1301" s="174"/>
      <c r="CA1301" s="174"/>
      <c r="CB1301" s="174"/>
      <c r="CC1301" s="174"/>
      <c r="CD1301" s="174"/>
      <c r="CE1301" s="174"/>
      <c r="CF1301" s="174"/>
      <c r="CG1301" s="174"/>
      <c r="CH1301" s="174"/>
      <c r="CI1301" s="174"/>
      <c r="CJ1301" s="174"/>
      <c r="CK1301" s="174"/>
      <c r="CL1301" s="174"/>
      <c r="CN1301" s="176"/>
      <c r="CO1301" s="174"/>
      <c r="CP1301" s="174"/>
      <c r="CQ1301" s="174"/>
      <c r="CR1301" s="174"/>
      <c r="CS1301" s="174"/>
      <c r="CT1301" s="174"/>
      <c r="CU1301" s="174"/>
      <c r="CV1301" s="174"/>
      <c r="CW1301" s="174"/>
      <c r="CX1301" s="174"/>
      <c r="CY1301" s="174"/>
      <c r="CZ1301" s="174"/>
      <c r="DA1301" s="174"/>
      <c r="DB1301" s="174"/>
      <c r="DC1301" s="174"/>
      <c r="DD1301" s="174"/>
      <c r="DE1301" s="174"/>
      <c r="DF1301" s="174"/>
      <c r="DG1301" s="174"/>
      <c r="DH1301" s="174"/>
      <c r="DI1301" s="174"/>
      <c r="DJ1301" s="174"/>
      <c r="DK1301" s="174"/>
      <c r="DL1301" s="174"/>
    </row>
    <row r="1302" spans="1:116" x14ac:dyDescent="0.4">
      <c r="A1302" s="174"/>
      <c r="E1302" s="8"/>
      <c r="G1302" s="175" t="s">
        <v>492</v>
      </c>
      <c r="H1302" s="174"/>
      <c r="I1302" s="176"/>
      <c r="J1302" s="176"/>
      <c r="K1302" s="197"/>
      <c r="L1302" s="197"/>
      <c r="M1302" s="197"/>
      <c r="N1302" s="197"/>
      <c r="O1302" s="197"/>
      <c r="P1302" s="197"/>
      <c r="R1302" s="198"/>
      <c r="S1302" s="174"/>
      <c r="T1302" s="174"/>
      <c r="U1302" s="174"/>
      <c r="V1302" s="174"/>
      <c r="W1302" s="174"/>
      <c r="X1302" s="174"/>
      <c r="Y1302" s="174"/>
      <c r="Z1302" s="174"/>
      <c r="AA1302" s="174"/>
      <c r="AB1302" s="174"/>
      <c r="AC1302" s="174"/>
      <c r="AD1302" s="174"/>
      <c r="AE1302" s="174"/>
      <c r="AF1302" s="174"/>
      <c r="AG1302" s="174"/>
      <c r="AH1302" s="174"/>
      <c r="AI1302" s="174"/>
      <c r="AJ1302" s="174"/>
      <c r="AK1302" s="174"/>
      <c r="AL1302" s="174"/>
      <c r="AM1302" s="174"/>
      <c r="AN1302" s="174"/>
      <c r="AO1302" s="174"/>
      <c r="AP1302" s="174"/>
      <c r="AQ1302" s="174"/>
      <c r="AR1302" s="174"/>
      <c r="AS1302" s="174"/>
      <c r="AT1302" s="174"/>
      <c r="AU1302" s="174"/>
      <c r="AV1302" s="174"/>
      <c r="AW1302" s="174"/>
      <c r="AX1302" s="174"/>
      <c r="AY1302" s="174"/>
      <c r="AZ1302" s="174"/>
      <c r="BA1302" s="174"/>
      <c r="BB1302" s="174"/>
      <c r="BC1302" s="174"/>
      <c r="BD1302" s="174"/>
      <c r="BE1302" s="174"/>
      <c r="BF1302" s="174"/>
      <c r="BG1302" s="174"/>
      <c r="BH1302" s="174"/>
      <c r="BI1302" s="174"/>
      <c r="BJ1302" s="174"/>
      <c r="BK1302" s="174"/>
      <c r="BL1302" s="174"/>
      <c r="BM1302" s="174"/>
      <c r="BN1302" s="174"/>
      <c r="BO1302" s="174"/>
      <c r="BP1302" s="174"/>
      <c r="BQ1302" s="174"/>
      <c r="BR1302" s="174"/>
      <c r="BS1302" s="174"/>
      <c r="BT1302" s="174"/>
      <c r="BU1302" s="174"/>
      <c r="BV1302" s="174"/>
      <c r="BW1302" s="174"/>
      <c r="BX1302" s="174"/>
      <c r="BY1302" s="174"/>
      <c r="BZ1302" s="174"/>
      <c r="CA1302" s="174"/>
      <c r="CB1302" s="174"/>
      <c r="CC1302" s="174"/>
      <c r="CD1302" s="174"/>
      <c r="CE1302" s="174"/>
      <c r="CF1302" s="174"/>
      <c r="CG1302" s="174"/>
      <c r="CH1302" s="174"/>
      <c r="CI1302" s="174"/>
      <c r="CJ1302" s="174"/>
      <c r="CK1302" s="174"/>
      <c r="CL1302" s="174"/>
      <c r="CN1302" s="176"/>
      <c r="CO1302" s="174"/>
      <c r="CP1302" s="174"/>
      <c r="CQ1302" s="174"/>
      <c r="CR1302" s="174"/>
      <c r="CS1302" s="174"/>
      <c r="CT1302" s="174"/>
      <c r="CU1302" s="174"/>
      <c r="CV1302" s="174"/>
      <c r="CW1302" s="174"/>
      <c r="CX1302" s="174"/>
      <c r="CY1302" s="174"/>
      <c r="CZ1302" s="174"/>
      <c r="DA1302" s="174"/>
      <c r="DB1302" s="174"/>
      <c r="DC1302" s="174"/>
      <c r="DD1302" s="174"/>
      <c r="DE1302" s="174"/>
      <c r="DF1302" s="174"/>
      <c r="DG1302" s="174"/>
      <c r="DH1302" s="174"/>
      <c r="DI1302" s="174"/>
      <c r="DJ1302" s="174"/>
      <c r="DK1302" s="174"/>
      <c r="DL1302" s="174"/>
    </row>
    <row r="1303" spans="1:116" x14ac:dyDescent="0.4">
      <c r="A1303" s="174"/>
      <c r="E1303" s="8"/>
      <c r="G1303" s="175" t="s">
        <v>461</v>
      </c>
      <c r="H1303" s="174"/>
      <c r="I1303" s="176"/>
      <c r="J1303" s="176"/>
      <c r="K1303" s="197"/>
      <c r="L1303" s="197"/>
      <c r="M1303" s="197"/>
      <c r="N1303" s="197"/>
      <c r="O1303" s="197"/>
      <c r="P1303" s="197"/>
      <c r="R1303" s="198"/>
      <c r="S1303" s="199" t="str">
        <f t="shared" ref="S1303:AX1303" si="1658">S$20</f>
        <v>S$16</v>
      </c>
      <c r="T1303" s="199" t="str">
        <f t="shared" si="1658"/>
        <v>T$16</v>
      </c>
      <c r="U1303" s="199" t="str">
        <f t="shared" si="1658"/>
        <v>U$16</v>
      </c>
      <c r="V1303" s="199" t="str">
        <f t="shared" si="1658"/>
        <v>V$16</v>
      </c>
      <c r="W1303" s="199" t="str">
        <f t="shared" si="1658"/>
        <v>W$16</v>
      </c>
      <c r="X1303" s="199" t="str">
        <f t="shared" si="1658"/>
        <v>X$16</v>
      </c>
      <c r="Y1303" s="199" t="str">
        <f t="shared" si="1658"/>
        <v>Y$16</v>
      </c>
      <c r="Z1303" s="199" t="str">
        <f t="shared" si="1658"/>
        <v>Z$16</v>
      </c>
      <c r="AA1303" s="199" t="str">
        <f t="shared" si="1658"/>
        <v>AA$16</v>
      </c>
      <c r="AB1303" s="199" t="str">
        <f t="shared" si="1658"/>
        <v>AB$16</v>
      </c>
      <c r="AC1303" s="199" t="str">
        <f t="shared" si="1658"/>
        <v>AC$16</v>
      </c>
      <c r="AD1303" s="199" t="str">
        <f t="shared" si="1658"/>
        <v>AD$16</v>
      </c>
      <c r="AE1303" s="199" t="str">
        <f t="shared" si="1658"/>
        <v>AE$16</v>
      </c>
      <c r="AF1303" s="199" t="str">
        <f t="shared" si="1658"/>
        <v>AF$16</v>
      </c>
      <c r="AG1303" s="199" t="str">
        <f t="shared" si="1658"/>
        <v>AG$16</v>
      </c>
      <c r="AH1303" s="199" t="str">
        <f t="shared" si="1658"/>
        <v>AH$16</v>
      </c>
      <c r="AI1303" s="199" t="str">
        <f t="shared" si="1658"/>
        <v>AI$16</v>
      </c>
      <c r="AJ1303" s="199" t="str">
        <f t="shared" si="1658"/>
        <v>AJ$16</v>
      </c>
      <c r="AK1303" s="199" t="str">
        <f t="shared" si="1658"/>
        <v>AK$16</v>
      </c>
      <c r="AL1303" s="199" t="str">
        <f t="shared" si="1658"/>
        <v>AL$16</v>
      </c>
      <c r="AM1303" s="199" t="str">
        <f t="shared" si="1658"/>
        <v>AM$16</v>
      </c>
      <c r="AN1303" s="199" t="str">
        <f t="shared" si="1658"/>
        <v>AN$16</v>
      </c>
      <c r="AO1303" s="199" t="str">
        <f t="shared" si="1658"/>
        <v>AO$16</v>
      </c>
      <c r="AP1303" s="199" t="str">
        <f t="shared" si="1658"/>
        <v>AP$16</v>
      </c>
      <c r="AQ1303" s="199" t="str">
        <f t="shared" si="1658"/>
        <v>AQ$16</v>
      </c>
      <c r="AR1303" s="199" t="str">
        <f t="shared" si="1658"/>
        <v>AR$16</v>
      </c>
      <c r="AS1303" s="199" t="str">
        <f t="shared" si="1658"/>
        <v>AS$16</v>
      </c>
      <c r="AT1303" s="199" t="str">
        <f t="shared" si="1658"/>
        <v>AT$16</v>
      </c>
      <c r="AU1303" s="199" t="str">
        <f t="shared" si="1658"/>
        <v>AU$16</v>
      </c>
      <c r="AV1303" s="199" t="str">
        <f t="shared" si="1658"/>
        <v>AV$16</v>
      </c>
      <c r="AW1303" s="199" t="str">
        <f t="shared" si="1658"/>
        <v>AW$16</v>
      </c>
      <c r="AX1303" s="199" t="str">
        <f t="shared" si="1658"/>
        <v>AX$16</v>
      </c>
      <c r="AY1303" s="199" t="str">
        <f t="shared" ref="AY1303:CD1303" si="1659">AY$20</f>
        <v>AY$16</v>
      </c>
      <c r="AZ1303" s="199" t="str">
        <f t="shared" si="1659"/>
        <v>AZ$16</v>
      </c>
      <c r="BA1303" s="199" t="str">
        <f t="shared" si="1659"/>
        <v>BA$16</v>
      </c>
      <c r="BB1303" s="199" t="str">
        <f t="shared" si="1659"/>
        <v>BB$16</v>
      </c>
      <c r="BC1303" s="199" t="str">
        <f t="shared" si="1659"/>
        <v>BC$16</v>
      </c>
      <c r="BD1303" s="199" t="str">
        <f t="shared" si="1659"/>
        <v>BD$16</v>
      </c>
      <c r="BE1303" s="199" t="str">
        <f t="shared" si="1659"/>
        <v>BE$16</v>
      </c>
      <c r="BF1303" s="199" t="str">
        <f t="shared" si="1659"/>
        <v>BF$16</v>
      </c>
      <c r="BG1303" s="199" t="str">
        <f t="shared" si="1659"/>
        <v>BG$16</v>
      </c>
      <c r="BH1303" s="199" t="str">
        <f t="shared" si="1659"/>
        <v>BH$16</v>
      </c>
      <c r="BI1303" s="199" t="str">
        <f t="shared" si="1659"/>
        <v>BI$16</v>
      </c>
      <c r="BJ1303" s="199" t="str">
        <f t="shared" si="1659"/>
        <v>BJ$16</v>
      </c>
      <c r="BK1303" s="199" t="str">
        <f t="shared" si="1659"/>
        <v>BK$16</v>
      </c>
      <c r="BL1303" s="199" t="str">
        <f t="shared" si="1659"/>
        <v>BL$16</v>
      </c>
      <c r="BM1303" s="199" t="str">
        <f t="shared" si="1659"/>
        <v>BM$16</v>
      </c>
      <c r="BN1303" s="199" t="str">
        <f t="shared" si="1659"/>
        <v>BN$16</v>
      </c>
      <c r="BO1303" s="199" t="str">
        <f t="shared" si="1659"/>
        <v>BO$16</v>
      </c>
      <c r="BP1303" s="199" t="str">
        <f t="shared" si="1659"/>
        <v>BP$16</v>
      </c>
      <c r="BQ1303" s="199" t="str">
        <f t="shared" si="1659"/>
        <v>BQ$16</v>
      </c>
      <c r="BR1303" s="199" t="str">
        <f t="shared" si="1659"/>
        <v>BR$16</v>
      </c>
      <c r="BS1303" s="199" t="str">
        <f t="shared" si="1659"/>
        <v>BS$16</v>
      </c>
      <c r="BT1303" s="199" t="str">
        <f t="shared" si="1659"/>
        <v>BT$16</v>
      </c>
      <c r="BU1303" s="199" t="str">
        <f t="shared" si="1659"/>
        <v>BU$16</v>
      </c>
      <c r="BV1303" s="199" t="str">
        <f t="shared" si="1659"/>
        <v>BV$16</v>
      </c>
      <c r="BW1303" s="199" t="str">
        <f t="shared" si="1659"/>
        <v>BW$16</v>
      </c>
      <c r="BX1303" s="199" t="str">
        <f t="shared" si="1659"/>
        <v>BX$16</v>
      </c>
      <c r="BY1303" s="199" t="str">
        <f t="shared" si="1659"/>
        <v>BY$16</v>
      </c>
      <c r="BZ1303" s="199" t="str">
        <f t="shared" si="1659"/>
        <v>BZ$16</v>
      </c>
      <c r="CA1303" s="199" t="str">
        <f t="shared" si="1659"/>
        <v>CA$16</v>
      </c>
      <c r="CB1303" s="199" t="str">
        <f t="shared" si="1659"/>
        <v>CB$16</v>
      </c>
      <c r="CC1303" s="199" t="str">
        <f t="shared" si="1659"/>
        <v>CC$16</v>
      </c>
      <c r="CD1303" s="199" t="str">
        <f t="shared" si="1659"/>
        <v>CD$16</v>
      </c>
      <c r="CE1303" s="199" t="str">
        <f t="shared" ref="CE1303:CL1303" si="1660">CE$20</f>
        <v>CE$16</v>
      </c>
      <c r="CF1303" s="199" t="str">
        <f t="shared" si="1660"/>
        <v>CF$16</v>
      </c>
      <c r="CG1303" s="199" t="str">
        <f t="shared" si="1660"/>
        <v>CG$16</v>
      </c>
      <c r="CH1303" s="199" t="str">
        <f t="shared" si="1660"/>
        <v>CH$16</v>
      </c>
      <c r="CI1303" s="199" t="str">
        <f t="shared" si="1660"/>
        <v>CI$16</v>
      </c>
      <c r="CJ1303" s="199" t="str">
        <f t="shared" si="1660"/>
        <v>CJ$16</v>
      </c>
      <c r="CK1303" s="199" t="str">
        <f t="shared" si="1660"/>
        <v>CK$16</v>
      </c>
      <c r="CL1303" s="199" t="str">
        <f t="shared" si="1660"/>
        <v>CL$16</v>
      </c>
      <c r="CN1303" s="176"/>
      <c r="CO1303" s="199" t="str">
        <f t="shared" ref="CO1303:DL1303" si="1661">CO$20</f>
        <v>CO$16</v>
      </c>
      <c r="CP1303" s="199" t="str">
        <f t="shared" si="1661"/>
        <v>CP$16</v>
      </c>
      <c r="CQ1303" s="199" t="str">
        <f t="shared" si="1661"/>
        <v>CQ$16</v>
      </c>
      <c r="CR1303" s="199" t="str">
        <f t="shared" si="1661"/>
        <v>CR$16</v>
      </c>
      <c r="CS1303" s="199" t="str">
        <f t="shared" si="1661"/>
        <v>CS$16</v>
      </c>
      <c r="CT1303" s="199" t="str">
        <f t="shared" si="1661"/>
        <v>CT$16</v>
      </c>
      <c r="CU1303" s="199" t="str">
        <f t="shared" si="1661"/>
        <v>CU$16</v>
      </c>
      <c r="CV1303" s="199" t="str">
        <f t="shared" si="1661"/>
        <v>CV$16</v>
      </c>
      <c r="CW1303" s="199" t="str">
        <f t="shared" si="1661"/>
        <v>CW$16</v>
      </c>
      <c r="CX1303" s="199" t="str">
        <f t="shared" si="1661"/>
        <v>CX$16</v>
      </c>
      <c r="CY1303" s="199" t="str">
        <f t="shared" si="1661"/>
        <v>CY$16</v>
      </c>
      <c r="CZ1303" s="199" t="str">
        <f t="shared" si="1661"/>
        <v>CZ$16</v>
      </c>
      <c r="DA1303" s="199" t="str">
        <f t="shared" si="1661"/>
        <v>DA$16</v>
      </c>
      <c r="DB1303" s="199" t="str">
        <f t="shared" si="1661"/>
        <v>DB$16</v>
      </c>
      <c r="DC1303" s="199" t="str">
        <f t="shared" si="1661"/>
        <v>DC$16</v>
      </c>
      <c r="DD1303" s="199" t="str">
        <f t="shared" si="1661"/>
        <v>DD$16</v>
      </c>
      <c r="DE1303" s="199" t="str">
        <f t="shared" si="1661"/>
        <v>DE$16</v>
      </c>
      <c r="DF1303" s="199" t="str">
        <f t="shared" si="1661"/>
        <v>DF$16</v>
      </c>
      <c r="DG1303" s="199" t="str">
        <f t="shared" si="1661"/>
        <v>DG$16</v>
      </c>
      <c r="DH1303" s="199" t="str">
        <f t="shared" si="1661"/>
        <v>DH$16</v>
      </c>
      <c r="DI1303" s="199" t="str">
        <f t="shared" si="1661"/>
        <v>DI$16</v>
      </c>
      <c r="DJ1303" s="199" t="str">
        <f t="shared" si="1661"/>
        <v>DJ$16</v>
      </c>
      <c r="DK1303" s="199" t="str">
        <f t="shared" si="1661"/>
        <v>DK$16</v>
      </c>
      <c r="DL1303" s="199" t="str">
        <f t="shared" si="1661"/>
        <v>DL$16</v>
      </c>
    </row>
    <row r="1304" spans="1:116" x14ac:dyDescent="0.4">
      <c r="A1304" s="174"/>
      <c r="E1304" s="8"/>
      <c r="G1304" s="175" t="s">
        <v>462</v>
      </c>
      <c r="H1304" s="200"/>
      <c r="I1304" s="201"/>
      <c r="J1304" s="201"/>
      <c r="K1304" s="202"/>
      <c r="L1304" s="202"/>
      <c r="M1304" s="202"/>
      <c r="N1304" s="202"/>
      <c r="O1304" s="202"/>
      <c r="P1304" s="202"/>
      <c r="R1304" s="202"/>
      <c r="S1304" s="199" t="str">
        <f t="shared" ref="S1304:AX1304" si="1662">S$21</f>
        <v>S$17</v>
      </c>
      <c r="T1304" s="199" t="str">
        <f t="shared" si="1662"/>
        <v>T$17</v>
      </c>
      <c r="U1304" s="199" t="str">
        <f t="shared" si="1662"/>
        <v>U$17</v>
      </c>
      <c r="V1304" s="199" t="str">
        <f t="shared" si="1662"/>
        <v>V$17</v>
      </c>
      <c r="W1304" s="199" t="str">
        <f t="shared" si="1662"/>
        <v>W$17</v>
      </c>
      <c r="X1304" s="199" t="str">
        <f t="shared" si="1662"/>
        <v>X$17</v>
      </c>
      <c r="Y1304" s="199" t="str">
        <f t="shared" si="1662"/>
        <v>Y$17</v>
      </c>
      <c r="Z1304" s="199" t="str">
        <f t="shared" si="1662"/>
        <v>Z$17</v>
      </c>
      <c r="AA1304" s="199" t="str">
        <f t="shared" si="1662"/>
        <v>AA$17</v>
      </c>
      <c r="AB1304" s="199" t="str">
        <f t="shared" si="1662"/>
        <v>AB$17</v>
      </c>
      <c r="AC1304" s="199" t="str">
        <f t="shared" si="1662"/>
        <v>AC$17</v>
      </c>
      <c r="AD1304" s="199" t="str">
        <f t="shared" si="1662"/>
        <v>AD$17</v>
      </c>
      <c r="AE1304" s="199" t="str">
        <f t="shared" si="1662"/>
        <v>AE$17</v>
      </c>
      <c r="AF1304" s="199" t="str">
        <f t="shared" si="1662"/>
        <v>AF$17</v>
      </c>
      <c r="AG1304" s="199" t="str">
        <f t="shared" si="1662"/>
        <v>AG$17</v>
      </c>
      <c r="AH1304" s="199" t="str">
        <f t="shared" si="1662"/>
        <v>AH$17</v>
      </c>
      <c r="AI1304" s="199" t="str">
        <f t="shared" si="1662"/>
        <v>AI$17</v>
      </c>
      <c r="AJ1304" s="199" t="str">
        <f t="shared" si="1662"/>
        <v>AJ$17</v>
      </c>
      <c r="AK1304" s="199" t="str">
        <f t="shared" si="1662"/>
        <v>AK$17</v>
      </c>
      <c r="AL1304" s="199" t="str">
        <f t="shared" si="1662"/>
        <v>AL$17</v>
      </c>
      <c r="AM1304" s="199" t="str">
        <f t="shared" si="1662"/>
        <v>AM$17</v>
      </c>
      <c r="AN1304" s="199" t="str">
        <f t="shared" si="1662"/>
        <v>AN$17</v>
      </c>
      <c r="AO1304" s="199" t="str">
        <f t="shared" si="1662"/>
        <v>AO$17</v>
      </c>
      <c r="AP1304" s="199" t="str">
        <f t="shared" si="1662"/>
        <v>AP$17</v>
      </c>
      <c r="AQ1304" s="199" t="str">
        <f t="shared" si="1662"/>
        <v>AQ$17</v>
      </c>
      <c r="AR1304" s="199" t="str">
        <f t="shared" si="1662"/>
        <v>AR$17</v>
      </c>
      <c r="AS1304" s="199" t="str">
        <f t="shared" si="1662"/>
        <v>AS$17</v>
      </c>
      <c r="AT1304" s="199" t="str">
        <f t="shared" si="1662"/>
        <v>AT$17</v>
      </c>
      <c r="AU1304" s="199" t="str">
        <f t="shared" si="1662"/>
        <v>AU$17</v>
      </c>
      <c r="AV1304" s="199" t="str">
        <f t="shared" si="1662"/>
        <v>AV$17</v>
      </c>
      <c r="AW1304" s="199" t="str">
        <f t="shared" si="1662"/>
        <v>AW$17</v>
      </c>
      <c r="AX1304" s="199" t="str">
        <f t="shared" si="1662"/>
        <v>AX$17</v>
      </c>
      <c r="AY1304" s="199" t="str">
        <f t="shared" ref="AY1304:CD1304" si="1663">AY$21</f>
        <v>AY$17</v>
      </c>
      <c r="AZ1304" s="199" t="str">
        <f t="shared" si="1663"/>
        <v>AZ$17</v>
      </c>
      <c r="BA1304" s="199" t="str">
        <f t="shared" si="1663"/>
        <v>BA$17</v>
      </c>
      <c r="BB1304" s="199" t="str">
        <f t="shared" si="1663"/>
        <v>BB$17</v>
      </c>
      <c r="BC1304" s="199" t="str">
        <f t="shared" si="1663"/>
        <v>BC$17</v>
      </c>
      <c r="BD1304" s="199" t="str">
        <f t="shared" si="1663"/>
        <v>BD$17</v>
      </c>
      <c r="BE1304" s="199" t="str">
        <f t="shared" si="1663"/>
        <v>BE$17</v>
      </c>
      <c r="BF1304" s="199" t="str">
        <f t="shared" si="1663"/>
        <v>BF$17</v>
      </c>
      <c r="BG1304" s="199" t="str">
        <f t="shared" si="1663"/>
        <v>BG$17</v>
      </c>
      <c r="BH1304" s="199" t="str">
        <f t="shared" si="1663"/>
        <v>BH$17</v>
      </c>
      <c r="BI1304" s="199" t="str">
        <f t="shared" si="1663"/>
        <v>BI$17</v>
      </c>
      <c r="BJ1304" s="199" t="str">
        <f t="shared" si="1663"/>
        <v>BJ$17</v>
      </c>
      <c r="BK1304" s="199" t="str">
        <f t="shared" si="1663"/>
        <v>BK$17</v>
      </c>
      <c r="BL1304" s="199" t="str">
        <f t="shared" si="1663"/>
        <v>BL$17</v>
      </c>
      <c r="BM1304" s="199" t="str">
        <f t="shared" si="1663"/>
        <v>BM$17</v>
      </c>
      <c r="BN1304" s="199" t="str">
        <f t="shared" si="1663"/>
        <v>BN$17</v>
      </c>
      <c r="BO1304" s="199" t="str">
        <f t="shared" si="1663"/>
        <v>BO$17</v>
      </c>
      <c r="BP1304" s="199" t="str">
        <f t="shared" si="1663"/>
        <v>BP$17</v>
      </c>
      <c r="BQ1304" s="199" t="str">
        <f t="shared" si="1663"/>
        <v>BQ$17</v>
      </c>
      <c r="BR1304" s="199" t="str">
        <f t="shared" si="1663"/>
        <v>BR$17</v>
      </c>
      <c r="BS1304" s="199" t="str">
        <f t="shared" si="1663"/>
        <v>BS$17</v>
      </c>
      <c r="BT1304" s="199" t="str">
        <f t="shared" si="1663"/>
        <v>BT$17</v>
      </c>
      <c r="BU1304" s="199" t="str">
        <f t="shared" si="1663"/>
        <v>BU$17</v>
      </c>
      <c r="BV1304" s="199" t="str">
        <f t="shared" si="1663"/>
        <v>BV$17</v>
      </c>
      <c r="BW1304" s="199" t="str">
        <f t="shared" si="1663"/>
        <v>BW$17</v>
      </c>
      <c r="BX1304" s="199" t="str">
        <f t="shared" si="1663"/>
        <v>BX$17</v>
      </c>
      <c r="BY1304" s="199" t="str">
        <f t="shared" si="1663"/>
        <v>BY$17</v>
      </c>
      <c r="BZ1304" s="199" t="str">
        <f t="shared" si="1663"/>
        <v>BZ$17</v>
      </c>
      <c r="CA1304" s="199" t="str">
        <f t="shared" si="1663"/>
        <v>CA$17</v>
      </c>
      <c r="CB1304" s="199" t="str">
        <f t="shared" si="1663"/>
        <v>CB$17</v>
      </c>
      <c r="CC1304" s="199" t="str">
        <f t="shared" si="1663"/>
        <v>CC$17</v>
      </c>
      <c r="CD1304" s="199" t="str">
        <f t="shared" si="1663"/>
        <v>CD$17</v>
      </c>
      <c r="CE1304" s="199" t="str">
        <f t="shared" ref="CE1304:CL1304" si="1664">CE$21</f>
        <v>CE$17</v>
      </c>
      <c r="CF1304" s="199" t="str">
        <f t="shared" si="1664"/>
        <v>CF$17</v>
      </c>
      <c r="CG1304" s="199" t="str">
        <f t="shared" si="1664"/>
        <v>CG$17</v>
      </c>
      <c r="CH1304" s="199" t="str">
        <f t="shared" si="1664"/>
        <v>CH$17</v>
      </c>
      <c r="CI1304" s="199" t="str">
        <f t="shared" si="1664"/>
        <v>CI$17</v>
      </c>
      <c r="CJ1304" s="199" t="str">
        <f t="shared" si="1664"/>
        <v>CJ$17</v>
      </c>
      <c r="CK1304" s="199" t="str">
        <f t="shared" si="1664"/>
        <v>CK$17</v>
      </c>
      <c r="CL1304" s="199" t="str">
        <f t="shared" si="1664"/>
        <v>CL$17</v>
      </c>
      <c r="CN1304" s="201"/>
      <c r="CO1304" s="199" t="str">
        <f t="shared" ref="CO1304:DL1304" si="1665">CO$21</f>
        <v>CO$17</v>
      </c>
      <c r="CP1304" s="199" t="str">
        <f t="shared" si="1665"/>
        <v>CP$17</v>
      </c>
      <c r="CQ1304" s="199" t="str">
        <f t="shared" si="1665"/>
        <v>CQ$17</v>
      </c>
      <c r="CR1304" s="199" t="str">
        <f t="shared" si="1665"/>
        <v>CR$17</v>
      </c>
      <c r="CS1304" s="199" t="str">
        <f t="shared" si="1665"/>
        <v>CS$17</v>
      </c>
      <c r="CT1304" s="199" t="str">
        <f t="shared" si="1665"/>
        <v>CT$17</v>
      </c>
      <c r="CU1304" s="199" t="str">
        <f t="shared" si="1665"/>
        <v>CU$17</v>
      </c>
      <c r="CV1304" s="199" t="str">
        <f t="shared" si="1665"/>
        <v>CV$17</v>
      </c>
      <c r="CW1304" s="199" t="str">
        <f t="shared" si="1665"/>
        <v>CW$17</v>
      </c>
      <c r="CX1304" s="199" t="str">
        <f t="shared" si="1665"/>
        <v>CX$17</v>
      </c>
      <c r="CY1304" s="199" t="str">
        <f t="shared" si="1665"/>
        <v>CY$17</v>
      </c>
      <c r="CZ1304" s="199" t="str">
        <f t="shared" si="1665"/>
        <v>CZ$17</v>
      </c>
      <c r="DA1304" s="199" t="str">
        <f t="shared" si="1665"/>
        <v>DA$17</v>
      </c>
      <c r="DB1304" s="199" t="str">
        <f t="shared" si="1665"/>
        <v>DB$17</v>
      </c>
      <c r="DC1304" s="199" t="str">
        <f t="shared" si="1665"/>
        <v>DC$17</v>
      </c>
      <c r="DD1304" s="199" t="str">
        <f t="shared" si="1665"/>
        <v>DD$17</v>
      </c>
      <c r="DE1304" s="199" t="str">
        <f t="shared" si="1665"/>
        <v>DE$17</v>
      </c>
      <c r="DF1304" s="199" t="str">
        <f t="shared" si="1665"/>
        <v>DF$17</v>
      </c>
      <c r="DG1304" s="199" t="str">
        <f t="shared" si="1665"/>
        <v>DG$17</v>
      </c>
      <c r="DH1304" s="199" t="str">
        <f t="shared" si="1665"/>
        <v>DH$17</v>
      </c>
      <c r="DI1304" s="199" t="str">
        <f t="shared" si="1665"/>
        <v>DI$17</v>
      </c>
      <c r="DJ1304" s="199" t="str">
        <f t="shared" si="1665"/>
        <v>DJ$17</v>
      </c>
      <c r="DK1304" s="199" t="str">
        <f t="shared" si="1665"/>
        <v>DK$17</v>
      </c>
      <c r="DL1304" s="199" t="str">
        <f t="shared" si="1665"/>
        <v>DL$17</v>
      </c>
    </row>
    <row r="1305" spans="1:116" x14ac:dyDescent="0.4">
      <c r="A1305" s="174"/>
      <c r="E1305" s="8"/>
      <c r="G1305" s="175" t="s">
        <v>491</v>
      </c>
      <c r="H1305" s="200"/>
      <c r="I1305" s="201"/>
      <c r="J1305" s="201"/>
      <c r="K1305" s="202"/>
      <c r="L1305" s="202"/>
      <c r="M1305" s="202"/>
      <c r="N1305" s="202"/>
      <c r="O1305" s="202"/>
      <c r="P1305" s="202"/>
      <c r="R1305" s="202"/>
      <c r="S1305" s="190"/>
      <c r="T1305" s="190"/>
      <c r="U1305" s="190"/>
      <c r="V1305" s="190"/>
      <c r="W1305" s="190"/>
      <c r="X1305" s="190"/>
      <c r="Y1305" s="190"/>
      <c r="Z1305" s="190"/>
      <c r="AA1305" s="190"/>
      <c r="AB1305" s="190"/>
      <c r="AC1305" s="190"/>
      <c r="AD1305" s="190"/>
      <c r="AE1305" s="190"/>
      <c r="AF1305" s="190"/>
      <c r="AG1305" s="190"/>
      <c r="AH1305" s="190"/>
      <c r="AI1305" s="190"/>
      <c r="AJ1305" s="190"/>
      <c r="AK1305" s="190"/>
      <c r="AL1305" s="190"/>
      <c r="AM1305" s="190"/>
      <c r="AN1305" s="190"/>
      <c r="AO1305" s="190"/>
      <c r="AP1305" s="190"/>
      <c r="AQ1305" s="190"/>
      <c r="AR1305" s="190"/>
      <c r="AS1305" s="190"/>
      <c r="AT1305" s="190"/>
      <c r="AU1305" s="190"/>
      <c r="AV1305" s="190"/>
      <c r="AW1305" s="190"/>
      <c r="AX1305" s="190"/>
      <c r="AY1305" s="190"/>
      <c r="AZ1305" s="190"/>
      <c r="BA1305" s="190"/>
      <c r="BB1305" s="190"/>
      <c r="BC1305" s="190"/>
      <c r="BD1305" s="190"/>
      <c r="BE1305" s="190"/>
      <c r="BF1305" s="190"/>
      <c r="BG1305" s="190"/>
      <c r="BH1305" s="190"/>
      <c r="BI1305" s="190"/>
      <c r="BJ1305" s="190"/>
      <c r="BK1305" s="190"/>
      <c r="BL1305" s="190"/>
      <c r="BM1305" s="190"/>
      <c r="BN1305" s="190"/>
      <c r="BO1305" s="190"/>
      <c r="BP1305" s="190"/>
      <c r="BQ1305" s="190"/>
      <c r="BR1305" s="190"/>
      <c r="BS1305" s="190"/>
      <c r="BT1305" s="190"/>
      <c r="BU1305" s="190"/>
      <c r="BV1305" s="190"/>
      <c r="BW1305" s="190"/>
      <c r="BX1305" s="190"/>
      <c r="BY1305" s="190"/>
      <c r="BZ1305" s="190"/>
      <c r="CA1305" s="190"/>
      <c r="CB1305" s="190"/>
      <c r="CC1305" s="190"/>
      <c r="CD1305" s="190"/>
      <c r="CE1305" s="190"/>
      <c r="CF1305" s="190"/>
      <c r="CG1305" s="190"/>
      <c r="CH1305" s="190"/>
      <c r="CI1305" s="190"/>
      <c r="CJ1305" s="190"/>
      <c r="CK1305" s="190"/>
      <c r="CL1305" s="190"/>
      <c r="CN1305" s="201"/>
      <c r="CO1305" s="190"/>
      <c r="CP1305" s="190"/>
      <c r="CQ1305" s="190"/>
      <c r="CR1305" s="190"/>
      <c r="CS1305" s="190"/>
      <c r="CT1305" s="190"/>
      <c r="CU1305" s="190"/>
      <c r="CV1305" s="190"/>
      <c r="CW1305" s="190"/>
      <c r="CX1305" s="190"/>
      <c r="CY1305" s="190"/>
      <c r="CZ1305" s="190"/>
      <c r="DA1305" s="190"/>
      <c r="DB1305" s="190"/>
      <c r="DC1305" s="190"/>
      <c r="DD1305" s="190"/>
      <c r="DE1305" s="190"/>
      <c r="DF1305" s="190"/>
      <c r="DG1305" s="190"/>
      <c r="DH1305" s="190"/>
      <c r="DI1305" s="190"/>
      <c r="DJ1305" s="190"/>
      <c r="DK1305" s="190"/>
      <c r="DL1305" s="190"/>
    </row>
    <row r="1306" spans="1:116" x14ac:dyDescent="0.4">
      <c r="A1306" s="174"/>
      <c r="E1306" s="8"/>
      <c r="G1306" s="175" t="s">
        <v>505</v>
      </c>
      <c r="H1306" s="200"/>
      <c r="I1306" s="201"/>
      <c r="J1306" s="201"/>
      <c r="K1306" s="202"/>
      <c r="L1306" s="202"/>
      <c r="M1306" s="202"/>
      <c r="N1306" s="202"/>
      <c r="O1306" s="202"/>
      <c r="P1306" s="202"/>
      <c r="R1306" s="202"/>
      <c r="S1306" s="190"/>
      <c r="T1306" s="190"/>
      <c r="U1306" s="190"/>
      <c r="V1306" s="190"/>
      <c r="W1306" s="190"/>
      <c r="X1306" s="190"/>
      <c r="Y1306" s="190"/>
      <c r="Z1306" s="190"/>
      <c r="AA1306" s="190"/>
      <c r="AB1306" s="190"/>
      <c r="AC1306" s="190"/>
      <c r="AD1306" s="190"/>
      <c r="AE1306" s="190"/>
      <c r="AF1306" s="190"/>
      <c r="AG1306" s="190"/>
      <c r="AH1306" s="190"/>
      <c r="AI1306" s="190"/>
      <c r="AJ1306" s="190"/>
      <c r="AK1306" s="190"/>
      <c r="AL1306" s="190"/>
      <c r="AM1306" s="190"/>
      <c r="AN1306" s="190"/>
      <c r="AO1306" s="190"/>
      <c r="AP1306" s="190"/>
      <c r="AQ1306" s="190"/>
      <c r="AR1306" s="190"/>
      <c r="AS1306" s="190"/>
      <c r="AT1306" s="190"/>
      <c r="AU1306" s="190"/>
      <c r="AV1306" s="190"/>
      <c r="AW1306" s="190"/>
      <c r="AX1306" s="190"/>
      <c r="AY1306" s="190"/>
      <c r="AZ1306" s="190"/>
      <c r="BA1306" s="190"/>
      <c r="BB1306" s="190"/>
      <c r="BC1306" s="190"/>
      <c r="BD1306" s="190"/>
      <c r="BE1306" s="190"/>
      <c r="BF1306" s="190"/>
      <c r="BG1306" s="190"/>
      <c r="BH1306" s="190"/>
      <c r="BI1306" s="190"/>
      <c r="BJ1306" s="190"/>
      <c r="BK1306" s="190"/>
      <c r="BL1306" s="190"/>
      <c r="BM1306" s="190"/>
      <c r="BN1306" s="190"/>
      <c r="BO1306" s="190"/>
      <c r="BP1306" s="190"/>
      <c r="BQ1306" s="190"/>
      <c r="BR1306" s="190"/>
      <c r="BS1306" s="190"/>
      <c r="BT1306" s="190"/>
      <c r="BU1306" s="190"/>
      <c r="BV1306" s="190"/>
      <c r="BW1306" s="190"/>
      <c r="BX1306" s="190"/>
      <c r="BY1306" s="190"/>
      <c r="BZ1306" s="190"/>
      <c r="CA1306" s="190"/>
      <c r="CB1306" s="190"/>
      <c r="CC1306" s="190"/>
      <c r="CD1306" s="190"/>
      <c r="CE1306" s="190"/>
      <c r="CF1306" s="190"/>
      <c r="CG1306" s="190"/>
      <c r="CH1306" s="190"/>
      <c r="CI1306" s="190"/>
      <c r="CJ1306" s="190"/>
      <c r="CK1306" s="190"/>
      <c r="CL1306" s="190"/>
      <c r="CN1306" s="201"/>
      <c r="CO1306" s="190"/>
      <c r="CP1306" s="190"/>
      <c r="CQ1306" s="190"/>
      <c r="CR1306" s="190"/>
      <c r="CS1306" s="190"/>
      <c r="CT1306" s="190"/>
      <c r="CU1306" s="190"/>
      <c r="CV1306" s="190"/>
      <c r="CW1306" s="190"/>
      <c r="CX1306" s="190"/>
      <c r="CY1306" s="190"/>
      <c r="CZ1306" s="190"/>
      <c r="DA1306" s="190"/>
      <c r="DB1306" s="190"/>
      <c r="DC1306" s="190"/>
      <c r="DD1306" s="190"/>
      <c r="DE1306" s="190"/>
      <c r="DF1306" s="190"/>
      <c r="DG1306" s="190"/>
      <c r="DH1306" s="190"/>
      <c r="DI1306" s="190"/>
      <c r="DJ1306" s="190"/>
      <c r="DK1306" s="190"/>
      <c r="DL1306" s="190"/>
    </row>
    <row r="1307" spans="1:116" x14ac:dyDescent="0.4">
      <c r="A1307" s="174"/>
      <c r="E1307" s="8"/>
      <c r="G1307" s="175" t="s">
        <v>463</v>
      </c>
      <c r="H1307" s="200"/>
      <c r="I1307" s="201"/>
      <c r="J1307" s="201"/>
      <c r="K1307" s="202"/>
      <c r="L1307" s="202"/>
      <c r="M1307" s="202"/>
      <c r="N1307" s="202"/>
      <c r="O1307" s="202"/>
      <c r="P1307" s="202"/>
      <c r="R1307" s="202"/>
      <c r="S1307" s="190" t="str">
        <f t="shared" ref="S1307:AX1307" si="1666">S$22</f>
        <v>S$18</v>
      </c>
      <c r="T1307" s="190" t="str">
        <f t="shared" si="1666"/>
        <v>T$18</v>
      </c>
      <c r="U1307" s="190" t="str">
        <f t="shared" si="1666"/>
        <v>U$18</v>
      </c>
      <c r="V1307" s="190" t="str">
        <f t="shared" si="1666"/>
        <v>V$18</v>
      </c>
      <c r="W1307" s="190" t="str">
        <f t="shared" si="1666"/>
        <v>W$18</v>
      </c>
      <c r="X1307" s="190" t="str">
        <f t="shared" si="1666"/>
        <v>X$18</v>
      </c>
      <c r="Y1307" s="190" t="str">
        <f t="shared" si="1666"/>
        <v>Y$18</v>
      </c>
      <c r="Z1307" s="190" t="str">
        <f t="shared" si="1666"/>
        <v>Z$18</v>
      </c>
      <c r="AA1307" s="190" t="str">
        <f t="shared" si="1666"/>
        <v>AA$18</v>
      </c>
      <c r="AB1307" s="190" t="str">
        <f t="shared" si="1666"/>
        <v>AB$18</v>
      </c>
      <c r="AC1307" s="190" t="str">
        <f t="shared" si="1666"/>
        <v>AC$18</v>
      </c>
      <c r="AD1307" s="190" t="str">
        <f t="shared" si="1666"/>
        <v>AD$18</v>
      </c>
      <c r="AE1307" s="190" t="str">
        <f t="shared" si="1666"/>
        <v>AE$18</v>
      </c>
      <c r="AF1307" s="190" t="str">
        <f t="shared" si="1666"/>
        <v>AF$18</v>
      </c>
      <c r="AG1307" s="190" t="str">
        <f t="shared" si="1666"/>
        <v>AG$18</v>
      </c>
      <c r="AH1307" s="190" t="str">
        <f t="shared" si="1666"/>
        <v>AH$18</v>
      </c>
      <c r="AI1307" s="190" t="str">
        <f t="shared" si="1666"/>
        <v>AI$18</v>
      </c>
      <c r="AJ1307" s="190" t="str">
        <f t="shared" si="1666"/>
        <v>AJ$18</v>
      </c>
      <c r="AK1307" s="190" t="str">
        <f t="shared" si="1666"/>
        <v>AK$18</v>
      </c>
      <c r="AL1307" s="190" t="str">
        <f t="shared" si="1666"/>
        <v>AL$18</v>
      </c>
      <c r="AM1307" s="190" t="str">
        <f t="shared" si="1666"/>
        <v>AM$18</v>
      </c>
      <c r="AN1307" s="190" t="str">
        <f t="shared" si="1666"/>
        <v>AN$18</v>
      </c>
      <c r="AO1307" s="190" t="str">
        <f t="shared" si="1666"/>
        <v>AO$18</v>
      </c>
      <c r="AP1307" s="190" t="str">
        <f t="shared" si="1666"/>
        <v>AP$18</v>
      </c>
      <c r="AQ1307" s="190" t="str">
        <f t="shared" si="1666"/>
        <v>AQ$18</v>
      </c>
      <c r="AR1307" s="190" t="str">
        <f t="shared" si="1666"/>
        <v>AR$18</v>
      </c>
      <c r="AS1307" s="190" t="str">
        <f t="shared" si="1666"/>
        <v>AS$18</v>
      </c>
      <c r="AT1307" s="190" t="str">
        <f t="shared" si="1666"/>
        <v>AT$18</v>
      </c>
      <c r="AU1307" s="190" t="str">
        <f t="shared" si="1666"/>
        <v>AU$18</v>
      </c>
      <c r="AV1307" s="190" t="str">
        <f t="shared" si="1666"/>
        <v>AV$18</v>
      </c>
      <c r="AW1307" s="190" t="str">
        <f t="shared" si="1666"/>
        <v>AW$18</v>
      </c>
      <c r="AX1307" s="190" t="str">
        <f t="shared" si="1666"/>
        <v>AX$18</v>
      </c>
      <c r="AY1307" s="190" t="str">
        <f t="shared" ref="AY1307:CD1307" si="1667">AY$22</f>
        <v>AY$18</v>
      </c>
      <c r="AZ1307" s="190" t="str">
        <f t="shared" si="1667"/>
        <v>AZ$18</v>
      </c>
      <c r="BA1307" s="190" t="str">
        <f t="shared" si="1667"/>
        <v>BA$18</v>
      </c>
      <c r="BB1307" s="190" t="str">
        <f t="shared" si="1667"/>
        <v>BB$18</v>
      </c>
      <c r="BC1307" s="190" t="str">
        <f t="shared" si="1667"/>
        <v>BC$18</v>
      </c>
      <c r="BD1307" s="190" t="str">
        <f t="shared" si="1667"/>
        <v>BD$18</v>
      </c>
      <c r="BE1307" s="190" t="str">
        <f t="shared" si="1667"/>
        <v>BE$18</v>
      </c>
      <c r="BF1307" s="190" t="str">
        <f t="shared" si="1667"/>
        <v>BF$18</v>
      </c>
      <c r="BG1307" s="190" t="str">
        <f t="shared" si="1667"/>
        <v>BG$18</v>
      </c>
      <c r="BH1307" s="190" t="str">
        <f t="shared" si="1667"/>
        <v>BH$18</v>
      </c>
      <c r="BI1307" s="190" t="str">
        <f t="shared" si="1667"/>
        <v>BI$18</v>
      </c>
      <c r="BJ1307" s="190" t="str">
        <f t="shared" si="1667"/>
        <v>BJ$18</v>
      </c>
      <c r="BK1307" s="190" t="str">
        <f t="shared" si="1667"/>
        <v>BK$18</v>
      </c>
      <c r="BL1307" s="190" t="str">
        <f t="shared" si="1667"/>
        <v>BL$18</v>
      </c>
      <c r="BM1307" s="190" t="str">
        <f t="shared" si="1667"/>
        <v>BM$18</v>
      </c>
      <c r="BN1307" s="190" t="str">
        <f t="shared" si="1667"/>
        <v>BN$18</v>
      </c>
      <c r="BO1307" s="190" t="str">
        <f t="shared" si="1667"/>
        <v>BO$18</v>
      </c>
      <c r="BP1307" s="190" t="str">
        <f t="shared" si="1667"/>
        <v>BP$18</v>
      </c>
      <c r="BQ1307" s="190" t="str">
        <f t="shared" si="1667"/>
        <v>BQ$18</v>
      </c>
      <c r="BR1307" s="190" t="str">
        <f t="shared" si="1667"/>
        <v>BR$18</v>
      </c>
      <c r="BS1307" s="190" t="str">
        <f t="shared" si="1667"/>
        <v>BS$18</v>
      </c>
      <c r="BT1307" s="190" t="str">
        <f t="shared" si="1667"/>
        <v>BT$18</v>
      </c>
      <c r="BU1307" s="190" t="str">
        <f t="shared" si="1667"/>
        <v>BU$18</v>
      </c>
      <c r="BV1307" s="190" t="str">
        <f t="shared" si="1667"/>
        <v>BV$18</v>
      </c>
      <c r="BW1307" s="190" t="str">
        <f t="shared" si="1667"/>
        <v>BW$18</v>
      </c>
      <c r="BX1307" s="190" t="str">
        <f t="shared" si="1667"/>
        <v>BX$18</v>
      </c>
      <c r="BY1307" s="190" t="str">
        <f t="shared" si="1667"/>
        <v>BY$18</v>
      </c>
      <c r="BZ1307" s="190" t="str">
        <f t="shared" si="1667"/>
        <v>BZ$18</v>
      </c>
      <c r="CA1307" s="190" t="str">
        <f t="shared" si="1667"/>
        <v>CA$18</v>
      </c>
      <c r="CB1307" s="190" t="str">
        <f t="shared" si="1667"/>
        <v>CB$18</v>
      </c>
      <c r="CC1307" s="190" t="str">
        <f t="shared" si="1667"/>
        <v>CC$18</v>
      </c>
      <c r="CD1307" s="190" t="str">
        <f t="shared" si="1667"/>
        <v>CD$18</v>
      </c>
      <c r="CE1307" s="190" t="str">
        <f t="shared" ref="CE1307:CL1307" si="1668">CE$22</f>
        <v>CE$18</v>
      </c>
      <c r="CF1307" s="190" t="str">
        <f t="shared" si="1668"/>
        <v>CF$18</v>
      </c>
      <c r="CG1307" s="190" t="str">
        <f t="shared" si="1668"/>
        <v>CG$18</v>
      </c>
      <c r="CH1307" s="190" t="str">
        <f t="shared" si="1668"/>
        <v>CH$18</v>
      </c>
      <c r="CI1307" s="190" t="str">
        <f t="shared" si="1668"/>
        <v>CI$18</v>
      </c>
      <c r="CJ1307" s="190" t="str">
        <f t="shared" si="1668"/>
        <v>CJ$18</v>
      </c>
      <c r="CK1307" s="190" t="str">
        <f t="shared" si="1668"/>
        <v>CK$18</v>
      </c>
      <c r="CL1307" s="190" t="str">
        <f t="shared" si="1668"/>
        <v>CL$18</v>
      </c>
      <c r="CN1307" s="201"/>
      <c r="CO1307" s="190" t="str">
        <f t="shared" ref="CO1307:DL1307" si="1669">CO$22</f>
        <v>CO$18</v>
      </c>
      <c r="CP1307" s="190" t="str">
        <f t="shared" si="1669"/>
        <v>CP$18</v>
      </c>
      <c r="CQ1307" s="190" t="str">
        <f t="shared" si="1669"/>
        <v>CQ$18</v>
      </c>
      <c r="CR1307" s="190" t="str">
        <f t="shared" si="1669"/>
        <v>CR$18</v>
      </c>
      <c r="CS1307" s="190" t="str">
        <f t="shared" si="1669"/>
        <v>CS$18</v>
      </c>
      <c r="CT1307" s="190" t="str">
        <f t="shared" si="1669"/>
        <v>CT$18</v>
      </c>
      <c r="CU1307" s="190" t="str">
        <f t="shared" si="1669"/>
        <v>CU$18</v>
      </c>
      <c r="CV1307" s="190" t="str">
        <f t="shared" si="1669"/>
        <v>CV$18</v>
      </c>
      <c r="CW1307" s="190" t="str">
        <f t="shared" si="1669"/>
        <v>CW$18</v>
      </c>
      <c r="CX1307" s="190" t="str">
        <f t="shared" si="1669"/>
        <v>CX$18</v>
      </c>
      <c r="CY1307" s="190" t="str">
        <f t="shared" si="1669"/>
        <v>CY$18</v>
      </c>
      <c r="CZ1307" s="190" t="str">
        <f t="shared" si="1669"/>
        <v>CZ$18</v>
      </c>
      <c r="DA1307" s="190" t="str">
        <f t="shared" si="1669"/>
        <v>DA$18</v>
      </c>
      <c r="DB1307" s="190" t="str">
        <f t="shared" si="1669"/>
        <v>DB$18</v>
      </c>
      <c r="DC1307" s="190" t="str">
        <f t="shared" si="1669"/>
        <v>DC$18</v>
      </c>
      <c r="DD1307" s="190" t="str">
        <f t="shared" si="1669"/>
        <v>DD$18</v>
      </c>
      <c r="DE1307" s="190" t="str">
        <f t="shared" si="1669"/>
        <v>DE$18</v>
      </c>
      <c r="DF1307" s="190" t="str">
        <f t="shared" si="1669"/>
        <v>DF$18</v>
      </c>
      <c r="DG1307" s="190" t="str">
        <f t="shared" si="1669"/>
        <v>DG$18</v>
      </c>
      <c r="DH1307" s="190" t="str">
        <f t="shared" si="1669"/>
        <v>DH$18</v>
      </c>
      <c r="DI1307" s="190" t="str">
        <f t="shared" si="1669"/>
        <v>DI$18</v>
      </c>
      <c r="DJ1307" s="190" t="str">
        <f t="shared" si="1669"/>
        <v>DJ$18</v>
      </c>
      <c r="DK1307" s="190" t="str">
        <f t="shared" si="1669"/>
        <v>DK$18</v>
      </c>
      <c r="DL1307" s="190" t="str">
        <f t="shared" si="1669"/>
        <v>DL$18</v>
      </c>
    </row>
    <row r="1308" spans="1:116" x14ac:dyDescent="0.4">
      <c r="A1308" s="174"/>
      <c r="E1308" s="8"/>
      <c r="G1308" s="175" t="s">
        <v>464</v>
      </c>
      <c r="H1308" s="200"/>
      <c r="I1308" s="201"/>
      <c r="J1308" s="201"/>
      <c r="K1308" s="202"/>
      <c r="L1308" s="202"/>
      <c r="M1308" s="202"/>
      <c r="N1308" s="202"/>
      <c r="O1308" s="202"/>
      <c r="P1308" s="202"/>
      <c r="R1308" s="202"/>
      <c r="S1308" s="190" t="str">
        <f t="shared" ref="S1308:AX1308" si="1670">S$23</f>
        <v>S$19</v>
      </c>
      <c r="T1308" s="190" t="str">
        <f t="shared" si="1670"/>
        <v>T$19</v>
      </c>
      <c r="U1308" s="190" t="str">
        <f t="shared" si="1670"/>
        <v>U$19</v>
      </c>
      <c r="V1308" s="190" t="str">
        <f t="shared" si="1670"/>
        <v>V$19</v>
      </c>
      <c r="W1308" s="190" t="str">
        <f t="shared" si="1670"/>
        <v>W$19</v>
      </c>
      <c r="X1308" s="190" t="str">
        <f t="shared" si="1670"/>
        <v>X$19</v>
      </c>
      <c r="Y1308" s="190" t="str">
        <f t="shared" si="1670"/>
        <v>Y$19</v>
      </c>
      <c r="Z1308" s="190" t="str">
        <f t="shared" si="1670"/>
        <v>Z$19</v>
      </c>
      <c r="AA1308" s="190" t="str">
        <f t="shared" si="1670"/>
        <v>AA$19</v>
      </c>
      <c r="AB1308" s="190" t="str">
        <f t="shared" si="1670"/>
        <v>AB$19</v>
      </c>
      <c r="AC1308" s="190" t="str">
        <f t="shared" si="1670"/>
        <v>AC$19</v>
      </c>
      <c r="AD1308" s="190" t="str">
        <f t="shared" si="1670"/>
        <v>AD$19</v>
      </c>
      <c r="AE1308" s="190" t="str">
        <f t="shared" si="1670"/>
        <v>AE$19</v>
      </c>
      <c r="AF1308" s="190" t="str">
        <f t="shared" si="1670"/>
        <v>AF$19</v>
      </c>
      <c r="AG1308" s="190" t="str">
        <f t="shared" si="1670"/>
        <v>AG$19</v>
      </c>
      <c r="AH1308" s="190" t="str">
        <f t="shared" si="1670"/>
        <v>AH$19</v>
      </c>
      <c r="AI1308" s="190" t="str">
        <f t="shared" si="1670"/>
        <v>AI$19</v>
      </c>
      <c r="AJ1308" s="190" t="str">
        <f t="shared" si="1670"/>
        <v>AJ$19</v>
      </c>
      <c r="AK1308" s="190" t="str">
        <f t="shared" si="1670"/>
        <v>AK$19</v>
      </c>
      <c r="AL1308" s="190" t="str">
        <f t="shared" si="1670"/>
        <v>AL$19</v>
      </c>
      <c r="AM1308" s="190" t="str">
        <f t="shared" si="1670"/>
        <v>AM$19</v>
      </c>
      <c r="AN1308" s="190" t="str">
        <f t="shared" si="1670"/>
        <v>AN$19</v>
      </c>
      <c r="AO1308" s="190" t="str">
        <f t="shared" si="1670"/>
        <v>AO$19</v>
      </c>
      <c r="AP1308" s="190" t="str">
        <f t="shared" si="1670"/>
        <v>AP$19</v>
      </c>
      <c r="AQ1308" s="190" t="str">
        <f t="shared" si="1670"/>
        <v>AQ$19</v>
      </c>
      <c r="AR1308" s="190" t="str">
        <f t="shared" si="1670"/>
        <v>AR$19</v>
      </c>
      <c r="AS1308" s="190" t="str">
        <f t="shared" si="1670"/>
        <v>AS$19</v>
      </c>
      <c r="AT1308" s="190" t="str">
        <f t="shared" si="1670"/>
        <v>AT$19</v>
      </c>
      <c r="AU1308" s="190" t="str">
        <f t="shared" si="1670"/>
        <v>AU$19</v>
      </c>
      <c r="AV1308" s="190" t="str">
        <f t="shared" si="1670"/>
        <v>AV$19</v>
      </c>
      <c r="AW1308" s="190" t="str">
        <f t="shared" si="1670"/>
        <v>AW$19</v>
      </c>
      <c r="AX1308" s="190" t="str">
        <f t="shared" si="1670"/>
        <v>AX$19</v>
      </c>
      <c r="AY1308" s="190" t="str">
        <f t="shared" ref="AY1308:CD1308" si="1671">AY$23</f>
        <v>AY$19</v>
      </c>
      <c r="AZ1308" s="190" t="str">
        <f t="shared" si="1671"/>
        <v>AZ$19</v>
      </c>
      <c r="BA1308" s="190" t="str">
        <f t="shared" si="1671"/>
        <v>BA$19</v>
      </c>
      <c r="BB1308" s="190" t="str">
        <f t="shared" si="1671"/>
        <v>BB$19</v>
      </c>
      <c r="BC1308" s="190" t="str">
        <f t="shared" si="1671"/>
        <v>BC$19</v>
      </c>
      <c r="BD1308" s="190" t="str">
        <f t="shared" si="1671"/>
        <v>BD$19</v>
      </c>
      <c r="BE1308" s="190" t="str">
        <f t="shared" si="1671"/>
        <v>BE$19</v>
      </c>
      <c r="BF1308" s="190" t="str">
        <f t="shared" si="1671"/>
        <v>BF$19</v>
      </c>
      <c r="BG1308" s="190" t="str">
        <f t="shared" si="1671"/>
        <v>BG$19</v>
      </c>
      <c r="BH1308" s="190" t="str">
        <f t="shared" si="1671"/>
        <v>BH$19</v>
      </c>
      <c r="BI1308" s="190" t="str">
        <f t="shared" si="1671"/>
        <v>BI$19</v>
      </c>
      <c r="BJ1308" s="190" t="str">
        <f t="shared" si="1671"/>
        <v>BJ$19</v>
      </c>
      <c r="BK1308" s="190" t="str">
        <f t="shared" si="1671"/>
        <v>BK$19</v>
      </c>
      <c r="BL1308" s="190" t="str">
        <f t="shared" si="1671"/>
        <v>BL$19</v>
      </c>
      <c r="BM1308" s="190" t="str">
        <f t="shared" si="1671"/>
        <v>BM$19</v>
      </c>
      <c r="BN1308" s="190" t="str">
        <f t="shared" si="1671"/>
        <v>BN$19</v>
      </c>
      <c r="BO1308" s="190" t="str">
        <f t="shared" si="1671"/>
        <v>BO$19</v>
      </c>
      <c r="BP1308" s="190" t="str">
        <f t="shared" si="1671"/>
        <v>BP$19</v>
      </c>
      <c r="BQ1308" s="190" t="str">
        <f t="shared" si="1671"/>
        <v>BQ$19</v>
      </c>
      <c r="BR1308" s="190" t="str">
        <f t="shared" si="1671"/>
        <v>BR$19</v>
      </c>
      <c r="BS1308" s="190" t="str">
        <f t="shared" si="1671"/>
        <v>BS$19</v>
      </c>
      <c r="BT1308" s="190" t="str">
        <f t="shared" si="1671"/>
        <v>BT$19</v>
      </c>
      <c r="BU1308" s="190" t="str">
        <f t="shared" si="1671"/>
        <v>BU$19</v>
      </c>
      <c r="BV1308" s="190" t="str">
        <f t="shared" si="1671"/>
        <v>BV$19</v>
      </c>
      <c r="BW1308" s="190" t="str">
        <f t="shared" si="1671"/>
        <v>BW$19</v>
      </c>
      <c r="BX1308" s="190" t="str">
        <f t="shared" si="1671"/>
        <v>BX$19</v>
      </c>
      <c r="BY1308" s="190" t="str">
        <f t="shared" si="1671"/>
        <v>BY$19</v>
      </c>
      <c r="BZ1308" s="190" t="str">
        <f t="shared" si="1671"/>
        <v>BZ$19</v>
      </c>
      <c r="CA1308" s="190" t="str">
        <f t="shared" si="1671"/>
        <v>CA$19</v>
      </c>
      <c r="CB1308" s="190" t="str">
        <f t="shared" si="1671"/>
        <v>CB$19</v>
      </c>
      <c r="CC1308" s="190" t="str">
        <f t="shared" si="1671"/>
        <v>CC$19</v>
      </c>
      <c r="CD1308" s="190" t="str">
        <f t="shared" si="1671"/>
        <v>CD$19</v>
      </c>
      <c r="CE1308" s="190" t="str">
        <f t="shared" ref="CE1308:CL1308" si="1672">CE$23</f>
        <v>CE$19</v>
      </c>
      <c r="CF1308" s="190" t="str">
        <f t="shared" si="1672"/>
        <v>CF$19</v>
      </c>
      <c r="CG1308" s="190" t="str">
        <f t="shared" si="1672"/>
        <v>CG$19</v>
      </c>
      <c r="CH1308" s="190" t="str">
        <f t="shared" si="1672"/>
        <v>CH$19</v>
      </c>
      <c r="CI1308" s="190" t="str">
        <f t="shared" si="1672"/>
        <v>CI$19</v>
      </c>
      <c r="CJ1308" s="190" t="str">
        <f t="shared" si="1672"/>
        <v>CJ$19</v>
      </c>
      <c r="CK1308" s="190" t="str">
        <f t="shared" si="1672"/>
        <v>CK$19</v>
      </c>
      <c r="CL1308" s="190" t="str">
        <f t="shared" si="1672"/>
        <v>CL$19</v>
      </c>
      <c r="CN1308" s="201"/>
      <c r="CO1308" s="190" t="str">
        <f t="shared" ref="CO1308:DL1308" si="1673">CO$23</f>
        <v>CO$19</v>
      </c>
      <c r="CP1308" s="190" t="str">
        <f t="shared" si="1673"/>
        <v>CP$19</v>
      </c>
      <c r="CQ1308" s="190" t="str">
        <f t="shared" si="1673"/>
        <v>CQ$19</v>
      </c>
      <c r="CR1308" s="190" t="str">
        <f t="shared" si="1673"/>
        <v>CR$19</v>
      </c>
      <c r="CS1308" s="190" t="str">
        <f t="shared" si="1673"/>
        <v>CS$19</v>
      </c>
      <c r="CT1308" s="190" t="str">
        <f t="shared" si="1673"/>
        <v>CT$19</v>
      </c>
      <c r="CU1308" s="190" t="str">
        <f t="shared" si="1673"/>
        <v>CU$19</v>
      </c>
      <c r="CV1308" s="190" t="str">
        <f t="shared" si="1673"/>
        <v>CV$19</v>
      </c>
      <c r="CW1308" s="190" t="str">
        <f t="shared" si="1673"/>
        <v>CW$19</v>
      </c>
      <c r="CX1308" s="190" t="str">
        <f t="shared" si="1673"/>
        <v>CX$19</v>
      </c>
      <c r="CY1308" s="190" t="str">
        <f t="shared" si="1673"/>
        <v>CY$19</v>
      </c>
      <c r="CZ1308" s="190" t="str">
        <f t="shared" si="1673"/>
        <v>CZ$19</v>
      </c>
      <c r="DA1308" s="190" t="str">
        <f t="shared" si="1673"/>
        <v>DA$19</v>
      </c>
      <c r="DB1308" s="190" t="str">
        <f t="shared" si="1673"/>
        <v>DB$19</v>
      </c>
      <c r="DC1308" s="190" t="str">
        <f t="shared" si="1673"/>
        <v>DC$19</v>
      </c>
      <c r="DD1308" s="190" t="str">
        <f t="shared" si="1673"/>
        <v>DD$19</v>
      </c>
      <c r="DE1308" s="190" t="str">
        <f t="shared" si="1673"/>
        <v>DE$19</v>
      </c>
      <c r="DF1308" s="190" t="str">
        <f t="shared" si="1673"/>
        <v>DF$19</v>
      </c>
      <c r="DG1308" s="190" t="str">
        <f t="shared" si="1673"/>
        <v>DG$19</v>
      </c>
      <c r="DH1308" s="190" t="str">
        <f t="shared" si="1673"/>
        <v>DH$19</v>
      </c>
      <c r="DI1308" s="190" t="str">
        <f t="shared" si="1673"/>
        <v>DI$19</v>
      </c>
      <c r="DJ1308" s="190" t="str">
        <f t="shared" si="1673"/>
        <v>DJ$19</v>
      </c>
      <c r="DK1308" s="190" t="str">
        <f t="shared" si="1673"/>
        <v>DK$19</v>
      </c>
      <c r="DL1308" s="190" t="str">
        <f t="shared" si="1673"/>
        <v>DL$19</v>
      </c>
    </row>
    <row r="1309" spans="1:116" x14ac:dyDescent="0.4">
      <c r="A1309" s="31" t="s">
        <v>218</v>
      </c>
      <c r="B1309" s="31" t="s">
        <v>81</v>
      </c>
      <c r="C1309" s="31"/>
      <c r="D1309" t="s">
        <v>772</v>
      </c>
      <c r="E1309" s="8" t="str">
        <f t="shared" ref="E1309:E1321" si="1674">ROW()&amp;" "&amp;D1309</f>
        <v>1309 PDC-S</v>
      </c>
      <c r="F1309" t="s">
        <v>330</v>
      </c>
      <c r="G1309" s="66" t="s">
        <v>329</v>
      </c>
      <c r="H1309" s="22"/>
      <c r="I1309" s="306"/>
      <c r="J1309" s="306"/>
      <c r="K1309" s="22"/>
      <c r="L1309" s="22"/>
      <c r="M1309" s="22"/>
      <c r="N1309" s="22"/>
      <c r="O1309" s="22"/>
      <c r="P1309" s="22"/>
      <c r="R1309" s="66"/>
      <c r="S1309" s="307"/>
      <c r="T1309" s="307"/>
      <c r="U1309" s="307"/>
      <c r="V1309" s="307"/>
      <c r="W1309" s="307"/>
      <c r="X1309" s="307"/>
      <c r="Y1309" s="307"/>
      <c r="Z1309" s="307"/>
      <c r="AA1309" s="307"/>
      <c r="AB1309" s="307"/>
      <c r="AC1309" s="307"/>
      <c r="AD1309" s="307"/>
      <c r="AE1309" s="307"/>
      <c r="AF1309" s="307"/>
      <c r="AG1309" s="307"/>
      <c r="AH1309" s="307"/>
      <c r="AI1309" s="307"/>
      <c r="AJ1309" s="307"/>
      <c r="AK1309" s="307"/>
      <c r="AL1309" s="307"/>
      <c r="AM1309" s="307"/>
      <c r="AN1309" s="307"/>
      <c r="AO1309" s="307"/>
      <c r="AP1309" s="307"/>
      <c r="AQ1309" s="307"/>
      <c r="AR1309" s="307"/>
      <c r="AS1309" s="307"/>
      <c r="AT1309" s="307"/>
      <c r="AU1309" s="307"/>
      <c r="AV1309" s="307"/>
      <c r="AW1309" s="307"/>
      <c r="AX1309" s="307"/>
      <c r="AY1309" s="307"/>
      <c r="AZ1309" s="307"/>
      <c r="BA1309" s="307"/>
      <c r="BB1309" s="307"/>
      <c r="BC1309" s="307"/>
      <c r="BD1309" s="307"/>
      <c r="BE1309" s="307"/>
      <c r="BF1309" s="307"/>
      <c r="BG1309" s="307"/>
      <c r="BH1309" s="307"/>
      <c r="BI1309" s="307"/>
      <c r="BJ1309" s="307"/>
      <c r="BK1309" s="307"/>
      <c r="BL1309" s="307"/>
      <c r="BM1309" s="307"/>
      <c r="BN1309" s="307"/>
      <c r="BO1309" s="307"/>
      <c r="BP1309" s="307"/>
      <c r="BQ1309" s="307"/>
      <c r="BR1309" s="307"/>
      <c r="BS1309" s="307"/>
      <c r="BT1309" s="307"/>
      <c r="BU1309" s="307"/>
      <c r="BV1309" s="307"/>
      <c r="BW1309" s="307"/>
      <c r="BX1309" s="307"/>
      <c r="BY1309" s="307"/>
      <c r="BZ1309" s="307"/>
      <c r="CA1309" s="307"/>
      <c r="CB1309" s="307"/>
      <c r="CC1309" s="307"/>
      <c r="CD1309" s="307"/>
      <c r="CE1309" s="307"/>
      <c r="CF1309" s="307"/>
      <c r="CG1309" s="307"/>
      <c r="CH1309" s="307"/>
      <c r="CI1309" s="307"/>
      <c r="CJ1309" s="307"/>
      <c r="CK1309" s="307"/>
      <c r="CL1309" s="307"/>
      <c r="CN1309" s="306"/>
      <c r="CO1309" s="307"/>
      <c r="CP1309" s="307"/>
      <c r="CQ1309" s="307"/>
      <c r="CR1309" s="307"/>
      <c r="CS1309" s="307"/>
      <c r="CT1309" s="307"/>
      <c r="CU1309" s="307"/>
      <c r="CV1309" s="307"/>
      <c r="CW1309" s="307"/>
      <c r="CX1309" s="307"/>
      <c r="CY1309" s="307"/>
      <c r="CZ1309" s="307"/>
      <c r="DA1309" s="307"/>
      <c r="DB1309" s="307"/>
      <c r="DC1309" s="307"/>
      <c r="DD1309" s="307"/>
      <c r="DE1309" s="307"/>
      <c r="DF1309" s="307"/>
      <c r="DG1309" s="307"/>
      <c r="DH1309" s="307"/>
      <c r="DI1309" s="307"/>
      <c r="DJ1309" s="307"/>
      <c r="DK1309" s="307"/>
      <c r="DL1309" s="307"/>
    </row>
    <row r="1310" spans="1:116" x14ac:dyDescent="0.4">
      <c r="A1310" s="31"/>
      <c r="B1310" s="31"/>
      <c r="C1310" s="31"/>
      <c r="D1310" t="s">
        <v>772</v>
      </c>
      <c r="E1310" s="8" t="str">
        <f t="shared" si="1674"/>
        <v>1310 PDC-S</v>
      </c>
      <c r="F1310" s="342"/>
      <c r="G1310" s="95" t="str">
        <f>G1309</f>
        <v>Passthrough direct cost:</v>
      </c>
      <c r="H1310" s="31"/>
      <c r="I1310" s="73"/>
      <c r="J1310" s="73"/>
      <c r="K1310" s="31"/>
      <c r="L1310" s="31"/>
      <c r="M1310" s="31"/>
      <c r="N1310" s="31"/>
      <c r="O1310" s="31"/>
      <c r="P1310" s="31"/>
      <c r="R1310" s="67"/>
      <c r="S1310" s="156"/>
      <c r="T1310" s="156"/>
      <c r="U1310" s="156"/>
      <c r="V1310" s="156"/>
      <c r="W1310" s="156"/>
      <c r="X1310" s="156"/>
      <c r="Y1310" s="156"/>
      <c r="Z1310" s="156"/>
      <c r="AA1310" s="156"/>
      <c r="AB1310" s="156"/>
      <c r="AC1310" s="156"/>
      <c r="AD1310" s="156"/>
      <c r="AE1310" s="156"/>
      <c r="AF1310" s="156"/>
      <c r="AG1310" s="156"/>
      <c r="AH1310" s="156"/>
      <c r="AI1310" s="156"/>
      <c r="AJ1310" s="156"/>
      <c r="AK1310" s="156"/>
      <c r="AL1310" s="156"/>
      <c r="AM1310" s="156"/>
      <c r="AN1310" s="156"/>
      <c r="AO1310" s="156"/>
      <c r="AP1310" s="156"/>
      <c r="AQ1310" s="156"/>
      <c r="AR1310" s="156"/>
      <c r="AS1310" s="156"/>
      <c r="AT1310" s="156"/>
      <c r="AU1310" s="156"/>
      <c r="AV1310" s="156"/>
      <c r="AW1310" s="156"/>
      <c r="AX1310" s="156"/>
      <c r="AY1310" s="156"/>
      <c r="AZ1310" s="156"/>
      <c r="BA1310" s="156"/>
      <c r="BB1310" s="156"/>
      <c r="BC1310" s="156"/>
      <c r="BD1310" s="156"/>
      <c r="BE1310" s="156"/>
      <c r="BF1310" s="156"/>
      <c r="BG1310" s="156"/>
      <c r="BH1310" s="156"/>
      <c r="BI1310" s="156"/>
      <c r="BJ1310" s="156"/>
      <c r="BK1310" s="156"/>
      <c r="BL1310" s="156"/>
      <c r="BM1310" s="156"/>
      <c r="BN1310" s="156"/>
      <c r="BO1310" s="156"/>
      <c r="BP1310" s="156"/>
      <c r="BQ1310" s="156"/>
      <c r="BR1310" s="156"/>
      <c r="BS1310" s="156"/>
      <c r="BT1310" s="156"/>
      <c r="BU1310" s="156"/>
      <c r="BV1310" s="156"/>
      <c r="BW1310" s="156"/>
      <c r="BX1310" s="156"/>
      <c r="BY1310" s="156"/>
      <c r="BZ1310" s="156"/>
      <c r="CA1310" s="156"/>
      <c r="CB1310" s="156"/>
      <c r="CC1310" s="156"/>
      <c r="CD1310" s="156"/>
      <c r="CE1310" s="156"/>
      <c r="CF1310" s="156"/>
      <c r="CG1310" s="156"/>
      <c r="CH1310" s="156"/>
      <c r="CI1310" s="156"/>
      <c r="CJ1310" s="156"/>
      <c r="CK1310" s="156"/>
      <c r="CL1310" s="156"/>
      <c r="CN1310" s="73"/>
      <c r="CO1310" s="156"/>
      <c r="CP1310" s="156"/>
      <c r="CQ1310" s="156"/>
      <c r="CR1310" s="156"/>
      <c r="CS1310" s="156"/>
      <c r="CT1310" s="156"/>
      <c r="CU1310" s="156"/>
      <c r="CV1310" s="156"/>
      <c r="CW1310" s="156"/>
      <c r="CX1310" s="156"/>
      <c r="CY1310" s="156"/>
      <c r="CZ1310" s="156"/>
      <c r="DA1310" s="156"/>
      <c r="DB1310" s="156"/>
      <c r="DC1310" s="156"/>
      <c r="DD1310" s="156"/>
      <c r="DE1310" s="156"/>
      <c r="DF1310" s="156"/>
      <c r="DG1310" s="156"/>
      <c r="DH1310" s="156"/>
      <c r="DI1310" s="156"/>
      <c r="DJ1310" s="156"/>
      <c r="DK1310" s="156"/>
      <c r="DL1310" s="156"/>
    </row>
    <row r="1311" spans="1:116" x14ac:dyDescent="0.4">
      <c r="B1311" t="str">
        <f>E1311</f>
        <v>1311 PDC-S</v>
      </c>
      <c r="D1311" t="s">
        <v>772</v>
      </c>
      <c r="E1311" s="8" t="str">
        <f t="shared" si="1674"/>
        <v>1311 PDC-S</v>
      </c>
      <c r="G1311" s="145" t="str">
        <f>(SUBSTITUTE(G1309,":",""))&amp;" per month"</f>
        <v>Passthrough direct cost per month</v>
      </c>
      <c r="I1311" s="74"/>
      <c r="J1311" s="74"/>
      <c r="K1311" s="139">
        <v>-3000</v>
      </c>
      <c r="L1311" s="139">
        <v>-3000</v>
      </c>
      <c r="M1311" s="139">
        <v>-3000</v>
      </c>
      <c r="N1311" s="139">
        <v>-3000</v>
      </c>
      <c r="O1311" s="139">
        <v>-3000</v>
      </c>
      <c r="P1311" s="139">
        <v>-3000</v>
      </c>
      <c r="R1311" s="19"/>
      <c r="S1311" s="157" cm="1">
        <f t="array" ref="S1311">INDEX($K:$P,ROW(),MATCH(S$3,$K$2:$P$2,0))</f>
        <v>-3000</v>
      </c>
      <c r="T1311" s="157" cm="1">
        <f t="array" ref="T1311">INDEX($K:$P,ROW(),MATCH(T$3,$K$2:$P$2,0))</f>
        <v>-3000</v>
      </c>
      <c r="U1311" s="157" cm="1">
        <f t="array" ref="U1311">INDEX($K:$P,ROW(),MATCH(U$3,$K$2:$P$2,0))</f>
        <v>-3000</v>
      </c>
      <c r="V1311" s="157" cm="1">
        <f t="array" ref="V1311">INDEX($K:$P,ROW(),MATCH(V$3,$K$2:$P$2,0))</f>
        <v>-3000</v>
      </c>
      <c r="W1311" s="157" cm="1">
        <f t="array" ref="W1311">INDEX($K:$P,ROW(),MATCH(W$3,$K$2:$P$2,0))</f>
        <v>-3000</v>
      </c>
      <c r="X1311" s="157" cm="1">
        <f t="array" ref="X1311">INDEX($K:$P,ROW(),MATCH(X$3,$K$2:$P$2,0))</f>
        <v>-3000</v>
      </c>
      <c r="Y1311" s="157" cm="1">
        <f t="array" ref="Y1311">INDEX($K:$P,ROW(),MATCH(Y$3,$K$2:$P$2,0))</f>
        <v>-3000</v>
      </c>
      <c r="Z1311" s="157" cm="1">
        <f t="array" ref="Z1311">INDEX($K:$P,ROW(),MATCH(Z$3,$K$2:$P$2,0))</f>
        <v>-3000</v>
      </c>
      <c r="AA1311" s="157" cm="1">
        <f t="array" ref="AA1311">INDEX($K:$P,ROW(),MATCH(AA$3,$K$2:$P$2,0))</f>
        <v>-3000</v>
      </c>
      <c r="AB1311" s="157" cm="1">
        <f t="array" ref="AB1311">INDEX($K:$P,ROW(),MATCH(AB$3,$K$2:$P$2,0))</f>
        <v>-3000</v>
      </c>
      <c r="AC1311" s="157" cm="1">
        <f t="array" ref="AC1311">INDEX($K:$P,ROW(),MATCH(AC$3,$K$2:$P$2,0))</f>
        <v>-3000</v>
      </c>
      <c r="AD1311" s="157" cm="1">
        <f t="array" ref="AD1311">INDEX($K:$P,ROW(),MATCH(AD$3,$K$2:$P$2,0))</f>
        <v>-3000</v>
      </c>
      <c r="AE1311" s="157" cm="1">
        <f t="array" ref="AE1311">INDEX($K:$P,ROW(),MATCH(AE$3,$K$2:$P$2,0))</f>
        <v>-3000</v>
      </c>
      <c r="AF1311" s="157" cm="1">
        <f t="array" ref="AF1311">INDEX($K:$P,ROW(),MATCH(AF$3,$K$2:$P$2,0))</f>
        <v>-3000</v>
      </c>
      <c r="AG1311" s="157" cm="1">
        <f t="array" ref="AG1311">INDEX($K:$P,ROW(),MATCH(AG$3,$K$2:$P$2,0))</f>
        <v>-3000</v>
      </c>
      <c r="AH1311" s="157" cm="1">
        <f t="array" ref="AH1311">INDEX($K:$P,ROW(),MATCH(AH$3,$K$2:$P$2,0))</f>
        <v>-3000</v>
      </c>
      <c r="AI1311" s="157" cm="1">
        <f t="array" ref="AI1311">INDEX($K:$P,ROW(),MATCH(AI$3,$K$2:$P$2,0))</f>
        <v>-3000</v>
      </c>
      <c r="AJ1311" s="157" cm="1">
        <f t="array" ref="AJ1311">INDEX($K:$P,ROW(),MATCH(AJ$3,$K$2:$P$2,0))</f>
        <v>-3000</v>
      </c>
      <c r="AK1311" s="157" cm="1">
        <f t="array" ref="AK1311">INDEX($K:$P,ROW(),MATCH(AK$3,$K$2:$P$2,0))</f>
        <v>-3000</v>
      </c>
      <c r="AL1311" s="157" cm="1">
        <f t="array" ref="AL1311">INDEX($K:$P,ROW(),MATCH(AL$3,$K$2:$P$2,0))</f>
        <v>-3000</v>
      </c>
      <c r="AM1311" s="157" cm="1">
        <f t="array" ref="AM1311">INDEX($K:$P,ROW(),MATCH(AM$3,$K$2:$P$2,0))</f>
        <v>-3000</v>
      </c>
      <c r="AN1311" s="157" cm="1">
        <f t="array" ref="AN1311">INDEX($K:$P,ROW(),MATCH(AN$3,$K$2:$P$2,0))</f>
        <v>-3000</v>
      </c>
      <c r="AO1311" s="157" cm="1">
        <f t="array" ref="AO1311">INDEX($K:$P,ROW(),MATCH(AO$3,$K$2:$P$2,0))</f>
        <v>-3000</v>
      </c>
      <c r="AP1311" s="157" cm="1">
        <f t="array" ref="AP1311">INDEX($K:$P,ROW(),MATCH(AP$3,$K$2:$P$2,0))</f>
        <v>-3000</v>
      </c>
      <c r="AQ1311" s="157" cm="1">
        <f t="array" ref="AQ1311">INDEX($K:$P,ROW(),MATCH(AQ$3,$K$2:$P$2,0))</f>
        <v>-3000</v>
      </c>
      <c r="AR1311" s="157" cm="1">
        <f t="array" ref="AR1311">INDEX($K:$P,ROW(),MATCH(AR$3,$K$2:$P$2,0))</f>
        <v>-3000</v>
      </c>
      <c r="AS1311" s="157" cm="1">
        <f t="array" ref="AS1311">INDEX($K:$P,ROW(),MATCH(AS$3,$K$2:$P$2,0))</f>
        <v>-3000</v>
      </c>
      <c r="AT1311" s="157" cm="1">
        <f t="array" ref="AT1311">INDEX($K:$P,ROW(),MATCH(AT$3,$K$2:$P$2,0))</f>
        <v>-3000</v>
      </c>
      <c r="AU1311" s="157" cm="1">
        <f t="array" ref="AU1311">INDEX($K:$P,ROW(),MATCH(AU$3,$K$2:$P$2,0))</f>
        <v>-3000</v>
      </c>
      <c r="AV1311" s="157" cm="1">
        <f t="array" ref="AV1311">INDEX($K:$P,ROW(),MATCH(AV$3,$K$2:$P$2,0))</f>
        <v>-3000</v>
      </c>
      <c r="AW1311" s="157" cm="1">
        <f t="array" ref="AW1311">INDEX($K:$P,ROW(),MATCH(AW$3,$K$2:$P$2,0))</f>
        <v>-3000</v>
      </c>
      <c r="AX1311" s="157" cm="1">
        <f t="array" ref="AX1311">INDEX($K:$P,ROW(),MATCH(AX$3,$K$2:$P$2,0))</f>
        <v>-3000</v>
      </c>
      <c r="AY1311" s="157" cm="1">
        <f t="array" ref="AY1311">INDEX($K:$P,ROW(),MATCH(AY$3,$K$2:$P$2,0))</f>
        <v>-3000</v>
      </c>
      <c r="AZ1311" s="157" cm="1">
        <f t="array" ref="AZ1311">INDEX($K:$P,ROW(),MATCH(AZ$3,$K$2:$P$2,0))</f>
        <v>-3000</v>
      </c>
      <c r="BA1311" s="157" cm="1">
        <f t="array" ref="BA1311">INDEX($K:$P,ROW(),MATCH(BA$3,$K$2:$P$2,0))</f>
        <v>-3000</v>
      </c>
      <c r="BB1311" s="157" cm="1">
        <f t="array" ref="BB1311">INDEX($K:$P,ROW(),MATCH(BB$3,$K$2:$P$2,0))</f>
        <v>-3000</v>
      </c>
      <c r="BC1311" s="157" cm="1">
        <f t="array" ref="BC1311">INDEX($K:$P,ROW(),MATCH(BC$3,$K$2:$P$2,0))</f>
        <v>-3000</v>
      </c>
      <c r="BD1311" s="157" cm="1">
        <f t="array" ref="BD1311">INDEX($K:$P,ROW(),MATCH(BD$3,$K$2:$P$2,0))</f>
        <v>-3000</v>
      </c>
      <c r="BE1311" s="157" cm="1">
        <f t="array" ref="BE1311">INDEX($K:$P,ROW(),MATCH(BE$3,$K$2:$P$2,0))</f>
        <v>-3000</v>
      </c>
      <c r="BF1311" s="157" cm="1">
        <f t="array" ref="BF1311">INDEX($K:$P,ROW(),MATCH(BF$3,$K$2:$P$2,0))</f>
        <v>-3000</v>
      </c>
      <c r="BG1311" s="157" cm="1">
        <f t="array" ref="BG1311">INDEX($K:$P,ROW(),MATCH(BG$3,$K$2:$P$2,0))</f>
        <v>-3000</v>
      </c>
      <c r="BH1311" s="157" cm="1">
        <f t="array" ref="BH1311">INDEX($K:$P,ROW(),MATCH(BH$3,$K$2:$P$2,0))</f>
        <v>-3000</v>
      </c>
      <c r="BI1311" s="157" cm="1">
        <f t="array" ref="BI1311">INDEX($K:$P,ROW(),MATCH(BI$3,$K$2:$P$2,0))</f>
        <v>-3000</v>
      </c>
      <c r="BJ1311" s="157" cm="1">
        <f t="array" ref="BJ1311">INDEX($K:$P,ROW(),MATCH(BJ$3,$K$2:$P$2,0))</f>
        <v>-3000</v>
      </c>
      <c r="BK1311" s="157" cm="1">
        <f t="array" ref="BK1311">INDEX($K:$P,ROW(),MATCH(BK$3,$K$2:$P$2,0))</f>
        <v>-3000</v>
      </c>
      <c r="BL1311" s="157" cm="1">
        <f t="array" ref="BL1311">INDEX($K:$P,ROW(),MATCH(BL$3,$K$2:$P$2,0))</f>
        <v>-3000</v>
      </c>
      <c r="BM1311" s="157" cm="1">
        <f t="array" ref="BM1311">INDEX($K:$P,ROW(),MATCH(BM$3,$K$2:$P$2,0))</f>
        <v>-3000</v>
      </c>
      <c r="BN1311" s="157" cm="1">
        <f t="array" ref="BN1311">INDEX($K:$P,ROW(),MATCH(BN$3,$K$2:$P$2,0))</f>
        <v>-3000</v>
      </c>
      <c r="BO1311" s="157" cm="1">
        <f t="array" ref="BO1311">INDEX($K:$P,ROW(),MATCH(BO$3,$K$2:$P$2,0))</f>
        <v>-3000</v>
      </c>
      <c r="BP1311" s="157" cm="1">
        <f t="array" ref="BP1311">INDEX($K:$P,ROW(),MATCH(BP$3,$K$2:$P$2,0))</f>
        <v>-3000</v>
      </c>
      <c r="BQ1311" s="157" cm="1">
        <f t="array" ref="BQ1311">INDEX($K:$P,ROW(),MATCH(BQ$3,$K$2:$P$2,0))</f>
        <v>-3000</v>
      </c>
      <c r="BR1311" s="157" cm="1">
        <f t="array" ref="BR1311">INDEX($K:$P,ROW(),MATCH(BR$3,$K$2:$P$2,0))</f>
        <v>-3000</v>
      </c>
      <c r="BS1311" s="157" cm="1">
        <f t="array" ref="BS1311">INDEX($K:$P,ROW(),MATCH(BS$3,$K$2:$P$2,0))</f>
        <v>-3000</v>
      </c>
      <c r="BT1311" s="157" cm="1">
        <f t="array" ref="BT1311">INDEX($K:$P,ROW(),MATCH(BT$3,$K$2:$P$2,0))</f>
        <v>-3000</v>
      </c>
      <c r="BU1311" s="157" cm="1">
        <f t="array" ref="BU1311">INDEX($K:$P,ROW(),MATCH(BU$3,$K$2:$P$2,0))</f>
        <v>-3000</v>
      </c>
      <c r="BV1311" s="157" cm="1">
        <f t="array" ref="BV1311">INDEX($K:$P,ROW(),MATCH(BV$3,$K$2:$P$2,0))</f>
        <v>-3000</v>
      </c>
      <c r="BW1311" s="157" cm="1">
        <f t="array" ref="BW1311">INDEX($K:$P,ROW(),MATCH(BW$3,$K$2:$P$2,0))</f>
        <v>-3000</v>
      </c>
      <c r="BX1311" s="157" cm="1">
        <f t="array" ref="BX1311">INDEX($K:$P,ROW(),MATCH(BX$3,$K$2:$P$2,0))</f>
        <v>-3000</v>
      </c>
      <c r="BY1311" s="157" cm="1">
        <f t="array" ref="BY1311">INDEX($K:$P,ROW(),MATCH(BY$3,$K$2:$P$2,0))</f>
        <v>-3000</v>
      </c>
      <c r="BZ1311" s="157" cm="1">
        <f t="array" ref="BZ1311">INDEX($K:$P,ROW(),MATCH(BZ$3,$K$2:$P$2,0))</f>
        <v>-3000</v>
      </c>
      <c r="CA1311" s="157" cm="1">
        <f t="array" ref="CA1311">INDEX($K:$P,ROW(),MATCH(CA$3,$K$2:$P$2,0))</f>
        <v>-3000</v>
      </c>
      <c r="CB1311" s="157" cm="1">
        <f t="array" ref="CB1311">INDEX($K:$P,ROW(),MATCH(CB$3,$K$2:$P$2,0))</f>
        <v>-3000</v>
      </c>
      <c r="CC1311" s="157" cm="1">
        <f t="array" ref="CC1311">INDEX($K:$P,ROW(),MATCH(CC$3,$K$2:$P$2,0))</f>
        <v>-3000</v>
      </c>
      <c r="CD1311" s="157" cm="1">
        <f t="array" ref="CD1311">INDEX($K:$P,ROW(),MATCH(CD$3,$K$2:$P$2,0))</f>
        <v>-3000</v>
      </c>
      <c r="CE1311" s="157" cm="1">
        <f t="array" ref="CE1311">INDEX($K:$P,ROW(),MATCH(CE$3,$K$2:$P$2,0))</f>
        <v>-3000</v>
      </c>
      <c r="CF1311" s="157" cm="1">
        <f t="array" ref="CF1311">INDEX($K:$P,ROW(),MATCH(CF$3,$K$2:$P$2,0))</f>
        <v>-3000</v>
      </c>
      <c r="CG1311" s="157" cm="1">
        <f t="array" ref="CG1311">INDEX($K:$P,ROW(),MATCH(CG$3,$K$2:$P$2,0))</f>
        <v>-3000</v>
      </c>
      <c r="CH1311" s="157" cm="1">
        <f t="array" ref="CH1311">INDEX($K:$P,ROW(),MATCH(CH$3,$K$2:$P$2,0))</f>
        <v>-3000</v>
      </c>
      <c r="CI1311" s="157" cm="1">
        <f t="array" ref="CI1311">INDEX($K:$P,ROW(),MATCH(CI$3,$K$2:$P$2,0))</f>
        <v>-3000</v>
      </c>
      <c r="CJ1311" s="157" cm="1">
        <f t="array" ref="CJ1311">INDEX($K:$P,ROW(),MATCH(CJ$3,$K$2:$P$2,0))</f>
        <v>-3000</v>
      </c>
      <c r="CK1311" s="157" cm="1">
        <f t="array" ref="CK1311">INDEX($K:$P,ROW(),MATCH(CK$3,$K$2:$P$2,0))</f>
        <v>-3000</v>
      </c>
      <c r="CL1311" s="157" cm="1">
        <f t="array" ref="CL1311">INDEX($K:$P,ROW(),MATCH(CL$3,$K$2:$P$2,0))</f>
        <v>-3000</v>
      </c>
      <c r="CN1311" s="74"/>
      <c r="CO1311" s="157" t="e" cm="1">
        <f t="array" ref="CO1311">INDEX($K:$P,ROW(),MATCH(CO$3,$K$2:$P$2,0))</f>
        <v>#N/A</v>
      </c>
      <c r="CP1311" s="157" t="e" cm="1">
        <f t="array" ref="CP1311">INDEX($K:$P,ROW(),MATCH(CP$3,$K$2:$P$2,0))</f>
        <v>#N/A</v>
      </c>
      <c r="CQ1311" s="157" t="e" cm="1">
        <f t="array" ref="CQ1311">INDEX($K:$P,ROW(),MATCH(CQ$3,$K$2:$P$2,0))</f>
        <v>#N/A</v>
      </c>
      <c r="CR1311" s="157" t="e" cm="1">
        <f t="array" ref="CR1311">INDEX($K:$P,ROW(),MATCH(CR$3,$K$2:$P$2,0))</f>
        <v>#N/A</v>
      </c>
      <c r="CS1311" s="157" t="e" cm="1">
        <f t="array" ref="CS1311">INDEX($K:$P,ROW(),MATCH(CS$3,$K$2:$P$2,0))</f>
        <v>#N/A</v>
      </c>
      <c r="CT1311" s="157" t="e" cm="1">
        <f t="array" ref="CT1311">INDEX($K:$P,ROW(),MATCH(CT$3,$K$2:$P$2,0))</f>
        <v>#N/A</v>
      </c>
      <c r="CU1311" s="157" t="e" cm="1">
        <f t="array" ref="CU1311">INDEX($K:$P,ROW(),MATCH(CU$3,$K$2:$P$2,0))</f>
        <v>#N/A</v>
      </c>
      <c r="CV1311" s="157" t="e" cm="1">
        <f t="array" ref="CV1311">INDEX($K:$P,ROW(),MATCH(CV$3,$K$2:$P$2,0))</f>
        <v>#N/A</v>
      </c>
      <c r="CW1311" s="157" t="e" cm="1">
        <f t="array" ref="CW1311">INDEX($K:$P,ROW(),MATCH(CW$3,$K$2:$P$2,0))</f>
        <v>#N/A</v>
      </c>
      <c r="CX1311" s="157" t="e" cm="1">
        <f t="array" ref="CX1311">INDEX($K:$P,ROW(),MATCH(CX$3,$K$2:$P$2,0))</f>
        <v>#N/A</v>
      </c>
      <c r="CY1311" s="157" t="e" cm="1">
        <f t="array" ref="CY1311">INDEX($K:$P,ROW(),MATCH(CY$3,$K$2:$P$2,0))</f>
        <v>#N/A</v>
      </c>
      <c r="CZ1311" s="157" t="e" cm="1">
        <f t="array" ref="CZ1311">INDEX($K:$P,ROW(),MATCH(CZ$3,$K$2:$P$2,0))</f>
        <v>#N/A</v>
      </c>
      <c r="DA1311" s="157" t="e" cm="1">
        <f t="array" ref="DA1311">INDEX($K:$P,ROW(),MATCH(DA$3,$K$2:$P$2,0))</f>
        <v>#N/A</v>
      </c>
      <c r="DB1311" s="157" t="e" cm="1">
        <f t="array" ref="DB1311">INDEX($K:$P,ROW(),MATCH(DB$3,$K$2:$P$2,0))</f>
        <v>#N/A</v>
      </c>
      <c r="DC1311" s="157" t="e" cm="1">
        <f t="array" ref="DC1311">INDEX($K:$P,ROW(),MATCH(DC$3,$K$2:$P$2,0))</f>
        <v>#N/A</v>
      </c>
      <c r="DD1311" s="157" t="e" cm="1">
        <f t="array" ref="DD1311">INDEX($K:$P,ROW(),MATCH(DD$3,$K$2:$P$2,0))</f>
        <v>#N/A</v>
      </c>
      <c r="DE1311" s="157" t="e" cm="1">
        <f t="array" ref="DE1311">INDEX($K:$P,ROW(),MATCH(DE$3,$K$2:$P$2,0))</f>
        <v>#N/A</v>
      </c>
      <c r="DF1311" s="157" t="e" cm="1">
        <f t="array" ref="DF1311">INDEX($K:$P,ROW(),MATCH(DF$3,$K$2:$P$2,0))</f>
        <v>#N/A</v>
      </c>
      <c r="DG1311" s="157" t="e" cm="1">
        <f t="array" ref="DG1311">INDEX($K:$P,ROW(),MATCH(DG$3,$K$2:$P$2,0))</f>
        <v>#N/A</v>
      </c>
      <c r="DH1311" s="157" t="e" cm="1">
        <f t="array" ref="DH1311">INDEX($K:$P,ROW(),MATCH(DH$3,$K$2:$P$2,0))</f>
        <v>#N/A</v>
      </c>
      <c r="DI1311" s="157" t="e" cm="1">
        <f t="array" ref="DI1311">INDEX($K:$P,ROW(),MATCH(DI$3,$K$2:$P$2,0))</f>
        <v>#N/A</v>
      </c>
      <c r="DJ1311" s="157" t="e" cm="1">
        <f t="array" ref="DJ1311">INDEX($K:$P,ROW(),MATCH(DJ$3,$K$2:$P$2,0))</f>
        <v>#N/A</v>
      </c>
      <c r="DK1311" s="157" t="e" cm="1">
        <f t="array" ref="DK1311">INDEX($K:$P,ROW(),MATCH(DK$3,$K$2:$P$2,0))</f>
        <v>#N/A</v>
      </c>
      <c r="DL1311" s="157" t="e" cm="1">
        <f t="array" ref="DL1311">INDEX($K:$P,ROW(),MATCH(DL$3,$K$2:$P$2,0))</f>
        <v>#N/A</v>
      </c>
    </row>
    <row r="1312" spans="1:116" x14ac:dyDescent="0.4">
      <c r="C1312" t="s">
        <v>203</v>
      </c>
      <c r="D1312" t="s">
        <v>772</v>
      </c>
      <c r="E1312" s="8" t="str">
        <f t="shared" si="1674"/>
        <v>1312 PDC-S</v>
      </c>
      <c r="G1312" s="126" t="str">
        <f>"Expense - "&amp;(SUBSTITUTE(G1309,":",""))</f>
        <v>Expense - Passthrough direct cost</v>
      </c>
      <c r="H1312" s="27"/>
      <c r="I1312" s="77"/>
      <c r="J1312" s="77"/>
      <c r="K1312" s="28">
        <f>SUMIF($3:$3,K$2,1312:1312)</f>
        <v>-36000</v>
      </c>
      <c r="L1312" s="28">
        <f t="shared" ref="L1312:P1312" si="1675">SUMIF($3:$3,L$2,1312:1312)</f>
        <v>-36000</v>
      </c>
      <c r="M1312" s="28">
        <f t="shared" si="1675"/>
        <v>-36000</v>
      </c>
      <c r="N1312" s="28">
        <f t="shared" si="1675"/>
        <v>-36000</v>
      </c>
      <c r="O1312" s="28">
        <f t="shared" si="1675"/>
        <v>-36000</v>
      </c>
      <c r="P1312" s="28">
        <f t="shared" si="1675"/>
        <v>-36000</v>
      </c>
      <c r="R1312" s="33"/>
      <c r="S1312" s="77">
        <f>S1311</f>
        <v>-3000</v>
      </c>
      <c r="T1312" s="77">
        <f t="shared" ref="T1312:CE1312" si="1676">T1311</f>
        <v>-3000</v>
      </c>
      <c r="U1312" s="77">
        <f t="shared" si="1676"/>
        <v>-3000</v>
      </c>
      <c r="V1312" s="77">
        <f t="shared" si="1676"/>
        <v>-3000</v>
      </c>
      <c r="W1312" s="77">
        <f t="shared" si="1676"/>
        <v>-3000</v>
      </c>
      <c r="X1312" s="77">
        <f t="shared" si="1676"/>
        <v>-3000</v>
      </c>
      <c r="Y1312" s="77">
        <f t="shared" si="1676"/>
        <v>-3000</v>
      </c>
      <c r="Z1312" s="77">
        <f t="shared" si="1676"/>
        <v>-3000</v>
      </c>
      <c r="AA1312" s="77">
        <f t="shared" si="1676"/>
        <v>-3000</v>
      </c>
      <c r="AB1312" s="77">
        <f t="shared" si="1676"/>
        <v>-3000</v>
      </c>
      <c r="AC1312" s="77">
        <f t="shared" si="1676"/>
        <v>-3000</v>
      </c>
      <c r="AD1312" s="77">
        <f t="shared" si="1676"/>
        <v>-3000</v>
      </c>
      <c r="AE1312" s="77">
        <f t="shared" si="1676"/>
        <v>-3000</v>
      </c>
      <c r="AF1312" s="77">
        <f t="shared" si="1676"/>
        <v>-3000</v>
      </c>
      <c r="AG1312" s="77">
        <f t="shared" si="1676"/>
        <v>-3000</v>
      </c>
      <c r="AH1312" s="77">
        <f t="shared" si="1676"/>
        <v>-3000</v>
      </c>
      <c r="AI1312" s="77">
        <f t="shared" si="1676"/>
        <v>-3000</v>
      </c>
      <c r="AJ1312" s="77">
        <f t="shared" si="1676"/>
        <v>-3000</v>
      </c>
      <c r="AK1312" s="77">
        <f t="shared" si="1676"/>
        <v>-3000</v>
      </c>
      <c r="AL1312" s="77">
        <f t="shared" si="1676"/>
        <v>-3000</v>
      </c>
      <c r="AM1312" s="77">
        <f t="shared" si="1676"/>
        <v>-3000</v>
      </c>
      <c r="AN1312" s="77">
        <f t="shared" si="1676"/>
        <v>-3000</v>
      </c>
      <c r="AO1312" s="77">
        <f t="shared" si="1676"/>
        <v>-3000</v>
      </c>
      <c r="AP1312" s="77">
        <f t="shared" si="1676"/>
        <v>-3000</v>
      </c>
      <c r="AQ1312" s="77">
        <f t="shared" si="1676"/>
        <v>-3000</v>
      </c>
      <c r="AR1312" s="77">
        <f t="shared" si="1676"/>
        <v>-3000</v>
      </c>
      <c r="AS1312" s="77">
        <f t="shared" si="1676"/>
        <v>-3000</v>
      </c>
      <c r="AT1312" s="77">
        <f t="shared" si="1676"/>
        <v>-3000</v>
      </c>
      <c r="AU1312" s="77">
        <f t="shared" si="1676"/>
        <v>-3000</v>
      </c>
      <c r="AV1312" s="77">
        <f t="shared" si="1676"/>
        <v>-3000</v>
      </c>
      <c r="AW1312" s="77">
        <f t="shared" si="1676"/>
        <v>-3000</v>
      </c>
      <c r="AX1312" s="77">
        <f t="shared" si="1676"/>
        <v>-3000</v>
      </c>
      <c r="AY1312" s="77">
        <f t="shared" si="1676"/>
        <v>-3000</v>
      </c>
      <c r="AZ1312" s="77">
        <f t="shared" si="1676"/>
        <v>-3000</v>
      </c>
      <c r="BA1312" s="77">
        <f t="shared" si="1676"/>
        <v>-3000</v>
      </c>
      <c r="BB1312" s="77">
        <f t="shared" si="1676"/>
        <v>-3000</v>
      </c>
      <c r="BC1312" s="77">
        <f t="shared" si="1676"/>
        <v>-3000</v>
      </c>
      <c r="BD1312" s="77">
        <f t="shared" si="1676"/>
        <v>-3000</v>
      </c>
      <c r="BE1312" s="77">
        <f t="shared" si="1676"/>
        <v>-3000</v>
      </c>
      <c r="BF1312" s="77">
        <f t="shared" si="1676"/>
        <v>-3000</v>
      </c>
      <c r="BG1312" s="77">
        <f t="shared" si="1676"/>
        <v>-3000</v>
      </c>
      <c r="BH1312" s="77">
        <f t="shared" si="1676"/>
        <v>-3000</v>
      </c>
      <c r="BI1312" s="77">
        <f t="shared" si="1676"/>
        <v>-3000</v>
      </c>
      <c r="BJ1312" s="77">
        <f t="shared" si="1676"/>
        <v>-3000</v>
      </c>
      <c r="BK1312" s="77">
        <f t="shared" si="1676"/>
        <v>-3000</v>
      </c>
      <c r="BL1312" s="77">
        <f t="shared" si="1676"/>
        <v>-3000</v>
      </c>
      <c r="BM1312" s="77">
        <f t="shared" si="1676"/>
        <v>-3000</v>
      </c>
      <c r="BN1312" s="77">
        <f t="shared" si="1676"/>
        <v>-3000</v>
      </c>
      <c r="BO1312" s="77">
        <f t="shared" si="1676"/>
        <v>-3000</v>
      </c>
      <c r="BP1312" s="77">
        <f t="shared" si="1676"/>
        <v>-3000</v>
      </c>
      <c r="BQ1312" s="77">
        <f t="shared" si="1676"/>
        <v>-3000</v>
      </c>
      <c r="BR1312" s="77">
        <f t="shared" si="1676"/>
        <v>-3000</v>
      </c>
      <c r="BS1312" s="77">
        <f t="shared" si="1676"/>
        <v>-3000</v>
      </c>
      <c r="BT1312" s="77">
        <f t="shared" si="1676"/>
        <v>-3000</v>
      </c>
      <c r="BU1312" s="77">
        <f t="shared" si="1676"/>
        <v>-3000</v>
      </c>
      <c r="BV1312" s="77">
        <f t="shared" si="1676"/>
        <v>-3000</v>
      </c>
      <c r="BW1312" s="77">
        <f t="shared" si="1676"/>
        <v>-3000</v>
      </c>
      <c r="BX1312" s="77">
        <f t="shared" si="1676"/>
        <v>-3000</v>
      </c>
      <c r="BY1312" s="77">
        <f t="shared" si="1676"/>
        <v>-3000</v>
      </c>
      <c r="BZ1312" s="77">
        <f t="shared" si="1676"/>
        <v>-3000</v>
      </c>
      <c r="CA1312" s="77">
        <f t="shared" si="1676"/>
        <v>-3000</v>
      </c>
      <c r="CB1312" s="77">
        <f t="shared" si="1676"/>
        <v>-3000</v>
      </c>
      <c r="CC1312" s="77">
        <f t="shared" si="1676"/>
        <v>-3000</v>
      </c>
      <c r="CD1312" s="77">
        <f t="shared" si="1676"/>
        <v>-3000</v>
      </c>
      <c r="CE1312" s="77">
        <f t="shared" si="1676"/>
        <v>-3000</v>
      </c>
      <c r="CF1312" s="77">
        <f t="shared" ref="CF1312:CL1312" si="1677">CF1311</f>
        <v>-3000</v>
      </c>
      <c r="CG1312" s="77">
        <f t="shared" si="1677"/>
        <v>-3000</v>
      </c>
      <c r="CH1312" s="77">
        <f t="shared" si="1677"/>
        <v>-3000</v>
      </c>
      <c r="CI1312" s="77">
        <f t="shared" si="1677"/>
        <v>-3000</v>
      </c>
      <c r="CJ1312" s="77">
        <f t="shared" si="1677"/>
        <v>-3000</v>
      </c>
      <c r="CK1312" s="77">
        <f t="shared" si="1677"/>
        <v>-3000</v>
      </c>
      <c r="CL1312" s="77">
        <f t="shared" si="1677"/>
        <v>-3000</v>
      </c>
      <c r="CN1312" s="77"/>
      <c r="CO1312" s="77" t="e">
        <f t="shared" ref="CO1312:DK1312" si="1678">CO1311</f>
        <v>#N/A</v>
      </c>
      <c r="CP1312" s="77" t="e">
        <f t="shared" si="1678"/>
        <v>#N/A</v>
      </c>
      <c r="CQ1312" s="77" t="e">
        <f t="shared" si="1678"/>
        <v>#N/A</v>
      </c>
      <c r="CR1312" s="77" t="e">
        <f t="shared" si="1678"/>
        <v>#N/A</v>
      </c>
      <c r="CS1312" s="77" t="e">
        <f t="shared" si="1678"/>
        <v>#N/A</v>
      </c>
      <c r="CT1312" s="77" t="e">
        <f t="shared" si="1678"/>
        <v>#N/A</v>
      </c>
      <c r="CU1312" s="77" t="e">
        <f t="shared" si="1678"/>
        <v>#N/A</v>
      </c>
      <c r="CV1312" s="77" t="e">
        <f t="shared" si="1678"/>
        <v>#N/A</v>
      </c>
      <c r="CW1312" s="77" t="e">
        <f t="shared" si="1678"/>
        <v>#N/A</v>
      </c>
      <c r="CX1312" s="77" t="e">
        <f t="shared" si="1678"/>
        <v>#N/A</v>
      </c>
      <c r="CY1312" s="77" t="e">
        <f t="shared" si="1678"/>
        <v>#N/A</v>
      </c>
      <c r="CZ1312" s="77" t="e">
        <f t="shared" si="1678"/>
        <v>#N/A</v>
      </c>
      <c r="DA1312" s="77" t="e">
        <f t="shared" si="1678"/>
        <v>#N/A</v>
      </c>
      <c r="DB1312" s="77" t="e">
        <f t="shared" si="1678"/>
        <v>#N/A</v>
      </c>
      <c r="DC1312" s="77" t="e">
        <f t="shared" si="1678"/>
        <v>#N/A</v>
      </c>
      <c r="DD1312" s="77" t="e">
        <f t="shared" si="1678"/>
        <v>#N/A</v>
      </c>
      <c r="DE1312" s="77" t="e">
        <f t="shared" si="1678"/>
        <v>#N/A</v>
      </c>
      <c r="DF1312" s="77" t="e">
        <f t="shared" si="1678"/>
        <v>#N/A</v>
      </c>
      <c r="DG1312" s="77" t="e">
        <f t="shared" si="1678"/>
        <v>#N/A</v>
      </c>
      <c r="DH1312" s="77" t="e">
        <f t="shared" si="1678"/>
        <v>#N/A</v>
      </c>
      <c r="DI1312" s="77" t="e">
        <f t="shared" si="1678"/>
        <v>#N/A</v>
      </c>
      <c r="DJ1312" s="77" t="e">
        <f t="shared" si="1678"/>
        <v>#N/A</v>
      </c>
      <c r="DK1312" s="77" t="e">
        <f t="shared" si="1678"/>
        <v>#N/A</v>
      </c>
      <c r="DL1312" s="77" t="e">
        <f t="shared" ref="DL1312" si="1679">DL1311</f>
        <v>#N/A</v>
      </c>
    </row>
    <row r="1313" spans="1:116" x14ac:dyDescent="0.4">
      <c r="B1313" t="s">
        <v>244</v>
      </c>
      <c r="D1313" t="s">
        <v>772</v>
      </c>
      <c r="E1313" s="8" t="str">
        <f t="shared" si="1674"/>
        <v>1313 PDC-S</v>
      </c>
      <c r="G1313" s="126"/>
      <c r="H1313" s="27"/>
      <c r="I1313" s="77"/>
      <c r="J1313" s="77"/>
      <c r="K1313" s="28"/>
      <c r="L1313" s="28"/>
      <c r="M1313" s="28"/>
      <c r="N1313" s="28"/>
      <c r="O1313" s="28"/>
      <c r="P1313" s="28"/>
      <c r="R1313" s="33"/>
      <c r="S1313" s="77"/>
      <c r="T1313" s="77"/>
      <c r="U1313" s="77"/>
      <c r="V1313" s="77"/>
      <c r="W1313" s="77"/>
      <c r="X1313" s="77"/>
      <c r="Y1313" s="77"/>
      <c r="Z1313" s="77"/>
      <c r="AA1313" s="77"/>
      <c r="AB1313" s="77"/>
      <c r="AC1313" s="77"/>
      <c r="AD1313" s="77"/>
      <c r="AE1313" s="77"/>
      <c r="AF1313" s="77"/>
      <c r="AG1313" s="77"/>
      <c r="AH1313" s="77"/>
      <c r="AI1313" s="77"/>
      <c r="AJ1313" s="77"/>
      <c r="AK1313" s="77"/>
      <c r="AL1313" s="77"/>
      <c r="AM1313" s="77"/>
      <c r="AN1313" s="77"/>
      <c r="AO1313" s="77"/>
      <c r="AP1313" s="77"/>
      <c r="AQ1313" s="77"/>
      <c r="AR1313" s="77"/>
      <c r="AS1313" s="77"/>
      <c r="AT1313" s="77"/>
      <c r="AU1313" s="77"/>
      <c r="AV1313" s="77"/>
      <c r="AW1313" s="77"/>
      <c r="AX1313" s="77"/>
      <c r="AY1313" s="77"/>
      <c r="AZ1313" s="77"/>
      <c r="BA1313" s="77"/>
      <c r="BB1313" s="77"/>
      <c r="BC1313" s="77"/>
      <c r="BD1313" s="77"/>
      <c r="BE1313" s="77"/>
      <c r="BF1313" s="77"/>
      <c r="BG1313" s="77"/>
      <c r="BH1313" s="77"/>
      <c r="BI1313" s="77"/>
      <c r="BJ1313" s="77"/>
      <c r="BK1313" s="77"/>
      <c r="BL1313" s="77"/>
      <c r="BM1313" s="77"/>
      <c r="BN1313" s="77"/>
      <c r="BO1313" s="77"/>
      <c r="BP1313" s="77"/>
      <c r="BQ1313" s="77"/>
      <c r="BR1313" s="77"/>
      <c r="BS1313" s="77"/>
      <c r="BT1313" s="77"/>
      <c r="BU1313" s="77"/>
      <c r="BV1313" s="77"/>
      <c r="BW1313" s="77"/>
      <c r="BX1313" s="77"/>
      <c r="BY1313" s="77"/>
      <c r="BZ1313" s="77"/>
      <c r="CA1313" s="77"/>
      <c r="CB1313" s="77"/>
      <c r="CC1313" s="77"/>
      <c r="CD1313" s="77"/>
      <c r="CE1313" s="77"/>
      <c r="CF1313" s="77"/>
      <c r="CG1313" s="77"/>
      <c r="CH1313" s="77"/>
      <c r="CI1313" s="77"/>
      <c r="CJ1313" s="77"/>
      <c r="CK1313" s="77"/>
      <c r="CL1313" s="77"/>
      <c r="CN1313" s="77"/>
      <c r="CO1313" s="77"/>
      <c r="CP1313" s="77"/>
      <c r="CQ1313" s="77"/>
      <c r="CR1313" s="77"/>
      <c r="CS1313" s="77"/>
      <c r="CT1313" s="77"/>
      <c r="CU1313" s="77"/>
      <c r="CV1313" s="77"/>
      <c r="CW1313" s="77"/>
      <c r="CX1313" s="77"/>
      <c r="CY1313" s="77"/>
      <c r="CZ1313" s="77"/>
      <c r="DA1313" s="77"/>
      <c r="DB1313" s="77"/>
      <c r="DC1313" s="77"/>
      <c r="DD1313" s="77"/>
      <c r="DE1313" s="77"/>
      <c r="DF1313" s="77"/>
      <c r="DG1313" s="77"/>
      <c r="DH1313" s="77"/>
      <c r="DI1313" s="77"/>
      <c r="DJ1313" s="77"/>
      <c r="DK1313" s="77"/>
      <c r="DL1313" s="77"/>
    </row>
    <row r="1314" spans="1:116" x14ac:dyDescent="0.4">
      <c r="B1314" t="s">
        <v>332</v>
      </c>
      <c r="D1314" t="s">
        <v>772</v>
      </c>
      <c r="E1314" s="8" t="str">
        <f t="shared" si="1674"/>
        <v>1314 PDC-S</v>
      </c>
      <c r="G1314" s="136" t="str">
        <f>G1301</f>
        <v>(Primary label)</v>
      </c>
      <c r="H1314" s="27"/>
      <c r="I1314" s="78"/>
      <c r="J1314" s="78"/>
      <c r="K1314" s="33"/>
      <c r="L1314" s="33"/>
      <c r="M1314" s="33"/>
      <c r="N1314" s="33"/>
      <c r="O1314" s="33"/>
      <c r="P1314" s="33"/>
      <c r="R1314" s="33"/>
      <c r="S1314" s="77"/>
      <c r="T1314" s="77"/>
      <c r="U1314" s="77"/>
      <c r="V1314" s="77"/>
      <c r="W1314" s="77"/>
      <c r="X1314" s="77"/>
      <c r="Y1314" s="77"/>
      <c r="Z1314" s="77"/>
      <c r="AA1314" s="77"/>
      <c r="AB1314" s="77"/>
      <c r="AC1314" s="77"/>
      <c r="AD1314" s="77"/>
      <c r="AE1314" s="77"/>
      <c r="AF1314" s="77"/>
      <c r="AG1314" s="77"/>
      <c r="AH1314" s="77"/>
      <c r="AI1314" s="77"/>
      <c r="AJ1314" s="77"/>
      <c r="AK1314" s="77"/>
      <c r="AL1314" s="77"/>
      <c r="AM1314" s="77"/>
      <c r="AN1314" s="77"/>
      <c r="AO1314" s="77"/>
      <c r="AP1314" s="77"/>
      <c r="AQ1314" s="77"/>
      <c r="AR1314" s="77"/>
      <c r="AS1314" s="77"/>
      <c r="AT1314" s="77"/>
      <c r="AU1314" s="77"/>
      <c r="AV1314" s="77"/>
      <c r="AW1314" s="77"/>
      <c r="AX1314" s="77"/>
      <c r="AY1314" s="77"/>
      <c r="AZ1314" s="77"/>
      <c r="BA1314" s="77"/>
      <c r="BB1314" s="77"/>
      <c r="BC1314" s="77"/>
      <c r="BD1314" s="77"/>
      <c r="BE1314" s="77"/>
      <c r="BF1314" s="77"/>
      <c r="BG1314" s="77"/>
      <c r="BH1314" s="77"/>
      <c r="BI1314" s="77"/>
      <c r="BJ1314" s="77"/>
      <c r="BK1314" s="77"/>
      <c r="BL1314" s="77"/>
      <c r="BM1314" s="77"/>
      <c r="BN1314" s="77"/>
      <c r="BO1314" s="77"/>
      <c r="BP1314" s="77"/>
      <c r="BQ1314" s="77"/>
      <c r="BR1314" s="77"/>
      <c r="BS1314" s="77"/>
      <c r="BT1314" s="77"/>
      <c r="BU1314" s="77"/>
      <c r="BV1314" s="77"/>
      <c r="BW1314" s="77"/>
      <c r="BX1314" s="77"/>
      <c r="BY1314" s="77"/>
      <c r="BZ1314" s="77"/>
      <c r="CA1314" s="77"/>
      <c r="CB1314" s="77"/>
      <c r="CC1314" s="77"/>
      <c r="CD1314" s="77"/>
      <c r="CE1314" s="77"/>
      <c r="CF1314" s="77"/>
      <c r="CG1314" s="77"/>
      <c r="CH1314" s="77"/>
      <c r="CI1314" s="77"/>
      <c r="CJ1314" s="77"/>
      <c r="CK1314" s="77"/>
      <c r="CL1314" s="77"/>
      <c r="CN1314" s="78"/>
      <c r="CO1314" s="77"/>
      <c r="CP1314" s="77"/>
      <c r="CQ1314" s="77"/>
      <c r="CR1314" s="77"/>
      <c r="CS1314" s="77"/>
      <c r="CT1314" s="77"/>
      <c r="CU1314" s="77"/>
      <c r="CV1314" s="77"/>
      <c r="CW1314" s="77"/>
      <c r="CX1314" s="77"/>
      <c r="CY1314" s="77"/>
      <c r="CZ1314" s="77"/>
      <c r="DA1314" s="77"/>
      <c r="DB1314" s="77"/>
      <c r="DC1314" s="77"/>
      <c r="DD1314" s="77"/>
      <c r="DE1314" s="77"/>
      <c r="DF1314" s="77"/>
      <c r="DG1314" s="77"/>
      <c r="DH1314" s="77"/>
      <c r="DI1314" s="77"/>
      <c r="DJ1314" s="77"/>
      <c r="DK1314" s="77"/>
      <c r="DL1314" s="77"/>
    </row>
    <row r="1315" spans="1:116" x14ac:dyDescent="0.4">
      <c r="B1315" t="s">
        <v>332</v>
      </c>
      <c r="D1315" t="s">
        <v>772</v>
      </c>
      <c r="E1315" s="8" t="str">
        <f>ROW()&amp;" "&amp;D1315</f>
        <v>1315 PDC-S</v>
      </c>
      <c r="G1315" s="136" t="str">
        <f t="shared" ref="G1315:G1321" si="1680">G1302</f>
        <v>primary unit</v>
      </c>
      <c r="H1315" s="27"/>
      <c r="I1315" s="78"/>
      <c r="J1315" s="78"/>
      <c r="K1315" s="33"/>
      <c r="L1315" s="33"/>
      <c r="M1315" s="33"/>
      <c r="N1315" s="33"/>
      <c r="O1315" s="33"/>
      <c r="P1315" s="33"/>
      <c r="R1315" s="33"/>
      <c r="S1315" s="77"/>
      <c r="T1315" s="77"/>
      <c r="U1315" s="77"/>
      <c r="V1315" s="77"/>
      <c r="W1315" s="77"/>
      <c r="X1315" s="77"/>
      <c r="Y1315" s="77"/>
      <c r="Z1315" s="77"/>
      <c r="AA1315" s="77"/>
      <c r="AB1315" s="77"/>
      <c r="AC1315" s="77"/>
      <c r="AD1315" s="77"/>
      <c r="AE1315" s="77"/>
      <c r="AF1315" s="77"/>
      <c r="AG1315" s="77"/>
      <c r="AH1315" s="77"/>
      <c r="AI1315" s="77"/>
      <c r="AJ1315" s="77"/>
      <c r="AK1315" s="77"/>
      <c r="AL1315" s="77"/>
      <c r="AM1315" s="77"/>
      <c r="AN1315" s="77"/>
      <c r="AO1315" s="77"/>
      <c r="AP1315" s="77"/>
      <c r="AQ1315" s="77"/>
      <c r="AR1315" s="77"/>
      <c r="AS1315" s="77"/>
      <c r="AT1315" s="77"/>
      <c r="AU1315" s="77"/>
      <c r="AV1315" s="77"/>
      <c r="AW1315" s="77"/>
      <c r="AX1315" s="77"/>
      <c r="AY1315" s="77"/>
      <c r="AZ1315" s="77"/>
      <c r="BA1315" s="77"/>
      <c r="BB1315" s="77"/>
      <c r="BC1315" s="77"/>
      <c r="BD1315" s="77"/>
      <c r="BE1315" s="77"/>
      <c r="BF1315" s="77"/>
      <c r="BG1315" s="77"/>
      <c r="BH1315" s="77"/>
      <c r="BI1315" s="77"/>
      <c r="BJ1315" s="77"/>
      <c r="BK1315" s="77"/>
      <c r="BL1315" s="77"/>
      <c r="BM1315" s="77"/>
      <c r="BN1315" s="77"/>
      <c r="BO1315" s="77"/>
      <c r="BP1315" s="77"/>
      <c r="BQ1315" s="77"/>
      <c r="BR1315" s="77"/>
      <c r="BS1315" s="77"/>
      <c r="BT1315" s="77"/>
      <c r="BU1315" s="77"/>
      <c r="BV1315" s="77"/>
      <c r="BW1315" s="77"/>
      <c r="BX1315" s="77"/>
      <c r="BY1315" s="77"/>
      <c r="BZ1315" s="77"/>
      <c r="CA1315" s="77"/>
      <c r="CB1315" s="77"/>
      <c r="CC1315" s="77"/>
      <c r="CD1315" s="77"/>
      <c r="CE1315" s="77"/>
      <c r="CF1315" s="77"/>
      <c r="CG1315" s="77"/>
      <c r="CH1315" s="77"/>
      <c r="CI1315" s="77"/>
      <c r="CJ1315" s="77"/>
      <c r="CK1315" s="77"/>
      <c r="CL1315" s="77"/>
      <c r="CN1315" s="78"/>
      <c r="CO1315" s="77"/>
      <c r="CP1315" s="77"/>
      <c r="CQ1315" s="77"/>
      <c r="CR1315" s="77"/>
      <c r="CS1315" s="77"/>
      <c r="CT1315" s="77"/>
      <c r="CU1315" s="77"/>
      <c r="CV1315" s="77"/>
      <c r="CW1315" s="77"/>
      <c r="CX1315" s="77"/>
      <c r="CY1315" s="77"/>
      <c r="CZ1315" s="77"/>
      <c r="DA1315" s="77"/>
      <c r="DB1315" s="77"/>
      <c r="DC1315" s="77"/>
      <c r="DD1315" s="77"/>
      <c r="DE1315" s="77"/>
      <c r="DF1315" s="77"/>
      <c r="DG1315" s="77"/>
      <c r="DH1315" s="77"/>
      <c r="DI1315" s="77"/>
      <c r="DJ1315" s="77"/>
      <c r="DK1315" s="77"/>
      <c r="DL1315" s="77"/>
    </row>
    <row r="1316" spans="1:116" x14ac:dyDescent="0.4">
      <c r="B1316" t="s">
        <v>332</v>
      </c>
      <c r="D1316" t="s">
        <v>772</v>
      </c>
      <c r="E1316" s="8" t="str">
        <f t="shared" si="1674"/>
        <v>1316 PDC-S</v>
      </c>
      <c r="G1316" s="136" t="str">
        <f t="shared" si="1680"/>
        <v>Primary revenue driver</v>
      </c>
      <c r="K1316" s="53"/>
      <c r="L1316" s="53"/>
      <c r="M1316" s="53"/>
      <c r="N1316" s="53"/>
      <c r="O1316" s="53"/>
      <c r="P1316" s="53"/>
      <c r="R1316" s="24"/>
      <c r="S1316" s="179" t="str">
        <f t="shared" ref="S1316:AX1316" si="1681">S1303</f>
        <v>S$16</v>
      </c>
      <c r="T1316" s="179" t="str">
        <f t="shared" si="1681"/>
        <v>T$16</v>
      </c>
      <c r="U1316" s="179" t="str">
        <f t="shared" si="1681"/>
        <v>U$16</v>
      </c>
      <c r="V1316" s="179" t="str">
        <f t="shared" si="1681"/>
        <v>V$16</v>
      </c>
      <c r="W1316" s="179" t="str">
        <f t="shared" si="1681"/>
        <v>W$16</v>
      </c>
      <c r="X1316" s="179" t="str">
        <f t="shared" si="1681"/>
        <v>X$16</v>
      </c>
      <c r="Y1316" s="179" t="str">
        <f t="shared" si="1681"/>
        <v>Y$16</v>
      </c>
      <c r="Z1316" s="179" t="str">
        <f t="shared" si="1681"/>
        <v>Z$16</v>
      </c>
      <c r="AA1316" s="179" t="str">
        <f t="shared" si="1681"/>
        <v>AA$16</v>
      </c>
      <c r="AB1316" s="179" t="str">
        <f t="shared" si="1681"/>
        <v>AB$16</v>
      </c>
      <c r="AC1316" s="179" t="str">
        <f t="shared" si="1681"/>
        <v>AC$16</v>
      </c>
      <c r="AD1316" s="179" t="str">
        <f t="shared" si="1681"/>
        <v>AD$16</v>
      </c>
      <c r="AE1316" s="179" t="str">
        <f t="shared" si="1681"/>
        <v>AE$16</v>
      </c>
      <c r="AF1316" s="179" t="str">
        <f t="shared" si="1681"/>
        <v>AF$16</v>
      </c>
      <c r="AG1316" s="179" t="str">
        <f t="shared" si="1681"/>
        <v>AG$16</v>
      </c>
      <c r="AH1316" s="179" t="str">
        <f t="shared" si="1681"/>
        <v>AH$16</v>
      </c>
      <c r="AI1316" s="179" t="str">
        <f t="shared" si="1681"/>
        <v>AI$16</v>
      </c>
      <c r="AJ1316" s="179" t="str">
        <f t="shared" si="1681"/>
        <v>AJ$16</v>
      </c>
      <c r="AK1316" s="179" t="str">
        <f t="shared" si="1681"/>
        <v>AK$16</v>
      </c>
      <c r="AL1316" s="179" t="str">
        <f t="shared" si="1681"/>
        <v>AL$16</v>
      </c>
      <c r="AM1316" s="179" t="str">
        <f t="shared" si="1681"/>
        <v>AM$16</v>
      </c>
      <c r="AN1316" s="179" t="str">
        <f t="shared" si="1681"/>
        <v>AN$16</v>
      </c>
      <c r="AO1316" s="179" t="str">
        <f t="shared" si="1681"/>
        <v>AO$16</v>
      </c>
      <c r="AP1316" s="179" t="str">
        <f t="shared" si="1681"/>
        <v>AP$16</v>
      </c>
      <c r="AQ1316" s="179" t="str">
        <f t="shared" si="1681"/>
        <v>AQ$16</v>
      </c>
      <c r="AR1316" s="179" t="str">
        <f t="shared" si="1681"/>
        <v>AR$16</v>
      </c>
      <c r="AS1316" s="179" t="str">
        <f t="shared" si="1681"/>
        <v>AS$16</v>
      </c>
      <c r="AT1316" s="179" t="str">
        <f t="shared" si="1681"/>
        <v>AT$16</v>
      </c>
      <c r="AU1316" s="179" t="str">
        <f t="shared" si="1681"/>
        <v>AU$16</v>
      </c>
      <c r="AV1316" s="179" t="str">
        <f t="shared" si="1681"/>
        <v>AV$16</v>
      </c>
      <c r="AW1316" s="179" t="str">
        <f t="shared" si="1681"/>
        <v>AW$16</v>
      </c>
      <c r="AX1316" s="179" t="str">
        <f t="shared" si="1681"/>
        <v>AX$16</v>
      </c>
      <c r="AY1316" s="179" t="str">
        <f t="shared" ref="AY1316:CD1316" si="1682">AY1303</f>
        <v>AY$16</v>
      </c>
      <c r="AZ1316" s="179" t="str">
        <f t="shared" si="1682"/>
        <v>AZ$16</v>
      </c>
      <c r="BA1316" s="179" t="str">
        <f t="shared" si="1682"/>
        <v>BA$16</v>
      </c>
      <c r="BB1316" s="179" t="str">
        <f t="shared" si="1682"/>
        <v>BB$16</v>
      </c>
      <c r="BC1316" s="179" t="str">
        <f t="shared" si="1682"/>
        <v>BC$16</v>
      </c>
      <c r="BD1316" s="179" t="str">
        <f t="shared" si="1682"/>
        <v>BD$16</v>
      </c>
      <c r="BE1316" s="179" t="str">
        <f t="shared" si="1682"/>
        <v>BE$16</v>
      </c>
      <c r="BF1316" s="179" t="str">
        <f t="shared" si="1682"/>
        <v>BF$16</v>
      </c>
      <c r="BG1316" s="179" t="str">
        <f t="shared" si="1682"/>
        <v>BG$16</v>
      </c>
      <c r="BH1316" s="179" t="str">
        <f t="shared" si="1682"/>
        <v>BH$16</v>
      </c>
      <c r="BI1316" s="179" t="str">
        <f t="shared" si="1682"/>
        <v>BI$16</v>
      </c>
      <c r="BJ1316" s="179" t="str">
        <f t="shared" si="1682"/>
        <v>BJ$16</v>
      </c>
      <c r="BK1316" s="179" t="str">
        <f t="shared" si="1682"/>
        <v>BK$16</v>
      </c>
      <c r="BL1316" s="179" t="str">
        <f t="shared" si="1682"/>
        <v>BL$16</v>
      </c>
      <c r="BM1316" s="179" t="str">
        <f t="shared" si="1682"/>
        <v>BM$16</v>
      </c>
      <c r="BN1316" s="179" t="str">
        <f t="shared" si="1682"/>
        <v>BN$16</v>
      </c>
      <c r="BO1316" s="179" t="str">
        <f t="shared" si="1682"/>
        <v>BO$16</v>
      </c>
      <c r="BP1316" s="179" t="str">
        <f t="shared" si="1682"/>
        <v>BP$16</v>
      </c>
      <c r="BQ1316" s="179" t="str">
        <f t="shared" si="1682"/>
        <v>BQ$16</v>
      </c>
      <c r="BR1316" s="179" t="str">
        <f t="shared" si="1682"/>
        <v>BR$16</v>
      </c>
      <c r="BS1316" s="179" t="str">
        <f t="shared" si="1682"/>
        <v>BS$16</v>
      </c>
      <c r="BT1316" s="179" t="str">
        <f t="shared" si="1682"/>
        <v>BT$16</v>
      </c>
      <c r="BU1316" s="179" t="str">
        <f t="shared" si="1682"/>
        <v>BU$16</v>
      </c>
      <c r="BV1316" s="179" t="str">
        <f t="shared" si="1682"/>
        <v>BV$16</v>
      </c>
      <c r="BW1316" s="179" t="str">
        <f t="shared" si="1682"/>
        <v>BW$16</v>
      </c>
      <c r="BX1316" s="179" t="str">
        <f t="shared" si="1682"/>
        <v>BX$16</v>
      </c>
      <c r="BY1316" s="179" t="str">
        <f t="shared" si="1682"/>
        <v>BY$16</v>
      </c>
      <c r="BZ1316" s="179" t="str">
        <f t="shared" si="1682"/>
        <v>BZ$16</v>
      </c>
      <c r="CA1316" s="179" t="str">
        <f t="shared" si="1682"/>
        <v>CA$16</v>
      </c>
      <c r="CB1316" s="179" t="str">
        <f t="shared" si="1682"/>
        <v>CB$16</v>
      </c>
      <c r="CC1316" s="179" t="str">
        <f t="shared" si="1682"/>
        <v>CC$16</v>
      </c>
      <c r="CD1316" s="179" t="str">
        <f t="shared" si="1682"/>
        <v>CD$16</v>
      </c>
      <c r="CE1316" s="179" t="str">
        <f t="shared" ref="CE1316:CL1316" si="1683">CE1303</f>
        <v>CE$16</v>
      </c>
      <c r="CF1316" s="179" t="str">
        <f t="shared" si="1683"/>
        <v>CF$16</v>
      </c>
      <c r="CG1316" s="179" t="str">
        <f t="shared" si="1683"/>
        <v>CG$16</v>
      </c>
      <c r="CH1316" s="179" t="str">
        <f t="shared" si="1683"/>
        <v>CH$16</v>
      </c>
      <c r="CI1316" s="179" t="str">
        <f t="shared" si="1683"/>
        <v>CI$16</v>
      </c>
      <c r="CJ1316" s="179" t="str">
        <f t="shared" si="1683"/>
        <v>CJ$16</v>
      </c>
      <c r="CK1316" s="179" t="str">
        <f t="shared" si="1683"/>
        <v>CK$16</v>
      </c>
      <c r="CL1316" s="179" t="str">
        <f t="shared" si="1683"/>
        <v>CL$16</v>
      </c>
      <c r="CO1316" s="179" t="str">
        <f t="shared" ref="CO1316:DK1316" si="1684">CO1303</f>
        <v>CO$16</v>
      </c>
      <c r="CP1316" s="179" t="str">
        <f t="shared" si="1684"/>
        <v>CP$16</v>
      </c>
      <c r="CQ1316" s="179" t="str">
        <f t="shared" si="1684"/>
        <v>CQ$16</v>
      </c>
      <c r="CR1316" s="179" t="str">
        <f t="shared" si="1684"/>
        <v>CR$16</v>
      </c>
      <c r="CS1316" s="179" t="str">
        <f t="shared" si="1684"/>
        <v>CS$16</v>
      </c>
      <c r="CT1316" s="179" t="str">
        <f t="shared" si="1684"/>
        <v>CT$16</v>
      </c>
      <c r="CU1316" s="179" t="str">
        <f t="shared" si="1684"/>
        <v>CU$16</v>
      </c>
      <c r="CV1316" s="179" t="str">
        <f t="shared" si="1684"/>
        <v>CV$16</v>
      </c>
      <c r="CW1316" s="179" t="str">
        <f t="shared" si="1684"/>
        <v>CW$16</v>
      </c>
      <c r="CX1316" s="179" t="str">
        <f t="shared" si="1684"/>
        <v>CX$16</v>
      </c>
      <c r="CY1316" s="179" t="str">
        <f t="shared" si="1684"/>
        <v>CY$16</v>
      </c>
      <c r="CZ1316" s="179" t="str">
        <f t="shared" si="1684"/>
        <v>CZ$16</v>
      </c>
      <c r="DA1316" s="179" t="str">
        <f t="shared" si="1684"/>
        <v>DA$16</v>
      </c>
      <c r="DB1316" s="179" t="str">
        <f t="shared" si="1684"/>
        <v>DB$16</v>
      </c>
      <c r="DC1316" s="179" t="str">
        <f t="shared" si="1684"/>
        <v>DC$16</v>
      </c>
      <c r="DD1316" s="179" t="str">
        <f t="shared" si="1684"/>
        <v>DD$16</v>
      </c>
      <c r="DE1316" s="179" t="str">
        <f t="shared" si="1684"/>
        <v>DE$16</v>
      </c>
      <c r="DF1316" s="179" t="str">
        <f t="shared" si="1684"/>
        <v>DF$16</v>
      </c>
      <c r="DG1316" s="179" t="str">
        <f t="shared" si="1684"/>
        <v>DG$16</v>
      </c>
      <c r="DH1316" s="179" t="str">
        <f t="shared" si="1684"/>
        <v>DH$16</v>
      </c>
      <c r="DI1316" s="179" t="str">
        <f t="shared" si="1684"/>
        <v>DI$16</v>
      </c>
      <c r="DJ1316" s="179" t="str">
        <f t="shared" si="1684"/>
        <v>DJ$16</v>
      </c>
      <c r="DK1316" s="179" t="str">
        <f t="shared" si="1684"/>
        <v>DK$16</v>
      </c>
      <c r="DL1316" s="179" t="str">
        <f t="shared" ref="DL1316" si="1685">DL1303</f>
        <v>DL$16</v>
      </c>
    </row>
    <row r="1317" spans="1:116" x14ac:dyDescent="0.4">
      <c r="B1317" t="s">
        <v>332</v>
      </c>
      <c r="D1317" t="s">
        <v>772</v>
      </c>
      <c r="E1317" s="8" t="str">
        <f t="shared" si="1674"/>
        <v>1317 PDC-S</v>
      </c>
      <c r="G1317" s="136" t="str">
        <f t="shared" si="1680"/>
        <v>Primary volume driver</v>
      </c>
      <c r="H1317" s="12"/>
      <c r="I1317" s="60"/>
      <c r="J1317" s="60"/>
      <c r="K1317" s="15"/>
      <c r="L1317" s="15"/>
      <c r="M1317" s="15"/>
      <c r="N1317" s="15"/>
      <c r="O1317" s="15"/>
      <c r="P1317" s="15"/>
      <c r="R1317" s="15"/>
      <c r="S1317" s="179" t="str">
        <f t="shared" ref="S1317:AX1317" si="1686">S1304</f>
        <v>S$17</v>
      </c>
      <c r="T1317" s="179" t="str">
        <f t="shared" si="1686"/>
        <v>T$17</v>
      </c>
      <c r="U1317" s="179" t="str">
        <f t="shared" si="1686"/>
        <v>U$17</v>
      </c>
      <c r="V1317" s="179" t="str">
        <f t="shared" si="1686"/>
        <v>V$17</v>
      </c>
      <c r="W1317" s="179" t="str">
        <f t="shared" si="1686"/>
        <v>W$17</v>
      </c>
      <c r="X1317" s="179" t="str">
        <f t="shared" si="1686"/>
        <v>X$17</v>
      </c>
      <c r="Y1317" s="179" t="str">
        <f t="shared" si="1686"/>
        <v>Y$17</v>
      </c>
      <c r="Z1317" s="179" t="str">
        <f t="shared" si="1686"/>
        <v>Z$17</v>
      </c>
      <c r="AA1317" s="179" t="str">
        <f t="shared" si="1686"/>
        <v>AA$17</v>
      </c>
      <c r="AB1317" s="179" t="str">
        <f t="shared" si="1686"/>
        <v>AB$17</v>
      </c>
      <c r="AC1317" s="179" t="str">
        <f t="shared" si="1686"/>
        <v>AC$17</v>
      </c>
      <c r="AD1317" s="179" t="str">
        <f t="shared" si="1686"/>
        <v>AD$17</v>
      </c>
      <c r="AE1317" s="179" t="str">
        <f t="shared" si="1686"/>
        <v>AE$17</v>
      </c>
      <c r="AF1317" s="179" t="str">
        <f t="shared" si="1686"/>
        <v>AF$17</v>
      </c>
      <c r="AG1317" s="179" t="str">
        <f t="shared" si="1686"/>
        <v>AG$17</v>
      </c>
      <c r="AH1317" s="179" t="str">
        <f t="shared" si="1686"/>
        <v>AH$17</v>
      </c>
      <c r="AI1317" s="179" t="str">
        <f t="shared" si="1686"/>
        <v>AI$17</v>
      </c>
      <c r="AJ1317" s="179" t="str">
        <f t="shared" si="1686"/>
        <v>AJ$17</v>
      </c>
      <c r="AK1317" s="179" t="str">
        <f t="shared" si="1686"/>
        <v>AK$17</v>
      </c>
      <c r="AL1317" s="179" t="str">
        <f t="shared" si="1686"/>
        <v>AL$17</v>
      </c>
      <c r="AM1317" s="179" t="str">
        <f t="shared" si="1686"/>
        <v>AM$17</v>
      </c>
      <c r="AN1317" s="179" t="str">
        <f t="shared" si="1686"/>
        <v>AN$17</v>
      </c>
      <c r="AO1317" s="179" t="str">
        <f t="shared" si="1686"/>
        <v>AO$17</v>
      </c>
      <c r="AP1317" s="179" t="str">
        <f t="shared" si="1686"/>
        <v>AP$17</v>
      </c>
      <c r="AQ1317" s="179" t="str">
        <f t="shared" si="1686"/>
        <v>AQ$17</v>
      </c>
      <c r="AR1317" s="179" t="str">
        <f t="shared" si="1686"/>
        <v>AR$17</v>
      </c>
      <c r="AS1317" s="179" t="str">
        <f t="shared" si="1686"/>
        <v>AS$17</v>
      </c>
      <c r="AT1317" s="179" t="str">
        <f t="shared" si="1686"/>
        <v>AT$17</v>
      </c>
      <c r="AU1317" s="179" t="str">
        <f t="shared" si="1686"/>
        <v>AU$17</v>
      </c>
      <c r="AV1317" s="179" t="str">
        <f t="shared" si="1686"/>
        <v>AV$17</v>
      </c>
      <c r="AW1317" s="179" t="str">
        <f t="shared" si="1686"/>
        <v>AW$17</v>
      </c>
      <c r="AX1317" s="179" t="str">
        <f t="shared" si="1686"/>
        <v>AX$17</v>
      </c>
      <c r="AY1317" s="179" t="str">
        <f t="shared" ref="AY1317:CD1317" si="1687">AY1304</f>
        <v>AY$17</v>
      </c>
      <c r="AZ1317" s="179" t="str">
        <f t="shared" si="1687"/>
        <v>AZ$17</v>
      </c>
      <c r="BA1317" s="179" t="str">
        <f t="shared" si="1687"/>
        <v>BA$17</v>
      </c>
      <c r="BB1317" s="179" t="str">
        <f t="shared" si="1687"/>
        <v>BB$17</v>
      </c>
      <c r="BC1317" s="179" t="str">
        <f t="shared" si="1687"/>
        <v>BC$17</v>
      </c>
      <c r="BD1317" s="179" t="str">
        <f t="shared" si="1687"/>
        <v>BD$17</v>
      </c>
      <c r="BE1317" s="179" t="str">
        <f t="shared" si="1687"/>
        <v>BE$17</v>
      </c>
      <c r="BF1317" s="179" t="str">
        <f t="shared" si="1687"/>
        <v>BF$17</v>
      </c>
      <c r="BG1317" s="179" t="str">
        <f t="shared" si="1687"/>
        <v>BG$17</v>
      </c>
      <c r="BH1317" s="179" t="str">
        <f t="shared" si="1687"/>
        <v>BH$17</v>
      </c>
      <c r="BI1317" s="179" t="str">
        <f t="shared" si="1687"/>
        <v>BI$17</v>
      </c>
      <c r="BJ1317" s="179" t="str">
        <f t="shared" si="1687"/>
        <v>BJ$17</v>
      </c>
      <c r="BK1317" s="179" t="str">
        <f t="shared" si="1687"/>
        <v>BK$17</v>
      </c>
      <c r="BL1317" s="179" t="str">
        <f t="shared" si="1687"/>
        <v>BL$17</v>
      </c>
      <c r="BM1317" s="179" t="str">
        <f t="shared" si="1687"/>
        <v>BM$17</v>
      </c>
      <c r="BN1317" s="179" t="str">
        <f t="shared" si="1687"/>
        <v>BN$17</v>
      </c>
      <c r="BO1317" s="179" t="str">
        <f t="shared" si="1687"/>
        <v>BO$17</v>
      </c>
      <c r="BP1317" s="179" t="str">
        <f t="shared" si="1687"/>
        <v>BP$17</v>
      </c>
      <c r="BQ1317" s="179" t="str">
        <f t="shared" si="1687"/>
        <v>BQ$17</v>
      </c>
      <c r="BR1317" s="179" t="str">
        <f t="shared" si="1687"/>
        <v>BR$17</v>
      </c>
      <c r="BS1317" s="179" t="str">
        <f t="shared" si="1687"/>
        <v>BS$17</v>
      </c>
      <c r="BT1317" s="179" t="str">
        <f t="shared" si="1687"/>
        <v>BT$17</v>
      </c>
      <c r="BU1317" s="179" t="str">
        <f t="shared" si="1687"/>
        <v>BU$17</v>
      </c>
      <c r="BV1317" s="179" t="str">
        <f t="shared" si="1687"/>
        <v>BV$17</v>
      </c>
      <c r="BW1317" s="179" t="str">
        <f t="shared" si="1687"/>
        <v>BW$17</v>
      </c>
      <c r="BX1317" s="179" t="str">
        <f t="shared" si="1687"/>
        <v>BX$17</v>
      </c>
      <c r="BY1317" s="179" t="str">
        <f t="shared" si="1687"/>
        <v>BY$17</v>
      </c>
      <c r="BZ1317" s="179" t="str">
        <f t="shared" si="1687"/>
        <v>BZ$17</v>
      </c>
      <c r="CA1317" s="179" t="str">
        <f t="shared" si="1687"/>
        <v>CA$17</v>
      </c>
      <c r="CB1317" s="179" t="str">
        <f t="shared" si="1687"/>
        <v>CB$17</v>
      </c>
      <c r="CC1317" s="179" t="str">
        <f t="shared" si="1687"/>
        <v>CC$17</v>
      </c>
      <c r="CD1317" s="179" t="str">
        <f t="shared" si="1687"/>
        <v>CD$17</v>
      </c>
      <c r="CE1317" s="179" t="str">
        <f t="shared" ref="CE1317:CL1317" si="1688">CE1304</f>
        <v>CE$17</v>
      </c>
      <c r="CF1317" s="179" t="str">
        <f t="shared" si="1688"/>
        <v>CF$17</v>
      </c>
      <c r="CG1317" s="179" t="str">
        <f t="shared" si="1688"/>
        <v>CG$17</v>
      </c>
      <c r="CH1317" s="179" t="str">
        <f t="shared" si="1688"/>
        <v>CH$17</v>
      </c>
      <c r="CI1317" s="179" t="str">
        <f t="shared" si="1688"/>
        <v>CI$17</v>
      </c>
      <c r="CJ1317" s="179" t="str">
        <f t="shared" si="1688"/>
        <v>CJ$17</v>
      </c>
      <c r="CK1317" s="179" t="str">
        <f t="shared" si="1688"/>
        <v>CK$17</v>
      </c>
      <c r="CL1317" s="179" t="str">
        <f t="shared" si="1688"/>
        <v>CL$17</v>
      </c>
      <c r="CN1317" s="60"/>
      <c r="CO1317" s="179" t="str">
        <f t="shared" ref="CO1317:DK1317" si="1689">CO1304</f>
        <v>CO$17</v>
      </c>
      <c r="CP1317" s="179" t="str">
        <f t="shared" si="1689"/>
        <v>CP$17</v>
      </c>
      <c r="CQ1317" s="179" t="str">
        <f t="shared" si="1689"/>
        <v>CQ$17</v>
      </c>
      <c r="CR1317" s="179" t="str">
        <f t="shared" si="1689"/>
        <v>CR$17</v>
      </c>
      <c r="CS1317" s="179" t="str">
        <f t="shared" si="1689"/>
        <v>CS$17</v>
      </c>
      <c r="CT1317" s="179" t="str">
        <f t="shared" si="1689"/>
        <v>CT$17</v>
      </c>
      <c r="CU1317" s="179" t="str">
        <f t="shared" si="1689"/>
        <v>CU$17</v>
      </c>
      <c r="CV1317" s="179" t="str">
        <f t="shared" si="1689"/>
        <v>CV$17</v>
      </c>
      <c r="CW1317" s="179" t="str">
        <f t="shared" si="1689"/>
        <v>CW$17</v>
      </c>
      <c r="CX1317" s="179" t="str">
        <f t="shared" si="1689"/>
        <v>CX$17</v>
      </c>
      <c r="CY1317" s="179" t="str">
        <f t="shared" si="1689"/>
        <v>CY$17</v>
      </c>
      <c r="CZ1317" s="179" t="str">
        <f t="shared" si="1689"/>
        <v>CZ$17</v>
      </c>
      <c r="DA1317" s="179" t="str">
        <f t="shared" si="1689"/>
        <v>DA$17</v>
      </c>
      <c r="DB1317" s="179" t="str">
        <f t="shared" si="1689"/>
        <v>DB$17</v>
      </c>
      <c r="DC1317" s="179" t="str">
        <f t="shared" si="1689"/>
        <v>DC$17</v>
      </c>
      <c r="DD1317" s="179" t="str">
        <f t="shared" si="1689"/>
        <v>DD$17</v>
      </c>
      <c r="DE1317" s="179" t="str">
        <f t="shared" si="1689"/>
        <v>DE$17</v>
      </c>
      <c r="DF1317" s="179" t="str">
        <f t="shared" si="1689"/>
        <v>DF$17</v>
      </c>
      <c r="DG1317" s="179" t="str">
        <f t="shared" si="1689"/>
        <v>DG$17</v>
      </c>
      <c r="DH1317" s="179" t="str">
        <f t="shared" si="1689"/>
        <v>DH$17</v>
      </c>
      <c r="DI1317" s="179" t="str">
        <f t="shared" si="1689"/>
        <v>DI$17</v>
      </c>
      <c r="DJ1317" s="179" t="str">
        <f t="shared" si="1689"/>
        <v>DJ$17</v>
      </c>
      <c r="DK1317" s="179" t="str">
        <f t="shared" si="1689"/>
        <v>DK$17</v>
      </c>
      <c r="DL1317" s="179" t="str">
        <f t="shared" ref="DL1317" si="1690">DL1304</f>
        <v>DL$17</v>
      </c>
    </row>
    <row r="1318" spans="1:116" x14ac:dyDescent="0.4">
      <c r="B1318" t="s">
        <v>332</v>
      </c>
      <c r="D1318" t="s">
        <v>772</v>
      </c>
      <c r="E1318" s="8" t="str">
        <f t="shared" si="1674"/>
        <v>1318 PDC-S</v>
      </c>
      <c r="G1318" s="191" t="str">
        <f>G1309</f>
        <v>Passthrough direct cost:</v>
      </c>
      <c r="H1318" s="12"/>
      <c r="I1318" s="60"/>
      <c r="J1318" s="60"/>
      <c r="K1318" s="15"/>
      <c r="L1318" s="15"/>
      <c r="M1318" s="15"/>
      <c r="N1318" s="15"/>
      <c r="O1318" s="15"/>
      <c r="P1318" s="15"/>
      <c r="R1318" s="15"/>
      <c r="S1318" s="179">
        <f t="shared" ref="S1318:AX1318" si="1691">S1305</f>
        <v>0</v>
      </c>
      <c r="T1318" s="179">
        <f t="shared" si="1691"/>
        <v>0</v>
      </c>
      <c r="U1318" s="179">
        <f t="shared" si="1691"/>
        <v>0</v>
      </c>
      <c r="V1318" s="179">
        <f t="shared" si="1691"/>
        <v>0</v>
      </c>
      <c r="W1318" s="179">
        <f t="shared" si="1691"/>
        <v>0</v>
      </c>
      <c r="X1318" s="179">
        <f t="shared" si="1691"/>
        <v>0</v>
      </c>
      <c r="Y1318" s="179">
        <f t="shared" si="1691"/>
        <v>0</v>
      </c>
      <c r="Z1318" s="179">
        <f t="shared" si="1691"/>
        <v>0</v>
      </c>
      <c r="AA1318" s="179">
        <f t="shared" si="1691"/>
        <v>0</v>
      </c>
      <c r="AB1318" s="179">
        <f t="shared" si="1691"/>
        <v>0</v>
      </c>
      <c r="AC1318" s="179">
        <f t="shared" si="1691"/>
        <v>0</v>
      </c>
      <c r="AD1318" s="179">
        <f t="shared" si="1691"/>
        <v>0</v>
      </c>
      <c r="AE1318" s="179">
        <f t="shared" si="1691"/>
        <v>0</v>
      </c>
      <c r="AF1318" s="179">
        <f t="shared" si="1691"/>
        <v>0</v>
      </c>
      <c r="AG1318" s="179">
        <f t="shared" si="1691"/>
        <v>0</v>
      </c>
      <c r="AH1318" s="179">
        <f t="shared" si="1691"/>
        <v>0</v>
      </c>
      <c r="AI1318" s="179">
        <f t="shared" si="1691"/>
        <v>0</v>
      </c>
      <c r="AJ1318" s="179">
        <f t="shared" si="1691"/>
        <v>0</v>
      </c>
      <c r="AK1318" s="179">
        <f t="shared" si="1691"/>
        <v>0</v>
      </c>
      <c r="AL1318" s="179">
        <f t="shared" si="1691"/>
        <v>0</v>
      </c>
      <c r="AM1318" s="179">
        <f t="shared" si="1691"/>
        <v>0</v>
      </c>
      <c r="AN1318" s="179">
        <f t="shared" si="1691"/>
        <v>0</v>
      </c>
      <c r="AO1318" s="179">
        <f t="shared" si="1691"/>
        <v>0</v>
      </c>
      <c r="AP1318" s="179">
        <f t="shared" si="1691"/>
        <v>0</v>
      </c>
      <c r="AQ1318" s="179">
        <f t="shared" si="1691"/>
        <v>0</v>
      </c>
      <c r="AR1318" s="179">
        <f t="shared" si="1691"/>
        <v>0</v>
      </c>
      <c r="AS1318" s="179">
        <f t="shared" si="1691"/>
        <v>0</v>
      </c>
      <c r="AT1318" s="179">
        <f t="shared" si="1691"/>
        <v>0</v>
      </c>
      <c r="AU1318" s="179">
        <f t="shared" si="1691"/>
        <v>0</v>
      </c>
      <c r="AV1318" s="179">
        <f t="shared" si="1691"/>
        <v>0</v>
      </c>
      <c r="AW1318" s="179">
        <f t="shared" si="1691"/>
        <v>0</v>
      </c>
      <c r="AX1318" s="179">
        <f t="shared" si="1691"/>
        <v>0</v>
      </c>
      <c r="AY1318" s="179">
        <f t="shared" ref="AY1318:CD1318" si="1692">AY1305</f>
        <v>0</v>
      </c>
      <c r="AZ1318" s="179">
        <f t="shared" si="1692"/>
        <v>0</v>
      </c>
      <c r="BA1318" s="179">
        <f t="shared" si="1692"/>
        <v>0</v>
      </c>
      <c r="BB1318" s="179">
        <f t="shared" si="1692"/>
        <v>0</v>
      </c>
      <c r="BC1318" s="179">
        <f t="shared" si="1692"/>
        <v>0</v>
      </c>
      <c r="BD1318" s="179">
        <f t="shared" si="1692"/>
        <v>0</v>
      </c>
      <c r="BE1318" s="179">
        <f t="shared" si="1692"/>
        <v>0</v>
      </c>
      <c r="BF1318" s="179">
        <f t="shared" si="1692"/>
        <v>0</v>
      </c>
      <c r="BG1318" s="179">
        <f t="shared" si="1692"/>
        <v>0</v>
      </c>
      <c r="BH1318" s="179">
        <f t="shared" si="1692"/>
        <v>0</v>
      </c>
      <c r="BI1318" s="179">
        <f t="shared" si="1692"/>
        <v>0</v>
      </c>
      <c r="BJ1318" s="179">
        <f t="shared" si="1692"/>
        <v>0</v>
      </c>
      <c r="BK1318" s="179">
        <f t="shared" si="1692"/>
        <v>0</v>
      </c>
      <c r="BL1318" s="179">
        <f t="shared" si="1692"/>
        <v>0</v>
      </c>
      <c r="BM1318" s="179">
        <f t="shared" si="1692"/>
        <v>0</v>
      </c>
      <c r="BN1318" s="179">
        <f t="shared" si="1692"/>
        <v>0</v>
      </c>
      <c r="BO1318" s="179">
        <f t="shared" si="1692"/>
        <v>0</v>
      </c>
      <c r="BP1318" s="179">
        <f t="shared" si="1692"/>
        <v>0</v>
      </c>
      <c r="BQ1318" s="179">
        <f t="shared" si="1692"/>
        <v>0</v>
      </c>
      <c r="BR1318" s="179">
        <f t="shared" si="1692"/>
        <v>0</v>
      </c>
      <c r="BS1318" s="179">
        <f t="shared" si="1692"/>
        <v>0</v>
      </c>
      <c r="BT1318" s="179">
        <f t="shared" si="1692"/>
        <v>0</v>
      </c>
      <c r="BU1318" s="179">
        <f t="shared" si="1692"/>
        <v>0</v>
      </c>
      <c r="BV1318" s="179">
        <f t="shared" si="1692"/>
        <v>0</v>
      </c>
      <c r="BW1318" s="179">
        <f t="shared" si="1692"/>
        <v>0</v>
      </c>
      <c r="BX1318" s="179">
        <f t="shared" si="1692"/>
        <v>0</v>
      </c>
      <c r="BY1318" s="179">
        <f t="shared" si="1692"/>
        <v>0</v>
      </c>
      <c r="BZ1318" s="179">
        <f t="shared" si="1692"/>
        <v>0</v>
      </c>
      <c r="CA1318" s="179">
        <f t="shared" si="1692"/>
        <v>0</v>
      </c>
      <c r="CB1318" s="179">
        <f t="shared" si="1692"/>
        <v>0</v>
      </c>
      <c r="CC1318" s="179">
        <f t="shared" si="1692"/>
        <v>0</v>
      </c>
      <c r="CD1318" s="179">
        <f t="shared" si="1692"/>
        <v>0</v>
      </c>
      <c r="CE1318" s="179">
        <f t="shared" ref="CE1318:CL1318" si="1693">CE1305</f>
        <v>0</v>
      </c>
      <c r="CF1318" s="179">
        <f t="shared" si="1693"/>
        <v>0</v>
      </c>
      <c r="CG1318" s="179">
        <f t="shared" si="1693"/>
        <v>0</v>
      </c>
      <c r="CH1318" s="179">
        <f t="shared" si="1693"/>
        <v>0</v>
      </c>
      <c r="CI1318" s="179">
        <f t="shared" si="1693"/>
        <v>0</v>
      </c>
      <c r="CJ1318" s="179">
        <f t="shared" si="1693"/>
        <v>0</v>
      </c>
      <c r="CK1318" s="179">
        <f t="shared" si="1693"/>
        <v>0</v>
      </c>
      <c r="CL1318" s="179">
        <f t="shared" si="1693"/>
        <v>0</v>
      </c>
      <c r="CN1318" s="60"/>
      <c r="CO1318" s="179">
        <f t="shared" ref="CO1318:DK1318" si="1694">CO1305</f>
        <v>0</v>
      </c>
      <c r="CP1318" s="179">
        <f t="shared" si="1694"/>
        <v>0</v>
      </c>
      <c r="CQ1318" s="179">
        <f t="shared" si="1694"/>
        <v>0</v>
      </c>
      <c r="CR1318" s="179">
        <f t="shared" si="1694"/>
        <v>0</v>
      </c>
      <c r="CS1318" s="179">
        <f t="shared" si="1694"/>
        <v>0</v>
      </c>
      <c r="CT1318" s="179">
        <f t="shared" si="1694"/>
        <v>0</v>
      </c>
      <c r="CU1318" s="179">
        <f t="shared" si="1694"/>
        <v>0</v>
      </c>
      <c r="CV1318" s="179">
        <f t="shared" si="1694"/>
        <v>0</v>
      </c>
      <c r="CW1318" s="179">
        <f t="shared" si="1694"/>
        <v>0</v>
      </c>
      <c r="CX1318" s="179">
        <f t="shared" si="1694"/>
        <v>0</v>
      </c>
      <c r="CY1318" s="179">
        <f t="shared" si="1694"/>
        <v>0</v>
      </c>
      <c r="CZ1318" s="179">
        <f t="shared" si="1694"/>
        <v>0</v>
      </c>
      <c r="DA1318" s="179">
        <f t="shared" si="1694"/>
        <v>0</v>
      </c>
      <c r="DB1318" s="179">
        <f t="shared" si="1694"/>
        <v>0</v>
      </c>
      <c r="DC1318" s="179">
        <f t="shared" si="1694"/>
        <v>0</v>
      </c>
      <c r="DD1318" s="179">
        <f t="shared" si="1694"/>
        <v>0</v>
      </c>
      <c r="DE1318" s="179">
        <f t="shared" si="1694"/>
        <v>0</v>
      </c>
      <c r="DF1318" s="179">
        <f t="shared" si="1694"/>
        <v>0</v>
      </c>
      <c r="DG1318" s="179">
        <f t="shared" si="1694"/>
        <v>0</v>
      </c>
      <c r="DH1318" s="179">
        <f t="shared" si="1694"/>
        <v>0</v>
      </c>
      <c r="DI1318" s="179">
        <f t="shared" si="1694"/>
        <v>0</v>
      </c>
      <c r="DJ1318" s="179">
        <f t="shared" si="1694"/>
        <v>0</v>
      </c>
      <c r="DK1318" s="179">
        <f t="shared" si="1694"/>
        <v>0</v>
      </c>
      <c r="DL1318" s="179">
        <f t="shared" ref="DL1318" si="1695">DL1305</f>
        <v>0</v>
      </c>
    </row>
    <row r="1319" spans="1:116" x14ac:dyDescent="0.4">
      <c r="B1319" t="s">
        <v>332</v>
      </c>
      <c r="D1319" t="s">
        <v>772</v>
      </c>
      <c r="E1319" s="8" t="str">
        <f t="shared" ref="E1319" si="1696">ROW()&amp;" "&amp;D1319</f>
        <v>1319 PDC-S</v>
      </c>
      <c r="G1319" s="241" t="str">
        <f>IFERROR(SUBSTITUTE(TRIM(MID(G1309, SEARCH("-", G1309) + 1, LEN(G1309))),":",""),"no unit")</f>
        <v>no unit</v>
      </c>
      <c r="H1319" s="12"/>
      <c r="I1319" s="60"/>
      <c r="J1319" s="60"/>
      <c r="K1319" s="15"/>
      <c r="L1319" s="15"/>
      <c r="M1319" s="15"/>
      <c r="N1319" s="15"/>
      <c r="O1319" s="15"/>
      <c r="P1319" s="15"/>
      <c r="R1319" s="15"/>
      <c r="S1319" s="179"/>
      <c r="T1319" s="179"/>
      <c r="U1319" s="179"/>
      <c r="V1319" s="179"/>
      <c r="W1319" s="179"/>
      <c r="X1319" s="179"/>
      <c r="Y1319" s="179"/>
      <c r="Z1319" s="179"/>
      <c r="AA1319" s="179"/>
      <c r="AB1319" s="179"/>
      <c r="AC1319" s="179"/>
      <c r="AD1319" s="179"/>
      <c r="AE1319" s="179"/>
      <c r="AF1319" s="179"/>
      <c r="AG1319" s="179"/>
      <c r="AH1319" s="179"/>
      <c r="AI1319" s="179"/>
      <c r="AJ1319" s="179"/>
      <c r="AK1319" s="179"/>
      <c r="AL1319" s="179"/>
      <c r="AM1319" s="179"/>
      <c r="AN1319" s="179"/>
      <c r="AO1319" s="179"/>
      <c r="AP1319" s="179"/>
      <c r="AQ1319" s="179"/>
      <c r="AR1319" s="179"/>
      <c r="AS1319" s="179"/>
      <c r="AT1319" s="179"/>
      <c r="AU1319" s="179"/>
      <c r="AV1319" s="179"/>
      <c r="AW1319" s="179"/>
      <c r="AX1319" s="179"/>
      <c r="AY1319" s="179"/>
      <c r="AZ1319" s="179"/>
      <c r="BA1319" s="179"/>
      <c r="BB1319" s="179"/>
      <c r="BC1319" s="179"/>
      <c r="BD1319" s="179"/>
      <c r="BE1319" s="179"/>
      <c r="BF1319" s="179"/>
      <c r="BG1319" s="179"/>
      <c r="BH1319" s="179"/>
      <c r="BI1319" s="179"/>
      <c r="BJ1319" s="179"/>
      <c r="BK1319" s="179"/>
      <c r="BL1319" s="179"/>
      <c r="BM1319" s="179"/>
      <c r="BN1319" s="179"/>
      <c r="BO1319" s="179"/>
      <c r="BP1319" s="179"/>
      <c r="BQ1319" s="179"/>
      <c r="BR1319" s="179"/>
      <c r="BS1319" s="179"/>
      <c r="BT1319" s="179"/>
      <c r="BU1319" s="179"/>
      <c r="BV1319" s="179"/>
      <c r="BW1319" s="179"/>
      <c r="BX1319" s="179"/>
      <c r="BY1319" s="179"/>
      <c r="BZ1319" s="179"/>
      <c r="CA1319" s="179"/>
      <c r="CB1319" s="179"/>
      <c r="CC1319" s="179"/>
      <c r="CD1319" s="179"/>
      <c r="CE1319" s="179"/>
      <c r="CF1319" s="179"/>
      <c r="CG1319" s="179"/>
      <c r="CH1319" s="179"/>
      <c r="CI1319" s="179"/>
      <c r="CJ1319" s="179"/>
      <c r="CK1319" s="179"/>
      <c r="CL1319" s="179"/>
      <c r="CN1319" s="60"/>
      <c r="CO1319" s="179"/>
      <c r="CP1319" s="179"/>
      <c r="CQ1319" s="179"/>
      <c r="CR1319" s="179"/>
      <c r="CS1319" s="179"/>
      <c r="CT1319" s="179"/>
      <c r="CU1319" s="179"/>
      <c r="CV1319" s="179"/>
      <c r="CW1319" s="179"/>
      <c r="CX1319" s="179"/>
      <c r="CY1319" s="179"/>
      <c r="CZ1319" s="179"/>
      <c r="DA1319" s="179"/>
      <c r="DB1319" s="179"/>
      <c r="DC1319" s="179"/>
      <c r="DD1319" s="179"/>
      <c r="DE1319" s="179"/>
      <c r="DF1319" s="179"/>
      <c r="DG1319" s="179"/>
      <c r="DH1319" s="179"/>
      <c r="DI1319" s="179"/>
      <c r="DJ1319" s="179"/>
      <c r="DK1319" s="179"/>
      <c r="DL1319" s="179"/>
    </row>
    <row r="1320" spans="1:116" x14ac:dyDescent="0.4">
      <c r="B1320" t="s">
        <v>332</v>
      </c>
      <c r="D1320" t="s">
        <v>772</v>
      </c>
      <c r="E1320" s="8" t="str">
        <f t="shared" si="1674"/>
        <v>1320 PDC-S</v>
      </c>
      <c r="G1320" s="136" t="str">
        <f t="shared" si="1680"/>
        <v>Secondary revenue driver</v>
      </c>
      <c r="H1320" s="12"/>
      <c r="I1320" s="60"/>
      <c r="J1320" s="60"/>
      <c r="K1320" s="15"/>
      <c r="L1320" s="15"/>
      <c r="M1320" s="15"/>
      <c r="N1320" s="15"/>
      <c r="O1320" s="15"/>
      <c r="P1320" s="15"/>
      <c r="R1320" s="15"/>
      <c r="S1320" s="4" t="str">
        <f>ADDRESS(ROW(S1312),COLUMN(S1312),2)</f>
        <v>S$1312</v>
      </c>
      <c r="T1320" s="4" t="str">
        <f t="shared" ref="T1320:CE1320" si="1697">ADDRESS(ROW(T1312),COLUMN(T1312),2)</f>
        <v>T$1312</v>
      </c>
      <c r="U1320" s="4" t="str">
        <f t="shared" si="1697"/>
        <v>U$1312</v>
      </c>
      <c r="V1320" s="4" t="str">
        <f t="shared" si="1697"/>
        <v>V$1312</v>
      </c>
      <c r="W1320" s="4" t="str">
        <f t="shared" si="1697"/>
        <v>W$1312</v>
      </c>
      <c r="X1320" s="4" t="str">
        <f t="shared" si="1697"/>
        <v>X$1312</v>
      </c>
      <c r="Y1320" s="4" t="str">
        <f t="shared" si="1697"/>
        <v>Y$1312</v>
      </c>
      <c r="Z1320" s="4" t="str">
        <f t="shared" si="1697"/>
        <v>Z$1312</v>
      </c>
      <c r="AA1320" s="4" t="str">
        <f t="shared" si="1697"/>
        <v>AA$1312</v>
      </c>
      <c r="AB1320" s="4" t="str">
        <f t="shared" si="1697"/>
        <v>AB$1312</v>
      </c>
      <c r="AC1320" s="4" t="str">
        <f t="shared" si="1697"/>
        <v>AC$1312</v>
      </c>
      <c r="AD1320" s="4" t="str">
        <f t="shared" si="1697"/>
        <v>AD$1312</v>
      </c>
      <c r="AE1320" s="4" t="str">
        <f t="shared" si="1697"/>
        <v>AE$1312</v>
      </c>
      <c r="AF1320" s="4" t="str">
        <f t="shared" si="1697"/>
        <v>AF$1312</v>
      </c>
      <c r="AG1320" s="4" t="str">
        <f t="shared" si="1697"/>
        <v>AG$1312</v>
      </c>
      <c r="AH1320" s="4" t="str">
        <f t="shared" si="1697"/>
        <v>AH$1312</v>
      </c>
      <c r="AI1320" s="4" t="str">
        <f t="shared" si="1697"/>
        <v>AI$1312</v>
      </c>
      <c r="AJ1320" s="4" t="str">
        <f t="shared" si="1697"/>
        <v>AJ$1312</v>
      </c>
      <c r="AK1320" s="4" t="str">
        <f t="shared" si="1697"/>
        <v>AK$1312</v>
      </c>
      <c r="AL1320" s="4" t="str">
        <f t="shared" si="1697"/>
        <v>AL$1312</v>
      </c>
      <c r="AM1320" s="4" t="str">
        <f t="shared" si="1697"/>
        <v>AM$1312</v>
      </c>
      <c r="AN1320" s="4" t="str">
        <f t="shared" si="1697"/>
        <v>AN$1312</v>
      </c>
      <c r="AO1320" s="4" t="str">
        <f t="shared" si="1697"/>
        <v>AO$1312</v>
      </c>
      <c r="AP1320" s="4" t="str">
        <f t="shared" si="1697"/>
        <v>AP$1312</v>
      </c>
      <c r="AQ1320" s="4" t="str">
        <f t="shared" si="1697"/>
        <v>AQ$1312</v>
      </c>
      <c r="AR1320" s="4" t="str">
        <f t="shared" si="1697"/>
        <v>AR$1312</v>
      </c>
      <c r="AS1320" s="4" t="str">
        <f t="shared" si="1697"/>
        <v>AS$1312</v>
      </c>
      <c r="AT1320" s="4" t="str">
        <f t="shared" si="1697"/>
        <v>AT$1312</v>
      </c>
      <c r="AU1320" s="4" t="str">
        <f t="shared" si="1697"/>
        <v>AU$1312</v>
      </c>
      <c r="AV1320" s="4" t="str">
        <f t="shared" si="1697"/>
        <v>AV$1312</v>
      </c>
      <c r="AW1320" s="4" t="str">
        <f t="shared" si="1697"/>
        <v>AW$1312</v>
      </c>
      <c r="AX1320" s="4" t="str">
        <f t="shared" si="1697"/>
        <v>AX$1312</v>
      </c>
      <c r="AY1320" s="4" t="str">
        <f t="shared" si="1697"/>
        <v>AY$1312</v>
      </c>
      <c r="AZ1320" s="4" t="str">
        <f t="shared" si="1697"/>
        <v>AZ$1312</v>
      </c>
      <c r="BA1320" s="4" t="str">
        <f t="shared" si="1697"/>
        <v>BA$1312</v>
      </c>
      <c r="BB1320" s="4" t="str">
        <f t="shared" si="1697"/>
        <v>BB$1312</v>
      </c>
      <c r="BC1320" s="4" t="str">
        <f t="shared" si="1697"/>
        <v>BC$1312</v>
      </c>
      <c r="BD1320" s="4" t="str">
        <f t="shared" si="1697"/>
        <v>BD$1312</v>
      </c>
      <c r="BE1320" s="4" t="str">
        <f t="shared" si="1697"/>
        <v>BE$1312</v>
      </c>
      <c r="BF1320" s="4" t="str">
        <f t="shared" si="1697"/>
        <v>BF$1312</v>
      </c>
      <c r="BG1320" s="4" t="str">
        <f t="shared" si="1697"/>
        <v>BG$1312</v>
      </c>
      <c r="BH1320" s="4" t="str">
        <f t="shared" si="1697"/>
        <v>BH$1312</v>
      </c>
      <c r="BI1320" s="4" t="str">
        <f t="shared" si="1697"/>
        <v>BI$1312</v>
      </c>
      <c r="BJ1320" s="4" t="str">
        <f t="shared" si="1697"/>
        <v>BJ$1312</v>
      </c>
      <c r="BK1320" s="4" t="str">
        <f t="shared" si="1697"/>
        <v>BK$1312</v>
      </c>
      <c r="BL1320" s="4" t="str">
        <f t="shared" si="1697"/>
        <v>BL$1312</v>
      </c>
      <c r="BM1320" s="4" t="str">
        <f t="shared" si="1697"/>
        <v>BM$1312</v>
      </c>
      <c r="BN1320" s="4" t="str">
        <f t="shared" si="1697"/>
        <v>BN$1312</v>
      </c>
      <c r="BO1320" s="4" t="str">
        <f t="shared" si="1697"/>
        <v>BO$1312</v>
      </c>
      <c r="BP1320" s="4" t="str">
        <f t="shared" si="1697"/>
        <v>BP$1312</v>
      </c>
      <c r="BQ1320" s="4" t="str">
        <f t="shared" si="1697"/>
        <v>BQ$1312</v>
      </c>
      <c r="BR1320" s="4" t="str">
        <f t="shared" si="1697"/>
        <v>BR$1312</v>
      </c>
      <c r="BS1320" s="4" t="str">
        <f t="shared" si="1697"/>
        <v>BS$1312</v>
      </c>
      <c r="BT1320" s="4" t="str">
        <f t="shared" si="1697"/>
        <v>BT$1312</v>
      </c>
      <c r="BU1320" s="4" t="str">
        <f t="shared" si="1697"/>
        <v>BU$1312</v>
      </c>
      <c r="BV1320" s="4" t="str">
        <f t="shared" si="1697"/>
        <v>BV$1312</v>
      </c>
      <c r="BW1320" s="4" t="str">
        <f t="shared" si="1697"/>
        <v>BW$1312</v>
      </c>
      <c r="BX1320" s="4" t="str">
        <f t="shared" si="1697"/>
        <v>BX$1312</v>
      </c>
      <c r="BY1320" s="4" t="str">
        <f t="shared" si="1697"/>
        <v>BY$1312</v>
      </c>
      <c r="BZ1320" s="4" t="str">
        <f t="shared" si="1697"/>
        <v>BZ$1312</v>
      </c>
      <c r="CA1320" s="4" t="str">
        <f t="shared" si="1697"/>
        <v>CA$1312</v>
      </c>
      <c r="CB1320" s="4" t="str">
        <f t="shared" si="1697"/>
        <v>CB$1312</v>
      </c>
      <c r="CC1320" s="4" t="str">
        <f t="shared" si="1697"/>
        <v>CC$1312</v>
      </c>
      <c r="CD1320" s="4" t="str">
        <f t="shared" si="1697"/>
        <v>CD$1312</v>
      </c>
      <c r="CE1320" s="4" t="str">
        <f t="shared" si="1697"/>
        <v>CE$1312</v>
      </c>
      <c r="CF1320" s="4" t="str">
        <f t="shared" ref="CF1320:CL1320" si="1698">ADDRESS(ROW(CF1312),COLUMN(CF1312),2)</f>
        <v>CF$1312</v>
      </c>
      <c r="CG1320" s="4" t="str">
        <f t="shared" si="1698"/>
        <v>CG$1312</v>
      </c>
      <c r="CH1320" s="4" t="str">
        <f t="shared" si="1698"/>
        <v>CH$1312</v>
      </c>
      <c r="CI1320" s="4" t="str">
        <f t="shared" si="1698"/>
        <v>CI$1312</v>
      </c>
      <c r="CJ1320" s="4" t="str">
        <f t="shared" si="1698"/>
        <v>CJ$1312</v>
      </c>
      <c r="CK1320" s="4" t="str">
        <f t="shared" si="1698"/>
        <v>CK$1312</v>
      </c>
      <c r="CL1320" s="4" t="str">
        <f t="shared" si="1698"/>
        <v>CL$1312</v>
      </c>
      <c r="CN1320" s="60"/>
      <c r="CO1320" s="4" t="str">
        <f>ADDRESS(ROW(CO104),COLUMN(CO104),2)</f>
        <v>CO$104</v>
      </c>
      <c r="CP1320" s="4" t="str">
        <f>ADDRESS(ROW(CP104),COLUMN(CP104),2)</f>
        <v>CP$104</v>
      </c>
      <c r="CQ1320" s="4" t="str">
        <f>ADDRESS(ROW(CQ104),COLUMN(CQ104),2)</f>
        <v>CQ$104</v>
      </c>
      <c r="CR1320" s="4" t="str">
        <f>ADDRESS(ROW(CR104),COLUMN(CR104),2)</f>
        <v>CR$104</v>
      </c>
      <c r="CS1320" s="4" t="str">
        <f>ADDRESS(ROW(CS104),COLUMN(CS104),2)</f>
        <v>CS$104</v>
      </c>
      <c r="CT1320" s="4" t="str">
        <f>ADDRESS(ROW(CT104),COLUMN(CT104),2)</f>
        <v>CT$104</v>
      </c>
      <c r="CU1320" s="4" t="str">
        <f>ADDRESS(ROW(CU104),COLUMN(CU104),2)</f>
        <v>CU$104</v>
      </c>
      <c r="CV1320" s="4" t="str">
        <f>ADDRESS(ROW(CV104),COLUMN(CV104),2)</f>
        <v>CV$104</v>
      </c>
      <c r="CW1320" s="4" t="str">
        <f>ADDRESS(ROW(CW104),COLUMN(CW104),2)</f>
        <v>CW$104</v>
      </c>
      <c r="CX1320" s="4" t="str">
        <f>ADDRESS(ROW(CX104),COLUMN(CX104),2)</f>
        <v>CX$104</v>
      </c>
      <c r="CY1320" s="4" t="str">
        <f>ADDRESS(ROW(CY104),COLUMN(CY104),2)</f>
        <v>CY$104</v>
      </c>
      <c r="CZ1320" s="4" t="str">
        <f>ADDRESS(ROW(CZ104),COLUMN(CZ104),2)</f>
        <v>CZ$104</v>
      </c>
      <c r="DA1320" s="4" t="str">
        <f>ADDRESS(ROW(DA104),COLUMN(DA104),2)</f>
        <v>DA$104</v>
      </c>
      <c r="DB1320" s="4" t="str">
        <f>ADDRESS(ROW(DB104),COLUMN(DB104),2)</f>
        <v>DB$104</v>
      </c>
      <c r="DC1320" s="4" t="str">
        <f>ADDRESS(ROW(DC104),COLUMN(DC104),2)</f>
        <v>DC$104</v>
      </c>
      <c r="DD1320" s="4" t="str">
        <f>ADDRESS(ROW(DD104),COLUMN(DD104),2)</f>
        <v>DD$104</v>
      </c>
      <c r="DE1320" s="4" t="str">
        <f>ADDRESS(ROW(DE104),COLUMN(DE104),2)</f>
        <v>DE$104</v>
      </c>
      <c r="DF1320" s="4" t="str">
        <f>ADDRESS(ROW(DF104),COLUMN(DF104),2)</f>
        <v>DF$104</v>
      </c>
      <c r="DG1320" s="4" t="str">
        <f>ADDRESS(ROW(DG104),COLUMN(DG104),2)</f>
        <v>DG$104</v>
      </c>
      <c r="DH1320" s="4" t="str">
        <f>ADDRESS(ROW(DH104),COLUMN(DH104),2)</f>
        <v>DH$104</v>
      </c>
      <c r="DI1320" s="4" t="str">
        <f>ADDRESS(ROW(DI104),COLUMN(DI104),2)</f>
        <v>DI$104</v>
      </c>
      <c r="DJ1320" s="4" t="str">
        <f>ADDRESS(ROW(DJ104),COLUMN(DJ104),2)</f>
        <v>DJ$104</v>
      </c>
      <c r="DK1320" s="4" t="str">
        <f>ADDRESS(ROW(DK104),COLUMN(DK104),2)</f>
        <v>DK$104</v>
      </c>
      <c r="DL1320" s="4" t="str">
        <f>ADDRESS(ROW(DL104),COLUMN(DL104),2)</f>
        <v>DL$104</v>
      </c>
    </row>
    <row r="1321" spans="1:116" x14ac:dyDescent="0.4">
      <c r="B1321" t="s">
        <v>332</v>
      </c>
      <c r="D1321" t="s">
        <v>772</v>
      </c>
      <c r="E1321" s="8" t="str">
        <f t="shared" si="1674"/>
        <v>1321 PDC-S</v>
      </c>
      <c r="G1321" s="136" t="str">
        <f t="shared" si="1680"/>
        <v>Secondary volume driver</v>
      </c>
      <c r="H1321" s="12"/>
      <c r="I1321" s="60"/>
      <c r="J1321" s="60"/>
      <c r="K1321" s="15"/>
      <c r="L1321" s="15"/>
      <c r="M1321" s="15"/>
      <c r="N1321" s="15"/>
      <c r="O1321" s="15"/>
      <c r="P1321" s="15"/>
      <c r="R1321" s="15"/>
      <c r="S1321" s="179" t="str">
        <f t="shared" ref="S1321:AX1321" si="1699">S1308</f>
        <v>S$19</v>
      </c>
      <c r="T1321" s="179" t="str">
        <f t="shared" si="1699"/>
        <v>T$19</v>
      </c>
      <c r="U1321" s="179" t="str">
        <f t="shared" si="1699"/>
        <v>U$19</v>
      </c>
      <c r="V1321" s="179" t="str">
        <f t="shared" si="1699"/>
        <v>V$19</v>
      </c>
      <c r="W1321" s="179" t="str">
        <f t="shared" si="1699"/>
        <v>W$19</v>
      </c>
      <c r="X1321" s="179" t="str">
        <f t="shared" si="1699"/>
        <v>X$19</v>
      </c>
      <c r="Y1321" s="179" t="str">
        <f t="shared" si="1699"/>
        <v>Y$19</v>
      </c>
      <c r="Z1321" s="179" t="str">
        <f t="shared" si="1699"/>
        <v>Z$19</v>
      </c>
      <c r="AA1321" s="179" t="str">
        <f t="shared" si="1699"/>
        <v>AA$19</v>
      </c>
      <c r="AB1321" s="179" t="str">
        <f t="shared" si="1699"/>
        <v>AB$19</v>
      </c>
      <c r="AC1321" s="179" t="str">
        <f t="shared" si="1699"/>
        <v>AC$19</v>
      </c>
      <c r="AD1321" s="179" t="str">
        <f t="shared" si="1699"/>
        <v>AD$19</v>
      </c>
      <c r="AE1321" s="179" t="str">
        <f t="shared" si="1699"/>
        <v>AE$19</v>
      </c>
      <c r="AF1321" s="179" t="str">
        <f t="shared" si="1699"/>
        <v>AF$19</v>
      </c>
      <c r="AG1321" s="179" t="str">
        <f t="shared" si="1699"/>
        <v>AG$19</v>
      </c>
      <c r="AH1321" s="179" t="str">
        <f t="shared" si="1699"/>
        <v>AH$19</v>
      </c>
      <c r="AI1321" s="179" t="str">
        <f t="shared" si="1699"/>
        <v>AI$19</v>
      </c>
      <c r="AJ1321" s="179" t="str">
        <f t="shared" si="1699"/>
        <v>AJ$19</v>
      </c>
      <c r="AK1321" s="179" t="str">
        <f t="shared" si="1699"/>
        <v>AK$19</v>
      </c>
      <c r="AL1321" s="179" t="str">
        <f t="shared" si="1699"/>
        <v>AL$19</v>
      </c>
      <c r="AM1321" s="179" t="str">
        <f t="shared" si="1699"/>
        <v>AM$19</v>
      </c>
      <c r="AN1321" s="179" t="str">
        <f t="shared" si="1699"/>
        <v>AN$19</v>
      </c>
      <c r="AO1321" s="179" t="str">
        <f t="shared" si="1699"/>
        <v>AO$19</v>
      </c>
      <c r="AP1321" s="179" t="str">
        <f t="shared" si="1699"/>
        <v>AP$19</v>
      </c>
      <c r="AQ1321" s="179" t="str">
        <f t="shared" si="1699"/>
        <v>AQ$19</v>
      </c>
      <c r="AR1321" s="179" t="str">
        <f t="shared" si="1699"/>
        <v>AR$19</v>
      </c>
      <c r="AS1321" s="179" t="str">
        <f t="shared" si="1699"/>
        <v>AS$19</v>
      </c>
      <c r="AT1321" s="179" t="str">
        <f t="shared" si="1699"/>
        <v>AT$19</v>
      </c>
      <c r="AU1321" s="179" t="str">
        <f t="shared" si="1699"/>
        <v>AU$19</v>
      </c>
      <c r="AV1321" s="179" t="str">
        <f t="shared" si="1699"/>
        <v>AV$19</v>
      </c>
      <c r="AW1321" s="179" t="str">
        <f t="shared" si="1699"/>
        <v>AW$19</v>
      </c>
      <c r="AX1321" s="179" t="str">
        <f t="shared" si="1699"/>
        <v>AX$19</v>
      </c>
      <c r="AY1321" s="179" t="str">
        <f t="shared" ref="AY1321:CD1321" si="1700">AY1308</f>
        <v>AY$19</v>
      </c>
      <c r="AZ1321" s="179" t="str">
        <f t="shared" si="1700"/>
        <v>AZ$19</v>
      </c>
      <c r="BA1321" s="179" t="str">
        <f t="shared" si="1700"/>
        <v>BA$19</v>
      </c>
      <c r="BB1321" s="179" t="str">
        <f t="shared" si="1700"/>
        <v>BB$19</v>
      </c>
      <c r="BC1321" s="179" t="str">
        <f t="shared" si="1700"/>
        <v>BC$19</v>
      </c>
      <c r="BD1321" s="179" t="str">
        <f t="shared" si="1700"/>
        <v>BD$19</v>
      </c>
      <c r="BE1321" s="179" t="str">
        <f t="shared" si="1700"/>
        <v>BE$19</v>
      </c>
      <c r="BF1321" s="179" t="str">
        <f t="shared" si="1700"/>
        <v>BF$19</v>
      </c>
      <c r="BG1321" s="179" t="str">
        <f t="shared" si="1700"/>
        <v>BG$19</v>
      </c>
      <c r="BH1321" s="179" t="str">
        <f t="shared" si="1700"/>
        <v>BH$19</v>
      </c>
      <c r="BI1321" s="179" t="str">
        <f t="shared" si="1700"/>
        <v>BI$19</v>
      </c>
      <c r="BJ1321" s="179" t="str">
        <f t="shared" si="1700"/>
        <v>BJ$19</v>
      </c>
      <c r="BK1321" s="179" t="str">
        <f t="shared" si="1700"/>
        <v>BK$19</v>
      </c>
      <c r="BL1321" s="179" t="str">
        <f t="shared" si="1700"/>
        <v>BL$19</v>
      </c>
      <c r="BM1321" s="179" t="str">
        <f t="shared" si="1700"/>
        <v>BM$19</v>
      </c>
      <c r="BN1321" s="179" t="str">
        <f t="shared" si="1700"/>
        <v>BN$19</v>
      </c>
      <c r="BO1321" s="179" t="str">
        <f t="shared" si="1700"/>
        <v>BO$19</v>
      </c>
      <c r="BP1321" s="179" t="str">
        <f t="shared" si="1700"/>
        <v>BP$19</v>
      </c>
      <c r="BQ1321" s="179" t="str">
        <f t="shared" si="1700"/>
        <v>BQ$19</v>
      </c>
      <c r="BR1321" s="179" t="str">
        <f t="shared" si="1700"/>
        <v>BR$19</v>
      </c>
      <c r="BS1321" s="179" t="str">
        <f t="shared" si="1700"/>
        <v>BS$19</v>
      </c>
      <c r="BT1321" s="179" t="str">
        <f t="shared" si="1700"/>
        <v>BT$19</v>
      </c>
      <c r="BU1321" s="179" t="str">
        <f t="shared" si="1700"/>
        <v>BU$19</v>
      </c>
      <c r="BV1321" s="179" t="str">
        <f t="shared" si="1700"/>
        <v>BV$19</v>
      </c>
      <c r="BW1321" s="179" t="str">
        <f t="shared" si="1700"/>
        <v>BW$19</v>
      </c>
      <c r="BX1321" s="179" t="str">
        <f t="shared" si="1700"/>
        <v>BX$19</v>
      </c>
      <c r="BY1321" s="179" t="str">
        <f t="shared" si="1700"/>
        <v>BY$19</v>
      </c>
      <c r="BZ1321" s="179" t="str">
        <f t="shared" si="1700"/>
        <v>BZ$19</v>
      </c>
      <c r="CA1321" s="179" t="str">
        <f t="shared" si="1700"/>
        <v>CA$19</v>
      </c>
      <c r="CB1321" s="179" t="str">
        <f t="shared" si="1700"/>
        <v>CB$19</v>
      </c>
      <c r="CC1321" s="179" t="str">
        <f t="shared" si="1700"/>
        <v>CC$19</v>
      </c>
      <c r="CD1321" s="179" t="str">
        <f t="shared" si="1700"/>
        <v>CD$19</v>
      </c>
      <c r="CE1321" s="179" t="str">
        <f t="shared" ref="CE1321:CL1321" si="1701">CE1308</f>
        <v>CE$19</v>
      </c>
      <c r="CF1321" s="179" t="str">
        <f t="shared" si="1701"/>
        <v>CF$19</v>
      </c>
      <c r="CG1321" s="179" t="str">
        <f t="shared" si="1701"/>
        <v>CG$19</v>
      </c>
      <c r="CH1321" s="179" t="str">
        <f t="shared" si="1701"/>
        <v>CH$19</v>
      </c>
      <c r="CI1321" s="179" t="str">
        <f t="shared" si="1701"/>
        <v>CI$19</v>
      </c>
      <c r="CJ1321" s="179" t="str">
        <f t="shared" si="1701"/>
        <v>CJ$19</v>
      </c>
      <c r="CK1321" s="179" t="str">
        <f t="shared" si="1701"/>
        <v>CK$19</v>
      </c>
      <c r="CL1321" s="179" t="str">
        <f t="shared" si="1701"/>
        <v>CL$19</v>
      </c>
      <c r="CN1321" s="60"/>
      <c r="CO1321" s="179" t="str">
        <f t="shared" ref="CO1321:DK1321" si="1702">CO1308</f>
        <v>CO$19</v>
      </c>
      <c r="CP1321" s="179" t="str">
        <f t="shared" si="1702"/>
        <v>CP$19</v>
      </c>
      <c r="CQ1321" s="179" t="str">
        <f t="shared" si="1702"/>
        <v>CQ$19</v>
      </c>
      <c r="CR1321" s="179" t="str">
        <f t="shared" si="1702"/>
        <v>CR$19</v>
      </c>
      <c r="CS1321" s="179" t="str">
        <f t="shared" si="1702"/>
        <v>CS$19</v>
      </c>
      <c r="CT1321" s="179" t="str">
        <f t="shared" si="1702"/>
        <v>CT$19</v>
      </c>
      <c r="CU1321" s="179" t="str">
        <f t="shared" si="1702"/>
        <v>CU$19</v>
      </c>
      <c r="CV1321" s="179" t="str">
        <f t="shared" si="1702"/>
        <v>CV$19</v>
      </c>
      <c r="CW1321" s="179" t="str">
        <f t="shared" si="1702"/>
        <v>CW$19</v>
      </c>
      <c r="CX1321" s="179" t="str">
        <f t="shared" si="1702"/>
        <v>CX$19</v>
      </c>
      <c r="CY1321" s="179" t="str">
        <f t="shared" si="1702"/>
        <v>CY$19</v>
      </c>
      <c r="CZ1321" s="179" t="str">
        <f t="shared" si="1702"/>
        <v>CZ$19</v>
      </c>
      <c r="DA1321" s="179" t="str">
        <f t="shared" si="1702"/>
        <v>DA$19</v>
      </c>
      <c r="DB1321" s="179" t="str">
        <f t="shared" si="1702"/>
        <v>DB$19</v>
      </c>
      <c r="DC1321" s="179" t="str">
        <f t="shared" si="1702"/>
        <v>DC$19</v>
      </c>
      <c r="DD1321" s="179" t="str">
        <f t="shared" si="1702"/>
        <v>DD$19</v>
      </c>
      <c r="DE1321" s="179" t="str">
        <f t="shared" si="1702"/>
        <v>DE$19</v>
      </c>
      <c r="DF1321" s="179" t="str">
        <f t="shared" si="1702"/>
        <v>DF$19</v>
      </c>
      <c r="DG1321" s="179" t="str">
        <f t="shared" si="1702"/>
        <v>DG$19</v>
      </c>
      <c r="DH1321" s="179" t="str">
        <f t="shared" si="1702"/>
        <v>DH$19</v>
      </c>
      <c r="DI1321" s="179" t="str">
        <f t="shared" si="1702"/>
        <v>DI$19</v>
      </c>
      <c r="DJ1321" s="179" t="str">
        <f t="shared" si="1702"/>
        <v>DJ$19</v>
      </c>
      <c r="DK1321" s="179" t="str">
        <f t="shared" si="1702"/>
        <v>DK$19</v>
      </c>
      <c r="DL1321" s="179" t="str">
        <f t="shared" ref="DL1321" si="1703">DL1308</f>
        <v>DL$19</v>
      </c>
    </row>
    <row r="1322" spans="1:116" x14ac:dyDescent="0.4">
      <c r="E1322" s="8"/>
      <c r="H1322" s="12"/>
      <c r="I1322" s="60"/>
      <c r="J1322" s="60"/>
      <c r="K1322" s="15"/>
      <c r="L1322" s="15"/>
      <c r="M1322" s="15"/>
      <c r="N1322" s="15"/>
      <c r="O1322" s="15"/>
      <c r="P1322" s="15"/>
      <c r="R1322" s="15"/>
      <c r="S1322" s="76"/>
      <c r="T1322" s="76"/>
      <c r="U1322" s="76"/>
      <c r="V1322" s="76"/>
      <c r="W1322" s="76"/>
      <c r="X1322" s="76"/>
      <c r="Y1322" s="76"/>
      <c r="Z1322" s="76"/>
      <c r="AA1322" s="76"/>
      <c r="AB1322" s="76"/>
      <c r="AC1322" s="76"/>
      <c r="AD1322" s="76"/>
      <c r="AE1322" s="76"/>
      <c r="AF1322" s="76"/>
      <c r="AG1322" s="76"/>
      <c r="AH1322" s="76"/>
      <c r="AI1322" s="76"/>
      <c r="AJ1322" s="76"/>
      <c r="AK1322" s="76"/>
      <c r="AL1322" s="76"/>
      <c r="AM1322" s="76"/>
      <c r="AN1322" s="76"/>
      <c r="AO1322" s="76"/>
      <c r="AP1322" s="76"/>
      <c r="AQ1322" s="76"/>
      <c r="AR1322" s="76"/>
      <c r="AS1322" s="76"/>
      <c r="AT1322" s="76"/>
      <c r="AU1322" s="76"/>
      <c r="AV1322" s="76"/>
      <c r="AW1322" s="76"/>
      <c r="AX1322" s="76"/>
      <c r="AY1322" s="76"/>
      <c r="AZ1322" s="76"/>
      <c r="BA1322" s="76"/>
      <c r="BB1322" s="76"/>
      <c r="BC1322" s="76"/>
      <c r="BD1322" s="76"/>
      <c r="BE1322" s="76"/>
      <c r="BF1322" s="76"/>
      <c r="BG1322" s="76"/>
      <c r="BH1322" s="76"/>
      <c r="BI1322" s="76"/>
      <c r="BJ1322" s="76"/>
      <c r="BK1322" s="76"/>
      <c r="BL1322" s="76"/>
      <c r="BM1322" s="76"/>
      <c r="BN1322" s="76"/>
      <c r="BO1322" s="76"/>
      <c r="BP1322" s="76"/>
      <c r="BQ1322" s="76"/>
      <c r="BR1322" s="76"/>
      <c r="BS1322" s="76"/>
      <c r="BT1322" s="76"/>
      <c r="BU1322" s="76"/>
      <c r="BV1322" s="76"/>
      <c r="BW1322" s="76"/>
      <c r="BX1322" s="76"/>
      <c r="BY1322" s="76"/>
      <c r="BZ1322" s="76"/>
      <c r="CA1322" s="76"/>
      <c r="CB1322" s="76"/>
      <c r="CC1322" s="76"/>
      <c r="CD1322" s="76"/>
      <c r="CE1322" s="76"/>
      <c r="CF1322" s="76"/>
      <c r="CG1322" s="76"/>
      <c r="CH1322" s="76"/>
      <c r="CI1322" s="76"/>
      <c r="CJ1322" s="76"/>
      <c r="CK1322" s="76"/>
      <c r="CL1322" s="76"/>
      <c r="CN1322" s="60"/>
      <c r="CO1322" s="76"/>
      <c r="CP1322" s="76"/>
      <c r="CQ1322" s="76"/>
      <c r="CR1322" s="76"/>
      <c r="CS1322" s="76"/>
      <c r="CT1322" s="76"/>
      <c r="CU1322" s="76"/>
      <c r="CV1322" s="76"/>
      <c r="CW1322" s="76"/>
      <c r="CX1322" s="76"/>
      <c r="CY1322" s="76"/>
      <c r="CZ1322" s="76"/>
      <c r="DA1322" s="76"/>
      <c r="DB1322" s="76"/>
      <c r="DC1322" s="76"/>
      <c r="DD1322" s="76"/>
      <c r="DE1322" s="76"/>
      <c r="DF1322" s="76"/>
      <c r="DG1322" s="76"/>
      <c r="DH1322" s="76"/>
      <c r="DI1322" s="76"/>
      <c r="DJ1322" s="76"/>
      <c r="DK1322" s="76"/>
      <c r="DL1322" s="76"/>
    </row>
    <row r="1323" spans="1:116" x14ac:dyDescent="0.4">
      <c r="A1323" s="174"/>
      <c r="E1323" s="8"/>
      <c r="G1323" s="175" t="s">
        <v>490</v>
      </c>
      <c r="H1323" s="174"/>
      <c r="I1323" s="176"/>
      <c r="J1323" s="176"/>
      <c r="K1323" s="197"/>
      <c r="L1323" s="197"/>
      <c r="M1323" s="197"/>
      <c r="N1323" s="197"/>
      <c r="O1323" s="197"/>
      <c r="P1323" s="197"/>
      <c r="R1323" s="198"/>
      <c r="S1323" s="174"/>
      <c r="T1323" s="174"/>
      <c r="U1323" s="174"/>
      <c r="V1323" s="174"/>
      <c r="W1323" s="174"/>
      <c r="X1323" s="174"/>
      <c r="Y1323" s="174"/>
      <c r="Z1323" s="174"/>
      <c r="AA1323" s="174"/>
      <c r="AB1323" s="174"/>
      <c r="AC1323" s="174"/>
      <c r="AD1323" s="174"/>
      <c r="AE1323" s="174"/>
      <c r="AF1323" s="174"/>
      <c r="AG1323" s="174"/>
      <c r="AH1323" s="174"/>
      <c r="AI1323" s="174"/>
      <c r="AJ1323" s="174"/>
      <c r="AK1323" s="174"/>
      <c r="AL1323" s="174"/>
      <c r="AM1323" s="174"/>
      <c r="AN1323" s="174"/>
      <c r="AO1323" s="174"/>
      <c r="AP1323" s="174"/>
      <c r="AQ1323" s="174"/>
      <c r="AR1323" s="174"/>
      <c r="AS1323" s="174"/>
      <c r="AT1323" s="174"/>
      <c r="AU1323" s="174"/>
      <c r="AV1323" s="174"/>
      <c r="AW1323" s="174"/>
      <c r="AX1323" s="174"/>
      <c r="AY1323" s="174"/>
      <c r="AZ1323" s="174"/>
      <c r="BA1323" s="174"/>
      <c r="BB1323" s="174"/>
      <c r="BC1323" s="174"/>
      <c r="BD1323" s="174"/>
      <c r="BE1323" s="174"/>
      <c r="BF1323" s="174"/>
      <c r="BG1323" s="174"/>
      <c r="BH1323" s="174"/>
      <c r="BI1323" s="174"/>
      <c r="BJ1323" s="174"/>
      <c r="BK1323" s="174"/>
      <c r="BL1323" s="174"/>
      <c r="BM1323" s="174"/>
      <c r="BN1323" s="174"/>
      <c r="BO1323" s="174"/>
      <c r="BP1323" s="174"/>
      <c r="BQ1323" s="174"/>
      <c r="BR1323" s="174"/>
      <c r="BS1323" s="174"/>
      <c r="BT1323" s="174"/>
      <c r="BU1323" s="174"/>
      <c r="BV1323" s="174"/>
      <c r="BW1323" s="174"/>
      <c r="BX1323" s="174"/>
      <c r="BY1323" s="174"/>
      <c r="BZ1323" s="174"/>
      <c r="CA1323" s="174"/>
      <c r="CB1323" s="174"/>
      <c r="CC1323" s="174"/>
      <c r="CD1323" s="174"/>
      <c r="CE1323" s="174"/>
      <c r="CF1323" s="174"/>
      <c r="CG1323" s="174"/>
      <c r="CH1323" s="174"/>
      <c r="CI1323" s="174"/>
      <c r="CJ1323" s="174"/>
      <c r="CK1323" s="174"/>
      <c r="CL1323" s="174"/>
      <c r="CN1323" s="176"/>
      <c r="CO1323" s="174"/>
      <c r="CP1323" s="174"/>
      <c r="CQ1323" s="174"/>
      <c r="CR1323" s="174"/>
      <c r="CS1323" s="174"/>
      <c r="CT1323" s="174"/>
      <c r="CU1323" s="174"/>
      <c r="CV1323" s="174"/>
      <c r="CW1323" s="174"/>
      <c r="CX1323" s="174"/>
      <c r="CY1323" s="174"/>
      <c r="CZ1323" s="174"/>
      <c r="DA1323" s="174"/>
      <c r="DB1323" s="174"/>
      <c r="DC1323" s="174"/>
      <c r="DD1323" s="174"/>
      <c r="DE1323" s="174"/>
      <c r="DF1323" s="174"/>
      <c r="DG1323" s="174"/>
      <c r="DH1323" s="174"/>
      <c r="DI1323" s="174"/>
      <c r="DJ1323" s="174"/>
      <c r="DK1323" s="174"/>
      <c r="DL1323" s="174"/>
    </row>
    <row r="1324" spans="1:116" x14ac:dyDescent="0.4">
      <c r="A1324" s="174"/>
      <c r="E1324" s="8"/>
      <c r="G1324" s="175" t="s">
        <v>492</v>
      </c>
      <c r="H1324" s="174"/>
      <c r="I1324" s="176"/>
      <c r="J1324" s="176"/>
      <c r="K1324" s="197"/>
      <c r="L1324" s="197"/>
      <c r="M1324" s="197"/>
      <c r="N1324" s="197"/>
      <c r="O1324" s="197"/>
      <c r="P1324" s="197"/>
      <c r="R1324" s="198"/>
      <c r="S1324" s="174"/>
      <c r="T1324" s="174"/>
      <c r="U1324" s="174"/>
      <c r="V1324" s="174"/>
      <c r="W1324" s="174"/>
      <c r="X1324" s="174"/>
      <c r="Y1324" s="174"/>
      <c r="Z1324" s="174"/>
      <c r="AA1324" s="174"/>
      <c r="AB1324" s="174"/>
      <c r="AC1324" s="174"/>
      <c r="AD1324" s="174"/>
      <c r="AE1324" s="174"/>
      <c r="AF1324" s="174"/>
      <c r="AG1324" s="174"/>
      <c r="AH1324" s="174"/>
      <c r="AI1324" s="174"/>
      <c r="AJ1324" s="174"/>
      <c r="AK1324" s="174"/>
      <c r="AL1324" s="174"/>
      <c r="AM1324" s="174"/>
      <c r="AN1324" s="174"/>
      <c r="AO1324" s="174"/>
      <c r="AP1324" s="174"/>
      <c r="AQ1324" s="174"/>
      <c r="AR1324" s="174"/>
      <c r="AS1324" s="174"/>
      <c r="AT1324" s="174"/>
      <c r="AU1324" s="174"/>
      <c r="AV1324" s="174"/>
      <c r="AW1324" s="174"/>
      <c r="AX1324" s="174"/>
      <c r="AY1324" s="174"/>
      <c r="AZ1324" s="174"/>
      <c r="BA1324" s="174"/>
      <c r="BB1324" s="174"/>
      <c r="BC1324" s="174"/>
      <c r="BD1324" s="174"/>
      <c r="BE1324" s="174"/>
      <c r="BF1324" s="174"/>
      <c r="BG1324" s="174"/>
      <c r="BH1324" s="174"/>
      <c r="BI1324" s="174"/>
      <c r="BJ1324" s="174"/>
      <c r="BK1324" s="174"/>
      <c r="BL1324" s="174"/>
      <c r="BM1324" s="174"/>
      <c r="BN1324" s="174"/>
      <c r="BO1324" s="174"/>
      <c r="BP1324" s="174"/>
      <c r="BQ1324" s="174"/>
      <c r="BR1324" s="174"/>
      <c r="BS1324" s="174"/>
      <c r="BT1324" s="174"/>
      <c r="BU1324" s="174"/>
      <c r="BV1324" s="174"/>
      <c r="BW1324" s="174"/>
      <c r="BX1324" s="174"/>
      <c r="BY1324" s="174"/>
      <c r="BZ1324" s="174"/>
      <c r="CA1324" s="174"/>
      <c r="CB1324" s="174"/>
      <c r="CC1324" s="174"/>
      <c r="CD1324" s="174"/>
      <c r="CE1324" s="174"/>
      <c r="CF1324" s="174"/>
      <c r="CG1324" s="174"/>
      <c r="CH1324" s="174"/>
      <c r="CI1324" s="174"/>
      <c r="CJ1324" s="174"/>
      <c r="CK1324" s="174"/>
      <c r="CL1324" s="174"/>
      <c r="CN1324" s="176"/>
      <c r="CO1324" s="174"/>
      <c r="CP1324" s="174"/>
      <c r="CQ1324" s="174"/>
      <c r="CR1324" s="174"/>
      <c r="CS1324" s="174"/>
      <c r="CT1324" s="174"/>
      <c r="CU1324" s="174"/>
      <c r="CV1324" s="174"/>
      <c r="CW1324" s="174"/>
      <c r="CX1324" s="174"/>
      <c r="CY1324" s="174"/>
      <c r="CZ1324" s="174"/>
      <c r="DA1324" s="174"/>
      <c r="DB1324" s="174"/>
      <c r="DC1324" s="174"/>
      <c r="DD1324" s="174"/>
      <c r="DE1324" s="174"/>
      <c r="DF1324" s="174"/>
      <c r="DG1324" s="174"/>
      <c r="DH1324" s="174"/>
      <c r="DI1324" s="174"/>
      <c r="DJ1324" s="174"/>
      <c r="DK1324" s="174"/>
      <c r="DL1324" s="174"/>
    </row>
    <row r="1325" spans="1:116" x14ac:dyDescent="0.4">
      <c r="A1325" s="174"/>
      <c r="E1325" s="8"/>
      <c r="G1325" s="175" t="s">
        <v>461</v>
      </c>
      <c r="H1325" s="174"/>
      <c r="I1325" s="176"/>
      <c r="J1325" s="176"/>
      <c r="K1325" s="197"/>
      <c r="L1325" s="197"/>
      <c r="M1325" s="197"/>
      <c r="N1325" s="197"/>
      <c r="O1325" s="197"/>
      <c r="P1325" s="197"/>
      <c r="R1325" s="198"/>
      <c r="S1325" s="199" t="str">
        <f t="shared" ref="S1325:AX1325" si="1704">S$20</f>
        <v>S$16</v>
      </c>
      <c r="T1325" s="199" t="str">
        <f t="shared" si="1704"/>
        <v>T$16</v>
      </c>
      <c r="U1325" s="199" t="str">
        <f t="shared" si="1704"/>
        <v>U$16</v>
      </c>
      <c r="V1325" s="199" t="str">
        <f t="shared" si="1704"/>
        <v>V$16</v>
      </c>
      <c r="W1325" s="199" t="str">
        <f t="shared" si="1704"/>
        <v>W$16</v>
      </c>
      <c r="X1325" s="199" t="str">
        <f t="shared" si="1704"/>
        <v>X$16</v>
      </c>
      <c r="Y1325" s="199" t="str">
        <f t="shared" si="1704"/>
        <v>Y$16</v>
      </c>
      <c r="Z1325" s="199" t="str">
        <f t="shared" si="1704"/>
        <v>Z$16</v>
      </c>
      <c r="AA1325" s="199" t="str">
        <f t="shared" si="1704"/>
        <v>AA$16</v>
      </c>
      <c r="AB1325" s="199" t="str">
        <f t="shared" si="1704"/>
        <v>AB$16</v>
      </c>
      <c r="AC1325" s="199" t="str">
        <f t="shared" si="1704"/>
        <v>AC$16</v>
      </c>
      <c r="AD1325" s="199" t="str">
        <f t="shared" si="1704"/>
        <v>AD$16</v>
      </c>
      <c r="AE1325" s="199" t="str">
        <f t="shared" si="1704"/>
        <v>AE$16</v>
      </c>
      <c r="AF1325" s="199" t="str">
        <f t="shared" si="1704"/>
        <v>AF$16</v>
      </c>
      <c r="AG1325" s="199" t="str">
        <f t="shared" si="1704"/>
        <v>AG$16</v>
      </c>
      <c r="AH1325" s="199" t="str">
        <f t="shared" si="1704"/>
        <v>AH$16</v>
      </c>
      <c r="AI1325" s="199" t="str">
        <f t="shared" si="1704"/>
        <v>AI$16</v>
      </c>
      <c r="AJ1325" s="199" t="str">
        <f t="shared" si="1704"/>
        <v>AJ$16</v>
      </c>
      <c r="AK1325" s="199" t="str">
        <f t="shared" si="1704"/>
        <v>AK$16</v>
      </c>
      <c r="AL1325" s="199" t="str">
        <f t="shared" si="1704"/>
        <v>AL$16</v>
      </c>
      <c r="AM1325" s="199" t="str">
        <f t="shared" si="1704"/>
        <v>AM$16</v>
      </c>
      <c r="AN1325" s="199" t="str">
        <f t="shared" si="1704"/>
        <v>AN$16</v>
      </c>
      <c r="AO1325" s="199" t="str">
        <f t="shared" si="1704"/>
        <v>AO$16</v>
      </c>
      <c r="AP1325" s="199" t="str">
        <f t="shared" si="1704"/>
        <v>AP$16</v>
      </c>
      <c r="AQ1325" s="199" t="str">
        <f t="shared" si="1704"/>
        <v>AQ$16</v>
      </c>
      <c r="AR1325" s="199" t="str">
        <f t="shared" si="1704"/>
        <v>AR$16</v>
      </c>
      <c r="AS1325" s="199" t="str">
        <f t="shared" si="1704"/>
        <v>AS$16</v>
      </c>
      <c r="AT1325" s="199" t="str">
        <f t="shared" si="1704"/>
        <v>AT$16</v>
      </c>
      <c r="AU1325" s="199" t="str">
        <f t="shared" si="1704"/>
        <v>AU$16</v>
      </c>
      <c r="AV1325" s="199" t="str">
        <f t="shared" si="1704"/>
        <v>AV$16</v>
      </c>
      <c r="AW1325" s="199" t="str">
        <f t="shared" si="1704"/>
        <v>AW$16</v>
      </c>
      <c r="AX1325" s="199" t="str">
        <f t="shared" si="1704"/>
        <v>AX$16</v>
      </c>
      <c r="AY1325" s="199" t="str">
        <f t="shared" ref="AY1325:CD1325" si="1705">AY$20</f>
        <v>AY$16</v>
      </c>
      <c r="AZ1325" s="199" t="str">
        <f t="shared" si="1705"/>
        <v>AZ$16</v>
      </c>
      <c r="BA1325" s="199" t="str">
        <f t="shared" si="1705"/>
        <v>BA$16</v>
      </c>
      <c r="BB1325" s="199" t="str">
        <f t="shared" si="1705"/>
        <v>BB$16</v>
      </c>
      <c r="BC1325" s="199" t="str">
        <f t="shared" si="1705"/>
        <v>BC$16</v>
      </c>
      <c r="BD1325" s="199" t="str">
        <f t="shared" si="1705"/>
        <v>BD$16</v>
      </c>
      <c r="BE1325" s="199" t="str">
        <f t="shared" si="1705"/>
        <v>BE$16</v>
      </c>
      <c r="BF1325" s="199" t="str">
        <f t="shared" si="1705"/>
        <v>BF$16</v>
      </c>
      <c r="BG1325" s="199" t="str">
        <f t="shared" si="1705"/>
        <v>BG$16</v>
      </c>
      <c r="BH1325" s="199" t="str">
        <f t="shared" si="1705"/>
        <v>BH$16</v>
      </c>
      <c r="BI1325" s="199" t="str">
        <f t="shared" si="1705"/>
        <v>BI$16</v>
      </c>
      <c r="BJ1325" s="199" t="str">
        <f t="shared" si="1705"/>
        <v>BJ$16</v>
      </c>
      <c r="BK1325" s="199" t="str">
        <f t="shared" si="1705"/>
        <v>BK$16</v>
      </c>
      <c r="BL1325" s="199" t="str">
        <f t="shared" si="1705"/>
        <v>BL$16</v>
      </c>
      <c r="BM1325" s="199" t="str">
        <f t="shared" si="1705"/>
        <v>BM$16</v>
      </c>
      <c r="BN1325" s="199" t="str">
        <f t="shared" si="1705"/>
        <v>BN$16</v>
      </c>
      <c r="BO1325" s="199" t="str">
        <f t="shared" si="1705"/>
        <v>BO$16</v>
      </c>
      <c r="BP1325" s="199" t="str">
        <f t="shared" si="1705"/>
        <v>BP$16</v>
      </c>
      <c r="BQ1325" s="199" t="str">
        <f t="shared" si="1705"/>
        <v>BQ$16</v>
      </c>
      <c r="BR1325" s="199" t="str">
        <f t="shared" si="1705"/>
        <v>BR$16</v>
      </c>
      <c r="BS1325" s="199" t="str">
        <f t="shared" si="1705"/>
        <v>BS$16</v>
      </c>
      <c r="BT1325" s="199" t="str">
        <f t="shared" si="1705"/>
        <v>BT$16</v>
      </c>
      <c r="BU1325" s="199" t="str">
        <f t="shared" si="1705"/>
        <v>BU$16</v>
      </c>
      <c r="BV1325" s="199" t="str">
        <f t="shared" si="1705"/>
        <v>BV$16</v>
      </c>
      <c r="BW1325" s="199" t="str">
        <f t="shared" si="1705"/>
        <v>BW$16</v>
      </c>
      <c r="BX1325" s="199" t="str">
        <f t="shared" si="1705"/>
        <v>BX$16</v>
      </c>
      <c r="BY1325" s="199" t="str">
        <f t="shared" si="1705"/>
        <v>BY$16</v>
      </c>
      <c r="BZ1325" s="199" t="str">
        <f t="shared" si="1705"/>
        <v>BZ$16</v>
      </c>
      <c r="CA1325" s="199" t="str">
        <f t="shared" si="1705"/>
        <v>CA$16</v>
      </c>
      <c r="CB1325" s="199" t="str">
        <f t="shared" si="1705"/>
        <v>CB$16</v>
      </c>
      <c r="CC1325" s="199" t="str">
        <f t="shared" si="1705"/>
        <v>CC$16</v>
      </c>
      <c r="CD1325" s="199" t="str">
        <f t="shared" si="1705"/>
        <v>CD$16</v>
      </c>
      <c r="CE1325" s="199" t="str">
        <f t="shared" ref="CE1325:CL1325" si="1706">CE$20</f>
        <v>CE$16</v>
      </c>
      <c r="CF1325" s="199" t="str">
        <f t="shared" si="1706"/>
        <v>CF$16</v>
      </c>
      <c r="CG1325" s="199" t="str">
        <f t="shared" si="1706"/>
        <v>CG$16</v>
      </c>
      <c r="CH1325" s="199" t="str">
        <f t="shared" si="1706"/>
        <v>CH$16</v>
      </c>
      <c r="CI1325" s="199" t="str">
        <f t="shared" si="1706"/>
        <v>CI$16</v>
      </c>
      <c r="CJ1325" s="199" t="str">
        <f t="shared" si="1706"/>
        <v>CJ$16</v>
      </c>
      <c r="CK1325" s="199" t="str">
        <f t="shared" si="1706"/>
        <v>CK$16</v>
      </c>
      <c r="CL1325" s="199" t="str">
        <f t="shared" si="1706"/>
        <v>CL$16</v>
      </c>
      <c r="CN1325" s="176"/>
      <c r="CO1325" s="199" t="str">
        <f t="shared" ref="CO1325:DL1325" si="1707">CO$20</f>
        <v>CO$16</v>
      </c>
      <c r="CP1325" s="199" t="str">
        <f t="shared" si="1707"/>
        <v>CP$16</v>
      </c>
      <c r="CQ1325" s="199" t="str">
        <f t="shared" si="1707"/>
        <v>CQ$16</v>
      </c>
      <c r="CR1325" s="199" t="str">
        <f t="shared" si="1707"/>
        <v>CR$16</v>
      </c>
      <c r="CS1325" s="199" t="str">
        <f t="shared" si="1707"/>
        <v>CS$16</v>
      </c>
      <c r="CT1325" s="199" t="str">
        <f t="shared" si="1707"/>
        <v>CT$16</v>
      </c>
      <c r="CU1325" s="199" t="str">
        <f t="shared" si="1707"/>
        <v>CU$16</v>
      </c>
      <c r="CV1325" s="199" t="str">
        <f t="shared" si="1707"/>
        <v>CV$16</v>
      </c>
      <c r="CW1325" s="199" t="str">
        <f t="shared" si="1707"/>
        <v>CW$16</v>
      </c>
      <c r="CX1325" s="199" t="str">
        <f t="shared" si="1707"/>
        <v>CX$16</v>
      </c>
      <c r="CY1325" s="199" t="str">
        <f t="shared" si="1707"/>
        <v>CY$16</v>
      </c>
      <c r="CZ1325" s="199" t="str">
        <f t="shared" si="1707"/>
        <v>CZ$16</v>
      </c>
      <c r="DA1325" s="199" t="str">
        <f t="shared" si="1707"/>
        <v>DA$16</v>
      </c>
      <c r="DB1325" s="199" t="str">
        <f t="shared" si="1707"/>
        <v>DB$16</v>
      </c>
      <c r="DC1325" s="199" t="str">
        <f t="shared" si="1707"/>
        <v>DC$16</v>
      </c>
      <c r="DD1325" s="199" t="str">
        <f t="shared" si="1707"/>
        <v>DD$16</v>
      </c>
      <c r="DE1325" s="199" t="str">
        <f t="shared" si="1707"/>
        <v>DE$16</v>
      </c>
      <c r="DF1325" s="199" t="str">
        <f t="shared" si="1707"/>
        <v>DF$16</v>
      </c>
      <c r="DG1325" s="199" t="str">
        <f t="shared" si="1707"/>
        <v>DG$16</v>
      </c>
      <c r="DH1325" s="199" t="str">
        <f t="shared" si="1707"/>
        <v>DH$16</v>
      </c>
      <c r="DI1325" s="199" t="str">
        <f t="shared" si="1707"/>
        <v>DI$16</v>
      </c>
      <c r="DJ1325" s="199" t="str">
        <f t="shared" si="1707"/>
        <v>DJ$16</v>
      </c>
      <c r="DK1325" s="199" t="str">
        <f t="shared" si="1707"/>
        <v>DK$16</v>
      </c>
      <c r="DL1325" s="199" t="str">
        <f t="shared" si="1707"/>
        <v>DL$16</v>
      </c>
    </row>
    <row r="1326" spans="1:116" x14ac:dyDescent="0.4">
      <c r="A1326" s="174"/>
      <c r="E1326" s="8"/>
      <c r="G1326" s="175" t="s">
        <v>462</v>
      </c>
      <c r="H1326" s="200"/>
      <c r="I1326" s="201"/>
      <c r="J1326" s="201"/>
      <c r="K1326" s="202"/>
      <c r="L1326" s="202"/>
      <c r="M1326" s="202"/>
      <c r="N1326" s="202"/>
      <c r="O1326" s="202"/>
      <c r="P1326" s="202"/>
      <c r="R1326" s="202"/>
      <c r="S1326" s="199" t="str">
        <f t="shared" ref="S1326:AX1326" si="1708">S$21</f>
        <v>S$17</v>
      </c>
      <c r="T1326" s="199" t="str">
        <f t="shared" si="1708"/>
        <v>T$17</v>
      </c>
      <c r="U1326" s="199" t="str">
        <f t="shared" si="1708"/>
        <v>U$17</v>
      </c>
      <c r="V1326" s="199" t="str">
        <f t="shared" si="1708"/>
        <v>V$17</v>
      </c>
      <c r="W1326" s="199" t="str">
        <f t="shared" si="1708"/>
        <v>W$17</v>
      </c>
      <c r="X1326" s="199" t="str">
        <f t="shared" si="1708"/>
        <v>X$17</v>
      </c>
      <c r="Y1326" s="199" t="str">
        <f t="shared" si="1708"/>
        <v>Y$17</v>
      </c>
      <c r="Z1326" s="199" t="str">
        <f t="shared" si="1708"/>
        <v>Z$17</v>
      </c>
      <c r="AA1326" s="199" t="str">
        <f t="shared" si="1708"/>
        <v>AA$17</v>
      </c>
      <c r="AB1326" s="199" t="str">
        <f t="shared" si="1708"/>
        <v>AB$17</v>
      </c>
      <c r="AC1326" s="199" t="str">
        <f t="shared" si="1708"/>
        <v>AC$17</v>
      </c>
      <c r="AD1326" s="199" t="str">
        <f t="shared" si="1708"/>
        <v>AD$17</v>
      </c>
      <c r="AE1326" s="199" t="str">
        <f t="shared" si="1708"/>
        <v>AE$17</v>
      </c>
      <c r="AF1326" s="199" t="str">
        <f t="shared" si="1708"/>
        <v>AF$17</v>
      </c>
      <c r="AG1326" s="199" t="str">
        <f t="shared" si="1708"/>
        <v>AG$17</v>
      </c>
      <c r="AH1326" s="199" t="str">
        <f t="shared" si="1708"/>
        <v>AH$17</v>
      </c>
      <c r="AI1326" s="199" t="str">
        <f t="shared" si="1708"/>
        <v>AI$17</v>
      </c>
      <c r="AJ1326" s="199" t="str">
        <f t="shared" si="1708"/>
        <v>AJ$17</v>
      </c>
      <c r="AK1326" s="199" t="str">
        <f t="shared" si="1708"/>
        <v>AK$17</v>
      </c>
      <c r="AL1326" s="199" t="str">
        <f t="shared" si="1708"/>
        <v>AL$17</v>
      </c>
      <c r="AM1326" s="199" t="str">
        <f t="shared" si="1708"/>
        <v>AM$17</v>
      </c>
      <c r="AN1326" s="199" t="str">
        <f t="shared" si="1708"/>
        <v>AN$17</v>
      </c>
      <c r="AO1326" s="199" t="str">
        <f t="shared" si="1708"/>
        <v>AO$17</v>
      </c>
      <c r="AP1326" s="199" t="str">
        <f t="shared" si="1708"/>
        <v>AP$17</v>
      </c>
      <c r="AQ1326" s="199" t="str">
        <f t="shared" si="1708"/>
        <v>AQ$17</v>
      </c>
      <c r="AR1326" s="199" t="str">
        <f t="shared" si="1708"/>
        <v>AR$17</v>
      </c>
      <c r="AS1326" s="199" t="str">
        <f t="shared" si="1708"/>
        <v>AS$17</v>
      </c>
      <c r="AT1326" s="199" t="str">
        <f t="shared" si="1708"/>
        <v>AT$17</v>
      </c>
      <c r="AU1326" s="199" t="str">
        <f t="shared" si="1708"/>
        <v>AU$17</v>
      </c>
      <c r="AV1326" s="199" t="str">
        <f t="shared" si="1708"/>
        <v>AV$17</v>
      </c>
      <c r="AW1326" s="199" t="str">
        <f t="shared" si="1708"/>
        <v>AW$17</v>
      </c>
      <c r="AX1326" s="199" t="str">
        <f t="shared" si="1708"/>
        <v>AX$17</v>
      </c>
      <c r="AY1326" s="199" t="str">
        <f t="shared" ref="AY1326:CD1326" si="1709">AY$21</f>
        <v>AY$17</v>
      </c>
      <c r="AZ1326" s="199" t="str">
        <f t="shared" si="1709"/>
        <v>AZ$17</v>
      </c>
      <c r="BA1326" s="199" t="str">
        <f t="shared" si="1709"/>
        <v>BA$17</v>
      </c>
      <c r="BB1326" s="199" t="str">
        <f t="shared" si="1709"/>
        <v>BB$17</v>
      </c>
      <c r="BC1326" s="199" t="str">
        <f t="shared" si="1709"/>
        <v>BC$17</v>
      </c>
      <c r="BD1326" s="199" t="str">
        <f t="shared" si="1709"/>
        <v>BD$17</v>
      </c>
      <c r="BE1326" s="199" t="str">
        <f t="shared" si="1709"/>
        <v>BE$17</v>
      </c>
      <c r="BF1326" s="199" t="str">
        <f t="shared" si="1709"/>
        <v>BF$17</v>
      </c>
      <c r="BG1326" s="199" t="str">
        <f t="shared" si="1709"/>
        <v>BG$17</v>
      </c>
      <c r="BH1326" s="199" t="str">
        <f t="shared" si="1709"/>
        <v>BH$17</v>
      </c>
      <c r="BI1326" s="199" t="str">
        <f t="shared" si="1709"/>
        <v>BI$17</v>
      </c>
      <c r="BJ1326" s="199" t="str">
        <f t="shared" si="1709"/>
        <v>BJ$17</v>
      </c>
      <c r="BK1326" s="199" t="str">
        <f t="shared" si="1709"/>
        <v>BK$17</v>
      </c>
      <c r="BL1326" s="199" t="str">
        <f t="shared" si="1709"/>
        <v>BL$17</v>
      </c>
      <c r="BM1326" s="199" t="str">
        <f t="shared" si="1709"/>
        <v>BM$17</v>
      </c>
      <c r="BN1326" s="199" t="str">
        <f t="shared" si="1709"/>
        <v>BN$17</v>
      </c>
      <c r="BO1326" s="199" t="str">
        <f t="shared" si="1709"/>
        <v>BO$17</v>
      </c>
      <c r="BP1326" s="199" t="str">
        <f t="shared" si="1709"/>
        <v>BP$17</v>
      </c>
      <c r="BQ1326" s="199" t="str">
        <f t="shared" si="1709"/>
        <v>BQ$17</v>
      </c>
      <c r="BR1326" s="199" t="str">
        <f t="shared" si="1709"/>
        <v>BR$17</v>
      </c>
      <c r="BS1326" s="199" t="str">
        <f t="shared" si="1709"/>
        <v>BS$17</v>
      </c>
      <c r="BT1326" s="199" t="str">
        <f t="shared" si="1709"/>
        <v>BT$17</v>
      </c>
      <c r="BU1326" s="199" t="str">
        <f t="shared" si="1709"/>
        <v>BU$17</v>
      </c>
      <c r="BV1326" s="199" t="str">
        <f t="shared" si="1709"/>
        <v>BV$17</v>
      </c>
      <c r="BW1326" s="199" t="str">
        <f t="shared" si="1709"/>
        <v>BW$17</v>
      </c>
      <c r="BX1326" s="199" t="str">
        <f t="shared" si="1709"/>
        <v>BX$17</v>
      </c>
      <c r="BY1326" s="199" t="str">
        <f t="shared" si="1709"/>
        <v>BY$17</v>
      </c>
      <c r="BZ1326" s="199" t="str">
        <f t="shared" si="1709"/>
        <v>BZ$17</v>
      </c>
      <c r="CA1326" s="199" t="str">
        <f t="shared" si="1709"/>
        <v>CA$17</v>
      </c>
      <c r="CB1326" s="199" t="str">
        <f t="shared" si="1709"/>
        <v>CB$17</v>
      </c>
      <c r="CC1326" s="199" t="str">
        <f t="shared" si="1709"/>
        <v>CC$17</v>
      </c>
      <c r="CD1326" s="199" t="str">
        <f t="shared" si="1709"/>
        <v>CD$17</v>
      </c>
      <c r="CE1326" s="199" t="str">
        <f t="shared" ref="CE1326:CL1326" si="1710">CE$21</f>
        <v>CE$17</v>
      </c>
      <c r="CF1326" s="199" t="str">
        <f t="shared" si="1710"/>
        <v>CF$17</v>
      </c>
      <c r="CG1326" s="199" t="str">
        <f t="shared" si="1710"/>
        <v>CG$17</v>
      </c>
      <c r="CH1326" s="199" t="str">
        <f t="shared" si="1710"/>
        <v>CH$17</v>
      </c>
      <c r="CI1326" s="199" t="str">
        <f t="shared" si="1710"/>
        <v>CI$17</v>
      </c>
      <c r="CJ1326" s="199" t="str">
        <f t="shared" si="1710"/>
        <v>CJ$17</v>
      </c>
      <c r="CK1326" s="199" t="str">
        <f t="shared" si="1710"/>
        <v>CK$17</v>
      </c>
      <c r="CL1326" s="199" t="str">
        <f t="shared" si="1710"/>
        <v>CL$17</v>
      </c>
      <c r="CN1326" s="201"/>
      <c r="CO1326" s="199" t="str">
        <f t="shared" ref="CO1326:DL1326" si="1711">CO$21</f>
        <v>CO$17</v>
      </c>
      <c r="CP1326" s="199" t="str">
        <f t="shared" si="1711"/>
        <v>CP$17</v>
      </c>
      <c r="CQ1326" s="199" t="str">
        <f t="shared" si="1711"/>
        <v>CQ$17</v>
      </c>
      <c r="CR1326" s="199" t="str">
        <f t="shared" si="1711"/>
        <v>CR$17</v>
      </c>
      <c r="CS1326" s="199" t="str">
        <f t="shared" si="1711"/>
        <v>CS$17</v>
      </c>
      <c r="CT1326" s="199" t="str">
        <f t="shared" si="1711"/>
        <v>CT$17</v>
      </c>
      <c r="CU1326" s="199" t="str">
        <f t="shared" si="1711"/>
        <v>CU$17</v>
      </c>
      <c r="CV1326" s="199" t="str">
        <f t="shared" si="1711"/>
        <v>CV$17</v>
      </c>
      <c r="CW1326" s="199" t="str">
        <f t="shared" si="1711"/>
        <v>CW$17</v>
      </c>
      <c r="CX1326" s="199" t="str">
        <f t="shared" si="1711"/>
        <v>CX$17</v>
      </c>
      <c r="CY1326" s="199" t="str">
        <f t="shared" si="1711"/>
        <v>CY$17</v>
      </c>
      <c r="CZ1326" s="199" t="str">
        <f t="shared" si="1711"/>
        <v>CZ$17</v>
      </c>
      <c r="DA1326" s="199" t="str">
        <f t="shared" si="1711"/>
        <v>DA$17</v>
      </c>
      <c r="DB1326" s="199" t="str">
        <f t="shared" si="1711"/>
        <v>DB$17</v>
      </c>
      <c r="DC1326" s="199" t="str">
        <f t="shared" si="1711"/>
        <v>DC$17</v>
      </c>
      <c r="DD1326" s="199" t="str">
        <f t="shared" si="1711"/>
        <v>DD$17</v>
      </c>
      <c r="DE1326" s="199" t="str">
        <f t="shared" si="1711"/>
        <v>DE$17</v>
      </c>
      <c r="DF1326" s="199" t="str">
        <f t="shared" si="1711"/>
        <v>DF$17</v>
      </c>
      <c r="DG1326" s="199" t="str">
        <f t="shared" si="1711"/>
        <v>DG$17</v>
      </c>
      <c r="DH1326" s="199" t="str">
        <f t="shared" si="1711"/>
        <v>DH$17</v>
      </c>
      <c r="DI1326" s="199" t="str">
        <f t="shared" si="1711"/>
        <v>DI$17</v>
      </c>
      <c r="DJ1326" s="199" t="str">
        <f t="shared" si="1711"/>
        <v>DJ$17</v>
      </c>
      <c r="DK1326" s="199" t="str">
        <f t="shared" si="1711"/>
        <v>DK$17</v>
      </c>
      <c r="DL1326" s="199" t="str">
        <f t="shared" si="1711"/>
        <v>DL$17</v>
      </c>
    </row>
    <row r="1327" spans="1:116" x14ac:dyDescent="0.4">
      <c r="A1327" s="174"/>
      <c r="E1327" s="8"/>
      <c r="G1327" s="175" t="s">
        <v>491</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505</v>
      </c>
      <c r="H1328" s="200"/>
      <c r="I1328" s="201"/>
      <c r="J1328" s="201"/>
      <c r="K1328" s="202"/>
      <c r="L1328" s="202"/>
      <c r="M1328" s="202"/>
      <c r="N1328" s="202"/>
      <c r="O1328" s="202"/>
      <c r="P1328" s="202"/>
      <c r="R1328" s="202"/>
      <c r="S1328" s="190"/>
      <c r="T1328" s="190"/>
      <c r="U1328" s="190"/>
      <c r="V1328" s="190"/>
      <c r="W1328" s="190"/>
      <c r="X1328" s="190"/>
      <c r="Y1328" s="190"/>
      <c r="Z1328" s="190"/>
      <c r="AA1328" s="190"/>
      <c r="AB1328" s="190"/>
      <c r="AC1328" s="190"/>
      <c r="AD1328" s="190"/>
      <c r="AE1328" s="190"/>
      <c r="AF1328" s="190"/>
      <c r="AG1328" s="190"/>
      <c r="AH1328" s="190"/>
      <c r="AI1328" s="190"/>
      <c r="AJ1328" s="190"/>
      <c r="AK1328" s="190"/>
      <c r="AL1328" s="190"/>
      <c r="AM1328" s="190"/>
      <c r="AN1328" s="190"/>
      <c r="AO1328" s="190"/>
      <c r="AP1328" s="190"/>
      <c r="AQ1328" s="190"/>
      <c r="AR1328" s="190"/>
      <c r="AS1328" s="190"/>
      <c r="AT1328" s="190"/>
      <c r="AU1328" s="190"/>
      <c r="AV1328" s="190"/>
      <c r="AW1328" s="190"/>
      <c r="AX1328" s="190"/>
      <c r="AY1328" s="190"/>
      <c r="AZ1328" s="190"/>
      <c r="BA1328" s="190"/>
      <c r="BB1328" s="190"/>
      <c r="BC1328" s="190"/>
      <c r="BD1328" s="190"/>
      <c r="BE1328" s="190"/>
      <c r="BF1328" s="190"/>
      <c r="BG1328" s="190"/>
      <c r="BH1328" s="190"/>
      <c r="BI1328" s="190"/>
      <c r="BJ1328" s="190"/>
      <c r="BK1328" s="190"/>
      <c r="BL1328" s="190"/>
      <c r="BM1328" s="190"/>
      <c r="BN1328" s="190"/>
      <c r="BO1328" s="190"/>
      <c r="BP1328" s="190"/>
      <c r="BQ1328" s="190"/>
      <c r="BR1328" s="190"/>
      <c r="BS1328" s="190"/>
      <c r="BT1328" s="190"/>
      <c r="BU1328" s="190"/>
      <c r="BV1328" s="190"/>
      <c r="BW1328" s="190"/>
      <c r="BX1328" s="190"/>
      <c r="BY1328" s="190"/>
      <c r="BZ1328" s="190"/>
      <c r="CA1328" s="190"/>
      <c r="CB1328" s="190"/>
      <c r="CC1328" s="190"/>
      <c r="CD1328" s="190"/>
      <c r="CE1328" s="190"/>
      <c r="CF1328" s="190"/>
      <c r="CG1328" s="190"/>
      <c r="CH1328" s="190"/>
      <c r="CI1328" s="190"/>
      <c r="CJ1328" s="190"/>
      <c r="CK1328" s="190"/>
      <c r="CL1328" s="190"/>
      <c r="CN1328" s="201"/>
      <c r="CO1328" s="190"/>
      <c r="CP1328" s="190"/>
      <c r="CQ1328" s="190"/>
      <c r="CR1328" s="190"/>
      <c r="CS1328" s="190"/>
      <c r="CT1328" s="190"/>
      <c r="CU1328" s="190"/>
      <c r="CV1328" s="190"/>
      <c r="CW1328" s="190"/>
      <c r="CX1328" s="190"/>
      <c r="CY1328" s="190"/>
      <c r="CZ1328" s="190"/>
      <c r="DA1328" s="190"/>
      <c r="DB1328" s="190"/>
      <c r="DC1328" s="190"/>
      <c r="DD1328" s="190"/>
      <c r="DE1328" s="190"/>
      <c r="DF1328" s="190"/>
      <c r="DG1328" s="190"/>
      <c r="DH1328" s="190"/>
      <c r="DI1328" s="190"/>
      <c r="DJ1328" s="190"/>
      <c r="DK1328" s="190"/>
      <c r="DL1328" s="190"/>
    </row>
    <row r="1329" spans="1:116" x14ac:dyDescent="0.4">
      <c r="A1329" s="174"/>
      <c r="E1329" s="8"/>
      <c r="G1329" s="175" t="s">
        <v>463</v>
      </c>
      <c r="H1329" s="200"/>
      <c r="I1329" s="201"/>
      <c r="J1329" s="201"/>
      <c r="K1329" s="202"/>
      <c r="L1329" s="202"/>
      <c r="M1329" s="202"/>
      <c r="N1329" s="202"/>
      <c r="O1329" s="202"/>
      <c r="P1329" s="202"/>
      <c r="R1329" s="202"/>
      <c r="S1329" s="190" t="str">
        <f t="shared" ref="S1329:AX1329" si="1712">S$22</f>
        <v>S$18</v>
      </c>
      <c r="T1329" s="190" t="str">
        <f t="shared" si="1712"/>
        <v>T$18</v>
      </c>
      <c r="U1329" s="190" t="str">
        <f t="shared" si="1712"/>
        <v>U$18</v>
      </c>
      <c r="V1329" s="190" t="str">
        <f t="shared" si="1712"/>
        <v>V$18</v>
      </c>
      <c r="W1329" s="190" t="str">
        <f t="shared" si="1712"/>
        <v>W$18</v>
      </c>
      <c r="X1329" s="190" t="str">
        <f t="shared" si="1712"/>
        <v>X$18</v>
      </c>
      <c r="Y1329" s="190" t="str">
        <f t="shared" si="1712"/>
        <v>Y$18</v>
      </c>
      <c r="Z1329" s="190" t="str">
        <f t="shared" si="1712"/>
        <v>Z$18</v>
      </c>
      <c r="AA1329" s="190" t="str">
        <f t="shared" si="1712"/>
        <v>AA$18</v>
      </c>
      <c r="AB1329" s="190" t="str">
        <f t="shared" si="1712"/>
        <v>AB$18</v>
      </c>
      <c r="AC1329" s="190" t="str">
        <f t="shared" si="1712"/>
        <v>AC$18</v>
      </c>
      <c r="AD1329" s="190" t="str">
        <f t="shared" si="1712"/>
        <v>AD$18</v>
      </c>
      <c r="AE1329" s="190" t="str">
        <f t="shared" si="1712"/>
        <v>AE$18</v>
      </c>
      <c r="AF1329" s="190" t="str">
        <f t="shared" si="1712"/>
        <v>AF$18</v>
      </c>
      <c r="AG1329" s="190" t="str">
        <f t="shared" si="1712"/>
        <v>AG$18</v>
      </c>
      <c r="AH1329" s="190" t="str">
        <f t="shared" si="1712"/>
        <v>AH$18</v>
      </c>
      <c r="AI1329" s="190" t="str">
        <f t="shared" si="1712"/>
        <v>AI$18</v>
      </c>
      <c r="AJ1329" s="190" t="str">
        <f t="shared" si="1712"/>
        <v>AJ$18</v>
      </c>
      <c r="AK1329" s="190" t="str">
        <f t="shared" si="1712"/>
        <v>AK$18</v>
      </c>
      <c r="AL1329" s="190" t="str">
        <f t="shared" si="1712"/>
        <v>AL$18</v>
      </c>
      <c r="AM1329" s="190" t="str">
        <f t="shared" si="1712"/>
        <v>AM$18</v>
      </c>
      <c r="AN1329" s="190" t="str">
        <f t="shared" si="1712"/>
        <v>AN$18</v>
      </c>
      <c r="AO1329" s="190" t="str">
        <f t="shared" si="1712"/>
        <v>AO$18</v>
      </c>
      <c r="AP1329" s="190" t="str">
        <f t="shared" si="1712"/>
        <v>AP$18</v>
      </c>
      <c r="AQ1329" s="190" t="str">
        <f t="shared" si="1712"/>
        <v>AQ$18</v>
      </c>
      <c r="AR1329" s="190" t="str">
        <f t="shared" si="1712"/>
        <v>AR$18</v>
      </c>
      <c r="AS1329" s="190" t="str">
        <f t="shared" si="1712"/>
        <v>AS$18</v>
      </c>
      <c r="AT1329" s="190" t="str">
        <f t="shared" si="1712"/>
        <v>AT$18</v>
      </c>
      <c r="AU1329" s="190" t="str">
        <f t="shared" si="1712"/>
        <v>AU$18</v>
      </c>
      <c r="AV1329" s="190" t="str">
        <f t="shared" si="1712"/>
        <v>AV$18</v>
      </c>
      <c r="AW1329" s="190" t="str">
        <f t="shared" si="1712"/>
        <v>AW$18</v>
      </c>
      <c r="AX1329" s="190" t="str">
        <f t="shared" si="1712"/>
        <v>AX$18</v>
      </c>
      <c r="AY1329" s="190" t="str">
        <f t="shared" ref="AY1329:CD1329" si="1713">AY$22</f>
        <v>AY$18</v>
      </c>
      <c r="AZ1329" s="190" t="str">
        <f t="shared" si="1713"/>
        <v>AZ$18</v>
      </c>
      <c r="BA1329" s="190" t="str">
        <f t="shared" si="1713"/>
        <v>BA$18</v>
      </c>
      <c r="BB1329" s="190" t="str">
        <f t="shared" si="1713"/>
        <v>BB$18</v>
      </c>
      <c r="BC1329" s="190" t="str">
        <f t="shared" si="1713"/>
        <v>BC$18</v>
      </c>
      <c r="BD1329" s="190" t="str">
        <f t="shared" si="1713"/>
        <v>BD$18</v>
      </c>
      <c r="BE1329" s="190" t="str">
        <f t="shared" si="1713"/>
        <v>BE$18</v>
      </c>
      <c r="BF1329" s="190" t="str">
        <f t="shared" si="1713"/>
        <v>BF$18</v>
      </c>
      <c r="BG1329" s="190" t="str">
        <f t="shared" si="1713"/>
        <v>BG$18</v>
      </c>
      <c r="BH1329" s="190" t="str">
        <f t="shared" si="1713"/>
        <v>BH$18</v>
      </c>
      <c r="BI1329" s="190" t="str">
        <f t="shared" si="1713"/>
        <v>BI$18</v>
      </c>
      <c r="BJ1329" s="190" t="str">
        <f t="shared" si="1713"/>
        <v>BJ$18</v>
      </c>
      <c r="BK1329" s="190" t="str">
        <f t="shared" si="1713"/>
        <v>BK$18</v>
      </c>
      <c r="BL1329" s="190" t="str">
        <f t="shared" si="1713"/>
        <v>BL$18</v>
      </c>
      <c r="BM1329" s="190" t="str">
        <f t="shared" si="1713"/>
        <v>BM$18</v>
      </c>
      <c r="BN1329" s="190" t="str">
        <f t="shared" si="1713"/>
        <v>BN$18</v>
      </c>
      <c r="BO1329" s="190" t="str">
        <f t="shared" si="1713"/>
        <v>BO$18</v>
      </c>
      <c r="BP1329" s="190" t="str">
        <f t="shared" si="1713"/>
        <v>BP$18</v>
      </c>
      <c r="BQ1329" s="190" t="str">
        <f t="shared" si="1713"/>
        <v>BQ$18</v>
      </c>
      <c r="BR1329" s="190" t="str">
        <f t="shared" si="1713"/>
        <v>BR$18</v>
      </c>
      <c r="BS1329" s="190" t="str">
        <f t="shared" si="1713"/>
        <v>BS$18</v>
      </c>
      <c r="BT1329" s="190" t="str">
        <f t="shared" si="1713"/>
        <v>BT$18</v>
      </c>
      <c r="BU1329" s="190" t="str">
        <f t="shared" si="1713"/>
        <v>BU$18</v>
      </c>
      <c r="BV1329" s="190" t="str">
        <f t="shared" si="1713"/>
        <v>BV$18</v>
      </c>
      <c r="BW1329" s="190" t="str">
        <f t="shared" si="1713"/>
        <v>BW$18</v>
      </c>
      <c r="BX1329" s="190" t="str">
        <f t="shared" si="1713"/>
        <v>BX$18</v>
      </c>
      <c r="BY1329" s="190" t="str">
        <f t="shared" si="1713"/>
        <v>BY$18</v>
      </c>
      <c r="BZ1329" s="190" t="str">
        <f t="shared" si="1713"/>
        <v>BZ$18</v>
      </c>
      <c r="CA1329" s="190" t="str">
        <f t="shared" si="1713"/>
        <v>CA$18</v>
      </c>
      <c r="CB1329" s="190" t="str">
        <f t="shared" si="1713"/>
        <v>CB$18</v>
      </c>
      <c r="CC1329" s="190" t="str">
        <f t="shared" si="1713"/>
        <v>CC$18</v>
      </c>
      <c r="CD1329" s="190" t="str">
        <f t="shared" si="1713"/>
        <v>CD$18</v>
      </c>
      <c r="CE1329" s="190" t="str">
        <f t="shared" ref="CE1329:CL1329" si="1714">CE$22</f>
        <v>CE$18</v>
      </c>
      <c r="CF1329" s="190" t="str">
        <f t="shared" si="1714"/>
        <v>CF$18</v>
      </c>
      <c r="CG1329" s="190" t="str">
        <f t="shared" si="1714"/>
        <v>CG$18</v>
      </c>
      <c r="CH1329" s="190" t="str">
        <f t="shared" si="1714"/>
        <v>CH$18</v>
      </c>
      <c r="CI1329" s="190" t="str">
        <f t="shared" si="1714"/>
        <v>CI$18</v>
      </c>
      <c r="CJ1329" s="190" t="str">
        <f t="shared" si="1714"/>
        <v>CJ$18</v>
      </c>
      <c r="CK1329" s="190" t="str">
        <f t="shared" si="1714"/>
        <v>CK$18</v>
      </c>
      <c r="CL1329" s="190" t="str">
        <f t="shared" si="1714"/>
        <v>CL$18</v>
      </c>
      <c r="CN1329" s="201"/>
      <c r="CO1329" s="190" t="str">
        <f t="shared" ref="CO1329:DL1329" si="1715">CO$22</f>
        <v>CO$18</v>
      </c>
      <c r="CP1329" s="190" t="str">
        <f t="shared" si="1715"/>
        <v>CP$18</v>
      </c>
      <c r="CQ1329" s="190" t="str">
        <f t="shared" si="1715"/>
        <v>CQ$18</v>
      </c>
      <c r="CR1329" s="190" t="str">
        <f t="shared" si="1715"/>
        <v>CR$18</v>
      </c>
      <c r="CS1329" s="190" t="str">
        <f t="shared" si="1715"/>
        <v>CS$18</v>
      </c>
      <c r="CT1329" s="190" t="str">
        <f t="shared" si="1715"/>
        <v>CT$18</v>
      </c>
      <c r="CU1329" s="190" t="str">
        <f t="shared" si="1715"/>
        <v>CU$18</v>
      </c>
      <c r="CV1329" s="190" t="str">
        <f t="shared" si="1715"/>
        <v>CV$18</v>
      </c>
      <c r="CW1329" s="190" t="str">
        <f t="shared" si="1715"/>
        <v>CW$18</v>
      </c>
      <c r="CX1329" s="190" t="str">
        <f t="shared" si="1715"/>
        <v>CX$18</v>
      </c>
      <c r="CY1329" s="190" t="str">
        <f t="shared" si="1715"/>
        <v>CY$18</v>
      </c>
      <c r="CZ1329" s="190" t="str">
        <f t="shared" si="1715"/>
        <v>CZ$18</v>
      </c>
      <c r="DA1329" s="190" t="str">
        <f t="shared" si="1715"/>
        <v>DA$18</v>
      </c>
      <c r="DB1329" s="190" t="str">
        <f t="shared" si="1715"/>
        <v>DB$18</v>
      </c>
      <c r="DC1329" s="190" t="str">
        <f t="shared" si="1715"/>
        <v>DC$18</v>
      </c>
      <c r="DD1329" s="190" t="str">
        <f t="shared" si="1715"/>
        <v>DD$18</v>
      </c>
      <c r="DE1329" s="190" t="str">
        <f t="shared" si="1715"/>
        <v>DE$18</v>
      </c>
      <c r="DF1329" s="190" t="str">
        <f t="shared" si="1715"/>
        <v>DF$18</v>
      </c>
      <c r="DG1329" s="190" t="str">
        <f t="shared" si="1715"/>
        <v>DG$18</v>
      </c>
      <c r="DH1329" s="190" t="str">
        <f t="shared" si="1715"/>
        <v>DH$18</v>
      </c>
      <c r="DI1329" s="190" t="str">
        <f t="shared" si="1715"/>
        <v>DI$18</v>
      </c>
      <c r="DJ1329" s="190" t="str">
        <f t="shared" si="1715"/>
        <v>DJ$18</v>
      </c>
      <c r="DK1329" s="190" t="str">
        <f t="shared" si="1715"/>
        <v>DK$18</v>
      </c>
      <c r="DL1329" s="190" t="str">
        <f t="shared" si="1715"/>
        <v>DL$18</v>
      </c>
    </row>
    <row r="1330" spans="1:116" x14ac:dyDescent="0.4">
      <c r="A1330" s="174"/>
      <c r="E1330" s="8"/>
      <c r="G1330" s="175" t="s">
        <v>464</v>
      </c>
      <c r="H1330" s="200"/>
      <c r="I1330" s="201"/>
      <c r="J1330" s="201"/>
      <c r="K1330" s="202"/>
      <c r="L1330" s="202"/>
      <c r="M1330" s="202"/>
      <c r="N1330" s="202"/>
      <c r="O1330" s="202"/>
      <c r="P1330" s="202"/>
      <c r="R1330" s="202"/>
      <c r="S1330" s="190" t="str">
        <f t="shared" ref="S1330:AX1330" si="1716">S$23</f>
        <v>S$19</v>
      </c>
      <c r="T1330" s="190" t="str">
        <f t="shared" si="1716"/>
        <v>T$19</v>
      </c>
      <c r="U1330" s="190" t="str">
        <f t="shared" si="1716"/>
        <v>U$19</v>
      </c>
      <c r="V1330" s="190" t="str">
        <f t="shared" si="1716"/>
        <v>V$19</v>
      </c>
      <c r="W1330" s="190" t="str">
        <f t="shared" si="1716"/>
        <v>W$19</v>
      </c>
      <c r="X1330" s="190" t="str">
        <f t="shared" si="1716"/>
        <v>X$19</v>
      </c>
      <c r="Y1330" s="190" t="str">
        <f t="shared" si="1716"/>
        <v>Y$19</v>
      </c>
      <c r="Z1330" s="190" t="str">
        <f t="shared" si="1716"/>
        <v>Z$19</v>
      </c>
      <c r="AA1330" s="190" t="str">
        <f t="shared" si="1716"/>
        <v>AA$19</v>
      </c>
      <c r="AB1330" s="190" t="str">
        <f t="shared" si="1716"/>
        <v>AB$19</v>
      </c>
      <c r="AC1330" s="190" t="str">
        <f t="shared" si="1716"/>
        <v>AC$19</v>
      </c>
      <c r="AD1330" s="190" t="str">
        <f t="shared" si="1716"/>
        <v>AD$19</v>
      </c>
      <c r="AE1330" s="190" t="str">
        <f t="shared" si="1716"/>
        <v>AE$19</v>
      </c>
      <c r="AF1330" s="190" t="str">
        <f t="shared" si="1716"/>
        <v>AF$19</v>
      </c>
      <c r="AG1330" s="190" t="str">
        <f t="shared" si="1716"/>
        <v>AG$19</v>
      </c>
      <c r="AH1330" s="190" t="str">
        <f t="shared" si="1716"/>
        <v>AH$19</v>
      </c>
      <c r="AI1330" s="190" t="str">
        <f t="shared" si="1716"/>
        <v>AI$19</v>
      </c>
      <c r="AJ1330" s="190" t="str">
        <f t="shared" si="1716"/>
        <v>AJ$19</v>
      </c>
      <c r="AK1330" s="190" t="str">
        <f t="shared" si="1716"/>
        <v>AK$19</v>
      </c>
      <c r="AL1330" s="190" t="str">
        <f t="shared" si="1716"/>
        <v>AL$19</v>
      </c>
      <c r="AM1330" s="190" t="str">
        <f t="shared" si="1716"/>
        <v>AM$19</v>
      </c>
      <c r="AN1330" s="190" t="str">
        <f t="shared" si="1716"/>
        <v>AN$19</v>
      </c>
      <c r="AO1330" s="190" t="str">
        <f t="shared" si="1716"/>
        <v>AO$19</v>
      </c>
      <c r="AP1330" s="190" t="str">
        <f t="shared" si="1716"/>
        <v>AP$19</v>
      </c>
      <c r="AQ1330" s="190" t="str">
        <f t="shared" si="1716"/>
        <v>AQ$19</v>
      </c>
      <c r="AR1330" s="190" t="str">
        <f t="shared" si="1716"/>
        <v>AR$19</v>
      </c>
      <c r="AS1330" s="190" t="str">
        <f t="shared" si="1716"/>
        <v>AS$19</v>
      </c>
      <c r="AT1330" s="190" t="str">
        <f t="shared" si="1716"/>
        <v>AT$19</v>
      </c>
      <c r="AU1330" s="190" t="str">
        <f t="shared" si="1716"/>
        <v>AU$19</v>
      </c>
      <c r="AV1330" s="190" t="str">
        <f t="shared" si="1716"/>
        <v>AV$19</v>
      </c>
      <c r="AW1330" s="190" t="str">
        <f t="shared" si="1716"/>
        <v>AW$19</v>
      </c>
      <c r="AX1330" s="190" t="str">
        <f t="shared" si="1716"/>
        <v>AX$19</v>
      </c>
      <c r="AY1330" s="190" t="str">
        <f t="shared" ref="AY1330:CD1330" si="1717">AY$23</f>
        <v>AY$19</v>
      </c>
      <c r="AZ1330" s="190" t="str">
        <f t="shared" si="1717"/>
        <v>AZ$19</v>
      </c>
      <c r="BA1330" s="190" t="str">
        <f t="shared" si="1717"/>
        <v>BA$19</v>
      </c>
      <c r="BB1330" s="190" t="str">
        <f t="shared" si="1717"/>
        <v>BB$19</v>
      </c>
      <c r="BC1330" s="190" t="str">
        <f t="shared" si="1717"/>
        <v>BC$19</v>
      </c>
      <c r="BD1330" s="190" t="str">
        <f t="shared" si="1717"/>
        <v>BD$19</v>
      </c>
      <c r="BE1330" s="190" t="str">
        <f t="shared" si="1717"/>
        <v>BE$19</v>
      </c>
      <c r="BF1330" s="190" t="str">
        <f t="shared" si="1717"/>
        <v>BF$19</v>
      </c>
      <c r="BG1330" s="190" t="str">
        <f t="shared" si="1717"/>
        <v>BG$19</v>
      </c>
      <c r="BH1330" s="190" t="str">
        <f t="shared" si="1717"/>
        <v>BH$19</v>
      </c>
      <c r="BI1330" s="190" t="str">
        <f t="shared" si="1717"/>
        <v>BI$19</v>
      </c>
      <c r="BJ1330" s="190" t="str">
        <f t="shared" si="1717"/>
        <v>BJ$19</v>
      </c>
      <c r="BK1330" s="190" t="str">
        <f t="shared" si="1717"/>
        <v>BK$19</v>
      </c>
      <c r="BL1330" s="190" t="str">
        <f t="shared" si="1717"/>
        <v>BL$19</v>
      </c>
      <c r="BM1330" s="190" t="str">
        <f t="shared" si="1717"/>
        <v>BM$19</v>
      </c>
      <c r="BN1330" s="190" t="str">
        <f t="shared" si="1717"/>
        <v>BN$19</v>
      </c>
      <c r="BO1330" s="190" t="str">
        <f t="shared" si="1717"/>
        <v>BO$19</v>
      </c>
      <c r="BP1330" s="190" t="str">
        <f t="shared" si="1717"/>
        <v>BP$19</v>
      </c>
      <c r="BQ1330" s="190" t="str">
        <f t="shared" si="1717"/>
        <v>BQ$19</v>
      </c>
      <c r="BR1330" s="190" t="str">
        <f t="shared" si="1717"/>
        <v>BR$19</v>
      </c>
      <c r="BS1330" s="190" t="str">
        <f t="shared" si="1717"/>
        <v>BS$19</v>
      </c>
      <c r="BT1330" s="190" t="str">
        <f t="shared" si="1717"/>
        <v>BT$19</v>
      </c>
      <c r="BU1330" s="190" t="str">
        <f t="shared" si="1717"/>
        <v>BU$19</v>
      </c>
      <c r="BV1330" s="190" t="str">
        <f t="shared" si="1717"/>
        <v>BV$19</v>
      </c>
      <c r="BW1330" s="190" t="str">
        <f t="shared" si="1717"/>
        <v>BW$19</v>
      </c>
      <c r="BX1330" s="190" t="str">
        <f t="shared" si="1717"/>
        <v>BX$19</v>
      </c>
      <c r="BY1330" s="190" t="str">
        <f t="shared" si="1717"/>
        <v>BY$19</v>
      </c>
      <c r="BZ1330" s="190" t="str">
        <f t="shared" si="1717"/>
        <v>BZ$19</v>
      </c>
      <c r="CA1330" s="190" t="str">
        <f t="shared" si="1717"/>
        <v>CA$19</v>
      </c>
      <c r="CB1330" s="190" t="str">
        <f t="shared" si="1717"/>
        <v>CB$19</v>
      </c>
      <c r="CC1330" s="190" t="str">
        <f t="shared" si="1717"/>
        <v>CC$19</v>
      </c>
      <c r="CD1330" s="190" t="str">
        <f t="shared" si="1717"/>
        <v>CD$19</v>
      </c>
      <c r="CE1330" s="190" t="str">
        <f t="shared" ref="CE1330:CL1330" si="1718">CE$23</f>
        <v>CE$19</v>
      </c>
      <c r="CF1330" s="190" t="str">
        <f t="shared" si="1718"/>
        <v>CF$19</v>
      </c>
      <c r="CG1330" s="190" t="str">
        <f t="shared" si="1718"/>
        <v>CG$19</v>
      </c>
      <c r="CH1330" s="190" t="str">
        <f t="shared" si="1718"/>
        <v>CH$19</v>
      </c>
      <c r="CI1330" s="190" t="str">
        <f t="shared" si="1718"/>
        <v>CI$19</v>
      </c>
      <c r="CJ1330" s="190" t="str">
        <f t="shared" si="1718"/>
        <v>CJ$19</v>
      </c>
      <c r="CK1330" s="190" t="str">
        <f t="shared" si="1718"/>
        <v>CK$19</v>
      </c>
      <c r="CL1330" s="190" t="str">
        <f t="shared" si="1718"/>
        <v>CL$19</v>
      </c>
      <c r="CN1330" s="201"/>
      <c r="CO1330" s="190" t="str">
        <f t="shared" ref="CO1330:DL1330" si="1719">CO$23</f>
        <v>CO$19</v>
      </c>
      <c r="CP1330" s="190" t="str">
        <f t="shared" si="1719"/>
        <v>CP$19</v>
      </c>
      <c r="CQ1330" s="190" t="str">
        <f t="shared" si="1719"/>
        <v>CQ$19</v>
      </c>
      <c r="CR1330" s="190" t="str">
        <f t="shared" si="1719"/>
        <v>CR$19</v>
      </c>
      <c r="CS1330" s="190" t="str">
        <f t="shared" si="1719"/>
        <v>CS$19</v>
      </c>
      <c r="CT1330" s="190" t="str">
        <f t="shared" si="1719"/>
        <v>CT$19</v>
      </c>
      <c r="CU1330" s="190" t="str">
        <f t="shared" si="1719"/>
        <v>CU$19</v>
      </c>
      <c r="CV1330" s="190" t="str">
        <f t="shared" si="1719"/>
        <v>CV$19</v>
      </c>
      <c r="CW1330" s="190" t="str">
        <f t="shared" si="1719"/>
        <v>CW$19</v>
      </c>
      <c r="CX1330" s="190" t="str">
        <f t="shared" si="1719"/>
        <v>CX$19</v>
      </c>
      <c r="CY1330" s="190" t="str">
        <f t="shared" si="1719"/>
        <v>CY$19</v>
      </c>
      <c r="CZ1330" s="190" t="str">
        <f t="shared" si="1719"/>
        <v>CZ$19</v>
      </c>
      <c r="DA1330" s="190" t="str">
        <f t="shared" si="1719"/>
        <v>DA$19</v>
      </c>
      <c r="DB1330" s="190" t="str">
        <f t="shared" si="1719"/>
        <v>DB$19</v>
      </c>
      <c r="DC1330" s="190" t="str">
        <f t="shared" si="1719"/>
        <v>DC$19</v>
      </c>
      <c r="DD1330" s="190" t="str">
        <f t="shared" si="1719"/>
        <v>DD$19</v>
      </c>
      <c r="DE1330" s="190" t="str">
        <f t="shared" si="1719"/>
        <v>DE$19</v>
      </c>
      <c r="DF1330" s="190" t="str">
        <f t="shared" si="1719"/>
        <v>DF$19</v>
      </c>
      <c r="DG1330" s="190" t="str">
        <f t="shared" si="1719"/>
        <v>DG$19</v>
      </c>
      <c r="DH1330" s="190" t="str">
        <f t="shared" si="1719"/>
        <v>DH$19</v>
      </c>
      <c r="DI1330" s="190" t="str">
        <f t="shared" si="1719"/>
        <v>DI$19</v>
      </c>
      <c r="DJ1330" s="190" t="str">
        <f t="shared" si="1719"/>
        <v>DJ$19</v>
      </c>
      <c r="DK1330" s="190" t="str">
        <f t="shared" si="1719"/>
        <v>DK$19</v>
      </c>
      <c r="DL1330" s="190" t="str">
        <f t="shared" si="1719"/>
        <v>DL$19</v>
      </c>
    </row>
    <row r="1331" spans="1:116" x14ac:dyDescent="0.4">
      <c r="A1331" s="31" t="s">
        <v>218</v>
      </c>
      <c r="B1331" s="31" t="s">
        <v>81</v>
      </c>
      <c r="C1331" s="31"/>
      <c r="D1331" t="s">
        <v>773</v>
      </c>
      <c r="E1331" s="8" t="str">
        <f t="shared" ref="E1331:E1353" si="1720">ROW()&amp;" "&amp;D1331</f>
        <v>1331 SUB-S</v>
      </c>
      <c r="F1331" t="s">
        <v>447</v>
      </c>
      <c r="G1331" s="66" t="s">
        <v>164</v>
      </c>
      <c r="H1331" s="22"/>
      <c r="I1331" s="306"/>
      <c r="J1331" s="306"/>
      <c r="K1331" s="22"/>
      <c r="L1331" s="22"/>
      <c r="M1331" s="22"/>
      <c r="N1331" s="22"/>
      <c r="O1331" s="22"/>
      <c r="P1331" s="22"/>
      <c r="R1331" s="66"/>
      <c r="S1331" s="307"/>
      <c r="T1331" s="307"/>
      <c r="U1331" s="307"/>
      <c r="V1331" s="307"/>
      <c r="W1331" s="307"/>
      <c r="X1331" s="307"/>
      <c r="Y1331" s="307"/>
      <c r="Z1331" s="307"/>
      <c r="AA1331" s="307"/>
      <c r="AB1331" s="307"/>
      <c r="AC1331" s="307"/>
      <c r="AD1331" s="307"/>
      <c r="AE1331" s="307"/>
      <c r="AF1331" s="307"/>
      <c r="AG1331" s="307"/>
      <c r="AH1331" s="307"/>
      <c r="AI1331" s="307"/>
      <c r="AJ1331" s="307"/>
      <c r="AK1331" s="307"/>
      <c r="AL1331" s="307"/>
      <c r="AM1331" s="307"/>
      <c r="AN1331" s="307"/>
      <c r="AO1331" s="307"/>
      <c r="AP1331" s="307"/>
      <c r="AQ1331" s="307"/>
      <c r="AR1331" s="307"/>
      <c r="AS1331" s="307"/>
      <c r="AT1331" s="307"/>
      <c r="AU1331" s="307"/>
      <c r="AV1331" s="307"/>
      <c r="AW1331" s="307"/>
      <c r="AX1331" s="307"/>
      <c r="AY1331" s="307"/>
      <c r="AZ1331" s="307"/>
      <c r="BA1331" s="307"/>
      <c r="BB1331" s="307"/>
      <c r="BC1331" s="307"/>
      <c r="BD1331" s="307"/>
      <c r="BE1331" s="307"/>
      <c r="BF1331" s="307"/>
      <c r="BG1331" s="307"/>
      <c r="BH1331" s="307"/>
      <c r="BI1331" s="307"/>
      <c r="BJ1331" s="307"/>
      <c r="BK1331" s="307"/>
      <c r="BL1331" s="307"/>
      <c r="BM1331" s="307"/>
      <c r="BN1331" s="307"/>
      <c r="BO1331" s="307"/>
      <c r="BP1331" s="307"/>
      <c r="BQ1331" s="307"/>
      <c r="BR1331" s="307"/>
      <c r="BS1331" s="307"/>
      <c r="BT1331" s="307"/>
      <c r="BU1331" s="307"/>
      <c r="BV1331" s="307"/>
      <c r="BW1331" s="307"/>
      <c r="BX1331" s="307"/>
      <c r="BY1331" s="307"/>
      <c r="BZ1331" s="307"/>
      <c r="CA1331" s="307"/>
      <c r="CB1331" s="307"/>
      <c r="CC1331" s="307"/>
      <c r="CD1331" s="307"/>
      <c r="CE1331" s="307"/>
      <c r="CF1331" s="307"/>
      <c r="CG1331" s="307"/>
      <c r="CH1331" s="307"/>
      <c r="CI1331" s="307"/>
      <c r="CJ1331" s="307"/>
      <c r="CK1331" s="307"/>
      <c r="CL1331" s="307"/>
      <c r="CN1331" s="306"/>
      <c r="CO1331" s="307"/>
      <c r="CP1331" s="307"/>
      <c r="CQ1331" s="307"/>
      <c r="CR1331" s="307"/>
      <c r="CS1331" s="307"/>
      <c r="CT1331" s="307"/>
      <c r="CU1331" s="307"/>
      <c r="CV1331" s="307"/>
      <c r="CW1331" s="307"/>
      <c r="CX1331" s="307"/>
      <c r="CY1331" s="307"/>
      <c r="CZ1331" s="307"/>
      <c r="DA1331" s="307"/>
      <c r="DB1331" s="307"/>
      <c r="DC1331" s="307"/>
      <c r="DD1331" s="307"/>
      <c r="DE1331" s="307"/>
      <c r="DF1331" s="307"/>
      <c r="DG1331" s="307"/>
      <c r="DH1331" s="307"/>
      <c r="DI1331" s="307"/>
      <c r="DJ1331" s="307"/>
      <c r="DK1331" s="307"/>
      <c r="DL1331" s="307"/>
    </row>
    <row r="1332" spans="1:116" x14ac:dyDescent="0.4">
      <c r="B1332" t="str">
        <f>E1332</f>
        <v>1332 SUB-S</v>
      </c>
      <c r="D1332" t="s">
        <v>773</v>
      </c>
      <c r="E1332" s="8" t="str">
        <f t="shared" si="1720"/>
        <v>1332 SUB-S</v>
      </c>
      <c r="G1332" s="145" t="str">
        <f>"% of "&amp;G1347&amp;"s "&amp;"- conversion to new subscriber"</f>
        <v>% of primary units - conversion to new subscriber</v>
      </c>
      <c r="H1332" s="12"/>
      <c r="I1332" s="60"/>
      <c r="J1332" s="60"/>
      <c r="K1332" s="16">
        <v>0.1</v>
      </c>
      <c r="L1332" s="16">
        <v>0.1</v>
      </c>
      <c r="M1332" s="16">
        <v>0.1</v>
      </c>
      <c r="N1332" s="16">
        <v>0.1</v>
      </c>
      <c r="O1332" s="16">
        <v>0.1</v>
      </c>
      <c r="P1332" s="16">
        <v>0.1</v>
      </c>
      <c r="R1332" s="20"/>
      <c r="S1332" s="150" cm="1">
        <f t="array" ref="S1332">INDEX($K:$P,ROW(),MATCH(S$3,$K$2:$P$2,0))</f>
        <v>0.1</v>
      </c>
      <c r="T1332" s="150" cm="1">
        <f t="array" ref="T1332">INDEX($K:$P,ROW(),MATCH(T$3,$K$2:$P$2,0))</f>
        <v>0.1</v>
      </c>
      <c r="U1332" s="150" cm="1">
        <f t="array" ref="U1332">INDEX($K:$P,ROW(),MATCH(U$3,$K$2:$P$2,0))</f>
        <v>0.1</v>
      </c>
      <c r="V1332" s="150" cm="1">
        <f t="array" ref="V1332">INDEX($K:$P,ROW(),MATCH(V$3,$K$2:$P$2,0))</f>
        <v>0.1</v>
      </c>
      <c r="W1332" s="150" cm="1">
        <f t="array" ref="W1332">INDEX($K:$P,ROW(),MATCH(W$3,$K$2:$P$2,0))</f>
        <v>0.1</v>
      </c>
      <c r="X1332" s="150" cm="1">
        <f t="array" ref="X1332">INDEX($K:$P,ROW(),MATCH(X$3,$K$2:$P$2,0))</f>
        <v>0.1</v>
      </c>
      <c r="Y1332" s="150" cm="1">
        <f t="array" ref="Y1332">INDEX($K:$P,ROW(),MATCH(Y$3,$K$2:$P$2,0))</f>
        <v>0.1</v>
      </c>
      <c r="Z1332" s="150" cm="1">
        <f t="array" ref="Z1332">INDEX($K:$P,ROW(),MATCH(Z$3,$K$2:$P$2,0))</f>
        <v>0.1</v>
      </c>
      <c r="AA1332" s="150" cm="1">
        <f t="array" ref="AA1332">INDEX($K:$P,ROW(),MATCH(AA$3,$K$2:$P$2,0))</f>
        <v>0.1</v>
      </c>
      <c r="AB1332" s="150" cm="1">
        <f t="array" ref="AB1332">INDEX($K:$P,ROW(),MATCH(AB$3,$K$2:$P$2,0))</f>
        <v>0.1</v>
      </c>
      <c r="AC1332" s="150" cm="1">
        <f t="array" ref="AC1332">INDEX($K:$P,ROW(),MATCH(AC$3,$K$2:$P$2,0))</f>
        <v>0.1</v>
      </c>
      <c r="AD1332" s="150" cm="1">
        <f t="array" ref="AD1332">INDEX($K:$P,ROW(),MATCH(AD$3,$K$2:$P$2,0))</f>
        <v>0.1</v>
      </c>
      <c r="AE1332" s="150" cm="1">
        <f t="array" ref="AE1332">INDEX($K:$P,ROW(),MATCH(AE$3,$K$2:$P$2,0))</f>
        <v>0.1</v>
      </c>
      <c r="AF1332" s="150" cm="1">
        <f t="array" ref="AF1332">INDEX($K:$P,ROW(),MATCH(AF$3,$K$2:$P$2,0))</f>
        <v>0.1</v>
      </c>
      <c r="AG1332" s="150" cm="1">
        <f t="array" ref="AG1332">INDEX($K:$P,ROW(),MATCH(AG$3,$K$2:$P$2,0))</f>
        <v>0.1</v>
      </c>
      <c r="AH1332" s="150" cm="1">
        <f t="array" ref="AH1332">INDEX($K:$P,ROW(),MATCH(AH$3,$K$2:$P$2,0))</f>
        <v>0.1</v>
      </c>
      <c r="AI1332" s="150" cm="1">
        <f t="array" ref="AI1332">INDEX($K:$P,ROW(),MATCH(AI$3,$K$2:$P$2,0))</f>
        <v>0.1</v>
      </c>
      <c r="AJ1332" s="150" cm="1">
        <f t="array" ref="AJ1332">INDEX($K:$P,ROW(),MATCH(AJ$3,$K$2:$P$2,0))</f>
        <v>0.1</v>
      </c>
      <c r="AK1332" s="150" cm="1">
        <f t="array" ref="AK1332">INDEX($K:$P,ROW(),MATCH(AK$3,$K$2:$P$2,0))</f>
        <v>0.1</v>
      </c>
      <c r="AL1332" s="150" cm="1">
        <f t="array" ref="AL1332">INDEX($K:$P,ROW(),MATCH(AL$3,$K$2:$P$2,0))</f>
        <v>0.1</v>
      </c>
      <c r="AM1332" s="150" cm="1">
        <f t="array" ref="AM1332">INDEX($K:$P,ROW(),MATCH(AM$3,$K$2:$P$2,0))</f>
        <v>0.1</v>
      </c>
      <c r="AN1332" s="150" cm="1">
        <f t="array" ref="AN1332">INDEX($K:$P,ROW(),MATCH(AN$3,$K$2:$P$2,0))</f>
        <v>0.1</v>
      </c>
      <c r="AO1332" s="150" cm="1">
        <f t="array" ref="AO1332">INDEX($K:$P,ROW(),MATCH(AO$3,$K$2:$P$2,0))</f>
        <v>0.1</v>
      </c>
      <c r="AP1332" s="150" cm="1">
        <f t="array" ref="AP1332">INDEX($K:$P,ROW(),MATCH(AP$3,$K$2:$P$2,0))</f>
        <v>0.1</v>
      </c>
      <c r="AQ1332" s="150" cm="1">
        <f t="array" ref="AQ1332">INDEX($K:$P,ROW(),MATCH(AQ$3,$K$2:$P$2,0))</f>
        <v>0.1</v>
      </c>
      <c r="AR1332" s="150" cm="1">
        <f t="array" ref="AR1332">INDEX($K:$P,ROW(),MATCH(AR$3,$K$2:$P$2,0))</f>
        <v>0.1</v>
      </c>
      <c r="AS1332" s="150" cm="1">
        <f t="array" ref="AS1332">INDEX($K:$P,ROW(),MATCH(AS$3,$K$2:$P$2,0))</f>
        <v>0.1</v>
      </c>
      <c r="AT1332" s="150" cm="1">
        <f t="array" ref="AT1332">INDEX($K:$P,ROW(),MATCH(AT$3,$K$2:$P$2,0))</f>
        <v>0.1</v>
      </c>
      <c r="AU1332" s="150" cm="1">
        <f t="array" ref="AU1332">INDEX($K:$P,ROW(),MATCH(AU$3,$K$2:$P$2,0))</f>
        <v>0.1</v>
      </c>
      <c r="AV1332" s="150" cm="1">
        <f t="array" ref="AV1332">INDEX($K:$P,ROW(),MATCH(AV$3,$K$2:$P$2,0))</f>
        <v>0.1</v>
      </c>
      <c r="AW1332" s="150" cm="1">
        <f t="array" ref="AW1332">INDEX($K:$P,ROW(),MATCH(AW$3,$K$2:$P$2,0))</f>
        <v>0.1</v>
      </c>
      <c r="AX1332" s="150" cm="1">
        <f t="array" ref="AX1332">INDEX($K:$P,ROW(),MATCH(AX$3,$K$2:$P$2,0))</f>
        <v>0.1</v>
      </c>
      <c r="AY1332" s="150" cm="1">
        <f t="array" ref="AY1332">INDEX($K:$P,ROW(),MATCH(AY$3,$K$2:$P$2,0))</f>
        <v>0.1</v>
      </c>
      <c r="AZ1332" s="150" cm="1">
        <f t="array" ref="AZ1332">INDEX($K:$P,ROW(),MATCH(AZ$3,$K$2:$P$2,0))</f>
        <v>0.1</v>
      </c>
      <c r="BA1332" s="150" cm="1">
        <f t="array" ref="BA1332">INDEX($K:$P,ROW(),MATCH(BA$3,$K$2:$P$2,0))</f>
        <v>0.1</v>
      </c>
      <c r="BB1332" s="150" cm="1">
        <f t="array" ref="BB1332">INDEX($K:$P,ROW(),MATCH(BB$3,$K$2:$P$2,0))</f>
        <v>0.1</v>
      </c>
      <c r="BC1332" s="150" cm="1">
        <f t="array" ref="BC1332">INDEX($K:$P,ROW(),MATCH(BC$3,$K$2:$P$2,0))</f>
        <v>0.1</v>
      </c>
      <c r="BD1332" s="150" cm="1">
        <f t="array" ref="BD1332">INDEX($K:$P,ROW(),MATCH(BD$3,$K$2:$P$2,0))</f>
        <v>0.1</v>
      </c>
      <c r="BE1332" s="150" cm="1">
        <f t="array" ref="BE1332">INDEX($K:$P,ROW(),MATCH(BE$3,$K$2:$P$2,0))</f>
        <v>0.1</v>
      </c>
      <c r="BF1332" s="150" cm="1">
        <f t="array" ref="BF1332">INDEX($K:$P,ROW(),MATCH(BF$3,$K$2:$P$2,0))</f>
        <v>0.1</v>
      </c>
      <c r="BG1332" s="150" cm="1">
        <f t="array" ref="BG1332">INDEX($K:$P,ROW(),MATCH(BG$3,$K$2:$P$2,0))</f>
        <v>0.1</v>
      </c>
      <c r="BH1332" s="150" cm="1">
        <f t="array" ref="BH1332">INDEX($K:$P,ROW(),MATCH(BH$3,$K$2:$P$2,0))</f>
        <v>0.1</v>
      </c>
      <c r="BI1332" s="150" cm="1">
        <f t="array" ref="BI1332">INDEX($K:$P,ROW(),MATCH(BI$3,$K$2:$P$2,0))</f>
        <v>0.1</v>
      </c>
      <c r="BJ1332" s="150" cm="1">
        <f t="array" ref="BJ1332">INDEX($K:$P,ROW(),MATCH(BJ$3,$K$2:$P$2,0))</f>
        <v>0.1</v>
      </c>
      <c r="BK1332" s="150" cm="1">
        <f t="array" ref="BK1332">INDEX($K:$P,ROW(),MATCH(BK$3,$K$2:$P$2,0))</f>
        <v>0.1</v>
      </c>
      <c r="BL1332" s="150" cm="1">
        <f t="array" ref="BL1332">INDEX($K:$P,ROW(),MATCH(BL$3,$K$2:$P$2,0))</f>
        <v>0.1</v>
      </c>
      <c r="BM1332" s="150" cm="1">
        <f t="array" ref="BM1332">INDEX($K:$P,ROW(),MATCH(BM$3,$K$2:$P$2,0))</f>
        <v>0.1</v>
      </c>
      <c r="BN1332" s="150" cm="1">
        <f t="array" ref="BN1332">INDEX($K:$P,ROW(),MATCH(BN$3,$K$2:$P$2,0))</f>
        <v>0.1</v>
      </c>
      <c r="BO1332" s="150" cm="1">
        <f t="array" ref="BO1332">INDEX($K:$P,ROW(),MATCH(BO$3,$K$2:$P$2,0))</f>
        <v>0.1</v>
      </c>
      <c r="BP1332" s="150" cm="1">
        <f t="array" ref="BP1332">INDEX($K:$P,ROW(),MATCH(BP$3,$K$2:$P$2,0))</f>
        <v>0.1</v>
      </c>
      <c r="BQ1332" s="150" cm="1">
        <f t="array" ref="BQ1332">INDEX($K:$P,ROW(),MATCH(BQ$3,$K$2:$P$2,0))</f>
        <v>0.1</v>
      </c>
      <c r="BR1332" s="150" cm="1">
        <f t="array" ref="BR1332">INDEX($K:$P,ROW(),MATCH(BR$3,$K$2:$P$2,0))</f>
        <v>0.1</v>
      </c>
      <c r="BS1332" s="150" cm="1">
        <f t="array" ref="BS1332">INDEX($K:$P,ROW(),MATCH(BS$3,$K$2:$P$2,0))</f>
        <v>0.1</v>
      </c>
      <c r="BT1332" s="150" cm="1">
        <f t="array" ref="BT1332">INDEX($K:$P,ROW(),MATCH(BT$3,$K$2:$P$2,0))</f>
        <v>0.1</v>
      </c>
      <c r="BU1332" s="150" cm="1">
        <f t="array" ref="BU1332">INDEX($K:$P,ROW(),MATCH(BU$3,$K$2:$P$2,0))</f>
        <v>0.1</v>
      </c>
      <c r="BV1332" s="150" cm="1">
        <f t="array" ref="BV1332">INDEX($K:$P,ROW(),MATCH(BV$3,$K$2:$P$2,0))</f>
        <v>0.1</v>
      </c>
      <c r="BW1332" s="150" cm="1">
        <f t="array" ref="BW1332">INDEX($K:$P,ROW(),MATCH(BW$3,$K$2:$P$2,0))</f>
        <v>0.1</v>
      </c>
      <c r="BX1332" s="150" cm="1">
        <f t="array" ref="BX1332">INDEX($K:$P,ROW(),MATCH(BX$3,$K$2:$P$2,0))</f>
        <v>0.1</v>
      </c>
      <c r="BY1332" s="150" cm="1">
        <f t="array" ref="BY1332">INDEX($K:$P,ROW(),MATCH(BY$3,$K$2:$P$2,0))</f>
        <v>0.1</v>
      </c>
      <c r="BZ1332" s="150" cm="1">
        <f t="array" ref="BZ1332">INDEX($K:$P,ROW(),MATCH(BZ$3,$K$2:$P$2,0))</f>
        <v>0.1</v>
      </c>
      <c r="CA1332" s="150" cm="1">
        <f t="array" ref="CA1332">INDEX($K:$P,ROW(),MATCH(CA$3,$K$2:$P$2,0))</f>
        <v>0.1</v>
      </c>
      <c r="CB1332" s="150" cm="1">
        <f t="array" ref="CB1332">INDEX($K:$P,ROW(),MATCH(CB$3,$K$2:$P$2,0))</f>
        <v>0.1</v>
      </c>
      <c r="CC1332" s="150" cm="1">
        <f t="array" ref="CC1332">INDEX($K:$P,ROW(),MATCH(CC$3,$K$2:$P$2,0))</f>
        <v>0.1</v>
      </c>
      <c r="CD1332" s="150" cm="1">
        <f t="array" ref="CD1332">INDEX($K:$P,ROW(),MATCH(CD$3,$K$2:$P$2,0))</f>
        <v>0.1</v>
      </c>
      <c r="CE1332" s="150" cm="1">
        <f t="array" ref="CE1332">INDEX($K:$P,ROW(),MATCH(CE$3,$K$2:$P$2,0))</f>
        <v>0.1</v>
      </c>
      <c r="CF1332" s="150" cm="1">
        <f t="array" ref="CF1332">INDEX($K:$P,ROW(),MATCH(CF$3,$K$2:$P$2,0))</f>
        <v>0.1</v>
      </c>
      <c r="CG1332" s="150" cm="1">
        <f t="array" ref="CG1332">INDEX($K:$P,ROW(),MATCH(CG$3,$K$2:$P$2,0))</f>
        <v>0.1</v>
      </c>
      <c r="CH1332" s="150" cm="1">
        <f t="array" ref="CH1332">INDEX($K:$P,ROW(),MATCH(CH$3,$K$2:$P$2,0))</f>
        <v>0.1</v>
      </c>
      <c r="CI1332" s="150" cm="1">
        <f t="array" ref="CI1332">INDEX($K:$P,ROW(),MATCH(CI$3,$K$2:$P$2,0))</f>
        <v>0.1</v>
      </c>
      <c r="CJ1332" s="150" cm="1">
        <f t="array" ref="CJ1332">INDEX($K:$P,ROW(),MATCH(CJ$3,$K$2:$P$2,0))</f>
        <v>0.1</v>
      </c>
      <c r="CK1332" s="150" cm="1">
        <f t="array" ref="CK1332">INDEX($K:$P,ROW(),MATCH(CK$3,$K$2:$P$2,0))</f>
        <v>0.1</v>
      </c>
      <c r="CL1332" s="150" cm="1">
        <f t="array" ref="CL1332">INDEX($K:$P,ROW(),MATCH(CL$3,$K$2:$P$2,0))</f>
        <v>0.1</v>
      </c>
      <c r="CN1332" s="60"/>
      <c r="CO1332" s="150" t="e" cm="1">
        <f t="array" ref="CO1332">INDEX($K:$P,ROW(),MATCH(CO$3,$K$2:$P$2,0))</f>
        <v>#N/A</v>
      </c>
      <c r="CP1332" s="150" t="e" cm="1">
        <f t="array" ref="CP1332">INDEX($K:$P,ROW(),MATCH(CP$3,$K$2:$P$2,0))</f>
        <v>#N/A</v>
      </c>
      <c r="CQ1332" s="150" t="e" cm="1">
        <f t="array" ref="CQ1332">INDEX($K:$P,ROW(),MATCH(CQ$3,$K$2:$P$2,0))</f>
        <v>#N/A</v>
      </c>
      <c r="CR1332" s="150" t="e" cm="1">
        <f t="array" ref="CR1332">INDEX($K:$P,ROW(),MATCH(CR$3,$K$2:$P$2,0))</f>
        <v>#N/A</v>
      </c>
      <c r="CS1332" s="150" t="e" cm="1">
        <f t="array" ref="CS1332">INDEX($K:$P,ROW(),MATCH(CS$3,$K$2:$P$2,0))</f>
        <v>#N/A</v>
      </c>
      <c r="CT1332" s="150" t="e" cm="1">
        <f t="array" ref="CT1332">INDEX($K:$P,ROW(),MATCH(CT$3,$K$2:$P$2,0))</f>
        <v>#N/A</v>
      </c>
      <c r="CU1332" s="150" t="e" cm="1">
        <f t="array" ref="CU1332">INDEX($K:$P,ROW(),MATCH(CU$3,$K$2:$P$2,0))</f>
        <v>#N/A</v>
      </c>
      <c r="CV1332" s="150" t="e" cm="1">
        <f t="array" ref="CV1332">INDEX($K:$P,ROW(),MATCH(CV$3,$K$2:$P$2,0))</f>
        <v>#N/A</v>
      </c>
      <c r="CW1332" s="150" t="e" cm="1">
        <f t="array" ref="CW1332">INDEX($K:$P,ROW(),MATCH(CW$3,$K$2:$P$2,0))</f>
        <v>#N/A</v>
      </c>
      <c r="CX1332" s="150" t="e" cm="1">
        <f t="array" ref="CX1332">INDEX($K:$P,ROW(),MATCH(CX$3,$K$2:$P$2,0))</f>
        <v>#N/A</v>
      </c>
      <c r="CY1332" s="150" t="e" cm="1">
        <f t="array" ref="CY1332">INDEX($K:$P,ROW(),MATCH(CY$3,$K$2:$P$2,0))</f>
        <v>#N/A</v>
      </c>
      <c r="CZ1332" s="150" t="e" cm="1">
        <f t="array" ref="CZ1332">INDEX($K:$P,ROW(),MATCH(CZ$3,$K$2:$P$2,0))</f>
        <v>#N/A</v>
      </c>
      <c r="DA1332" s="150" t="e" cm="1">
        <f t="array" ref="DA1332">INDEX($K:$P,ROW(),MATCH(DA$3,$K$2:$P$2,0))</f>
        <v>#N/A</v>
      </c>
      <c r="DB1332" s="150" t="e" cm="1">
        <f t="array" ref="DB1332">INDEX($K:$P,ROW(),MATCH(DB$3,$K$2:$P$2,0))</f>
        <v>#N/A</v>
      </c>
      <c r="DC1332" s="150" t="e" cm="1">
        <f t="array" ref="DC1332">INDEX($K:$P,ROW(),MATCH(DC$3,$K$2:$P$2,0))</f>
        <v>#N/A</v>
      </c>
      <c r="DD1332" s="150" t="e" cm="1">
        <f t="array" ref="DD1332">INDEX($K:$P,ROW(),MATCH(DD$3,$K$2:$P$2,0))</f>
        <v>#N/A</v>
      </c>
      <c r="DE1332" s="150" t="e" cm="1">
        <f t="array" ref="DE1332">INDEX($K:$P,ROW(),MATCH(DE$3,$K$2:$P$2,0))</f>
        <v>#N/A</v>
      </c>
      <c r="DF1332" s="150" t="e" cm="1">
        <f t="array" ref="DF1332">INDEX($K:$P,ROW(),MATCH(DF$3,$K$2:$P$2,0))</f>
        <v>#N/A</v>
      </c>
      <c r="DG1332" s="150" t="e" cm="1">
        <f t="array" ref="DG1332">INDEX($K:$P,ROW(),MATCH(DG$3,$K$2:$P$2,0))</f>
        <v>#N/A</v>
      </c>
      <c r="DH1332" s="150" t="e" cm="1">
        <f t="array" ref="DH1332">INDEX($K:$P,ROW(),MATCH(DH$3,$K$2:$P$2,0))</f>
        <v>#N/A</v>
      </c>
      <c r="DI1332" s="150" t="e" cm="1">
        <f t="array" ref="DI1332">INDEX($K:$P,ROW(),MATCH(DI$3,$K$2:$P$2,0))</f>
        <v>#N/A</v>
      </c>
      <c r="DJ1332" s="150" t="e" cm="1">
        <f t="array" ref="DJ1332">INDEX($K:$P,ROW(),MATCH(DJ$3,$K$2:$P$2,0))</f>
        <v>#N/A</v>
      </c>
      <c r="DK1332" s="150" t="e" cm="1">
        <f t="array" ref="DK1332">INDEX($K:$P,ROW(),MATCH(DK$3,$K$2:$P$2,0))</f>
        <v>#N/A</v>
      </c>
      <c r="DL1332" s="150" t="e" cm="1">
        <f t="array" ref="DL1332">INDEX($K:$P,ROW(),MATCH(DL$3,$K$2:$P$2,0))</f>
        <v>#N/A</v>
      </c>
    </row>
    <row r="1333" spans="1:116" x14ac:dyDescent="0.4">
      <c r="D1333" t="s">
        <v>773</v>
      </c>
      <c r="E1333" s="8" t="str">
        <f t="shared" si="1720"/>
        <v>1333 SUB-S</v>
      </c>
      <c r="S1333" s="72"/>
      <c r="T1333" s="72"/>
      <c r="U1333" s="72"/>
      <c r="V1333" s="72"/>
      <c r="W1333" s="72"/>
      <c r="X1333" s="72"/>
      <c r="Y1333" s="72"/>
      <c r="Z1333" s="72"/>
      <c r="AA1333" s="72"/>
      <c r="AB1333" s="72"/>
      <c r="AC1333" s="72"/>
      <c r="AD1333" s="72"/>
      <c r="AE1333" s="72"/>
      <c r="AF1333" s="72"/>
      <c r="AG1333" s="72"/>
      <c r="AH1333" s="72"/>
      <c r="AI1333" s="72"/>
      <c r="AJ1333" s="72"/>
      <c r="AK1333" s="72"/>
      <c r="AL1333" s="72"/>
      <c r="AM1333" s="72"/>
      <c r="AN1333" s="72"/>
      <c r="AO1333" s="72"/>
      <c r="AP1333" s="72"/>
      <c r="AQ1333" s="72"/>
      <c r="AR1333" s="72"/>
      <c r="AS1333" s="72"/>
      <c r="AT1333" s="72"/>
      <c r="AU1333" s="72"/>
      <c r="AV1333" s="72"/>
      <c r="AW1333" s="72"/>
      <c r="AX1333" s="72"/>
      <c r="AY1333" s="72"/>
      <c r="AZ1333" s="72"/>
      <c r="BA1333" s="72"/>
      <c r="BB1333" s="72"/>
      <c r="BC1333" s="72"/>
      <c r="BD1333" s="72"/>
      <c r="BE1333" s="72"/>
      <c r="BF1333" s="72"/>
      <c r="BG1333" s="72"/>
      <c r="BH1333" s="72"/>
      <c r="BI1333" s="72"/>
      <c r="BJ1333" s="72"/>
      <c r="BK1333" s="72"/>
      <c r="BL1333" s="72"/>
      <c r="BM1333" s="72"/>
      <c r="BN1333" s="72"/>
      <c r="BO1333" s="72"/>
      <c r="BP1333" s="72"/>
      <c r="BQ1333" s="72"/>
      <c r="BR1333" s="72"/>
      <c r="BS1333" s="72"/>
      <c r="BT1333" s="72"/>
      <c r="BU1333" s="72"/>
      <c r="BV1333" s="72"/>
      <c r="BW1333" s="72"/>
      <c r="BX1333" s="72"/>
      <c r="BY1333" s="72"/>
      <c r="BZ1333" s="72"/>
      <c r="CA1333" s="72"/>
      <c r="CB1333" s="72"/>
      <c r="CC1333" s="72"/>
      <c r="CD1333" s="72"/>
      <c r="CE1333" s="72"/>
      <c r="CF1333" s="72"/>
      <c r="CG1333" s="72"/>
      <c r="CH1333" s="72"/>
      <c r="CI1333" s="72"/>
      <c r="CJ1333" s="72"/>
      <c r="CK1333" s="72"/>
      <c r="CL1333" s="72"/>
      <c r="CO1333" s="72"/>
      <c r="CP1333" s="72"/>
      <c r="CQ1333" s="72"/>
      <c r="CR1333" s="72"/>
      <c r="CS1333" s="72"/>
      <c r="CT1333" s="72"/>
      <c r="CU1333" s="72"/>
      <c r="CV1333" s="72"/>
      <c r="CW1333" s="72"/>
      <c r="CX1333" s="72"/>
      <c r="CY1333" s="72"/>
      <c r="CZ1333" s="72"/>
      <c r="DA1333" s="72"/>
      <c r="DB1333" s="72"/>
      <c r="DC1333" s="72"/>
      <c r="DD1333" s="72"/>
      <c r="DE1333" s="72"/>
      <c r="DF1333" s="72"/>
      <c r="DG1333" s="72"/>
      <c r="DH1333" s="72"/>
      <c r="DI1333" s="72"/>
      <c r="DJ1333" s="72"/>
      <c r="DK1333" s="72"/>
      <c r="DL1333" s="72"/>
    </row>
    <row r="1334" spans="1:116" x14ac:dyDescent="0.4">
      <c r="B1334" s="6"/>
      <c r="C1334" s="6"/>
      <c r="D1334" t="s">
        <v>773</v>
      </c>
      <c r="E1334" s="8" t="str">
        <f t="shared" si="1720"/>
        <v>1334 SUB-S</v>
      </c>
      <c r="G1334" s="95" t="s">
        <v>444</v>
      </c>
      <c r="H1334" s="12"/>
      <c r="I1334" s="60"/>
      <c r="J1334" s="60"/>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N1334" s="60"/>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c r="DK1334" s="72"/>
      <c r="DL1334" s="72"/>
    </row>
    <row r="1335" spans="1:116" x14ac:dyDescent="0.4">
      <c r="B1335" s="6"/>
      <c r="C1335" s="6"/>
      <c r="D1335" t="s">
        <v>773</v>
      </c>
      <c r="E1335" s="8" t="str">
        <f t="shared" si="1720"/>
        <v>1335 SUB-S</v>
      </c>
      <c r="G1335" s="158" t="s">
        <v>71</v>
      </c>
      <c r="K1335" s="15">
        <f>SUMIF($4:$4,K$2-1,1333:1333)</f>
        <v>0</v>
      </c>
      <c r="L1335" s="15">
        <f ca="1">K1339</f>
        <v>11400</v>
      </c>
      <c r="M1335" s="15">
        <f ca="1">L1339</f>
        <v>22800</v>
      </c>
      <c r="N1335" s="15">
        <f ca="1">M1339</f>
        <v>34200</v>
      </c>
      <c r="O1335" s="15">
        <f ca="1">N1339</f>
        <v>45600</v>
      </c>
      <c r="P1335" s="15">
        <f ca="1">O1339</f>
        <v>57000</v>
      </c>
      <c r="R1335" s="15"/>
      <c r="S1335" s="76">
        <f t="shared" ref="S1335" si="1721">R1339</f>
        <v>0</v>
      </c>
      <c r="T1335" s="76">
        <f t="shared" ref="T1335:AY1335" ca="1" si="1722">S1339</f>
        <v>950</v>
      </c>
      <c r="U1335" s="76">
        <f t="shared" ca="1" si="1722"/>
        <v>1900</v>
      </c>
      <c r="V1335" s="76">
        <f t="shared" ca="1" si="1722"/>
        <v>2850</v>
      </c>
      <c r="W1335" s="76">
        <f t="shared" ca="1" si="1722"/>
        <v>3800</v>
      </c>
      <c r="X1335" s="76">
        <f t="shared" ca="1" si="1722"/>
        <v>4750</v>
      </c>
      <c r="Y1335" s="76">
        <f t="shared" ca="1" si="1722"/>
        <v>5700</v>
      </c>
      <c r="Z1335" s="76">
        <f t="shared" ca="1" si="1722"/>
        <v>6650</v>
      </c>
      <c r="AA1335" s="76">
        <f t="shared" ca="1" si="1722"/>
        <v>7600</v>
      </c>
      <c r="AB1335" s="76">
        <f t="shared" ca="1" si="1722"/>
        <v>8550</v>
      </c>
      <c r="AC1335" s="76">
        <f t="shared" ca="1" si="1722"/>
        <v>9500</v>
      </c>
      <c r="AD1335" s="76">
        <f t="shared" ca="1" si="1722"/>
        <v>10450</v>
      </c>
      <c r="AE1335" s="76">
        <f t="shared" ca="1" si="1722"/>
        <v>11400</v>
      </c>
      <c r="AF1335" s="76">
        <f t="shared" ca="1" si="1722"/>
        <v>12350</v>
      </c>
      <c r="AG1335" s="76">
        <f t="shared" ca="1" si="1722"/>
        <v>13300</v>
      </c>
      <c r="AH1335" s="76">
        <f t="shared" ca="1" si="1722"/>
        <v>14250</v>
      </c>
      <c r="AI1335" s="76">
        <f t="shared" ca="1" si="1722"/>
        <v>15200</v>
      </c>
      <c r="AJ1335" s="76">
        <f t="shared" ca="1" si="1722"/>
        <v>16150</v>
      </c>
      <c r="AK1335" s="76">
        <f t="shared" ca="1" si="1722"/>
        <v>17100</v>
      </c>
      <c r="AL1335" s="76">
        <f t="shared" ca="1" si="1722"/>
        <v>18050</v>
      </c>
      <c r="AM1335" s="76">
        <f t="shared" ca="1" si="1722"/>
        <v>19000</v>
      </c>
      <c r="AN1335" s="76">
        <f t="shared" ca="1" si="1722"/>
        <v>19950</v>
      </c>
      <c r="AO1335" s="76">
        <f t="shared" ca="1" si="1722"/>
        <v>20900</v>
      </c>
      <c r="AP1335" s="76">
        <f t="shared" ca="1" si="1722"/>
        <v>21850</v>
      </c>
      <c r="AQ1335" s="76">
        <f t="shared" ca="1" si="1722"/>
        <v>22800</v>
      </c>
      <c r="AR1335" s="76">
        <f t="shared" ca="1" si="1722"/>
        <v>23750</v>
      </c>
      <c r="AS1335" s="76">
        <f t="shared" ca="1" si="1722"/>
        <v>24700</v>
      </c>
      <c r="AT1335" s="76">
        <f t="shared" ca="1" si="1722"/>
        <v>25650</v>
      </c>
      <c r="AU1335" s="76">
        <f t="shared" ca="1" si="1722"/>
        <v>26600</v>
      </c>
      <c r="AV1335" s="76">
        <f t="shared" ca="1" si="1722"/>
        <v>27550</v>
      </c>
      <c r="AW1335" s="76">
        <f t="shared" ca="1" si="1722"/>
        <v>28500</v>
      </c>
      <c r="AX1335" s="76">
        <f t="shared" ca="1" si="1722"/>
        <v>29450</v>
      </c>
      <c r="AY1335" s="76">
        <f t="shared" ca="1" si="1722"/>
        <v>30400</v>
      </c>
      <c r="AZ1335" s="76">
        <f t="shared" ref="AZ1335:CE1335" ca="1" si="1723">AY1339</f>
        <v>31350</v>
      </c>
      <c r="BA1335" s="76">
        <f t="shared" ca="1" si="1723"/>
        <v>32300</v>
      </c>
      <c r="BB1335" s="76">
        <f t="shared" ca="1" si="1723"/>
        <v>33250</v>
      </c>
      <c r="BC1335" s="76">
        <f t="shared" ca="1" si="1723"/>
        <v>34200</v>
      </c>
      <c r="BD1335" s="76">
        <f t="shared" ca="1" si="1723"/>
        <v>35150</v>
      </c>
      <c r="BE1335" s="76">
        <f t="shared" ca="1" si="1723"/>
        <v>36100</v>
      </c>
      <c r="BF1335" s="76">
        <f t="shared" ca="1" si="1723"/>
        <v>37050</v>
      </c>
      <c r="BG1335" s="76">
        <f t="shared" ca="1" si="1723"/>
        <v>38000</v>
      </c>
      <c r="BH1335" s="76">
        <f t="shared" ca="1" si="1723"/>
        <v>38950</v>
      </c>
      <c r="BI1335" s="76">
        <f t="shared" ca="1" si="1723"/>
        <v>39900</v>
      </c>
      <c r="BJ1335" s="76">
        <f t="shared" ca="1" si="1723"/>
        <v>40850</v>
      </c>
      <c r="BK1335" s="76">
        <f t="shared" ca="1" si="1723"/>
        <v>41800</v>
      </c>
      <c r="BL1335" s="76">
        <f t="shared" ca="1" si="1723"/>
        <v>42750</v>
      </c>
      <c r="BM1335" s="76">
        <f t="shared" ca="1" si="1723"/>
        <v>43700</v>
      </c>
      <c r="BN1335" s="76">
        <f t="shared" ca="1" si="1723"/>
        <v>44650</v>
      </c>
      <c r="BO1335" s="76">
        <f t="shared" ca="1" si="1723"/>
        <v>45600</v>
      </c>
      <c r="BP1335" s="76">
        <f t="shared" ca="1" si="1723"/>
        <v>46550</v>
      </c>
      <c r="BQ1335" s="76">
        <f t="shared" ca="1" si="1723"/>
        <v>47500</v>
      </c>
      <c r="BR1335" s="76">
        <f t="shared" ca="1" si="1723"/>
        <v>48450</v>
      </c>
      <c r="BS1335" s="76">
        <f t="shared" ca="1" si="1723"/>
        <v>49400</v>
      </c>
      <c r="BT1335" s="76">
        <f t="shared" ca="1" si="1723"/>
        <v>50350</v>
      </c>
      <c r="BU1335" s="76">
        <f t="shared" ca="1" si="1723"/>
        <v>51300</v>
      </c>
      <c r="BV1335" s="76">
        <f t="shared" ca="1" si="1723"/>
        <v>52250</v>
      </c>
      <c r="BW1335" s="76">
        <f t="shared" ca="1" si="1723"/>
        <v>53200</v>
      </c>
      <c r="BX1335" s="76">
        <f t="shared" ca="1" si="1723"/>
        <v>54150</v>
      </c>
      <c r="BY1335" s="76">
        <f t="shared" ca="1" si="1723"/>
        <v>55100</v>
      </c>
      <c r="BZ1335" s="76">
        <f t="shared" ca="1" si="1723"/>
        <v>56050</v>
      </c>
      <c r="CA1335" s="76">
        <f t="shared" ca="1" si="1723"/>
        <v>57000</v>
      </c>
      <c r="CB1335" s="76">
        <f t="shared" ca="1" si="1723"/>
        <v>57950</v>
      </c>
      <c r="CC1335" s="76">
        <f t="shared" ca="1" si="1723"/>
        <v>58900</v>
      </c>
      <c r="CD1335" s="76">
        <f t="shared" ca="1" si="1723"/>
        <v>59850</v>
      </c>
      <c r="CE1335" s="76">
        <f t="shared" ca="1" si="1723"/>
        <v>60800</v>
      </c>
      <c r="CF1335" s="76">
        <f t="shared" ref="CF1335:CL1335" ca="1" si="1724">CE1339</f>
        <v>61750</v>
      </c>
      <c r="CG1335" s="76">
        <f t="shared" ca="1" si="1724"/>
        <v>62700</v>
      </c>
      <c r="CH1335" s="76">
        <f t="shared" ca="1" si="1724"/>
        <v>63650</v>
      </c>
      <c r="CI1335" s="76">
        <f t="shared" ca="1" si="1724"/>
        <v>64600</v>
      </c>
      <c r="CJ1335" s="76">
        <f t="shared" ca="1" si="1724"/>
        <v>65550</v>
      </c>
      <c r="CK1335" s="76">
        <f t="shared" ca="1" si="1724"/>
        <v>66500</v>
      </c>
      <c r="CL1335" s="76">
        <f t="shared" ca="1" si="1724"/>
        <v>67450</v>
      </c>
      <c r="CO1335" s="76">
        <f t="shared" ref="CO1335:DL1335" si="1725">CN1339</f>
        <v>0</v>
      </c>
      <c r="CP1335" s="76" t="e">
        <f t="shared" ca="1" si="1725"/>
        <v>#N/A</v>
      </c>
      <c r="CQ1335" s="76" t="e">
        <f t="shared" ca="1" si="1725"/>
        <v>#N/A</v>
      </c>
      <c r="CR1335" s="76" t="e">
        <f t="shared" ca="1" si="1725"/>
        <v>#N/A</v>
      </c>
      <c r="CS1335" s="76" t="e">
        <f t="shared" ca="1" si="1725"/>
        <v>#N/A</v>
      </c>
      <c r="CT1335" s="76" t="e">
        <f t="shared" ca="1" si="1725"/>
        <v>#N/A</v>
      </c>
      <c r="CU1335" s="76" t="e">
        <f t="shared" ca="1" si="1725"/>
        <v>#N/A</v>
      </c>
      <c r="CV1335" s="76" t="e">
        <f t="shared" ca="1" si="1725"/>
        <v>#N/A</v>
      </c>
      <c r="CW1335" s="76" t="e">
        <f t="shared" ca="1" si="1725"/>
        <v>#N/A</v>
      </c>
      <c r="CX1335" s="76" t="e">
        <f t="shared" ca="1" si="1725"/>
        <v>#N/A</v>
      </c>
      <c r="CY1335" s="76" t="e">
        <f t="shared" ca="1" si="1725"/>
        <v>#N/A</v>
      </c>
      <c r="CZ1335" s="76" t="e">
        <f t="shared" ca="1" si="1725"/>
        <v>#N/A</v>
      </c>
      <c r="DA1335" s="76" t="e">
        <f t="shared" ca="1" si="1725"/>
        <v>#N/A</v>
      </c>
      <c r="DB1335" s="76" t="e">
        <f t="shared" ca="1" si="1725"/>
        <v>#N/A</v>
      </c>
      <c r="DC1335" s="76" t="e">
        <f t="shared" ca="1" si="1725"/>
        <v>#N/A</v>
      </c>
      <c r="DD1335" s="76" t="e">
        <f t="shared" ca="1" si="1725"/>
        <v>#N/A</v>
      </c>
      <c r="DE1335" s="76" t="e">
        <f t="shared" ca="1" si="1725"/>
        <v>#N/A</v>
      </c>
      <c r="DF1335" s="76" t="e">
        <f t="shared" ca="1" si="1725"/>
        <v>#N/A</v>
      </c>
      <c r="DG1335" s="76" t="e">
        <f t="shared" ca="1" si="1725"/>
        <v>#N/A</v>
      </c>
      <c r="DH1335" s="76" t="e">
        <f t="shared" ca="1" si="1725"/>
        <v>#N/A</v>
      </c>
      <c r="DI1335" s="76" t="e">
        <f t="shared" ca="1" si="1725"/>
        <v>#N/A</v>
      </c>
      <c r="DJ1335" s="76" t="e">
        <f t="shared" ca="1" si="1725"/>
        <v>#N/A</v>
      </c>
      <c r="DK1335" s="76" t="e">
        <f t="shared" ca="1" si="1725"/>
        <v>#N/A</v>
      </c>
      <c r="DL1335" s="76" t="e">
        <f t="shared" ca="1" si="1725"/>
        <v>#N/A</v>
      </c>
    </row>
    <row r="1336" spans="1:116" x14ac:dyDescent="0.4">
      <c r="B1336" s="6"/>
      <c r="C1336" s="6"/>
      <c r="D1336" t="s">
        <v>773</v>
      </c>
      <c r="E1336" s="8" t="str">
        <f t="shared" si="1720"/>
        <v>1336 SUB-S</v>
      </c>
      <c r="G1336" s="158" t="s">
        <v>72</v>
      </c>
      <c r="K1336" s="402">
        <f ca="1">SUMIF($3:$3,K$2,1336:1336)</f>
        <v>12000</v>
      </c>
      <c r="L1336" s="402">
        <f t="shared" ref="L1336:P1336" ca="1" si="1726">SUMIF($3:$3,L$2,1336:1336)</f>
        <v>12000</v>
      </c>
      <c r="M1336" s="402">
        <f t="shared" ca="1" si="1726"/>
        <v>12000</v>
      </c>
      <c r="N1336" s="402">
        <f t="shared" ca="1" si="1726"/>
        <v>12000</v>
      </c>
      <c r="O1336" s="402">
        <f t="shared" ca="1" si="1726"/>
        <v>12000</v>
      </c>
      <c r="P1336" s="402">
        <f t="shared" ca="1" si="1726"/>
        <v>12000</v>
      </c>
      <c r="R1336" s="15"/>
      <c r="S1336" s="76" cm="1">
        <f t="array" aca="1" ref="S1336" ca="1">INDIRECT(S1325)*S1332</f>
        <v>1000</v>
      </c>
      <c r="T1336" s="76" cm="1">
        <f t="array" aca="1" ref="T1336" ca="1">INDIRECT(T1325)*T1332</f>
        <v>1000</v>
      </c>
      <c r="U1336" s="76" cm="1">
        <f t="array" aca="1" ref="U1336" ca="1">INDIRECT(U1325)*U1332</f>
        <v>1000</v>
      </c>
      <c r="V1336" s="76" cm="1">
        <f t="array" aca="1" ref="V1336" ca="1">INDIRECT(V1325)*V1332</f>
        <v>1000</v>
      </c>
      <c r="W1336" s="76" cm="1">
        <f t="array" aca="1" ref="W1336" ca="1">INDIRECT(W1325)*W1332</f>
        <v>1000</v>
      </c>
      <c r="X1336" s="76" cm="1">
        <f t="array" aca="1" ref="X1336" ca="1">INDIRECT(X1325)*X1332</f>
        <v>1000</v>
      </c>
      <c r="Y1336" s="76" cm="1">
        <f t="array" aca="1" ref="Y1336" ca="1">INDIRECT(Y1325)*Y1332</f>
        <v>1000</v>
      </c>
      <c r="Z1336" s="76" cm="1">
        <f t="array" aca="1" ref="Z1336" ca="1">INDIRECT(Z1325)*Z1332</f>
        <v>1000</v>
      </c>
      <c r="AA1336" s="76" cm="1">
        <f t="array" aca="1" ref="AA1336" ca="1">INDIRECT(AA1325)*AA1332</f>
        <v>1000</v>
      </c>
      <c r="AB1336" s="76" cm="1">
        <f t="array" aca="1" ref="AB1336" ca="1">INDIRECT(AB1325)*AB1332</f>
        <v>1000</v>
      </c>
      <c r="AC1336" s="76" cm="1">
        <f t="array" aca="1" ref="AC1336" ca="1">INDIRECT(AC1325)*AC1332</f>
        <v>1000</v>
      </c>
      <c r="AD1336" s="76" cm="1">
        <f t="array" aca="1" ref="AD1336" ca="1">INDIRECT(AD1325)*AD1332</f>
        <v>1000</v>
      </c>
      <c r="AE1336" s="76" cm="1">
        <f t="array" aca="1" ref="AE1336" ca="1">INDIRECT(AE1325)*AE1332</f>
        <v>1000</v>
      </c>
      <c r="AF1336" s="76" cm="1">
        <f t="array" aca="1" ref="AF1336" ca="1">INDIRECT(AF1325)*AF1332</f>
        <v>1000</v>
      </c>
      <c r="AG1336" s="76" cm="1">
        <f t="array" aca="1" ref="AG1336" ca="1">INDIRECT(AG1325)*AG1332</f>
        <v>1000</v>
      </c>
      <c r="AH1336" s="76" cm="1">
        <f t="array" aca="1" ref="AH1336" ca="1">INDIRECT(AH1325)*AH1332</f>
        <v>1000</v>
      </c>
      <c r="AI1336" s="76" cm="1">
        <f t="array" aca="1" ref="AI1336" ca="1">INDIRECT(AI1325)*AI1332</f>
        <v>1000</v>
      </c>
      <c r="AJ1336" s="76" cm="1">
        <f t="array" aca="1" ref="AJ1336" ca="1">INDIRECT(AJ1325)*AJ1332</f>
        <v>1000</v>
      </c>
      <c r="AK1336" s="76" cm="1">
        <f t="array" aca="1" ref="AK1336" ca="1">INDIRECT(AK1325)*AK1332</f>
        <v>1000</v>
      </c>
      <c r="AL1336" s="76" cm="1">
        <f t="array" aca="1" ref="AL1336" ca="1">INDIRECT(AL1325)*AL1332</f>
        <v>1000</v>
      </c>
      <c r="AM1336" s="76" cm="1">
        <f t="array" aca="1" ref="AM1336" ca="1">INDIRECT(AM1325)*AM1332</f>
        <v>1000</v>
      </c>
      <c r="AN1336" s="76" cm="1">
        <f t="array" aca="1" ref="AN1336" ca="1">INDIRECT(AN1325)*AN1332</f>
        <v>1000</v>
      </c>
      <c r="AO1336" s="76" cm="1">
        <f t="array" aca="1" ref="AO1336" ca="1">INDIRECT(AO1325)*AO1332</f>
        <v>1000</v>
      </c>
      <c r="AP1336" s="76" cm="1">
        <f t="array" aca="1" ref="AP1336" ca="1">INDIRECT(AP1325)*AP1332</f>
        <v>1000</v>
      </c>
      <c r="AQ1336" s="76" cm="1">
        <f t="array" aca="1" ref="AQ1336" ca="1">INDIRECT(AQ1325)*AQ1332</f>
        <v>1000</v>
      </c>
      <c r="AR1336" s="76" cm="1">
        <f t="array" aca="1" ref="AR1336" ca="1">INDIRECT(AR1325)*AR1332</f>
        <v>1000</v>
      </c>
      <c r="AS1336" s="76" cm="1">
        <f t="array" aca="1" ref="AS1336" ca="1">INDIRECT(AS1325)*AS1332</f>
        <v>1000</v>
      </c>
      <c r="AT1336" s="76" cm="1">
        <f t="array" aca="1" ref="AT1336" ca="1">INDIRECT(AT1325)*AT1332</f>
        <v>1000</v>
      </c>
      <c r="AU1336" s="76" cm="1">
        <f t="array" aca="1" ref="AU1336" ca="1">INDIRECT(AU1325)*AU1332</f>
        <v>1000</v>
      </c>
      <c r="AV1336" s="76" cm="1">
        <f t="array" aca="1" ref="AV1336" ca="1">INDIRECT(AV1325)*AV1332</f>
        <v>1000</v>
      </c>
      <c r="AW1336" s="76" cm="1">
        <f t="array" aca="1" ref="AW1336" ca="1">INDIRECT(AW1325)*AW1332</f>
        <v>1000</v>
      </c>
      <c r="AX1336" s="76" cm="1">
        <f t="array" aca="1" ref="AX1336" ca="1">INDIRECT(AX1325)*AX1332</f>
        <v>1000</v>
      </c>
      <c r="AY1336" s="76" cm="1">
        <f t="array" aca="1" ref="AY1336" ca="1">INDIRECT(AY1325)*AY1332</f>
        <v>1000</v>
      </c>
      <c r="AZ1336" s="76" cm="1">
        <f t="array" aca="1" ref="AZ1336" ca="1">INDIRECT(AZ1325)*AZ1332</f>
        <v>1000</v>
      </c>
      <c r="BA1336" s="76" cm="1">
        <f t="array" aca="1" ref="BA1336" ca="1">INDIRECT(BA1325)*BA1332</f>
        <v>1000</v>
      </c>
      <c r="BB1336" s="76" cm="1">
        <f t="array" aca="1" ref="BB1336" ca="1">INDIRECT(BB1325)*BB1332</f>
        <v>1000</v>
      </c>
      <c r="BC1336" s="76" cm="1">
        <f t="array" aca="1" ref="BC1336" ca="1">INDIRECT(BC1325)*BC1332</f>
        <v>1000</v>
      </c>
      <c r="BD1336" s="76" cm="1">
        <f t="array" aca="1" ref="BD1336" ca="1">INDIRECT(BD1325)*BD1332</f>
        <v>1000</v>
      </c>
      <c r="BE1336" s="76" cm="1">
        <f t="array" aca="1" ref="BE1336" ca="1">INDIRECT(BE1325)*BE1332</f>
        <v>1000</v>
      </c>
      <c r="BF1336" s="76" cm="1">
        <f t="array" aca="1" ref="BF1336" ca="1">INDIRECT(BF1325)*BF1332</f>
        <v>1000</v>
      </c>
      <c r="BG1336" s="76" cm="1">
        <f t="array" aca="1" ref="BG1336" ca="1">INDIRECT(BG1325)*BG1332</f>
        <v>1000</v>
      </c>
      <c r="BH1336" s="76" cm="1">
        <f t="array" aca="1" ref="BH1336" ca="1">INDIRECT(BH1325)*BH1332</f>
        <v>1000</v>
      </c>
      <c r="BI1336" s="76" cm="1">
        <f t="array" aca="1" ref="BI1336" ca="1">INDIRECT(BI1325)*BI1332</f>
        <v>1000</v>
      </c>
      <c r="BJ1336" s="76" cm="1">
        <f t="array" aca="1" ref="BJ1336" ca="1">INDIRECT(BJ1325)*BJ1332</f>
        <v>1000</v>
      </c>
      <c r="BK1336" s="76" cm="1">
        <f t="array" aca="1" ref="BK1336" ca="1">INDIRECT(BK1325)*BK1332</f>
        <v>1000</v>
      </c>
      <c r="BL1336" s="76" cm="1">
        <f t="array" aca="1" ref="BL1336" ca="1">INDIRECT(BL1325)*BL1332</f>
        <v>1000</v>
      </c>
      <c r="BM1336" s="76" cm="1">
        <f t="array" aca="1" ref="BM1336" ca="1">INDIRECT(BM1325)*BM1332</f>
        <v>1000</v>
      </c>
      <c r="BN1336" s="76" cm="1">
        <f t="array" aca="1" ref="BN1336" ca="1">INDIRECT(BN1325)*BN1332</f>
        <v>1000</v>
      </c>
      <c r="BO1336" s="76" cm="1">
        <f t="array" aca="1" ref="BO1336" ca="1">INDIRECT(BO1325)*BO1332</f>
        <v>1000</v>
      </c>
      <c r="BP1336" s="76" cm="1">
        <f t="array" aca="1" ref="BP1336" ca="1">INDIRECT(BP1325)*BP1332</f>
        <v>1000</v>
      </c>
      <c r="BQ1336" s="76" cm="1">
        <f t="array" aca="1" ref="BQ1336" ca="1">INDIRECT(BQ1325)*BQ1332</f>
        <v>1000</v>
      </c>
      <c r="BR1336" s="76" cm="1">
        <f t="array" aca="1" ref="BR1336" ca="1">INDIRECT(BR1325)*BR1332</f>
        <v>1000</v>
      </c>
      <c r="BS1336" s="76" cm="1">
        <f t="array" aca="1" ref="BS1336" ca="1">INDIRECT(BS1325)*BS1332</f>
        <v>1000</v>
      </c>
      <c r="BT1336" s="76" cm="1">
        <f t="array" aca="1" ref="BT1336" ca="1">INDIRECT(BT1325)*BT1332</f>
        <v>1000</v>
      </c>
      <c r="BU1336" s="76" cm="1">
        <f t="array" aca="1" ref="BU1336" ca="1">INDIRECT(BU1325)*BU1332</f>
        <v>1000</v>
      </c>
      <c r="BV1336" s="76" cm="1">
        <f t="array" aca="1" ref="BV1336" ca="1">INDIRECT(BV1325)*BV1332</f>
        <v>1000</v>
      </c>
      <c r="BW1336" s="76" cm="1">
        <f t="array" aca="1" ref="BW1336" ca="1">INDIRECT(BW1325)*BW1332</f>
        <v>1000</v>
      </c>
      <c r="BX1336" s="76" cm="1">
        <f t="array" aca="1" ref="BX1336" ca="1">INDIRECT(BX1325)*BX1332</f>
        <v>1000</v>
      </c>
      <c r="BY1336" s="76" cm="1">
        <f t="array" aca="1" ref="BY1336" ca="1">INDIRECT(BY1325)*BY1332</f>
        <v>1000</v>
      </c>
      <c r="BZ1336" s="76" cm="1">
        <f t="array" aca="1" ref="BZ1336" ca="1">INDIRECT(BZ1325)*BZ1332</f>
        <v>1000</v>
      </c>
      <c r="CA1336" s="76" cm="1">
        <f t="array" aca="1" ref="CA1336" ca="1">INDIRECT(CA1325)*CA1332</f>
        <v>1000</v>
      </c>
      <c r="CB1336" s="76" cm="1">
        <f t="array" aca="1" ref="CB1336" ca="1">INDIRECT(CB1325)*CB1332</f>
        <v>1000</v>
      </c>
      <c r="CC1336" s="76" cm="1">
        <f t="array" aca="1" ref="CC1336" ca="1">INDIRECT(CC1325)*CC1332</f>
        <v>1000</v>
      </c>
      <c r="CD1336" s="76" cm="1">
        <f t="array" aca="1" ref="CD1336" ca="1">INDIRECT(CD1325)*CD1332</f>
        <v>1000</v>
      </c>
      <c r="CE1336" s="76" cm="1">
        <f t="array" aca="1" ref="CE1336" ca="1">INDIRECT(CE1325)*CE1332</f>
        <v>1000</v>
      </c>
      <c r="CF1336" s="76" cm="1">
        <f t="array" aca="1" ref="CF1336" ca="1">INDIRECT(CF1325)*CF1332</f>
        <v>1000</v>
      </c>
      <c r="CG1336" s="76" cm="1">
        <f t="array" aca="1" ref="CG1336" ca="1">INDIRECT(CG1325)*CG1332</f>
        <v>1000</v>
      </c>
      <c r="CH1336" s="76" cm="1">
        <f t="array" aca="1" ref="CH1336" ca="1">INDIRECT(CH1325)*CH1332</f>
        <v>1000</v>
      </c>
      <c r="CI1336" s="76" cm="1">
        <f t="array" aca="1" ref="CI1336" ca="1">INDIRECT(CI1325)*CI1332</f>
        <v>1000</v>
      </c>
      <c r="CJ1336" s="76" cm="1">
        <f t="array" aca="1" ref="CJ1336" ca="1">INDIRECT(CJ1325)*CJ1332</f>
        <v>1000</v>
      </c>
      <c r="CK1336" s="76" cm="1">
        <f t="array" aca="1" ref="CK1336" ca="1">INDIRECT(CK1325)*CK1332</f>
        <v>1000</v>
      </c>
      <c r="CL1336" s="76" cm="1">
        <f t="array" aca="1" ref="CL1336" ca="1">INDIRECT(CL1325)*CL1332</f>
        <v>1000</v>
      </c>
      <c r="CO1336" s="76" t="e" cm="1">
        <f t="array" aca="1" ref="CO1336" ca="1">INDIRECT(CO1325)*CO1332</f>
        <v>#N/A</v>
      </c>
      <c r="CP1336" s="76" t="e" cm="1">
        <f t="array" aca="1" ref="CP1336" ca="1">INDIRECT(CP1325)*CP1332</f>
        <v>#N/A</v>
      </c>
      <c r="CQ1336" s="76" t="e" cm="1">
        <f t="array" aca="1" ref="CQ1336" ca="1">INDIRECT(CQ1325)*CQ1332</f>
        <v>#N/A</v>
      </c>
      <c r="CR1336" s="76" t="e" cm="1">
        <f t="array" aca="1" ref="CR1336" ca="1">INDIRECT(CR1325)*CR1332</f>
        <v>#N/A</v>
      </c>
      <c r="CS1336" s="76" t="e" cm="1">
        <f t="array" aca="1" ref="CS1336" ca="1">INDIRECT(CS1325)*CS1332</f>
        <v>#N/A</v>
      </c>
      <c r="CT1336" s="76" t="e" cm="1">
        <f t="array" aca="1" ref="CT1336" ca="1">INDIRECT(CT1325)*CT1332</f>
        <v>#N/A</v>
      </c>
      <c r="CU1336" s="76" t="e" cm="1">
        <f t="array" aca="1" ref="CU1336" ca="1">INDIRECT(CU1325)*CU1332</f>
        <v>#N/A</v>
      </c>
      <c r="CV1336" s="76" t="e" cm="1">
        <f t="array" aca="1" ref="CV1336" ca="1">INDIRECT(CV1325)*CV1332</f>
        <v>#N/A</v>
      </c>
      <c r="CW1336" s="76" t="e" cm="1">
        <f t="array" aca="1" ref="CW1336" ca="1">INDIRECT(CW1325)*CW1332</f>
        <v>#N/A</v>
      </c>
      <c r="CX1336" s="76" t="e" cm="1">
        <f t="array" aca="1" ref="CX1336" ca="1">INDIRECT(CX1325)*CX1332</f>
        <v>#N/A</v>
      </c>
      <c r="CY1336" s="76" t="e" cm="1">
        <f t="array" aca="1" ref="CY1336" ca="1">INDIRECT(CY1325)*CY1332</f>
        <v>#N/A</v>
      </c>
      <c r="CZ1336" s="76" t="e" cm="1">
        <f t="array" aca="1" ref="CZ1336" ca="1">INDIRECT(CZ1325)*CZ1332</f>
        <v>#N/A</v>
      </c>
      <c r="DA1336" s="76" t="e" cm="1">
        <f t="array" aca="1" ref="DA1336" ca="1">INDIRECT(DA1325)*DA1332</f>
        <v>#N/A</v>
      </c>
      <c r="DB1336" s="76" t="e" cm="1">
        <f t="array" aca="1" ref="DB1336" ca="1">INDIRECT(DB1325)*DB1332</f>
        <v>#N/A</v>
      </c>
      <c r="DC1336" s="76" t="e" cm="1">
        <f t="array" aca="1" ref="DC1336" ca="1">INDIRECT(DC1325)*DC1332</f>
        <v>#N/A</v>
      </c>
      <c r="DD1336" s="76" t="e" cm="1">
        <f t="array" aca="1" ref="DD1336" ca="1">INDIRECT(DD1325)*DD1332</f>
        <v>#N/A</v>
      </c>
      <c r="DE1336" s="76" t="e" cm="1">
        <f t="array" aca="1" ref="DE1336" ca="1">INDIRECT(DE1325)*DE1332</f>
        <v>#N/A</v>
      </c>
      <c r="DF1336" s="76" t="e" cm="1">
        <f t="array" aca="1" ref="DF1336" ca="1">INDIRECT(DF1325)*DF1332</f>
        <v>#N/A</v>
      </c>
      <c r="DG1336" s="76" t="e" cm="1">
        <f t="array" aca="1" ref="DG1336" ca="1">INDIRECT(DG1325)*DG1332</f>
        <v>#N/A</v>
      </c>
      <c r="DH1336" s="76" t="e" cm="1">
        <f t="array" aca="1" ref="DH1336" ca="1">INDIRECT(DH1325)*DH1332</f>
        <v>#N/A</v>
      </c>
      <c r="DI1336" s="76" t="e" cm="1">
        <f t="array" aca="1" ref="DI1336" ca="1">INDIRECT(DI1325)*DI1332</f>
        <v>#N/A</v>
      </c>
      <c r="DJ1336" s="76" t="e" cm="1">
        <f t="array" aca="1" ref="DJ1336" ca="1">INDIRECT(DJ1325)*DJ1332</f>
        <v>#N/A</v>
      </c>
      <c r="DK1336" s="76" t="e" cm="1">
        <f t="array" aca="1" ref="DK1336" ca="1">INDIRECT(DK1325)*DK1332</f>
        <v>#N/A</v>
      </c>
      <c r="DL1336" s="76" t="e" cm="1">
        <f t="array" aca="1" ref="DL1336" ca="1">INDIRECT(DL1325)*DL1332</f>
        <v>#N/A</v>
      </c>
    </row>
    <row r="1337" spans="1:116" x14ac:dyDescent="0.4">
      <c r="B1337" t="str">
        <f>E1337</f>
        <v>1337 SUB-S</v>
      </c>
      <c r="D1337" t="s">
        <v>773</v>
      </c>
      <c r="E1337" s="8" t="str">
        <f t="shared" si="1720"/>
        <v>1337 SUB-S</v>
      </c>
      <c r="G1337" s="158" t="s">
        <v>73</v>
      </c>
      <c r="H1337" s="12"/>
      <c r="I1337" s="60"/>
      <c r="J1337" s="60"/>
      <c r="K1337" s="403">
        <v>0.05</v>
      </c>
      <c r="L1337" s="403">
        <v>0.05</v>
      </c>
      <c r="M1337" s="403">
        <v>0.05</v>
      </c>
      <c r="N1337" s="403">
        <v>0.05</v>
      </c>
      <c r="O1337" s="403">
        <v>0.05</v>
      </c>
      <c r="P1337" s="403">
        <v>0.05</v>
      </c>
      <c r="R1337" s="20"/>
      <c r="S1337" s="150" cm="1">
        <f t="array" ref="S1337">INDEX($K:$P,ROW(),MATCH(S$3,$K$2:$P$2,0))</f>
        <v>0.05</v>
      </c>
      <c r="T1337" s="150" cm="1">
        <f t="array" ref="T1337">INDEX($K:$P,ROW(),MATCH(T$3,$K$2:$P$2,0))</f>
        <v>0.05</v>
      </c>
      <c r="U1337" s="150" cm="1">
        <f t="array" ref="U1337">INDEX($K:$P,ROW(),MATCH(U$3,$K$2:$P$2,0))</f>
        <v>0.05</v>
      </c>
      <c r="V1337" s="150" cm="1">
        <f t="array" ref="V1337">INDEX($K:$P,ROW(),MATCH(V$3,$K$2:$P$2,0))</f>
        <v>0.05</v>
      </c>
      <c r="W1337" s="150" cm="1">
        <f t="array" ref="W1337">INDEX($K:$P,ROW(),MATCH(W$3,$K$2:$P$2,0))</f>
        <v>0.05</v>
      </c>
      <c r="X1337" s="150" cm="1">
        <f t="array" ref="X1337">INDEX($K:$P,ROW(),MATCH(X$3,$K$2:$P$2,0))</f>
        <v>0.05</v>
      </c>
      <c r="Y1337" s="150" cm="1">
        <f t="array" ref="Y1337">INDEX($K:$P,ROW(),MATCH(Y$3,$K$2:$P$2,0))</f>
        <v>0.05</v>
      </c>
      <c r="Z1337" s="150" cm="1">
        <f t="array" ref="Z1337">INDEX($K:$P,ROW(),MATCH(Z$3,$K$2:$P$2,0))</f>
        <v>0.05</v>
      </c>
      <c r="AA1337" s="150" cm="1">
        <f t="array" ref="AA1337">INDEX($K:$P,ROW(),MATCH(AA$3,$K$2:$P$2,0))</f>
        <v>0.05</v>
      </c>
      <c r="AB1337" s="150" cm="1">
        <f t="array" ref="AB1337">INDEX($K:$P,ROW(),MATCH(AB$3,$K$2:$P$2,0))</f>
        <v>0.05</v>
      </c>
      <c r="AC1337" s="150" cm="1">
        <f t="array" ref="AC1337">INDEX($K:$P,ROW(),MATCH(AC$3,$K$2:$P$2,0))</f>
        <v>0.05</v>
      </c>
      <c r="AD1337" s="150" cm="1">
        <f t="array" ref="AD1337">INDEX($K:$P,ROW(),MATCH(AD$3,$K$2:$P$2,0))</f>
        <v>0.05</v>
      </c>
      <c r="AE1337" s="150" cm="1">
        <f t="array" ref="AE1337">INDEX($K:$P,ROW(),MATCH(AE$3,$K$2:$P$2,0))</f>
        <v>0.05</v>
      </c>
      <c r="AF1337" s="150" cm="1">
        <f t="array" ref="AF1337">INDEX($K:$P,ROW(),MATCH(AF$3,$K$2:$P$2,0))</f>
        <v>0.05</v>
      </c>
      <c r="AG1337" s="150" cm="1">
        <f t="array" ref="AG1337">INDEX($K:$P,ROW(),MATCH(AG$3,$K$2:$P$2,0))</f>
        <v>0.05</v>
      </c>
      <c r="AH1337" s="150" cm="1">
        <f t="array" ref="AH1337">INDEX($K:$P,ROW(),MATCH(AH$3,$K$2:$P$2,0))</f>
        <v>0.05</v>
      </c>
      <c r="AI1337" s="150" cm="1">
        <f t="array" ref="AI1337">INDEX($K:$P,ROW(),MATCH(AI$3,$K$2:$P$2,0))</f>
        <v>0.05</v>
      </c>
      <c r="AJ1337" s="150" cm="1">
        <f t="array" ref="AJ1337">INDEX($K:$P,ROW(),MATCH(AJ$3,$K$2:$P$2,0))</f>
        <v>0.05</v>
      </c>
      <c r="AK1337" s="150" cm="1">
        <f t="array" ref="AK1337">INDEX($K:$P,ROW(),MATCH(AK$3,$K$2:$P$2,0))</f>
        <v>0.05</v>
      </c>
      <c r="AL1337" s="150" cm="1">
        <f t="array" ref="AL1337">INDEX($K:$P,ROW(),MATCH(AL$3,$K$2:$P$2,0))</f>
        <v>0.05</v>
      </c>
      <c r="AM1337" s="150" cm="1">
        <f t="array" ref="AM1337">INDEX($K:$P,ROW(),MATCH(AM$3,$K$2:$P$2,0))</f>
        <v>0.05</v>
      </c>
      <c r="AN1337" s="150" cm="1">
        <f t="array" ref="AN1337">INDEX($K:$P,ROW(),MATCH(AN$3,$K$2:$P$2,0))</f>
        <v>0.05</v>
      </c>
      <c r="AO1337" s="150" cm="1">
        <f t="array" ref="AO1337">INDEX($K:$P,ROW(),MATCH(AO$3,$K$2:$P$2,0))</f>
        <v>0.05</v>
      </c>
      <c r="AP1337" s="150" cm="1">
        <f t="array" ref="AP1337">INDEX($K:$P,ROW(),MATCH(AP$3,$K$2:$P$2,0))</f>
        <v>0.05</v>
      </c>
      <c r="AQ1337" s="150" cm="1">
        <f t="array" ref="AQ1337">INDEX($K:$P,ROW(),MATCH(AQ$3,$K$2:$P$2,0))</f>
        <v>0.05</v>
      </c>
      <c r="AR1337" s="150" cm="1">
        <f t="array" ref="AR1337">INDEX($K:$P,ROW(),MATCH(AR$3,$K$2:$P$2,0))</f>
        <v>0.05</v>
      </c>
      <c r="AS1337" s="150" cm="1">
        <f t="array" ref="AS1337">INDEX($K:$P,ROW(),MATCH(AS$3,$K$2:$P$2,0))</f>
        <v>0.05</v>
      </c>
      <c r="AT1337" s="150" cm="1">
        <f t="array" ref="AT1337">INDEX($K:$P,ROW(),MATCH(AT$3,$K$2:$P$2,0))</f>
        <v>0.05</v>
      </c>
      <c r="AU1337" s="150" cm="1">
        <f t="array" ref="AU1337">INDEX($K:$P,ROW(),MATCH(AU$3,$K$2:$P$2,0))</f>
        <v>0.05</v>
      </c>
      <c r="AV1337" s="150" cm="1">
        <f t="array" ref="AV1337">INDEX($K:$P,ROW(),MATCH(AV$3,$K$2:$P$2,0))</f>
        <v>0.05</v>
      </c>
      <c r="AW1337" s="150" cm="1">
        <f t="array" ref="AW1337">INDEX($K:$P,ROW(),MATCH(AW$3,$K$2:$P$2,0))</f>
        <v>0.05</v>
      </c>
      <c r="AX1337" s="150" cm="1">
        <f t="array" ref="AX1337">INDEX($K:$P,ROW(),MATCH(AX$3,$K$2:$P$2,0))</f>
        <v>0.05</v>
      </c>
      <c r="AY1337" s="150" cm="1">
        <f t="array" ref="AY1337">INDEX($K:$P,ROW(),MATCH(AY$3,$K$2:$P$2,0))</f>
        <v>0.05</v>
      </c>
      <c r="AZ1337" s="150" cm="1">
        <f t="array" ref="AZ1337">INDEX($K:$P,ROW(),MATCH(AZ$3,$K$2:$P$2,0))</f>
        <v>0.05</v>
      </c>
      <c r="BA1337" s="150" cm="1">
        <f t="array" ref="BA1337">INDEX($K:$P,ROW(),MATCH(BA$3,$K$2:$P$2,0))</f>
        <v>0.05</v>
      </c>
      <c r="BB1337" s="150" cm="1">
        <f t="array" ref="BB1337">INDEX($K:$P,ROW(),MATCH(BB$3,$K$2:$P$2,0))</f>
        <v>0.05</v>
      </c>
      <c r="BC1337" s="150" cm="1">
        <f t="array" ref="BC1337">INDEX($K:$P,ROW(),MATCH(BC$3,$K$2:$P$2,0))</f>
        <v>0.05</v>
      </c>
      <c r="BD1337" s="150" cm="1">
        <f t="array" ref="BD1337">INDEX($K:$P,ROW(),MATCH(BD$3,$K$2:$P$2,0))</f>
        <v>0.05</v>
      </c>
      <c r="BE1337" s="150" cm="1">
        <f t="array" ref="BE1337">INDEX($K:$P,ROW(),MATCH(BE$3,$K$2:$P$2,0))</f>
        <v>0.05</v>
      </c>
      <c r="BF1337" s="150" cm="1">
        <f t="array" ref="BF1337">INDEX($K:$P,ROW(),MATCH(BF$3,$K$2:$P$2,0))</f>
        <v>0.05</v>
      </c>
      <c r="BG1337" s="150" cm="1">
        <f t="array" ref="BG1337">INDEX($K:$P,ROW(),MATCH(BG$3,$K$2:$P$2,0))</f>
        <v>0.05</v>
      </c>
      <c r="BH1337" s="150" cm="1">
        <f t="array" ref="BH1337">INDEX($K:$P,ROW(),MATCH(BH$3,$K$2:$P$2,0))</f>
        <v>0.05</v>
      </c>
      <c r="BI1337" s="150" cm="1">
        <f t="array" ref="BI1337">INDEX($K:$P,ROW(),MATCH(BI$3,$K$2:$P$2,0))</f>
        <v>0.05</v>
      </c>
      <c r="BJ1337" s="150" cm="1">
        <f t="array" ref="BJ1337">INDEX($K:$P,ROW(),MATCH(BJ$3,$K$2:$P$2,0))</f>
        <v>0.05</v>
      </c>
      <c r="BK1337" s="150" cm="1">
        <f t="array" ref="BK1337">INDEX($K:$P,ROW(),MATCH(BK$3,$K$2:$P$2,0))</f>
        <v>0.05</v>
      </c>
      <c r="BL1337" s="150" cm="1">
        <f t="array" ref="BL1337">INDEX($K:$P,ROW(),MATCH(BL$3,$K$2:$P$2,0))</f>
        <v>0.05</v>
      </c>
      <c r="BM1337" s="150" cm="1">
        <f t="array" ref="BM1337">INDEX($K:$P,ROW(),MATCH(BM$3,$K$2:$P$2,0))</f>
        <v>0.05</v>
      </c>
      <c r="BN1337" s="150" cm="1">
        <f t="array" ref="BN1337">INDEX($K:$P,ROW(),MATCH(BN$3,$K$2:$P$2,0))</f>
        <v>0.05</v>
      </c>
      <c r="BO1337" s="150" cm="1">
        <f t="array" ref="BO1337">INDEX($K:$P,ROW(),MATCH(BO$3,$K$2:$P$2,0))</f>
        <v>0.05</v>
      </c>
      <c r="BP1337" s="150" cm="1">
        <f t="array" ref="BP1337">INDEX($K:$P,ROW(),MATCH(BP$3,$K$2:$P$2,0))</f>
        <v>0.05</v>
      </c>
      <c r="BQ1337" s="150" cm="1">
        <f t="array" ref="BQ1337">INDEX($K:$P,ROW(),MATCH(BQ$3,$K$2:$P$2,0))</f>
        <v>0.05</v>
      </c>
      <c r="BR1337" s="150" cm="1">
        <f t="array" ref="BR1337">INDEX($K:$P,ROW(),MATCH(BR$3,$K$2:$P$2,0))</f>
        <v>0.05</v>
      </c>
      <c r="BS1337" s="150" cm="1">
        <f t="array" ref="BS1337">INDEX($K:$P,ROW(),MATCH(BS$3,$K$2:$P$2,0))</f>
        <v>0.05</v>
      </c>
      <c r="BT1337" s="150" cm="1">
        <f t="array" ref="BT1337">INDEX($K:$P,ROW(),MATCH(BT$3,$K$2:$P$2,0))</f>
        <v>0.05</v>
      </c>
      <c r="BU1337" s="150" cm="1">
        <f t="array" ref="BU1337">INDEX($K:$P,ROW(),MATCH(BU$3,$K$2:$P$2,0))</f>
        <v>0.05</v>
      </c>
      <c r="BV1337" s="150" cm="1">
        <f t="array" ref="BV1337">INDEX($K:$P,ROW(),MATCH(BV$3,$K$2:$P$2,0))</f>
        <v>0.05</v>
      </c>
      <c r="BW1337" s="150" cm="1">
        <f t="array" ref="BW1337">INDEX($K:$P,ROW(),MATCH(BW$3,$K$2:$P$2,0))</f>
        <v>0.05</v>
      </c>
      <c r="BX1337" s="150" cm="1">
        <f t="array" ref="BX1337">INDEX($K:$P,ROW(),MATCH(BX$3,$K$2:$P$2,0))</f>
        <v>0.05</v>
      </c>
      <c r="BY1337" s="150" cm="1">
        <f t="array" ref="BY1337">INDEX($K:$P,ROW(),MATCH(BY$3,$K$2:$P$2,0))</f>
        <v>0.05</v>
      </c>
      <c r="BZ1337" s="150" cm="1">
        <f t="array" ref="BZ1337">INDEX($K:$P,ROW(),MATCH(BZ$3,$K$2:$P$2,0))</f>
        <v>0.05</v>
      </c>
      <c r="CA1337" s="150" cm="1">
        <f t="array" ref="CA1337">INDEX($K:$P,ROW(),MATCH(CA$3,$K$2:$P$2,0))</f>
        <v>0.05</v>
      </c>
      <c r="CB1337" s="150" cm="1">
        <f t="array" ref="CB1337">INDEX($K:$P,ROW(),MATCH(CB$3,$K$2:$P$2,0))</f>
        <v>0.05</v>
      </c>
      <c r="CC1337" s="150" cm="1">
        <f t="array" ref="CC1337">INDEX($K:$P,ROW(),MATCH(CC$3,$K$2:$P$2,0))</f>
        <v>0.05</v>
      </c>
      <c r="CD1337" s="150" cm="1">
        <f t="array" ref="CD1337">INDEX($K:$P,ROW(),MATCH(CD$3,$K$2:$P$2,0))</f>
        <v>0.05</v>
      </c>
      <c r="CE1337" s="150" cm="1">
        <f t="array" ref="CE1337">INDEX($K:$P,ROW(),MATCH(CE$3,$K$2:$P$2,0))</f>
        <v>0.05</v>
      </c>
      <c r="CF1337" s="150" cm="1">
        <f t="array" ref="CF1337">INDEX($K:$P,ROW(),MATCH(CF$3,$K$2:$P$2,0))</f>
        <v>0.05</v>
      </c>
      <c r="CG1337" s="150" cm="1">
        <f t="array" ref="CG1337">INDEX($K:$P,ROW(),MATCH(CG$3,$K$2:$P$2,0))</f>
        <v>0.05</v>
      </c>
      <c r="CH1337" s="150" cm="1">
        <f t="array" ref="CH1337">INDEX($K:$P,ROW(),MATCH(CH$3,$K$2:$P$2,0))</f>
        <v>0.05</v>
      </c>
      <c r="CI1337" s="150" cm="1">
        <f t="array" ref="CI1337">INDEX($K:$P,ROW(),MATCH(CI$3,$K$2:$P$2,0))</f>
        <v>0.05</v>
      </c>
      <c r="CJ1337" s="150" cm="1">
        <f t="array" ref="CJ1337">INDEX($K:$P,ROW(),MATCH(CJ$3,$K$2:$P$2,0))</f>
        <v>0.05</v>
      </c>
      <c r="CK1337" s="150" cm="1">
        <f t="array" ref="CK1337">INDEX($K:$P,ROW(),MATCH(CK$3,$K$2:$P$2,0))</f>
        <v>0.05</v>
      </c>
      <c r="CL1337" s="150" cm="1">
        <f t="array" ref="CL1337">INDEX($K:$P,ROW(),MATCH(CL$3,$K$2:$P$2,0))</f>
        <v>0.05</v>
      </c>
      <c r="CN1337" s="60"/>
      <c r="CO1337" s="150" t="e" cm="1">
        <f t="array" ref="CO1337">INDEX($K:$P,ROW(),MATCH(CO$3,$K$2:$P$2,0))</f>
        <v>#N/A</v>
      </c>
      <c r="CP1337" s="150" t="e" cm="1">
        <f t="array" ref="CP1337">INDEX($K:$P,ROW(),MATCH(CP$3,$K$2:$P$2,0))</f>
        <v>#N/A</v>
      </c>
      <c r="CQ1337" s="150" t="e" cm="1">
        <f t="array" ref="CQ1337">INDEX($K:$P,ROW(),MATCH(CQ$3,$K$2:$P$2,0))</f>
        <v>#N/A</v>
      </c>
      <c r="CR1337" s="150" t="e" cm="1">
        <f t="array" ref="CR1337">INDEX($K:$P,ROW(),MATCH(CR$3,$K$2:$P$2,0))</f>
        <v>#N/A</v>
      </c>
      <c r="CS1337" s="150" t="e" cm="1">
        <f t="array" ref="CS1337">INDEX($K:$P,ROW(),MATCH(CS$3,$K$2:$P$2,0))</f>
        <v>#N/A</v>
      </c>
      <c r="CT1337" s="150" t="e" cm="1">
        <f t="array" ref="CT1337">INDEX($K:$P,ROW(),MATCH(CT$3,$K$2:$P$2,0))</f>
        <v>#N/A</v>
      </c>
      <c r="CU1337" s="150" t="e" cm="1">
        <f t="array" ref="CU1337">INDEX($K:$P,ROW(),MATCH(CU$3,$K$2:$P$2,0))</f>
        <v>#N/A</v>
      </c>
      <c r="CV1337" s="150" t="e" cm="1">
        <f t="array" ref="CV1337">INDEX($K:$P,ROW(),MATCH(CV$3,$K$2:$P$2,0))</f>
        <v>#N/A</v>
      </c>
      <c r="CW1337" s="150" t="e" cm="1">
        <f t="array" ref="CW1337">INDEX($K:$P,ROW(),MATCH(CW$3,$K$2:$P$2,0))</f>
        <v>#N/A</v>
      </c>
      <c r="CX1337" s="150" t="e" cm="1">
        <f t="array" ref="CX1337">INDEX($K:$P,ROW(),MATCH(CX$3,$K$2:$P$2,0))</f>
        <v>#N/A</v>
      </c>
      <c r="CY1337" s="150" t="e" cm="1">
        <f t="array" ref="CY1337">INDEX($K:$P,ROW(),MATCH(CY$3,$K$2:$P$2,0))</f>
        <v>#N/A</v>
      </c>
      <c r="CZ1337" s="150" t="e" cm="1">
        <f t="array" ref="CZ1337">INDEX($K:$P,ROW(),MATCH(CZ$3,$K$2:$P$2,0))</f>
        <v>#N/A</v>
      </c>
      <c r="DA1337" s="150" t="e" cm="1">
        <f t="array" ref="DA1337">INDEX($K:$P,ROW(),MATCH(DA$3,$K$2:$P$2,0))</f>
        <v>#N/A</v>
      </c>
      <c r="DB1337" s="150" t="e" cm="1">
        <f t="array" ref="DB1337">INDEX($K:$P,ROW(),MATCH(DB$3,$K$2:$P$2,0))</f>
        <v>#N/A</v>
      </c>
      <c r="DC1337" s="150" t="e" cm="1">
        <f t="array" ref="DC1337">INDEX($K:$P,ROW(),MATCH(DC$3,$K$2:$P$2,0))</f>
        <v>#N/A</v>
      </c>
      <c r="DD1337" s="150" t="e" cm="1">
        <f t="array" ref="DD1337">INDEX($K:$P,ROW(),MATCH(DD$3,$K$2:$P$2,0))</f>
        <v>#N/A</v>
      </c>
      <c r="DE1337" s="150" t="e" cm="1">
        <f t="array" ref="DE1337">INDEX($K:$P,ROW(),MATCH(DE$3,$K$2:$P$2,0))</f>
        <v>#N/A</v>
      </c>
      <c r="DF1337" s="150" t="e" cm="1">
        <f t="array" ref="DF1337">INDEX($K:$P,ROW(),MATCH(DF$3,$K$2:$P$2,0))</f>
        <v>#N/A</v>
      </c>
      <c r="DG1337" s="150" t="e" cm="1">
        <f t="array" ref="DG1337">INDEX($K:$P,ROW(),MATCH(DG$3,$K$2:$P$2,0))</f>
        <v>#N/A</v>
      </c>
      <c r="DH1337" s="150" t="e" cm="1">
        <f t="array" ref="DH1337">INDEX($K:$P,ROW(),MATCH(DH$3,$K$2:$P$2,0))</f>
        <v>#N/A</v>
      </c>
      <c r="DI1337" s="150" t="e" cm="1">
        <f t="array" ref="DI1337">INDEX($K:$P,ROW(),MATCH(DI$3,$K$2:$P$2,0))</f>
        <v>#N/A</v>
      </c>
      <c r="DJ1337" s="150" t="e" cm="1">
        <f t="array" ref="DJ1337">INDEX($K:$P,ROW(),MATCH(DJ$3,$K$2:$P$2,0))</f>
        <v>#N/A</v>
      </c>
      <c r="DK1337" s="150" t="e" cm="1">
        <f t="array" ref="DK1337">INDEX($K:$P,ROW(),MATCH(DK$3,$K$2:$P$2,0))</f>
        <v>#N/A</v>
      </c>
      <c r="DL1337" s="150" t="e" cm="1">
        <f t="array" ref="DL1337">INDEX($K:$P,ROW(),MATCH(DL$3,$K$2:$P$2,0))</f>
        <v>#N/A</v>
      </c>
    </row>
    <row r="1338" spans="1:116" x14ac:dyDescent="0.4">
      <c r="D1338" t="s">
        <v>773</v>
      </c>
      <c r="E1338" s="8" t="str">
        <f t="shared" si="1720"/>
        <v>1338 SUB-S</v>
      </c>
      <c r="G1338" s="158" t="s">
        <v>74</v>
      </c>
      <c r="K1338" s="404">
        <f ca="1">SUMIF($3:$3,K$2,1338:1338)</f>
        <v>-600</v>
      </c>
      <c r="L1338" s="404">
        <f t="shared" ref="L1338:P1338" ca="1" si="1727">SUMIF($3:$3,L$2,1338:1338)</f>
        <v>-600</v>
      </c>
      <c r="M1338" s="404">
        <f t="shared" ca="1" si="1727"/>
        <v>-600</v>
      </c>
      <c r="N1338" s="404">
        <f t="shared" ca="1" si="1727"/>
        <v>-600</v>
      </c>
      <c r="O1338" s="404">
        <f t="shared" ca="1" si="1727"/>
        <v>-600</v>
      </c>
      <c r="P1338" s="404">
        <f t="shared" ca="1" si="1727"/>
        <v>-600</v>
      </c>
      <c r="R1338" s="15"/>
      <c r="S1338" s="76">
        <f t="shared" ref="S1338:AX1338" ca="1" si="1728">-S1336*S1337</f>
        <v>-50</v>
      </c>
      <c r="T1338" s="76">
        <f t="shared" ca="1" si="1728"/>
        <v>-50</v>
      </c>
      <c r="U1338" s="76">
        <f t="shared" ca="1" si="1728"/>
        <v>-50</v>
      </c>
      <c r="V1338" s="76">
        <f t="shared" ca="1" si="1728"/>
        <v>-50</v>
      </c>
      <c r="W1338" s="76">
        <f t="shared" ca="1" si="1728"/>
        <v>-50</v>
      </c>
      <c r="X1338" s="76">
        <f t="shared" ca="1" si="1728"/>
        <v>-50</v>
      </c>
      <c r="Y1338" s="76">
        <f t="shared" ca="1" si="1728"/>
        <v>-50</v>
      </c>
      <c r="Z1338" s="76">
        <f t="shared" ca="1" si="1728"/>
        <v>-50</v>
      </c>
      <c r="AA1338" s="76">
        <f t="shared" ca="1" si="1728"/>
        <v>-50</v>
      </c>
      <c r="AB1338" s="76">
        <f t="shared" ca="1" si="1728"/>
        <v>-50</v>
      </c>
      <c r="AC1338" s="76">
        <f t="shared" ca="1" si="1728"/>
        <v>-50</v>
      </c>
      <c r="AD1338" s="76">
        <f t="shared" ca="1" si="1728"/>
        <v>-50</v>
      </c>
      <c r="AE1338" s="76">
        <f t="shared" ca="1" si="1728"/>
        <v>-50</v>
      </c>
      <c r="AF1338" s="76">
        <f t="shared" ca="1" si="1728"/>
        <v>-50</v>
      </c>
      <c r="AG1338" s="76">
        <f t="shared" ca="1" si="1728"/>
        <v>-50</v>
      </c>
      <c r="AH1338" s="76">
        <f t="shared" ca="1" si="1728"/>
        <v>-50</v>
      </c>
      <c r="AI1338" s="76">
        <f t="shared" ca="1" si="1728"/>
        <v>-50</v>
      </c>
      <c r="AJ1338" s="76">
        <f t="shared" ca="1" si="1728"/>
        <v>-50</v>
      </c>
      <c r="AK1338" s="76">
        <f t="shared" ca="1" si="1728"/>
        <v>-50</v>
      </c>
      <c r="AL1338" s="76">
        <f t="shared" ca="1" si="1728"/>
        <v>-50</v>
      </c>
      <c r="AM1338" s="76">
        <f t="shared" ca="1" si="1728"/>
        <v>-50</v>
      </c>
      <c r="AN1338" s="76">
        <f t="shared" ca="1" si="1728"/>
        <v>-50</v>
      </c>
      <c r="AO1338" s="76">
        <f t="shared" ca="1" si="1728"/>
        <v>-50</v>
      </c>
      <c r="AP1338" s="76">
        <f t="shared" ca="1" si="1728"/>
        <v>-50</v>
      </c>
      <c r="AQ1338" s="76">
        <f t="shared" ca="1" si="1728"/>
        <v>-50</v>
      </c>
      <c r="AR1338" s="76">
        <f t="shared" ca="1" si="1728"/>
        <v>-50</v>
      </c>
      <c r="AS1338" s="76">
        <f t="shared" ca="1" si="1728"/>
        <v>-50</v>
      </c>
      <c r="AT1338" s="76">
        <f t="shared" ca="1" si="1728"/>
        <v>-50</v>
      </c>
      <c r="AU1338" s="76">
        <f t="shared" ca="1" si="1728"/>
        <v>-50</v>
      </c>
      <c r="AV1338" s="76">
        <f t="shared" ca="1" si="1728"/>
        <v>-50</v>
      </c>
      <c r="AW1338" s="76">
        <f t="shared" ca="1" si="1728"/>
        <v>-50</v>
      </c>
      <c r="AX1338" s="76">
        <f t="shared" ca="1" si="1728"/>
        <v>-50</v>
      </c>
      <c r="AY1338" s="76">
        <f t="shared" ref="AY1338:CD1338" ca="1" si="1729">-AY1336*AY1337</f>
        <v>-50</v>
      </c>
      <c r="AZ1338" s="76">
        <f t="shared" ca="1" si="1729"/>
        <v>-50</v>
      </c>
      <c r="BA1338" s="76">
        <f t="shared" ca="1" si="1729"/>
        <v>-50</v>
      </c>
      <c r="BB1338" s="76">
        <f t="shared" ca="1" si="1729"/>
        <v>-50</v>
      </c>
      <c r="BC1338" s="76">
        <f t="shared" ca="1" si="1729"/>
        <v>-50</v>
      </c>
      <c r="BD1338" s="76">
        <f t="shared" ca="1" si="1729"/>
        <v>-50</v>
      </c>
      <c r="BE1338" s="76">
        <f t="shared" ca="1" si="1729"/>
        <v>-50</v>
      </c>
      <c r="BF1338" s="76">
        <f t="shared" ca="1" si="1729"/>
        <v>-50</v>
      </c>
      <c r="BG1338" s="76">
        <f t="shared" ca="1" si="1729"/>
        <v>-50</v>
      </c>
      <c r="BH1338" s="76">
        <f t="shared" ca="1" si="1729"/>
        <v>-50</v>
      </c>
      <c r="BI1338" s="76">
        <f t="shared" ca="1" si="1729"/>
        <v>-50</v>
      </c>
      <c r="BJ1338" s="76">
        <f t="shared" ca="1" si="1729"/>
        <v>-50</v>
      </c>
      <c r="BK1338" s="76">
        <f t="shared" ca="1" si="1729"/>
        <v>-50</v>
      </c>
      <c r="BL1338" s="76">
        <f t="shared" ca="1" si="1729"/>
        <v>-50</v>
      </c>
      <c r="BM1338" s="76">
        <f t="shared" ca="1" si="1729"/>
        <v>-50</v>
      </c>
      <c r="BN1338" s="76">
        <f t="shared" ca="1" si="1729"/>
        <v>-50</v>
      </c>
      <c r="BO1338" s="76">
        <f t="shared" ca="1" si="1729"/>
        <v>-50</v>
      </c>
      <c r="BP1338" s="76">
        <f t="shared" ca="1" si="1729"/>
        <v>-50</v>
      </c>
      <c r="BQ1338" s="76">
        <f t="shared" ca="1" si="1729"/>
        <v>-50</v>
      </c>
      <c r="BR1338" s="76">
        <f t="shared" ca="1" si="1729"/>
        <v>-50</v>
      </c>
      <c r="BS1338" s="76">
        <f t="shared" ca="1" si="1729"/>
        <v>-50</v>
      </c>
      <c r="BT1338" s="76">
        <f t="shared" ca="1" si="1729"/>
        <v>-50</v>
      </c>
      <c r="BU1338" s="76">
        <f t="shared" ca="1" si="1729"/>
        <v>-50</v>
      </c>
      <c r="BV1338" s="76">
        <f t="shared" ca="1" si="1729"/>
        <v>-50</v>
      </c>
      <c r="BW1338" s="76">
        <f t="shared" ca="1" si="1729"/>
        <v>-50</v>
      </c>
      <c r="BX1338" s="76">
        <f t="shared" ca="1" si="1729"/>
        <v>-50</v>
      </c>
      <c r="BY1338" s="76">
        <f t="shared" ca="1" si="1729"/>
        <v>-50</v>
      </c>
      <c r="BZ1338" s="76">
        <f t="shared" ca="1" si="1729"/>
        <v>-50</v>
      </c>
      <c r="CA1338" s="76">
        <f t="shared" ca="1" si="1729"/>
        <v>-50</v>
      </c>
      <c r="CB1338" s="76">
        <f t="shared" ca="1" si="1729"/>
        <v>-50</v>
      </c>
      <c r="CC1338" s="76">
        <f t="shared" ca="1" si="1729"/>
        <v>-50</v>
      </c>
      <c r="CD1338" s="76">
        <f t="shared" ca="1" si="1729"/>
        <v>-50</v>
      </c>
      <c r="CE1338" s="76">
        <f t="shared" ref="CE1338:CL1338" ca="1" si="1730">-CE1336*CE1337</f>
        <v>-50</v>
      </c>
      <c r="CF1338" s="76">
        <f t="shared" ca="1" si="1730"/>
        <v>-50</v>
      </c>
      <c r="CG1338" s="76">
        <f t="shared" ca="1" si="1730"/>
        <v>-50</v>
      </c>
      <c r="CH1338" s="76">
        <f t="shared" ca="1" si="1730"/>
        <v>-50</v>
      </c>
      <c r="CI1338" s="76">
        <f t="shared" ca="1" si="1730"/>
        <v>-50</v>
      </c>
      <c r="CJ1338" s="76">
        <f t="shared" ca="1" si="1730"/>
        <v>-50</v>
      </c>
      <c r="CK1338" s="76">
        <f t="shared" ca="1" si="1730"/>
        <v>-50</v>
      </c>
      <c r="CL1338" s="76">
        <f t="shared" ca="1" si="1730"/>
        <v>-50</v>
      </c>
      <c r="CO1338" s="76" t="e">
        <f t="shared" ref="CO1338:DK1338" ca="1" si="1731">-CO1336*CO1337</f>
        <v>#N/A</v>
      </c>
      <c r="CP1338" s="76" t="e">
        <f t="shared" ca="1" si="1731"/>
        <v>#N/A</v>
      </c>
      <c r="CQ1338" s="76" t="e">
        <f t="shared" ca="1" si="1731"/>
        <v>#N/A</v>
      </c>
      <c r="CR1338" s="76" t="e">
        <f t="shared" ca="1" si="1731"/>
        <v>#N/A</v>
      </c>
      <c r="CS1338" s="76" t="e">
        <f t="shared" ca="1" si="1731"/>
        <v>#N/A</v>
      </c>
      <c r="CT1338" s="76" t="e">
        <f t="shared" ca="1" si="1731"/>
        <v>#N/A</v>
      </c>
      <c r="CU1338" s="76" t="e">
        <f t="shared" ca="1" si="1731"/>
        <v>#N/A</v>
      </c>
      <c r="CV1338" s="76" t="e">
        <f t="shared" ca="1" si="1731"/>
        <v>#N/A</v>
      </c>
      <c r="CW1338" s="76" t="e">
        <f t="shared" ca="1" si="1731"/>
        <v>#N/A</v>
      </c>
      <c r="CX1338" s="76" t="e">
        <f t="shared" ca="1" si="1731"/>
        <v>#N/A</v>
      </c>
      <c r="CY1338" s="76" t="e">
        <f t="shared" ca="1" si="1731"/>
        <v>#N/A</v>
      </c>
      <c r="CZ1338" s="76" t="e">
        <f t="shared" ca="1" si="1731"/>
        <v>#N/A</v>
      </c>
      <c r="DA1338" s="76" t="e">
        <f t="shared" ca="1" si="1731"/>
        <v>#N/A</v>
      </c>
      <c r="DB1338" s="76" t="e">
        <f t="shared" ca="1" si="1731"/>
        <v>#N/A</v>
      </c>
      <c r="DC1338" s="76" t="e">
        <f t="shared" ca="1" si="1731"/>
        <v>#N/A</v>
      </c>
      <c r="DD1338" s="76" t="e">
        <f t="shared" ca="1" si="1731"/>
        <v>#N/A</v>
      </c>
      <c r="DE1338" s="76" t="e">
        <f t="shared" ca="1" si="1731"/>
        <v>#N/A</v>
      </c>
      <c r="DF1338" s="76" t="e">
        <f t="shared" ca="1" si="1731"/>
        <v>#N/A</v>
      </c>
      <c r="DG1338" s="76" t="e">
        <f t="shared" ca="1" si="1731"/>
        <v>#N/A</v>
      </c>
      <c r="DH1338" s="76" t="e">
        <f t="shared" ca="1" si="1731"/>
        <v>#N/A</v>
      </c>
      <c r="DI1338" s="76" t="e">
        <f t="shared" ca="1" si="1731"/>
        <v>#N/A</v>
      </c>
      <c r="DJ1338" s="76" t="e">
        <f t="shared" ca="1" si="1731"/>
        <v>#N/A</v>
      </c>
      <c r="DK1338" s="76" t="e">
        <f t="shared" ca="1" si="1731"/>
        <v>#N/A</v>
      </c>
      <c r="DL1338" s="76" t="e">
        <f t="shared" ref="DL1338" ca="1" si="1732">-DL1336*DL1337</f>
        <v>#N/A</v>
      </c>
    </row>
    <row r="1339" spans="1:116" x14ac:dyDescent="0.4">
      <c r="C1339" t="s">
        <v>80</v>
      </c>
      <c r="D1339" t="s">
        <v>773</v>
      </c>
      <c r="E1339" s="8" t="str">
        <f t="shared" si="1720"/>
        <v>1339 SUB-S</v>
      </c>
      <c r="G1339" s="127" t="str">
        <f>"# of subscriber - "&amp;SUBSTITUTE(G1331,":","")</f>
        <v># of subscriber - Subscription revenue - secondary volume driven</v>
      </c>
      <c r="H1339" s="31"/>
      <c r="I1339" s="73"/>
      <c r="J1339" s="73"/>
      <c r="K1339" s="38">
        <f ca="1">SUMIF($4:$4,K$2,1339:1339)</f>
        <v>11400</v>
      </c>
      <c r="L1339" s="38">
        <f ca="1">SUMIF($4:$4,L$2,1339:1339)</f>
        <v>22800</v>
      </c>
      <c r="M1339" s="38">
        <f t="shared" ref="M1339:Q1339" ca="1" si="1733">SUMIF($4:$4,M$2,1339:1339)</f>
        <v>34200</v>
      </c>
      <c r="N1339" s="38">
        <f t="shared" ca="1" si="1733"/>
        <v>45600</v>
      </c>
      <c r="O1339" s="38">
        <f t="shared" ca="1" si="1733"/>
        <v>57000</v>
      </c>
      <c r="P1339" s="38">
        <f t="shared" ca="1" si="1733"/>
        <v>68400</v>
      </c>
      <c r="Q1339" s="38"/>
      <c r="R1339" s="38"/>
      <c r="S1339" s="151">
        <f t="shared" ref="S1339:AX1339" ca="1" si="1734">S1335+S1336+S1338</f>
        <v>950</v>
      </c>
      <c r="T1339" s="151">
        <f t="shared" ca="1" si="1734"/>
        <v>1900</v>
      </c>
      <c r="U1339" s="151">
        <f t="shared" ca="1" si="1734"/>
        <v>2850</v>
      </c>
      <c r="V1339" s="151">
        <f t="shared" ca="1" si="1734"/>
        <v>3800</v>
      </c>
      <c r="W1339" s="151">
        <f t="shared" ca="1" si="1734"/>
        <v>4750</v>
      </c>
      <c r="X1339" s="151">
        <f t="shared" ca="1" si="1734"/>
        <v>5700</v>
      </c>
      <c r="Y1339" s="151">
        <f t="shared" ca="1" si="1734"/>
        <v>6650</v>
      </c>
      <c r="Z1339" s="151">
        <f t="shared" ca="1" si="1734"/>
        <v>7600</v>
      </c>
      <c r="AA1339" s="151">
        <f t="shared" ca="1" si="1734"/>
        <v>8550</v>
      </c>
      <c r="AB1339" s="151">
        <f t="shared" ca="1" si="1734"/>
        <v>9500</v>
      </c>
      <c r="AC1339" s="151">
        <f t="shared" ca="1" si="1734"/>
        <v>10450</v>
      </c>
      <c r="AD1339" s="151">
        <f t="shared" ca="1" si="1734"/>
        <v>11400</v>
      </c>
      <c r="AE1339" s="151">
        <f t="shared" ca="1" si="1734"/>
        <v>12350</v>
      </c>
      <c r="AF1339" s="151">
        <f t="shared" ca="1" si="1734"/>
        <v>13300</v>
      </c>
      <c r="AG1339" s="151">
        <f t="shared" ca="1" si="1734"/>
        <v>14250</v>
      </c>
      <c r="AH1339" s="151">
        <f t="shared" ca="1" si="1734"/>
        <v>15200</v>
      </c>
      <c r="AI1339" s="151">
        <f t="shared" ca="1" si="1734"/>
        <v>16150</v>
      </c>
      <c r="AJ1339" s="151">
        <f t="shared" ca="1" si="1734"/>
        <v>17100</v>
      </c>
      <c r="AK1339" s="151">
        <f t="shared" ca="1" si="1734"/>
        <v>18050</v>
      </c>
      <c r="AL1339" s="151">
        <f t="shared" ca="1" si="1734"/>
        <v>19000</v>
      </c>
      <c r="AM1339" s="151">
        <f t="shared" ca="1" si="1734"/>
        <v>19950</v>
      </c>
      <c r="AN1339" s="151">
        <f t="shared" ca="1" si="1734"/>
        <v>20900</v>
      </c>
      <c r="AO1339" s="151">
        <f t="shared" ca="1" si="1734"/>
        <v>21850</v>
      </c>
      <c r="AP1339" s="151">
        <f t="shared" ca="1" si="1734"/>
        <v>22800</v>
      </c>
      <c r="AQ1339" s="151">
        <f t="shared" ca="1" si="1734"/>
        <v>23750</v>
      </c>
      <c r="AR1339" s="151">
        <f t="shared" ca="1" si="1734"/>
        <v>24700</v>
      </c>
      <c r="AS1339" s="151">
        <f t="shared" ca="1" si="1734"/>
        <v>25650</v>
      </c>
      <c r="AT1339" s="151">
        <f t="shared" ca="1" si="1734"/>
        <v>26600</v>
      </c>
      <c r="AU1339" s="151">
        <f t="shared" ca="1" si="1734"/>
        <v>27550</v>
      </c>
      <c r="AV1339" s="151">
        <f t="shared" ca="1" si="1734"/>
        <v>28500</v>
      </c>
      <c r="AW1339" s="151">
        <f t="shared" ca="1" si="1734"/>
        <v>29450</v>
      </c>
      <c r="AX1339" s="151">
        <f t="shared" ca="1" si="1734"/>
        <v>30400</v>
      </c>
      <c r="AY1339" s="151">
        <f t="shared" ref="AY1339:CD1339" ca="1" si="1735">AY1335+AY1336+AY1338</f>
        <v>31350</v>
      </c>
      <c r="AZ1339" s="151">
        <f t="shared" ca="1" si="1735"/>
        <v>32300</v>
      </c>
      <c r="BA1339" s="151">
        <f t="shared" ca="1" si="1735"/>
        <v>33250</v>
      </c>
      <c r="BB1339" s="151">
        <f t="shared" ca="1" si="1735"/>
        <v>34200</v>
      </c>
      <c r="BC1339" s="151">
        <f t="shared" ca="1" si="1735"/>
        <v>35150</v>
      </c>
      <c r="BD1339" s="151">
        <f t="shared" ca="1" si="1735"/>
        <v>36100</v>
      </c>
      <c r="BE1339" s="151">
        <f t="shared" ca="1" si="1735"/>
        <v>37050</v>
      </c>
      <c r="BF1339" s="151">
        <f t="shared" ca="1" si="1735"/>
        <v>38000</v>
      </c>
      <c r="BG1339" s="151">
        <f t="shared" ca="1" si="1735"/>
        <v>38950</v>
      </c>
      <c r="BH1339" s="151">
        <f t="shared" ca="1" si="1735"/>
        <v>39900</v>
      </c>
      <c r="BI1339" s="151">
        <f t="shared" ca="1" si="1735"/>
        <v>40850</v>
      </c>
      <c r="BJ1339" s="151">
        <f t="shared" ca="1" si="1735"/>
        <v>41800</v>
      </c>
      <c r="BK1339" s="151">
        <f t="shared" ca="1" si="1735"/>
        <v>42750</v>
      </c>
      <c r="BL1339" s="151">
        <f t="shared" ca="1" si="1735"/>
        <v>43700</v>
      </c>
      <c r="BM1339" s="151">
        <f t="shared" ca="1" si="1735"/>
        <v>44650</v>
      </c>
      <c r="BN1339" s="151">
        <f t="shared" ca="1" si="1735"/>
        <v>45600</v>
      </c>
      <c r="BO1339" s="151">
        <f t="shared" ca="1" si="1735"/>
        <v>46550</v>
      </c>
      <c r="BP1339" s="151">
        <f t="shared" ca="1" si="1735"/>
        <v>47500</v>
      </c>
      <c r="BQ1339" s="151">
        <f t="shared" ca="1" si="1735"/>
        <v>48450</v>
      </c>
      <c r="BR1339" s="151">
        <f t="shared" ca="1" si="1735"/>
        <v>49400</v>
      </c>
      <c r="BS1339" s="151">
        <f t="shared" ca="1" si="1735"/>
        <v>50350</v>
      </c>
      <c r="BT1339" s="151">
        <f t="shared" ca="1" si="1735"/>
        <v>51300</v>
      </c>
      <c r="BU1339" s="151">
        <f t="shared" ca="1" si="1735"/>
        <v>52250</v>
      </c>
      <c r="BV1339" s="151">
        <f t="shared" ca="1" si="1735"/>
        <v>53200</v>
      </c>
      <c r="BW1339" s="151">
        <f t="shared" ca="1" si="1735"/>
        <v>54150</v>
      </c>
      <c r="BX1339" s="151">
        <f t="shared" ca="1" si="1735"/>
        <v>55100</v>
      </c>
      <c r="BY1339" s="151">
        <f t="shared" ca="1" si="1735"/>
        <v>56050</v>
      </c>
      <c r="BZ1339" s="151">
        <f t="shared" ca="1" si="1735"/>
        <v>57000</v>
      </c>
      <c r="CA1339" s="151">
        <f t="shared" ca="1" si="1735"/>
        <v>57950</v>
      </c>
      <c r="CB1339" s="151">
        <f t="shared" ca="1" si="1735"/>
        <v>58900</v>
      </c>
      <c r="CC1339" s="151">
        <f t="shared" ca="1" si="1735"/>
        <v>59850</v>
      </c>
      <c r="CD1339" s="151">
        <f t="shared" ca="1" si="1735"/>
        <v>60800</v>
      </c>
      <c r="CE1339" s="151">
        <f t="shared" ref="CE1339:CL1339" ca="1" si="1736">CE1335+CE1336+CE1338</f>
        <v>61750</v>
      </c>
      <c r="CF1339" s="151">
        <f t="shared" ca="1" si="1736"/>
        <v>62700</v>
      </c>
      <c r="CG1339" s="151">
        <f t="shared" ca="1" si="1736"/>
        <v>63650</v>
      </c>
      <c r="CH1339" s="151">
        <f t="shared" ca="1" si="1736"/>
        <v>64600</v>
      </c>
      <c r="CI1339" s="151">
        <f t="shared" ca="1" si="1736"/>
        <v>65550</v>
      </c>
      <c r="CJ1339" s="151">
        <f t="shared" ca="1" si="1736"/>
        <v>66500</v>
      </c>
      <c r="CK1339" s="151">
        <f t="shared" ca="1" si="1736"/>
        <v>67450</v>
      </c>
      <c r="CL1339" s="151">
        <f t="shared" ca="1" si="1736"/>
        <v>68400</v>
      </c>
      <c r="CN1339" s="73"/>
      <c r="CO1339" s="151" t="e">
        <f t="shared" ref="CO1339:DK1339" ca="1" si="1737">CO1335+CO1336+CO1338</f>
        <v>#N/A</v>
      </c>
      <c r="CP1339" s="151" t="e">
        <f t="shared" ca="1" si="1737"/>
        <v>#N/A</v>
      </c>
      <c r="CQ1339" s="151" t="e">
        <f t="shared" ca="1" si="1737"/>
        <v>#N/A</v>
      </c>
      <c r="CR1339" s="151" t="e">
        <f t="shared" ca="1" si="1737"/>
        <v>#N/A</v>
      </c>
      <c r="CS1339" s="151" t="e">
        <f t="shared" ca="1" si="1737"/>
        <v>#N/A</v>
      </c>
      <c r="CT1339" s="151" t="e">
        <f t="shared" ca="1" si="1737"/>
        <v>#N/A</v>
      </c>
      <c r="CU1339" s="151" t="e">
        <f t="shared" ca="1" si="1737"/>
        <v>#N/A</v>
      </c>
      <c r="CV1339" s="151" t="e">
        <f t="shared" ca="1" si="1737"/>
        <v>#N/A</v>
      </c>
      <c r="CW1339" s="151" t="e">
        <f t="shared" ca="1" si="1737"/>
        <v>#N/A</v>
      </c>
      <c r="CX1339" s="151" t="e">
        <f t="shared" ca="1" si="1737"/>
        <v>#N/A</v>
      </c>
      <c r="CY1339" s="151" t="e">
        <f t="shared" ca="1" si="1737"/>
        <v>#N/A</v>
      </c>
      <c r="CZ1339" s="151" t="e">
        <f t="shared" ca="1" si="1737"/>
        <v>#N/A</v>
      </c>
      <c r="DA1339" s="151" t="e">
        <f t="shared" ca="1" si="1737"/>
        <v>#N/A</v>
      </c>
      <c r="DB1339" s="151" t="e">
        <f t="shared" ca="1" si="1737"/>
        <v>#N/A</v>
      </c>
      <c r="DC1339" s="151" t="e">
        <f t="shared" ca="1" si="1737"/>
        <v>#N/A</v>
      </c>
      <c r="DD1339" s="151" t="e">
        <f t="shared" ca="1" si="1737"/>
        <v>#N/A</v>
      </c>
      <c r="DE1339" s="151" t="e">
        <f t="shared" ca="1" si="1737"/>
        <v>#N/A</v>
      </c>
      <c r="DF1339" s="151" t="e">
        <f t="shared" ca="1" si="1737"/>
        <v>#N/A</v>
      </c>
      <c r="DG1339" s="151" t="e">
        <f t="shared" ca="1" si="1737"/>
        <v>#N/A</v>
      </c>
      <c r="DH1339" s="151" t="e">
        <f t="shared" ca="1" si="1737"/>
        <v>#N/A</v>
      </c>
      <c r="DI1339" s="151" t="e">
        <f t="shared" ca="1" si="1737"/>
        <v>#N/A</v>
      </c>
      <c r="DJ1339" s="151" t="e">
        <f t="shared" ca="1" si="1737"/>
        <v>#N/A</v>
      </c>
      <c r="DK1339" s="151" t="e">
        <f t="shared" ca="1" si="1737"/>
        <v>#N/A</v>
      </c>
      <c r="DL1339" s="151" t="e">
        <f t="shared" ref="DL1339" ca="1" si="1738">DL1335+DL1336+DL1338</f>
        <v>#N/A</v>
      </c>
    </row>
    <row r="1340" spans="1:116" x14ac:dyDescent="0.4">
      <c r="D1340" t="s">
        <v>773</v>
      </c>
      <c r="E1340" s="8" t="str">
        <f t="shared" si="1720"/>
        <v>1340 SUB-S</v>
      </c>
      <c r="G1340" s="145" t="s">
        <v>62</v>
      </c>
      <c r="H1340" s="12"/>
      <c r="I1340" s="60"/>
      <c r="J1340" s="60"/>
      <c r="K1340" s="34">
        <f t="shared" ref="K1340:P1340" ca="1" si="1739">K1339-SUM(K1338,K1335:K1336)</f>
        <v>0</v>
      </c>
      <c r="L1340" s="34">
        <f t="shared" ca="1" si="1739"/>
        <v>0</v>
      </c>
      <c r="M1340" s="34">
        <f t="shared" ca="1" si="1739"/>
        <v>0</v>
      </c>
      <c r="N1340" s="34">
        <f t="shared" ca="1" si="1739"/>
        <v>0</v>
      </c>
      <c r="O1340" s="34">
        <f t="shared" ca="1" si="1739"/>
        <v>0</v>
      </c>
      <c r="P1340" s="34">
        <f t="shared" ca="1" si="1739"/>
        <v>0</v>
      </c>
      <c r="R1340" s="15"/>
      <c r="S1340" s="76">
        <f t="shared" ref="S1340:AX1340" ca="1" si="1740">S1339-SUM(S1338,S1335:S1336)</f>
        <v>0</v>
      </c>
      <c r="T1340" s="76">
        <f t="shared" ca="1" si="1740"/>
        <v>0</v>
      </c>
      <c r="U1340" s="76">
        <f t="shared" ca="1" si="1740"/>
        <v>0</v>
      </c>
      <c r="V1340" s="76">
        <f t="shared" ca="1" si="1740"/>
        <v>0</v>
      </c>
      <c r="W1340" s="76">
        <f t="shared" ca="1" si="1740"/>
        <v>0</v>
      </c>
      <c r="X1340" s="76">
        <f t="shared" ca="1" si="1740"/>
        <v>0</v>
      </c>
      <c r="Y1340" s="76">
        <f t="shared" ca="1" si="1740"/>
        <v>0</v>
      </c>
      <c r="Z1340" s="76">
        <f t="shared" ca="1" si="1740"/>
        <v>0</v>
      </c>
      <c r="AA1340" s="76">
        <f t="shared" ca="1" si="1740"/>
        <v>0</v>
      </c>
      <c r="AB1340" s="76">
        <f t="shared" ca="1" si="1740"/>
        <v>0</v>
      </c>
      <c r="AC1340" s="76">
        <f t="shared" ca="1" si="1740"/>
        <v>0</v>
      </c>
      <c r="AD1340" s="76">
        <f t="shared" ca="1" si="1740"/>
        <v>0</v>
      </c>
      <c r="AE1340" s="76">
        <f t="shared" ca="1" si="1740"/>
        <v>0</v>
      </c>
      <c r="AF1340" s="76">
        <f t="shared" ca="1" si="1740"/>
        <v>0</v>
      </c>
      <c r="AG1340" s="76">
        <f t="shared" ca="1" si="1740"/>
        <v>0</v>
      </c>
      <c r="AH1340" s="76">
        <f t="shared" ca="1" si="1740"/>
        <v>0</v>
      </c>
      <c r="AI1340" s="76">
        <f t="shared" ca="1" si="1740"/>
        <v>0</v>
      </c>
      <c r="AJ1340" s="76">
        <f t="shared" ca="1" si="1740"/>
        <v>0</v>
      </c>
      <c r="AK1340" s="76">
        <f t="shared" ca="1" si="1740"/>
        <v>0</v>
      </c>
      <c r="AL1340" s="76">
        <f t="shared" ca="1" si="1740"/>
        <v>0</v>
      </c>
      <c r="AM1340" s="76">
        <f t="shared" ca="1" si="1740"/>
        <v>0</v>
      </c>
      <c r="AN1340" s="76">
        <f t="shared" ca="1" si="1740"/>
        <v>0</v>
      </c>
      <c r="AO1340" s="76">
        <f t="shared" ca="1" si="1740"/>
        <v>0</v>
      </c>
      <c r="AP1340" s="76">
        <f t="shared" ca="1" si="1740"/>
        <v>0</v>
      </c>
      <c r="AQ1340" s="76">
        <f t="shared" ca="1" si="1740"/>
        <v>0</v>
      </c>
      <c r="AR1340" s="76">
        <f t="shared" ca="1" si="1740"/>
        <v>0</v>
      </c>
      <c r="AS1340" s="76">
        <f t="shared" ca="1" si="1740"/>
        <v>0</v>
      </c>
      <c r="AT1340" s="76">
        <f t="shared" ca="1" si="1740"/>
        <v>0</v>
      </c>
      <c r="AU1340" s="76">
        <f t="shared" ca="1" si="1740"/>
        <v>0</v>
      </c>
      <c r="AV1340" s="76">
        <f t="shared" ca="1" si="1740"/>
        <v>0</v>
      </c>
      <c r="AW1340" s="76">
        <f t="shared" ca="1" si="1740"/>
        <v>0</v>
      </c>
      <c r="AX1340" s="76">
        <f t="shared" ca="1" si="1740"/>
        <v>0</v>
      </c>
      <c r="AY1340" s="76">
        <f t="shared" ref="AY1340:CD1340" ca="1" si="1741">AY1339-SUM(AY1338,AY1335:AY1336)</f>
        <v>0</v>
      </c>
      <c r="AZ1340" s="76">
        <f t="shared" ca="1" si="1741"/>
        <v>0</v>
      </c>
      <c r="BA1340" s="76">
        <f t="shared" ca="1" si="1741"/>
        <v>0</v>
      </c>
      <c r="BB1340" s="76">
        <f t="shared" ca="1" si="1741"/>
        <v>0</v>
      </c>
      <c r="BC1340" s="76">
        <f t="shared" ca="1" si="1741"/>
        <v>0</v>
      </c>
      <c r="BD1340" s="76">
        <f t="shared" ca="1" si="1741"/>
        <v>0</v>
      </c>
      <c r="BE1340" s="76">
        <f t="shared" ca="1" si="1741"/>
        <v>0</v>
      </c>
      <c r="BF1340" s="76">
        <f t="shared" ca="1" si="1741"/>
        <v>0</v>
      </c>
      <c r="BG1340" s="76">
        <f t="shared" ca="1" si="1741"/>
        <v>0</v>
      </c>
      <c r="BH1340" s="76">
        <f t="shared" ca="1" si="1741"/>
        <v>0</v>
      </c>
      <c r="BI1340" s="76">
        <f t="shared" ca="1" si="1741"/>
        <v>0</v>
      </c>
      <c r="BJ1340" s="76">
        <f t="shared" ca="1" si="1741"/>
        <v>0</v>
      </c>
      <c r="BK1340" s="76">
        <f t="shared" ca="1" si="1741"/>
        <v>0</v>
      </c>
      <c r="BL1340" s="76">
        <f t="shared" ca="1" si="1741"/>
        <v>0</v>
      </c>
      <c r="BM1340" s="76">
        <f t="shared" ca="1" si="1741"/>
        <v>0</v>
      </c>
      <c r="BN1340" s="76">
        <f t="shared" ca="1" si="1741"/>
        <v>0</v>
      </c>
      <c r="BO1340" s="76">
        <f t="shared" ca="1" si="1741"/>
        <v>0</v>
      </c>
      <c r="BP1340" s="76">
        <f t="shared" ca="1" si="1741"/>
        <v>0</v>
      </c>
      <c r="BQ1340" s="76">
        <f t="shared" ca="1" si="1741"/>
        <v>0</v>
      </c>
      <c r="BR1340" s="76">
        <f t="shared" ca="1" si="1741"/>
        <v>0</v>
      </c>
      <c r="BS1340" s="76">
        <f t="shared" ca="1" si="1741"/>
        <v>0</v>
      </c>
      <c r="BT1340" s="76">
        <f t="shared" ca="1" si="1741"/>
        <v>0</v>
      </c>
      <c r="BU1340" s="76">
        <f t="shared" ca="1" si="1741"/>
        <v>0</v>
      </c>
      <c r="BV1340" s="76">
        <f t="shared" ca="1" si="1741"/>
        <v>0</v>
      </c>
      <c r="BW1340" s="76">
        <f t="shared" ca="1" si="1741"/>
        <v>0</v>
      </c>
      <c r="BX1340" s="76">
        <f t="shared" ca="1" si="1741"/>
        <v>0</v>
      </c>
      <c r="BY1340" s="76">
        <f t="shared" ca="1" si="1741"/>
        <v>0</v>
      </c>
      <c r="BZ1340" s="76">
        <f t="shared" ca="1" si="1741"/>
        <v>0</v>
      </c>
      <c r="CA1340" s="76">
        <f t="shared" ca="1" si="1741"/>
        <v>0</v>
      </c>
      <c r="CB1340" s="76">
        <f t="shared" ca="1" si="1741"/>
        <v>0</v>
      </c>
      <c r="CC1340" s="76">
        <f t="shared" ca="1" si="1741"/>
        <v>0</v>
      </c>
      <c r="CD1340" s="76">
        <f t="shared" ca="1" si="1741"/>
        <v>0</v>
      </c>
      <c r="CE1340" s="76">
        <f t="shared" ref="CE1340:CL1340" ca="1" si="1742">CE1339-SUM(CE1338,CE1335:CE1336)</f>
        <v>0</v>
      </c>
      <c r="CF1340" s="76">
        <f t="shared" ca="1" si="1742"/>
        <v>0</v>
      </c>
      <c r="CG1340" s="76">
        <f t="shared" ca="1" si="1742"/>
        <v>0</v>
      </c>
      <c r="CH1340" s="76">
        <f t="shared" ca="1" si="1742"/>
        <v>0</v>
      </c>
      <c r="CI1340" s="76">
        <f t="shared" ca="1" si="1742"/>
        <v>0</v>
      </c>
      <c r="CJ1340" s="76">
        <f t="shared" ca="1" si="1742"/>
        <v>0</v>
      </c>
      <c r="CK1340" s="76">
        <f t="shared" ca="1" si="1742"/>
        <v>0</v>
      </c>
      <c r="CL1340" s="76">
        <f t="shared" ca="1" si="1742"/>
        <v>0</v>
      </c>
      <c r="CN1340" s="60"/>
      <c r="CO1340" s="76" t="e">
        <f t="shared" ref="CO1340:DK1340" ca="1" si="1743">CO1339-SUM(CO1338,CO1335:CO1336)</f>
        <v>#N/A</v>
      </c>
      <c r="CP1340" s="76" t="e">
        <f t="shared" ca="1" si="1743"/>
        <v>#N/A</v>
      </c>
      <c r="CQ1340" s="76" t="e">
        <f t="shared" ca="1" si="1743"/>
        <v>#N/A</v>
      </c>
      <c r="CR1340" s="76" t="e">
        <f t="shared" ca="1" si="1743"/>
        <v>#N/A</v>
      </c>
      <c r="CS1340" s="76" t="e">
        <f t="shared" ca="1" si="1743"/>
        <v>#N/A</v>
      </c>
      <c r="CT1340" s="76" t="e">
        <f t="shared" ca="1" si="1743"/>
        <v>#N/A</v>
      </c>
      <c r="CU1340" s="76" t="e">
        <f t="shared" ca="1" si="1743"/>
        <v>#N/A</v>
      </c>
      <c r="CV1340" s="76" t="e">
        <f t="shared" ca="1" si="1743"/>
        <v>#N/A</v>
      </c>
      <c r="CW1340" s="76" t="e">
        <f t="shared" ca="1" si="1743"/>
        <v>#N/A</v>
      </c>
      <c r="CX1340" s="76" t="e">
        <f t="shared" ca="1" si="1743"/>
        <v>#N/A</v>
      </c>
      <c r="CY1340" s="76" t="e">
        <f t="shared" ca="1" si="1743"/>
        <v>#N/A</v>
      </c>
      <c r="CZ1340" s="76" t="e">
        <f t="shared" ca="1" si="1743"/>
        <v>#N/A</v>
      </c>
      <c r="DA1340" s="76" t="e">
        <f t="shared" ca="1" si="1743"/>
        <v>#N/A</v>
      </c>
      <c r="DB1340" s="76" t="e">
        <f t="shared" ca="1" si="1743"/>
        <v>#N/A</v>
      </c>
      <c r="DC1340" s="76" t="e">
        <f t="shared" ca="1" si="1743"/>
        <v>#N/A</v>
      </c>
      <c r="DD1340" s="76" t="e">
        <f t="shared" ca="1" si="1743"/>
        <v>#N/A</v>
      </c>
      <c r="DE1340" s="76" t="e">
        <f t="shared" ca="1" si="1743"/>
        <v>#N/A</v>
      </c>
      <c r="DF1340" s="76" t="e">
        <f t="shared" ca="1" si="1743"/>
        <v>#N/A</v>
      </c>
      <c r="DG1340" s="76" t="e">
        <f t="shared" ca="1" si="1743"/>
        <v>#N/A</v>
      </c>
      <c r="DH1340" s="76" t="e">
        <f t="shared" ca="1" si="1743"/>
        <v>#N/A</v>
      </c>
      <c r="DI1340" s="76" t="e">
        <f t="shared" ca="1" si="1743"/>
        <v>#N/A</v>
      </c>
      <c r="DJ1340" s="76" t="e">
        <f t="shared" ca="1" si="1743"/>
        <v>#N/A</v>
      </c>
      <c r="DK1340" s="76" t="e">
        <f t="shared" ca="1" si="1743"/>
        <v>#N/A</v>
      </c>
      <c r="DL1340" s="76" t="e">
        <f t="shared" ref="DL1340" ca="1" si="1744">DL1339-SUM(DL1338,DL1335:DL1336)</f>
        <v>#N/A</v>
      </c>
    </row>
    <row r="1341" spans="1:116" x14ac:dyDescent="0.4">
      <c r="D1341" t="s">
        <v>773</v>
      </c>
      <c r="E1341" s="8" t="str">
        <f t="shared" si="1720"/>
        <v>1341 SUB-S</v>
      </c>
      <c r="G1341" s="13"/>
      <c r="H1341" s="12"/>
      <c r="K1341" s="34"/>
      <c r="L1341" s="34"/>
      <c r="M1341" s="34"/>
      <c r="N1341" s="34"/>
      <c r="O1341" s="34"/>
      <c r="P1341" s="34"/>
      <c r="R1341" s="15"/>
      <c r="S1341" s="76"/>
      <c r="T1341" s="76"/>
      <c r="U1341" s="76"/>
      <c r="V1341" s="76"/>
      <c r="W1341" s="76"/>
      <c r="X1341" s="76"/>
      <c r="Y1341" s="76"/>
      <c r="Z1341" s="76"/>
      <c r="AA1341" s="76"/>
      <c r="AB1341" s="76"/>
      <c r="AC1341" s="76"/>
      <c r="AD1341" s="76"/>
      <c r="AE1341" s="76"/>
      <c r="AF1341" s="76"/>
      <c r="AG1341" s="76"/>
      <c r="AH1341" s="76"/>
      <c r="AI1341" s="76"/>
      <c r="AJ1341" s="76"/>
      <c r="AK1341" s="76"/>
      <c r="AL1341" s="76"/>
      <c r="AM1341" s="76"/>
      <c r="AN1341" s="76"/>
      <c r="AO1341" s="76"/>
      <c r="AP1341" s="76"/>
      <c r="AQ1341" s="76"/>
      <c r="AR1341" s="76"/>
      <c r="AS1341" s="76"/>
      <c r="AT1341" s="76"/>
      <c r="AU1341" s="76"/>
      <c r="AV1341" s="76"/>
      <c r="AW1341" s="76"/>
      <c r="AX1341" s="76"/>
      <c r="AY1341" s="76"/>
      <c r="AZ1341" s="76"/>
      <c r="BA1341" s="76"/>
      <c r="BB1341" s="76"/>
      <c r="BC1341" s="76"/>
      <c r="BD1341" s="76"/>
      <c r="BE1341" s="76"/>
      <c r="BF1341" s="76"/>
      <c r="BG1341" s="76"/>
      <c r="BH1341" s="76"/>
      <c r="BI1341" s="76"/>
      <c r="BJ1341" s="76"/>
      <c r="BK1341" s="76"/>
      <c r="BL1341" s="76"/>
      <c r="BM1341" s="76"/>
      <c r="BN1341" s="76"/>
      <c r="BO1341" s="76"/>
      <c r="BP1341" s="76"/>
      <c r="BQ1341" s="76"/>
      <c r="BR1341" s="76"/>
      <c r="BS1341" s="76"/>
      <c r="BT1341" s="76"/>
      <c r="BU1341" s="76"/>
      <c r="BV1341" s="76"/>
      <c r="BW1341" s="76"/>
      <c r="BX1341" s="76"/>
      <c r="BY1341" s="76"/>
      <c r="BZ1341" s="76"/>
      <c r="CA1341" s="76"/>
      <c r="CB1341" s="76"/>
      <c r="CC1341" s="76"/>
      <c r="CD1341" s="76"/>
      <c r="CE1341" s="76"/>
      <c r="CF1341" s="76"/>
      <c r="CG1341" s="76"/>
      <c r="CH1341" s="76"/>
      <c r="CI1341" s="76"/>
      <c r="CJ1341" s="76"/>
      <c r="CK1341" s="76"/>
      <c r="CL1341" s="76"/>
      <c r="CO1341" s="76"/>
      <c r="CP1341" s="76"/>
      <c r="CQ1341" s="76"/>
      <c r="CR1341" s="76"/>
      <c r="CS1341" s="76"/>
      <c r="CT1341" s="76"/>
      <c r="CU1341" s="76"/>
      <c r="CV1341" s="76"/>
      <c r="CW1341" s="76"/>
      <c r="CX1341" s="76"/>
      <c r="CY1341" s="76"/>
      <c r="CZ1341" s="76"/>
      <c r="DA1341" s="76"/>
      <c r="DB1341" s="76"/>
      <c r="DC1341" s="76"/>
      <c r="DD1341" s="76"/>
      <c r="DE1341" s="76"/>
      <c r="DF1341" s="76"/>
      <c r="DG1341" s="76"/>
      <c r="DH1341" s="76"/>
      <c r="DI1341" s="76"/>
      <c r="DJ1341" s="76"/>
      <c r="DK1341" s="76"/>
      <c r="DL1341" s="76"/>
    </row>
    <row r="1342" spans="1:116" x14ac:dyDescent="0.4">
      <c r="D1342" t="s">
        <v>773</v>
      </c>
      <c r="E1342" s="8" t="str">
        <f t="shared" si="1720"/>
        <v>1342 SUB-S</v>
      </c>
      <c r="G1342" s="95" t="s">
        <v>75</v>
      </c>
      <c r="H1342" s="12"/>
      <c r="I1342" s="60"/>
      <c r="J1342" s="60"/>
      <c r="K1342" s="34"/>
      <c r="L1342" s="34"/>
      <c r="M1342" s="34"/>
      <c r="N1342" s="34"/>
      <c r="O1342" s="34"/>
      <c r="P1342" s="34"/>
      <c r="R1342" s="15"/>
      <c r="S1342" s="76"/>
      <c r="T1342" s="76"/>
      <c r="U1342" s="76"/>
      <c r="V1342" s="76"/>
      <c r="W1342" s="76"/>
      <c r="X1342" s="76"/>
      <c r="Y1342" s="76"/>
      <c r="Z1342" s="76"/>
      <c r="AA1342" s="76"/>
      <c r="AB1342" s="76"/>
      <c r="AC1342" s="76"/>
      <c r="AD1342" s="76"/>
      <c r="AE1342" s="76"/>
      <c r="AF1342" s="76"/>
      <c r="AG1342" s="76"/>
      <c r="AH1342" s="76"/>
      <c r="AI1342" s="76"/>
      <c r="AJ1342" s="76"/>
      <c r="AK1342" s="76"/>
      <c r="AL1342" s="76"/>
      <c r="AM1342" s="76"/>
      <c r="AN1342" s="76"/>
      <c r="AO1342" s="76"/>
      <c r="AP1342" s="76"/>
      <c r="AQ1342" s="76"/>
      <c r="AR1342" s="76"/>
      <c r="AS1342" s="76"/>
      <c r="AT1342" s="76"/>
      <c r="AU1342" s="76"/>
      <c r="AV1342" s="76"/>
      <c r="AW1342" s="76"/>
      <c r="AX1342" s="76"/>
      <c r="AY1342" s="76"/>
      <c r="AZ1342" s="76"/>
      <c r="BA1342" s="76"/>
      <c r="BB1342" s="76"/>
      <c r="BC1342" s="76"/>
      <c r="BD1342" s="76"/>
      <c r="BE1342" s="76"/>
      <c r="BF1342" s="76"/>
      <c r="BG1342" s="76"/>
      <c r="BH1342" s="76"/>
      <c r="BI1342" s="76"/>
      <c r="BJ1342" s="76"/>
      <c r="BK1342" s="76"/>
      <c r="BL1342" s="76"/>
      <c r="BM1342" s="76"/>
      <c r="BN1342" s="76"/>
      <c r="BO1342" s="76"/>
      <c r="BP1342" s="76"/>
      <c r="BQ1342" s="76"/>
      <c r="BR1342" s="76"/>
      <c r="BS1342" s="76"/>
      <c r="BT1342" s="76"/>
      <c r="BU1342" s="76"/>
      <c r="BV1342" s="76"/>
      <c r="BW1342" s="76"/>
      <c r="BX1342" s="76"/>
      <c r="BY1342" s="76"/>
      <c r="BZ1342" s="76"/>
      <c r="CA1342" s="76"/>
      <c r="CB1342" s="76"/>
      <c r="CC1342" s="76"/>
      <c r="CD1342" s="76"/>
      <c r="CE1342" s="76"/>
      <c r="CF1342" s="76"/>
      <c r="CG1342" s="76"/>
      <c r="CH1342" s="76"/>
      <c r="CI1342" s="76"/>
      <c r="CJ1342" s="76"/>
      <c r="CK1342" s="76"/>
      <c r="CL1342" s="76"/>
      <c r="CN1342" s="60"/>
      <c r="CO1342" s="76"/>
      <c r="CP1342" s="76"/>
      <c r="CQ1342" s="76"/>
      <c r="CR1342" s="76"/>
      <c r="CS1342" s="76"/>
      <c r="CT1342" s="76"/>
      <c r="CU1342" s="76"/>
      <c r="CV1342" s="76"/>
      <c r="CW1342" s="76"/>
      <c r="CX1342" s="76"/>
      <c r="CY1342" s="76"/>
      <c r="CZ1342" s="76"/>
      <c r="DA1342" s="76"/>
      <c r="DB1342" s="76"/>
      <c r="DC1342" s="76"/>
      <c r="DD1342" s="76"/>
      <c r="DE1342" s="76"/>
      <c r="DF1342" s="76"/>
      <c r="DG1342" s="76"/>
      <c r="DH1342" s="76"/>
      <c r="DI1342" s="76"/>
      <c r="DJ1342" s="76"/>
      <c r="DK1342" s="76"/>
      <c r="DL1342" s="76"/>
    </row>
    <row r="1343" spans="1:116" x14ac:dyDescent="0.4">
      <c r="B1343" t="str">
        <f>E1343</f>
        <v>1343 SUB-S</v>
      </c>
      <c r="D1343" t="s">
        <v>773</v>
      </c>
      <c r="E1343" s="8" t="str">
        <f t="shared" si="1720"/>
        <v>1343 SUB-S</v>
      </c>
      <c r="G1343" s="145" t="s">
        <v>77</v>
      </c>
      <c r="H1343" s="12"/>
      <c r="I1343" s="60"/>
      <c r="J1343" s="60"/>
      <c r="K1343" s="18">
        <v>20</v>
      </c>
      <c r="L1343" s="18">
        <v>20</v>
      </c>
      <c r="M1343" s="18">
        <v>20</v>
      </c>
      <c r="N1343" s="18">
        <v>20</v>
      </c>
      <c r="O1343" s="18">
        <v>20</v>
      </c>
      <c r="P1343" s="18">
        <v>20</v>
      </c>
      <c r="R1343" s="19"/>
      <c r="S1343" s="147" cm="1">
        <f t="array" ref="S1343">INDEX($K:$P,ROW(),MATCH(S$3,$K$2:$P$2,0))</f>
        <v>20</v>
      </c>
      <c r="T1343" s="147" cm="1">
        <f t="array" ref="T1343">INDEX($K:$P,ROW(),MATCH(T$3,$K$2:$P$2,0))</f>
        <v>20</v>
      </c>
      <c r="U1343" s="147" cm="1">
        <f t="array" ref="U1343">INDEX($K:$P,ROW(),MATCH(U$3,$K$2:$P$2,0))</f>
        <v>20</v>
      </c>
      <c r="V1343" s="147" cm="1">
        <f t="array" ref="V1343">INDEX($K:$P,ROW(),MATCH(V$3,$K$2:$P$2,0))</f>
        <v>20</v>
      </c>
      <c r="W1343" s="147" cm="1">
        <f t="array" ref="W1343">INDEX($K:$P,ROW(),MATCH(W$3,$K$2:$P$2,0))</f>
        <v>20</v>
      </c>
      <c r="X1343" s="147" cm="1">
        <f t="array" ref="X1343">INDEX($K:$P,ROW(),MATCH(X$3,$K$2:$P$2,0))</f>
        <v>20</v>
      </c>
      <c r="Y1343" s="147" cm="1">
        <f t="array" ref="Y1343">INDEX($K:$P,ROW(),MATCH(Y$3,$K$2:$P$2,0))</f>
        <v>20</v>
      </c>
      <c r="Z1343" s="147" cm="1">
        <f t="array" ref="Z1343">INDEX($K:$P,ROW(),MATCH(Z$3,$K$2:$P$2,0))</f>
        <v>20</v>
      </c>
      <c r="AA1343" s="147" cm="1">
        <f t="array" ref="AA1343">INDEX($K:$P,ROW(),MATCH(AA$3,$K$2:$P$2,0))</f>
        <v>20</v>
      </c>
      <c r="AB1343" s="147" cm="1">
        <f t="array" ref="AB1343">INDEX($K:$P,ROW(),MATCH(AB$3,$K$2:$P$2,0))</f>
        <v>20</v>
      </c>
      <c r="AC1343" s="147" cm="1">
        <f t="array" ref="AC1343">INDEX($K:$P,ROW(),MATCH(AC$3,$K$2:$P$2,0))</f>
        <v>20</v>
      </c>
      <c r="AD1343" s="147" cm="1">
        <f t="array" ref="AD1343">INDEX($K:$P,ROW(),MATCH(AD$3,$K$2:$P$2,0))</f>
        <v>20</v>
      </c>
      <c r="AE1343" s="147" cm="1">
        <f t="array" ref="AE1343">INDEX($K:$P,ROW(),MATCH(AE$3,$K$2:$P$2,0))</f>
        <v>20</v>
      </c>
      <c r="AF1343" s="147" cm="1">
        <f t="array" ref="AF1343">INDEX($K:$P,ROW(),MATCH(AF$3,$K$2:$P$2,0))</f>
        <v>20</v>
      </c>
      <c r="AG1343" s="147" cm="1">
        <f t="array" ref="AG1343">INDEX($K:$P,ROW(),MATCH(AG$3,$K$2:$P$2,0))</f>
        <v>20</v>
      </c>
      <c r="AH1343" s="147" cm="1">
        <f t="array" ref="AH1343">INDEX($K:$P,ROW(),MATCH(AH$3,$K$2:$P$2,0))</f>
        <v>20</v>
      </c>
      <c r="AI1343" s="147" cm="1">
        <f t="array" ref="AI1343">INDEX($K:$P,ROW(),MATCH(AI$3,$K$2:$P$2,0))</f>
        <v>20</v>
      </c>
      <c r="AJ1343" s="147" cm="1">
        <f t="array" ref="AJ1343">INDEX($K:$P,ROW(),MATCH(AJ$3,$K$2:$P$2,0))</f>
        <v>20</v>
      </c>
      <c r="AK1343" s="147" cm="1">
        <f t="array" ref="AK1343">INDEX($K:$P,ROW(),MATCH(AK$3,$K$2:$P$2,0))</f>
        <v>20</v>
      </c>
      <c r="AL1343" s="147" cm="1">
        <f t="array" ref="AL1343">INDEX($K:$P,ROW(),MATCH(AL$3,$K$2:$P$2,0))</f>
        <v>20</v>
      </c>
      <c r="AM1343" s="147" cm="1">
        <f t="array" ref="AM1343">INDEX($K:$P,ROW(),MATCH(AM$3,$K$2:$P$2,0))</f>
        <v>20</v>
      </c>
      <c r="AN1343" s="147" cm="1">
        <f t="array" ref="AN1343">INDEX($K:$P,ROW(),MATCH(AN$3,$K$2:$P$2,0))</f>
        <v>20</v>
      </c>
      <c r="AO1343" s="147" cm="1">
        <f t="array" ref="AO1343">INDEX($K:$P,ROW(),MATCH(AO$3,$K$2:$P$2,0))</f>
        <v>20</v>
      </c>
      <c r="AP1343" s="147" cm="1">
        <f t="array" ref="AP1343">INDEX($K:$P,ROW(),MATCH(AP$3,$K$2:$P$2,0))</f>
        <v>20</v>
      </c>
      <c r="AQ1343" s="147" cm="1">
        <f t="array" ref="AQ1343">INDEX($K:$P,ROW(),MATCH(AQ$3,$K$2:$P$2,0))</f>
        <v>20</v>
      </c>
      <c r="AR1343" s="147" cm="1">
        <f t="array" ref="AR1343">INDEX($K:$P,ROW(),MATCH(AR$3,$K$2:$P$2,0))</f>
        <v>20</v>
      </c>
      <c r="AS1343" s="147" cm="1">
        <f t="array" ref="AS1343">INDEX($K:$P,ROW(),MATCH(AS$3,$K$2:$P$2,0))</f>
        <v>20</v>
      </c>
      <c r="AT1343" s="147" cm="1">
        <f t="array" ref="AT1343">INDEX($K:$P,ROW(),MATCH(AT$3,$K$2:$P$2,0))</f>
        <v>20</v>
      </c>
      <c r="AU1343" s="147" cm="1">
        <f t="array" ref="AU1343">INDEX($K:$P,ROW(),MATCH(AU$3,$K$2:$P$2,0))</f>
        <v>20</v>
      </c>
      <c r="AV1343" s="147" cm="1">
        <f t="array" ref="AV1343">INDEX($K:$P,ROW(),MATCH(AV$3,$K$2:$P$2,0))</f>
        <v>20</v>
      </c>
      <c r="AW1343" s="147" cm="1">
        <f t="array" ref="AW1343">INDEX($K:$P,ROW(),MATCH(AW$3,$K$2:$P$2,0))</f>
        <v>20</v>
      </c>
      <c r="AX1343" s="147" cm="1">
        <f t="array" ref="AX1343">INDEX($K:$P,ROW(),MATCH(AX$3,$K$2:$P$2,0))</f>
        <v>20</v>
      </c>
      <c r="AY1343" s="147" cm="1">
        <f t="array" ref="AY1343">INDEX($K:$P,ROW(),MATCH(AY$3,$K$2:$P$2,0))</f>
        <v>20</v>
      </c>
      <c r="AZ1343" s="147" cm="1">
        <f t="array" ref="AZ1343">INDEX($K:$P,ROW(),MATCH(AZ$3,$K$2:$P$2,0))</f>
        <v>20</v>
      </c>
      <c r="BA1343" s="147" cm="1">
        <f t="array" ref="BA1343">INDEX($K:$P,ROW(),MATCH(BA$3,$K$2:$P$2,0))</f>
        <v>20</v>
      </c>
      <c r="BB1343" s="147" cm="1">
        <f t="array" ref="BB1343">INDEX($K:$P,ROW(),MATCH(BB$3,$K$2:$P$2,0))</f>
        <v>20</v>
      </c>
      <c r="BC1343" s="147" cm="1">
        <f t="array" ref="BC1343">INDEX($K:$P,ROW(),MATCH(BC$3,$K$2:$P$2,0))</f>
        <v>20</v>
      </c>
      <c r="BD1343" s="147" cm="1">
        <f t="array" ref="BD1343">INDEX($K:$P,ROW(),MATCH(BD$3,$K$2:$P$2,0))</f>
        <v>20</v>
      </c>
      <c r="BE1343" s="147" cm="1">
        <f t="array" ref="BE1343">INDEX($K:$P,ROW(),MATCH(BE$3,$K$2:$P$2,0))</f>
        <v>20</v>
      </c>
      <c r="BF1343" s="147" cm="1">
        <f t="array" ref="BF1343">INDEX($K:$P,ROW(),MATCH(BF$3,$K$2:$P$2,0))</f>
        <v>20</v>
      </c>
      <c r="BG1343" s="147" cm="1">
        <f t="array" ref="BG1343">INDEX($K:$P,ROW(),MATCH(BG$3,$K$2:$P$2,0))</f>
        <v>20</v>
      </c>
      <c r="BH1343" s="147" cm="1">
        <f t="array" ref="BH1343">INDEX($K:$P,ROW(),MATCH(BH$3,$K$2:$P$2,0))</f>
        <v>20</v>
      </c>
      <c r="BI1343" s="147" cm="1">
        <f t="array" ref="BI1343">INDEX($K:$P,ROW(),MATCH(BI$3,$K$2:$P$2,0))</f>
        <v>20</v>
      </c>
      <c r="BJ1343" s="147" cm="1">
        <f t="array" ref="BJ1343">INDEX($K:$P,ROW(),MATCH(BJ$3,$K$2:$P$2,0))</f>
        <v>20</v>
      </c>
      <c r="BK1343" s="147" cm="1">
        <f t="array" ref="BK1343">INDEX($K:$P,ROW(),MATCH(BK$3,$K$2:$P$2,0))</f>
        <v>20</v>
      </c>
      <c r="BL1343" s="147" cm="1">
        <f t="array" ref="BL1343">INDEX($K:$P,ROW(),MATCH(BL$3,$K$2:$P$2,0))</f>
        <v>20</v>
      </c>
      <c r="BM1343" s="147" cm="1">
        <f t="array" ref="BM1343">INDEX($K:$P,ROW(),MATCH(BM$3,$K$2:$P$2,0))</f>
        <v>20</v>
      </c>
      <c r="BN1343" s="147" cm="1">
        <f t="array" ref="BN1343">INDEX($K:$P,ROW(),MATCH(BN$3,$K$2:$P$2,0))</f>
        <v>20</v>
      </c>
      <c r="BO1343" s="147" cm="1">
        <f t="array" ref="BO1343">INDEX($K:$P,ROW(),MATCH(BO$3,$K$2:$P$2,0))</f>
        <v>20</v>
      </c>
      <c r="BP1343" s="147" cm="1">
        <f t="array" ref="BP1343">INDEX($K:$P,ROW(),MATCH(BP$3,$K$2:$P$2,0))</f>
        <v>20</v>
      </c>
      <c r="BQ1343" s="147" cm="1">
        <f t="array" ref="BQ1343">INDEX($K:$P,ROW(),MATCH(BQ$3,$K$2:$P$2,0))</f>
        <v>20</v>
      </c>
      <c r="BR1343" s="147" cm="1">
        <f t="array" ref="BR1343">INDEX($K:$P,ROW(),MATCH(BR$3,$K$2:$P$2,0))</f>
        <v>20</v>
      </c>
      <c r="BS1343" s="147" cm="1">
        <f t="array" ref="BS1343">INDEX($K:$P,ROW(),MATCH(BS$3,$K$2:$P$2,0))</f>
        <v>20</v>
      </c>
      <c r="BT1343" s="147" cm="1">
        <f t="array" ref="BT1343">INDEX($K:$P,ROW(),MATCH(BT$3,$K$2:$P$2,0))</f>
        <v>20</v>
      </c>
      <c r="BU1343" s="147" cm="1">
        <f t="array" ref="BU1343">INDEX($K:$P,ROW(),MATCH(BU$3,$K$2:$P$2,0))</f>
        <v>20</v>
      </c>
      <c r="BV1343" s="147" cm="1">
        <f t="array" ref="BV1343">INDEX($K:$P,ROW(),MATCH(BV$3,$K$2:$P$2,0))</f>
        <v>20</v>
      </c>
      <c r="BW1343" s="147" cm="1">
        <f t="array" ref="BW1343">INDEX($K:$P,ROW(),MATCH(BW$3,$K$2:$P$2,0))</f>
        <v>20</v>
      </c>
      <c r="BX1343" s="147" cm="1">
        <f t="array" ref="BX1343">INDEX($K:$P,ROW(),MATCH(BX$3,$K$2:$P$2,0))</f>
        <v>20</v>
      </c>
      <c r="BY1343" s="147" cm="1">
        <f t="array" ref="BY1343">INDEX($K:$P,ROW(),MATCH(BY$3,$K$2:$P$2,0))</f>
        <v>20</v>
      </c>
      <c r="BZ1343" s="147" cm="1">
        <f t="array" ref="BZ1343">INDEX($K:$P,ROW(),MATCH(BZ$3,$K$2:$P$2,0))</f>
        <v>20</v>
      </c>
      <c r="CA1343" s="147" cm="1">
        <f t="array" ref="CA1343">INDEX($K:$P,ROW(),MATCH(CA$3,$K$2:$P$2,0))</f>
        <v>20</v>
      </c>
      <c r="CB1343" s="147" cm="1">
        <f t="array" ref="CB1343">INDEX($K:$P,ROW(),MATCH(CB$3,$K$2:$P$2,0))</f>
        <v>20</v>
      </c>
      <c r="CC1343" s="147" cm="1">
        <f t="array" ref="CC1343">INDEX($K:$P,ROW(),MATCH(CC$3,$K$2:$P$2,0))</f>
        <v>20</v>
      </c>
      <c r="CD1343" s="147" cm="1">
        <f t="array" ref="CD1343">INDEX($K:$P,ROW(),MATCH(CD$3,$K$2:$P$2,0))</f>
        <v>20</v>
      </c>
      <c r="CE1343" s="147" cm="1">
        <f t="array" ref="CE1343">INDEX($K:$P,ROW(),MATCH(CE$3,$K$2:$P$2,0))</f>
        <v>20</v>
      </c>
      <c r="CF1343" s="147" cm="1">
        <f t="array" ref="CF1343">INDEX($K:$P,ROW(),MATCH(CF$3,$K$2:$P$2,0))</f>
        <v>20</v>
      </c>
      <c r="CG1343" s="147" cm="1">
        <f t="array" ref="CG1343">INDEX($K:$P,ROW(),MATCH(CG$3,$K$2:$P$2,0))</f>
        <v>20</v>
      </c>
      <c r="CH1343" s="147" cm="1">
        <f t="array" ref="CH1343">INDEX($K:$P,ROW(),MATCH(CH$3,$K$2:$P$2,0))</f>
        <v>20</v>
      </c>
      <c r="CI1343" s="147" cm="1">
        <f t="array" ref="CI1343">INDEX($K:$P,ROW(),MATCH(CI$3,$K$2:$P$2,0))</f>
        <v>20</v>
      </c>
      <c r="CJ1343" s="147" cm="1">
        <f t="array" ref="CJ1343">INDEX($K:$P,ROW(),MATCH(CJ$3,$K$2:$P$2,0))</f>
        <v>20</v>
      </c>
      <c r="CK1343" s="147" cm="1">
        <f t="array" ref="CK1343">INDEX($K:$P,ROW(),MATCH(CK$3,$K$2:$P$2,0))</f>
        <v>20</v>
      </c>
      <c r="CL1343" s="147" cm="1">
        <f t="array" ref="CL1343">INDEX($K:$P,ROW(),MATCH(CL$3,$K$2:$P$2,0))</f>
        <v>20</v>
      </c>
      <c r="CN1343" s="60"/>
      <c r="CO1343" s="147" t="e" cm="1">
        <f t="array" ref="CO1343">INDEX($K:$P,ROW(),MATCH(CO$3,$K$2:$P$2,0))</f>
        <v>#N/A</v>
      </c>
      <c r="CP1343" s="147" t="e" cm="1">
        <f t="array" ref="CP1343">INDEX($K:$P,ROW(),MATCH(CP$3,$K$2:$P$2,0))</f>
        <v>#N/A</v>
      </c>
      <c r="CQ1343" s="147" t="e" cm="1">
        <f t="array" ref="CQ1343">INDEX($K:$P,ROW(),MATCH(CQ$3,$K$2:$P$2,0))</f>
        <v>#N/A</v>
      </c>
      <c r="CR1343" s="147" t="e" cm="1">
        <f t="array" ref="CR1343">INDEX($K:$P,ROW(),MATCH(CR$3,$K$2:$P$2,0))</f>
        <v>#N/A</v>
      </c>
      <c r="CS1343" s="147" t="e" cm="1">
        <f t="array" ref="CS1343">INDEX($K:$P,ROW(),MATCH(CS$3,$K$2:$P$2,0))</f>
        <v>#N/A</v>
      </c>
      <c r="CT1343" s="147" t="e" cm="1">
        <f t="array" ref="CT1343">INDEX($K:$P,ROW(),MATCH(CT$3,$K$2:$P$2,0))</f>
        <v>#N/A</v>
      </c>
      <c r="CU1343" s="147" t="e" cm="1">
        <f t="array" ref="CU1343">INDEX($K:$P,ROW(),MATCH(CU$3,$K$2:$P$2,0))</f>
        <v>#N/A</v>
      </c>
      <c r="CV1343" s="147" t="e" cm="1">
        <f t="array" ref="CV1343">INDEX($K:$P,ROW(),MATCH(CV$3,$K$2:$P$2,0))</f>
        <v>#N/A</v>
      </c>
      <c r="CW1343" s="147" t="e" cm="1">
        <f t="array" ref="CW1343">INDEX($K:$P,ROW(),MATCH(CW$3,$K$2:$P$2,0))</f>
        <v>#N/A</v>
      </c>
      <c r="CX1343" s="147" t="e" cm="1">
        <f t="array" ref="CX1343">INDEX($K:$P,ROW(),MATCH(CX$3,$K$2:$P$2,0))</f>
        <v>#N/A</v>
      </c>
      <c r="CY1343" s="147" t="e" cm="1">
        <f t="array" ref="CY1343">INDEX($K:$P,ROW(),MATCH(CY$3,$K$2:$P$2,0))</f>
        <v>#N/A</v>
      </c>
      <c r="CZ1343" s="147" t="e" cm="1">
        <f t="array" ref="CZ1343">INDEX($K:$P,ROW(),MATCH(CZ$3,$K$2:$P$2,0))</f>
        <v>#N/A</v>
      </c>
      <c r="DA1343" s="147" t="e" cm="1">
        <f t="array" ref="DA1343">INDEX($K:$P,ROW(),MATCH(DA$3,$K$2:$P$2,0))</f>
        <v>#N/A</v>
      </c>
      <c r="DB1343" s="147" t="e" cm="1">
        <f t="array" ref="DB1343">INDEX($K:$P,ROW(),MATCH(DB$3,$K$2:$P$2,0))</f>
        <v>#N/A</v>
      </c>
      <c r="DC1343" s="147" t="e" cm="1">
        <f t="array" ref="DC1343">INDEX($K:$P,ROW(),MATCH(DC$3,$K$2:$P$2,0))</f>
        <v>#N/A</v>
      </c>
      <c r="DD1343" s="147" t="e" cm="1">
        <f t="array" ref="DD1343">INDEX($K:$P,ROW(),MATCH(DD$3,$K$2:$P$2,0))</f>
        <v>#N/A</v>
      </c>
      <c r="DE1343" s="147" t="e" cm="1">
        <f t="array" ref="DE1343">INDEX($K:$P,ROW(),MATCH(DE$3,$K$2:$P$2,0))</f>
        <v>#N/A</v>
      </c>
      <c r="DF1343" s="147" t="e" cm="1">
        <f t="array" ref="DF1343">INDEX($K:$P,ROW(),MATCH(DF$3,$K$2:$P$2,0))</f>
        <v>#N/A</v>
      </c>
      <c r="DG1343" s="147" t="e" cm="1">
        <f t="array" ref="DG1343">INDEX($K:$P,ROW(),MATCH(DG$3,$K$2:$P$2,0))</f>
        <v>#N/A</v>
      </c>
      <c r="DH1343" s="147" t="e" cm="1">
        <f t="array" ref="DH1343">INDEX($K:$P,ROW(),MATCH(DH$3,$K$2:$P$2,0))</f>
        <v>#N/A</v>
      </c>
      <c r="DI1343" s="147" t="e" cm="1">
        <f t="array" ref="DI1343">INDEX($K:$P,ROW(),MATCH(DI$3,$K$2:$P$2,0))</f>
        <v>#N/A</v>
      </c>
      <c r="DJ1343" s="147" t="e" cm="1">
        <f t="array" ref="DJ1343">INDEX($K:$P,ROW(),MATCH(DJ$3,$K$2:$P$2,0))</f>
        <v>#N/A</v>
      </c>
      <c r="DK1343" s="147" t="e" cm="1">
        <f t="array" ref="DK1343">INDEX($K:$P,ROW(),MATCH(DK$3,$K$2:$P$2,0))</f>
        <v>#N/A</v>
      </c>
      <c r="DL1343" s="147" t="e" cm="1">
        <f t="array" ref="DL1343">INDEX($K:$P,ROW(),MATCH(DL$3,$K$2:$P$2,0))</f>
        <v>#N/A</v>
      </c>
    </row>
    <row r="1344" spans="1:116" x14ac:dyDescent="0.4">
      <c r="C1344" t="s">
        <v>198</v>
      </c>
      <c r="D1344" t="s">
        <v>773</v>
      </c>
      <c r="E1344" s="8" t="str">
        <f t="shared" si="1720"/>
        <v>1344 SUB-S</v>
      </c>
      <c r="G1344" s="126" t="str">
        <f>"Revenue - "&amp;SUBSTITUTE(G1331,":","")</f>
        <v>Revenue - Subscription revenue - secondary volume driven</v>
      </c>
      <c r="H1344" s="27"/>
      <c r="I1344" s="78"/>
      <c r="J1344" s="78"/>
      <c r="K1344" s="63">
        <f ca="1">SUMIF($3:$3,K$2,1344:1344)</f>
        <v>1368000</v>
      </c>
      <c r="L1344" s="63">
        <f t="shared" ref="L1344:P1344" ca="1" si="1745">SUMIF($3:$3,L$2,1344:1344)</f>
        <v>4104000</v>
      </c>
      <c r="M1344" s="63">
        <f t="shared" ca="1" si="1745"/>
        <v>6840000</v>
      </c>
      <c r="N1344" s="63">
        <f t="shared" ca="1" si="1745"/>
        <v>9576000</v>
      </c>
      <c r="O1344" s="63">
        <f t="shared" ca="1" si="1745"/>
        <v>12312000</v>
      </c>
      <c r="P1344" s="63">
        <f t="shared" ca="1" si="1745"/>
        <v>15048000</v>
      </c>
      <c r="R1344" s="33"/>
      <c r="S1344" s="148">
        <f t="shared" ref="S1344:AX1344" ca="1" si="1746">S1343*AVERAGE(S1339,S1335)</f>
        <v>9500</v>
      </c>
      <c r="T1344" s="148">
        <f t="shared" ca="1" si="1746"/>
        <v>28500</v>
      </c>
      <c r="U1344" s="148">
        <f t="shared" ca="1" si="1746"/>
        <v>47500</v>
      </c>
      <c r="V1344" s="148">
        <f t="shared" ca="1" si="1746"/>
        <v>66500</v>
      </c>
      <c r="W1344" s="148">
        <f t="shared" ca="1" si="1746"/>
        <v>85500</v>
      </c>
      <c r="X1344" s="148">
        <f t="shared" ca="1" si="1746"/>
        <v>104500</v>
      </c>
      <c r="Y1344" s="148">
        <f t="shared" ca="1" si="1746"/>
        <v>123500</v>
      </c>
      <c r="Z1344" s="148">
        <f t="shared" ca="1" si="1746"/>
        <v>142500</v>
      </c>
      <c r="AA1344" s="148">
        <f t="shared" ca="1" si="1746"/>
        <v>161500</v>
      </c>
      <c r="AB1344" s="148">
        <f t="shared" ca="1" si="1746"/>
        <v>180500</v>
      </c>
      <c r="AC1344" s="148">
        <f t="shared" ca="1" si="1746"/>
        <v>199500</v>
      </c>
      <c r="AD1344" s="148">
        <f t="shared" ca="1" si="1746"/>
        <v>218500</v>
      </c>
      <c r="AE1344" s="148">
        <f t="shared" ca="1" si="1746"/>
        <v>237500</v>
      </c>
      <c r="AF1344" s="148">
        <f t="shared" ca="1" si="1746"/>
        <v>256500</v>
      </c>
      <c r="AG1344" s="148">
        <f t="shared" ca="1" si="1746"/>
        <v>275500</v>
      </c>
      <c r="AH1344" s="148">
        <f t="shared" ca="1" si="1746"/>
        <v>294500</v>
      </c>
      <c r="AI1344" s="148">
        <f t="shared" ca="1" si="1746"/>
        <v>313500</v>
      </c>
      <c r="AJ1344" s="148">
        <f t="shared" ca="1" si="1746"/>
        <v>332500</v>
      </c>
      <c r="AK1344" s="148">
        <f t="shared" ca="1" si="1746"/>
        <v>351500</v>
      </c>
      <c r="AL1344" s="148">
        <f t="shared" ca="1" si="1746"/>
        <v>370500</v>
      </c>
      <c r="AM1344" s="148">
        <f t="shared" ca="1" si="1746"/>
        <v>389500</v>
      </c>
      <c r="AN1344" s="148">
        <f t="shared" ca="1" si="1746"/>
        <v>408500</v>
      </c>
      <c r="AO1344" s="148">
        <f t="shared" ca="1" si="1746"/>
        <v>427500</v>
      </c>
      <c r="AP1344" s="148">
        <f t="shared" ca="1" si="1746"/>
        <v>446500</v>
      </c>
      <c r="AQ1344" s="148">
        <f t="shared" ca="1" si="1746"/>
        <v>465500</v>
      </c>
      <c r="AR1344" s="148">
        <f t="shared" ca="1" si="1746"/>
        <v>484500</v>
      </c>
      <c r="AS1344" s="148">
        <f t="shared" ca="1" si="1746"/>
        <v>503500</v>
      </c>
      <c r="AT1344" s="148">
        <f t="shared" ca="1" si="1746"/>
        <v>522500</v>
      </c>
      <c r="AU1344" s="148">
        <f t="shared" ca="1" si="1746"/>
        <v>541500</v>
      </c>
      <c r="AV1344" s="148">
        <f t="shared" ca="1" si="1746"/>
        <v>560500</v>
      </c>
      <c r="AW1344" s="148">
        <f t="shared" ca="1" si="1746"/>
        <v>579500</v>
      </c>
      <c r="AX1344" s="148">
        <f t="shared" ca="1" si="1746"/>
        <v>598500</v>
      </c>
      <c r="AY1344" s="148">
        <f t="shared" ref="AY1344:CD1344" ca="1" si="1747">AY1343*AVERAGE(AY1339,AY1335)</f>
        <v>617500</v>
      </c>
      <c r="AZ1344" s="148">
        <f t="shared" ca="1" si="1747"/>
        <v>636500</v>
      </c>
      <c r="BA1344" s="148">
        <f t="shared" ca="1" si="1747"/>
        <v>655500</v>
      </c>
      <c r="BB1344" s="148">
        <f t="shared" ca="1" si="1747"/>
        <v>674500</v>
      </c>
      <c r="BC1344" s="148">
        <f t="shared" ca="1" si="1747"/>
        <v>693500</v>
      </c>
      <c r="BD1344" s="148">
        <f t="shared" ca="1" si="1747"/>
        <v>712500</v>
      </c>
      <c r="BE1344" s="148">
        <f t="shared" ca="1" si="1747"/>
        <v>731500</v>
      </c>
      <c r="BF1344" s="148">
        <f t="shared" ca="1" si="1747"/>
        <v>750500</v>
      </c>
      <c r="BG1344" s="148">
        <f t="shared" ca="1" si="1747"/>
        <v>769500</v>
      </c>
      <c r="BH1344" s="148">
        <f t="shared" ca="1" si="1747"/>
        <v>788500</v>
      </c>
      <c r="BI1344" s="148">
        <f t="shared" ca="1" si="1747"/>
        <v>807500</v>
      </c>
      <c r="BJ1344" s="148">
        <f t="shared" ca="1" si="1747"/>
        <v>826500</v>
      </c>
      <c r="BK1344" s="148">
        <f t="shared" ca="1" si="1747"/>
        <v>845500</v>
      </c>
      <c r="BL1344" s="148">
        <f t="shared" ca="1" si="1747"/>
        <v>864500</v>
      </c>
      <c r="BM1344" s="148">
        <f t="shared" ca="1" si="1747"/>
        <v>883500</v>
      </c>
      <c r="BN1344" s="148">
        <f t="shared" ca="1" si="1747"/>
        <v>902500</v>
      </c>
      <c r="BO1344" s="148">
        <f t="shared" ca="1" si="1747"/>
        <v>921500</v>
      </c>
      <c r="BP1344" s="148">
        <f t="shared" ca="1" si="1747"/>
        <v>940500</v>
      </c>
      <c r="BQ1344" s="148">
        <f t="shared" ca="1" si="1747"/>
        <v>959500</v>
      </c>
      <c r="BR1344" s="148">
        <f t="shared" ca="1" si="1747"/>
        <v>978500</v>
      </c>
      <c r="BS1344" s="148">
        <f t="shared" ca="1" si="1747"/>
        <v>997500</v>
      </c>
      <c r="BT1344" s="148">
        <f t="shared" ca="1" si="1747"/>
        <v>1016500</v>
      </c>
      <c r="BU1344" s="148">
        <f t="shared" ca="1" si="1747"/>
        <v>1035500</v>
      </c>
      <c r="BV1344" s="148">
        <f t="shared" ca="1" si="1747"/>
        <v>1054500</v>
      </c>
      <c r="BW1344" s="148">
        <f t="shared" ca="1" si="1747"/>
        <v>1073500</v>
      </c>
      <c r="BX1344" s="148">
        <f t="shared" ca="1" si="1747"/>
        <v>1092500</v>
      </c>
      <c r="BY1344" s="148">
        <f t="shared" ca="1" si="1747"/>
        <v>1111500</v>
      </c>
      <c r="BZ1344" s="148">
        <f t="shared" ca="1" si="1747"/>
        <v>1130500</v>
      </c>
      <c r="CA1344" s="148">
        <f t="shared" ca="1" si="1747"/>
        <v>1149500</v>
      </c>
      <c r="CB1344" s="148">
        <f t="shared" ca="1" si="1747"/>
        <v>1168500</v>
      </c>
      <c r="CC1344" s="148">
        <f t="shared" ca="1" si="1747"/>
        <v>1187500</v>
      </c>
      <c r="CD1344" s="148">
        <f t="shared" ca="1" si="1747"/>
        <v>1206500</v>
      </c>
      <c r="CE1344" s="148">
        <f t="shared" ref="CE1344:CL1344" ca="1" si="1748">CE1343*AVERAGE(CE1339,CE1335)</f>
        <v>1225500</v>
      </c>
      <c r="CF1344" s="148">
        <f t="shared" ca="1" si="1748"/>
        <v>1244500</v>
      </c>
      <c r="CG1344" s="148">
        <f t="shared" ca="1" si="1748"/>
        <v>1263500</v>
      </c>
      <c r="CH1344" s="148">
        <f t="shared" ca="1" si="1748"/>
        <v>1282500</v>
      </c>
      <c r="CI1344" s="148">
        <f t="shared" ca="1" si="1748"/>
        <v>1301500</v>
      </c>
      <c r="CJ1344" s="148">
        <f t="shared" ca="1" si="1748"/>
        <v>1320500</v>
      </c>
      <c r="CK1344" s="148">
        <f t="shared" ca="1" si="1748"/>
        <v>1339500</v>
      </c>
      <c r="CL1344" s="148">
        <f t="shared" ca="1" si="1748"/>
        <v>1358500</v>
      </c>
      <c r="CN1344" s="78"/>
      <c r="CO1344" s="148" t="e">
        <f t="shared" ref="CO1344:DK1344" ca="1" si="1749">CO1343*AVERAGE(CO1339,CO1335)</f>
        <v>#N/A</v>
      </c>
      <c r="CP1344" s="148" t="e">
        <f t="shared" ca="1" si="1749"/>
        <v>#N/A</v>
      </c>
      <c r="CQ1344" s="148" t="e">
        <f t="shared" ca="1" si="1749"/>
        <v>#N/A</v>
      </c>
      <c r="CR1344" s="148" t="e">
        <f t="shared" ca="1" si="1749"/>
        <v>#N/A</v>
      </c>
      <c r="CS1344" s="148" t="e">
        <f t="shared" ca="1" si="1749"/>
        <v>#N/A</v>
      </c>
      <c r="CT1344" s="148" t="e">
        <f t="shared" ca="1" si="1749"/>
        <v>#N/A</v>
      </c>
      <c r="CU1344" s="148" t="e">
        <f t="shared" ca="1" si="1749"/>
        <v>#N/A</v>
      </c>
      <c r="CV1344" s="148" t="e">
        <f t="shared" ca="1" si="1749"/>
        <v>#N/A</v>
      </c>
      <c r="CW1344" s="148" t="e">
        <f t="shared" ca="1" si="1749"/>
        <v>#N/A</v>
      </c>
      <c r="CX1344" s="148" t="e">
        <f t="shared" ca="1" si="1749"/>
        <v>#N/A</v>
      </c>
      <c r="CY1344" s="148" t="e">
        <f t="shared" ca="1" si="1749"/>
        <v>#N/A</v>
      </c>
      <c r="CZ1344" s="148" t="e">
        <f t="shared" ca="1" si="1749"/>
        <v>#N/A</v>
      </c>
      <c r="DA1344" s="148" t="e">
        <f t="shared" ca="1" si="1749"/>
        <v>#N/A</v>
      </c>
      <c r="DB1344" s="148" t="e">
        <f t="shared" ca="1" si="1749"/>
        <v>#N/A</v>
      </c>
      <c r="DC1344" s="148" t="e">
        <f t="shared" ca="1" si="1749"/>
        <v>#N/A</v>
      </c>
      <c r="DD1344" s="148" t="e">
        <f t="shared" ca="1" si="1749"/>
        <v>#N/A</v>
      </c>
      <c r="DE1344" s="148" t="e">
        <f t="shared" ca="1" si="1749"/>
        <v>#N/A</v>
      </c>
      <c r="DF1344" s="148" t="e">
        <f t="shared" ca="1" si="1749"/>
        <v>#N/A</v>
      </c>
      <c r="DG1344" s="148" t="e">
        <f t="shared" ca="1" si="1749"/>
        <v>#N/A</v>
      </c>
      <c r="DH1344" s="148" t="e">
        <f t="shared" ca="1" si="1749"/>
        <v>#N/A</v>
      </c>
      <c r="DI1344" s="148" t="e">
        <f t="shared" ca="1" si="1749"/>
        <v>#N/A</v>
      </c>
      <c r="DJ1344" s="148" t="e">
        <f t="shared" ca="1" si="1749"/>
        <v>#N/A</v>
      </c>
      <c r="DK1344" s="148" t="e">
        <f t="shared" ca="1" si="1749"/>
        <v>#N/A</v>
      </c>
      <c r="DL1344" s="148" t="e">
        <f t="shared" ref="DL1344" ca="1" si="1750">DL1343*AVERAGE(DL1339,DL1335)</f>
        <v>#N/A</v>
      </c>
    </row>
    <row r="1345" spans="1:116" x14ac:dyDescent="0.4">
      <c r="B1345" t="s">
        <v>244</v>
      </c>
      <c r="D1345" t="s">
        <v>773</v>
      </c>
      <c r="E1345" s="8" t="str">
        <f t="shared" si="1720"/>
        <v>1345 SUB-S</v>
      </c>
      <c r="S1345" s="72"/>
      <c r="T1345" s="72"/>
      <c r="U1345" s="72"/>
      <c r="V1345" s="72"/>
      <c r="W1345" s="72"/>
      <c r="X1345" s="72"/>
      <c r="Y1345" s="72"/>
      <c r="Z1345" s="72"/>
      <c r="AA1345" s="72"/>
      <c r="AB1345" s="72"/>
      <c r="AC1345" s="72"/>
      <c r="AD1345" s="72"/>
      <c r="AE1345" s="72"/>
      <c r="AF1345" s="72"/>
      <c r="AG1345" s="72"/>
      <c r="AH1345" s="72"/>
      <c r="AI1345" s="72"/>
      <c r="AJ1345" s="72"/>
      <c r="AK1345" s="72"/>
      <c r="AL1345" s="72"/>
      <c r="AM1345" s="72"/>
      <c r="AN1345" s="72"/>
      <c r="AO1345" s="72"/>
      <c r="AP1345" s="72"/>
      <c r="AQ1345" s="72"/>
      <c r="AR1345" s="72"/>
      <c r="AS1345" s="72"/>
      <c r="AT1345" s="72"/>
      <c r="AU1345" s="72"/>
      <c r="AV1345" s="72"/>
      <c r="AW1345" s="72"/>
      <c r="AX1345" s="72"/>
      <c r="AY1345" s="72"/>
      <c r="AZ1345" s="72"/>
      <c r="BA1345" s="72"/>
      <c r="BB1345" s="72"/>
      <c r="BC1345" s="72"/>
      <c r="BD1345" s="72"/>
      <c r="BE1345" s="72"/>
      <c r="BF1345" s="72"/>
      <c r="BG1345" s="72"/>
      <c r="BH1345" s="72"/>
      <c r="BI1345" s="72"/>
      <c r="BJ1345" s="72"/>
      <c r="BK1345" s="72"/>
      <c r="BL1345" s="72"/>
      <c r="BM1345" s="72"/>
      <c r="BN1345" s="72"/>
      <c r="BO1345" s="72"/>
      <c r="BP1345" s="72"/>
      <c r="BQ1345" s="72"/>
      <c r="BR1345" s="72"/>
      <c r="BS1345" s="72"/>
      <c r="BT1345" s="72"/>
      <c r="BU1345" s="72"/>
      <c r="BV1345" s="72"/>
      <c r="BW1345" s="72"/>
      <c r="BX1345" s="72"/>
      <c r="BY1345" s="72"/>
      <c r="BZ1345" s="72"/>
      <c r="CA1345" s="72"/>
      <c r="CB1345" s="72"/>
      <c r="CC1345" s="72"/>
      <c r="CD1345" s="72"/>
      <c r="CE1345" s="72"/>
      <c r="CF1345" s="72"/>
      <c r="CG1345" s="72"/>
      <c r="CH1345" s="72"/>
      <c r="CI1345" s="72"/>
      <c r="CJ1345" s="72"/>
      <c r="CK1345" s="72"/>
      <c r="CL1345" s="72"/>
      <c r="CO1345" s="72"/>
      <c r="CP1345" s="72"/>
      <c r="CQ1345" s="72"/>
      <c r="CR1345" s="72"/>
      <c r="CS1345" s="72"/>
      <c r="CT1345" s="72"/>
      <c r="CU1345" s="72"/>
      <c r="CV1345" s="72"/>
      <c r="CW1345" s="72"/>
      <c r="CX1345" s="72"/>
      <c r="CY1345" s="72"/>
      <c r="CZ1345" s="72"/>
      <c r="DA1345" s="72"/>
      <c r="DB1345" s="72"/>
      <c r="DC1345" s="72"/>
      <c r="DD1345" s="72"/>
      <c r="DE1345" s="72"/>
      <c r="DF1345" s="72"/>
      <c r="DG1345" s="72"/>
      <c r="DH1345" s="72"/>
      <c r="DI1345" s="72"/>
      <c r="DJ1345" s="72"/>
      <c r="DK1345" s="72"/>
      <c r="DL1345" s="72"/>
    </row>
    <row r="1346" spans="1:116" x14ac:dyDescent="0.4">
      <c r="B1346" t="s">
        <v>332</v>
      </c>
      <c r="D1346" t="s">
        <v>773</v>
      </c>
      <c r="E1346" s="8" t="str">
        <f t="shared" si="1720"/>
        <v>1346 SUB-S</v>
      </c>
      <c r="G1346" s="8" t="str">
        <f>G1323</f>
        <v>(Primary label)</v>
      </c>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c r="DK1346" s="72"/>
      <c r="DL1346" s="72"/>
    </row>
    <row r="1347" spans="1:116" x14ac:dyDescent="0.4">
      <c r="B1347" t="s">
        <v>332</v>
      </c>
      <c r="D1347" t="s">
        <v>773</v>
      </c>
      <c r="E1347" s="8" t="str">
        <f>ROW()&amp;" "&amp;D1347</f>
        <v>1347 SUB-S</v>
      </c>
      <c r="G1347" s="8" t="str">
        <f>G1324</f>
        <v>primary unit</v>
      </c>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c r="DK1347" s="72"/>
      <c r="DL1347" s="72"/>
    </row>
    <row r="1348" spans="1:116" x14ac:dyDescent="0.4">
      <c r="B1348" t="s">
        <v>332</v>
      </c>
      <c r="D1348" t="s">
        <v>773</v>
      </c>
      <c r="E1348" s="8" t="str">
        <f t="shared" si="1720"/>
        <v>1348 SUB-S</v>
      </c>
      <c r="G1348" s="8" t="str">
        <f>G1325</f>
        <v>Primary revenue driver</v>
      </c>
      <c r="S1348" s="76" t="str">
        <f t="shared" ref="S1348:AX1348" si="1751">S1325</f>
        <v>S$16</v>
      </c>
      <c r="T1348" s="76" t="str">
        <f t="shared" si="1751"/>
        <v>T$16</v>
      </c>
      <c r="U1348" s="76" t="str">
        <f t="shared" si="1751"/>
        <v>U$16</v>
      </c>
      <c r="V1348" s="76" t="str">
        <f t="shared" si="1751"/>
        <v>V$16</v>
      </c>
      <c r="W1348" s="76" t="str">
        <f t="shared" si="1751"/>
        <v>W$16</v>
      </c>
      <c r="X1348" s="76" t="str">
        <f t="shared" si="1751"/>
        <v>X$16</v>
      </c>
      <c r="Y1348" s="76" t="str">
        <f t="shared" si="1751"/>
        <v>Y$16</v>
      </c>
      <c r="Z1348" s="76" t="str">
        <f t="shared" si="1751"/>
        <v>Z$16</v>
      </c>
      <c r="AA1348" s="76" t="str">
        <f t="shared" si="1751"/>
        <v>AA$16</v>
      </c>
      <c r="AB1348" s="76" t="str">
        <f t="shared" si="1751"/>
        <v>AB$16</v>
      </c>
      <c r="AC1348" s="76" t="str">
        <f t="shared" si="1751"/>
        <v>AC$16</v>
      </c>
      <c r="AD1348" s="76" t="str">
        <f t="shared" si="1751"/>
        <v>AD$16</v>
      </c>
      <c r="AE1348" s="76" t="str">
        <f t="shared" si="1751"/>
        <v>AE$16</v>
      </c>
      <c r="AF1348" s="76" t="str">
        <f t="shared" si="1751"/>
        <v>AF$16</v>
      </c>
      <c r="AG1348" s="76" t="str">
        <f t="shared" si="1751"/>
        <v>AG$16</v>
      </c>
      <c r="AH1348" s="76" t="str">
        <f t="shared" si="1751"/>
        <v>AH$16</v>
      </c>
      <c r="AI1348" s="76" t="str">
        <f t="shared" si="1751"/>
        <v>AI$16</v>
      </c>
      <c r="AJ1348" s="76" t="str">
        <f t="shared" si="1751"/>
        <v>AJ$16</v>
      </c>
      <c r="AK1348" s="76" t="str">
        <f t="shared" si="1751"/>
        <v>AK$16</v>
      </c>
      <c r="AL1348" s="76" t="str">
        <f t="shared" si="1751"/>
        <v>AL$16</v>
      </c>
      <c r="AM1348" s="76" t="str">
        <f t="shared" si="1751"/>
        <v>AM$16</v>
      </c>
      <c r="AN1348" s="76" t="str">
        <f t="shared" si="1751"/>
        <v>AN$16</v>
      </c>
      <c r="AO1348" s="76" t="str">
        <f t="shared" si="1751"/>
        <v>AO$16</v>
      </c>
      <c r="AP1348" s="76" t="str">
        <f t="shared" si="1751"/>
        <v>AP$16</v>
      </c>
      <c r="AQ1348" s="76" t="str">
        <f t="shared" si="1751"/>
        <v>AQ$16</v>
      </c>
      <c r="AR1348" s="76" t="str">
        <f t="shared" si="1751"/>
        <v>AR$16</v>
      </c>
      <c r="AS1348" s="76" t="str">
        <f t="shared" si="1751"/>
        <v>AS$16</v>
      </c>
      <c r="AT1348" s="76" t="str">
        <f t="shared" si="1751"/>
        <v>AT$16</v>
      </c>
      <c r="AU1348" s="76" t="str">
        <f t="shared" si="1751"/>
        <v>AU$16</v>
      </c>
      <c r="AV1348" s="76" t="str">
        <f t="shared" si="1751"/>
        <v>AV$16</v>
      </c>
      <c r="AW1348" s="76" t="str">
        <f t="shared" si="1751"/>
        <v>AW$16</v>
      </c>
      <c r="AX1348" s="76" t="str">
        <f t="shared" si="1751"/>
        <v>AX$16</v>
      </c>
      <c r="AY1348" s="76" t="str">
        <f t="shared" ref="AY1348:CD1348" si="1752">AY1325</f>
        <v>AY$16</v>
      </c>
      <c r="AZ1348" s="76" t="str">
        <f t="shared" si="1752"/>
        <v>AZ$16</v>
      </c>
      <c r="BA1348" s="76" t="str">
        <f t="shared" si="1752"/>
        <v>BA$16</v>
      </c>
      <c r="BB1348" s="76" t="str">
        <f t="shared" si="1752"/>
        <v>BB$16</v>
      </c>
      <c r="BC1348" s="76" t="str">
        <f t="shared" si="1752"/>
        <v>BC$16</v>
      </c>
      <c r="BD1348" s="76" t="str">
        <f t="shared" si="1752"/>
        <v>BD$16</v>
      </c>
      <c r="BE1348" s="76" t="str">
        <f t="shared" si="1752"/>
        <v>BE$16</v>
      </c>
      <c r="BF1348" s="76" t="str">
        <f t="shared" si="1752"/>
        <v>BF$16</v>
      </c>
      <c r="BG1348" s="76" t="str">
        <f t="shared" si="1752"/>
        <v>BG$16</v>
      </c>
      <c r="BH1348" s="76" t="str">
        <f t="shared" si="1752"/>
        <v>BH$16</v>
      </c>
      <c r="BI1348" s="76" t="str">
        <f t="shared" si="1752"/>
        <v>BI$16</v>
      </c>
      <c r="BJ1348" s="76" t="str">
        <f t="shared" si="1752"/>
        <v>BJ$16</v>
      </c>
      <c r="BK1348" s="76" t="str">
        <f t="shared" si="1752"/>
        <v>BK$16</v>
      </c>
      <c r="BL1348" s="76" t="str">
        <f t="shared" si="1752"/>
        <v>BL$16</v>
      </c>
      <c r="BM1348" s="76" t="str">
        <f t="shared" si="1752"/>
        <v>BM$16</v>
      </c>
      <c r="BN1348" s="76" t="str">
        <f t="shared" si="1752"/>
        <v>BN$16</v>
      </c>
      <c r="BO1348" s="76" t="str">
        <f t="shared" si="1752"/>
        <v>BO$16</v>
      </c>
      <c r="BP1348" s="76" t="str">
        <f t="shared" si="1752"/>
        <v>BP$16</v>
      </c>
      <c r="BQ1348" s="76" t="str">
        <f t="shared" si="1752"/>
        <v>BQ$16</v>
      </c>
      <c r="BR1348" s="76" t="str">
        <f t="shared" si="1752"/>
        <v>BR$16</v>
      </c>
      <c r="BS1348" s="76" t="str">
        <f t="shared" si="1752"/>
        <v>BS$16</v>
      </c>
      <c r="BT1348" s="76" t="str">
        <f t="shared" si="1752"/>
        <v>BT$16</v>
      </c>
      <c r="BU1348" s="76" t="str">
        <f t="shared" si="1752"/>
        <v>BU$16</v>
      </c>
      <c r="BV1348" s="76" t="str">
        <f t="shared" si="1752"/>
        <v>BV$16</v>
      </c>
      <c r="BW1348" s="76" t="str">
        <f t="shared" si="1752"/>
        <v>BW$16</v>
      </c>
      <c r="BX1348" s="76" t="str">
        <f t="shared" si="1752"/>
        <v>BX$16</v>
      </c>
      <c r="BY1348" s="76" t="str">
        <f t="shared" si="1752"/>
        <v>BY$16</v>
      </c>
      <c r="BZ1348" s="76" t="str">
        <f t="shared" si="1752"/>
        <v>BZ$16</v>
      </c>
      <c r="CA1348" s="76" t="str">
        <f t="shared" si="1752"/>
        <v>CA$16</v>
      </c>
      <c r="CB1348" s="76" t="str">
        <f t="shared" si="1752"/>
        <v>CB$16</v>
      </c>
      <c r="CC1348" s="76" t="str">
        <f t="shared" si="1752"/>
        <v>CC$16</v>
      </c>
      <c r="CD1348" s="76" t="str">
        <f t="shared" si="1752"/>
        <v>CD$16</v>
      </c>
      <c r="CE1348" s="76" t="str">
        <f t="shared" ref="CE1348:CL1348" si="1753">CE1325</f>
        <v>CE$16</v>
      </c>
      <c r="CF1348" s="76" t="str">
        <f t="shared" si="1753"/>
        <v>CF$16</v>
      </c>
      <c r="CG1348" s="76" t="str">
        <f t="shared" si="1753"/>
        <v>CG$16</v>
      </c>
      <c r="CH1348" s="76" t="str">
        <f t="shared" si="1753"/>
        <v>CH$16</v>
      </c>
      <c r="CI1348" s="76" t="str">
        <f t="shared" si="1753"/>
        <v>CI$16</v>
      </c>
      <c r="CJ1348" s="76" t="str">
        <f t="shared" si="1753"/>
        <v>CJ$16</v>
      </c>
      <c r="CK1348" s="76" t="str">
        <f t="shared" si="1753"/>
        <v>CK$16</v>
      </c>
      <c r="CL1348" s="76" t="str">
        <f t="shared" si="1753"/>
        <v>CL$16</v>
      </c>
      <c r="CO1348" s="76" t="str">
        <f t="shared" ref="CO1348:DL1348" si="1754">CO1325</f>
        <v>CO$16</v>
      </c>
      <c r="CP1348" s="76" t="str">
        <f t="shared" si="1754"/>
        <v>CP$16</v>
      </c>
      <c r="CQ1348" s="76" t="str">
        <f t="shared" si="1754"/>
        <v>CQ$16</v>
      </c>
      <c r="CR1348" s="76" t="str">
        <f t="shared" si="1754"/>
        <v>CR$16</v>
      </c>
      <c r="CS1348" s="76" t="str">
        <f t="shared" si="1754"/>
        <v>CS$16</v>
      </c>
      <c r="CT1348" s="76" t="str">
        <f t="shared" si="1754"/>
        <v>CT$16</v>
      </c>
      <c r="CU1348" s="76" t="str">
        <f t="shared" si="1754"/>
        <v>CU$16</v>
      </c>
      <c r="CV1348" s="76" t="str">
        <f t="shared" si="1754"/>
        <v>CV$16</v>
      </c>
      <c r="CW1348" s="76" t="str">
        <f t="shared" si="1754"/>
        <v>CW$16</v>
      </c>
      <c r="CX1348" s="76" t="str">
        <f t="shared" si="1754"/>
        <v>CX$16</v>
      </c>
      <c r="CY1348" s="76" t="str">
        <f t="shared" si="1754"/>
        <v>CY$16</v>
      </c>
      <c r="CZ1348" s="76" t="str">
        <f t="shared" si="1754"/>
        <v>CZ$16</v>
      </c>
      <c r="DA1348" s="76" t="str">
        <f t="shared" si="1754"/>
        <v>DA$16</v>
      </c>
      <c r="DB1348" s="76" t="str">
        <f t="shared" si="1754"/>
        <v>DB$16</v>
      </c>
      <c r="DC1348" s="76" t="str">
        <f t="shared" si="1754"/>
        <v>DC$16</v>
      </c>
      <c r="DD1348" s="76" t="str">
        <f t="shared" si="1754"/>
        <v>DD$16</v>
      </c>
      <c r="DE1348" s="76" t="str">
        <f t="shared" si="1754"/>
        <v>DE$16</v>
      </c>
      <c r="DF1348" s="76" t="str">
        <f t="shared" si="1754"/>
        <v>DF$16</v>
      </c>
      <c r="DG1348" s="76" t="str">
        <f t="shared" si="1754"/>
        <v>DG$16</v>
      </c>
      <c r="DH1348" s="76" t="str">
        <f t="shared" si="1754"/>
        <v>DH$16</v>
      </c>
      <c r="DI1348" s="76" t="str">
        <f t="shared" si="1754"/>
        <v>DI$16</v>
      </c>
      <c r="DJ1348" s="76" t="str">
        <f t="shared" si="1754"/>
        <v>DJ$16</v>
      </c>
      <c r="DK1348" s="76" t="str">
        <f t="shared" si="1754"/>
        <v>DK$16</v>
      </c>
      <c r="DL1348" s="76" t="str">
        <f t="shared" si="1754"/>
        <v>DL$16</v>
      </c>
    </row>
    <row r="1349" spans="1:116" x14ac:dyDescent="0.4">
      <c r="B1349" t="s">
        <v>332</v>
      </c>
      <c r="D1349" t="s">
        <v>773</v>
      </c>
      <c r="E1349" s="8" t="str">
        <f t="shared" si="1720"/>
        <v>1349 SUB-S</v>
      </c>
      <c r="G1349" s="8" t="str">
        <f>G1326</f>
        <v>Primary volume driver</v>
      </c>
      <c r="H1349" s="12"/>
      <c r="I1349" s="60"/>
      <c r="J1349" s="60"/>
      <c r="K1349" s="34"/>
      <c r="L1349" s="34"/>
      <c r="M1349" s="34"/>
      <c r="N1349" s="34"/>
      <c r="O1349" s="34"/>
      <c r="P1349" s="34"/>
      <c r="R1349" s="15"/>
      <c r="S1349" s="76" t="str">
        <f t="shared" ref="S1349:AX1349" si="1755">S1326</f>
        <v>S$17</v>
      </c>
      <c r="T1349" s="76" t="str">
        <f t="shared" si="1755"/>
        <v>T$17</v>
      </c>
      <c r="U1349" s="76" t="str">
        <f t="shared" si="1755"/>
        <v>U$17</v>
      </c>
      <c r="V1349" s="76" t="str">
        <f t="shared" si="1755"/>
        <v>V$17</v>
      </c>
      <c r="W1349" s="76" t="str">
        <f t="shared" si="1755"/>
        <v>W$17</v>
      </c>
      <c r="X1349" s="76" t="str">
        <f t="shared" si="1755"/>
        <v>X$17</v>
      </c>
      <c r="Y1349" s="76" t="str">
        <f t="shared" si="1755"/>
        <v>Y$17</v>
      </c>
      <c r="Z1349" s="76" t="str">
        <f t="shared" si="1755"/>
        <v>Z$17</v>
      </c>
      <c r="AA1349" s="76" t="str">
        <f t="shared" si="1755"/>
        <v>AA$17</v>
      </c>
      <c r="AB1349" s="76" t="str">
        <f t="shared" si="1755"/>
        <v>AB$17</v>
      </c>
      <c r="AC1349" s="76" t="str">
        <f t="shared" si="1755"/>
        <v>AC$17</v>
      </c>
      <c r="AD1349" s="76" t="str">
        <f t="shared" si="1755"/>
        <v>AD$17</v>
      </c>
      <c r="AE1349" s="76" t="str">
        <f t="shared" si="1755"/>
        <v>AE$17</v>
      </c>
      <c r="AF1349" s="76" t="str">
        <f t="shared" si="1755"/>
        <v>AF$17</v>
      </c>
      <c r="AG1349" s="76" t="str">
        <f t="shared" si="1755"/>
        <v>AG$17</v>
      </c>
      <c r="AH1349" s="76" t="str">
        <f t="shared" si="1755"/>
        <v>AH$17</v>
      </c>
      <c r="AI1349" s="76" t="str">
        <f t="shared" si="1755"/>
        <v>AI$17</v>
      </c>
      <c r="AJ1349" s="76" t="str">
        <f t="shared" si="1755"/>
        <v>AJ$17</v>
      </c>
      <c r="AK1349" s="76" t="str">
        <f t="shared" si="1755"/>
        <v>AK$17</v>
      </c>
      <c r="AL1349" s="76" t="str">
        <f t="shared" si="1755"/>
        <v>AL$17</v>
      </c>
      <c r="AM1349" s="76" t="str">
        <f t="shared" si="1755"/>
        <v>AM$17</v>
      </c>
      <c r="AN1349" s="76" t="str">
        <f t="shared" si="1755"/>
        <v>AN$17</v>
      </c>
      <c r="AO1349" s="76" t="str">
        <f t="shared" si="1755"/>
        <v>AO$17</v>
      </c>
      <c r="AP1349" s="76" t="str">
        <f t="shared" si="1755"/>
        <v>AP$17</v>
      </c>
      <c r="AQ1349" s="76" t="str">
        <f t="shared" si="1755"/>
        <v>AQ$17</v>
      </c>
      <c r="AR1349" s="76" t="str">
        <f t="shared" si="1755"/>
        <v>AR$17</v>
      </c>
      <c r="AS1349" s="76" t="str">
        <f t="shared" si="1755"/>
        <v>AS$17</v>
      </c>
      <c r="AT1349" s="76" t="str">
        <f t="shared" si="1755"/>
        <v>AT$17</v>
      </c>
      <c r="AU1349" s="76" t="str">
        <f t="shared" si="1755"/>
        <v>AU$17</v>
      </c>
      <c r="AV1349" s="76" t="str">
        <f t="shared" si="1755"/>
        <v>AV$17</v>
      </c>
      <c r="AW1349" s="76" t="str">
        <f t="shared" si="1755"/>
        <v>AW$17</v>
      </c>
      <c r="AX1349" s="76" t="str">
        <f t="shared" si="1755"/>
        <v>AX$17</v>
      </c>
      <c r="AY1349" s="76" t="str">
        <f t="shared" ref="AY1349:CD1349" si="1756">AY1326</f>
        <v>AY$17</v>
      </c>
      <c r="AZ1349" s="76" t="str">
        <f t="shared" si="1756"/>
        <v>AZ$17</v>
      </c>
      <c r="BA1349" s="76" t="str">
        <f t="shared" si="1756"/>
        <v>BA$17</v>
      </c>
      <c r="BB1349" s="76" t="str">
        <f t="shared" si="1756"/>
        <v>BB$17</v>
      </c>
      <c r="BC1349" s="76" t="str">
        <f t="shared" si="1756"/>
        <v>BC$17</v>
      </c>
      <c r="BD1349" s="76" t="str">
        <f t="shared" si="1756"/>
        <v>BD$17</v>
      </c>
      <c r="BE1349" s="76" t="str">
        <f t="shared" si="1756"/>
        <v>BE$17</v>
      </c>
      <c r="BF1349" s="76" t="str">
        <f t="shared" si="1756"/>
        <v>BF$17</v>
      </c>
      <c r="BG1349" s="76" t="str">
        <f t="shared" si="1756"/>
        <v>BG$17</v>
      </c>
      <c r="BH1349" s="76" t="str">
        <f t="shared" si="1756"/>
        <v>BH$17</v>
      </c>
      <c r="BI1349" s="76" t="str">
        <f t="shared" si="1756"/>
        <v>BI$17</v>
      </c>
      <c r="BJ1349" s="76" t="str">
        <f t="shared" si="1756"/>
        <v>BJ$17</v>
      </c>
      <c r="BK1349" s="76" t="str">
        <f t="shared" si="1756"/>
        <v>BK$17</v>
      </c>
      <c r="BL1349" s="76" t="str">
        <f t="shared" si="1756"/>
        <v>BL$17</v>
      </c>
      <c r="BM1349" s="76" t="str">
        <f t="shared" si="1756"/>
        <v>BM$17</v>
      </c>
      <c r="BN1349" s="76" t="str">
        <f t="shared" si="1756"/>
        <v>BN$17</v>
      </c>
      <c r="BO1349" s="76" t="str">
        <f t="shared" si="1756"/>
        <v>BO$17</v>
      </c>
      <c r="BP1349" s="76" t="str">
        <f t="shared" si="1756"/>
        <v>BP$17</v>
      </c>
      <c r="BQ1349" s="76" t="str">
        <f t="shared" si="1756"/>
        <v>BQ$17</v>
      </c>
      <c r="BR1349" s="76" t="str">
        <f t="shared" si="1756"/>
        <v>BR$17</v>
      </c>
      <c r="BS1349" s="76" t="str">
        <f t="shared" si="1756"/>
        <v>BS$17</v>
      </c>
      <c r="BT1349" s="76" t="str">
        <f t="shared" si="1756"/>
        <v>BT$17</v>
      </c>
      <c r="BU1349" s="76" t="str">
        <f t="shared" si="1756"/>
        <v>BU$17</v>
      </c>
      <c r="BV1349" s="76" t="str">
        <f t="shared" si="1756"/>
        <v>BV$17</v>
      </c>
      <c r="BW1349" s="76" t="str">
        <f t="shared" si="1756"/>
        <v>BW$17</v>
      </c>
      <c r="BX1349" s="76" t="str">
        <f t="shared" si="1756"/>
        <v>BX$17</v>
      </c>
      <c r="BY1349" s="76" t="str">
        <f t="shared" si="1756"/>
        <v>BY$17</v>
      </c>
      <c r="BZ1349" s="76" t="str">
        <f t="shared" si="1756"/>
        <v>BZ$17</v>
      </c>
      <c r="CA1349" s="76" t="str">
        <f t="shared" si="1756"/>
        <v>CA$17</v>
      </c>
      <c r="CB1349" s="76" t="str">
        <f t="shared" si="1756"/>
        <v>CB$17</v>
      </c>
      <c r="CC1349" s="76" t="str">
        <f t="shared" si="1756"/>
        <v>CC$17</v>
      </c>
      <c r="CD1349" s="76" t="str">
        <f t="shared" si="1756"/>
        <v>CD$17</v>
      </c>
      <c r="CE1349" s="76" t="str">
        <f t="shared" ref="CE1349:CL1349" si="1757">CE1326</f>
        <v>CE$17</v>
      </c>
      <c r="CF1349" s="76" t="str">
        <f t="shared" si="1757"/>
        <v>CF$17</v>
      </c>
      <c r="CG1349" s="76" t="str">
        <f t="shared" si="1757"/>
        <v>CG$17</v>
      </c>
      <c r="CH1349" s="76" t="str">
        <f t="shared" si="1757"/>
        <v>CH$17</v>
      </c>
      <c r="CI1349" s="76" t="str">
        <f t="shared" si="1757"/>
        <v>CI$17</v>
      </c>
      <c r="CJ1349" s="76" t="str">
        <f t="shared" si="1757"/>
        <v>CJ$17</v>
      </c>
      <c r="CK1349" s="76" t="str">
        <f t="shared" si="1757"/>
        <v>CK$17</v>
      </c>
      <c r="CL1349" s="76" t="str">
        <f t="shared" si="1757"/>
        <v>CL$17</v>
      </c>
      <c r="CN1349" s="60"/>
      <c r="CO1349" s="76" t="str">
        <f t="shared" ref="CO1349:DL1349" si="1758">CO1326</f>
        <v>CO$17</v>
      </c>
      <c r="CP1349" s="76" t="str">
        <f t="shared" si="1758"/>
        <v>CP$17</v>
      </c>
      <c r="CQ1349" s="76" t="str">
        <f t="shared" si="1758"/>
        <v>CQ$17</v>
      </c>
      <c r="CR1349" s="76" t="str">
        <f t="shared" si="1758"/>
        <v>CR$17</v>
      </c>
      <c r="CS1349" s="76" t="str">
        <f t="shared" si="1758"/>
        <v>CS$17</v>
      </c>
      <c r="CT1349" s="76" t="str">
        <f t="shared" si="1758"/>
        <v>CT$17</v>
      </c>
      <c r="CU1349" s="76" t="str">
        <f t="shared" si="1758"/>
        <v>CU$17</v>
      </c>
      <c r="CV1349" s="76" t="str">
        <f t="shared" si="1758"/>
        <v>CV$17</v>
      </c>
      <c r="CW1349" s="76" t="str">
        <f t="shared" si="1758"/>
        <v>CW$17</v>
      </c>
      <c r="CX1349" s="76" t="str">
        <f t="shared" si="1758"/>
        <v>CX$17</v>
      </c>
      <c r="CY1349" s="76" t="str">
        <f t="shared" si="1758"/>
        <v>CY$17</v>
      </c>
      <c r="CZ1349" s="76" t="str">
        <f t="shared" si="1758"/>
        <v>CZ$17</v>
      </c>
      <c r="DA1349" s="76" t="str">
        <f t="shared" si="1758"/>
        <v>DA$17</v>
      </c>
      <c r="DB1349" s="76" t="str">
        <f t="shared" si="1758"/>
        <v>DB$17</v>
      </c>
      <c r="DC1349" s="76" t="str">
        <f t="shared" si="1758"/>
        <v>DC$17</v>
      </c>
      <c r="DD1349" s="76" t="str">
        <f t="shared" si="1758"/>
        <v>DD$17</v>
      </c>
      <c r="DE1349" s="76" t="str">
        <f t="shared" si="1758"/>
        <v>DE$17</v>
      </c>
      <c r="DF1349" s="76" t="str">
        <f t="shared" si="1758"/>
        <v>DF$17</v>
      </c>
      <c r="DG1349" s="76" t="str">
        <f t="shared" si="1758"/>
        <v>DG$17</v>
      </c>
      <c r="DH1349" s="76" t="str">
        <f t="shared" si="1758"/>
        <v>DH$17</v>
      </c>
      <c r="DI1349" s="76" t="str">
        <f t="shared" si="1758"/>
        <v>DI$17</v>
      </c>
      <c r="DJ1349" s="76" t="str">
        <f t="shared" si="1758"/>
        <v>DJ$17</v>
      </c>
      <c r="DK1349" s="76" t="str">
        <f t="shared" si="1758"/>
        <v>DK$17</v>
      </c>
      <c r="DL1349" s="76" t="str">
        <f t="shared" si="1758"/>
        <v>DL$17</v>
      </c>
    </row>
    <row r="1350" spans="1:116" x14ac:dyDescent="0.4">
      <c r="B1350" t="s">
        <v>332</v>
      </c>
      <c r="D1350" t="s">
        <v>773</v>
      </c>
      <c r="E1350" s="8" t="str">
        <f t="shared" si="1720"/>
        <v>1350 SUB-S</v>
      </c>
      <c r="G1350" s="89" t="str">
        <f>G1331</f>
        <v>Subscription revenue - secondary volume driven:</v>
      </c>
      <c r="H1350" s="12"/>
      <c r="I1350" s="60"/>
      <c r="J1350" s="60"/>
      <c r="K1350" s="15"/>
      <c r="L1350" s="15"/>
      <c r="M1350" s="15"/>
      <c r="N1350" s="15"/>
      <c r="O1350" s="15"/>
      <c r="P1350" s="15"/>
      <c r="R1350" s="15"/>
      <c r="S1350" s="76">
        <f t="shared" ref="S1350:AX1350" si="1759">S1327</f>
        <v>0</v>
      </c>
      <c r="T1350" s="76">
        <f t="shared" si="1759"/>
        <v>0</v>
      </c>
      <c r="U1350" s="76">
        <f t="shared" si="1759"/>
        <v>0</v>
      </c>
      <c r="V1350" s="76">
        <f t="shared" si="1759"/>
        <v>0</v>
      </c>
      <c r="W1350" s="76">
        <f t="shared" si="1759"/>
        <v>0</v>
      </c>
      <c r="X1350" s="76">
        <f t="shared" si="1759"/>
        <v>0</v>
      </c>
      <c r="Y1350" s="76">
        <f t="shared" si="1759"/>
        <v>0</v>
      </c>
      <c r="Z1350" s="76">
        <f t="shared" si="1759"/>
        <v>0</v>
      </c>
      <c r="AA1350" s="76">
        <f t="shared" si="1759"/>
        <v>0</v>
      </c>
      <c r="AB1350" s="76">
        <f t="shared" si="1759"/>
        <v>0</v>
      </c>
      <c r="AC1350" s="76">
        <f t="shared" si="1759"/>
        <v>0</v>
      </c>
      <c r="AD1350" s="76">
        <f t="shared" si="1759"/>
        <v>0</v>
      </c>
      <c r="AE1350" s="76">
        <f t="shared" si="1759"/>
        <v>0</v>
      </c>
      <c r="AF1350" s="76">
        <f t="shared" si="1759"/>
        <v>0</v>
      </c>
      <c r="AG1350" s="76">
        <f t="shared" si="1759"/>
        <v>0</v>
      </c>
      <c r="AH1350" s="76">
        <f t="shared" si="1759"/>
        <v>0</v>
      </c>
      <c r="AI1350" s="76">
        <f t="shared" si="1759"/>
        <v>0</v>
      </c>
      <c r="AJ1350" s="76">
        <f t="shared" si="1759"/>
        <v>0</v>
      </c>
      <c r="AK1350" s="76">
        <f t="shared" si="1759"/>
        <v>0</v>
      </c>
      <c r="AL1350" s="76">
        <f t="shared" si="1759"/>
        <v>0</v>
      </c>
      <c r="AM1350" s="76">
        <f t="shared" si="1759"/>
        <v>0</v>
      </c>
      <c r="AN1350" s="76">
        <f t="shared" si="1759"/>
        <v>0</v>
      </c>
      <c r="AO1350" s="76">
        <f t="shared" si="1759"/>
        <v>0</v>
      </c>
      <c r="AP1350" s="76">
        <f t="shared" si="1759"/>
        <v>0</v>
      </c>
      <c r="AQ1350" s="76">
        <f t="shared" si="1759"/>
        <v>0</v>
      </c>
      <c r="AR1350" s="76">
        <f t="shared" si="1759"/>
        <v>0</v>
      </c>
      <c r="AS1350" s="76">
        <f t="shared" si="1759"/>
        <v>0</v>
      </c>
      <c r="AT1350" s="76">
        <f t="shared" si="1759"/>
        <v>0</v>
      </c>
      <c r="AU1350" s="76">
        <f t="shared" si="1759"/>
        <v>0</v>
      </c>
      <c r="AV1350" s="76">
        <f t="shared" si="1759"/>
        <v>0</v>
      </c>
      <c r="AW1350" s="76">
        <f t="shared" si="1759"/>
        <v>0</v>
      </c>
      <c r="AX1350" s="76">
        <f t="shared" si="1759"/>
        <v>0</v>
      </c>
      <c r="AY1350" s="76">
        <f t="shared" ref="AY1350:CD1350" si="1760">AY1327</f>
        <v>0</v>
      </c>
      <c r="AZ1350" s="76">
        <f t="shared" si="1760"/>
        <v>0</v>
      </c>
      <c r="BA1350" s="76">
        <f t="shared" si="1760"/>
        <v>0</v>
      </c>
      <c r="BB1350" s="76">
        <f t="shared" si="1760"/>
        <v>0</v>
      </c>
      <c r="BC1350" s="76">
        <f t="shared" si="1760"/>
        <v>0</v>
      </c>
      <c r="BD1350" s="76">
        <f t="shared" si="1760"/>
        <v>0</v>
      </c>
      <c r="BE1350" s="76">
        <f t="shared" si="1760"/>
        <v>0</v>
      </c>
      <c r="BF1350" s="76">
        <f t="shared" si="1760"/>
        <v>0</v>
      </c>
      <c r="BG1350" s="76">
        <f t="shared" si="1760"/>
        <v>0</v>
      </c>
      <c r="BH1350" s="76">
        <f t="shared" si="1760"/>
        <v>0</v>
      </c>
      <c r="BI1350" s="76">
        <f t="shared" si="1760"/>
        <v>0</v>
      </c>
      <c r="BJ1350" s="76">
        <f t="shared" si="1760"/>
        <v>0</v>
      </c>
      <c r="BK1350" s="76">
        <f t="shared" si="1760"/>
        <v>0</v>
      </c>
      <c r="BL1350" s="76">
        <f t="shared" si="1760"/>
        <v>0</v>
      </c>
      <c r="BM1350" s="76">
        <f t="shared" si="1760"/>
        <v>0</v>
      </c>
      <c r="BN1350" s="76">
        <f t="shared" si="1760"/>
        <v>0</v>
      </c>
      <c r="BO1350" s="76">
        <f t="shared" si="1760"/>
        <v>0</v>
      </c>
      <c r="BP1350" s="76">
        <f t="shared" si="1760"/>
        <v>0</v>
      </c>
      <c r="BQ1350" s="76">
        <f t="shared" si="1760"/>
        <v>0</v>
      </c>
      <c r="BR1350" s="76">
        <f t="shared" si="1760"/>
        <v>0</v>
      </c>
      <c r="BS1350" s="76">
        <f t="shared" si="1760"/>
        <v>0</v>
      </c>
      <c r="BT1350" s="76">
        <f t="shared" si="1760"/>
        <v>0</v>
      </c>
      <c r="BU1350" s="76">
        <f t="shared" si="1760"/>
        <v>0</v>
      </c>
      <c r="BV1350" s="76">
        <f t="shared" si="1760"/>
        <v>0</v>
      </c>
      <c r="BW1350" s="76">
        <f t="shared" si="1760"/>
        <v>0</v>
      </c>
      <c r="BX1350" s="76">
        <f t="shared" si="1760"/>
        <v>0</v>
      </c>
      <c r="BY1350" s="76">
        <f t="shared" si="1760"/>
        <v>0</v>
      </c>
      <c r="BZ1350" s="76">
        <f t="shared" si="1760"/>
        <v>0</v>
      </c>
      <c r="CA1350" s="76">
        <f t="shared" si="1760"/>
        <v>0</v>
      </c>
      <c r="CB1350" s="76">
        <f t="shared" si="1760"/>
        <v>0</v>
      </c>
      <c r="CC1350" s="76">
        <f t="shared" si="1760"/>
        <v>0</v>
      </c>
      <c r="CD1350" s="76">
        <f t="shared" si="1760"/>
        <v>0</v>
      </c>
      <c r="CE1350" s="76">
        <f t="shared" ref="CE1350:CL1350" si="1761">CE1327</f>
        <v>0</v>
      </c>
      <c r="CF1350" s="76">
        <f t="shared" si="1761"/>
        <v>0</v>
      </c>
      <c r="CG1350" s="76">
        <f t="shared" si="1761"/>
        <v>0</v>
      </c>
      <c r="CH1350" s="76">
        <f t="shared" si="1761"/>
        <v>0</v>
      </c>
      <c r="CI1350" s="76">
        <f t="shared" si="1761"/>
        <v>0</v>
      </c>
      <c r="CJ1350" s="76">
        <f t="shared" si="1761"/>
        <v>0</v>
      </c>
      <c r="CK1350" s="76">
        <f t="shared" si="1761"/>
        <v>0</v>
      </c>
      <c r="CL1350" s="76">
        <f t="shared" si="1761"/>
        <v>0</v>
      </c>
      <c r="CN1350" s="60"/>
      <c r="CO1350" s="76">
        <f t="shared" ref="CO1350:DL1350" si="1762">CO1327</f>
        <v>0</v>
      </c>
      <c r="CP1350" s="76">
        <f t="shared" si="1762"/>
        <v>0</v>
      </c>
      <c r="CQ1350" s="76">
        <f t="shared" si="1762"/>
        <v>0</v>
      </c>
      <c r="CR1350" s="76">
        <f t="shared" si="1762"/>
        <v>0</v>
      </c>
      <c r="CS1350" s="76">
        <f t="shared" si="1762"/>
        <v>0</v>
      </c>
      <c r="CT1350" s="76">
        <f t="shared" si="1762"/>
        <v>0</v>
      </c>
      <c r="CU1350" s="76">
        <f t="shared" si="1762"/>
        <v>0</v>
      </c>
      <c r="CV1350" s="76">
        <f t="shared" si="1762"/>
        <v>0</v>
      </c>
      <c r="CW1350" s="76">
        <f t="shared" si="1762"/>
        <v>0</v>
      </c>
      <c r="CX1350" s="76">
        <f t="shared" si="1762"/>
        <v>0</v>
      </c>
      <c r="CY1350" s="76">
        <f t="shared" si="1762"/>
        <v>0</v>
      </c>
      <c r="CZ1350" s="76">
        <f t="shared" si="1762"/>
        <v>0</v>
      </c>
      <c r="DA1350" s="76">
        <f t="shared" si="1762"/>
        <v>0</v>
      </c>
      <c r="DB1350" s="76">
        <f t="shared" si="1762"/>
        <v>0</v>
      </c>
      <c r="DC1350" s="76">
        <f t="shared" si="1762"/>
        <v>0</v>
      </c>
      <c r="DD1350" s="76">
        <f t="shared" si="1762"/>
        <v>0</v>
      </c>
      <c r="DE1350" s="76">
        <f t="shared" si="1762"/>
        <v>0</v>
      </c>
      <c r="DF1350" s="76">
        <f t="shared" si="1762"/>
        <v>0</v>
      </c>
      <c r="DG1350" s="76">
        <f t="shared" si="1762"/>
        <v>0</v>
      </c>
      <c r="DH1350" s="76">
        <f t="shared" si="1762"/>
        <v>0</v>
      </c>
      <c r="DI1350" s="76">
        <f t="shared" si="1762"/>
        <v>0</v>
      </c>
      <c r="DJ1350" s="76">
        <f t="shared" si="1762"/>
        <v>0</v>
      </c>
      <c r="DK1350" s="76">
        <f t="shared" si="1762"/>
        <v>0</v>
      </c>
      <c r="DL1350" s="76">
        <f t="shared" si="1762"/>
        <v>0</v>
      </c>
    </row>
    <row r="1351" spans="1:116" x14ac:dyDescent="0.4">
      <c r="B1351" t="s">
        <v>332</v>
      </c>
      <c r="D1351" t="s">
        <v>773</v>
      </c>
      <c r="E1351" s="8" t="str">
        <f t="shared" ref="E1351" si="1763">ROW()&amp;" "&amp;D1351</f>
        <v>1351 SUB-S</v>
      </c>
      <c r="G1351" s="241" t="str">
        <f>IFERROR(SUBSTITUTE(TRIM(MID(G1331, SEARCH("-", G1331) + 1, LEN(G1331))),":",""),"no unit")</f>
        <v>secondary volume driven</v>
      </c>
      <c r="H1351" s="12"/>
      <c r="I1351" s="60"/>
      <c r="J1351" s="60"/>
      <c r="K1351" s="15"/>
      <c r="L1351" s="15"/>
      <c r="M1351" s="15"/>
      <c r="N1351" s="15"/>
      <c r="O1351" s="15"/>
      <c r="P1351" s="15"/>
      <c r="R1351" s="15"/>
      <c r="S1351" s="76"/>
      <c r="T1351" s="76"/>
      <c r="U1351" s="76"/>
      <c r="V1351" s="76"/>
      <c r="W1351" s="76"/>
      <c r="X1351" s="76"/>
      <c r="Y1351" s="76"/>
      <c r="Z1351" s="76"/>
      <c r="AA1351" s="76"/>
      <c r="AB1351" s="76"/>
      <c r="AC1351" s="76"/>
      <c r="AD1351" s="76"/>
      <c r="AE1351" s="76"/>
      <c r="AF1351" s="76"/>
      <c r="AG1351" s="76"/>
      <c r="AH1351" s="76"/>
      <c r="AI1351" s="76"/>
      <c r="AJ1351" s="76"/>
      <c r="AK1351" s="76"/>
      <c r="AL1351" s="76"/>
      <c r="AM1351" s="76"/>
      <c r="AN1351" s="76"/>
      <c r="AO1351" s="76"/>
      <c r="AP1351" s="76"/>
      <c r="AQ1351" s="76"/>
      <c r="AR1351" s="76"/>
      <c r="AS1351" s="76"/>
      <c r="AT1351" s="76"/>
      <c r="AU1351" s="76"/>
      <c r="AV1351" s="76"/>
      <c r="AW1351" s="76"/>
      <c r="AX1351" s="76"/>
      <c r="AY1351" s="76"/>
      <c r="AZ1351" s="76"/>
      <c r="BA1351" s="76"/>
      <c r="BB1351" s="76"/>
      <c r="BC1351" s="76"/>
      <c r="BD1351" s="76"/>
      <c r="BE1351" s="76"/>
      <c r="BF1351" s="76"/>
      <c r="BG1351" s="76"/>
      <c r="BH1351" s="76"/>
      <c r="BI1351" s="76"/>
      <c r="BJ1351" s="76"/>
      <c r="BK1351" s="76"/>
      <c r="BL1351" s="76"/>
      <c r="BM1351" s="76"/>
      <c r="BN1351" s="76"/>
      <c r="BO1351" s="76"/>
      <c r="BP1351" s="76"/>
      <c r="BQ1351" s="76"/>
      <c r="BR1351" s="76"/>
      <c r="BS1351" s="76"/>
      <c r="BT1351" s="76"/>
      <c r="BU1351" s="76"/>
      <c r="BV1351" s="76"/>
      <c r="BW1351" s="76"/>
      <c r="BX1351" s="76"/>
      <c r="BY1351" s="76"/>
      <c r="BZ1351" s="76"/>
      <c r="CA1351" s="76"/>
      <c r="CB1351" s="76"/>
      <c r="CC1351" s="76"/>
      <c r="CD1351" s="76"/>
      <c r="CE1351" s="76"/>
      <c r="CF1351" s="76"/>
      <c r="CG1351" s="76"/>
      <c r="CH1351" s="76"/>
      <c r="CI1351" s="76"/>
      <c r="CJ1351" s="76"/>
      <c r="CK1351" s="76"/>
      <c r="CL1351" s="76"/>
      <c r="CN1351" s="60"/>
      <c r="CO1351" s="76"/>
      <c r="CP1351" s="76"/>
      <c r="CQ1351" s="76"/>
      <c r="CR1351" s="76"/>
      <c r="CS1351" s="76"/>
      <c r="CT1351" s="76"/>
      <c r="CU1351" s="76"/>
      <c r="CV1351" s="76"/>
      <c r="CW1351" s="76"/>
      <c r="CX1351" s="76"/>
      <c r="CY1351" s="76"/>
      <c r="CZ1351" s="76"/>
      <c r="DA1351" s="76"/>
      <c r="DB1351" s="76"/>
      <c r="DC1351" s="76"/>
      <c r="DD1351" s="76"/>
      <c r="DE1351" s="76"/>
      <c r="DF1351" s="76"/>
      <c r="DG1351" s="76"/>
      <c r="DH1351" s="76"/>
      <c r="DI1351" s="76"/>
      <c r="DJ1351" s="76"/>
      <c r="DK1351" s="76"/>
      <c r="DL1351" s="76"/>
    </row>
    <row r="1352" spans="1:116" x14ac:dyDescent="0.4">
      <c r="B1352" t="s">
        <v>332</v>
      </c>
      <c r="D1352" t="s">
        <v>773</v>
      </c>
      <c r="E1352" s="8" t="str">
        <f t="shared" si="1720"/>
        <v>1352 SUB-S</v>
      </c>
      <c r="G1352" s="8" t="str">
        <f>G1329</f>
        <v>Secondary revenue driver</v>
      </c>
      <c r="H1352" s="12"/>
      <c r="I1352" s="60"/>
      <c r="J1352" s="60"/>
      <c r="K1352" s="15"/>
      <c r="L1352" s="15"/>
      <c r="M1352" s="15"/>
      <c r="N1352" s="15"/>
      <c r="O1352" s="15"/>
      <c r="P1352" s="15"/>
      <c r="R1352" s="15"/>
      <c r="S1352" s="203" t="str">
        <f>ADDRESS(ROW(S1344),COLUMN(S1344),2)</f>
        <v>S$1344</v>
      </c>
      <c r="T1352" s="203" t="str">
        <f t="shared" ref="T1352:CE1352" si="1764">ADDRESS(ROW(T1344),COLUMN(T1344),2)</f>
        <v>T$1344</v>
      </c>
      <c r="U1352" s="203" t="str">
        <f t="shared" si="1764"/>
        <v>U$1344</v>
      </c>
      <c r="V1352" s="203" t="str">
        <f t="shared" si="1764"/>
        <v>V$1344</v>
      </c>
      <c r="W1352" s="203" t="str">
        <f t="shared" si="1764"/>
        <v>W$1344</v>
      </c>
      <c r="X1352" s="203" t="str">
        <f t="shared" si="1764"/>
        <v>X$1344</v>
      </c>
      <c r="Y1352" s="203" t="str">
        <f t="shared" si="1764"/>
        <v>Y$1344</v>
      </c>
      <c r="Z1352" s="203" t="str">
        <f t="shared" si="1764"/>
        <v>Z$1344</v>
      </c>
      <c r="AA1352" s="203" t="str">
        <f t="shared" si="1764"/>
        <v>AA$1344</v>
      </c>
      <c r="AB1352" s="203" t="str">
        <f t="shared" si="1764"/>
        <v>AB$1344</v>
      </c>
      <c r="AC1352" s="203" t="str">
        <f t="shared" si="1764"/>
        <v>AC$1344</v>
      </c>
      <c r="AD1352" s="203" t="str">
        <f t="shared" si="1764"/>
        <v>AD$1344</v>
      </c>
      <c r="AE1352" s="203" t="str">
        <f t="shared" si="1764"/>
        <v>AE$1344</v>
      </c>
      <c r="AF1352" s="203" t="str">
        <f t="shared" si="1764"/>
        <v>AF$1344</v>
      </c>
      <c r="AG1352" s="203" t="str">
        <f t="shared" si="1764"/>
        <v>AG$1344</v>
      </c>
      <c r="AH1352" s="203" t="str">
        <f t="shared" si="1764"/>
        <v>AH$1344</v>
      </c>
      <c r="AI1352" s="203" t="str">
        <f t="shared" si="1764"/>
        <v>AI$1344</v>
      </c>
      <c r="AJ1352" s="203" t="str">
        <f t="shared" si="1764"/>
        <v>AJ$1344</v>
      </c>
      <c r="AK1352" s="203" t="str">
        <f t="shared" si="1764"/>
        <v>AK$1344</v>
      </c>
      <c r="AL1352" s="203" t="str">
        <f t="shared" si="1764"/>
        <v>AL$1344</v>
      </c>
      <c r="AM1352" s="203" t="str">
        <f t="shared" si="1764"/>
        <v>AM$1344</v>
      </c>
      <c r="AN1352" s="203" t="str">
        <f t="shared" si="1764"/>
        <v>AN$1344</v>
      </c>
      <c r="AO1352" s="203" t="str">
        <f t="shared" si="1764"/>
        <v>AO$1344</v>
      </c>
      <c r="AP1352" s="203" t="str">
        <f t="shared" si="1764"/>
        <v>AP$1344</v>
      </c>
      <c r="AQ1352" s="203" t="str">
        <f t="shared" si="1764"/>
        <v>AQ$1344</v>
      </c>
      <c r="AR1352" s="203" t="str">
        <f t="shared" si="1764"/>
        <v>AR$1344</v>
      </c>
      <c r="AS1352" s="203" t="str">
        <f t="shared" si="1764"/>
        <v>AS$1344</v>
      </c>
      <c r="AT1352" s="203" t="str">
        <f t="shared" si="1764"/>
        <v>AT$1344</v>
      </c>
      <c r="AU1352" s="203" t="str">
        <f t="shared" si="1764"/>
        <v>AU$1344</v>
      </c>
      <c r="AV1352" s="203" t="str">
        <f t="shared" si="1764"/>
        <v>AV$1344</v>
      </c>
      <c r="AW1352" s="203" t="str">
        <f t="shared" si="1764"/>
        <v>AW$1344</v>
      </c>
      <c r="AX1352" s="203" t="str">
        <f t="shared" si="1764"/>
        <v>AX$1344</v>
      </c>
      <c r="AY1352" s="203" t="str">
        <f t="shared" si="1764"/>
        <v>AY$1344</v>
      </c>
      <c r="AZ1352" s="203" t="str">
        <f t="shared" si="1764"/>
        <v>AZ$1344</v>
      </c>
      <c r="BA1352" s="203" t="str">
        <f t="shared" si="1764"/>
        <v>BA$1344</v>
      </c>
      <c r="BB1352" s="203" t="str">
        <f t="shared" si="1764"/>
        <v>BB$1344</v>
      </c>
      <c r="BC1352" s="203" t="str">
        <f t="shared" si="1764"/>
        <v>BC$1344</v>
      </c>
      <c r="BD1352" s="203" t="str">
        <f t="shared" si="1764"/>
        <v>BD$1344</v>
      </c>
      <c r="BE1352" s="203" t="str">
        <f t="shared" si="1764"/>
        <v>BE$1344</v>
      </c>
      <c r="BF1352" s="203" t="str">
        <f t="shared" si="1764"/>
        <v>BF$1344</v>
      </c>
      <c r="BG1352" s="203" t="str">
        <f t="shared" si="1764"/>
        <v>BG$1344</v>
      </c>
      <c r="BH1352" s="203" t="str">
        <f t="shared" si="1764"/>
        <v>BH$1344</v>
      </c>
      <c r="BI1352" s="203" t="str">
        <f t="shared" si="1764"/>
        <v>BI$1344</v>
      </c>
      <c r="BJ1352" s="203" t="str">
        <f t="shared" si="1764"/>
        <v>BJ$1344</v>
      </c>
      <c r="BK1352" s="203" t="str">
        <f t="shared" si="1764"/>
        <v>BK$1344</v>
      </c>
      <c r="BL1352" s="203" t="str">
        <f t="shared" si="1764"/>
        <v>BL$1344</v>
      </c>
      <c r="BM1352" s="203" t="str">
        <f t="shared" si="1764"/>
        <v>BM$1344</v>
      </c>
      <c r="BN1352" s="203" t="str">
        <f t="shared" si="1764"/>
        <v>BN$1344</v>
      </c>
      <c r="BO1352" s="203" t="str">
        <f t="shared" si="1764"/>
        <v>BO$1344</v>
      </c>
      <c r="BP1352" s="203" t="str">
        <f t="shared" si="1764"/>
        <v>BP$1344</v>
      </c>
      <c r="BQ1352" s="203" t="str">
        <f t="shared" si="1764"/>
        <v>BQ$1344</v>
      </c>
      <c r="BR1352" s="203" t="str">
        <f t="shared" si="1764"/>
        <v>BR$1344</v>
      </c>
      <c r="BS1352" s="203" t="str">
        <f t="shared" si="1764"/>
        <v>BS$1344</v>
      </c>
      <c r="BT1352" s="203" t="str">
        <f t="shared" si="1764"/>
        <v>BT$1344</v>
      </c>
      <c r="BU1352" s="203" t="str">
        <f t="shared" si="1764"/>
        <v>BU$1344</v>
      </c>
      <c r="BV1352" s="203" t="str">
        <f t="shared" si="1764"/>
        <v>BV$1344</v>
      </c>
      <c r="BW1352" s="203" t="str">
        <f t="shared" si="1764"/>
        <v>BW$1344</v>
      </c>
      <c r="BX1352" s="203" t="str">
        <f t="shared" si="1764"/>
        <v>BX$1344</v>
      </c>
      <c r="BY1352" s="203" t="str">
        <f t="shared" si="1764"/>
        <v>BY$1344</v>
      </c>
      <c r="BZ1352" s="203" t="str">
        <f t="shared" si="1764"/>
        <v>BZ$1344</v>
      </c>
      <c r="CA1352" s="203" t="str">
        <f t="shared" si="1764"/>
        <v>CA$1344</v>
      </c>
      <c r="CB1352" s="203" t="str">
        <f t="shared" si="1764"/>
        <v>CB$1344</v>
      </c>
      <c r="CC1352" s="203" t="str">
        <f t="shared" si="1764"/>
        <v>CC$1344</v>
      </c>
      <c r="CD1352" s="203" t="str">
        <f t="shared" si="1764"/>
        <v>CD$1344</v>
      </c>
      <c r="CE1352" s="203" t="str">
        <f t="shared" si="1764"/>
        <v>CE$1344</v>
      </c>
      <c r="CF1352" s="203" t="str">
        <f t="shared" ref="CF1352:CL1352" si="1765">ADDRESS(ROW(CF1344),COLUMN(CF1344),2)</f>
        <v>CF$1344</v>
      </c>
      <c r="CG1352" s="203" t="str">
        <f t="shared" si="1765"/>
        <v>CG$1344</v>
      </c>
      <c r="CH1352" s="203" t="str">
        <f t="shared" si="1765"/>
        <v>CH$1344</v>
      </c>
      <c r="CI1352" s="203" t="str">
        <f t="shared" si="1765"/>
        <v>CI$1344</v>
      </c>
      <c r="CJ1352" s="203" t="str">
        <f t="shared" si="1765"/>
        <v>CJ$1344</v>
      </c>
      <c r="CK1352" s="203" t="str">
        <f t="shared" si="1765"/>
        <v>CK$1344</v>
      </c>
      <c r="CL1352" s="203" t="str">
        <f t="shared" si="1765"/>
        <v>CL$1344</v>
      </c>
      <c r="CN1352" s="60"/>
      <c r="CO1352" s="203" t="str">
        <f t="shared" ref="CO1352:DK1352" si="1766">ADDRESS(ROW(CO1344),COLUMN(CO1344),2)</f>
        <v>CO$1344</v>
      </c>
      <c r="CP1352" s="203" t="str">
        <f t="shared" si="1766"/>
        <v>CP$1344</v>
      </c>
      <c r="CQ1352" s="203" t="str">
        <f t="shared" si="1766"/>
        <v>CQ$1344</v>
      </c>
      <c r="CR1352" s="203" t="str">
        <f t="shared" si="1766"/>
        <v>CR$1344</v>
      </c>
      <c r="CS1352" s="203" t="str">
        <f t="shared" si="1766"/>
        <v>CS$1344</v>
      </c>
      <c r="CT1352" s="203" t="str">
        <f t="shared" si="1766"/>
        <v>CT$1344</v>
      </c>
      <c r="CU1352" s="203" t="str">
        <f t="shared" si="1766"/>
        <v>CU$1344</v>
      </c>
      <c r="CV1352" s="203" t="str">
        <f t="shared" si="1766"/>
        <v>CV$1344</v>
      </c>
      <c r="CW1352" s="203" t="str">
        <f t="shared" si="1766"/>
        <v>CW$1344</v>
      </c>
      <c r="CX1352" s="203" t="str">
        <f t="shared" si="1766"/>
        <v>CX$1344</v>
      </c>
      <c r="CY1352" s="203" t="str">
        <f t="shared" si="1766"/>
        <v>CY$1344</v>
      </c>
      <c r="CZ1352" s="203" t="str">
        <f t="shared" si="1766"/>
        <v>CZ$1344</v>
      </c>
      <c r="DA1352" s="203" t="str">
        <f t="shared" si="1766"/>
        <v>DA$1344</v>
      </c>
      <c r="DB1352" s="203" t="str">
        <f t="shared" si="1766"/>
        <v>DB$1344</v>
      </c>
      <c r="DC1352" s="203" t="str">
        <f t="shared" si="1766"/>
        <v>DC$1344</v>
      </c>
      <c r="DD1352" s="203" t="str">
        <f t="shared" si="1766"/>
        <v>DD$1344</v>
      </c>
      <c r="DE1352" s="203" t="str">
        <f t="shared" si="1766"/>
        <v>DE$1344</v>
      </c>
      <c r="DF1352" s="203" t="str">
        <f t="shared" si="1766"/>
        <v>DF$1344</v>
      </c>
      <c r="DG1352" s="203" t="str">
        <f t="shared" si="1766"/>
        <v>DG$1344</v>
      </c>
      <c r="DH1352" s="203" t="str">
        <f t="shared" si="1766"/>
        <v>DH$1344</v>
      </c>
      <c r="DI1352" s="203" t="str">
        <f t="shared" si="1766"/>
        <v>DI$1344</v>
      </c>
      <c r="DJ1352" s="203" t="str">
        <f t="shared" si="1766"/>
        <v>DJ$1344</v>
      </c>
      <c r="DK1352" s="203" t="str">
        <f t="shared" si="1766"/>
        <v>DK$1344</v>
      </c>
      <c r="DL1352" s="203" t="str">
        <f t="shared" ref="DL1352" si="1767">ADDRESS(ROW(DL1344),COLUMN(DL1344),2)</f>
        <v>DL$1344</v>
      </c>
    </row>
    <row r="1353" spans="1:116" x14ac:dyDescent="0.4">
      <c r="B1353" t="s">
        <v>332</v>
      </c>
      <c r="D1353" t="s">
        <v>773</v>
      </c>
      <c r="E1353" s="8" t="str">
        <f t="shared" si="1720"/>
        <v>1353 SUB-S</v>
      </c>
      <c r="G1353" s="8" t="str">
        <f>G1330</f>
        <v>Secondary volume driver</v>
      </c>
      <c r="H1353" s="12"/>
      <c r="I1353" s="60"/>
      <c r="J1353" s="60"/>
      <c r="K1353" s="15"/>
      <c r="L1353" s="15"/>
      <c r="M1353" s="15"/>
      <c r="N1353" s="15"/>
      <c r="O1353" s="15"/>
      <c r="P1353" s="15"/>
      <c r="R1353" s="15"/>
      <c r="S1353" s="203" t="str">
        <f>ADDRESS(ROW(S1339),COLUMN(S1339),2)</f>
        <v>S$1339</v>
      </c>
      <c r="T1353" s="203" t="str">
        <f t="shared" ref="T1353:CE1353" si="1768">ADDRESS(ROW(T1339),COLUMN(T1339),2)</f>
        <v>T$1339</v>
      </c>
      <c r="U1353" s="203" t="str">
        <f t="shared" si="1768"/>
        <v>U$1339</v>
      </c>
      <c r="V1353" s="203" t="str">
        <f t="shared" si="1768"/>
        <v>V$1339</v>
      </c>
      <c r="W1353" s="203" t="str">
        <f t="shared" si="1768"/>
        <v>W$1339</v>
      </c>
      <c r="X1353" s="203" t="str">
        <f t="shared" si="1768"/>
        <v>X$1339</v>
      </c>
      <c r="Y1353" s="203" t="str">
        <f t="shared" si="1768"/>
        <v>Y$1339</v>
      </c>
      <c r="Z1353" s="203" t="str">
        <f t="shared" si="1768"/>
        <v>Z$1339</v>
      </c>
      <c r="AA1353" s="203" t="str">
        <f t="shared" si="1768"/>
        <v>AA$1339</v>
      </c>
      <c r="AB1353" s="203" t="str">
        <f t="shared" si="1768"/>
        <v>AB$1339</v>
      </c>
      <c r="AC1353" s="203" t="str">
        <f t="shared" si="1768"/>
        <v>AC$1339</v>
      </c>
      <c r="AD1353" s="203" t="str">
        <f t="shared" si="1768"/>
        <v>AD$1339</v>
      </c>
      <c r="AE1353" s="203" t="str">
        <f t="shared" si="1768"/>
        <v>AE$1339</v>
      </c>
      <c r="AF1353" s="203" t="str">
        <f t="shared" si="1768"/>
        <v>AF$1339</v>
      </c>
      <c r="AG1353" s="203" t="str">
        <f t="shared" si="1768"/>
        <v>AG$1339</v>
      </c>
      <c r="AH1353" s="203" t="str">
        <f t="shared" si="1768"/>
        <v>AH$1339</v>
      </c>
      <c r="AI1353" s="203" t="str">
        <f t="shared" si="1768"/>
        <v>AI$1339</v>
      </c>
      <c r="AJ1353" s="203" t="str">
        <f t="shared" si="1768"/>
        <v>AJ$1339</v>
      </c>
      <c r="AK1353" s="203" t="str">
        <f t="shared" si="1768"/>
        <v>AK$1339</v>
      </c>
      <c r="AL1353" s="203" t="str">
        <f t="shared" si="1768"/>
        <v>AL$1339</v>
      </c>
      <c r="AM1353" s="203" t="str">
        <f t="shared" si="1768"/>
        <v>AM$1339</v>
      </c>
      <c r="AN1353" s="203" t="str">
        <f t="shared" si="1768"/>
        <v>AN$1339</v>
      </c>
      <c r="AO1353" s="203" t="str">
        <f t="shared" si="1768"/>
        <v>AO$1339</v>
      </c>
      <c r="AP1353" s="203" t="str">
        <f t="shared" si="1768"/>
        <v>AP$1339</v>
      </c>
      <c r="AQ1353" s="203" t="str">
        <f t="shared" si="1768"/>
        <v>AQ$1339</v>
      </c>
      <c r="AR1353" s="203" t="str">
        <f t="shared" si="1768"/>
        <v>AR$1339</v>
      </c>
      <c r="AS1353" s="203" t="str">
        <f t="shared" si="1768"/>
        <v>AS$1339</v>
      </c>
      <c r="AT1353" s="203" t="str">
        <f t="shared" si="1768"/>
        <v>AT$1339</v>
      </c>
      <c r="AU1353" s="203" t="str">
        <f t="shared" si="1768"/>
        <v>AU$1339</v>
      </c>
      <c r="AV1353" s="203" t="str">
        <f t="shared" si="1768"/>
        <v>AV$1339</v>
      </c>
      <c r="AW1353" s="203" t="str">
        <f t="shared" si="1768"/>
        <v>AW$1339</v>
      </c>
      <c r="AX1353" s="203" t="str">
        <f t="shared" si="1768"/>
        <v>AX$1339</v>
      </c>
      <c r="AY1353" s="203" t="str">
        <f t="shared" si="1768"/>
        <v>AY$1339</v>
      </c>
      <c r="AZ1353" s="203" t="str">
        <f t="shared" si="1768"/>
        <v>AZ$1339</v>
      </c>
      <c r="BA1353" s="203" t="str">
        <f t="shared" si="1768"/>
        <v>BA$1339</v>
      </c>
      <c r="BB1353" s="203" t="str">
        <f t="shared" si="1768"/>
        <v>BB$1339</v>
      </c>
      <c r="BC1353" s="203" t="str">
        <f t="shared" si="1768"/>
        <v>BC$1339</v>
      </c>
      <c r="BD1353" s="203" t="str">
        <f t="shared" si="1768"/>
        <v>BD$1339</v>
      </c>
      <c r="BE1353" s="203" t="str">
        <f t="shared" si="1768"/>
        <v>BE$1339</v>
      </c>
      <c r="BF1353" s="203" t="str">
        <f t="shared" si="1768"/>
        <v>BF$1339</v>
      </c>
      <c r="BG1353" s="203" t="str">
        <f t="shared" si="1768"/>
        <v>BG$1339</v>
      </c>
      <c r="BH1353" s="203" t="str">
        <f t="shared" si="1768"/>
        <v>BH$1339</v>
      </c>
      <c r="BI1353" s="203" t="str">
        <f t="shared" si="1768"/>
        <v>BI$1339</v>
      </c>
      <c r="BJ1353" s="203" t="str">
        <f t="shared" si="1768"/>
        <v>BJ$1339</v>
      </c>
      <c r="BK1353" s="203" t="str">
        <f t="shared" si="1768"/>
        <v>BK$1339</v>
      </c>
      <c r="BL1353" s="203" t="str">
        <f t="shared" si="1768"/>
        <v>BL$1339</v>
      </c>
      <c r="BM1353" s="203" t="str">
        <f t="shared" si="1768"/>
        <v>BM$1339</v>
      </c>
      <c r="BN1353" s="203" t="str">
        <f t="shared" si="1768"/>
        <v>BN$1339</v>
      </c>
      <c r="BO1353" s="203" t="str">
        <f t="shared" si="1768"/>
        <v>BO$1339</v>
      </c>
      <c r="BP1353" s="203" t="str">
        <f t="shared" si="1768"/>
        <v>BP$1339</v>
      </c>
      <c r="BQ1353" s="203" t="str">
        <f t="shared" si="1768"/>
        <v>BQ$1339</v>
      </c>
      <c r="BR1353" s="203" t="str">
        <f t="shared" si="1768"/>
        <v>BR$1339</v>
      </c>
      <c r="BS1353" s="203" t="str">
        <f t="shared" si="1768"/>
        <v>BS$1339</v>
      </c>
      <c r="BT1353" s="203" t="str">
        <f t="shared" si="1768"/>
        <v>BT$1339</v>
      </c>
      <c r="BU1353" s="203" t="str">
        <f t="shared" si="1768"/>
        <v>BU$1339</v>
      </c>
      <c r="BV1353" s="203" t="str">
        <f t="shared" si="1768"/>
        <v>BV$1339</v>
      </c>
      <c r="BW1353" s="203" t="str">
        <f t="shared" si="1768"/>
        <v>BW$1339</v>
      </c>
      <c r="BX1353" s="203" t="str">
        <f t="shared" si="1768"/>
        <v>BX$1339</v>
      </c>
      <c r="BY1353" s="203" t="str">
        <f t="shared" si="1768"/>
        <v>BY$1339</v>
      </c>
      <c r="BZ1353" s="203" t="str">
        <f t="shared" si="1768"/>
        <v>BZ$1339</v>
      </c>
      <c r="CA1353" s="203" t="str">
        <f t="shared" si="1768"/>
        <v>CA$1339</v>
      </c>
      <c r="CB1353" s="203" t="str">
        <f t="shared" si="1768"/>
        <v>CB$1339</v>
      </c>
      <c r="CC1353" s="203" t="str">
        <f t="shared" si="1768"/>
        <v>CC$1339</v>
      </c>
      <c r="CD1353" s="203" t="str">
        <f t="shared" si="1768"/>
        <v>CD$1339</v>
      </c>
      <c r="CE1353" s="203" t="str">
        <f t="shared" si="1768"/>
        <v>CE$1339</v>
      </c>
      <c r="CF1353" s="203" t="str">
        <f t="shared" ref="CF1353:CL1353" si="1769">ADDRESS(ROW(CF1339),COLUMN(CF1339),2)</f>
        <v>CF$1339</v>
      </c>
      <c r="CG1353" s="203" t="str">
        <f t="shared" si="1769"/>
        <v>CG$1339</v>
      </c>
      <c r="CH1353" s="203" t="str">
        <f t="shared" si="1769"/>
        <v>CH$1339</v>
      </c>
      <c r="CI1353" s="203" t="str">
        <f t="shared" si="1769"/>
        <v>CI$1339</v>
      </c>
      <c r="CJ1353" s="203" t="str">
        <f t="shared" si="1769"/>
        <v>CJ$1339</v>
      </c>
      <c r="CK1353" s="203" t="str">
        <f t="shared" si="1769"/>
        <v>CK$1339</v>
      </c>
      <c r="CL1353" s="203" t="str">
        <f t="shared" si="1769"/>
        <v>CL$1339</v>
      </c>
      <c r="CN1353" s="60"/>
      <c r="CO1353" s="203" t="str">
        <f t="shared" ref="CO1353:DK1353" si="1770">ADDRESS(ROW(CO1339),COLUMN(CO1339),2)</f>
        <v>CO$1339</v>
      </c>
      <c r="CP1353" s="203" t="str">
        <f t="shared" si="1770"/>
        <v>CP$1339</v>
      </c>
      <c r="CQ1353" s="203" t="str">
        <f t="shared" si="1770"/>
        <v>CQ$1339</v>
      </c>
      <c r="CR1353" s="203" t="str">
        <f t="shared" si="1770"/>
        <v>CR$1339</v>
      </c>
      <c r="CS1353" s="203" t="str">
        <f t="shared" si="1770"/>
        <v>CS$1339</v>
      </c>
      <c r="CT1353" s="203" t="str">
        <f t="shared" si="1770"/>
        <v>CT$1339</v>
      </c>
      <c r="CU1353" s="203" t="str">
        <f t="shared" si="1770"/>
        <v>CU$1339</v>
      </c>
      <c r="CV1353" s="203" t="str">
        <f t="shared" si="1770"/>
        <v>CV$1339</v>
      </c>
      <c r="CW1353" s="203" t="str">
        <f t="shared" si="1770"/>
        <v>CW$1339</v>
      </c>
      <c r="CX1353" s="203" t="str">
        <f t="shared" si="1770"/>
        <v>CX$1339</v>
      </c>
      <c r="CY1353" s="203" t="str">
        <f t="shared" si="1770"/>
        <v>CY$1339</v>
      </c>
      <c r="CZ1353" s="203" t="str">
        <f t="shared" si="1770"/>
        <v>CZ$1339</v>
      </c>
      <c r="DA1353" s="203" t="str">
        <f t="shared" si="1770"/>
        <v>DA$1339</v>
      </c>
      <c r="DB1353" s="203" t="str">
        <f t="shared" si="1770"/>
        <v>DB$1339</v>
      </c>
      <c r="DC1353" s="203" t="str">
        <f t="shared" si="1770"/>
        <v>DC$1339</v>
      </c>
      <c r="DD1353" s="203" t="str">
        <f t="shared" si="1770"/>
        <v>DD$1339</v>
      </c>
      <c r="DE1353" s="203" t="str">
        <f t="shared" si="1770"/>
        <v>DE$1339</v>
      </c>
      <c r="DF1353" s="203" t="str">
        <f t="shared" si="1770"/>
        <v>DF$1339</v>
      </c>
      <c r="DG1353" s="203" t="str">
        <f t="shared" si="1770"/>
        <v>DG$1339</v>
      </c>
      <c r="DH1353" s="203" t="str">
        <f t="shared" si="1770"/>
        <v>DH$1339</v>
      </c>
      <c r="DI1353" s="203" t="str">
        <f t="shared" si="1770"/>
        <v>DI$1339</v>
      </c>
      <c r="DJ1353" s="203" t="str">
        <f t="shared" si="1770"/>
        <v>DJ$1339</v>
      </c>
      <c r="DK1353" s="203" t="str">
        <f t="shared" si="1770"/>
        <v>DK$1339</v>
      </c>
      <c r="DL1353" s="203" t="str">
        <f t="shared" ref="DL1353" si="1771">ADDRESS(ROW(DL1339),COLUMN(DL1339),2)</f>
        <v>DL$1339</v>
      </c>
    </row>
    <row r="1354" spans="1:116" x14ac:dyDescent="0.4">
      <c r="E1354" s="8"/>
      <c r="G1354" s="136"/>
      <c r="H1354" s="12"/>
      <c r="I1354" s="60"/>
      <c r="J1354" s="60"/>
      <c r="K1354" s="15"/>
      <c r="L1354" s="15"/>
      <c r="M1354" s="15"/>
      <c r="N1354" s="15"/>
      <c r="O1354" s="15"/>
      <c r="P1354" s="15"/>
      <c r="R1354" s="15"/>
      <c r="S1354" s="80"/>
      <c r="T1354" s="80"/>
      <c r="U1354" s="80"/>
      <c r="V1354" s="80"/>
      <c r="W1354" s="80"/>
      <c r="X1354" s="80"/>
      <c r="Y1354" s="80"/>
      <c r="Z1354" s="80"/>
      <c r="AA1354" s="80"/>
      <c r="AB1354" s="80"/>
      <c r="AC1354" s="80"/>
      <c r="AD1354" s="80"/>
      <c r="AE1354" s="80"/>
      <c r="AF1354" s="80"/>
      <c r="AG1354" s="80"/>
      <c r="AH1354" s="80"/>
      <c r="AI1354" s="80"/>
      <c r="AJ1354" s="80"/>
      <c r="AK1354" s="80"/>
      <c r="AL1354" s="80"/>
      <c r="AM1354" s="80"/>
      <c r="AN1354" s="80"/>
      <c r="AO1354" s="80"/>
      <c r="AP1354" s="80"/>
      <c r="AQ1354" s="80"/>
      <c r="AR1354" s="80"/>
      <c r="AS1354" s="80"/>
      <c r="AT1354" s="80"/>
      <c r="AU1354" s="80"/>
      <c r="AV1354" s="80"/>
      <c r="AW1354" s="80"/>
      <c r="AX1354" s="80"/>
      <c r="AY1354" s="80"/>
      <c r="AZ1354" s="80"/>
      <c r="BA1354" s="80"/>
      <c r="BB1354" s="80"/>
      <c r="BC1354" s="80"/>
      <c r="BD1354" s="80"/>
      <c r="BE1354" s="80"/>
      <c r="BF1354" s="80"/>
      <c r="BG1354" s="80"/>
      <c r="BH1354" s="80"/>
      <c r="BI1354" s="80"/>
      <c r="BJ1354" s="80"/>
      <c r="BK1354" s="80"/>
      <c r="BL1354" s="80"/>
      <c r="BM1354" s="80"/>
      <c r="BN1354" s="80"/>
      <c r="BO1354" s="80"/>
      <c r="BP1354" s="80"/>
      <c r="BQ1354" s="80"/>
      <c r="BR1354" s="80"/>
      <c r="BS1354" s="80"/>
      <c r="BT1354" s="80"/>
      <c r="BU1354" s="80"/>
      <c r="BV1354" s="80"/>
      <c r="BW1354" s="80"/>
      <c r="BX1354" s="80"/>
      <c r="BY1354" s="80"/>
      <c r="BZ1354" s="80"/>
      <c r="CA1354" s="80"/>
      <c r="CB1354" s="80"/>
      <c r="CC1354" s="80"/>
      <c r="CD1354" s="80"/>
      <c r="CE1354" s="80"/>
      <c r="CF1354" s="80"/>
      <c r="CG1354" s="80"/>
      <c r="CH1354" s="80"/>
      <c r="CI1354" s="80"/>
      <c r="CJ1354" s="80"/>
      <c r="CK1354" s="80"/>
      <c r="CL1354" s="80"/>
      <c r="CN1354" s="60"/>
      <c r="CO1354" s="80"/>
      <c r="CP1354" s="80"/>
      <c r="CQ1354" s="80"/>
      <c r="CR1354" s="80"/>
      <c r="CS1354" s="80"/>
      <c r="CT1354" s="80"/>
      <c r="CU1354" s="80"/>
      <c r="CV1354" s="80"/>
      <c r="CW1354" s="80"/>
      <c r="CX1354" s="80"/>
      <c r="CY1354" s="80"/>
      <c r="CZ1354" s="80"/>
      <c r="DA1354" s="80"/>
      <c r="DB1354" s="80"/>
      <c r="DC1354" s="80"/>
      <c r="DD1354" s="80"/>
      <c r="DE1354" s="80"/>
      <c r="DF1354" s="80"/>
      <c r="DG1354" s="80"/>
      <c r="DH1354" s="80"/>
      <c r="DI1354" s="80"/>
      <c r="DJ1354" s="80"/>
      <c r="DK1354" s="80"/>
      <c r="DL1354" s="80"/>
    </row>
    <row r="1355" spans="1:116" x14ac:dyDescent="0.4">
      <c r="A1355" s="174"/>
      <c r="E1355" s="8"/>
      <c r="G1355" s="175" t="s">
        <v>490</v>
      </c>
      <c r="H1355" s="174"/>
      <c r="I1355" s="176"/>
      <c r="J1355" s="176"/>
      <c r="K1355" s="197"/>
      <c r="L1355" s="197"/>
      <c r="M1355" s="197"/>
      <c r="N1355" s="197"/>
      <c r="O1355" s="197"/>
      <c r="P1355" s="197"/>
      <c r="R1355" s="198"/>
      <c r="S1355" s="174"/>
      <c r="T1355" s="174"/>
      <c r="U1355" s="174"/>
      <c r="V1355" s="174"/>
      <c r="W1355" s="174"/>
      <c r="X1355" s="174"/>
      <c r="Y1355" s="174"/>
      <c r="Z1355" s="174"/>
      <c r="AA1355" s="174"/>
      <c r="AB1355" s="174"/>
      <c r="AC1355" s="174"/>
      <c r="AD1355" s="174"/>
      <c r="AE1355" s="174"/>
      <c r="AF1355" s="174"/>
      <c r="AG1355" s="174"/>
      <c r="AH1355" s="174"/>
      <c r="AI1355" s="174"/>
      <c r="AJ1355" s="174"/>
      <c r="AK1355" s="174"/>
      <c r="AL1355" s="174"/>
      <c r="AM1355" s="174"/>
      <c r="AN1355" s="174"/>
      <c r="AO1355" s="174"/>
      <c r="AP1355" s="174"/>
      <c r="AQ1355" s="174"/>
      <c r="AR1355" s="174"/>
      <c r="AS1355" s="174"/>
      <c r="AT1355" s="174"/>
      <c r="AU1355" s="174"/>
      <c r="AV1355" s="174"/>
      <c r="AW1355" s="174"/>
      <c r="AX1355" s="174"/>
      <c r="AY1355" s="174"/>
      <c r="AZ1355" s="174"/>
      <c r="BA1355" s="174"/>
      <c r="BB1355" s="174"/>
      <c r="BC1355" s="174"/>
      <c r="BD1355" s="174"/>
      <c r="BE1355" s="174"/>
      <c r="BF1355" s="174"/>
      <c r="BG1355" s="174"/>
      <c r="BH1355" s="174"/>
      <c r="BI1355" s="174"/>
      <c r="BJ1355" s="174"/>
      <c r="BK1355" s="174"/>
      <c r="BL1355" s="174"/>
      <c r="BM1355" s="174"/>
      <c r="BN1355" s="174"/>
      <c r="BO1355" s="174"/>
      <c r="BP1355" s="174"/>
      <c r="BQ1355" s="174"/>
      <c r="BR1355" s="174"/>
      <c r="BS1355" s="174"/>
      <c r="BT1355" s="174"/>
      <c r="BU1355" s="174"/>
      <c r="BV1355" s="174"/>
      <c r="BW1355" s="174"/>
      <c r="BX1355" s="174"/>
      <c r="BY1355" s="174"/>
      <c r="BZ1355" s="174"/>
      <c r="CA1355" s="174"/>
      <c r="CB1355" s="174"/>
      <c r="CC1355" s="174"/>
      <c r="CD1355" s="174"/>
      <c r="CE1355" s="174"/>
      <c r="CF1355" s="174"/>
      <c r="CG1355" s="174"/>
      <c r="CH1355" s="174"/>
      <c r="CI1355" s="174"/>
      <c r="CJ1355" s="174"/>
      <c r="CK1355" s="174"/>
      <c r="CL1355" s="174"/>
      <c r="CN1355" s="176"/>
      <c r="CO1355" s="174"/>
      <c r="CP1355" s="174"/>
      <c r="CQ1355" s="174"/>
      <c r="CR1355" s="174"/>
      <c r="CS1355" s="174"/>
      <c r="CT1355" s="174"/>
      <c r="CU1355" s="174"/>
      <c r="CV1355" s="174"/>
      <c r="CW1355" s="174"/>
      <c r="CX1355" s="174"/>
      <c r="CY1355" s="174"/>
      <c r="CZ1355" s="174"/>
      <c r="DA1355" s="174"/>
      <c r="DB1355" s="174"/>
      <c r="DC1355" s="174"/>
      <c r="DD1355" s="174"/>
      <c r="DE1355" s="174"/>
      <c r="DF1355" s="174"/>
      <c r="DG1355" s="174"/>
      <c r="DH1355" s="174"/>
      <c r="DI1355" s="174"/>
      <c r="DJ1355" s="174"/>
      <c r="DK1355" s="174"/>
      <c r="DL1355" s="174"/>
    </row>
    <row r="1356" spans="1:116" x14ac:dyDescent="0.4">
      <c r="A1356" s="174"/>
      <c r="E1356" s="8"/>
      <c r="G1356" s="175" t="s">
        <v>492</v>
      </c>
      <c r="H1356" s="174"/>
      <c r="I1356" s="176"/>
      <c r="J1356" s="176"/>
      <c r="K1356" s="197"/>
      <c r="L1356" s="197"/>
      <c r="M1356" s="197"/>
      <c r="N1356" s="197"/>
      <c r="O1356" s="197"/>
      <c r="P1356" s="197"/>
      <c r="R1356" s="198"/>
      <c r="S1356" s="174"/>
      <c r="T1356" s="174"/>
      <c r="U1356" s="174"/>
      <c r="V1356" s="174"/>
      <c r="W1356" s="174"/>
      <c r="X1356" s="174"/>
      <c r="Y1356" s="174"/>
      <c r="Z1356" s="174"/>
      <c r="AA1356" s="174"/>
      <c r="AB1356" s="174"/>
      <c r="AC1356" s="174"/>
      <c r="AD1356" s="174"/>
      <c r="AE1356" s="174"/>
      <c r="AF1356" s="174"/>
      <c r="AG1356" s="174"/>
      <c r="AH1356" s="174"/>
      <c r="AI1356" s="174"/>
      <c r="AJ1356" s="174"/>
      <c r="AK1356" s="174"/>
      <c r="AL1356" s="174"/>
      <c r="AM1356" s="174"/>
      <c r="AN1356" s="174"/>
      <c r="AO1356" s="174"/>
      <c r="AP1356" s="174"/>
      <c r="AQ1356" s="174"/>
      <c r="AR1356" s="174"/>
      <c r="AS1356" s="174"/>
      <c r="AT1356" s="174"/>
      <c r="AU1356" s="174"/>
      <c r="AV1356" s="174"/>
      <c r="AW1356" s="174"/>
      <c r="AX1356" s="174"/>
      <c r="AY1356" s="174"/>
      <c r="AZ1356" s="174"/>
      <c r="BA1356" s="174"/>
      <c r="BB1356" s="174"/>
      <c r="BC1356" s="174"/>
      <c r="BD1356" s="174"/>
      <c r="BE1356" s="174"/>
      <c r="BF1356" s="174"/>
      <c r="BG1356" s="174"/>
      <c r="BH1356" s="174"/>
      <c r="BI1356" s="174"/>
      <c r="BJ1356" s="174"/>
      <c r="BK1356" s="174"/>
      <c r="BL1356" s="174"/>
      <c r="BM1356" s="174"/>
      <c r="BN1356" s="174"/>
      <c r="BO1356" s="174"/>
      <c r="BP1356" s="174"/>
      <c r="BQ1356" s="174"/>
      <c r="BR1356" s="174"/>
      <c r="BS1356" s="174"/>
      <c r="BT1356" s="174"/>
      <c r="BU1356" s="174"/>
      <c r="BV1356" s="174"/>
      <c r="BW1356" s="174"/>
      <c r="BX1356" s="174"/>
      <c r="BY1356" s="174"/>
      <c r="BZ1356" s="174"/>
      <c r="CA1356" s="174"/>
      <c r="CB1356" s="174"/>
      <c r="CC1356" s="174"/>
      <c r="CD1356" s="174"/>
      <c r="CE1356" s="174"/>
      <c r="CF1356" s="174"/>
      <c r="CG1356" s="174"/>
      <c r="CH1356" s="174"/>
      <c r="CI1356" s="174"/>
      <c r="CJ1356" s="174"/>
      <c r="CK1356" s="174"/>
      <c r="CL1356" s="174"/>
      <c r="CN1356" s="176"/>
      <c r="CO1356" s="174"/>
      <c r="CP1356" s="174"/>
      <c r="CQ1356" s="174"/>
      <c r="CR1356" s="174"/>
      <c r="CS1356" s="174"/>
      <c r="CT1356" s="174"/>
      <c r="CU1356" s="174"/>
      <c r="CV1356" s="174"/>
      <c r="CW1356" s="174"/>
      <c r="CX1356" s="174"/>
      <c r="CY1356" s="174"/>
      <c r="CZ1356" s="174"/>
      <c r="DA1356" s="174"/>
      <c r="DB1356" s="174"/>
      <c r="DC1356" s="174"/>
      <c r="DD1356" s="174"/>
      <c r="DE1356" s="174"/>
      <c r="DF1356" s="174"/>
      <c r="DG1356" s="174"/>
      <c r="DH1356" s="174"/>
      <c r="DI1356" s="174"/>
      <c r="DJ1356" s="174"/>
      <c r="DK1356" s="174"/>
      <c r="DL1356" s="174"/>
    </row>
    <row r="1357" spans="1:116" x14ac:dyDescent="0.4">
      <c r="A1357" s="174"/>
      <c r="E1357" s="8"/>
      <c r="G1357" s="175" t="s">
        <v>461</v>
      </c>
      <c r="H1357" s="174"/>
      <c r="I1357" s="176"/>
      <c r="J1357" s="176"/>
      <c r="K1357" s="197"/>
      <c r="L1357" s="197"/>
      <c r="M1357" s="197"/>
      <c r="N1357" s="197"/>
      <c r="O1357" s="197"/>
      <c r="P1357" s="197"/>
      <c r="R1357" s="198"/>
      <c r="S1357" s="199" t="str">
        <f t="shared" ref="S1357:AX1357" si="1772">S$20</f>
        <v>S$16</v>
      </c>
      <c r="T1357" s="199" t="str">
        <f t="shared" si="1772"/>
        <v>T$16</v>
      </c>
      <c r="U1357" s="199" t="str">
        <f t="shared" si="1772"/>
        <v>U$16</v>
      </c>
      <c r="V1357" s="199" t="str">
        <f t="shared" si="1772"/>
        <v>V$16</v>
      </c>
      <c r="W1357" s="199" t="str">
        <f t="shared" si="1772"/>
        <v>W$16</v>
      </c>
      <c r="X1357" s="199" t="str">
        <f t="shared" si="1772"/>
        <v>X$16</v>
      </c>
      <c r="Y1357" s="199" t="str">
        <f t="shared" si="1772"/>
        <v>Y$16</v>
      </c>
      <c r="Z1357" s="199" t="str">
        <f t="shared" si="1772"/>
        <v>Z$16</v>
      </c>
      <c r="AA1357" s="199" t="str">
        <f t="shared" si="1772"/>
        <v>AA$16</v>
      </c>
      <c r="AB1357" s="199" t="str">
        <f t="shared" si="1772"/>
        <v>AB$16</v>
      </c>
      <c r="AC1357" s="199" t="str">
        <f t="shared" si="1772"/>
        <v>AC$16</v>
      </c>
      <c r="AD1357" s="199" t="str">
        <f t="shared" si="1772"/>
        <v>AD$16</v>
      </c>
      <c r="AE1357" s="199" t="str">
        <f t="shared" si="1772"/>
        <v>AE$16</v>
      </c>
      <c r="AF1357" s="199" t="str">
        <f t="shared" si="1772"/>
        <v>AF$16</v>
      </c>
      <c r="AG1357" s="199" t="str">
        <f t="shared" si="1772"/>
        <v>AG$16</v>
      </c>
      <c r="AH1357" s="199" t="str">
        <f t="shared" si="1772"/>
        <v>AH$16</v>
      </c>
      <c r="AI1357" s="199" t="str">
        <f t="shared" si="1772"/>
        <v>AI$16</v>
      </c>
      <c r="AJ1357" s="199" t="str">
        <f t="shared" si="1772"/>
        <v>AJ$16</v>
      </c>
      <c r="AK1357" s="199" t="str">
        <f t="shared" si="1772"/>
        <v>AK$16</v>
      </c>
      <c r="AL1357" s="199" t="str">
        <f t="shared" si="1772"/>
        <v>AL$16</v>
      </c>
      <c r="AM1357" s="199" t="str">
        <f t="shared" si="1772"/>
        <v>AM$16</v>
      </c>
      <c r="AN1357" s="199" t="str">
        <f t="shared" si="1772"/>
        <v>AN$16</v>
      </c>
      <c r="AO1357" s="199" t="str">
        <f t="shared" si="1772"/>
        <v>AO$16</v>
      </c>
      <c r="AP1357" s="199" t="str">
        <f t="shared" si="1772"/>
        <v>AP$16</v>
      </c>
      <c r="AQ1357" s="199" t="str">
        <f t="shared" si="1772"/>
        <v>AQ$16</v>
      </c>
      <c r="AR1357" s="199" t="str">
        <f t="shared" si="1772"/>
        <v>AR$16</v>
      </c>
      <c r="AS1357" s="199" t="str">
        <f t="shared" si="1772"/>
        <v>AS$16</v>
      </c>
      <c r="AT1357" s="199" t="str">
        <f t="shared" si="1772"/>
        <v>AT$16</v>
      </c>
      <c r="AU1357" s="199" t="str">
        <f t="shared" si="1772"/>
        <v>AU$16</v>
      </c>
      <c r="AV1357" s="199" t="str">
        <f t="shared" si="1772"/>
        <v>AV$16</v>
      </c>
      <c r="AW1357" s="199" t="str">
        <f t="shared" si="1772"/>
        <v>AW$16</v>
      </c>
      <c r="AX1357" s="199" t="str">
        <f t="shared" si="1772"/>
        <v>AX$16</v>
      </c>
      <c r="AY1357" s="199" t="str">
        <f t="shared" ref="AY1357:CD1357" si="1773">AY$20</f>
        <v>AY$16</v>
      </c>
      <c r="AZ1357" s="199" t="str">
        <f t="shared" si="1773"/>
        <v>AZ$16</v>
      </c>
      <c r="BA1357" s="199" t="str">
        <f t="shared" si="1773"/>
        <v>BA$16</v>
      </c>
      <c r="BB1357" s="199" t="str">
        <f t="shared" si="1773"/>
        <v>BB$16</v>
      </c>
      <c r="BC1357" s="199" t="str">
        <f t="shared" si="1773"/>
        <v>BC$16</v>
      </c>
      <c r="BD1357" s="199" t="str">
        <f t="shared" si="1773"/>
        <v>BD$16</v>
      </c>
      <c r="BE1357" s="199" t="str">
        <f t="shared" si="1773"/>
        <v>BE$16</v>
      </c>
      <c r="BF1357" s="199" t="str">
        <f t="shared" si="1773"/>
        <v>BF$16</v>
      </c>
      <c r="BG1357" s="199" t="str">
        <f t="shared" si="1773"/>
        <v>BG$16</v>
      </c>
      <c r="BH1357" s="199" t="str">
        <f t="shared" si="1773"/>
        <v>BH$16</v>
      </c>
      <c r="BI1357" s="199" t="str">
        <f t="shared" si="1773"/>
        <v>BI$16</v>
      </c>
      <c r="BJ1357" s="199" t="str">
        <f t="shared" si="1773"/>
        <v>BJ$16</v>
      </c>
      <c r="BK1357" s="199" t="str">
        <f t="shared" si="1773"/>
        <v>BK$16</v>
      </c>
      <c r="BL1357" s="199" t="str">
        <f t="shared" si="1773"/>
        <v>BL$16</v>
      </c>
      <c r="BM1357" s="199" t="str">
        <f t="shared" si="1773"/>
        <v>BM$16</v>
      </c>
      <c r="BN1357" s="199" t="str">
        <f t="shared" si="1773"/>
        <v>BN$16</v>
      </c>
      <c r="BO1357" s="199" t="str">
        <f t="shared" si="1773"/>
        <v>BO$16</v>
      </c>
      <c r="BP1357" s="199" t="str">
        <f t="shared" si="1773"/>
        <v>BP$16</v>
      </c>
      <c r="BQ1357" s="199" t="str">
        <f t="shared" si="1773"/>
        <v>BQ$16</v>
      </c>
      <c r="BR1357" s="199" t="str">
        <f t="shared" si="1773"/>
        <v>BR$16</v>
      </c>
      <c r="BS1357" s="199" t="str">
        <f t="shared" si="1773"/>
        <v>BS$16</v>
      </c>
      <c r="BT1357" s="199" t="str">
        <f t="shared" si="1773"/>
        <v>BT$16</v>
      </c>
      <c r="BU1357" s="199" t="str">
        <f t="shared" si="1773"/>
        <v>BU$16</v>
      </c>
      <c r="BV1357" s="199" t="str">
        <f t="shared" si="1773"/>
        <v>BV$16</v>
      </c>
      <c r="BW1357" s="199" t="str">
        <f t="shared" si="1773"/>
        <v>BW$16</v>
      </c>
      <c r="BX1357" s="199" t="str">
        <f t="shared" si="1773"/>
        <v>BX$16</v>
      </c>
      <c r="BY1357" s="199" t="str">
        <f t="shared" si="1773"/>
        <v>BY$16</v>
      </c>
      <c r="BZ1357" s="199" t="str">
        <f t="shared" si="1773"/>
        <v>BZ$16</v>
      </c>
      <c r="CA1357" s="199" t="str">
        <f t="shared" si="1773"/>
        <v>CA$16</v>
      </c>
      <c r="CB1357" s="199" t="str">
        <f t="shared" si="1773"/>
        <v>CB$16</v>
      </c>
      <c r="CC1357" s="199" t="str">
        <f t="shared" si="1773"/>
        <v>CC$16</v>
      </c>
      <c r="CD1357" s="199" t="str">
        <f t="shared" si="1773"/>
        <v>CD$16</v>
      </c>
      <c r="CE1357" s="199" t="str">
        <f t="shared" ref="CE1357:CL1357" si="1774">CE$20</f>
        <v>CE$16</v>
      </c>
      <c r="CF1357" s="199" t="str">
        <f t="shared" si="1774"/>
        <v>CF$16</v>
      </c>
      <c r="CG1357" s="199" t="str">
        <f t="shared" si="1774"/>
        <v>CG$16</v>
      </c>
      <c r="CH1357" s="199" t="str">
        <f t="shared" si="1774"/>
        <v>CH$16</v>
      </c>
      <c r="CI1357" s="199" t="str">
        <f t="shared" si="1774"/>
        <v>CI$16</v>
      </c>
      <c r="CJ1357" s="199" t="str">
        <f t="shared" si="1774"/>
        <v>CJ$16</v>
      </c>
      <c r="CK1357" s="199" t="str">
        <f t="shared" si="1774"/>
        <v>CK$16</v>
      </c>
      <c r="CL1357" s="199" t="str">
        <f t="shared" si="1774"/>
        <v>CL$16</v>
      </c>
      <c r="CN1357" s="176"/>
      <c r="CO1357" s="199" t="str">
        <f t="shared" ref="CO1357:DL1357" si="1775">CO$20</f>
        <v>CO$16</v>
      </c>
      <c r="CP1357" s="199" t="str">
        <f t="shared" si="1775"/>
        <v>CP$16</v>
      </c>
      <c r="CQ1357" s="199" t="str">
        <f t="shared" si="1775"/>
        <v>CQ$16</v>
      </c>
      <c r="CR1357" s="199" t="str">
        <f t="shared" si="1775"/>
        <v>CR$16</v>
      </c>
      <c r="CS1357" s="199" t="str">
        <f t="shared" si="1775"/>
        <v>CS$16</v>
      </c>
      <c r="CT1357" s="199" t="str">
        <f t="shared" si="1775"/>
        <v>CT$16</v>
      </c>
      <c r="CU1357" s="199" t="str">
        <f t="shared" si="1775"/>
        <v>CU$16</v>
      </c>
      <c r="CV1357" s="199" t="str">
        <f t="shared" si="1775"/>
        <v>CV$16</v>
      </c>
      <c r="CW1357" s="199" t="str">
        <f t="shared" si="1775"/>
        <v>CW$16</v>
      </c>
      <c r="CX1357" s="199" t="str">
        <f t="shared" si="1775"/>
        <v>CX$16</v>
      </c>
      <c r="CY1357" s="199" t="str">
        <f t="shared" si="1775"/>
        <v>CY$16</v>
      </c>
      <c r="CZ1357" s="199" t="str">
        <f t="shared" si="1775"/>
        <v>CZ$16</v>
      </c>
      <c r="DA1357" s="199" t="str">
        <f t="shared" si="1775"/>
        <v>DA$16</v>
      </c>
      <c r="DB1357" s="199" t="str">
        <f t="shared" si="1775"/>
        <v>DB$16</v>
      </c>
      <c r="DC1357" s="199" t="str">
        <f t="shared" si="1775"/>
        <v>DC$16</v>
      </c>
      <c r="DD1357" s="199" t="str">
        <f t="shared" si="1775"/>
        <v>DD$16</v>
      </c>
      <c r="DE1357" s="199" t="str">
        <f t="shared" si="1775"/>
        <v>DE$16</v>
      </c>
      <c r="DF1357" s="199" t="str">
        <f t="shared" si="1775"/>
        <v>DF$16</v>
      </c>
      <c r="DG1357" s="199" t="str">
        <f t="shared" si="1775"/>
        <v>DG$16</v>
      </c>
      <c r="DH1357" s="199" t="str">
        <f t="shared" si="1775"/>
        <v>DH$16</v>
      </c>
      <c r="DI1357" s="199" t="str">
        <f t="shared" si="1775"/>
        <v>DI$16</v>
      </c>
      <c r="DJ1357" s="199" t="str">
        <f t="shared" si="1775"/>
        <v>DJ$16</v>
      </c>
      <c r="DK1357" s="199" t="str">
        <f t="shared" si="1775"/>
        <v>DK$16</v>
      </c>
      <c r="DL1357" s="199" t="str">
        <f t="shared" si="1775"/>
        <v>DL$16</v>
      </c>
    </row>
    <row r="1358" spans="1:116" x14ac:dyDescent="0.4">
      <c r="A1358" s="174"/>
      <c r="E1358" s="8"/>
      <c r="G1358" s="175" t="s">
        <v>462</v>
      </c>
      <c r="H1358" s="200"/>
      <c r="I1358" s="201"/>
      <c r="J1358" s="201"/>
      <c r="K1358" s="202"/>
      <c r="L1358" s="202"/>
      <c r="M1358" s="202"/>
      <c r="N1358" s="202"/>
      <c r="O1358" s="202"/>
      <c r="P1358" s="202"/>
      <c r="R1358" s="202"/>
      <c r="S1358" s="199" t="str">
        <f t="shared" ref="S1358:AX1358" si="1776">S$21</f>
        <v>S$17</v>
      </c>
      <c r="T1358" s="199" t="str">
        <f t="shared" si="1776"/>
        <v>T$17</v>
      </c>
      <c r="U1358" s="199" t="str">
        <f t="shared" si="1776"/>
        <v>U$17</v>
      </c>
      <c r="V1358" s="199" t="str">
        <f t="shared" si="1776"/>
        <v>V$17</v>
      </c>
      <c r="W1358" s="199" t="str">
        <f t="shared" si="1776"/>
        <v>W$17</v>
      </c>
      <c r="X1358" s="199" t="str">
        <f t="shared" si="1776"/>
        <v>X$17</v>
      </c>
      <c r="Y1358" s="199" t="str">
        <f t="shared" si="1776"/>
        <v>Y$17</v>
      </c>
      <c r="Z1358" s="199" t="str">
        <f t="shared" si="1776"/>
        <v>Z$17</v>
      </c>
      <c r="AA1358" s="199" t="str">
        <f t="shared" si="1776"/>
        <v>AA$17</v>
      </c>
      <c r="AB1358" s="199" t="str">
        <f t="shared" si="1776"/>
        <v>AB$17</v>
      </c>
      <c r="AC1358" s="199" t="str">
        <f t="shared" si="1776"/>
        <v>AC$17</v>
      </c>
      <c r="AD1358" s="199" t="str">
        <f t="shared" si="1776"/>
        <v>AD$17</v>
      </c>
      <c r="AE1358" s="199" t="str">
        <f t="shared" si="1776"/>
        <v>AE$17</v>
      </c>
      <c r="AF1358" s="199" t="str">
        <f t="shared" si="1776"/>
        <v>AF$17</v>
      </c>
      <c r="AG1358" s="199" t="str">
        <f t="shared" si="1776"/>
        <v>AG$17</v>
      </c>
      <c r="AH1358" s="199" t="str">
        <f t="shared" si="1776"/>
        <v>AH$17</v>
      </c>
      <c r="AI1358" s="199" t="str">
        <f t="shared" si="1776"/>
        <v>AI$17</v>
      </c>
      <c r="AJ1358" s="199" t="str">
        <f t="shared" si="1776"/>
        <v>AJ$17</v>
      </c>
      <c r="AK1358" s="199" t="str">
        <f t="shared" si="1776"/>
        <v>AK$17</v>
      </c>
      <c r="AL1358" s="199" t="str">
        <f t="shared" si="1776"/>
        <v>AL$17</v>
      </c>
      <c r="AM1358" s="199" t="str">
        <f t="shared" si="1776"/>
        <v>AM$17</v>
      </c>
      <c r="AN1358" s="199" t="str">
        <f t="shared" si="1776"/>
        <v>AN$17</v>
      </c>
      <c r="AO1358" s="199" t="str">
        <f t="shared" si="1776"/>
        <v>AO$17</v>
      </c>
      <c r="AP1358" s="199" t="str">
        <f t="shared" si="1776"/>
        <v>AP$17</v>
      </c>
      <c r="AQ1358" s="199" t="str">
        <f t="shared" si="1776"/>
        <v>AQ$17</v>
      </c>
      <c r="AR1358" s="199" t="str">
        <f t="shared" si="1776"/>
        <v>AR$17</v>
      </c>
      <c r="AS1358" s="199" t="str">
        <f t="shared" si="1776"/>
        <v>AS$17</v>
      </c>
      <c r="AT1358" s="199" t="str">
        <f t="shared" si="1776"/>
        <v>AT$17</v>
      </c>
      <c r="AU1358" s="199" t="str">
        <f t="shared" si="1776"/>
        <v>AU$17</v>
      </c>
      <c r="AV1358" s="199" t="str">
        <f t="shared" si="1776"/>
        <v>AV$17</v>
      </c>
      <c r="AW1358" s="199" t="str">
        <f t="shared" si="1776"/>
        <v>AW$17</v>
      </c>
      <c r="AX1358" s="199" t="str">
        <f t="shared" si="1776"/>
        <v>AX$17</v>
      </c>
      <c r="AY1358" s="199" t="str">
        <f t="shared" ref="AY1358:CD1358" si="1777">AY$21</f>
        <v>AY$17</v>
      </c>
      <c r="AZ1358" s="199" t="str">
        <f t="shared" si="1777"/>
        <v>AZ$17</v>
      </c>
      <c r="BA1358" s="199" t="str">
        <f t="shared" si="1777"/>
        <v>BA$17</v>
      </c>
      <c r="BB1358" s="199" t="str">
        <f t="shared" si="1777"/>
        <v>BB$17</v>
      </c>
      <c r="BC1358" s="199" t="str">
        <f t="shared" si="1777"/>
        <v>BC$17</v>
      </c>
      <c r="BD1358" s="199" t="str">
        <f t="shared" si="1777"/>
        <v>BD$17</v>
      </c>
      <c r="BE1358" s="199" t="str">
        <f t="shared" si="1777"/>
        <v>BE$17</v>
      </c>
      <c r="BF1358" s="199" t="str">
        <f t="shared" si="1777"/>
        <v>BF$17</v>
      </c>
      <c r="BG1358" s="199" t="str">
        <f t="shared" si="1777"/>
        <v>BG$17</v>
      </c>
      <c r="BH1358" s="199" t="str">
        <f t="shared" si="1777"/>
        <v>BH$17</v>
      </c>
      <c r="BI1358" s="199" t="str">
        <f t="shared" si="1777"/>
        <v>BI$17</v>
      </c>
      <c r="BJ1358" s="199" t="str">
        <f t="shared" si="1777"/>
        <v>BJ$17</v>
      </c>
      <c r="BK1358" s="199" t="str">
        <f t="shared" si="1777"/>
        <v>BK$17</v>
      </c>
      <c r="BL1358" s="199" t="str">
        <f t="shared" si="1777"/>
        <v>BL$17</v>
      </c>
      <c r="BM1358" s="199" t="str">
        <f t="shared" si="1777"/>
        <v>BM$17</v>
      </c>
      <c r="BN1358" s="199" t="str">
        <f t="shared" si="1777"/>
        <v>BN$17</v>
      </c>
      <c r="BO1358" s="199" t="str">
        <f t="shared" si="1777"/>
        <v>BO$17</v>
      </c>
      <c r="BP1358" s="199" t="str">
        <f t="shared" si="1777"/>
        <v>BP$17</v>
      </c>
      <c r="BQ1358" s="199" t="str">
        <f t="shared" si="1777"/>
        <v>BQ$17</v>
      </c>
      <c r="BR1358" s="199" t="str">
        <f t="shared" si="1777"/>
        <v>BR$17</v>
      </c>
      <c r="BS1358" s="199" t="str">
        <f t="shared" si="1777"/>
        <v>BS$17</v>
      </c>
      <c r="BT1358" s="199" t="str">
        <f t="shared" si="1777"/>
        <v>BT$17</v>
      </c>
      <c r="BU1358" s="199" t="str">
        <f t="shared" si="1777"/>
        <v>BU$17</v>
      </c>
      <c r="BV1358" s="199" t="str">
        <f t="shared" si="1777"/>
        <v>BV$17</v>
      </c>
      <c r="BW1358" s="199" t="str">
        <f t="shared" si="1777"/>
        <v>BW$17</v>
      </c>
      <c r="BX1358" s="199" t="str">
        <f t="shared" si="1777"/>
        <v>BX$17</v>
      </c>
      <c r="BY1358" s="199" t="str">
        <f t="shared" si="1777"/>
        <v>BY$17</v>
      </c>
      <c r="BZ1358" s="199" t="str">
        <f t="shared" si="1777"/>
        <v>BZ$17</v>
      </c>
      <c r="CA1358" s="199" t="str">
        <f t="shared" si="1777"/>
        <v>CA$17</v>
      </c>
      <c r="CB1358" s="199" t="str">
        <f t="shared" si="1777"/>
        <v>CB$17</v>
      </c>
      <c r="CC1358" s="199" t="str">
        <f t="shared" si="1777"/>
        <v>CC$17</v>
      </c>
      <c r="CD1358" s="199" t="str">
        <f t="shared" si="1777"/>
        <v>CD$17</v>
      </c>
      <c r="CE1358" s="199" t="str">
        <f t="shared" ref="CE1358:CL1358" si="1778">CE$21</f>
        <v>CE$17</v>
      </c>
      <c r="CF1358" s="199" t="str">
        <f t="shared" si="1778"/>
        <v>CF$17</v>
      </c>
      <c r="CG1358" s="199" t="str">
        <f t="shared" si="1778"/>
        <v>CG$17</v>
      </c>
      <c r="CH1358" s="199" t="str">
        <f t="shared" si="1778"/>
        <v>CH$17</v>
      </c>
      <c r="CI1358" s="199" t="str">
        <f t="shared" si="1778"/>
        <v>CI$17</v>
      </c>
      <c r="CJ1358" s="199" t="str">
        <f t="shared" si="1778"/>
        <v>CJ$17</v>
      </c>
      <c r="CK1358" s="199" t="str">
        <f t="shared" si="1778"/>
        <v>CK$17</v>
      </c>
      <c r="CL1358" s="199" t="str">
        <f t="shared" si="1778"/>
        <v>CL$17</v>
      </c>
      <c r="CN1358" s="201"/>
      <c r="CO1358" s="199" t="str">
        <f t="shared" ref="CO1358:DL1358" si="1779">CO$21</f>
        <v>CO$17</v>
      </c>
      <c r="CP1358" s="199" t="str">
        <f t="shared" si="1779"/>
        <v>CP$17</v>
      </c>
      <c r="CQ1358" s="199" t="str">
        <f t="shared" si="1779"/>
        <v>CQ$17</v>
      </c>
      <c r="CR1358" s="199" t="str">
        <f t="shared" si="1779"/>
        <v>CR$17</v>
      </c>
      <c r="CS1358" s="199" t="str">
        <f t="shared" si="1779"/>
        <v>CS$17</v>
      </c>
      <c r="CT1358" s="199" t="str">
        <f t="shared" si="1779"/>
        <v>CT$17</v>
      </c>
      <c r="CU1358" s="199" t="str">
        <f t="shared" si="1779"/>
        <v>CU$17</v>
      </c>
      <c r="CV1358" s="199" t="str">
        <f t="shared" si="1779"/>
        <v>CV$17</v>
      </c>
      <c r="CW1358" s="199" t="str">
        <f t="shared" si="1779"/>
        <v>CW$17</v>
      </c>
      <c r="CX1358" s="199" t="str">
        <f t="shared" si="1779"/>
        <v>CX$17</v>
      </c>
      <c r="CY1358" s="199" t="str">
        <f t="shared" si="1779"/>
        <v>CY$17</v>
      </c>
      <c r="CZ1358" s="199" t="str">
        <f t="shared" si="1779"/>
        <v>CZ$17</v>
      </c>
      <c r="DA1358" s="199" t="str">
        <f t="shared" si="1779"/>
        <v>DA$17</v>
      </c>
      <c r="DB1358" s="199" t="str">
        <f t="shared" si="1779"/>
        <v>DB$17</v>
      </c>
      <c r="DC1358" s="199" t="str">
        <f t="shared" si="1779"/>
        <v>DC$17</v>
      </c>
      <c r="DD1358" s="199" t="str">
        <f t="shared" si="1779"/>
        <v>DD$17</v>
      </c>
      <c r="DE1358" s="199" t="str">
        <f t="shared" si="1779"/>
        <v>DE$17</v>
      </c>
      <c r="DF1358" s="199" t="str">
        <f t="shared" si="1779"/>
        <v>DF$17</v>
      </c>
      <c r="DG1358" s="199" t="str">
        <f t="shared" si="1779"/>
        <v>DG$17</v>
      </c>
      <c r="DH1358" s="199" t="str">
        <f t="shared" si="1779"/>
        <v>DH$17</v>
      </c>
      <c r="DI1358" s="199" t="str">
        <f t="shared" si="1779"/>
        <v>DI$17</v>
      </c>
      <c r="DJ1358" s="199" t="str">
        <f t="shared" si="1779"/>
        <v>DJ$17</v>
      </c>
      <c r="DK1358" s="199" t="str">
        <f t="shared" si="1779"/>
        <v>DK$17</v>
      </c>
      <c r="DL1358" s="199" t="str">
        <f t="shared" si="1779"/>
        <v>DL$17</v>
      </c>
    </row>
    <row r="1359" spans="1:116" x14ac:dyDescent="0.4">
      <c r="A1359" s="174"/>
      <c r="E1359" s="8"/>
      <c r="G1359" s="175" t="s">
        <v>491</v>
      </c>
      <c r="H1359" s="200"/>
      <c r="I1359" s="201"/>
      <c r="J1359" s="201"/>
      <c r="K1359" s="202"/>
      <c r="L1359" s="202"/>
      <c r="M1359" s="202"/>
      <c r="N1359" s="202"/>
      <c r="O1359" s="202"/>
      <c r="P1359" s="202"/>
      <c r="R1359" s="202"/>
      <c r="S1359" s="190"/>
      <c r="T1359" s="190"/>
      <c r="U1359" s="190"/>
      <c r="V1359" s="190"/>
      <c r="W1359" s="190"/>
      <c r="X1359" s="190"/>
      <c r="Y1359" s="190"/>
      <c r="Z1359" s="190"/>
      <c r="AA1359" s="190"/>
      <c r="AB1359" s="190"/>
      <c r="AC1359" s="190"/>
      <c r="AD1359" s="190"/>
      <c r="AE1359" s="190"/>
      <c r="AF1359" s="190"/>
      <c r="AG1359" s="190"/>
      <c r="AH1359" s="190"/>
      <c r="AI1359" s="190"/>
      <c r="AJ1359" s="190"/>
      <c r="AK1359" s="190"/>
      <c r="AL1359" s="190"/>
      <c r="AM1359" s="190"/>
      <c r="AN1359" s="190"/>
      <c r="AO1359" s="190"/>
      <c r="AP1359" s="190"/>
      <c r="AQ1359" s="190"/>
      <c r="AR1359" s="190"/>
      <c r="AS1359" s="190"/>
      <c r="AT1359" s="190"/>
      <c r="AU1359" s="190"/>
      <c r="AV1359" s="190"/>
      <c r="AW1359" s="190"/>
      <c r="AX1359" s="190"/>
      <c r="AY1359" s="190"/>
      <c r="AZ1359" s="190"/>
      <c r="BA1359" s="190"/>
      <c r="BB1359" s="190"/>
      <c r="BC1359" s="190"/>
      <c r="BD1359" s="190"/>
      <c r="BE1359" s="190"/>
      <c r="BF1359" s="190"/>
      <c r="BG1359" s="190"/>
      <c r="BH1359" s="190"/>
      <c r="BI1359" s="190"/>
      <c r="BJ1359" s="190"/>
      <c r="BK1359" s="190"/>
      <c r="BL1359" s="190"/>
      <c r="BM1359" s="190"/>
      <c r="BN1359" s="190"/>
      <c r="BO1359" s="190"/>
      <c r="BP1359" s="190"/>
      <c r="BQ1359" s="190"/>
      <c r="BR1359" s="190"/>
      <c r="BS1359" s="190"/>
      <c r="BT1359" s="190"/>
      <c r="BU1359" s="190"/>
      <c r="BV1359" s="190"/>
      <c r="BW1359" s="190"/>
      <c r="BX1359" s="190"/>
      <c r="BY1359" s="190"/>
      <c r="BZ1359" s="190"/>
      <c r="CA1359" s="190"/>
      <c r="CB1359" s="190"/>
      <c r="CC1359" s="190"/>
      <c r="CD1359" s="190"/>
      <c r="CE1359" s="190"/>
      <c r="CF1359" s="190"/>
      <c r="CG1359" s="190"/>
      <c r="CH1359" s="190"/>
      <c r="CI1359" s="190"/>
      <c r="CJ1359" s="190"/>
      <c r="CK1359" s="190"/>
      <c r="CL1359" s="190"/>
      <c r="CN1359" s="201"/>
      <c r="CO1359" s="190"/>
      <c r="CP1359" s="190"/>
      <c r="CQ1359" s="190"/>
      <c r="CR1359" s="190"/>
      <c r="CS1359" s="190"/>
      <c r="CT1359" s="190"/>
      <c r="CU1359" s="190"/>
      <c r="CV1359" s="190"/>
      <c r="CW1359" s="190"/>
      <c r="CX1359" s="190"/>
      <c r="CY1359" s="190"/>
      <c r="CZ1359" s="190"/>
      <c r="DA1359" s="190"/>
      <c r="DB1359" s="190"/>
      <c r="DC1359" s="190"/>
      <c r="DD1359" s="190"/>
      <c r="DE1359" s="190"/>
      <c r="DF1359" s="190"/>
      <c r="DG1359" s="190"/>
      <c r="DH1359" s="190"/>
      <c r="DI1359" s="190"/>
      <c r="DJ1359" s="190"/>
      <c r="DK1359" s="190"/>
      <c r="DL1359" s="190"/>
    </row>
    <row r="1360" spans="1:116" x14ac:dyDescent="0.4">
      <c r="A1360" s="174"/>
      <c r="E1360" s="8"/>
      <c r="G1360" s="175" t="s">
        <v>505</v>
      </c>
      <c r="H1360" s="200"/>
      <c r="I1360" s="201"/>
      <c r="J1360" s="201"/>
      <c r="K1360" s="202"/>
      <c r="L1360" s="202"/>
      <c r="M1360" s="202"/>
      <c r="N1360" s="202"/>
      <c r="O1360" s="202"/>
      <c r="P1360" s="202"/>
      <c r="R1360" s="202"/>
      <c r="S1360" s="190"/>
      <c r="T1360" s="190"/>
      <c r="U1360" s="190"/>
      <c r="V1360" s="190"/>
      <c r="W1360" s="190"/>
      <c r="X1360" s="190"/>
      <c r="Y1360" s="190"/>
      <c r="Z1360" s="190"/>
      <c r="AA1360" s="190"/>
      <c r="AB1360" s="190"/>
      <c r="AC1360" s="190"/>
      <c r="AD1360" s="190"/>
      <c r="AE1360" s="190"/>
      <c r="AF1360" s="190"/>
      <c r="AG1360" s="190"/>
      <c r="AH1360" s="190"/>
      <c r="AI1360" s="190"/>
      <c r="AJ1360" s="190"/>
      <c r="AK1360" s="190"/>
      <c r="AL1360" s="190"/>
      <c r="AM1360" s="190"/>
      <c r="AN1360" s="190"/>
      <c r="AO1360" s="190"/>
      <c r="AP1360" s="190"/>
      <c r="AQ1360" s="190"/>
      <c r="AR1360" s="190"/>
      <c r="AS1360" s="190"/>
      <c r="AT1360" s="190"/>
      <c r="AU1360" s="190"/>
      <c r="AV1360" s="190"/>
      <c r="AW1360" s="190"/>
      <c r="AX1360" s="190"/>
      <c r="AY1360" s="190"/>
      <c r="AZ1360" s="190"/>
      <c r="BA1360" s="190"/>
      <c r="BB1360" s="190"/>
      <c r="BC1360" s="190"/>
      <c r="BD1360" s="190"/>
      <c r="BE1360" s="190"/>
      <c r="BF1360" s="190"/>
      <c r="BG1360" s="190"/>
      <c r="BH1360" s="190"/>
      <c r="BI1360" s="190"/>
      <c r="BJ1360" s="190"/>
      <c r="BK1360" s="190"/>
      <c r="BL1360" s="190"/>
      <c r="BM1360" s="190"/>
      <c r="BN1360" s="190"/>
      <c r="BO1360" s="190"/>
      <c r="BP1360" s="190"/>
      <c r="BQ1360" s="190"/>
      <c r="BR1360" s="190"/>
      <c r="BS1360" s="190"/>
      <c r="BT1360" s="190"/>
      <c r="BU1360" s="190"/>
      <c r="BV1360" s="190"/>
      <c r="BW1360" s="190"/>
      <c r="BX1360" s="190"/>
      <c r="BY1360" s="190"/>
      <c r="BZ1360" s="190"/>
      <c r="CA1360" s="190"/>
      <c r="CB1360" s="190"/>
      <c r="CC1360" s="190"/>
      <c r="CD1360" s="190"/>
      <c r="CE1360" s="190"/>
      <c r="CF1360" s="190"/>
      <c r="CG1360" s="190"/>
      <c r="CH1360" s="190"/>
      <c r="CI1360" s="190"/>
      <c r="CJ1360" s="190"/>
      <c r="CK1360" s="190"/>
      <c r="CL1360" s="190"/>
      <c r="CN1360" s="201"/>
      <c r="CO1360" s="190"/>
      <c r="CP1360" s="190"/>
      <c r="CQ1360" s="190"/>
      <c r="CR1360" s="190"/>
      <c r="CS1360" s="190"/>
      <c r="CT1360" s="190"/>
      <c r="CU1360" s="190"/>
      <c r="CV1360" s="190"/>
      <c r="CW1360" s="190"/>
      <c r="CX1360" s="190"/>
      <c r="CY1360" s="190"/>
      <c r="CZ1360" s="190"/>
      <c r="DA1360" s="190"/>
      <c r="DB1360" s="190"/>
      <c r="DC1360" s="190"/>
      <c r="DD1360" s="190"/>
      <c r="DE1360" s="190"/>
      <c r="DF1360" s="190"/>
      <c r="DG1360" s="190"/>
      <c r="DH1360" s="190"/>
      <c r="DI1360" s="190"/>
      <c r="DJ1360" s="190"/>
      <c r="DK1360" s="190"/>
      <c r="DL1360" s="190"/>
    </row>
    <row r="1361" spans="1:116" x14ac:dyDescent="0.4">
      <c r="A1361" s="174"/>
      <c r="E1361" s="8"/>
      <c r="G1361" s="175" t="s">
        <v>463</v>
      </c>
      <c r="H1361" s="200"/>
      <c r="I1361" s="201"/>
      <c r="J1361" s="201"/>
      <c r="K1361" s="202"/>
      <c r="L1361" s="202"/>
      <c r="M1361" s="202"/>
      <c r="N1361" s="202"/>
      <c r="O1361" s="202"/>
      <c r="P1361" s="202"/>
      <c r="R1361" s="202"/>
      <c r="S1361" s="190" t="str">
        <f t="shared" ref="S1361:AX1361" si="1780">S$22</f>
        <v>S$18</v>
      </c>
      <c r="T1361" s="190" t="str">
        <f t="shared" si="1780"/>
        <v>T$18</v>
      </c>
      <c r="U1361" s="190" t="str">
        <f t="shared" si="1780"/>
        <v>U$18</v>
      </c>
      <c r="V1361" s="190" t="str">
        <f t="shared" si="1780"/>
        <v>V$18</v>
      </c>
      <c r="W1361" s="190" t="str">
        <f t="shared" si="1780"/>
        <v>W$18</v>
      </c>
      <c r="X1361" s="190" t="str">
        <f t="shared" si="1780"/>
        <v>X$18</v>
      </c>
      <c r="Y1361" s="190" t="str">
        <f t="shared" si="1780"/>
        <v>Y$18</v>
      </c>
      <c r="Z1361" s="190" t="str">
        <f t="shared" si="1780"/>
        <v>Z$18</v>
      </c>
      <c r="AA1361" s="190" t="str">
        <f t="shared" si="1780"/>
        <v>AA$18</v>
      </c>
      <c r="AB1361" s="190" t="str">
        <f t="shared" si="1780"/>
        <v>AB$18</v>
      </c>
      <c r="AC1361" s="190" t="str">
        <f t="shared" si="1780"/>
        <v>AC$18</v>
      </c>
      <c r="AD1361" s="190" t="str">
        <f t="shared" si="1780"/>
        <v>AD$18</v>
      </c>
      <c r="AE1361" s="190" t="str">
        <f t="shared" si="1780"/>
        <v>AE$18</v>
      </c>
      <c r="AF1361" s="190" t="str">
        <f t="shared" si="1780"/>
        <v>AF$18</v>
      </c>
      <c r="AG1361" s="190" t="str">
        <f t="shared" si="1780"/>
        <v>AG$18</v>
      </c>
      <c r="AH1361" s="190" t="str">
        <f t="shared" si="1780"/>
        <v>AH$18</v>
      </c>
      <c r="AI1361" s="190" t="str">
        <f t="shared" si="1780"/>
        <v>AI$18</v>
      </c>
      <c r="AJ1361" s="190" t="str">
        <f t="shared" si="1780"/>
        <v>AJ$18</v>
      </c>
      <c r="AK1361" s="190" t="str">
        <f t="shared" si="1780"/>
        <v>AK$18</v>
      </c>
      <c r="AL1361" s="190" t="str">
        <f t="shared" si="1780"/>
        <v>AL$18</v>
      </c>
      <c r="AM1361" s="190" t="str">
        <f t="shared" si="1780"/>
        <v>AM$18</v>
      </c>
      <c r="AN1361" s="190" t="str">
        <f t="shared" si="1780"/>
        <v>AN$18</v>
      </c>
      <c r="AO1361" s="190" t="str">
        <f t="shared" si="1780"/>
        <v>AO$18</v>
      </c>
      <c r="AP1361" s="190" t="str">
        <f t="shared" si="1780"/>
        <v>AP$18</v>
      </c>
      <c r="AQ1361" s="190" t="str">
        <f t="shared" si="1780"/>
        <v>AQ$18</v>
      </c>
      <c r="AR1361" s="190" t="str">
        <f t="shared" si="1780"/>
        <v>AR$18</v>
      </c>
      <c r="AS1361" s="190" t="str">
        <f t="shared" si="1780"/>
        <v>AS$18</v>
      </c>
      <c r="AT1361" s="190" t="str">
        <f t="shared" si="1780"/>
        <v>AT$18</v>
      </c>
      <c r="AU1361" s="190" t="str">
        <f t="shared" si="1780"/>
        <v>AU$18</v>
      </c>
      <c r="AV1361" s="190" t="str">
        <f t="shared" si="1780"/>
        <v>AV$18</v>
      </c>
      <c r="AW1361" s="190" t="str">
        <f t="shared" si="1780"/>
        <v>AW$18</v>
      </c>
      <c r="AX1361" s="190" t="str">
        <f t="shared" si="1780"/>
        <v>AX$18</v>
      </c>
      <c r="AY1361" s="190" t="str">
        <f t="shared" ref="AY1361:CD1361" si="1781">AY$22</f>
        <v>AY$18</v>
      </c>
      <c r="AZ1361" s="190" t="str">
        <f t="shared" si="1781"/>
        <v>AZ$18</v>
      </c>
      <c r="BA1361" s="190" t="str">
        <f t="shared" si="1781"/>
        <v>BA$18</v>
      </c>
      <c r="BB1361" s="190" t="str">
        <f t="shared" si="1781"/>
        <v>BB$18</v>
      </c>
      <c r="BC1361" s="190" t="str">
        <f t="shared" si="1781"/>
        <v>BC$18</v>
      </c>
      <c r="BD1361" s="190" t="str">
        <f t="shared" si="1781"/>
        <v>BD$18</v>
      </c>
      <c r="BE1361" s="190" t="str">
        <f t="shared" si="1781"/>
        <v>BE$18</v>
      </c>
      <c r="BF1361" s="190" t="str">
        <f t="shared" si="1781"/>
        <v>BF$18</v>
      </c>
      <c r="BG1361" s="190" t="str">
        <f t="shared" si="1781"/>
        <v>BG$18</v>
      </c>
      <c r="BH1361" s="190" t="str">
        <f t="shared" si="1781"/>
        <v>BH$18</v>
      </c>
      <c r="BI1361" s="190" t="str">
        <f t="shared" si="1781"/>
        <v>BI$18</v>
      </c>
      <c r="BJ1361" s="190" t="str">
        <f t="shared" si="1781"/>
        <v>BJ$18</v>
      </c>
      <c r="BK1361" s="190" t="str">
        <f t="shared" si="1781"/>
        <v>BK$18</v>
      </c>
      <c r="BL1361" s="190" t="str">
        <f t="shared" si="1781"/>
        <v>BL$18</v>
      </c>
      <c r="BM1361" s="190" t="str">
        <f t="shared" si="1781"/>
        <v>BM$18</v>
      </c>
      <c r="BN1361" s="190" t="str">
        <f t="shared" si="1781"/>
        <v>BN$18</v>
      </c>
      <c r="BO1361" s="190" t="str">
        <f t="shared" si="1781"/>
        <v>BO$18</v>
      </c>
      <c r="BP1361" s="190" t="str">
        <f t="shared" si="1781"/>
        <v>BP$18</v>
      </c>
      <c r="BQ1361" s="190" t="str">
        <f t="shared" si="1781"/>
        <v>BQ$18</v>
      </c>
      <c r="BR1361" s="190" t="str">
        <f t="shared" si="1781"/>
        <v>BR$18</v>
      </c>
      <c r="BS1361" s="190" t="str">
        <f t="shared" si="1781"/>
        <v>BS$18</v>
      </c>
      <c r="BT1361" s="190" t="str">
        <f t="shared" si="1781"/>
        <v>BT$18</v>
      </c>
      <c r="BU1361" s="190" t="str">
        <f t="shared" si="1781"/>
        <v>BU$18</v>
      </c>
      <c r="BV1361" s="190" t="str">
        <f t="shared" si="1781"/>
        <v>BV$18</v>
      </c>
      <c r="BW1361" s="190" t="str">
        <f t="shared" si="1781"/>
        <v>BW$18</v>
      </c>
      <c r="BX1361" s="190" t="str">
        <f t="shared" si="1781"/>
        <v>BX$18</v>
      </c>
      <c r="BY1361" s="190" t="str">
        <f t="shared" si="1781"/>
        <v>BY$18</v>
      </c>
      <c r="BZ1361" s="190" t="str">
        <f t="shared" si="1781"/>
        <v>BZ$18</v>
      </c>
      <c r="CA1361" s="190" t="str">
        <f t="shared" si="1781"/>
        <v>CA$18</v>
      </c>
      <c r="CB1361" s="190" t="str">
        <f t="shared" si="1781"/>
        <v>CB$18</v>
      </c>
      <c r="CC1361" s="190" t="str">
        <f t="shared" si="1781"/>
        <v>CC$18</v>
      </c>
      <c r="CD1361" s="190" t="str">
        <f t="shared" si="1781"/>
        <v>CD$18</v>
      </c>
      <c r="CE1361" s="190" t="str">
        <f t="shared" ref="CE1361:CL1361" si="1782">CE$22</f>
        <v>CE$18</v>
      </c>
      <c r="CF1361" s="190" t="str">
        <f t="shared" si="1782"/>
        <v>CF$18</v>
      </c>
      <c r="CG1361" s="190" t="str">
        <f t="shared" si="1782"/>
        <v>CG$18</v>
      </c>
      <c r="CH1361" s="190" t="str">
        <f t="shared" si="1782"/>
        <v>CH$18</v>
      </c>
      <c r="CI1361" s="190" t="str">
        <f t="shared" si="1782"/>
        <v>CI$18</v>
      </c>
      <c r="CJ1361" s="190" t="str">
        <f t="shared" si="1782"/>
        <v>CJ$18</v>
      </c>
      <c r="CK1361" s="190" t="str">
        <f t="shared" si="1782"/>
        <v>CK$18</v>
      </c>
      <c r="CL1361" s="190" t="str">
        <f t="shared" si="1782"/>
        <v>CL$18</v>
      </c>
      <c r="CN1361" s="201"/>
      <c r="CO1361" s="190" t="str">
        <f t="shared" ref="CO1361:DL1361" si="1783">CO$22</f>
        <v>CO$18</v>
      </c>
      <c r="CP1361" s="190" t="str">
        <f t="shared" si="1783"/>
        <v>CP$18</v>
      </c>
      <c r="CQ1361" s="190" t="str">
        <f t="shared" si="1783"/>
        <v>CQ$18</v>
      </c>
      <c r="CR1361" s="190" t="str">
        <f t="shared" si="1783"/>
        <v>CR$18</v>
      </c>
      <c r="CS1361" s="190" t="str">
        <f t="shared" si="1783"/>
        <v>CS$18</v>
      </c>
      <c r="CT1361" s="190" t="str">
        <f t="shared" si="1783"/>
        <v>CT$18</v>
      </c>
      <c r="CU1361" s="190" t="str">
        <f t="shared" si="1783"/>
        <v>CU$18</v>
      </c>
      <c r="CV1361" s="190" t="str">
        <f t="shared" si="1783"/>
        <v>CV$18</v>
      </c>
      <c r="CW1361" s="190" t="str">
        <f t="shared" si="1783"/>
        <v>CW$18</v>
      </c>
      <c r="CX1361" s="190" t="str">
        <f t="shared" si="1783"/>
        <v>CX$18</v>
      </c>
      <c r="CY1361" s="190" t="str">
        <f t="shared" si="1783"/>
        <v>CY$18</v>
      </c>
      <c r="CZ1361" s="190" t="str">
        <f t="shared" si="1783"/>
        <v>CZ$18</v>
      </c>
      <c r="DA1361" s="190" t="str">
        <f t="shared" si="1783"/>
        <v>DA$18</v>
      </c>
      <c r="DB1361" s="190" t="str">
        <f t="shared" si="1783"/>
        <v>DB$18</v>
      </c>
      <c r="DC1361" s="190" t="str">
        <f t="shared" si="1783"/>
        <v>DC$18</v>
      </c>
      <c r="DD1361" s="190" t="str">
        <f t="shared" si="1783"/>
        <v>DD$18</v>
      </c>
      <c r="DE1361" s="190" t="str">
        <f t="shared" si="1783"/>
        <v>DE$18</v>
      </c>
      <c r="DF1361" s="190" t="str">
        <f t="shared" si="1783"/>
        <v>DF$18</v>
      </c>
      <c r="DG1361" s="190" t="str">
        <f t="shared" si="1783"/>
        <v>DG$18</v>
      </c>
      <c r="DH1361" s="190" t="str">
        <f t="shared" si="1783"/>
        <v>DH$18</v>
      </c>
      <c r="DI1361" s="190" t="str">
        <f t="shared" si="1783"/>
        <v>DI$18</v>
      </c>
      <c r="DJ1361" s="190" t="str">
        <f t="shared" si="1783"/>
        <v>DJ$18</v>
      </c>
      <c r="DK1361" s="190" t="str">
        <f t="shared" si="1783"/>
        <v>DK$18</v>
      </c>
      <c r="DL1361" s="190" t="str">
        <f t="shared" si="1783"/>
        <v>DL$18</v>
      </c>
    </row>
    <row r="1362" spans="1:116" x14ac:dyDescent="0.4">
      <c r="A1362" s="174"/>
      <c r="E1362" s="8"/>
      <c r="G1362" s="175" t="s">
        <v>464</v>
      </c>
      <c r="H1362" s="200"/>
      <c r="I1362" s="201"/>
      <c r="J1362" s="201"/>
      <c r="K1362" s="202"/>
      <c r="L1362" s="202"/>
      <c r="M1362" s="202"/>
      <c r="N1362" s="202"/>
      <c r="O1362" s="202"/>
      <c r="P1362" s="202"/>
      <c r="R1362" s="202"/>
      <c r="S1362" s="190" t="str">
        <f t="shared" ref="S1362:AX1362" si="1784">S$23</f>
        <v>S$19</v>
      </c>
      <c r="T1362" s="190" t="str">
        <f t="shared" si="1784"/>
        <v>T$19</v>
      </c>
      <c r="U1362" s="190" t="str">
        <f t="shared" si="1784"/>
        <v>U$19</v>
      </c>
      <c r="V1362" s="190" t="str">
        <f t="shared" si="1784"/>
        <v>V$19</v>
      </c>
      <c r="W1362" s="190" t="str">
        <f t="shared" si="1784"/>
        <v>W$19</v>
      </c>
      <c r="X1362" s="190" t="str">
        <f t="shared" si="1784"/>
        <v>X$19</v>
      </c>
      <c r="Y1362" s="190" t="str">
        <f t="shared" si="1784"/>
        <v>Y$19</v>
      </c>
      <c r="Z1362" s="190" t="str">
        <f t="shared" si="1784"/>
        <v>Z$19</v>
      </c>
      <c r="AA1362" s="190" t="str">
        <f t="shared" si="1784"/>
        <v>AA$19</v>
      </c>
      <c r="AB1362" s="190" t="str">
        <f t="shared" si="1784"/>
        <v>AB$19</v>
      </c>
      <c r="AC1362" s="190" t="str">
        <f t="shared" si="1784"/>
        <v>AC$19</v>
      </c>
      <c r="AD1362" s="190" t="str">
        <f t="shared" si="1784"/>
        <v>AD$19</v>
      </c>
      <c r="AE1362" s="190" t="str">
        <f t="shared" si="1784"/>
        <v>AE$19</v>
      </c>
      <c r="AF1362" s="190" t="str">
        <f t="shared" si="1784"/>
        <v>AF$19</v>
      </c>
      <c r="AG1362" s="190" t="str">
        <f t="shared" si="1784"/>
        <v>AG$19</v>
      </c>
      <c r="AH1362" s="190" t="str">
        <f t="shared" si="1784"/>
        <v>AH$19</v>
      </c>
      <c r="AI1362" s="190" t="str">
        <f t="shared" si="1784"/>
        <v>AI$19</v>
      </c>
      <c r="AJ1362" s="190" t="str">
        <f t="shared" si="1784"/>
        <v>AJ$19</v>
      </c>
      <c r="AK1362" s="190" t="str">
        <f t="shared" si="1784"/>
        <v>AK$19</v>
      </c>
      <c r="AL1362" s="190" t="str">
        <f t="shared" si="1784"/>
        <v>AL$19</v>
      </c>
      <c r="AM1362" s="190" t="str">
        <f t="shared" si="1784"/>
        <v>AM$19</v>
      </c>
      <c r="AN1362" s="190" t="str">
        <f t="shared" si="1784"/>
        <v>AN$19</v>
      </c>
      <c r="AO1362" s="190" t="str">
        <f t="shared" si="1784"/>
        <v>AO$19</v>
      </c>
      <c r="AP1362" s="190" t="str">
        <f t="shared" si="1784"/>
        <v>AP$19</v>
      </c>
      <c r="AQ1362" s="190" t="str">
        <f t="shared" si="1784"/>
        <v>AQ$19</v>
      </c>
      <c r="AR1362" s="190" t="str">
        <f t="shared" si="1784"/>
        <v>AR$19</v>
      </c>
      <c r="AS1362" s="190" t="str">
        <f t="shared" si="1784"/>
        <v>AS$19</v>
      </c>
      <c r="AT1362" s="190" t="str">
        <f t="shared" si="1784"/>
        <v>AT$19</v>
      </c>
      <c r="AU1362" s="190" t="str">
        <f t="shared" si="1784"/>
        <v>AU$19</v>
      </c>
      <c r="AV1362" s="190" t="str">
        <f t="shared" si="1784"/>
        <v>AV$19</v>
      </c>
      <c r="AW1362" s="190" t="str">
        <f t="shared" si="1784"/>
        <v>AW$19</v>
      </c>
      <c r="AX1362" s="190" t="str">
        <f t="shared" si="1784"/>
        <v>AX$19</v>
      </c>
      <c r="AY1362" s="190" t="str">
        <f t="shared" ref="AY1362:CD1362" si="1785">AY$23</f>
        <v>AY$19</v>
      </c>
      <c r="AZ1362" s="190" t="str">
        <f t="shared" si="1785"/>
        <v>AZ$19</v>
      </c>
      <c r="BA1362" s="190" t="str">
        <f t="shared" si="1785"/>
        <v>BA$19</v>
      </c>
      <c r="BB1362" s="190" t="str">
        <f t="shared" si="1785"/>
        <v>BB$19</v>
      </c>
      <c r="BC1362" s="190" t="str">
        <f t="shared" si="1785"/>
        <v>BC$19</v>
      </c>
      <c r="BD1362" s="190" t="str">
        <f t="shared" si="1785"/>
        <v>BD$19</v>
      </c>
      <c r="BE1362" s="190" t="str">
        <f t="shared" si="1785"/>
        <v>BE$19</v>
      </c>
      <c r="BF1362" s="190" t="str">
        <f t="shared" si="1785"/>
        <v>BF$19</v>
      </c>
      <c r="BG1362" s="190" t="str">
        <f t="shared" si="1785"/>
        <v>BG$19</v>
      </c>
      <c r="BH1362" s="190" t="str">
        <f t="shared" si="1785"/>
        <v>BH$19</v>
      </c>
      <c r="BI1362" s="190" t="str">
        <f t="shared" si="1785"/>
        <v>BI$19</v>
      </c>
      <c r="BJ1362" s="190" t="str">
        <f t="shared" si="1785"/>
        <v>BJ$19</v>
      </c>
      <c r="BK1362" s="190" t="str">
        <f t="shared" si="1785"/>
        <v>BK$19</v>
      </c>
      <c r="BL1362" s="190" t="str">
        <f t="shared" si="1785"/>
        <v>BL$19</v>
      </c>
      <c r="BM1362" s="190" t="str">
        <f t="shared" si="1785"/>
        <v>BM$19</v>
      </c>
      <c r="BN1362" s="190" t="str">
        <f t="shared" si="1785"/>
        <v>BN$19</v>
      </c>
      <c r="BO1362" s="190" t="str">
        <f t="shared" si="1785"/>
        <v>BO$19</v>
      </c>
      <c r="BP1362" s="190" t="str">
        <f t="shared" si="1785"/>
        <v>BP$19</v>
      </c>
      <c r="BQ1362" s="190" t="str">
        <f t="shared" si="1785"/>
        <v>BQ$19</v>
      </c>
      <c r="BR1362" s="190" t="str">
        <f t="shared" si="1785"/>
        <v>BR$19</v>
      </c>
      <c r="BS1362" s="190" t="str">
        <f t="shared" si="1785"/>
        <v>BS$19</v>
      </c>
      <c r="BT1362" s="190" t="str">
        <f t="shared" si="1785"/>
        <v>BT$19</v>
      </c>
      <c r="BU1362" s="190" t="str">
        <f t="shared" si="1785"/>
        <v>BU$19</v>
      </c>
      <c r="BV1362" s="190" t="str">
        <f t="shared" si="1785"/>
        <v>BV$19</v>
      </c>
      <c r="BW1362" s="190" t="str">
        <f t="shared" si="1785"/>
        <v>BW$19</v>
      </c>
      <c r="BX1362" s="190" t="str">
        <f t="shared" si="1785"/>
        <v>BX$19</v>
      </c>
      <c r="BY1362" s="190" t="str">
        <f t="shared" si="1785"/>
        <v>BY$19</v>
      </c>
      <c r="BZ1362" s="190" t="str">
        <f t="shared" si="1785"/>
        <v>BZ$19</v>
      </c>
      <c r="CA1362" s="190" t="str">
        <f t="shared" si="1785"/>
        <v>CA$19</v>
      </c>
      <c r="CB1362" s="190" t="str">
        <f t="shared" si="1785"/>
        <v>CB$19</v>
      </c>
      <c r="CC1362" s="190" t="str">
        <f t="shared" si="1785"/>
        <v>CC$19</v>
      </c>
      <c r="CD1362" s="190" t="str">
        <f t="shared" si="1785"/>
        <v>CD$19</v>
      </c>
      <c r="CE1362" s="190" t="str">
        <f t="shared" ref="CE1362:CL1362" si="1786">CE$23</f>
        <v>CE$19</v>
      </c>
      <c r="CF1362" s="190" t="str">
        <f t="shared" si="1786"/>
        <v>CF$19</v>
      </c>
      <c r="CG1362" s="190" t="str">
        <f t="shared" si="1786"/>
        <v>CG$19</v>
      </c>
      <c r="CH1362" s="190" t="str">
        <f t="shared" si="1786"/>
        <v>CH$19</v>
      </c>
      <c r="CI1362" s="190" t="str">
        <f t="shared" si="1786"/>
        <v>CI$19</v>
      </c>
      <c r="CJ1362" s="190" t="str">
        <f t="shared" si="1786"/>
        <v>CJ$19</v>
      </c>
      <c r="CK1362" s="190" t="str">
        <f t="shared" si="1786"/>
        <v>CK$19</v>
      </c>
      <c r="CL1362" s="190" t="str">
        <f t="shared" si="1786"/>
        <v>CL$19</v>
      </c>
      <c r="CN1362" s="201"/>
      <c r="CO1362" s="190" t="str">
        <f t="shared" ref="CO1362:DL1362" si="1787">CO$23</f>
        <v>CO$19</v>
      </c>
      <c r="CP1362" s="190" t="str">
        <f t="shared" si="1787"/>
        <v>CP$19</v>
      </c>
      <c r="CQ1362" s="190" t="str">
        <f t="shared" si="1787"/>
        <v>CQ$19</v>
      </c>
      <c r="CR1362" s="190" t="str">
        <f t="shared" si="1787"/>
        <v>CR$19</v>
      </c>
      <c r="CS1362" s="190" t="str">
        <f t="shared" si="1787"/>
        <v>CS$19</v>
      </c>
      <c r="CT1362" s="190" t="str">
        <f t="shared" si="1787"/>
        <v>CT$19</v>
      </c>
      <c r="CU1362" s="190" t="str">
        <f t="shared" si="1787"/>
        <v>CU$19</v>
      </c>
      <c r="CV1362" s="190" t="str">
        <f t="shared" si="1787"/>
        <v>CV$19</v>
      </c>
      <c r="CW1362" s="190" t="str">
        <f t="shared" si="1787"/>
        <v>CW$19</v>
      </c>
      <c r="CX1362" s="190" t="str">
        <f t="shared" si="1787"/>
        <v>CX$19</v>
      </c>
      <c r="CY1362" s="190" t="str">
        <f t="shared" si="1787"/>
        <v>CY$19</v>
      </c>
      <c r="CZ1362" s="190" t="str">
        <f t="shared" si="1787"/>
        <v>CZ$19</v>
      </c>
      <c r="DA1362" s="190" t="str">
        <f t="shared" si="1787"/>
        <v>DA$19</v>
      </c>
      <c r="DB1362" s="190" t="str">
        <f t="shared" si="1787"/>
        <v>DB$19</v>
      </c>
      <c r="DC1362" s="190" t="str">
        <f t="shared" si="1787"/>
        <v>DC$19</v>
      </c>
      <c r="DD1362" s="190" t="str">
        <f t="shared" si="1787"/>
        <v>DD$19</v>
      </c>
      <c r="DE1362" s="190" t="str">
        <f t="shared" si="1787"/>
        <v>DE$19</v>
      </c>
      <c r="DF1362" s="190" t="str">
        <f t="shared" si="1787"/>
        <v>DF$19</v>
      </c>
      <c r="DG1362" s="190" t="str">
        <f t="shared" si="1787"/>
        <v>DG$19</v>
      </c>
      <c r="DH1362" s="190" t="str">
        <f t="shared" si="1787"/>
        <v>DH$19</v>
      </c>
      <c r="DI1362" s="190" t="str">
        <f t="shared" si="1787"/>
        <v>DI$19</v>
      </c>
      <c r="DJ1362" s="190" t="str">
        <f t="shared" si="1787"/>
        <v>DJ$19</v>
      </c>
      <c r="DK1362" s="190" t="str">
        <f t="shared" si="1787"/>
        <v>DK$19</v>
      </c>
      <c r="DL1362" s="190" t="str">
        <f t="shared" si="1787"/>
        <v>DL$19</v>
      </c>
    </row>
    <row r="1363" spans="1:116" x14ac:dyDescent="0.4">
      <c r="A1363" s="31" t="s">
        <v>218</v>
      </c>
      <c r="B1363" s="31" t="s">
        <v>81</v>
      </c>
      <c r="C1363" s="31"/>
      <c r="D1363" t="s">
        <v>774</v>
      </c>
      <c r="E1363" s="8" t="s">
        <v>483</v>
      </c>
      <c r="F1363" t="s">
        <v>393</v>
      </c>
      <c r="G1363" s="66" t="s">
        <v>394</v>
      </c>
      <c r="H1363" s="22"/>
      <c r="I1363" s="306"/>
      <c r="J1363" s="306"/>
      <c r="K1363" s="22"/>
      <c r="L1363" s="22"/>
      <c r="M1363" s="22"/>
      <c r="N1363" s="22"/>
      <c r="O1363" s="22"/>
      <c r="P1363" s="22"/>
      <c r="R1363" s="66"/>
      <c r="S1363" s="309"/>
      <c r="T1363" s="309"/>
      <c r="U1363" s="309"/>
      <c r="V1363" s="309"/>
      <c r="W1363" s="309"/>
      <c r="X1363" s="309"/>
      <c r="Y1363" s="309"/>
      <c r="Z1363" s="309"/>
      <c r="AA1363" s="309"/>
      <c r="AB1363" s="309"/>
      <c r="AC1363" s="309"/>
      <c r="AD1363" s="309"/>
      <c r="AE1363" s="309"/>
      <c r="AF1363" s="309"/>
      <c r="AG1363" s="309"/>
      <c r="AH1363" s="309"/>
      <c r="AI1363" s="309"/>
      <c r="AJ1363" s="309"/>
      <c r="AK1363" s="309"/>
      <c r="AL1363" s="309"/>
      <c r="AM1363" s="309"/>
      <c r="AN1363" s="309"/>
      <c r="AO1363" s="309"/>
      <c r="AP1363" s="309"/>
      <c r="AQ1363" s="309"/>
      <c r="AR1363" s="309"/>
      <c r="AS1363" s="309"/>
      <c r="AT1363" s="309"/>
      <c r="AU1363" s="309"/>
      <c r="AV1363" s="309"/>
      <c r="AW1363" s="309"/>
      <c r="AX1363" s="309"/>
      <c r="AY1363" s="309"/>
      <c r="AZ1363" s="309"/>
      <c r="BA1363" s="309"/>
      <c r="BB1363" s="309"/>
      <c r="BC1363" s="309"/>
      <c r="BD1363" s="309"/>
      <c r="BE1363" s="309"/>
      <c r="BF1363" s="309"/>
      <c r="BG1363" s="309"/>
      <c r="BH1363" s="309"/>
      <c r="BI1363" s="309"/>
      <c r="BJ1363" s="309"/>
      <c r="BK1363" s="309"/>
      <c r="BL1363" s="309"/>
      <c r="BM1363" s="309"/>
      <c r="BN1363" s="309"/>
      <c r="BO1363" s="309"/>
      <c r="BP1363" s="309"/>
      <c r="BQ1363" s="309"/>
      <c r="BR1363" s="309"/>
      <c r="BS1363" s="309"/>
      <c r="BT1363" s="309"/>
      <c r="BU1363" s="309"/>
      <c r="BV1363" s="309"/>
      <c r="BW1363" s="309"/>
      <c r="BX1363" s="309"/>
      <c r="BY1363" s="309"/>
      <c r="BZ1363" s="309"/>
      <c r="CA1363" s="309"/>
      <c r="CB1363" s="309"/>
      <c r="CC1363" s="309"/>
      <c r="CD1363" s="309"/>
      <c r="CE1363" s="309"/>
      <c r="CF1363" s="309"/>
      <c r="CG1363" s="309"/>
      <c r="CH1363" s="309"/>
      <c r="CI1363" s="309"/>
      <c r="CJ1363" s="309"/>
      <c r="CK1363" s="309"/>
      <c r="CL1363" s="309"/>
      <c r="CN1363" s="306"/>
      <c r="CO1363" s="309"/>
      <c r="CP1363" s="309"/>
      <c r="CQ1363" s="309"/>
      <c r="CR1363" s="309"/>
      <c r="CS1363" s="309"/>
      <c r="CT1363" s="309"/>
      <c r="CU1363" s="309"/>
      <c r="CV1363" s="309"/>
      <c r="CW1363" s="309"/>
      <c r="CX1363" s="309"/>
      <c r="CY1363" s="309"/>
      <c r="CZ1363" s="309"/>
      <c r="DA1363" s="309"/>
      <c r="DB1363" s="309"/>
      <c r="DC1363" s="309"/>
      <c r="DD1363" s="309"/>
      <c r="DE1363" s="309"/>
      <c r="DF1363" s="309"/>
      <c r="DG1363" s="309"/>
      <c r="DH1363" s="309"/>
      <c r="DI1363" s="309"/>
      <c r="DJ1363" s="309"/>
      <c r="DK1363" s="309"/>
      <c r="DL1363" s="309"/>
    </row>
    <row r="1364" spans="1:116" x14ac:dyDescent="0.4">
      <c r="A1364" s="12"/>
      <c r="B1364" t="s">
        <v>332</v>
      </c>
      <c r="C1364" t="s">
        <v>80</v>
      </c>
      <c r="D1364" t="s">
        <v>774</v>
      </c>
      <c r="E1364" s="8" t="str">
        <f t="shared" ref="E1364" si="1788">ROW()&amp;" "&amp;D1364</f>
        <v>1364 GMV-S</v>
      </c>
      <c r="G1364" s="95" t="str">
        <f>G1367&amp;":"</f>
        <v>Revenue - Secondary GMV:</v>
      </c>
      <c r="H1364" s="12"/>
      <c r="I1364" s="60"/>
      <c r="J1364" s="60"/>
      <c r="K1364" s="12"/>
      <c r="L1364" s="12"/>
      <c r="M1364" s="12"/>
      <c r="N1364" s="12"/>
      <c r="O1364" s="12"/>
      <c r="P1364" s="12"/>
      <c r="R1364" s="13"/>
      <c r="CN1364" s="60"/>
      <c r="CO1364" s="8"/>
      <c r="CP1364" s="8"/>
      <c r="CQ1364" s="8"/>
      <c r="CR1364" s="8"/>
      <c r="CS1364" s="8"/>
      <c r="CT1364" s="8"/>
      <c r="CU1364" s="8"/>
      <c r="CV1364" s="8"/>
      <c r="CW1364" s="8"/>
      <c r="CX1364" s="8"/>
      <c r="CY1364" s="8"/>
      <c r="CZ1364" s="8"/>
      <c r="DA1364" s="8"/>
      <c r="DB1364" s="8"/>
      <c r="DC1364" s="8"/>
      <c r="DD1364" s="8"/>
      <c r="DE1364" s="8"/>
      <c r="DF1364" s="8"/>
      <c r="DG1364" s="8"/>
      <c r="DH1364" s="8"/>
      <c r="DI1364" s="8"/>
      <c r="DJ1364" s="8"/>
      <c r="DK1364" s="8"/>
      <c r="DL1364" s="8"/>
    </row>
    <row r="1365" spans="1:116" x14ac:dyDescent="0.4">
      <c r="B1365" t="s">
        <v>332</v>
      </c>
      <c r="C1365" t="s">
        <v>80</v>
      </c>
      <c r="D1365" t="s">
        <v>774</v>
      </c>
      <c r="E1365" s="8" t="str">
        <f t="shared" ref="E1365:E1376" si="1789">ROW()&amp;" "&amp;D1365</f>
        <v>1365 GMV-S</v>
      </c>
      <c r="G1365" s="158" t="s">
        <v>78</v>
      </c>
      <c r="K1365" s="24"/>
      <c r="L1365" s="24"/>
      <c r="M1365" s="24"/>
      <c r="N1365" s="24"/>
      <c r="O1365" s="24"/>
      <c r="P1365" s="24"/>
      <c r="R1365" s="24"/>
      <c r="S1365" s="80"/>
      <c r="T1365" s="80"/>
      <c r="U1365" s="80"/>
      <c r="V1365" s="80"/>
      <c r="W1365" s="80"/>
      <c r="X1365" s="80"/>
      <c r="Y1365" s="80"/>
      <c r="Z1365" s="80"/>
      <c r="AA1365" s="80"/>
      <c r="AB1365" s="80"/>
      <c r="AC1365" s="80"/>
      <c r="AD1365" s="80"/>
      <c r="AE1365" s="80"/>
      <c r="AF1365" s="80"/>
      <c r="AG1365" s="80"/>
      <c r="AH1365" s="80"/>
      <c r="AI1365" s="80"/>
      <c r="AJ1365" s="80"/>
      <c r="AK1365" s="80"/>
      <c r="AL1365" s="80"/>
      <c r="AM1365" s="80"/>
      <c r="AN1365" s="80"/>
      <c r="AO1365" s="80"/>
      <c r="AP1365" s="80"/>
      <c r="AQ1365" s="80"/>
      <c r="AR1365" s="80"/>
      <c r="AS1365" s="80"/>
      <c r="AT1365" s="80"/>
      <c r="AU1365" s="80"/>
      <c r="AV1365" s="80"/>
      <c r="AW1365" s="80"/>
      <c r="AX1365" s="80"/>
      <c r="AY1365" s="80"/>
      <c r="AZ1365" s="80"/>
      <c r="BA1365" s="80"/>
      <c r="BB1365" s="80"/>
      <c r="BC1365" s="80"/>
      <c r="BD1365" s="80"/>
      <c r="BE1365" s="80"/>
      <c r="BF1365" s="80"/>
      <c r="BG1365" s="80"/>
      <c r="BH1365" s="80"/>
      <c r="BI1365" s="80"/>
      <c r="BJ1365" s="80"/>
      <c r="BK1365" s="80"/>
      <c r="BL1365" s="80"/>
      <c r="BM1365" s="80"/>
      <c r="BN1365" s="80"/>
      <c r="BO1365" s="80"/>
      <c r="BP1365" s="80"/>
      <c r="BQ1365" s="80"/>
      <c r="BR1365" s="80"/>
      <c r="BS1365" s="80"/>
      <c r="BT1365" s="80"/>
      <c r="BU1365" s="80"/>
      <c r="BV1365" s="80"/>
      <c r="BW1365" s="80"/>
      <c r="BX1365" s="80"/>
      <c r="BY1365" s="80"/>
      <c r="BZ1365" s="80"/>
      <c r="CA1365" s="80"/>
      <c r="CB1365" s="80"/>
      <c r="CC1365" s="80"/>
      <c r="CD1365" s="80"/>
      <c r="CE1365" s="80"/>
      <c r="CF1365" s="80"/>
      <c r="CG1365" s="80"/>
      <c r="CH1365" s="80"/>
      <c r="CI1365" s="80"/>
      <c r="CJ1365" s="80"/>
      <c r="CK1365" s="80"/>
      <c r="CL1365" s="80"/>
      <c r="CO1365" s="80"/>
      <c r="CP1365" s="80"/>
      <c r="CQ1365" s="80"/>
      <c r="CR1365" s="80"/>
      <c r="CS1365" s="80"/>
      <c r="CT1365" s="80"/>
      <c r="CU1365" s="80"/>
      <c r="CV1365" s="80"/>
      <c r="CW1365" s="80"/>
      <c r="CX1365" s="80"/>
      <c r="CY1365" s="80"/>
      <c r="CZ1365" s="80"/>
      <c r="DA1365" s="80"/>
      <c r="DB1365" s="80"/>
      <c r="DC1365" s="80"/>
      <c r="DD1365" s="80"/>
      <c r="DE1365" s="80"/>
      <c r="DF1365" s="80"/>
      <c r="DG1365" s="80"/>
      <c r="DH1365" s="80"/>
      <c r="DI1365" s="80"/>
      <c r="DJ1365" s="80"/>
      <c r="DK1365" s="80"/>
      <c r="DL1365" s="80"/>
    </row>
    <row r="1366" spans="1:116" x14ac:dyDescent="0.4">
      <c r="B1366" t="str">
        <f>E1366</f>
        <v>1366 GMV-S</v>
      </c>
      <c r="D1366" t="s">
        <v>774</v>
      </c>
      <c r="E1366" s="8" t="str">
        <f t="shared" si="1789"/>
        <v>1366 GMV-S</v>
      </c>
      <c r="G1366" s="145" t="s">
        <v>79</v>
      </c>
      <c r="H1366" s="12"/>
      <c r="I1366" s="60"/>
      <c r="J1366" s="60"/>
      <c r="K1366" s="16">
        <v>0.1</v>
      </c>
      <c r="L1366" s="16">
        <v>0.1</v>
      </c>
      <c r="M1366" s="16">
        <v>0.1</v>
      </c>
      <c r="N1366" s="16">
        <v>0.1</v>
      </c>
      <c r="O1366" s="16">
        <v>0.1</v>
      </c>
      <c r="P1366" s="16">
        <v>0.1</v>
      </c>
      <c r="R1366" s="20"/>
      <c r="S1366" s="150" cm="1">
        <f t="array" ref="S1366">INDEX($K:$P,ROW(),MATCH(S$3,$K$2:$P$2,0))</f>
        <v>0.1</v>
      </c>
      <c r="T1366" s="150" cm="1">
        <f t="array" ref="T1366">INDEX($K:$P,ROW(),MATCH(T$3,$K$2:$P$2,0))</f>
        <v>0.1</v>
      </c>
      <c r="U1366" s="150" cm="1">
        <f t="array" ref="U1366">INDEX($K:$P,ROW(),MATCH(U$3,$K$2:$P$2,0))</f>
        <v>0.1</v>
      </c>
      <c r="V1366" s="150" cm="1">
        <f t="array" ref="V1366">INDEX($K:$P,ROW(),MATCH(V$3,$K$2:$P$2,0))</f>
        <v>0.1</v>
      </c>
      <c r="W1366" s="150" cm="1">
        <f t="array" ref="W1366">INDEX($K:$P,ROW(),MATCH(W$3,$K$2:$P$2,0))</f>
        <v>0.1</v>
      </c>
      <c r="X1366" s="150" cm="1">
        <f t="array" ref="X1366">INDEX($K:$P,ROW(),MATCH(X$3,$K$2:$P$2,0))</f>
        <v>0.1</v>
      </c>
      <c r="Y1366" s="150" cm="1">
        <f t="array" ref="Y1366">INDEX($K:$P,ROW(),MATCH(Y$3,$K$2:$P$2,0))</f>
        <v>0.1</v>
      </c>
      <c r="Z1366" s="150" cm="1">
        <f t="array" ref="Z1366">INDEX($K:$P,ROW(),MATCH(Z$3,$K$2:$P$2,0))</f>
        <v>0.1</v>
      </c>
      <c r="AA1366" s="150" cm="1">
        <f t="array" ref="AA1366">INDEX($K:$P,ROW(),MATCH(AA$3,$K$2:$P$2,0))</f>
        <v>0.1</v>
      </c>
      <c r="AB1366" s="150" cm="1">
        <f t="array" ref="AB1366">INDEX($K:$P,ROW(),MATCH(AB$3,$K$2:$P$2,0))</f>
        <v>0.1</v>
      </c>
      <c r="AC1366" s="150" cm="1">
        <f t="array" ref="AC1366">INDEX($K:$P,ROW(),MATCH(AC$3,$K$2:$P$2,0))</f>
        <v>0.1</v>
      </c>
      <c r="AD1366" s="150" cm="1">
        <f t="array" ref="AD1366">INDEX($K:$P,ROW(),MATCH(AD$3,$K$2:$P$2,0))</f>
        <v>0.1</v>
      </c>
      <c r="AE1366" s="150" cm="1">
        <f t="array" ref="AE1366">INDEX($K:$P,ROW(),MATCH(AE$3,$K$2:$P$2,0))</f>
        <v>0.1</v>
      </c>
      <c r="AF1366" s="150" cm="1">
        <f t="array" ref="AF1366">INDEX($K:$P,ROW(),MATCH(AF$3,$K$2:$P$2,0))</f>
        <v>0.1</v>
      </c>
      <c r="AG1366" s="150" cm="1">
        <f t="array" ref="AG1366">INDEX($K:$P,ROW(),MATCH(AG$3,$K$2:$P$2,0))</f>
        <v>0.1</v>
      </c>
      <c r="AH1366" s="150" cm="1">
        <f t="array" ref="AH1366">INDEX($K:$P,ROW(),MATCH(AH$3,$K$2:$P$2,0))</f>
        <v>0.1</v>
      </c>
      <c r="AI1366" s="150" cm="1">
        <f t="array" ref="AI1366">INDEX($K:$P,ROW(),MATCH(AI$3,$K$2:$P$2,0))</f>
        <v>0.1</v>
      </c>
      <c r="AJ1366" s="150" cm="1">
        <f t="array" ref="AJ1366">INDEX($K:$P,ROW(),MATCH(AJ$3,$K$2:$P$2,0))</f>
        <v>0.1</v>
      </c>
      <c r="AK1366" s="150" cm="1">
        <f t="array" ref="AK1366">INDEX($K:$P,ROW(),MATCH(AK$3,$K$2:$P$2,0))</f>
        <v>0.1</v>
      </c>
      <c r="AL1366" s="150" cm="1">
        <f t="array" ref="AL1366">INDEX($K:$P,ROW(),MATCH(AL$3,$K$2:$P$2,0))</f>
        <v>0.1</v>
      </c>
      <c r="AM1366" s="150" cm="1">
        <f t="array" ref="AM1366">INDEX($K:$P,ROW(),MATCH(AM$3,$K$2:$P$2,0))</f>
        <v>0.1</v>
      </c>
      <c r="AN1366" s="150" cm="1">
        <f t="array" ref="AN1366">INDEX($K:$P,ROW(),MATCH(AN$3,$K$2:$P$2,0))</f>
        <v>0.1</v>
      </c>
      <c r="AO1366" s="150" cm="1">
        <f t="array" ref="AO1366">INDEX($K:$P,ROW(),MATCH(AO$3,$K$2:$P$2,0))</f>
        <v>0.1</v>
      </c>
      <c r="AP1366" s="150" cm="1">
        <f t="array" ref="AP1366">INDEX($K:$P,ROW(),MATCH(AP$3,$K$2:$P$2,0))</f>
        <v>0.1</v>
      </c>
      <c r="AQ1366" s="150" cm="1">
        <f t="array" ref="AQ1366">INDEX($K:$P,ROW(),MATCH(AQ$3,$K$2:$P$2,0))</f>
        <v>0.1</v>
      </c>
      <c r="AR1366" s="150" cm="1">
        <f t="array" ref="AR1366">INDEX($K:$P,ROW(),MATCH(AR$3,$K$2:$P$2,0))</f>
        <v>0.1</v>
      </c>
      <c r="AS1366" s="150" cm="1">
        <f t="array" ref="AS1366">INDEX($K:$P,ROW(),MATCH(AS$3,$K$2:$P$2,0))</f>
        <v>0.1</v>
      </c>
      <c r="AT1366" s="150" cm="1">
        <f t="array" ref="AT1366">INDEX($K:$P,ROW(),MATCH(AT$3,$K$2:$P$2,0))</f>
        <v>0.1</v>
      </c>
      <c r="AU1366" s="150" cm="1">
        <f t="array" ref="AU1366">INDEX($K:$P,ROW(),MATCH(AU$3,$K$2:$P$2,0))</f>
        <v>0.1</v>
      </c>
      <c r="AV1366" s="150" cm="1">
        <f t="array" ref="AV1366">INDEX($K:$P,ROW(),MATCH(AV$3,$K$2:$P$2,0))</f>
        <v>0.1</v>
      </c>
      <c r="AW1366" s="150" cm="1">
        <f t="array" ref="AW1366">INDEX($K:$P,ROW(),MATCH(AW$3,$K$2:$P$2,0))</f>
        <v>0.1</v>
      </c>
      <c r="AX1366" s="150" cm="1">
        <f t="array" ref="AX1366">INDEX($K:$P,ROW(),MATCH(AX$3,$K$2:$P$2,0))</f>
        <v>0.1</v>
      </c>
      <c r="AY1366" s="150" cm="1">
        <f t="array" ref="AY1366">INDEX($K:$P,ROW(),MATCH(AY$3,$K$2:$P$2,0))</f>
        <v>0.1</v>
      </c>
      <c r="AZ1366" s="150" cm="1">
        <f t="array" ref="AZ1366">INDEX($K:$P,ROW(),MATCH(AZ$3,$K$2:$P$2,0))</f>
        <v>0.1</v>
      </c>
      <c r="BA1366" s="150" cm="1">
        <f t="array" ref="BA1366">INDEX($K:$P,ROW(),MATCH(BA$3,$K$2:$P$2,0))</f>
        <v>0.1</v>
      </c>
      <c r="BB1366" s="150" cm="1">
        <f t="array" ref="BB1366">INDEX($K:$P,ROW(),MATCH(BB$3,$K$2:$P$2,0))</f>
        <v>0.1</v>
      </c>
      <c r="BC1366" s="150" cm="1">
        <f t="array" ref="BC1366">INDEX($K:$P,ROW(),MATCH(BC$3,$K$2:$P$2,0))</f>
        <v>0.1</v>
      </c>
      <c r="BD1366" s="150" cm="1">
        <f t="array" ref="BD1366">INDEX($K:$P,ROW(),MATCH(BD$3,$K$2:$P$2,0))</f>
        <v>0.1</v>
      </c>
      <c r="BE1366" s="150" cm="1">
        <f t="array" ref="BE1366">INDEX($K:$P,ROW(),MATCH(BE$3,$K$2:$P$2,0))</f>
        <v>0.1</v>
      </c>
      <c r="BF1366" s="150" cm="1">
        <f t="array" ref="BF1366">INDEX($K:$P,ROW(),MATCH(BF$3,$K$2:$P$2,0))</f>
        <v>0.1</v>
      </c>
      <c r="BG1366" s="150" cm="1">
        <f t="array" ref="BG1366">INDEX($K:$P,ROW(),MATCH(BG$3,$K$2:$P$2,0))</f>
        <v>0.1</v>
      </c>
      <c r="BH1366" s="150" cm="1">
        <f t="array" ref="BH1366">INDEX($K:$P,ROW(),MATCH(BH$3,$K$2:$P$2,0))</f>
        <v>0.1</v>
      </c>
      <c r="BI1366" s="150" cm="1">
        <f t="array" ref="BI1366">INDEX($K:$P,ROW(),MATCH(BI$3,$K$2:$P$2,0))</f>
        <v>0.1</v>
      </c>
      <c r="BJ1366" s="150" cm="1">
        <f t="array" ref="BJ1366">INDEX($K:$P,ROW(),MATCH(BJ$3,$K$2:$P$2,0))</f>
        <v>0.1</v>
      </c>
      <c r="BK1366" s="150" cm="1">
        <f t="array" ref="BK1366">INDEX($K:$P,ROW(),MATCH(BK$3,$K$2:$P$2,0))</f>
        <v>0.1</v>
      </c>
      <c r="BL1366" s="150" cm="1">
        <f t="array" ref="BL1366">INDEX($K:$P,ROW(),MATCH(BL$3,$K$2:$P$2,0))</f>
        <v>0.1</v>
      </c>
      <c r="BM1366" s="150" cm="1">
        <f t="array" ref="BM1366">INDEX($K:$P,ROW(),MATCH(BM$3,$K$2:$P$2,0))</f>
        <v>0.1</v>
      </c>
      <c r="BN1366" s="150" cm="1">
        <f t="array" ref="BN1366">INDEX($K:$P,ROW(),MATCH(BN$3,$K$2:$P$2,0))</f>
        <v>0.1</v>
      </c>
      <c r="BO1366" s="150" cm="1">
        <f t="array" ref="BO1366">INDEX($K:$P,ROW(),MATCH(BO$3,$K$2:$P$2,0))</f>
        <v>0.1</v>
      </c>
      <c r="BP1366" s="150" cm="1">
        <f t="array" ref="BP1366">INDEX($K:$P,ROW(),MATCH(BP$3,$K$2:$P$2,0))</f>
        <v>0.1</v>
      </c>
      <c r="BQ1366" s="150" cm="1">
        <f t="array" ref="BQ1366">INDEX($K:$P,ROW(),MATCH(BQ$3,$K$2:$P$2,0))</f>
        <v>0.1</v>
      </c>
      <c r="BR1366" s="150" cm="1">
        <f t="array" ref="BR1366">INDEX($K:$P,ROW(),MATCH(BR$3,$K$2:$P$2,0))</f>
        <v>0.1</v>
      </c>
      <c r="BS1366" s="150" cm="1">
        <f t="array" ref="BS1366">INDEX($K:$P,ROW(),MATCH(BS$3,$K$2:$P$2,0))</f>
        <v>0.1</v>
      </c>
      <c r="BT1366" s="150" cm="1">
        <f t="array" ref="BT1366">INDEX($K:$P,ROW(),MATCH(BT$3,$K$2:$P$2,0))</f>
        <v>0.1</v>
      </c>
      <c r="BU1366" s="150" cm="1">
        <f t="array" ref="BU1366">INDEX($K:$P,ROW(),MATCH(BU$3,$K$2:$P$2,0))</f>
        <v>0.1</v>
      </c>
      <c r="BV1366" s="150" cm="1">
        <f t="array" ref="BV1366">INDEX($K:$P,ROW(),MATCH(BV$3,$K$2:$P$2,0))</f>
        <v>0.1</v>
      </c>
      <c r="BW1366" s="150" cm="1">
        <f t="array" ref="BW1366">INDEX($K:$P,ROW(),MATCH(BW$3,$K$2:$P$2,0))</f>
        <v>0.1</v>
      </c>
      <c r="BX1366" s="150" cm="1">
        <f t="array" ref="BX1366">INDEX($K:$P,ROW(),MATCH(BX$3,$K$2:$P$2,0))</f>
        <v>0.1</v>
      </c>
      <c r="BY1366" s="150" cm="1">
        <f t="array" ref="BY1366">INDEX($K:$P,ROW(),MATCH(BY$3,$K$2:$P$2,0))</f>
        <v>0.1</v>
      </c>
      <c r="BZ1366" s="150" cm="1">
        <f t="array" ref="BZ1366">INDEX($K:$P,ROW(),MATCH(BZ$3,$K$2:$P$2,0))</f>
        <v>0.1</v>
      </c>
      <c r="CA1366" s="150" cm="1">
        <f t="array" ref="CA1366">INDEX($K:$P,ROW(),MATCH(CA$3,$K$2:$P$2,0))</f>
        <v>0.1</v>
      </c>
      <c r="CB1366" s="150" cm="1">
        <f t="array" ref="CB1366">INDEX($K:$P,ROW(),MATCH(CB$3,$K$2:$P$2,0))</f>
        <v>0.1</v>
      </c>
      <c r="CC1366" s="150" cm="1">
        <f t="array" ref="CC1366">INDEX($K:$P,ROW(),MATCH(CC$3,$K$2:$P$2,0))</f>
        <v>0.1</v>
      </c>
      <c r="CD1366" s="150" cm="1">
        <f t="array" ref="CD1366">INDEX($K:$P,ROW(),MATCH(CD$3,$K$2:$P$2,0))</f>
        <v>0.1</v>
      </c>
      <c r="CE1366" s="150" cm="1">
        <f t="array" ref="CE1366">INDEX($K:$P,ROW(),MATCH(CE$3,$K$2:$P$2,0))</f>
        <v>0.1</v>
      </c>
      <c r="CF1366" s="150" cm="1">
        <f t="array" ref="CF1366">INDEX($K:$P,ROW(),MATCH(CF$3,$K$2:$P$2,0))</f>
        <v>0.1</v>
      </c>
      <c r="CG1366" s="150" cm="1">
        <f t="array" ref="CG1366">INDEX($K:$P,ROW(),MATCH(CG$3,$K$2:$P$2,0))</f>
        <v>0.1</v>
      </c>
      <c r="CH1366" s="150" cm="1">
        <f t="array" ref="CH1366">INDEX($K:$P,ROW(),MATCH(CH$3,$K$2:$P$2,0))</f>
        <v>0.1</v>
      </c>
      <c r="CI1366" s="150" cm="1">
        <f t="array" ref="CI1366">INDEX($K:$P,ROW(),MATCH(CI$3,$K$2:$P$2,0))</f>
        <v>0.1</v>
      </c>
      <c r="CJ1366" s="150" cm="1">
        <f t="array" ref="CJ1366">INDEX($K:$P,ROW(),MATCH(CJ$3,$K$2:$P$2,0))</f>
        <v>0.1</v>
      </c>
      <c r="CK1366" s="150" cm="1">
        <f t="array" ref="CK1366">INDEX($K:$P,ROW(),MATCH(CK$3,$K$2:$P$2,0))</f>
        <v>0.1</v>
      </c>
      <c r="CL1366" s="150" cm="1">
        <f t="array" ref="CL1366">INDEX($K:$P,ROW(),MATCH(CL$3,$K$2:$P$2,0))</f>
        <v>0.1</v>
      </c>
      <c r="CN1366" s="60"/>
      <c r="CO1366" s="150" t="e" cm="1">
        <f t="array" ref="CO1366">INDEX($K:$P,ROW(),MATCH(CO$3,$K$2:$P$2,0))</f>
        <v>#N/A</v>
      </c>
      <c r="CP1366" s="150" t="e" cm="1">
        <f t="array" ref="CP1366">INDEX($K:$P,ROW(),MATCH(CP$3,$K$2:$P$2,0))</f>
        <v>#N/A</v>
      </c>
      <c r="CQ1366" s="150" t="e" cm="1">
        <f t="array" ref="CQ1366">INDEX($K:$P,ROW(),MATCH(CQ$3,$K$2:$P$2,0))</f>
        <v>#N/A</v>
      </c>
      <c r="CR1366" s="150" t="e" cm="1">
        <f t="array" ref="CR1366">INDEX($K:$P,ROW(),MATCH(CR$3,$K$2:$P$2,0))</f>
        <v>#N/A</v>
      </c>
      <c r="CS1366" s="150" t="e" cm="1">
        <f t="array" ref="CS1366">INDEX($K:$P,ROW(),MATCH(CS$3,$K$2:$P$2,0))</f>
        <v>#N/A</v>
      </c>
      <c r="CT1366" s="150" t="e" cm="1">
        <f t="array" ref="CT1366">INDEX($K:$P,ROW(),MATCH(CT$3,$K$2:$P$2,0))</f>
        <v>#N/A</v>
      </c>
      <c r="CU1366" s="150" t="e" cm="1">
        <f t="array" ref="CU1366">INDEX($K:$P,ROW(),MATCH(CU$3,$K$2:$P$2,0))</f>
        <v>#N/A</v>
      </c>
      <c r="CV1366" s="150" t="e" cm="1">
        <f t="array" ref="CV1366">INDEX($K:$P,ROW(),MATCH(CV$3,$K$2:$P$2,0))</f>
        <v>#N/A</v>
      </c>
      <c r="CW1366" s="150" t="e" cm="1">
        <f t="array" ref="CW1366">INDEX($K:$P,ROW(),MATCH(CW$3,$K$2:$P$2,0))</f>
        <v>#N/A</v>
      </c>
      <c r="CX1366" s="150" t="e" cm="1">
        <f t="array" ref="CX1366">INDEX($K:$P,ROW(),MATCH(CX$3,$K$2:$P$2,0))</f>
        <v>#N/A</v>
      </c>
      <c r="CY1366" s="150" t="e" cm="1">
        <f t="array" ref="CY1366">INDEX($K:$P,ROW(),MATCH(CY$3,$K$2:$P$2,0))</f>
        <v>#N/A</v>
      </c>
      <c r="CZ1366" s="150" t="e" cm="1">
        <f t="array" ref="CZ1366">INDEX($K:$P,ROW(),MATCH(CZ$3,$K$2:$P$2,0))</f>
        <v>#N/A</v>
      </c>
      <c r="DA1366" s="150" t="e" cm="1">
        <f t="array" ref="DA1366">INDEX($K:$P,ROW(),MATCH(DA$3,$K$2:$P$2,0))</f>
        <v>#N/A</v>
      </c>
      <c r="DB1366" s="150" t="e" cm="1">
        <f t="array" ref="DB1366">INDEX($K:$P,ROW(),MATCH(DB$3,$K$2:$P$2,0))</f>
        <v>#N/A</v>
      </c>
      <c r="DC1366" s="150" t="e" cm="1">
        <f t="array" ref="DC1366">INDEX($K:$P,ROW(),MATCH(DC$3,$K$2:$P$2,0))</f>
        <v>#N/A</v>
      </c>
      <c r="DD1366" s="150" t="e" cm="1">
        <f t="array" ref="DD1366">INDEX($K:$P,ROW(),MATCH(DD$3,$K$2:$P$2,0))</f>
        <v>#N/A</v>
      </c>
      <c r="DE1366" s="150" t="e" cm="1">
        <f t="array" ref="DE1366">INDEX($K:$P,ROW(),MATCH(DE$3,$K$2:$P$2,0))</f>
        <v>#N/A</v>
      </c>
      <c r="DF1366" s="150" t="e" cm="1">
        <f t="array" ref="DF1366">INDEX($K:$P,ROW(),MATCH(DF$3,$K$2:$P$2,0))</f>
        <v>#N/A</v>
      </c>
      <c r="DG1366" s="150" t="e" cm="1">
        <f t="array" ref="DG1366">INDEX($K:$P,ROW(),MATCH(DG$3,$K$2:$P$2,0))</f>
        <v>#N/A</v>
      </c>
      <c r="DH1366" s="150" t="e" cm="1">
        <f t="array" ref="DH1366">INDEX($K:$P,ROW(),MATCH(DH$3,$K$2:$P$2,0))</f>
        <v>#N/A</v>
      </c>
      <c r="DI1366" s="150" t="e" cm="1">
        <f t="array" ref="DI1366">INDEX($K:$P,ROW(),MATCH(DI$3,$K$2:$P$2,0))</f>
        <v>#N/A</v>
      </c>
      <c r="DJ1366" s="150" t="e" cm="1">
        <f t="array" ref="DJ1366">INDEX($K:$P,ROW(),MATCH(DJ$3,$K$2:$P$2,0))</f>
        <v>#N/A</v>
      </c>
      <c r="DK1366" s="150" t="e" cm="1">
        <f t="array" ref="DK1366">INDEX($K:$P,ROW(),MATCH(DK$3,$K$2:$P$2,0))</f>
        <v>#N/A</v>
      </c>
      <c r="DL1366" s="150" t="e" cm="1">
        <f t="array" ref="DL1366">INDEX($K:$P,ROW(),MATCH(DL$3,$K$2:$P$2,0))</f>
        <v>#N/A</v>
      </c>
    </row>
    <row r="1367" spans="1:116" x14ac:dyDescent="0.4">
      <c r="B1367" t="str">
        <f>E1367</f>
        <v>1367 GMV-S</v>
      </c>
      <c r="C1367" t="s">
        <v>198</v>
      </c>
      <c r="D1367" t="s">
        <v>774</v>
      </c>
      <c r="E1367" s="8" t="str">
        <f t="shared" si="1789"/>
        <v>1367 GMV-S</v>
      </c>
      <c r="G1367" s="126" t="str">
        <f>"Revenue - "&amp;SUBSTITUTE(G1363,":","")</f>
        <v>Revenue - Secondary GMV</v>
      </c>
      <c r="H1367" s="27"/>
      <c r="I1367" s="78"/>
      <c r="J1367" s="78"/>
      <c r="K1367" s="118">
        <f ca="1">SUMIF($3:$3,K$2,1367:1367)</f>
        <v>12000</v>
      </c>
      <c r="L1367" s="118">
        <f t="shared" ref="L1367:P1367" ca="1" si="1790">SUMIF($3:$3,L$2,1367:1367)</f>
        <v>12000</v>
      </c>
      <c r="M1367" s="118">
        <f t="shared" ca="1" si="1790"/>
        <v>12000</v>
      </c>
      <c r="N1367" s="118">
        <f t="shared" ca="1" si="1790"/>
        <v>12000</v>
      </c>
      <c r="O1367" s="118">
        <f t="shared" ca="1" si="1790"/>
        <v>12000</v>
      </c>
      <c r="P1367" s="118">
        <f t="shared" ca="1" si="1790"/>
        <v>12000</v>
      </c>
      <c r="R1367" s="118"/>
      <c r="S1367" s="148" cm="1">
        <f t="array" aca="1" ref="S1367" ca="1">S1366*INDIRECT(S1357)</f>
        <v>1000</v>
      </c>
      <c r="T1367" s="148" cm="1">
        <f t="array" aca="1" ref="T1367" ca="1">T1366*INDIRECT(T1357)</f>
        <v>1000</v>
      </c>
      <c r="U1367" s="148" cm="1">
        <f t="array" aca="1" ref="U1367" ca="1">U1366*INDIRECT(U1357)</f>
        <v>1000</v>
      </c>
      <c r="V1367" s="148" cm="1">
        <f t="array" aca="1" ref="V1367" ca="1">V1366*INDIRECT(V1357)</f>
        <v>1000</v>
      </c>
      <c r="W1367" s="148" cm="1">
        <f t="array" aca="1" ref="W1367" ca="1">W1366*INDIRECT(W1357)</f>
        <v>1000</v>
      </c>
      <c r="X1367" s="148" cm="1">
        <f t="array" aca="1" ref="X1367" ca="1">X1366*INDIRECT(X1357)</f>
        <v>1000</v>
      </c>
      <c r="Y1367" s="148" cm="1">
        <f t="array" aca="1" ref="Y1367" ca="1">Y1366*INDIRECT(Y1357)</f>
        <v>1000</v>
      </c>
      <c r="Z1367" s="148" cm="1">
        <f t="array" aca="1" ref="Z1367" ca="1">Z1366*INDIRECT(Z1357)</f>
        <v>1000</v>
      </c>
      <c r="AA1367" s="148" cm="1">
        <f t="array" aca="1" ref="AA1367" ca="1">AA1366*INDIRECT(AA1357)</f>
        <v>1000</v>
      </c>
      <c r="AB1367" s="148" cm="1">
        <f t="array" aca="1" ref="AB1367" ca="1">AB1366*INDIRECT(AB1357)</f>
        <v>1000</v>
      </c>
      <c r="AC1367" s="148" cm="1">
        <f t="array" aca="1" ref="AC1367" ca="1">AC1366*INDIRECT(AC1357)</f>
        <v>1000</v>
      </c>
      <c r="AD1367" s="148" cm="1">
        <f t="array" aca="1" ref="AD1367" ca="1">AD1366*INDIRECT(AD1357)</f>
        <v>1000</v>
      </c>
      <c r="AE1367" s="148" cm="1">
        <f t="array" aca="1" ref="AE1367" ca="1">AE1366*INDIRECT(AE1357)</f>
        <v>1000</v>
      </c>
      <c r="AF1367" s="148" cm="1">
        <f t="array" aca="1" ref="AF1367" ca="1">AF1366*INDIRECT(AF1357)</f>
        <v>1000</v>
      </c>
      <c r="AG1367" s="148" cm="1">
        <f t="array" aca="1" ref="AG1367" ca="1">AG1366*INDIRECT(AG1357)</f>
        <v>1000</v>
      </c>
      <c r="AH1367" s="148" cm="1">
        <f t="array" aca="1" ref="AH1367" ca="1">AH1366*INDIRECT(AH1357)</f>
        <v>1000</v>
      </c>
      <c r="AI1367" s="148" cm="1">
        <f t="array" aca="1" ref="AI1367" ca="1">AI1366*INDIRECT(AI1357)</f>
        <v>1000</v>
      </c>
      <c r="AJ1367" s="148" cm="1">
        <f t="array" aca="1" ref="AJ1367" ca="1">AJ1366*INDIRECT(AJ1357)</f>
        <v>1000</v>
      </c>
      <c r="AK1367" s="148" cm="1">
        <f t="array" aca="1" ref="AK1367" ca="1">AK1366*INDIRECT(AK1357)</f>
        <v>1000</v>
      </c>
      <c r="AL1367" s="148" cm="1">
        <f t="array" aca="1" ref="AL1367" ca="1">AL1366*INDIRECT(AL1357)</f>
        <v>1000</v>
      </c>
      <c r="AM1367" s="148" cm="1">
        <f t="array" aca="1" ref="AM1367" ca="1">AM1366*INDIRECT(AM1357)</f>
        <v>1000</v>
      </c>
      <c r="AN1367" s="148" cm="1">
        <f t="array" aca="1" ref="AN1367" ca="1">AN1366*INDIRECT(AN1357)</f>
        <v>1000</v>
      </c>
      <c r="AO1367" s="148" cm="1">
        <f t="array" aca="1" ref="AO1367" ca="1">AO1366*INDIRECT(AO1357)</f>
        <v>1000</v>
      </c>
      <c r="AP1367" s="148" cm="1">
        <f t="array" aca="1" ref="AP1367" ca="1">AP1366*INDIRECT(AP1357)</f>
        <v>1000</v>
      </c>
      <c r="AQ1367" s="148" cm="1">
        <f t="array" aca="1" ref="AQ1367" ca="1">AQ1366*INDIRECT(AQ1357)</f>
        <v>1000</v>
      </c>
      <c r="AR1367" s="148" cm="1">
        <f t="array" aca="1" ref="AR1367" ca="1">AR1366*INDIRECT(AR1357)</f>
        <v>1000</v>
      </c>
      <c r="AS1367" s="148" cm="1">
        <f t="array" aca="1" ref="AS1367" ca="1">AS1366*INDIRECT(AS1357)</f>
        <v>1000</v>
      </c>
      <c r="AT1367" s="148" cm="1">
        <f t="array" aca="1" ref="AT1367" ca="1">AT1366*INDIRECT(AT1357)</f>
        <v>1000</v>
      </c>
      <c r="AU1367" s="148" cm="1">
        <f t="array" aca="1" ref="AU1367" ca="1">AU1366*INDIRECT(AU1357)</f>
        <v>1000</v>
      </c>
      <c r="AV1367" s="148" cm="1">
        <f t="array" aca="1" ref="AV1367" ca="1">AV1366*INDIRECT(AV1357)</f>
        <v>1000</v>
      </c>
      <c r="AW1367" s="148" cm="1">
        <f t="array" aca="1" ref="AW1367" ca="1">AW1366*INDIRECT(AW1357)</f>
        <v>1000</v>
      </c>
      <c r="AX1367" s="148" cm="1">
        <f t="array" aca="1" ref="AX1367" ca="1">AX1366*INDIRECT(AX1357)</f>
        <v>1000</v>
      </c>
      <c r="AY1367" s="148" cm="1">
        <f t="array" aca="1" ref="AY1367" ca="1">AY1366*INDIRECT(AY1357)</f>
        <v>1000</v>
      </c>
      <c r="AZ1367" s="148" cm="1">
        <f t="array" aca="1" ref="AZ1367" ca="1">AZ1366*INDIRECT(AZ1357)</f>
        <v>1000</v>
      </c>
      <c r="BA1367" s="148" cm="1">
        <f t="array" aca="1" ref="BA1367" ca="1">BA1366*INDIRECT(BA1357)</f>
        <v>1000</v>
      </c>
      <c r="BB1367" s="148" cm="1">
        <f t="array" aca="1" ref="BB1367" ca="1">BB1366*INDIRECT(BB1357)</f>
        <v>1000</v>
      </c>
      <c r="BC1367" s="148" cm="1">
        <f t="array" aca="1" ref="BC1367" ca="1">BC1366*INDIRECT(BC1357)</f>
        <v>1000</v>
      </c>
      <c r="BD1367" s="148" cm="1">
        <f t="array" aca="1" ref="BD1367" ca="1">BD1366*INDIRECT(BD1357)</f>
        <v>1000</v>
      </c>
      <c r="BE1367" s="148" cm="1">
        <f t="array" aca="1" ref="BE1367" ca="1">BE1366*INDIRECT(BE1357)</f>
        <v>1000</v>
      </c>
      <c r="BF1367" s="148" cm="1">
        <f t="array" aca="1" ref="BF1367" ca="1">BF1366*INDIRECT(BF1357)</f>
        <v>1000</v>
      </c>
      <c r="BG1367" s="148" cm="1">
        <f t="array" aca="1" ref="BG1367" ca="1">BG1366*INDIRECT(BG1357)</f>
        <v>1000</v>
      </c>
      <c r="BH1367" s="148" cm="1">
        <f t="array" aca="1" ref="BH1367" ca="1">BH1366*INDIRECT(BH1357)</f>
        <v>1000</v>
      </c>
      <c r="BI1367" s="148" cm="1">
        <f t="array" aca="1" ref="BI1367" ca="1">BI1366*INDIRECT(BI1357)</f>
        <v>1000</v>
      </c>
      <c r="BJ1367" s="148" cm="1">
        <f t="array" aca="1" ref="BJ1367" ca="1">BJ1366*INDIRECT(BJ1357)</f>
        <v>1000</v>
      </c>
      <c r="BK1367" s="148" cm="1">
        <f t="array" aca="1" ref="BK1367" ca="1">BK1366*INDIRECT(BK1357)</f>
        <v>1000</v>
      </c>
      <c r="BL1367" s="148" cm="1">
        <f t="array" aca="1" ref="BL1367" ca="1">BL1366*INDIRECT(BL1357)</f>
        <v>1000</v>
      </c>
      <c r="BM1367" s="148" cm="1">
        <f t="array" aca="1" ref="BM1367" ca="1">BM1366*INDIRECT(BM1357)</f>
        <v>1000</v>
      </c>
      <c r="BN1367" s="148" cm="1">
        <f t="array" aca="1" ref="BN1367" ca="1">BN1366*INDIRECT(BN1357)</f>
        <v>1000</v>
      </c>
      <c r="BO1367" s="148" cm="1">
        <f t="array" aca="1" ref="BO1367" ca="1">BO1366*INDIRECT(BO1357)</f>
        <v>1000</v>
      </c>
      <c r="BP1367" s="148" cm="1">
        <f t="array" aca="1" ref="BP1367" ca="1">BP1366*INDIRECT(BP1357)</f>
        <v>1000</v>
      </c>
      <c r="BQ1367" s="148" cm="1">
        <f t="array" aca="1" ref="BQ1367" ca="1">BQ1366*INDIRECT(BQ1357)</f>
        <v>1000</v>
      </c>
      <c r="BR1367" s="148" cm="1">
        <f t="array" aca="1" ref="BR1367" ca="1">BR1366*INDIRECT(BR1357)</f>
        <v>1000</v>
      </c>
      <c r="BS1367" s="148" cm="1">
        <f t="array" aca="1" ref="BS1367" ca="1">BS1366*INDIRECT(BS1357)</f>
        <v>1000</v>
      </c>
      <c r="BT1367" s="148" cm="1">
        <f t="array" aca="1" ref="BT1367" ca="1">BT1366*INDIRECT(BT1357)</f>
        <v>1000</v>
      </c>
      <c r="BU1367" s="148" cm="1">
        <f t="array" aca="1" ref="BU1367" ca="1">BU1366*INDIRECT(BU1357)</f>
        <v>1000</v>
      </c>
      <c r="BV1367" s="148" cm="1">
        <f t="array" aca="1" ref="BV1367" ca="1">BV1366*INDIRECT(BV1357)</f>
        <v>1000</v>
      </c>
      <c r="BW1367" s="148" cm="1">
        <f t="array" aca="1" ref="BW1367" ca="1">BW1366*INDIRECT(BW1357)</f>
        <v>1000</v>
      </c>
      <c r="BX1367" s="148" cm="1">
        <f t="array" aca="1" ref="BX1367" ca="1">BX1366*INDIRECT(BX1357)</f>
        <v>1000</v>
      </c>
      <c r="BY1367" s="148" cm="1">
        <f t="array" aca="1" ref="BY1367" ca="1">BY1366*INDIRECT(BY1357)</f>
        <v>1000</v>
      </c>
      <c r="BZ1367" s="148" cm="1">
        <f t="array" aca="1" ref="BZ1367" ca="1">BZ1366*INDIRECT(BZ1357)</f>
        <v>1000</v>
      </c>
      <c r="CA1367" s="148" cm="1">
        <f t="array" aca="1" ref="CA1367" ca="1">CA1366*INDIRECT(CA1357)</f>
        <v>1000</v>
      </c>
      <c r="CB1367" s="148" cm="1">
        <f t="array" aca="1" ref="CB1367" ca="1">CB1366*INDIRECT(CB1357)</f>
        <v>1000</v>
      </c>
      <c r="CC1367" s="148" cm="1">
        <f t="array" aca="1" ref="CC1367" ca="1">CC1366*INDIRECT(CC1357)</f>
        <v>1000</v>
      </c>
      <c r="CD1367" s="148" cm="1">
        <f t="array" aca="1" ref="CD1367" ca="1">CD1366*INDIRECT(CD1357)</f>
        <v>1000</v>
      </c>
      <c r="CE1367" s="148" cm="1">
        <f t="array" aca="1" ref="CE1367" ca="1">CE1366*INDIRECT(CE1357)</f>
        <v>1000</v>
      </c>
      <c r="CF1367" s="148" cm="1">
        <f t="array" aca="1" ref="CF1367" ca="1">CF1366*INDIRECT(CF1357)</f>
        <v>1000</v>
      </c>
      <c r="CG1367" s="148" cm="1">
        <f t="array" aca="1" ref="CG1367" ca="1">CG1366*INDIRECT(CG1357)</f>
        <v>1000</v>
      </c>
      <c r="CH1367" s="148" cm="1">
        <f t="array" aca="1" ref="CH1367" ca="1">CH1366*INDIRECT(CH1357)</f>
        <v>1000</v>
      </c>
      <c r="CI1367" s="148" cm="1">
        <f t="array" aca="1" ref="CI1367" ca="1">CI1366*INDIRECT(CI1357)</f>
        <v>1000</v>
      </c>
      <c r="CJ1367" s="148" cm="1">
        <f t="array" aca="1" ref="CJ1367" ca="1">CJ1366*INDIRECT(CJ1357)</f>
        <v>1000</v>
      </c>
      <c r="CK1367" s="148" cm="1">
        <f t="array" aca="1" ref="CK1367" ca="1">CK1366*INDIRECT(CK1357)</f>
        <v>1000</v>
      </c>
      <c r="CL1367" s="148" cm="1">
        <f t="array" aca="1" ref="CL1367" ca="1">CL1366*INDIRECT(CL1357)</f>
        <v>1000</v>
      </c>
      <c r="CN1367" s="78"/>
      <c r="CO1367" s="148" t="e" cm="1">
        <f t="array" aca="1" ref="CO1367" ca="1">CO1366*INDIRECT(CO1357)</f>
        <v>#N/A</v>
      </c>
      <c r="CP1367" s="148" t="e" cm="1">
        <f t="array" aca="1" ref="CP1367" ca="1">CP1366*INDIRECT(CP1357)</f>
        <v>#N/A</v>
      </c>
      <c r="CQ1367" s="148" t="e" cm="1">
        <f t="array" aca="1" ref="CQ1367" ca="1">CQ1366*INDIRECT(CQ1357)</f>
        <v>#N/A</v>
      </c>
      <c r="CR1367" s="148" t="e" cm="1">
        <f t="array" aca="1" ref="CR1367" ca="1">CR1366*INDIRECT(CR1357)</f>
        <v>#N/A</v>
      </c>
      <c r="CS1367" s="148" t="e" cm="1">
        <f t="array" aca="1" ref="CS1367" ca="1">CS1366*INDIRECT(CS1357)</f>
        <v>#N/A</v>
      </c>
      <c r="CT1367" s="148" t="e" cm="1">
        <f t="array" aca="1" ref="CT1367" ca="1">CT1366*INDIRECT(CT1357)</f>
        <v>#N/A</v>
      </c>
      <c r="CU1367" s="148" t="e" cm="1">
        <f t="array" aca="1" ref="CU1367" ca="1">CU1366*INDIRECT(CU1357)</f>
        <v>#N/A</v>
      </c>
      <c r="CV1367" s="148" t="e" cm="1">
        <f t="array" aca="1" ref="CV1367" ca="1">CV1366*INDIRECT(CV1357)</f>
        <v>#N/A</v>
      </c>
      <c r="CW1367" s="148" t="e" cm="1">
        <f t="array" aca="1" ref="CW1367" ca="1">CW1366*INDIRECT(CW1357)</f>
        <v>#N/A</v>
      </c>
      <c r="CX1367" s="148" t="e" cm="1">
        <f t="array" aca="1" ref="CX1367" ca="1">CX1366*INDIRECT(CX1357)</f>
        <v>#N/A</v>
      </c>
      <c r="CY1367" s="148" t="e" cm="1">
        <f t="array" aca="1" ref="CY1367" ca="1">CY1366*INDIRECT(CY1357)</f>
        <v>#N/A</v>
      </c>
      <c r="CZ1367" s="148" t="e" cm="1">
        <f t="array" aca="1" ref="CZ1367" ca="1">CZ1366*INDIRECT(CZ1357)</f>
        <v>#N/A</v>
      </c>
      <c r="DA1367" s="148" t="e" cm="1">
        <f t="array" aca="1" ref="DA1367" ca="1">DA1366*INDIRECT(DA1357)</f>
        <v>#N/A</v>
      </c>
      <c r="DB1367" s="148" t="e" cm="1">
        <f t="array" aca="1" ref="DB1367" ca="1">DB1366*INDIRECT(DB1357)</f>
        <v>#N/A</v>
      </c>
      <c r="DC1367" s="148" t="e" cm="1">
        <f t="array" aca="1" ref="DC1367" ca="1">DC1366*INDIRECT(DC1357)</f>
        <v>#N/A</v>
      </c>
      <c r="DD1367" s="148" t="e" cm="1">
        <f t="array" aca="1" ref="DD1367" ca="1">DD1366*INDIRECT(DD1357)</f>
        <v>#N/A</v>
      </c>
      <c r="DE1367" s="148" t="e" cm="1">
        <f t="array" aca="1" ref="DE1367" ca="1">DE1366*INDIRECT(DE1357)</f>
        <v>#N/A</v>
      </c>
      <c r="DF1367" s="148" t="e" cm="1">
        <f t="array" aca="1" ref="DF1367" ca="1">DF1366*INDIRECT(DF1357)</f>
        <v>#N/A</v>
      </c>
      <c r="DG1367" s="148" t="e" cm="1">
        <f t="array" aca="1" ref="DG1367" ca="1">DG1366*INDIRECT(DG1357)</f>
        <v>#N/A</v>
      </c>
      <c r="DH1367" s="148" t="e" cm="1">
        <f t="array" aca="1" ref="DH1367" ca="1">DH1366*INDIRECT(DH1357)</f>
        <v>#N/A</v>
      </c>
      <c r="DI1367" s="148" t="e" cm="1">
        <f t="array" aca="1" ref="DI1367" ca="1">DI1366*INDIRECT(DI1357)</f>
        <v>#N/A</v>
      </c>
      <c r="DJ1367" s="148" t="e" cm="1">
        <f t="array" aca="1" ref="DJ1367" ca="1">DJ1366*INDIRECT(DJ1357)</f>
        <v>#N/A</v>
      </c>
      <c r="DK1367" s="148" t="e" cm="1">
        <f t="array" aca="1" ref="DK1367" ca="1">DK1366*INDIRECT(DK1357)</f>
        <v>#N/A</v>
      </c>
      <c r="DL1367" s="148" t="e" cm="1">
        <f t="array" aca="1" ref="DL1367" ca="1">DL1366*INDIRECT(DL1357)</f>
        <v>#N/A</v>
      </c>
    </row>
    <row r="1368" spans="1:116" x14ac:dyDescent="0.4">
      <c r="B1368" t="s">
        <v>244</v>
      </c>
      <c r="D1368" t="s">
        <v>774</v>
      </c>
      <c r="E1368" s="8" t="str">
        <f t="shared" si="1789"/>
        <v>1368 GMV-S</v>
      </c>
      <c r="G1368" s="9"/>
      <c r="H1368" s="27"/>
      <c r="I1368" s="78"/>
      <c r="J1368" s="78"/>
      <c r="K1368" s="33"/>
      <c r="L1368" s="33"/>
      <c r="M1368" s="33"/>
      <c r="N1368" s="33"/>
      <c r="O1368" s="33"/>
      <c r="P1368" s="33"/>
      <c r="R1368" s="33"/>
      <c r="S1368" s="77"/>
      <c r="T1368" s="77"/>
      <c r="U1368" s="77"/>
      <c r="V1368" s="77"/>
      <c r="W1368" s="77"/>
      <c r="X1368" s="77"/>
      <c r="Y1368" s="77"/>
      <c r="Z1368" s="77"/>
      <c r="AA1368" s="77"/>
      <c r="AB1368" s="77"/>
      <c r="AC1368" s="77"/>
      <c r="AD1368" s="77"/>
      <c r="AE1368" s="77"/>
      <c r="AF1368" s="77"/>
      <c r="AG1368" s="77"/>
      <c r="AH1368" s="77"/>
      <c r="AI1368" s="77"/>
      <c r="AJ1368" s="77"/>
      <c r="AK1368" s="77"/>
      <c r="AL1368" s="77"/>
      <c r="AM1368" s="77"/>
      <c r="AN1368" s="77"/>
      <c r="AO1368" s="77"/>
      <c r="AP1368" s="77"/>
      <c r="AQ1368" s="77"/>
      <c r="AR1368" s="77"/>
      <c r="AS1368" s="77"/>
      <c r="AT1368" s="77"/>
      <c r="AU1368" s="77"/>
      <c r="AV1368" s="77"/>
      <c r="AW1368" s="77"/>
      <c r="AX1368" s="77"/>
      <c r="AY1368" s="77"/>
      <c r="AZ1368" s="77"/>
      <c r="BA1368" s="77"/>
      <c r="BB1368" s="77"/>
      <c r="BC1368" s="77"/>
      <c r="BD1368" s="77"/>
      <c r="BE1368" s="77"/>
      <c r="BF1368" s="77"/>
      <c r="BG1368" s="77"/>
      <c r="BH1368" s="77"/>
      <c r="BI1368" s="77"/>
      <c r="BJ1368" s="77"/>
      <c r="BK1368" s="77"/>
      <c r="BL1368" s="77"/>
      <c r="BM1368" s="77"/>
      <c r="BN1368" s="77"/>
      <c r="BO1368" s="77"/>
      <c r="BP1368" s="77"/>
      <c r="BQ1368" s="77"/>
      <c r="BR1368" s="77"/>
      <c r="BS1368" s="77"/>
      <c r="BT1368" s="77"/>
      <c r="BU1368" s="77"/>
      <c r="BV1368" s="77"/>
      <c r="BW1368" s="77"/>
      <c r="BX1368" s="77"/>
      <c r="BY1368" s="77"/>
      <c r="BZ1368" s="77"/>
      <c r="CA1368" s="77"/>
      <c r="CB1368" s="77"/>
      <c r="CC1368" s="77"/>
      <c r="CD1368" s="77"/>
      <c r="CE1368" s="77"/>
      <c r="CF1368" s="77"/>
      <c r="CG1368" s="77"/>
      <c r="CH1368" s="77"/>
      <c r="CI1368" s="77"/>
      <c r="CJ1368" s="77"/>
      <c r="CK1368" s="77"/>
      <c r="CL1368" s="77"/>
      <c r="CN1368" s="78"/>
      <c r="CO1368" s="77"/>
      <c r="CP1368" s="77"/>
      <c r="CQ1368" s="77"/>
      <c r="CR1368" s="77"/>
      <c r="CS1368" s="77"/>
      <c r="CT1368" s="77"/>
      <c r="CU1368" s="77"/>
      <c r="CV1368" s="77"/>
      <c r="CW1368" s="77"/>
      <c r="CX1368" s="77"/>
      <c r="CY1368" s="77"/>
      <c r="CZ1368" s="77"/>
      <c r="DA1368" s="77"/>
      <c r="DB1368" s="77"/>
      <c r="DC1368" s="77"/>
      <c r="DD1368" s="77"/>
      <c r="DE1368" s="77"/>
      <c r="DF1368" s="77"/>
      <c r="DG1368" s="77"/>
      <c r="DH1368" s="77"/>
      <c r="DI1368" s="77"/>
      <c r="DJ1368" s="77"/>
      <c r="DK1368" s="77"/>
      <c r="DL1368" s="77"/>
    </row>
    <row r="1369" spans="1:116" x14ac:dyDescent="0.4">
      <c r="B1369" t="s">
        <v>332</v>
      </c>
      <c r="D1369" t="s">
        <v>774</v>
      </c>
      <c r="E1369" s="8" t="str">
        <f t="shared" si="1789"/>
        <v>1369 GMV-S</v>
      </c>
      <c r="G1369" s="136" t="str">
        <f>G1355</f>
        <v>(Primary label)</v>
      </c>
      <c r="H1369" s="27"/>
      <c r="I1369" s="78"/>
      <c r="J1369" s="78"/>
      <c r="K1369" s="33"/>
      <c r="L1369" s="33"/>
      <c r="M1369" s="33"/>
      <c r="N1369" s="33"/>
      <c r="O1369" s="33"/>
      <c r="P1369" s="33"/>
      <c r="R1369" s="33"/>
      <c r="S1369" s="77"/>
      <c r="T1369" s="77"/>
      <c r="U1369" s="77"/>
      <c r="V1369" s="77"/>
      <c r="W1369" s="77"/>
      <c r="X1369" s="77"/>
      <c r="Y1369" s="77"/>
      <c r="Z1369" s="77"/>
      <c r="AA1369" s="77"/>
      <c r="AB1369" s="77"/>
      <c r="AC1369" s="77"/>
      <c r="AD1369" s="77"/>
      <c r="AE1369" s="77"/>
      <c r="AF1369" s="77"/>
      <c r="AG1369" s="77"/>
      <c r="AH1369" s="77"/>
      <c r="AI1369" s="77"/>
      <c r="AJ1369" s="77"/>
      <c r="AK1369" s="77"/>
      <c r="AL1369" s="77"/>
      <c r="AM1369" s="77"/>
      <c r="AN1369" s="77"/>
      <c r="AO1369" s="77"/>
      <c r="AP1369" s="77"/>
      <c r="AQ1369" s="77"/>
      <c r="AR1369" s="77"/>
      <c r="AS1369" s="77"/>
      <c r="AT1369" s="77"/>
      <c r="AU1369" s="77"/>
      <c r="AV1369" s="77"/>
      <c r="AW1369" s="77"/>
      <c r="AX1369" s="77"/>
      <c r="AY1369" s="77"/>
      <c r="AZ1369" s="77"/>
      <c r="BA1369" s="77"/>
      <c r="BB1369" s="77"/>
      <c r="BC1369" s="77"/>
      <c r="BD1369" s="77"/>
      <c r="BE1369" s="77"/>
      <c r="BF1369" s="77"/>
      <c r="BG1369" s="77"/>
      <c r="BH1369" s="77"/>
      <c r="BI1369" s="77"/>
      <c r="BJ1369" s="77"/>
      <c r="BK1369" s="77"/>
      <c r="BL1369" s="77"/>
      <c r="BM1369" s="77"/>
      <c r="BN1369" s="77"/>
      <c r="BO1369" s="77"/>
      <c r="BP1369" s="77"/>
      <c r="BQ1369" s="77"/>
      <c r="BR1369" s="77"/>
      <c r="BS1369" s="77"/>
      <c r="BT1369" s="77"/>
      <c r="BU1369" s="77"/>
      <c r="BV1369" s="77"/>
      <c r="BW1369" s="77"/>
      <c r="BX1369" s="77"/>
      <c r="BY1369" s="77"/>
      <c r="BZ1369" s="77"/>
      <c r="CA1369" s="77"/>
      <c r="CB1369" s="77"/>
      <c r="CC1369" s="77"/>
      <c r="CD1369" s="77"/>
      <c r="CE1369" s="77"/>
      <c r="CF1369" s="77"/>
      <c r="CG1369" s="77"/>
      <c r="CH1369" s="77"/>
      <c r="CI1369" s="77"/>
      <c r="CJ1369" s="77"/>
      <c r="CK1369" s="77"/>
      <c r="CL1369" s="77"/>
      <c r="CN1369" s="78"/>
      <c r="CO1369" s="77"/>
      <c r="CP1369" s="77"/>
      <c r="CQ1369" s="77"/>
      <c r="CR1369" s="77"/>
      <c r="CS1369" s="77"/>
      <c r="CT1369" s="77"/>
      <c r="CU1369" s="77"/>
      <c r="CV1369" s="77"/>
      <c r="CW1369" s="77"/>
      <c r="CX1369" s="77"/>
      <c r="CY1369" s="77"/>
      <c r="CZ1369" s="77"/>
      <c r="DA1369" s="77"/>
      <c r="DB1369" s="77"/>
      <c r="DC1369" s="77"/>
      <c r="DD1369" s="77"/>
      <c r="DE1369" s="77"/>
      <c r="DF1369" s="77"/>
      <c r="DG1369" s="77"/>
      <c r="DH1369" s="77"/>
      <c r="DI1369" s="77"/>
      <c r="DJ1369" s="77"/>
      <c r="DK1369" s="77"/>
      <c r="DL1369" s="77"/>
    </row>
    <row r="1370" spans="1:116" x14ac:dyDescent="0.4">
      <c r="B1370" t="s">
        <v>332</v>
      </c>
      <c r="D1370" t="s">
        <v>774</v>
      </c>
      <c r="E1370" s="8" t="str">
        <f t="shared" si="1789"/>
        <v>1370 GMV-S</v>
      </c>
      <c r="G1370" s="136" t="str">
        <f>G1356</f>
        <v>primary unit</v>
      </c>
      <c r="H1370" s="27"/>
      <c r="I1370" s="78"/>
      <c r="J1370" s="78"/>
      <c r="K1370" s="33"/>
      <c r="L1370" s="33"/>
      <c r="M1370" s="33"/>
      <c r="N1370" s="33"/>
      <c r="O1370" s="33"/>
      <c r="P1370" s="33"/>
      <c r="R1370" s="33"/>
      <c r="S1370" s="77"/>
      <c r="T1370" s="77"/>
      <c r="U1370" s="77"/>
      <c r="V1370" s="77"/>
      <c r="W1370" s="77"/>
      <c r="X1370" s="77"/>
      <c r="Y1370" s="77"/>
      <c r="Z1370" s="77"/>
      <c r="AA1370" s="77"/>
      <c r="AB1370" s="77"/>
      <c r="AC1370" s="77"/>
      <c r="AD1370" s="77"/>
      <c r="AE1370" s="77"/>
      <c r="AF1370" s="77"/>
      <c r="AG1370" s="77"/>
      <c r="AH1370" s="77"/>
      <c r="AI1370" s="77"/>
      <c r="AJ1370" s="77"/>
      <c r="AK1370" s="77"/>
      <c r="AL1370" s="77"/>
      <c r="AM1370" s="77"/>
      <c r="AN1370" s="77"/>
      <c r="AO1370" s="77"/>
      <c r="AP1370" s="77"/>
      <c r="AQ1370" s="77"/>
      <c r="AR1370" s="77"/>
      <c r="AS1370" s="77"/>
      <c r="AT1370" s="77"/>
      <c r="AU1370" s="77"/>
      <c r="AV1370" s="77"/>
      <c r="AW1370" s="77"/>
      <c r="AX1370" s="77"/>
      <c r="AY1370" s="77"/>
      <c r="AZ1370" s="77"/>
      <c r="BA1370" s="77"/>
      <c r="BB1370" s="77"/>
      <c r="BC1370" s="77"/>
      <c r="BD1370" s="77"/>
      <c r="BE1370" s="77"/>
      <c r="BF1370" s="77"/>
      <c r="BG1370" s="77"/>
      <c r="BH1370" s="77"/>
      <c r="BI1370" s="77"/>
      <c r="BJ1370" s="77"/>
      <c r="BK1370" s="77"/>
      <c r="BL1370" s="77"/>
      <c r="BM1370" s="77"/>
      <c r="BN1370" s="77"/>
      <c r="BO1370" s="77"/>
      <c r="BP1370" s="77"/>
      <c r="BQ1370" s="77"/>
      <c r="BR1370" s="77"/>
      <c r="BS1370" s="77"/>
      <c r="BT1370" s="77"/>
      <c r="BU1370" s="77"/>
      <c r="BV1370" s="77"/>
      <c r="BW1370" s="77"/>
      <c r="BX1370" s="77"/>
      <c r="BY1370" s="77"/>
      <c r="BZ1370" s="77"/>
      <c r="CA1370" s="77"/>
      <c r="CB1370" s="77"/>
      <c r="CC1370" s="77"/>
      <c r="CD1370" s="77"/>
      <c r="CE1370" s="77"/>
      <c r="CF1370" s="77"/>
      <c r="CG1370" s="77"/>
      <c r="CH1370" s="77"/>
      <c r="CI1370" s="77"/>
      <c r="CJ1370" s="77"/>
      <c r="CK1370" s="77"/>
      <c r="CL1370" s="77"/>
      <c r="CN1370" s="78"/>
      <c r="CO1370" s="77"/>
      <c r="CP1370" s="77"/>
      <c r="CQ1370" s="77"/>
      <c r="CR1370" s="77"/>
      <c r="CS1370" s="77"/>
      <c r="CT1370" s="77"/>
      <c r="CU1370" s="77"/>
      <c r="CV1370" s="77"/>
      <c r="CW1370" s="77"/>
      <c r="CX1370" s="77"/>
      <c r="CY1370" s="77"/>
      <c r="CZ1370" s="77"/>
      <c r="DA1370" s="77"/>
      <c r="DB1370" s="77"/>
      <c r="DC1370" s="77"/>
      <c r="DD1370" s="77"/>
      <c r="DE1370" s="77"/>
      <c r="DF1370" s="77"/>
      <c r="DG1370" s="77"/>
      <c r="DH1370" s="77"/>
      <c r="DI1370" s="77"/>
      <c r="DJ1370" s="77"/>
      <c r="DK1370" s="77"/>
      <c r="DL1370" s="77"/>
    </row>
    <row r="1371" spans="1:116" x14ac:dyDescent="0.4">
      <c r="B1371" t="s">
        <v>332</v>
      </c>
      <c r="D1371" t="s">
        <v>774</v>
      </c>
      <c r="E1371" s="8" t="str">
        <f t="shared" ref="E1371" si="1791">ROW()&amp;" "&amp;D1371</f>
        <v>1371 GMV-S</v>
      </c>
      <c r="G1371" s="136" t="str">
        <f>G1357</f>
        <v>Primary revenue driver</v>
      </c>
      <c r="H1371" s="27"/>
      <c r="I1371" s="78"/>
      <c r="J1371" s="78"/>
      <c r="K1371" s="33"/>
      <c r="L1371" s="33"/>
      <c r="M1371" s="33"/>
      <c r="N1371" s="33"/>
      <c r="O1371" s="33"/>
      <c r="P1371" s="33"/>
      <c r="R1371" s="33"/>
      <c r="S1371" s="179" t="str">
        <f t="shared" ref="S1371:AX1371" si="1792">S1357</f>
        <v>S$16</v>
      </c>
      <c r="T1371" s="179" t="str">
        <f t="shared" si="1792"/>
        <v>T$16</v>
      </c>
      <c r="U1371" s="179" t="str">
        <f t="shared" si="1792"/>
        <v>U$16</v>
      </c>
      <c r="V1371" s="179" t="str">
        <f t="shared" si="1792"/>
        <v>V$16</v>
      </c>
      <c r="W1371" s="179" t="str">
        <f t="shared" si="1792"/>
        <v>W$16</v>
      </c>
      <c r="X1371" s="179" t="str">
        <f t="shared" si="1792"/>
        <v>X$16</v>
      </c>
      <c r="Y1371" s="179" t="str">
        <f t="shared" si="1792"/>
        <v>Y$16</v>
      </c>
      <c r="Z1371" s="179" t="str">
        <f t="shared" si="1792"/>
        <v>Z$16</v>
      </c>
      <c r="AA1371" s="179" t="str">
        <f t="shared" si="1792"/>
        <v>AA$16</v>
      </c>
      <c r="AB1371" s="179" t="str">
        <f t="shared" si="1792"/>
        <v>AB$16</v>
      </c>
      <c r="AC1371" s="179" t="str">
        <f t="shared" si="1792"/>
        <v>AC$16</v>
      </c>
      <c r="AD1371" s="179" t="str">
        <f t="shared" si="1792"/>
        <v>AD$16</v>
      </c>
      <c r="AE1371" s="179" t="str">
        <f t="shared" si="1792"/>
        <v>AE$16</v>
      </c>
      <c r="AF1371" s="179" t="str">
        <f t="shared" si="1792"/>
        <v>AF$16</v>
      </c>
      <c r="AG1371" s="179" t="str">
        <f t="shared" si="1792"/>
        <v>AG$16</v>
      </c>
      <c r="AH1371" s="179" t="str">
        <f t="shared" si="1792"/>
        <v>AH$16</v>
      </c>
      <c r="AI1371" s="179" t="str">
        <f t="shared" si="1792"/>
        <v>AI$16</v>
      </c>
      <c r="AJ1371" s="179" t="str">
        <f t="shared" si="1792"/>
        <v>AJ$16</v>
      </c>
      <c r="AK1371" s="179" t="str">
        <f t="shared" si="1792"/>
        <v>AK$16</v>
      </c>
      <c r="AL1371" s="179" t="str">
        <f t="shared" si="1792"/>
        <v>AL$16</v>
      </c>
      <c r="AM1371" s="179" t="str">
        <f t="shared" si="1792"/>
        <v>AM$16</v>
      </c>
      <c r="AN1371" s="179" t="str">
        <f t="shared" si="1792"/>
        <v>AN$16</v>
      </c>
      <c r="AO1371" s="179" t="str">
        <f t="shared" si="1792"/>
        <v>AO$16</v>
      </c>
      <c r="AP1371" s="179" t="str">
        <f t="shared" si="1792"/>
        <v>AP$16</v>
      </c>
      <c r="AQ1371" s="179" t="str">
        <f t="shared" si="1792"/>
        <v>AQ$16</v>
      </c>
      <c r="AR1371" s="179" t="str">
        <f t="shared" si="1792"/>
        <v>AR$16</v>
      </c>
      <c r="AS1371" s="179" t="str">
        <f t="shared" si="1792"/>
        <v>AS$16</v>
      </c>
      <c r="AT1371" s="179" t="str">
        <f t="shared" si="1792"/>
        <v>AT$16</v>
      </c>
      <c r="AU1371" s="179" t="str">
        <f t="shared" si="1792"/>
        <v>AU$16</v>
      </c>
      <c r="AV1371" s="179" t="str">
        <f t="shared" si="1792"/>
        <v>AV$16</v>
      </c>
      <c r="AW1371" s="179" t="str">
        <f t="shared" si="1792"/>
        <v>AW$16</v>
      </c>
      <c r="AX1371" s="179" t="str">
        <f t="shared" si="1792"/>
        <v>AX$16</v>
      </c>
      <c r="AY1371" s="179" t="str">
        <f t="shared" ref="AY1371:CD1371" si="1793">AY1357</f>
        <v>AY$16</v>
      </c>
      <c r="AZ1371" s="179" t="str">
        <f t="shared" si="1793"/>
        <v>AZ$16</v>
      </c>
      <c r="BA1371" s="179" t="str">
        <f t="shared" si="1793"/>
        <v>BA$16</v>
      </c>
      <c r="BB1371" s="179" t="str">
        <f t="shared" si="1793"/>
        <v>BB$16</v>
      </c>
      <c r="BC1371" s="179" t="str">
        <f t="shared" si="1793"/>
        <v>BC$16</v>
      </c>
      <c r="BD1371" s="179" t="str">
        <f t="shared" si="1793"/>
        <v>BD$16</v>
      </c>
      <c r="BE1371" s="179" t="str">
        <f t="shared" si="1793"/>
        <v>BE$16</v>
      </c>
      <c r="BF1371" s="179" t="str">
        <f t="shared" si="1793"/>
        <v>BF$16</v>
      </c>
      <c r="BG1371" s="179" t="str">
        <f t="shared" si="1793"/>
        <v>BG$16</v>
      </c>
      <c r="BH1371" s="179" t="str">
        <f t="shared" si="1793"/>
        <v>BH$16</v>
      </c>
      <c r="BI1371" s="179" t="str">
        <f t="shared" si="1793"/>
        <v>BI$16</v>
      </c>
      <c r="BJ1371" s="179" t="str">
        <f t="shared" si="1793"/>
        <v>BJ$16</v>
      </c>
      <c r="BK1371" s="179" t="str">
        <f t="shared" si="1793"/>
        <v>BK$16</v>
      </c>
      <c r="BL1371" s="179" t="str">
        <f t="shared" si="1793"/>
        <v>BL$16</v>
      </c>
      <c r="BM1371" s="179" t="str">
        <f t="shared" si="1793"/>
        <v>BM$16</v>
      </c>
      <c r="BN1371" s="179" t="str">
        <f t="shared" si="1793"/>
        <v>BN$16</v>
      </c>
      <c r="BO1371" s="179" t="str">
        <f t="shared" si="1793"/>
        <v>BO$16</v>
      </c>
      <c r="BP1371" s="179" t="str">
        <f t="shared" si="1793"/>
        <v>BP$16</v>
      </c>
      <c r="BQ1371" s="179" t="str">
        <f t="shared" si="1793"/>
        <v>BQ$16</v>
      </c>
      <c r="BR1371" s="179" t="str">
        <f t="shared" si="1793"/>
        <v>BR$16</v>
      </c>
      <c r="BS1371" s="179" t="str">
        <f t="shared" si="1793"/>
        <v>BS$16</v>
      </c>
      <c r="BT1371" s="179" t="str">
        <f t="shared" si="1793"/>
        <v>BT$16</v>
      </c>
      <c r="BU1371" s="179" t="str">
        <f t="shared" si="1793"/>
        <v>BU$16</v>
      </c>
      <c r="BV1371" s="179" t="str">
        <f t="shared" si="1793"/>
        <v>BV$16</v>
      </c>
      <c r="BW1371" s="179" t="str">
        <f t="shared" si="1793"/>
        <v>BW$16</v>
      </c>
      <c r="BX1371" s="179" t="str">
        <f t="shared" si="1793"/>
        <v>BX$16</v>
      </c>
      <c r="BY1371" s="179" t="str">
        <f t="shared" si="1793"/>
        <v>BY$16</v>
      </c>
      <c r="BZ1371" s="179" t="str">
        <f t="shared" si="1793"/>
        <v>BZ$16</v>
      </c>
      <c r="CA1371" s="179" t="str">
        <f t="shared" si="1793"/>
        <v>CA$16</v>
      </c>
      <c r="CB1371" s="179" t="str">
        <f t="shared" si="1793"/>
        <v>CB$16</v>
      </c>
      <c r="CC1371" s="179" t="str">
        <f t="shared" si="1793"/>
        <v>CC$16</v>
      </c>
      <c r="CD1371" s="179" t="str">
        <f t="shared" si="1793"/>
        <v>CD$16</v>
      </c>
      <c r="CE1371" s="179" t="str">
        <f t="shared" ref="CE1371:CL1371" si="1794">CE1357</f>
        <v>CE$16</v>
      </c>
      <c r="CF1371" s="179" t="str">
        <f t="shared" si="1794"/>
        <v>CF$16</v>
      </c>
      <c r="CG1371" s="179" t="str">
        <f t="shared" si="1794"/>
        <v>CG$16</v>
      </c>
      <c r="CH1371" s="179" t="str">
        <f t="shared" si="1794"/>
        <v>CH$16</v>
      </c>
      <c r="CI1371" s="179" t="str">
        <f t="shared" si="1794"/>
        <v>CI$16</v>
      </c>
      <c r="CJ1371" s="179" t="str">
        <f t="shared" si="1794"/>
        <v>CJ$16</v>
      </c>
      <c r="CK1371" s="179" t="str">
        <f t="shared" si="1794"/>
        <v>CK$16</v>
      </c>
      <c r="CL1371" s="179" t="str">
        <f t="shared" si="1794"/>
        <v>CL$16</v>
      </c>
      <c r="CN1371" s="78"/>
      <c r="CO1371" s="179" t="str">
        <f t="shared" ref="CO1371:DL1371" si="1795">CO1357</f>
        <v>CO$16</v>
      </c>
      <c r="CP1371" s="179" t="str">
        <f t="shared" si="1795"/>
        <v>CP$16</v>
      </c>
      <c r="CQ1371" s="179" t="str">
        <f t="shared" si="1795"/>
        <v>CQ$16</v>
      </c>
      <c r="CR1371" s="179" t="str">
        <f t="shared" si="1795"/>
        <v>CR$16</v>
      </c>
      <c r="CS1371" s="179" t="str">
        <f t="shared" si="1795"/>
        <v>CS$16</v>
      </c>
      <c r="CT1371" s="179" t="str">
        <f t="shared" si="1795"/>
        <v>CT$16</v>
      </c>
      <c r="CU1371" s="179" t="str">
        <f t="shared" si="1795"/>
        <v>CU$16</v>
      </c>
      <c r="CV1371" s="179" t="str">
        <f t="shared" si="1795"/>
        <v>CV$16</v>
      </c>
      <c r="CW1371" s="179" t="str">
        <f t="shared" si="1795"/>
        <v>CW$16</v>
      </c>
      <c r="CX1371" s="179" t="str">
        <f t="shared" si="1795"/>
        <v>CX$16</v>
      </c>
      <c r="CY1371" s="179" t="str">
        <f t="shared" si="1795"/>
        <v>CY$16</v>
      </c>
      <c r="CZ1371" s="179" t="str">
        <f t="shared" si="1795"/>
        <v>CZ$16</v>
      </c>
      <c r="DA1371" s="179" t="str">
        <f t="shared" si="1795"/>
        <v>DA$16</v>
      </c>
      <c r="DB1371" s="179" t="str">
        <f t="shared" si="1795"/>
        <v>DB$16</v>
      </c>
      <c r="DC1371" s="179" t="str">
        <f t="shared" si="1795"/>
        <v>DC$16</v>
      </c>
      <c r="DD1371" s="179" t="str">
        <f t="shared" si="1795"/>
        <v>DD$16</v>
      </c>
      <c r="DE1371" s="179" t="str">
        <f t="shared" si="1795"/>
        <v>DE$16</v>
      </c>
      <c r="DF1371" s="179" t="str">
        <f t="shared" si="1795"/>
        <v>DF$16</v>
      </c>
      <c r="DG1371" s="179" t="str">
        <f t="shared" si="1795"/>
        <v>DG$16</v>
      </c>
      <c r="DH1371" s="179" t="str">
        <f t="shared" si="1795"/>
        <v>DH$16</v>
      </c>
      <c r="DI1371" s="179" t="str">
        <f t="shared" si="1795"/>
        <v>DI$16</v>
      </c>
      <c r="DJ1371" s="179" t="str">
        <f t="shared" si="1795"/>
        <v>DJ$16</v>
      </c>
      <c r="DK1371" s="179" t="str">
        <f t="shared" si="1795"/>
        <v>DK$16</v>
      </c>
      <c r="DL1371" s="179" t="str">
        <f t="shared" si="1795"/>
        <v>DL$16</v>
      </c>
    </row>
    <row r="1372" spans="1:116" x14ac:dyDescent="0.4">
      <c r="B1372" t="s">
        <v>332</v>
      </c>
      <c r="D1372" t="s">
        <v>774</v>
      </c>
      <c r="E1372" s="8" t="str">
        <f t="shared" si="1789"/>
        <v>1372 GMV-S</v>
      </c>
      <c r="G1372" s="136" t="str">
        <f>G1358</f>
        <v>Primary volume driver</v>
      </c>
      <c r="K1372" s="53"/>
      <c r="L1372" s="53"/>
      <c r="M1372" s="53"/>
      <c r="N1372" s="53"/>
      <c r="O1372" s="53"/>
      <c r="P1372" s="53"/>
      <c r="R1372" s="24"/>
      <c r="S1372" s="179" t="str">
        <f t="shared" ref="S1372:AX1372" si="1796">S1358</f>
        <v>S$17</v>
      </c>
      <c r="T1372" s="179" t="str">
        <f t="shared" si="1796"/>
        <v>T$17</v>
      </c>
      <c r="U1372" s="179" t="str">
        <f t="shared" si="1796"/>
        <v>U$17</v>
      </c>
      <c r="V1372" s="179" t="str">
        <f t="shared" si="1796"/>
        <v>V$17</v>
      </c>
      <c r="W1372" s="179" t="str">
        <f t="shared" si="1796"/>
        <v>W$17</v>
      </c>
      <c r="X1372" s="179" t="str">
        <f t="shared" si="1796"/>
        <v>X$17</v>
      </c>
      <c r="Y1372" s="179" t="str">
        <f t="shared" si="1796"/>
        <v>Y$17</v>
      </c>
      <c r="Z1372" s="179" t="str">
        <f t="shared" si="1796"/>
        <v>Z$17</v>
      </c>
      <c r="AA1372" s="179" t="str">
        <f t="shared" si="1796"/>
        <v>AA$17</v>
      </c>
      <c r="AB1372" s="179" t="str">
        <f t="shared" si="1796"/>
        <v>AB$17</v>
      </c>
      <c r="AC1372" s="179" t="str">
        <f t="shared" si="1796"/>
        <v>AC$17</v>
      </c>
      <c r="AD1372" s="179" t="str">
        <f t="shared" si="1796"/>
        <v>AD$17</v>
      </c>
      <c r="AE1372" s="179" t="str">
        <f t="shared" si="1796"/>
        <v>AE$17</v>
      </c>
      <c r="AF1372" s="179" t="str">
        <f t="shared" si="1796"/>
        <v>AF$17</v>
      </c>
      <c r="AG1372" s="179" t="str">
        <f t="shared" si="1796"/>
        <v>AG$17</v>
      </c>
      <c r="AH1372" s="179" t="str">
        <f t="shared" si="1796"/>
        <v>AH$17</v>
      </c>
      <c r="AI1372" s="179" t="str">
        <f t="shared" si="1796"/>
        <v>AI$17</v>
      </c>
      <c r="AJ1372" s="179" t="str">
        <f t="shared" si="1796"/>
        <v>AJ$17</v>
      </c>
      <c r="AK1372" s="179" t="str">
        <f t="shared" si="1796"/>
        <v>AK$17</v>
      </c>
      <c r="AL1372" s="179" t="str">
        <f t="shared" si="1796"/>
        <v>AL$17</v>
      </c>
      <c r="AM1372" s="179" t="str">
        <f t="shared" si="1796"/>
        <v>AM$17</v>
      </c>
      <c r="AN1372" s="179" t="str">
        <f t="shared" si="1796"/>
        <v>AN$17</v>
      </c>
      <c r="AO1372" s="179" t="str">
        <f t="shared" si="1796"/>
        <v>AO$17</v>
      </c>
      <c r="AP1372" s="179" t="str">
        <f t="shared" si="1796"/>
        <v>AP$17</v>
      </c>
      <c r="AQ1372" s="179" t="str">
        <f t="shared" si="1796"/>
        <v>AQ$17</v>
      </c>
      <c r="AR1372" s="179" t="str">
        <f t="shared" si="1796"/>
        <v>AR$17</v>
      </c>
      <c r="AS1372" s="179" t="str">
        <f t="shared" si="1796"/>
        <v>AS$17</v>
      </c>
      <c r="AT1372" s="179" t="str">
        <f t="shared" si="1796"/>
        <v>AT$17</v>
      </c>
      <c r="AU1372" s="179" t="str">
        <f t="shared" si="1796"/>
        <v>AU$17</v>
      </c>
      <c r="AV1372" s="179" t="str">
        <f t="shared" si="1796"/>
        <v>AV$17</v>
      </c>
      <c r="AW1372" s="179" t="str">
        <f t="shared" si="1796"/>
        <v>AW$17</v>
      </c>
      <c r="AX1372" s="179" t="str">
        <f t="shared" si="1796"/>
        <v>AX$17</v>
      </c>
      <c r="AY1372" s="179" t="str">
        <f t="shared" ref="AY1372:CD1372" si="1797">AY1358</f>
        <v>AY$17</v>
      </c>
      <c r="AZ1372" s="179" t="str">
        <f t="shared" si="1797"/>
        <v>AZ$17</v>
      </c>
      <c r="BA1372" s="179" t="str">
        <f t="shared" si="1797"/>
        <v>BA$17</v>
      </c>
      <c r="BB1372" s="179" t="str">
        <f t="shared" si="1797"/>
        <v>BB$17</v>
      </c>
      <c r="BC1372" s="179" t="str">
        <f t="shared" si="1797"/>
        <v>BC$17</v>
      </c>
      <c r="BD1372" s="179" t="str">
        <f t="shared" si="1797"/>
        <v>BD$17</v>
      </c>
      <c r="BE1372" s="179" t="str">
        <f t="shared" si="1797"/>
        <v>BE$17</v>
      </c>
      <c r="BF1372" s="179" t="str">
        <f t="shared" si="1797"/>
        <v>BF$17</v>
      </c>
      <c r="BG1372" s="179" t="str">
        <f t="shared" si="1797"/>
        <v>BG$17</v>
      </c>
      <c r="BH1372" s="179" t="str">
        <f t="shared" si="1797"/>
        <v>BH$17</v>
      </c>
      <c r="BI1372" s="179" t="str">
        <f t="shared" si="1797"/>
        <v>BI$17</v>
      </c>
      <c r="BJ1372" s="179" t="str">
        <f t="shared" si="1797"/>
        <v>BJ$17</v>
      </c>
      <c r="BK1372" s="179" t="str">
        <f t="shared" si="1797"/>
        <v>BK$17</v>
      </c>
      <c r="BL1372" s="179" t="str">
        <f t="shared" si="1797"/>
        <v>BL$17</v>
      </c>
      <c r="BM1372" s="179" t="str">
        <f t="shared" si="1797"/>
        <v>BM$17</v>
      </c>
      <c r="BN1372" s="179" t="str">
        <f t="shared" si="1797"/>
        <v>BN$17</v>
      </c>
      <c r="BO1372" s="179" t="str">
        <f t="shared" si="1797"/>
        <v>BO$17</v>
      </c>
      <c r="BP1372" s="179" t="str">
        <f t="shared" si="1797"/>
        <v>BP$17</v>
      </c>
      <c r="BQ1372" s="179" t="str">
        <f t="shared" si="1797"/>
        <v>BQ$17</v>
      </c>
      <c r="BR1372" s="179" t="str">
        <f t="shared" si="1797"/>
        <v>BR$17</v>
      </c>
      <c r="BS1372" s="179" t="str">
        <f t="shared" si="1797"/>
        <v>BS$17</v>
      </c>
      <c r="BT1372" s="179" t="str">
        <f t="shared" si="1797"/>
        <v>BT$17</v>
      </c>
      <c r="BU1372" s="179" t="str">
        <f t="shared" si="1797"/>
        <v>BU$17</v>
      </c>
      <c r="BV1372" s="179" t="str">
        <f t="shared" si="1797"/>
        <v>BV$17</v>
      </c>
      <c r="BW1372" s="179" t="str">
        <f t="shared" si="1797"/>
        <v>BW$17</v>
      </c>
      <c r="BX1372" s="179" t="str">
        <f t="shared" si="1797"/>
        <v>BX$17</v>
      </c>
      <c r="BY1372" s="179" t="str">
        <f t="shared" si="1797"/>
        <v>BY$17</v>
      </c>
      <c r="BZ1372" s="179" t="str">
        <f t="shared" si="1797"/>
        <v>BZ$17</v>
      </c>
      <c r="CA1372" s="179" t="str">
        <f t="shared" si="1797"/>
        <v>CA$17</v>
      </c>
      <c r="CB1372" s="179" t="str">
        <f t="shared" si="1797"/>
        <v>CB$17</v>
      </c>
      <c r="CC1372" s="179" t="str">
        <f t="shared" si="1797"/>
        <v>CC$17</v>
      </c>
      <c r="CD1372" s="179" t="str">
        <f t="shared" si="1797"/>
        <v>CD$17</v>
      </c>
      <c r="CE1372" s="179" t="str">
        <f t="shared" ref="CE1372:CL1372" si="1798">CE1358</f>
        <v>CE$17</v>
      </c>
      <c r="CF1372" s="179" t="str">
        <f t="shared" si="1798"/>
        <v>CF$17</v>
      </c>
      <c r="CG1372" s="179" t="str">
        <f t="shared" si="1798"/>
        <v>CG$17</v>
      </c>
      <c r="CH1372" s="179" t="str">
        <f t="shared" si="1798"/>
        <v>CH$17</v>
      </c>
      <c r="CI1372" s="179" t="str">
        <f t="shared" si="1798"/>
        <v>CI$17</v>
      </c>
      <c r="CJ1372" s="179" t="str">
        <f t="shared" si="1798"/>
        <v>CJ$17</v>
      </c>
      <c r="CK1372" s="179" t="str">
        <f t="shared" si="1798"/>
        <v>CK$17</v>
      </c>
      <c r="CL1372" s="179" t="str">
        <f t="shared" si="1798"/>
        <v>CL$17</v>
      </c>
      <c r="CO1372" s="179" t="str">
        <f t="shared" ref="CO1372:DL1372" si="1799">CO1358</f>
        <v>CO$17</v>
      </c>
      <c r="CP1372" s="179" t="str">
        <f t="shared" si="1799"/>
        <v>CP$17</v>
      </c>
      <c r="CQ1372" s="179" t="str">
        <f t="shared" si="1799"/>
        <v>CQ$17</v>
      </c>
      <c r="CR1372" s="179" t="str">
        <f t="shared" si="1799"/>
        <v>CR$17</v>
      </c>
      <c r="CS1372" s="179" t="str">
        <f t="shared" si="1799"/>
        <v>CS$17</v>
      </c>
      <c r="CT1372" s="179" t="str">
        <f t="shared" si="1799"/>
        <v>CT$17</v>
      </c>
      <c r="CU1372" s="179" t="str">
        <f t="shared" si="1799"/>
        <v>CU$17</v>
      </c>
      <c r="CV1372" s="179" t="str">
        <f t="shared" si="1799"/>
        <v>CV$17</v>
      </c>
      <c r="CW1372" s="179" t="str">
        <f t="shared" si="1799"/>
        <v>CW$17</v>
      </c>
      <c r="CX1372" s="179" t="str">
        <f t="shared" si="1799"/>
        <v>CX$17</v>
      </c>
      <c r="CY1372" s="179" t="str">
        <f t="shared" si="1799"/>
        <v>CY$17</v>
      </c>
      <c r="CZ1372" s="179" t="str">
        <f t="shared" si="1799"/>
        <v>CZ$17</v>
      </c>
      <c r="DA1372" s="179" t="str">
        <f t="shared" si="1799"/>
        <v>DA$17</v>
      </c>
      <c r="DB1372" s="179" t="str">
        <f t="shared" si="1799"/>
        <v>DB$17</v>
      </c>
      <c r="DC1372" s="179" t="str">
        <f t="shared" si="1799"/>
        <v>DC$17</v>
      </c>
      <c r="DD1372" s="179" t="str">
        <f t="shared" si="1799"/>
        <v>DD$17</v>
      </c>
      <c r="DE1372" s="179" t="str">
        <f t="shared" si="1799"/>
        <v>DE$17</v>
      </c>
      <c r="DF1372" s="179" t="str">
        <f t="shared" si="1799"/>
        <v>DF$17</v>
      </c>
      <c r="DG1372" s="179" t="str">
        <f t="shared" si="1799"/>
        <v>DG$17</v>
      </c>
      <c r="DH1372" s="179" t="str">
        <f t="shared" si="1799"/>
        <v>DH$17</v>
      </c>
      <c r="DI1372" s="179" t="str">
        <f t="shared" si="1799"/>
        <v>DI$17</v>
      </c>
      <c r="DJ1372" s="179" t="str">
        <f t="shared" si="1799"/>
        <v>DJ$17</v>
      </c>
      <c r="DK1372" s="179" t="str">
        <f t="shared" si="1799"/>
        <v>DK$17</v>
      </c>
      <c r="DL1372" s="179" t="str">
        <f t="shared" si="1799"/>
        <v>DL$17</v>
      </c>
    </row>
    <row r="1373" spans="1:116" x14ac:dyDescent="0.4">
      <c r="B1373" t="s">
        <v>332</v>
      </c>
      <c r="D1373" t="s">
        <v>774</v>
      </c>
      <c r="E1373" s="8" t="str">
        <f t="shared" si="1789"/>
        <v>1373 GMV-S</v>
      </c>
      <c r="G1373" s="136" t="str">
        <f>G1363</f>
        <v>Secondary GMV:</v>
      </c>
      <c r="H1373" s="12"/>
      <c r="I1373" s="60"/>
      <c r="J1373" s="60"/>
      <c r="K1373" s="15"/>
      <c r="L1373" s="15"/>
      <c r="M1373" s="15"/>
      <c r="N1373" s="15"/>
      <c r="O1373" s="15"/>
      <c r="P1373" s="15"/>
      <c r="R1373" s="15"/>
      <c r="S1373" s="179">
        <f t="shared" ref="S1373:AX1373" si="1800">S1359</f>
        <v>0</v>
      </c>
      <c r="T1373" s="179">
        <f t="shared" si="1800"/>
        <v>0</v>
      </c>
      <c r="U1373" s="179">
        <f t="shared" si="1800"/>
        <v>0</v>
      </c>
      <c r="V1373" s="179">
        <f t="shared" si="1800"/>
        <v>0</v>
      </c>
      <c r="W1373" s="179">
        <f t="shared" si="1800"/>
        <v>0</v>
      </c>
      <c r="X1373" s="179">
        <f t="shared" si="1800"/>
        <v>0</v>
      </c>
      <c r="Y1373" s="179">
        <f t="shared" si="1800"/>
        <v>0</v>
      </c>
      <c r="Z1373" s="179">
        <f t="shared" si="1800"/>
        <v>0</v>
      </c>
      <c r="AA1373" s="179">
        <f t="shared" si="1800"/>
        <v>0</v>
      </c>
      <c r="AB1373" s="179">
        <f t="shared" si="1800"/>
        <v>0</v>
      </c>
      <c r="AC1373" s="179">
        <f t="shared" si="1800"/>
        <v>0</v>
      </c>
      <c r="AD1373" s="179">
        <f t="shared" si="1800"/>
        <v>0</v>
      </c>
      <c r="AE1373" s="179">
        <f t="shared" si="1800"/>
        <v>0</v>
      </c>
      <c r="AF1373" s="179">
        <f t="shared" si="1800"/>
        <v>0</v>
      </c>
      <c r="AG1373" s="179">
        <f t="shared" si="1800"/>
        <v>0</v>
      </c>
      <c r="AH1373" s="179">
        <f t="shared" si="1800"/>
        <v>0</v>
      </c>
      <c r="AI1373" s="179">
        <f t="shared" si="1800"/>
        <v>0</v>
      </c>
      <c r="AJ1373" s="179">
        <f t="shared" si="1800"/>
        <v>0</v>
      </c>
      <c r="AK1373" s="179">
        <f t="shared" si="1800"/>
        <v>0</v>
      </c>
      <c r="AL1373" s="179">
        <f t="shared" si="1800"/>
        <v>0</v>
      </c>
      <c r="AM1373" s="179">
        <f t="shared" si="1800"/>
        <v>0</v>
      </c>
      <c r="AN1373" s="179">
        <f t="shared" si="1800"/>
        <v>0</v>
      </c>
      <c r="AO1373" s="179">
        <f t="shared" si="1800"/>
        <v>0</v>
      </c>
      <c r="AP1373" s="179">
        <f t="shared" si="1800"/>
        <v>0</v>
      </c>
      <c r="AQ1373" s="179">
        <f t="shared" si="1800"/>
        <v>0</v>
      </c>
      <c r="AR1373" s="179">
        <f t="shared" si="1800"/>
        <v>0</v>
      </c>
      <c r="AS1373" s="179">
        <f t="shared" si="1800"/>
        <v>0</v>
      </c>
      <c r="AT1373" s="179">
        <f t="shared" si="1800"/>
        <v>0</v>
      </c>
      <c r="AU1373" s="179">
        <f t="shared" si="1800"/>
        <v>0</v>
      </c>
      <c r="AV1373" s="179">
        <f t="shared" si="1800"/>
        <v>0</v>
      </c>
      <c r="AW1373" s="179">
        <f t="shared" si="1800"/>
        <v>0</v>
      </c>
      <c r="AX1373" s="179">
        <f t="shared" si="1800"/>
        <v>0</v>
      </c>
      <c r="AY1373" s="179">
        <f t="shared" ref="AY1373:CD1373" si="1801">AY1359</f>
        <v>0</v>
      </c>
      <c r="AZ1373" s="179">
        <f t="shared" si="1801"/>
        <v>0</v>
      </c>
      <c r="BA1373" s="179">
        <f t="shared" si="1801"/>
        <v>0</v>
      </c>
      <c r="BB1373" s="179">
        <f t="shared" si="1801"/>
        <v>0</v>
      </c>
      <c r="BC1373" s="179">
        <f t="shared" si="1801"/>
        <v>0</v>
      </c>
      <c r="BD1373" s="179">
        <f t="shared" si="1801"/>
        <v>0</v>
      </c>
      <c r="BE1373" s="179">
        <f t="shared" si="1801"/>
        <v>0</v>
      </c>
      <c r="BF1373" s="179">
        <f t="shared" si="1801"/>
        <v>0</v>
      </c>
      <c r="BG1373" s="179">
        <f t="shared" si="1801"/>
        <v>0</v>
      </c>
      <c r="BH1373" s="179">
        <f t="shared" si="1801"/>
        <v>0</v>
      </c>
      <c r="BI1373" s="179">
        <f t="shared" si="1801"/>
        <v>0</v>
      </c>
      <c r="BJ1373" s="179">
        <f t="shared" si="1801"/>
        <v>0</v>
      </c>
      <c r="BK1373" s="179">
        <f t="shared" si="1801"/>
        <v>0</v>
      </c>
      <c r="BL1373" s="179">
        <f t="shared" si="1801"/>
        <v>0</v>
      </c>
      <c r="BM1373" s="179">
        <f t="shared" si="1801"/>
        <v>0</v>
      </c>
      <c r="BN1373" s="179">
        <f t="shared" si="1801"/>
        <v>0</v>
      </c>
      <c r="BO1373" s="179">
        <f t="shared" si="1801"/>
        <v>0</v>
      </c>
      <c r="BP1373" s="179">
        <f t="shared" si="1801"/>
        <v>0</v>
      </c>
      <c r="BQ1373" s="179">
        <f t="shared" si="1801"/>
        <v>0</v>
      </c>
      <c r="BR1373" s="179">
        <f t="shared" si="1801"/>
        <v>0</v>
      </c>
      <c r="BS1373" s="179">
        <f t="shared" si="1801"/>
        <v>0</v>
      </c>
      <c r="BT1373" s="179">
        <f t="shared" si="1801"/>
        <v>0</v>
      </c>
      <c r="BU1373" s="179">
        <f t="shared" si="1801"/>
        <v>0</v>
      </c>
      <c r="BV1373" s="179">
        <f t="shared" si="1801"/>
        <v>0</v>
      </c>
      <c r="BW1373" s="179">
        <f t="shared" si="1801"/>
        <v>0</v>
      </c>
      <c r="BX1373" s="179">
        <f t="shared" si="1801"/>
        <v>0</v>
      </c>
      <c r="BY1373" s="179">
        <f t="shared" si="1801"/>
        <v>0</v>
      </c>
      <c r="BZ1373" s="179">
        <f t="shared" si="1801"/>
        <v>0</v>
      </c>
      <c r="CA1373" s="179">
        <f t="shared" si="1801"/>
        <v>0</v>
      </c>
      <c r="CB1373" s="179">
        <f t="shared" si="1801"/>
        <v>0</v>
      </c>
      <c r="CC1373" s="179">
        <f t="shared" si="1801"/>
        <v>0</v>
      </c>
      <c r="CD1373" s="179">
        <f t="shared" si="1801"/>
        <v>0</v>
      </c>
      <c r="CE1373" s="179">
        <f t="shared" ref="CE1373:CL1373" si="1802">CE1359</f>
        <v>0</v>
      </c>
      <c r="CF1373" s="179">
        <f t="shared" si="1802"/>
        <v>0</v>
      </c>
      <c r="CG1373" s="179">
        <f t="shared" si="1802"/>
        <v>0</v>
      </c>
      <c r="CH1373" s="179">
        <f t="shared" si="1802"/>
        <v>0</v>
      </c>
      <c r="CI1373" s="179">
        <f t="shared" si="1802"/>
        <v>0</v>
      </c>
      <c r="CJ1373" s="179">
        <f t="shared" si="1802"/>
        <v>0</v>
      </c>
      <c r="CK1373" s="179">
        <f t="shared" si="1802"/>
        <v>0</v>
      </c>
      <c r="CL1373" s="179">
        <f t="shared" si="1802"/>
        <v>0</v>
      </c>
      <c r="CN1373" s="60"/>
      <c r="CO1373" s="179">
        <f t="shared" ref="CO1373:DL1373" si="1803">CO1359</f>
        <v>0</v>
      </c>
      <c r="CP1373" s="179">
        <f t="shared" si="1803"/>
        <v>0</v>
      </c>
      <c r="CQ1373" s="179">
        <f t="shared" si="1803"/>
        <v>0</v>
      </c>
      <c r="CR1373" s="179">
        <f t="shared" si="1803"/>
        <v>0</v>
      </c>
      <c r="CS1373" s="179">
        <f t="shared" si="1803"/>
        <v>0</v>
      </c>
      <c r="CT1373" s="179">
        <f t="shared" si="1803"/>
        <v>0</v>
      </c>
      <c r="CU1373" s="179">
        <f t="shared" si="1803"/>
        <v>0</v>
      </c>
      <c r="CV1373" s="179">
        <f t="shared" si="1803"/>
        <v>0</v>
      </c>
      <c r="CW1373" s="179">
        <f t="shared" si="1803"/>
        <v>0</v>
      </c>
      <c r="CX1373" s="179">
        <f t="shared" si="1803"/>
        <v>0</v>
      </c>
      <c r="CY1373" s="179">
        <f t="shared" si="1803"/>
        <v>0</v>
      </c>
      <c r="CZ1373" s="179">
        <f t="shared" si="1803"/>
        <v>0</v>
      </c>
      <c r="DA1373" s="179">
        <f t="shared" si="1803"/>
        <v>0</v>
      </c>
      <c r="DB1373" s="179">
        <f t="shared" si="1803"/>
        <v>0</v>
      </c>
      <c r="DC1373" s="179">
        <f t="shared" si="1803"/>
        <v>0</v>
      </c>
      <c r="DD1373" s="179">
        <f t="shared" si="1803"/>
        <v>0</v>
      </c>
      <c r="DE1373" s="179">
        <f t="shared" si="1803"/>
        <v>0</v>
      </c>
      <c r="DF1373" s="179">
        <f t="shared" si="1803"/>
        <v>0</v>
      </c>
      <c r="DG1373" s="179">
        <f t="shared" si="1803"/>
        <v>0</v>
      </c>
      <c r="DH1373" s="179">
        <f t="shared" si="1803"/>
        <v>0</v>
      </c>
      <c r="DI1373" s="179">
        <f t="shared" si="1803"/>
        <v>0</v>
      </c>
      <c r="DJ1373" s="179">
        <f t="shared" si="1803"/>
        <v>0</v>
      </c>
      <c r="DK1373" s="179">
        <f t="shared" si="1803"/>
        <v>0</v>
      </c>
      <c r="DL1373" s="179">
        <f t="shared" si="1803"/>
        <v>0</v>
      </c>
    </row>
    <row r="1374" spans="1:116" x14ac:dyDescent="0.4">
      <c r="B1374" t="s">
        <v>332</v>
      </c>
      <c r="D1374" t="s">
        <v>774</v>
      </c>
      <c r="E1374" s="8" t="str">
        <f t="shared" si="1789"/>
        <v>1374 GMV-S</v>
      </c>
      <c r="G1374" s="241" t="str">
        <f>IFERROR(SUBSTITUTE(TRIM(MID(G1363, SEARCH("-", G1363) + 1, LEN(G1363))),":",""),"no unit")</f>
        <v>no unit</v>
      </c>
      <c r="H1374" s="12"/>
      <c r="I1374" s="60"/>
      <c r="J1374" s="60"/>
      <c r="K1374" s="15"/>
      <c r="L1374" s="15"/>
      <c r="M1374" s="15"/>
      <c r="N1374" s="15"/>
      <c r="O1374" s="15"/>
      <c r="P1374" s="15"/>
      <c r="R1374" s="15"/>
      <c r="CN1374" s="60"/>
      <c r="CO1374" s="8"/>
      <c r="CP1374" s="8"/>
      <c r="CQ1374" s="8"/>
      <c r="CR1374" s="8"/>
      <c r="CS1374" s="8"/>
      <c r="CT1374" s="8"/>
      <c r="CU1374" s="8"/>
      <c r="CV1374" s="8"/>
      <c r="CW1374" s="8"/>
      <c r="CX1374" s="8"/>
      <c r="CY1374" s="8"/>
      <c r="CZ1374" s="8"/>
      <c r="DA1374" s="8"/>
      <c r="DB1374" s="8"/>
      <c r="DC1374" s="8"/>
      <c r="DD1374" s="8"/>
      <c r="DE1374" s="8"/>
      <c r="DF1374" s="8"/>
      <c r="DG1374" s="8"/>
      <c r="DH1374" s="8"/>
      <c r="DI1374" s="8"/>
      <c r="DJ1374" s="8"/>
      <c r="DK1374" s="8"/>
      <c r="DL1374" s="8"/>
    </row>
    <row r="1375" spans="1:116" x14ac:dyDescent="0.4">
      <c r="B1375" t="s">
        <v>332</v>
      </c>
      <c r="D1375" t="s">
        <v>774</v>
      </c>
      <c r="E1375" s="8" t="str">
        <f t="shared" ref="E1375" si="1804">ROW()&amp;" "&amp;D1375</f>
        <v>1375 GMV-S</v>
      </c>
      <c r="G1375" s="136" t="str">
        <f>G1361</f>
        <v>Secondary revenue driver</v>
      </c>
      <c r="H1375" s="12"/>
      <c r="I1375" s="60"/>
      <c r="J1375" s="60"/>
      <c r="K1375" s="15"/>
      <c r="L1375" s="15"/>
      <c r="M1375" s="15"/>
      <c r="N1375" s="15"/>
      <c r="O1375" s="15"/>
      <c r="P1375" s="15"/>
      <c r="R1375" s="15"/>
      <c r="S1375" s="203" t="str">
        <f>ADDRESS(ROW(S1367),COLUMN(S1367),2)</f>
        <v>S$1367</v>
      </c>
      <c r="T1375" s="203" t="str">
        <f t="shared" ref="T1375:CE1375" si="1805">ADDRESS(ROW(T1367),COLUMN(T1367),2)</f>
        <v>T$1367</v>
      </c>
      <c r="U1375" s="203" t="str">
        <f t="shared" si="1805"/>
        <v>U$1367</v>
      </c>
      <c r="V1375" s="203" t="str">
        <f t="shared" si="1805"/>
        <v>V$1367</v>
      </c>
      <c r="W1375" s="203" t="str">
        <f t="shared" si="1805"/>
        <v>W$1367</v>
      </c>
      <c r="X1375" s="203" t="str">
        <f t="shared" si="1805"/>
        <v>X$1367</v>
      </c>
      <c r="Y1375" s="203" t="str">
        <f t="shared" si="1805"/>
        <v>Y$1367</v>
      </c>
      <c r="Z1375" s="203" t="str">
        <f t="shared" si="1805"/>
        <v>Z$1367</v>
      </c>
      <c r="AA1375" s="203" t="str">
        <f t="shared" si="1805"/>
        <v>AA$1367</v>
      </c>
      <c r="AB1375" s="203" t="str">
        <f t="shared" si="1805"/>
        <v>AB$1367</v>
      </c>
      <c r="AC1375" s="203" t="str">
        <f t="shared" si="1805"/>
        <v>AC$1367</v>
      </c>
      <c r="AD1375" s="203" t="str">
        <f t="shared" si="1805"/>
        <v>AD$1367</v>
      </c>
      <c r="AE1375" s="203" t="str">
        <f t="shared" si="1805"/>
        <v>AE$1367</v>
      </c>
      <c r="AF1375" s="203" t="str">
        <f t="shared" si="1805"/>
        <v>AF$1367</v>
      </c>
      <c r="AG1375" s="203" t="str">
        <f t="shared" si="1805"/>
        <v>AG$1367</v>
      </c>
      <c r="AH1375" s="203" t="str">
        <f t="shared" si="1805"/>
        <v>AH$1367</v>
      </c>
      <c r="AI1375" s="203" t="str">
        <f t="shared" si="1805"/>
        <v>AI$1367</v>
      </c>
      <c r="AJ1375" s="203" t="str">
        <f t="shared" si="1805"/>
        <v>AJ$1367</v>
      </c>
      <c r="AK1375" s="203" t="str">
        <f t="shared" si="1805"/>
        <v>AK$1367</v>
      </c>
      <c r="AL1375" s="203" t="str">
        <f t="shared" si="1805"/>
        <v>AL$1367</v>
      </c>
      <c r="AM1375" s="203" t="str">
        <f t="shared" si="1805"/>
        <v>AM$1367</v>
      </c>
      <c r="AN1375" s="203" t="str">
        <f t="shared" si="1805"/>
        <v>AN$1367</v>
      </c>
      <c r="AO1375" s="203" t="str">
        <f t="shared" si="1805"/>
        <v>AO$1367</v>
      </c>
      <c r="AP1375" s="203" t="str">
        <f t="shared" si="1805"/>
        <v>AP$1367</v>
      </c>
      <c r="AQ1375" s="203" t="str">
        <f t="shared" si="1805"/>
        <v>AQ$1367</v>
      </c>
      <c r="AR1375" s="203" t="str">
        <f t="shared" si="1805"/>
        <v>AR$1367</v>
      </c>
      <c r="AS1375" s="203" t="str">
        <f t="shared" si="1805"/>
        <v>AS$1367</v>
      </c>
      <c r="AT1375" s="203" t="str">
        <f t="shared" si="1805"/>
        <v>AT$1367</v>
      </c>
      <c r="AU1375" s="203" t="str">
        <f t="shared" si="1805"/>
        <v>AU$1367</v>
      </c>
      <c r="AV1375" s="203" t="str">
        <f t="shared" si="1805"/>
        <v>AV$1367</v>
      </c>
      <c r="AW1375" s="203" t="str">
        <f t="shared" si="1805"/>
        <v>AW$1367</v>
      </c>
      <c r="AX1375" s="203" t="str">
        <f t="shared" si="1805"/>
        <v>AX$1367</v>
      </c>
      <c r="AY1375" s="203" t="str">
        <f t="shared" si="1805"/>
        <v>AY$1367</v>
      </c>
      <c r="AZ1375" s="203" t="str">
        <f t="shared" si="1805"/>
        <v>AZ$1367</v>
      </c>
      <c r="BA1375" s="203" t="str">
        <f t="shared" si="1805"/>
        <v>BA$1367</v>
      </c>
      <c r="BB1375" s="203" t="str">
        <f t="shared" si="1805"/>
        <v>BB$1367</v>
      </c>
      <c r="BC1375" s="203" t="str">
        <f t="shared" si="1805"/>
        <v>BC$1367</v>
      </c>
      <c r="BD1375" s="203" t="str">
        <f t="shared" si="1805"/>
        <v>BD$1367</v>
      </c>
      <c r="BE1375" s="203" t="str">
        <f t="shared" si="1805"/>
        <v>BE$1367</v>
      </c>
      <c r="BF1375" s="203" t="str">
        <f t="shared" si="1805"/>
        <v>BF$1367</v>
      </c>
      <c r="BG1375" s="203" t="str">
        <f t="shared" si="1805"/>
        <v>BG$1367</v>
      </c>
      <c r="BH1375" s="203" t="str">
        <f t="shared" si="1805"/>
        <v>BH$1367</v>
      </c>
      <c r="BI1375" s="203" t="str">
        <f t="shared" si="1805"/>
        <v>BI$1367</v>
      </c>
      <c r="BJ1375" s="203" t="str">
        <f t="shared" si="1805"/>
        <v>BJ$1367</v>
      </c>
      <c r="BK1375" s="203" t="str">
        <f t="shared" si="1805"/>
        <v>BK$1367</v>
      </c>
      <c r="BL1375" s="203" t="str">
        <f t="shared" si="1805"/>
        <v>BL$1367</v>
      </c>
      <c r="BM1375" s="203" t="str">
        <f t="shared" si="1805"/>
        <v>BM$1367</v>
      </c>
      <c r="BN1375" s="203" t="str">
        <f t="shared" si="1805"/>
        <v>BN$1367</v>
      </c>
      <c r="BO1375" s="203" t="str">
        <f t="shared" si="1805"/>
        <v>BO$1367</v>
      </c>
      <c r="BP1375" s="203" t="str">
        <f t="shared" si="1805"/>
        <v>BP$1367</v>
      </c>
      <c r="BQ1375" s="203" t="str">
        <f t="shared" si="1805"/>
        <v>BQ$1367</v>
      </c>
      <c r="BR1375" s="203" t="str">
        <f t="shared" si="1805"/>
        <v>BR$1367</v>
      </c>
      <c r="BS1375" s="203" t="str">
        <f t="shared" si="1805"/>
        <v>BS$1367</v>
      </c>
      <c r="BT1375" s="203" t="str">
        <f t="shared" si="1805"/>
        <v>BT$1367</v>
      </c>
      <c r="BU1375" s="203" t="str">
        <f t="shared" si="1805"/>
        <v>BU$1367</v>
      </c>
      <c r="BV1375" s="203" t="str">
        <f t="shared" si="1805"/>
        <v>BV$1367</v>
      </c>
      <c r="BW1375" s="203" t="str">
        <f t="shared" si="1805"/>
        <v>BW$1367</v>
      </c>
      <c r="BX1375" s="203" t="str">
        <f t="shared" si="1805"/>
        <v>BX$1367</v>
      </c>
      <c r="BY1375" s="203" t="str">
        <f t="shared" si="1805"/>
        <v>BY$1367</v>
      </c>
      <c r="BZ1375" s="203" t="str">
        <f t="shared" si="1805"/>
        <v>BZ$1367</v>
      </c>
      <c r="CA1375" s="203" t="str">
        <f t="shared" si="1805"/>
        <v>CA$1367</v>
      </c>
      <c r="CB1375" s="203" t="str">
        <f t="shared" si="1805"/>
        <v>CB$1367</v>
      </c>
      <c r="CC1375" s="203" t="str">
        <f t="shared" si="1805"/>
        <v>CC$1367</v>
      </c>
      <c r="CD1375" s="203" t="str">
        <f t="shared" si="1805"/>
        <v>CD$1367</v>
      </c>
      <c r="CE1375" s="203" t="str">
        <f t="shared" si="1805"/>
        <v>CE$1367</v>
      </c>
      <c r="CF1375" s="203" t="str">
        <f t="shared" ref="CF1375:CL1375" si="1806">ADDRESS(ROW(CF1367),COLUMN(CF1367),2)</f>
        <v>CF$1367</v>
      </c>
      <c r="CG1375" s="203" t="str">
        <f t="shared" si="1806"/>
        <v>CG$1367</v>
      </c>
      <c r="CH1375" s="203" t="str">
        <f t="shared" si="1806"/>
        <v>CH$1367</v>
      </c>
      <c r="CI1375" s="203" t="str">
        <f t="shared" si="1806"/>
        <v>CI$1367</v>
      </c>
      <c r="CJ1375" s="203" t="str">
        <f t="shared" si="1806"/>
        <v>CJ$1367</v>
      </c>
      <c r="CK1375" s="203" t="str">
        <f t="shared" si="1806"/>
        <v>CK$1367</v>
      </c>
      <c r="CL1375" s="203" t="str">
        <f t="shared" si="1806"/>
        <v>CL$1367</v>
      </c>
      <c r="CN1375" s="60"/>
      <c r="CO1375" s="203" t="str">
        <f t="shared" ref="CO1375:DK1375" si="1807">ADDRESS(ROW(CO1367),COLUMN(CO1367),2)</f>
        <v>CO$1367</v>
      </c>
      <c r="CP1375" s="203" t="str">
        <f t="shared" si="1807"/>
        <v>CP$1367</v>
      </c>
      <c r="CQ1375" s="203" t="str">
        <f t="shared" si="1807"/>
        <v>CQ$1367</v>
      </c>
      <c r="CR1375" s="203" t="str">
        <f t="shared" si="1807"/>
        <v>CR$1367</v>
      </c>
      <c r="CS1375" s="203" t="str">
        <f t="shared" si="1807"/>
        <v>CS$1367</v>
      </c>
      <c r="CT1375" s="203" t="str">
        <f t="shared" si="1807"/>
        <v>CT$1367</v>
      </c>
      <c r="CU1375" s="203" t="str">
        <f t="shared" si="1807"/>
        <v>CU$1367</v>
      </c>
      <c r="CV1375" s="203" t="str">
        <f t="shared" si="1807"/>
        <v>CV$1367</v>
      </c>
      <c r="CW1375" s="203" t="str">
        <f t="shared" si="1807"/>
        <v>CW$1367</v>
      </c>
      <c r="CX1375" s="203" t="str">
        <f t="shared" si="1807"/>
        <v>CX$1367</v>
      </c>
      <c r="CY1375" s="203" t="str">
        <f t="shared" si="1807"/>
        <v>CY$1367</v>
      </c>
      <c r="CZ1375" s="203" t="str">
        <f t="shared" si="1807"/>
        <v>CZ$1367</v>
      </c>
      <c r="DA1375" s="203" t="str">
        <f t="shared" si="1807"/>
        <v>DA$1367</v>
      </c>
      <c r="DB1375" s="203" t="str">
        <f t="shared" si="1807"/>
        <v>DB$1367</v>
      </c>
      <c r="DC1375" s="203" t="str">
        <f t="shared" si="1807"/>
        <v>DC$1367</v>
      </c>
      <c r="DD1375" s="203" t="str">
        <f t="shared" si="1807"/>
        <v>DD$1367</v>
      </c>
      <c r="DE1375" s="203" t="str">
        <f t="shared" si="1807"/>
        <v>DE$1367</v>
      </c>
      <c r="DF1375" s="203" t="str">
        <f t="shared" si="1807"/>
        <v>DF$1367</v>
      </c>
      <c r="DG1375" s="203" t="str">
        <f t="shared" si="1807"/>
        <v>DG$1367</v>
      </c>
      <c r="DH1375" s="203" t="str">
        <f t="shared" si="1807"/>
        <v>DH$1367</v>
      </c>
      <c r="DI1375" s="203" t="str">
        <f t="shared" si="1807"/>
        <v>DI$1367</v>
      </c>
      <c r="DJ1375" s="203" t="str">
        <f t="shared" si="1807"/>
        <v>DJ$1367</v>
      </c>
      <c r="DK1375" s="203" t="str">
        <f t="shared" si="1807"/>
        <v>DK$1367</v>
      </c>
      <c r="DL1375" s="203" t="str">
        <f t="shared" ref="DL1375" si="1808">ADDRESS(ROW(DL1367),COLUMN(DL1367),2)</f>
        <v>DL$1367</v>
      </c>
    </row>
    <row r="1376" spans="1:116" x14ac:dyDescent="0.4">
      <c r="B1376" t="s">
        <v>332</v>
      </c>
      <c r="D1376" t="s">
        <v>774</v>
      </c>
      <c r="E1376" s="8" t="str">
        <f t="shared" si="1789"/>
        <v>1376 GMV-S</v>
      </c>
      <c r="G1376" s="136" t="str">
        <f>G1362</f>
        <v>Secondary volume driver</v>
      </c>
      <c r="H1376" s="12"/>
      <c r="I1376" s="60"/>
      <c r="J1376" s="60"/>
      <c r="K1376" s="15"/>
      <c r="L1376" s="15"/>
      <c r="M1376" s="15"/>
      <c r="N1376" s="15"/>
      <c r="O1376" s="15"/>
      <c r="P1376" s="15"/>
      <c r="R1376" s="15"/>
      <c r="S1376" s="179" t="str">
        <f t="shared" ref="S1376:AX1376" si="1809">S1362</f>
        <v>S$19</v>
      </c>
      <c r="T1376" s="179" t="str">
        <f t="shared" si="1809"/>
        <v>T$19</v>
      </c>
      <c r="U1376" s="179" t="str">
        <f t="shared" si="1809"/>
        <v>U$19</v>
      </c>
      <c r="V1376" s="179" t="str">
        <f t="shared" si="1809"/>
        <v>V$19</v>
      </c>
      <c r="W1376" s="179" t="str">
        <f t="shared" si="1809"/>
        <v>W$19</v>
      </c>
      <c r="X1376" s="179" t="str">
        <f t="shared" si="1809"/>
        <v>X$19</v>
      </c>
      <c r="Y1376" s="179" t="str">
        <f t="shared" si="1809"/>
        <v>Y$19</v>
      </c>
      <c r="Z1376" s="179" t="str">
        <f t="shared" si="1809"/>
        <v>Z$19</v>
      </c>
      <c r="AA1376" s="179" t="str">
        <f t="shared" si="1809"/>
        <v>AA$19</v>
      </c>
      <c r="AB1376" s="179" t="str">
        <f t="shared" si="1809"/>
        <v>AB$19</v>
      </c>
      <c r="AC1376" s="179" t="str">
        <f t="shared" si="1809"/>
        <v>AC$19</v>
      </c>
      <c r="AD1376" s="179" t="str">
        <f t="shared" si="1809"/>
        <v>AD$19</v>
      </c>
      <c r="AE1376" s="179" t="str">
        <f t="shared" si="1809"/>
        <v>AE$19</v>
      </c>
      <c r="AF1376" s="179" t="str">
        <f t="shared" si="1809"/>
        <v>AF$19</v>
      </c>
      <c r="AG1376" s="179" t="str">
        <f t="shared" si="1809"/>
        <v>AG$19</v>
      </c>
      <c r="AH1376" s="179" t="str">
        <f t="shared" si="1809"/>
        <v>AH$19</v>
      </c>
      <c r="AI1376" s="179" t="str">
        <f t="shared" si="1809"/>
        <v>AI$19</v>
      </c>
      <c r="AJ1376" s="179" t="str">
        <f t="shared" si="1809"/>
        <v>AJ$19</v>
      </c>
      <c r="AK1376" s="179" t="str">
        <f t="shared" si="1809"/>
        <v>AK$19</v>
      </c>
      <c r="AL1376" s="179" t="str">
        <f t="shared" si="1809"/>
        <v>AL$19</v>
      </c>
      <c r="AM1376" s="179" t="str">
        <f t="shared" si="1809"/>
        <v>AM$19</v>
      </c>
      <c r="AN1376" s="179" t="str">
        <f t="shared" si="1809"/>
        <v>AN$19</v>
      </c>
      <c r="AO1376" s="179" t="str">
        <f t="shared" si="1809"/>
        <v>AO$19</v>
      </c>
      <c r="AP1376" s="179" t="str">
        <f t="shared" si="1809"/>
        <v>AP$19</v>
      </c>
      <c r="AQ1376" s="179" t="str">
        <f t="shared" si="1809"/>
        <v>AQ$19</v>
      </c>
      <c r="AR1376" s="179" t="str">
        <f t="shared" si="1809"/>
        <v>AR$19</v>
      </c>
      <c r="AS1376" s="179" t="str">
        <f t="shared" si="1809"/>
        <v>AS$19</v>
      </c>
      <c r="AT1376" s="179" t="str">
        <f t="shared" si="1809"/>
        <v>AT$19</v>
      </c>
      <c r="AU1376" s="179" t="str">
        <f t="shared" si="1809"/>
        <v>AU$19</v>
      </c>
      <c r="AV1376" s="179" t="str">
        <f t="shared" si="1809"/>
        <v>AV$19</v>
      </c>
      <c r="AW1376" s="179" t="str">
        <f t="shared" si="1809"/>
        <v>AW$19</v>
      </c>
      <c r="AX1376" s="179" t="str">
        <f t="shared" si="1809"/>
        <v>AX$19</v>
      </c>
      <c r="AY1376" s="179" t="str">
        <f t="shared" ref="AY1376:CD1376" si="1810">AY1362</f>
        <v>AY$19</v>
      </c>
      <c r="AZ1376" s="179" t="str">
        <f t="shared" si="1810"/>
        <v>AZ$19</v>
      </c>
      <c r="BA1376" s="179" t="str">
        <f t="shared" si="1810"/>
        <v>BA$19</v>
      </c>
      <c r="BB1376" s="179" t="str">
        <f t="shared" si="1810"/>
        <v>BB$19</v>
      </c>
      <c r="BC1376" s="179" t="str">
        <f t="shared" si="1810"/>
        <v>BC$19</v>
      </c>
      <c r="BD1376" s="179" t="str">
        <f t="shared" si="1810"/>
        <v>BD$19</v>
      </c>
      <c r="BE1376" s="179" t="str">
        <f t="shared" si="1810"/>
        <v>BE$19</v>
      </c>
      <c r="BF1376" s="179" t="str">
        <f t="shared" si="1810"/>
        <v>BF$19</v>
      </c>
      <c r="BG1376" s="179" t="str">
        <f t="shared" si="1810"/>
        <v>BG$19</v>
      </c>
      <c r="BH1376" s="179" t="str">
        <f t="shared" si="1810"/>
        <v>BH$19</v>
      </c>
      <c r="BI1376" s="179" t="str">
        <f t="shared" si="1810"/>
        <v>BI$19</v>
      </c>
      <c r="BJ1376" s="179" t="str">
        <f t="shared" si="1810"/>
        <v>BJ$19</v>
      </c>
      <c r="BK1376" s="179" t="str">
        <f t="shared" si="1810"/>
        <v>BK$19</v>
      </c>
      <c r="BL1376" s="179" t="str">
        <f t="shared" si="1810"/>
        <v>BL$19</v>
      </c>
      <c r="BM1376" s="179" t="str">
        <f t="shared" si="1810"/>
        <v>BM$19</v>
      </c>
      <c r="BN1376" s="179" t="str">
        <f t="shared" si="1810"/>
        <v>BN$19</v>
      </c>
      <c r="BO1376" s="179" t="str">
        <f t="shared" si="1810"/>
        <v>BO$19</v>
      </c>
      <c r="BP1376" s="179" t="str">
        <f t="shared" si="1810"/>
        <v>BP$19</v>
      </c>
      <c r="BQ1376" s="179" t="str">
        <f t="shared" si="1810"/>
        <v>BQ$19</v>
      </c>
      <c r="BR1376" s="179" t="str">
        <f t="shared" si="1810"/>
        <v>BR$19</v>
      </c>
      <c r="BS1376" s="179" t="str">
        <f t="shared" si="1810"/>
        <v>BS$19</v>
      </c>
      <c r="BT1376" s="179" t="str">
        <f t="shared" si="1810"/>
        <v>BT$19</v>
      </c>
      <c r="BU1376" s="179" t="str">
        <f t="shared" si="1810"/>
        <v>BU$19</v>
      </c>
      <c r="BV1376" s="179" t="str">
        <f t="shared" si="1810"/>
        <v>BV$19</v>
      </c>
      <c r="BW1376" s="179" t="str">
        <f t="shared" si="1810"/>
        <v>BW$19</v>
      </c>
      <c r="BX1376" s="179" t="str">
        <f t="shared" si="1810"/>
        <v>BX$19</v>
      </c>
      <c r="BY1376" s="179" t="str">
        <f t="shared" si="1810"/>
        <v>BY$19</v>
      </c>
      <c r="BZ1376" s="179" t="str">
        <f t="shared" si="1810"/>
        <v>BZ$19</v>
      </c>
      <c r="CA1376" s="179" t="str">
        <f t="shared" si="1810"/>
        <v>CA$19</v>
      </c>
      <c r="CB1376" s="179" t="str">
        <f t="shared" si="1810"/>
        <v>CB$19</v>
      </c>
      <c r="CC1376" s="179" t="str">
        <f t="shared" si="1810"/>
        <v>CC$19</v>
      </c>
      <c r="CD1376" s="179" t="str">
        <f t="shared" si="1810"/>
        <v>CD$19</v>
      </c>
      <c r="CE1376" s="179" t="str">
        <f t="shared" ref="CE1376:CL1376" si="1811">CE1362</f>
        <v>CE$19</v>
      </c>
      <c r="CF1376" s="179" t="str">
        <f t="shared" si="1811"/>
        <v>CF$19</v>
      </c>
      <c r="CG1376" s="179" t="str">
        <f t="shared" si="1811"/>
        <v>CG$19</v>
      </c>
      <c r="CH1376" s="179" t="str">
        <f t="shared" si="1811"/>
        <v>CH$19</v>
      </c>
      <c r="CI1376" s="179" t="str">
        <f t="shared" si="1811"/>
        <v>CI$19</v>
      </c>
      <c r="CJ1376" s="179" t="str">
        <f t="shared" si="1811"/>
        <v>CJ$19</v>
      </c>
      <c r="CK1376" s="179" t="str">
        <f t="shared" si="1811"/>
        <v>CK$19</v>
      </c>
      <c r="CL1376" s="179" t="str">
        <f t="shared" si="1811"/>
        <v>CL$19</v>
      </c>
      <c r="CN1376" s="60"/>
      <c r="CO1376" s="179" t="str">
        <f t="shared" ref="CO1376:DL1376" si="1812">CO1362</f>
        <v>CO$19</v>
      </c>
      <c r="CP1376" s="179" t="str">
        <f t="shared" si="1812"/>
        <v>CP$19</v>
      </c>
      <c r="CQ1376" s="179" t="str">
        <f t="shared" si="1812"/>
        <v>CQ$19</v>
      </c>
      <c r="CR1376" s="179" t="str">
        <f t="shared" si="1812"/>
        <v>CR$19</v>
      </c>
      <c r="CS1376" s="179" t="str">
        <f t="shared" si="1812"/>
        <v>CS$19</v>
      </c>
      <c r="CT1376" s="179" t="str">
        <f t="shared" si="1812"/>
        <v>CT$19</v>
      </c>
      <c r="CU1376" s="179" t="str">
        <f t="shared" si="1812"/>
        <v>CU$19</v>
      </c>
      <c r="CV1376" s="179" t="str">
        <f t="shared" si="1812"/>
        <v>CV$19</v>
      </c>
      <c r="CW1376" s="179" t="str">
        <f t="shared" si="1812"/>
        <v>CW$19</v>
      </c>
      <c r="CX1376" s="179" t="str">
        <f t="shared" si="1812"/>
        <v>CX$19</v>
      </c>
      <c r="CY1376" s="179" t="str">
        <f t="shared" si="1812"/>
        <v>CY$19</v>
      </c>
      <c r="CZ1376" s="179" t="str">
        <f t="shared" si="1812"/>
        <v>CZ$19</v>
      </c>
      <c r="DA1376" s="179" t="str">
        <f t="shared" si="1812"/>
        <v>DA$19</v>
      </c>
      <c r="DB1376" s="179" t="str">
        <f t="shared" si="1812"/>
        <v>DB$19</v>
      </c>
      <c r="DC1376" s="179" t="str">
        <f t="shared" si="1812"/>
        <v>DC$19</v>
      </c>
      <c r="DD1376" s="179" t="str">
        <f t="shared" si="1812"/>
        <v>DD$19</v>
      </c>
      <c r="DE1376" s="179" t="str">
        <f t="shared" si="1812"/>
        <v>DE$19</v>
      </c>
      <c r="DF1376" s="179" t="str">
        <f t="shared" si="1812"/>
        <v>DF$19</v>
      </c>
      <c r="DG1376" s="179" t="str">
        <f t="shared" si="1812"/>
        <v>DG$19</v>
      </c>
      <c r="DH1376" s="179" t="str">
        <f t="shared" si="1812"/>
        <v>DH$19</v>
      </c>
      <c r="DI1376" s="179" t="str">
        <f t="shared" si="1812"/>
        <v>DI$19</v>
      </c>
      <c r="DJ1376" s="179" t="str">
        <f t="shared" si="1812"/>
        <v>DJ$19</v>
      </c>
      <c r="DK1376" s="179" t="str">
        <f t="shared" si="1812"/>
        <v>DK$19</v>
      </c>
      <c r="DL1376" s="179" t="str">
        <f t="shared" si="1812"/>
        <v>DL$19</v>
      </c>
    </row>
    <row r="1377" spans="1:116" x14ac:dyDescent="0.4">
      <c r="CO1377" s="8"/>
      <c r="CP1377" s="8"/>
      <c r="CQ1377" s="8"/>
      <c r="CR1377" s="8"/>
      <c r="CS1377" s="8"/>
      <c r="CT1377" s="8"/>
      <c r="CU1377" s="8"/>
      <c r="CV1377" s="8"/>
      <c r="CW1377" s="8"/>
      <c r="CX1377" s="8"/>
      <c r="CY1377" s="8"/>
      <c r="CZ1377" s="8"/>
      <c r="DA1377" s="8"/>
      <c r="DB1377" s="8"/>
      <c r="DC1377" s="8"/>
      <c r="DD1377" s="8"/>
      <c r="DE1377" s="8"/>
      <c r="DF1377" s="8"/>
      <c r="DG1377" s="8"/>
      <c r="DH1377" s="8"/>
      <c r="DI1377" s="8"/>
      <c r="DJ1377" s="8"/>
      <c r="DK1377" s="8"/>
      <c r="DL1377" s="8"/>
    </row>
    <row r="1378" spans="1:116" x14ac:dyDescent="0.4">
      <c r="A1378" s="174"/>
      <c r="E1378" s="8"/>
      <c r="G1378" s="175" t="s">
        <v>490</v>
      </c>
      <c r="H1378" s="174"/>
      <c r="I1378" s="176"/>
      <c r="J1378" s="176"/>
      <c r="K1378" s="197"/>
      <c r="L1378" s="197"/>
      <c r="M1378" s="197"/>
      <c r="N1378" s="197"/>
      <c r="O1378" s="197"/>
      <c r="P1378" s="197"/>
      <c r="R1378" s="198"/>
      <c r="S1378" s="174"/>
      <c r="T1378" s="174"/>
      <c r="U1378" s="174"/>
      <c r="V1378" s="174"/>
      <c r="W1378" s="174"/>
      <c r="X1378" s="174"/>
      <c r="Y1378" s="174"/>
      <c r="Z1378" s="174"/>
      <c r="AA1378" s="174"/>
      <c r="AB1378" s="174"/>
      <c r="AC1378" s="174"/>
      <c r="AD1378" s="174"/>
      <c r="AE1378" s="174"/>
      <c r="AF1378" s="174"/>
      <c r="AG1378" s="174"/>
      <c r="AH1378" s="174"/>
      <c r="AI1378" s="174"/>
      <c r="AJ1378" s="174"/>
      <c r="AK1378" s="174"/>
      <c r="AL1378" s="174"/>
      <c r="AM1378" s="174"/>
      <c r="AN1378" s="174"/>
      <c r="AO1378" s="174"/>
      <c r="AP1378" s="174"/>
      <c r="AQ1378" s="174"/>
      <c r="AR1378" s="174"/>
      <c r="AS1378" s="174"/>
      <c r="AT1378" s="174"/>
      <c r="AU1378" s="174"/>
      <c r="AV1378" s="174"/>
      <c r="AW1378" s="174"/>
      <c r="AX1378" s="174"/>
      <c r="AY1378" s="174"/>
      <c r="AZ1378" s="174"/>
      <c r="BA1378" s="174"/>
      <c r="BB1378" s="174"/>
      <c r="BC1378" s="174"/>
      <c r="BD1378" s="174"/>
      <c r="BE1378" s="174"/>
      <c r="BF1378" s="174"/>
      <c r="BG1378" s="174"/>
      <c r="BH1378" s="174"/>
      <c r="BI1378" s="174"/>
      <c r="BJ1378" s="174"/>
      <c r="BK1378" s="174"/>
      <c r="BL1378" s="174"/>
      <c r="BM1378" s="174"/>
      <c r="BN1378" s="174"/>
      <c r="BO1378" s="174"/>
      <c r="BP1378" s="174"/>
      <c r="BQ1378" s="174"/>
      <c r="BR1378" s="174"/>
      <c r="BS1378" s="174"/>
      <c r="BT1378" s="174"/>
      <c r="BU1378" s="174"/>
      <c r="BV1378" s="174"/>
      <c r="BW1378" s="174"/>
      <c r="BX1378" s="174"/>
      <c r="BY1378" s="174"/>
      <c r="BZ1378" s="174"/>
      <c r="CA1378" s="174"/>
      <c r="CB1378" s="174"/>
      <c r="CC1378" s="174"/>
      <c r="CD1378" s="174"/>
      <c r="CE1378" s="174"/>
      <c r="CF1378" s="174"/>
      <c r="CG1378" s="174"/>
      <c r="CH1378" s="174"/>
      <c r="CI1378" s="174"/>
      <c r="CJ1378" s="174"/>
      <c r="CK1378" s="174"/>
      <c r="CL1378" s="174"/>
      <c r="CN1378" s="176"/>
      <c r="CO1378" s="174"/>
      <c r="CP1378" s="174"/>
      <c r="CQ1378" s="174"/>
      <c r="CR1378" s="174"/>
      <c r="CS1378" s="174"/>
      <c r="CT1378" s="174"/>
      <c r="CU1378" s="174"/>
      <c r="CV1378" s="174"/>
      <c r="CW1378" s="174"/>
      <c r="CX1378" s="174"/>
      <c r="CY1378" s="174"/>
      <c r="CZ1378" s="174"/>
      <c r="DA1378" s="174"/>
      <c r="DB1378" s="174"/>
      <c r="DC1378" s="174"/>
      <c r="DD1378" s="174"/>
      <c r="DE1378" s="174"/>
      <c r="DF1378" s="174"/>
      <c r="DG1378" s="174"/>
      <c r="DH1378" s="174"/>
      <c r="DI1378" s="174"/>
      <c r="DJ1378" s="174"/>
      <c r="DK1378" s="174"/>
      <c r="DL1378" s="174"/>
    </row>
    <row r="1379" spans="1:116" x14ac:dyDescent="0.4">
      <c r="A1379" s="174"/>
      <c r="E1379" s="8"/>
      <c r="G1379" s="175" t="s">
        <v>492</v>
      </c>
      <c r="H1379" s="174"/>
      <c r="I1379" s="176"/>
      <c r="J1379" s="176"/>
      <c r="K1379" s="197"/>
      <c r="L1379" s="197"/>
      <c r="M1379" s="197"/>
      <c r="N1379" s="197"/>
      <c r="O1379" s="197"/>
      <c r="P1379" s="197"/>
      <c r="R1379" s="198"/>
      <c r="S1379" s="174"/>
      <c r="T1379" s="174"/>
      <c r="U1379" s="174"/>
      <c r="V1379" s="174"/>
      <c r="W1379" s="174"/>
      <c r="X1379" s="174"/>
      <c r="Y1379" s="174"/>
      <c r="Z1379" s="174"/>
      <c r="AA1379" s="174"/>
      <c r="AB1379" s="174"/>
      <c r="AC1379" s="174"/>
      <c r="AD1379" s="174"/>
      <c r="AE1379" s="174"/>
      <c r="AF1379" s="174"/>
      <c r="AG1379" s="174"/>
      <c r="AH1379" s="174"/>
      <c r="AI1379" s="174"/>
      <c r="AJ1379" s="174"/>
      <c r="AK1379" s="174"/>
      <c r="AL1379" s="174"/>
      <c r="AM1379" s="174"/>
      <c r="AN1379" s="174"/>
      <c r="AO1379" s="174"/>
      <c r="AP1379" s="174"/>
      <c r="AQ1379" s="174"/>
      <c r="AR1379" s="174"/>
      <c r="AS1379" s="174"/>
      <c r="AT1379" s="174"/>
      <c r="AU1379" s="174"/>
      <c r="AV1379" s="174"/>
      <c r="AW1379" s="174"/>
      <c r="AX1379" s="174"/>
      <c r="AY1379" s="174"/>
      <c r="AZ1379" s="174"/>
      <c r="BA1379" s="174"/>
      <c r="BB1379" s="174"/>
      <c r="BC1379" s="174"/>
      <c r="BD1379" s="174"/>
      <c r="BE1379" s="174"/>
      <c r="BF1379" s="174"/>
      <c r="BG1379" s="174"/>
      <c r="BH1379" s="174"/>
      <c r="BI1379" s="174"/>
      <c r="BJ1379" s="174"/>
      <c r="BK1379" s="174"/>
      <c r="BL1379" s="174"/>
      <c r="BM1379" s="174"/>
      <c r="BN1379" s="174"/>
      <c r="BO1379" s="174"/>
      <c r="BP1379" s="174"/>
      <c r="BQ1379" s="174"/>
      <c r="BR1379" s="174"/>
      <c r="BS1379" s="174"/>
      <c r="BT1379" s="174"/>
      <c r="BU1379" s="174"/>
      <c r="BV1379" s="174"/>
      <c r="BW1379" s="174"/>
      <c r="BX1379" s="174"/>
      <c r="BY1379" s="174"/>
      <c r="BZ1379" s="174"/>
      <c r="CA1379" s="174"/>
      <c r="CB1379" s="174"/>
      <c r="CC1379" s="174"/>
      <c r="CD1379" s="174"/>
      <c r="CE1379" s="174"/>
      <c r="CF1379" s="174"/>
      <c r="CG1379" s="174"/>
      <c r="CH1379" s="174"/>
      <c r="CI1379" s="174"/>
      <c r="CJ1379" s="174"/>
      <c r="CK1379" s="174"/>
      <c r="CL1379" s="174"/>
      <c r="CN1379" s="176"/>
      <c r="CO1379" s="174"/>
      <c r="CP1379" s="174"/>
      <c r="CQ1379" s="174"/>
      <c r="CR1379" s="174"/>
      <c r="CS1379" s="174"/>
      <c r="CT1379" s="174"/>
      <c r="CU1379" s="174"/>
      <c r="CV1379" s="174"/>
      <c r="CW1379" s="174"/>
      <c r="CX1379" s="174"/>
      <c r="CY1379" s="174"/>
      <c r="CZ1379" s="174"/>
      <c r="DA1379" s="174"/>
      <c r="DB1379" s="174"/>
      <c r="DC1379" s="174"/>
      <c r="DD1379" s="174"/>
      <c r="DE1379" s="174"/>
      <c r="DF1379" s="174"/>
      <c r="DG1379" s="174"/>
      <c r="DH1379" s="174"/>
      <c r="DI1379" s="174"/>
      <c r="DJ1379" s="174"/>
      <c r="DK1379" s="174"/>
      <c r="DL1379" s="174"/>
    </row>
    <row r="1380" spans="1:116" x14ac:dyDescent="0.4">
      <c r="A1380" s="174"/>
      <c r="E1380" s="8"/>
      <c r="G1380" s="175" t="s">
        <v>461</v>
      </c>
      <c r="H1380" s="174"/>
      <c r="I1380" s="176"/>
      <c r="J1380" s="176"/>
      <c r="K1380" s="197"/>
      <c r="L1380" s="197"/>
      <c r="M1380" s="197"/>
      <c r="N1380" s="197"/>
      <c r="O1380" s="197"/>
      <c r="P1380" s="197"/>
      <c r="R1380" s="198"/>
      <c r="S1380" s="199" t="str">
        <f t="shared" ref="S1380:AX1380" si="1813">S$20</f>
        <v>S$16</v>
      </c>
      <c r="T1380" s="199" t="str">
        <f t="shared" si="1813"/>
        <v>T$16</v>
      </c>
      <c r="U1380" s="199" t="str">
        <f t="shared" si="1813"/>
        <v>U$16</v>
      </c>
      <c r="V1380" s="199" t="str">
        <f t="shared" si="1813"/>
        <v>V$16</v>
      </c>
      <c r="W1380" s="199" t="str">
        <f t="shared" si="1813"/>
        <v>W$16</v>
      </c>
      <c r="X1380" s="199" t="str">
        <f t="shared" si="1813"/>
        <v>X$16</v>
      </c>
      <c r="Y1380" s="199" t="str">
        <f t="shared" si="1813"/>
        <v>Y$16</v>
      </c>
      <c r="Z1380" s="199" t="str">
        <f t="shared" si="1813"/>
        <v>Z$16</v>
      </c>
      <c r="AA1380" s="199" t="str">
        <f t="shared" si="1813"/>
        <v>AA$16</v>
      </c>
      <c r="AB1380" s="199" t="str">
        <f t="shared" si="1813"/>
        <v>AB$16</v>
      </c>
      <c r="AC1380" s="199" t="str">
        <f t="shared" si="1813"/>
        <v>AC$16</v>
      </c>
      <c r="AD1380" s="199" t="str">
        <f t="shared" si="1813"/>
        <v>AD$16</v>
      </c>
      <c r="AE1380" s="199" t="str">
        <f t="shared" si="1813"/>
        <v>AE$16</v>
      </c>
      <c r="AF1380" s="199" t="str">
        <f t="shared" si="1813"/>
        <v>AF$16</v>
      </c>
      <c r="AG1380" s="199" t="str">
        <f t="shared" si="1813"/>
        <v>AG$16</v>
      </c>
      <c r="AH1380" s="199" t="str">
        <f t="shared" si="1813"/>
        <v>AH$16</v>
      </c>
      <c r="AI1380" s="199" t="str">
        <f t="shared" si="1813"/>
        <v>AI$16</v>
      </c>
      <c r="AJ1380" s="199" t="str">
        <f t="shared" si="1813"/>
        <v>AJ$16</v>
      </c>
      <c r="AK1380" s="199" t="str">
        <f t="shared" si="1813"/>
        <v>AK$16</v>
      </c>
      <c r="AL1380" s="199" t="str">
        <f t="shared" si="1813"/>
        <v>AL$16</v>
      </c>
      <c r="AM1380" s="199" t="str">
        <f t="shared" si="1813"/>
        <v>AM$16</v>
      </c>
      <c r="AN1380" s="199" t="str">
        <f t="shared" si="1813"/>
        <v>AN$16</v>
      </c>
      <c r="AO1380" s="199" t="str">
        <f t="shared" si="1813"/>
        <v>AO$16</v>
      </c>
      <c r="AP1380" s="199" t="str">
        <f t="shared" si="1813"/>
        <v>AP$16</v>
      </c>
      <c r="AQ1380" s="199" t="str">
        <f t="shared" si="1813"/>
        <v>AQ$16</v>
      </c>
      <c r="AR1380" s="199" t="str">
        <f t="shared" si="1813"/>
        <v>AR$16</v>
      </c>
      <c r="AS1380" s="199" t="str">
        <f t="shared" si="1813"/>
        <v>AS$16</v>
      </c>
      <c r="AT1380" s="199" t="str">
        <f t="shared" si="1813"/>
        <v>AT$16</v>
      </c>
      <c r="AU1380" s="199" t="str">
        <f t="shared" si="1813"/>
        <v>AU$16</v>
      </c>
      <c r="AV1380" s="199" t="str">
        <f t="shared" si="1813"/>
        <v>AV$16</v>
      </c>
      <c r="AW1380" s="199" t="str">
        <f t="shared" si="1813"/>
        <v>AW$16</v>
      </c>
      <c r="AX1380" s="199" t="str">
        <f t="shared" si="1813"/>
        <v>AX$16</v>
      </c>
      <c r="AY1380" s="199" t="str">
        <f t="shared" ref="AY1380:CD1380" si="1814">AY$20</f>
        <v>AY$16</v>
      </c>
      <c r="AZ1380" s="199" t="str">
        <f t="shared" si="1814"/>
        <v>AZ$16</v>
      </c>
      <c r="BA1380" s="199" t="str">
        <f t="shared" si="1814"/>
        <v>BA$16</v>
      </c>
      <c r="BB1380" s="199" t="str">
        <f t="shared" si="1814"/>
        <v>BB$16</v>
      </c>
      <c r="BC1380" s="199" t="str">
        <f t="shared" si="1814"/>
        <v>BC$16</v>
      </c>
      <c r="BD1380" s="199" t="str">
        <f t="shared" si="1814"/>
        <v>BD$16</v>
      </c>
      <c r="BE1380" s="199" t="str">
        <f t="shared" si="1814"/>
        <v>BE$16</v>
      </c>
      <c r="BF1380" s="199" t="str">
        <f t="shared" si="1814"/>
        <v>BF$16</v>
      </c>
      <c r="BG1380" s="199" t="str">
        <f t="shared" si="1814"/>
        <v>BG$16</v>
      </c>
      <c r="BH1380" s="199" t="str">
        <f t="shared" si="1814"/>
        <v>BH$16</v>
      </c>
      <c r="BI1380" s="199" t="str">
        <f t="shared" si="1814"/>
        <v>BI$16</v>
      </c>
      <c r="BJ1380" s="199" t="str">
        <f t="shared" si="1814"/>
        <v>BJ$16</v>
      </c>
      <c r="BK1380" s="199" t="str">
        <f t="shared" si="1814"/>
        <v>BK$16</v>
      </c>
      <c r="BL1380" s="199" t="str">
        <f t="shared" si="1814"/>
        <v>BL$16</v>
      </c>
      <c r="BM1380" s="199" t="str">
        <f t="shared" si="1814"/>
        <v>BM$16</v>
      </c>
      <c r="BN1380" s="199" t="str">
        <f t="shared" si="1814"/>
        <v>BN$16</v>
      </c>
      <c r="BO1380" s="199" t="str">
        <f t="shared" si="1814"/>
        <v>BO$16</v>
      </c>
      <c r="BP1380" s="199" t="str">
        <f t="shared" si="1814"/>
        <v>BP$16</v>
      </c>
      <c r="BQ1380" s="199" t="str">
        <f t="shared" si="1814"/>
        <v>BQ$16</v>
      </c>
      <c r="BR1380" s="199" t="str">
        <f t="shared" si="1814"/>
        <v>BR$16</v>
      </c>
      <c r="BS1380" s="199" t="str">
        <f t="shared" si="1814"/>
        <v>BS$16</v>
      </c>
      <c r="BT1380" s="199" t="str">
        <f t="shared" si="1814"/>
        <v>BT$16</v>
      </c>
      <c r="BU1380" s="199" t="str">
        <f t="shared" si="1814"/>
        <v>BU$16</v>
      </c>
      <c r="BV1380" s="199" t="str">
        <f t="shared" si="1814"/>
        <v>BV$16</v>
      </c>
      <c r="BW1380" s="199" t="str">
        <f t="shared" si="1814"/>
        <v>BW$16</v>
      </c>
      <c r="BX1380" s="199" t="str">
        <f t="shared" si="1814"/>
        <v>BX$16</v>
      </c>
      <c r="BY1380" s="199" t="str">
        <f t="shared" si="1814"/>
        <v>BY$16</v>
      </c>
      <c r="BZ1380" s="199" t="str">
        <f t="shared" si="1814"/>
        <v>BZ$16</v>
      </c>
      <c r="CA1380" s="199" t="str">
        <f t="shared" si="1814"/>
        <v>CA$16</v>
      </c>
      <c r="CB1380" s="199" t="str">
        <f t="shared" si="1814"/>
        <v>CB$16</v>
      </c>
      <c r="CC1380" s="199" t="str">
        <f t="shared" si="1814"/>
        <v>CC$16</v>
      </c>
      <c r="CD1380" s="199" t="str">
        <f t="shared" si="1814"/>
        <v>CD$16</v>
      </c>
      <c r="CE1380" s="199" t="str">
        <f t="shared" ref="CE1380:CL1380" si="1815">CE$20</f>
        <v>CE$16</v>
      </c>
      <c r="CF1380" s="199" t="str">
        <f t="shared" si="1815"/>
        <v>CF$16</v>
      </c>
      <c r="CG1380" s="199" t="str">
        <f t="shared" si="1815"/>
        <v>CG$16</v>
      </c>
      <c r="CH1380" s="199" t="str">
        <f t="shared" si="1815"/>
        <v>CH$16</v>
      </c>
      <c r="CI1380" s="199" t="str">
        <f t="shared" si="1815"/>
        <v>CI$16</v>
      </c>
      <c r="CJ1380" s="199" t="str">
        <f t="shared" si="1815"/>
        <v>CJ$16</v>
      </c>
      <c r="CK1380" s="199" t="str">
        <f t="shared" si="1815"/>
        <v>CK$16</v>
      </c>
      <c r="CL1380" s="199" t="str">
        <f t="shared" si="1815"/>
        <v>CL$16</v>
      </c>
      <c r="CN1380" s="176"/>
      <c r="CO1380" s="199" t="str">
        <f t="shared" ref="CO1380:DL1380" si="1816">CO$20</f>
        <v>CO$16</v>
      </c>
      <c r="CP1380" s="199" t="str">
        <f t="shared" si="1816"/>
        <v>CP$16</v>
      </c>
      <c r="CQ1380" s="199" t="str">
        <f t="shared" si="1816"/>
        <v>CQ$16</v>
      </c>
      <c r="CR1380" s="199" t="str">
        <f t="shared" si="1816"/>
        <v>CR$16</v>
      </c>
      <c r="CS1380" s="199" t="str">
        <f t="shared" si="1816"/>
        <v>CS$16</v>
      </c>
      <c r="CT1380" s="199" t="str">
        <f t="shared" si="1816"/>
        <v>CT$16</v>
      </c>
      <c r="CU1380" s="199" t="str">
        <f t="shared" si="1816"/>
        <v>CU$16</v>
      </c>
      <c r="CV1380" s="199" t="str">
        <f t="shared" si="1816"/>
        <v>CV$16</v>
      </c>
      <c r="CW1380" s="199" t="str">
        <f t="shared" si="1816"/>
        <v>CW$16</v>
      </c>
      <c r="CX1380" s="199" t="str">
        <f t="shared" si="1816"/>
        <v>CX$16</v>
      </c>
      <c r="CY1380" s="199" t="str">
        <f t="shared" si="1816"/>
        <v>CY$16</v>
      </c>
      <c r="CZ1380" s="199" t="str">
        <f t="shared" si="1816"/>
        <v>CZ$16</v>
      </c>
      <c r="DA1380" s="199" t="str">
        <f t="shared" si="1816"/>
        <v>DA$16</v>
      </c>
      <c r="DB1380" s="199" t="str">
        <f t="shared" si="1816"/>
        <v>DB$16</v>
      </c>
      <c r="DC1380" s="199" t="str">
        <f t="shared" si="1816"/>
        <v>DC$16</v>
      </c>
      <c r="DD1380" s="199" t="str">
        <f t="shared" si="1816"/>
        <v>DD$16</v>
      </c>
      <c r="DE1380" s="199" t="str">
        <f t="shared" si="1816"/>
        <v>DE$16</v>
      </c>
      <c r="DF1380" s="199" t="str">
        <f t="shared" si="1816"/>
        <v>DF$16</v>
      </c>
      <c r="DG1380" s="199" t="str">
        <f t="shared" si="1816"/>
        <v>DG$16</v>
      </c>
      <c r="DH1380" s="199" t="str">
        <f t="shared" si="1816"/>
        <v>DH$16</v>
      </c>
      <c r="DI1380" s="199" t="str">
        <f t="shared" si="1816"/>
        <v>DI$16</v>
      </c>
      <c r="DJ1380" s="199" t="str">
        <f t="shared" si="1816"/>
        <v>DJ$16</v>
      </c>
      <c r="DK1380" s="199" t="str">
        <f t="shared" si="1816"/>
        <v>DK$16</v>
      </c>
      <c r="DL1380" s="199" t="str">
        <f t="shared" si="1816"/>
        <v>DL$16</v>
      </c>
    </row>
    <row r="1381" spans="1:116" x14ac:dyDescent="0.4">
      <c r="A1381" s="174"/>
      <c r="E1381" s="8"/>
      <c r="G1381" s="175" t="s">
        <v>462</v>
      </c>
      <c r="H1381" s="200"/>
      <c r="I1381" s="201"/>
      <c r="J1381" s="201"/>
      <c r="K1381" s="202"/>
      <c r="L1381" s="202"/>
      <c r="M1381" s="202"/>
      <c r="N1381" s="202"/>
      <c r="O1381" s="202"/>
      <c r="P1381" s="202"/>
      <c r="R1381" s="202"/>
      <c r="S1381" s="199" t="str">
        <f t="shared" ref="S1381:AX1381" si="1817">S$21</f>
        <v>S$17</v>
      </c>
      <c r="T1381" s="199" t="str">
        <f t="shared" si="1817"/>
        <v>T$17</v>
      </c>
      <c r="U1381" s="199" t="str">
        <f t="shared" si="1817"/>
        <v>U$17</v>
      </c>
      <c r="V1381" s="199" t="str">
        <f t="shared" si="1817"/>
        <v>V$17</v>
      </c>
      <c r="W1381" s="199" t="str">
        <f t="shared" si="1817"/>
        <v>W$17</v>
      </c>
      <c r="X1381" s="199" t="str">
        <f t="shared" si="1817"/>
        <v>X$17</v>
      </c>
      <c r="Y1381" s="199" t="str">
        <f t="shared" si="1817"/>
        <v>Y$17</v>
      </c>
      <c r="Z1381" s="199" t="str">
        <f t="shared" si="1817"/>
        <v>Z$17</v>
      </c>
      <c r="AA1381" s="199" t="str">
        <f t="shared" si="1817"/>
        <v>AA$17</v>
      </c>
      <c r="AB1381" s="199" t="str">
        <f t="shared" si="1817"/>
        <v>AB$17</v>
      </c>
      <c r="AC1381" s="199" t="str">
        <f t="shared" si="1817"/>
        <v>AC$17</v>
      </c>
      <c r="AD1381" s="199" t="str">
        <f t="shared" si="1817"/>
        <v>AD$17</v>
      </c>
      <c r="AE1381" s="199" t="str">
        <f t="shared" si="1817"/>
        <v>AE$17</v>
      </c>
      <c r="AF1381" s="199" t="str">
        <f t="shared" si="1817"/>
        <v>AF$17</v>
      </c>
      <c r="AG1381" s="199" t="str">
        <f t="shared" si="1817"/>
        <v>AG$17</v>
      </c>
      <c r="AH1381" s="199" t="str">
        <f t="shared" si="1817"/>
        <v>AH$17</v>
      </c>
      <c r="AI1381" s="199" t="str">
        <f t="shared" si="1817"/>
        <v>AI$17</v>
      </c>
      <c r="AJ1381" s="199" t="str">
        <f t="shared" si="1817"/>
        <v>AJ$17</v>
      </c>
      <c r="AK1381" s="199" t="str">
        <f t="shared" si="1817"/>
        <v>AK$17</v>
      </c>
      <c r="AL1381" s="199" t="str">
        <f t="shared" si="1817"/>
        <v>AL$17</v>
      </c>
      <c r="AM1381" s="199" t="str">
        <f t="shared" si="1817"/>
        <v>AM$17</v>
      </c>
      <c r="AN1381" s="199" t="str">
        <f t="shared" si="1817"/>
        <v>AN$17</v>
      </c>
      <c r="AO1381" s="199" t="str">
        <f t="shared" si="1817"/>
        <v>AO$17</v>
      </c>
      <c r="AP1381" s="199" t="str">
        <f t="shared" si="1817"/>
        <v>AP$17</v>
      </c>
      <c r="AQ1381" s="199" t="str">
        <f t="shared" si="1817"/>
        <v>AQ$17</v>
      </c>
      <c r="AR1381" s="199" t="str">
        <f t="shared" si="1817"/>
        <v>AR$17</v>
      </c>
      <c r="AS1381" s="199" t="str">
        <f t="shared" si="1817"/>
        <v>AS$17</v>
      </c>
      <c r="AT1381" s="199" t="str">
        <f t="shared" si="1817"/>
        <v>AT$17</v>
      </c>
      <c r="AU1381" s="199" t="str">
        <f t="shared" si="1817"/>
        <v>AU$17</v>
      </c>
      <c r="AV1381" s="199" t="str">
        <f t="shared" si="1817"/>
        <v>AV$17</v>
      </c>
      <c r="AW1381" s="199" t="str">
        <f t="shared" si="1817"/>
        <v>AW$17</v>
      </c>
      <c r="AX1381" s="199" t="str">
        <f t="shared" si="1817"/>
        <v>AX$17</v>
      </c>
      <c r="AY1381" s="199" t="str">
        <f t="shared" ref="AY1381:CD1381" si="1818">AY$21</f>
        <v>AY$17</v>
      </c>
      <c r="AZ1381" s="199" t="str">
        <f t="shared" si="1818"/>
        <v>AZ$17</v>
      </c>
      <c r="BA1381" s="199" t="str">
        <f t="shared" si="1818"/>
        <v>BA$17</v>
      </c>
      <c r="BB1381" s="199" t="str">
        <f t="shared" si="1818"/>
        <v>BB$17</v>
      </c>
      <c r="BC1381" s="199" t="str">
        <f t="shared" si="1818"/>
        <v>BC$17</v>
      </c>
      <c r="BD1381" s="199" t="str">
        <f t="shared" si="1818"/>
        <v>BD$17</v>
      </c>
      <c r="BE1381" s="199" t="str">
        <f t="shared" si="1818"/>
        <v>BE$17</v>
      </c>
      <c r="BF1381" s="199" t="str">
        <f t="shared" si="1818"/>
        <v>BF$17</v>
      </c>
      <c r="BG1381" s="199" t="str">
        <f t="shared" si="1818"/>
        <v>BG$17</v>
      </c>
      <c r="BH1381" s="199" t="str">
        <f t="shared" si="1818"/>
        <v>BH$17</v>
      </c>
      <c r="BI1381" s="199" t="str">
        <f t="shared" si="1818"/>
        <v>BI$17</v>
      </c>
      <c r="BJ1381" s="199" t="str">
        <f t="shared" si="1818"/>
        <v>BJ$17</v>
      </c>
      <c r="BK1381" s="199" t="str">
        <f t="shared" si="1818"/>
        <v>BK$17</v>
      </c>
      <c r="BL1381" s="199" t="str">
        <f t="shared" si="1818"/>
        <v>BL$17</v>
      </c>
      <c r="BM1381" s="199" t="str">
        <f t="shared" si="1818"/>
        <v>BM$17</v>
      </c>
      <c r="BN1381" s="199" t="str">
        <f t="shared" si="1818"/>
        <v>BN$17</v>
      </c>
      <c r="BO1381" s="199" t="str">
        <f t="shared" si="1818"/>
        <v>BO$17</v>
      </c>
      <c r="BP1381" s="199" t="str">
        <f t="shared" si="1818"/>
        <v>BP$17</v>
      </c>
      <c r="BQ1381" s="199" t="str">
        <f t="shared" si="1818"/>
        <v>BQ$17</v>
      </c>
      <c r="BR1381" s="199" t="str">
        <f t="shared" si="1818"/>
        <v>BR$17</v>
      </c>
      <c r="BS1381" s="199" t="str">
        <f t="shared" si="1818"/>
        <v>BS$17</v>
      </c>
      <c r="BT1381" s="199" t="str">
        <f t="shared" si="1818"/>
        <v>BT$17</v>
      </c>
      <c r="BU1381" s="199" t="str">
        <f t="shared" si="1818"/>
        <v>BU$17</v>
      </c>
      <c r="BV1381" s="199" t="str">
        <f t="shared" si="1818"/>
        <v>BV$17</v>
      </c>
      <c r="BW1381" s="199" t="str">
        <f t="shared" si="1818"/>
        <v>BW$17</v>
      </c>
      <c r="BX1381" s="199" t="str">
        <f t="shared" si="1818"/>
        <v>BX$17</v>
      </c>
      <c r="BY1381" s="199" t="str">
        <f t="shared" si="1818"/>
        <v>BY$17</v>
      </c>
      <c r="BZ1381" s="199" t="str">
        <f t="shared" si="1818"/>
        <v>BZ$17</v>
      </c>
      <c r="CA1381" s="199" t="str">
        <f t="shared" si="1818"/>
        <v>CA$17</v>
      </c>
      <c r="CB1381" s="199" t="str">
        <f t="shared" si="1818"/>
        <v>CB$17</v>
      </c>
      <c r="CC1381" s="199" t="str">
        <f t="shared" si="1818"/>
        <v>CC$17</v>
      </c>
      <c r="CD1381" s="199" t="str">
        <f t="shared" si="1818"/>
        <v>CD$17</v>
      </c>
      <c r="CE1381" s="199" t="str">
        <f t="shared" ref="CE1381:CL1381" si="1819">CE$21</f>
        <v>CE$17</v>
      </c>
      <c r="CF1381" s="199" t="str">
        <f t="shared" si="1819"/>
        <v>CF$17</v>
      </c>
      <c r="CG1381" s="199" t="str">
        <f t="shared" si="1819"/>
        <v>CG$17</v>
      </c>
      <c r="CH1381" s="199" t="str">
        <f t="shared" si="1819"/>
        <v>CH$17</v>
      </c>
      <c r="CI1381" s="199" t="str">
        <f t="shared" si="1819"/>
        <v>CI$17</v>
      </c>
      <c r="CJ1381" s="199" t="str">
        <f t="shared" si="1819"/>
        <v>CJ$17</v>
      </c>
      <c r="CK1381" s="199" t="str">
        <f t="shared" si="1819"/>
        <v>CK$17</v>
      </c>
      <c r="CL1381" s="199" t="str">
        <f t="shared" si="1819"/>
        <v>CL$17</v>
      </c>
      <c r="CN1381" s="201"/>
      <c r="CO1381" s="199" t="str">
        <f t="shared" ref="CO1381:DL1381" si="1820">CO$21</f>
        <v>CO$17</v>
      </c>
      <c r="CP1381" s="199" t="str">
        <f t="shared" si="1820"/>
        <v>CP$17</v>
      </c>
      <c r="CQ1381" s="199" t="str">
        <f t="shared" si="1820"/>
        <v>CQ$17</v>
      </c>
      <c r="CR1381" s="199" t="str">
        <f t="shared" si="1820"/>
        <v>CR$17</v>
      </c>
      <c r="CS1381" s="199" t="str">
        <f t="shared" si="1820"/>
        <v>CS$17</v>
      </c>
      <c r="CT1381" s="199" t="str">
        <f t="shared" si="1820"/>
        <v>CT$17</v>
      </c>
      <c r="CU1381" s="199" t="str">
        <f t="shared" si="1820"/>
        <v>CU$17</v>
      </c>
      <c r="CV1381" s="199" t="str">
        <f t="shared" si="1820"/>
        <v>CV$17</v>
      </c>
      <c r="CW1381" s="199" t="str">
        <f t="shared" si="1820"/>
        <v>CW$17</v>
      </c>
      <c r="CX1381" s="199" t="str">
        <f t="shared" si="1820"/>
        <v>CX$17</v>
      </c>
      <c r="CY1381" s="199" t="str">
        <f t="shared" si="1820"/>
        <v>CY$17</v>
      </c>
      <c r="CZ1381" s="199" t="str">
        <f t="shared" si="1820"/>
        <v>CZ$17</v>
      </c>
      <c r="DA1381" s="199" t="str">
        <f t="shared" si="1820"/>
        <v>DA$17</v>
      </c>
      <c r="DB1381" s="199" t="str">
        <f t="shared" si="1820"/>
        <v>DB$17</v>
      </c>
      <c r="DC1381" s="199" t="str">
        <f t="shared" si="1820"/>
        <v>DC$17</v>
      </c>
      <c r="DD1381" s="199" t="str">
        <f t="shared" si="1820"/>
        <v>DD$17</v>
      </c>
      <c r="DE1381" s="199" t="str">
        <f t="shared" si="1820"/>
        <v>DE$17</v>
      </c>
      <c r="DF1381" s="199" t="str">
        <f t="shared" si="1820"/>
        <v>DF$17</v>
      </c>
      <c r="DG1381" s="199" t="str">
        <f t="shared" si="1820"/>
        <v>DG$17</v>
      </c>
      <c r="DH1381" s="199" t="str">
        <f t="shared" si="1820"/>
        <v>DH$17</v>
      </c>
      <c r="DI1381" s="199" t="str">
        <f t="shared" si="1820"/>
        <v>DI$17</v>
      </c>
      <c r="DJ1381" s="199" t="str">
        <f t="shared" si="1820"/>
        <v>DJ$17</v>
      </c>
      <c r="DK1381" s="199" t="str">
        <f t="shared" si="1820"/>
        <v>DK$17</v>
      </c>
      <c r="DL1381" s="199" t="str">
        <f t="shared" si="1820"/>
        <v>DL$17</v>
      </c>
    </row>
    <row r="1382" spans="1:116" x14ac:dyDescent="0.4">
      <c r="A1382" s="174"/>
      <c r="E1382" s="8"/>
      <c r="G1382" s="175" t="s">
        <v>491</v>
      </c>
      <c r="H1382" s="200"/>
      <c r="I1382" s="201"/>
      <c r="J1382" s="201"/>
      <c r="K1382" s="202"/>
      <c r="L1382" s="202"/>
      <c r="M1382" s="202"/>
      <c r="N1382" s="202"/>
      <c r="O1382" s="202"/>
      <c r="P1382" s="202"/>
      <c r="R1382" s="202"/>
      <c r="S1382" s="190"/>
      <c r="T1382" s="190"/>
      <c r="U1382" s="190"/>
      <c r="V1382" s="190"/>
      <c r="W1382" s="190"/>
      <c r="X1382" s="190"/>
      <c r="Y1382" s="190"/>
      <c r="Z1382" s="190"/>
      <c r="AA1382" s="190"/>
      <c r="AB1382" s="190"/>
      <c r="AC1382" s="190"/>
      <c r="AD1382" s="190"/>
      <c r="AE1382" s="190"/>
      <c r="AF1382" s="190"/>
      <c r="AG1382" s="190"/>
      <c r="AH1382" s="190"/>
      <c r="AI1382" s="190"/>
      <c r="AJ1382" s="190"/>
      <c r="AK1382" s="190"/>
      <c r="AL1382" s="190"/>
      <c r="AM1382" s="190"/>
      <c r="AN1382" s="190"/>
      <c r="AO1382" s="190"/>
      <c r="AP1382" s="190"/>
      <c r="AQ1382" s="190"/>
      <c r="AR1382" s="190"/>
      <c r="AS1382" s="190"/>
      <c r="AT1382" s="190"/>
      <c r="AU1382" s="190"/>
      <c r="AV1382" s="190"/>
      <c r="AW1382" s="190"/>
      <c r="AX1382" s="190"/>
      <c r="AY1382" s="190"/>
      <c r="AZ1382" s="190"/>
      <c r="BA1382" s="190"/>
      <c r="BB1382" s="190"/>
      <c r="BC1382" s="190"/>
      <c r="BD1382" s="190"/>
      <c r="BE1382" s="190"/>
      <c r="BF1382" s="190"/>
      <c r="BG1382" s="190"/>
      <c r="BH1382" s="190"/>
      <c r="BI1382" s="190"/>
      <c r="BJ1382" s="190"/>
      <c r="BK1382" s="190"/>
      <c r="BL1382" s="190"/>
      <c r="BM1382" s="190"/>
      <c r="BN1382" s="190"/>
      <c r="BO1382" s="190"/>
      <c r="BP1382" s="190"/>
      <c r="BQ1382" s="190"/>
      <c r="BR1382" s="190"/>
      <c r="BS1382" s="190"/>
      <c r="BT1382" s="190"/>
      <c r="BU1382" s="190"/>
      <c r="BV1382" s="190"/>
      <c r="BW1382" s="190"/>
      <c r="BX1382" s="190"/>
      <c r="BY1382" s="190"/>
      <c r="BZ1382" s="190"/>
      <c r="CA1382" s="190"/>
      <c r="CB1382" s="190"/>
      <c r="CC1382" s="190"/>
      <c r="CD1382" s="190"/>
      <c r="CE1382" s="190"/>
      <c r="CF1382" s="190"/>
      <c r="CG1382" s="190"/>
      <c r="CH1382" s="190"/>
      <c r="CI1382" s="190"/>
      <c r="CJ1382" s="190"/>
      <c r="CK1382" s="190"/>
      <c r="CL1382" s="190"/>
      <c r="CN1382" s="201"/>
      <c r="CO1382" s="190"/>
      <c r="CP1382" s="190"/>
      <c r="CQ1382" s="190"/>
      <c r="CR1382" s="190"/>
      <c r="CS1382" s="190"/>
      <c r="CT1382" s="190"/>
      <c r="CU1382" s="190"/>
      <c r="CV1382" s="190"/>
      <c r="CW1382" s="190"/>
      <c r="CX1382" s="190"/>
      <c r="CY1382" s="190"/>
      <c r="CZ1382" s="190"/>
      <c r="DA1382" s="190"/>
      <c r="DB1382" s="190"/>
      <c r="DC1382" s="190"/>
      <c r="DD1382" s="190"/>
      <c r="DE1382" s="190"/>
      <c r="DF1382" s="190"/>
      <c r="DG1382" s="190"/>
      <c r="DH1382" s="190"/>
      <c r="DI1382" s="190"/>
      <c r="DJ1382" s="190"/>
      <c r="DK1382" s="190"/>
      <c r="DL1382" s="190"/>
    </row>
    <row r="1383" spans="1:116" x14ac:dyDescent="0.4">
      <c r="A1383" s="174"/>
      <c r="E1383" s="8"/>
      <c r="G1383" s="175" t="s">
        <v>505</v>
      </c>
      <c r="H1383" s="200"/>
      <c r="I1383" s="201"/>
      <c r="J1383" s="201"/>
      <c r="K1383" s="202"/>
      <c r="L1383" s="202"/>
      <c r="M1383" s="202"/>
      <c r="N1383" s="202"/>
      <c r="O1383" s="202"/>
      <c r="P1383" s="202"/>
      <c r="R1383" s="202"/>
      <c r="S1383" s="190"/>
      <c r="T1383" s="190"/>
      <c r="U1383" s="190"/>
      <c r="V1383" s="190"/>
      <c r="W1383" s="190"/>
      <c r="X1383" s="190"/>
      <c r="Y1383" s="190"/>
      <c r="Z1383" s="190"/>
      <c r="AA1383" s="190"/>
      <c r="AB1383" s="190"/>
      <c r="AC1383" s="190"/>
      <c r="AD1383" s="190"/>
      <c r="AE1383" s="190"/>
      <c r="AF1383" s="190"/>
      <c r="AG1383" s="190"/>
      <c r="AH1383" s="190"/>
      <c r="AI1383" s="190"/>
      <c r="AJ1383" s="190"/>
      <c r="AK1383" s="190"/>
      <c r="AL1383" s="190"/>
      <c r="AM1383" s="190"/>
      <c r="AN1383" s="190"/>
      <c r="AO1383" s="190"/>
      <c r="AP1383" s="190"/>
      <c r="AQ1383" s="190"/>
      <c r="AR1383" s="190"/>
      <c r="AS1383" s="190"/>
      <c r="AT1383" s="190"/>
      <c r="AU1383" s="190"/>
      <c r="AV1383" s="190"/>
      <c r="AW1383" s="190"/>
      <c r="AX1383" s="190"/>
      <c r="AY1383" s="190"/>
      <c r="AZ1383" s="190"/>
      <c r="BA1383" s="190"/>
      <c r="BB1383" s="190"/>
      <c r="BC1383" s="190"/>
      <c r="BD1383" s="190"/>
      <c r="BE1383" s="190"/>
      <c r="BF1383" s="190"/>
      <c r="BG1383" s="190"/>
      <c r="BH1383" s="190"/>
      <c r="BI1383" s="190"/>
      <c r="BJ1383" s="190"/>
      <c r="BK1383" s="190"/>
      <c r="BL1383" s="190"/>
      <c r="BM1383" s="190"/>
      <c r="BN1383" s="190"/>
      <c r="BO1383" s="190"/>
      <c r="BP1383" s="190"/>
      <c r="BQ1383" s="190"/>
      <c r="BR1383" s="190"/>
      <c r="BS1383" s="190"/>
      <c r="BT1383" s="190"/>
      <c r="BU1383" s="190"/>
      <c r="BV1383" s="190"/>
      <c r="BW1383" s="190"/>
      <c r="BX1383" s="190"/>
      <c r="BY1383" s="190"/>
      <c r="BZ1383" s="190"/>
      <c r="CA1383" s="190"/>
      <c r="CB1383" s="190"/>
      <c r="CC1383" s="190"/>
      <c r="CD1383" s="190"/>
      <c r="CE1383" s="190"/>
      <c r="CF1383" s="190"/>
      <c r="CG1383" s="190"/>
      <c r="CH1383" s="190"/>
      <c r="CI1383" s="190"/>
      <c r="CJ1383" s="190"/>
      <c r="CK1383" s="190"/>
      <c r="CL1383" s="190"/>
      <c r="CN1383" s="201"/>
      <c r="CO1383" s="190"/>
      <c r="CP1383" s="190"/>
      <c r="CQ1383" s="190"/>
      <c r="CR1383" s="190"/>
      <c r="CS1383" s="190"/>
      <c r="CT1383" s="190"/>
      <c r="CU1383" s="190"/>
      <c r="CV1383" s="190"/>
      <c r="CW1383" s="190"/>
      <c r="CX1383" s="190"/>
      <c r="CY1383" s="190"/>
      <c r="CZ1383" s="190"/>
      <c r="DA1383" s="190"/>
      <c r="DB1383" s="190"/>
      <c r="DC1383" s="190"/>
      <c r="DD1383" s="190"/>
      <c r="DE1383" s="190"/>
      <c r="DF1383" s="190"/>
      <c r="DG1383" s="190"/>
      <c r="DH1383" s="190"/>
      <c r="DI1383" s="190"/>
      <c r="DJ1383" s="190"/>
      <c r="DK1383" s="190"/>
      <c r="DL1383" s="190"/>
    </row>
    <row r="1384" spans="1:116" x14ac:dyDescent="0.4">
      <c r="A1384" s="174"/>
      <c r="E1384" s="8"/>
      <c r="G1384" s="175" t="s">
        <v>463</v>
      </c>
      <c r="H1384" s="200"/>
      <c r="I1384" s="201"/>
      <c r="J1384" s="201"/>
      <c r="K1384" s="202"/>
      <c r="L1384" s="202"/>
      <c r="M1384" s="202"/>
      <c r="N1384" s="202"/>
      <c r="O1384" s="202"/>
      <c r="P1384" s="202"/>
      <c r="R1384" s="202"/>
      <c r="S1384" s="190" t="str">
        <f t="shared" ref="S1384:AX1384" si="1821">S$22</f>
        <v>S$18</v>
      </c>
      <c r="T1384" s="190" t="str">
        <f t="shared" si="1821"/>
        <v>T$18</v>
      </c>
      <c r="U1384" s="190" t="str">
        <f t="shared" si="1821"/>
        <v>U$18</v>
      </c>
      <c r="V1384" s="190" t="str">
        <f t="shared" si="1821"/>
        <v>V$18</v>
      </c>
      <c r="W1384" s="190" t="str">
        <f t="shared" si="1821"/>
        <v>W$18</v>
      </c>
      <c r="X1384" s="190" t="str">
        <f t="shared" si="1821"/>
        <v>X$18</v>
      </c>
      <c r="Y1384" s="190" t="str">
        <f t="shared" si="1821"/>
        <v>Y$18</v>
      </c>
      <c r="Z1384" s="190" t="str">
        <f t="shared" si="1821"/>
        <v>Z$18</v>
      </c>
      <c r="AA1384" s="190" t="str">
        <f t="shared" si="1821"/>
        <v>AA$18</v>
      </c>
      <c r="AB1384" s="190" t="str">
        <f t="shared" si="1821"/>
        <v>AB$18</v>
      </c>
      <c r="AC1384" s="190" t="str">
        <f t="shared" si="1821"/>
        <v>AC$18</v>
      </c>
      <c r="AD1384" s="190" t="str">
        <f t="shared" si="1821"/>
        <v>AD$18</v>
      </c>
      <c r="AE1384" s="190" t="str">
        <f t="shared" si="1821"/>
        <v>AE$18</v>
      </c>
      <c r="AF1384" s="190" t="str">
        <f t="shared" si="1821"/>
        <v>AF$18</v>
      </c>
      <c r="AG1384" s="190" t="str">
        <f t="shared" si="1821"/>
        <v>AG$18</v>
      </c>
      <c r="AH1384" s="190" t="str">
        <f t="shared" si="1821"/>
        <v>AH$18</v>
      </c>
      <c r="AI1384" s="190" t="str">
        <f t="shared" si="1821"/>
        <v>AI$18</v>
      </c>
      <c r="AJ1384" s="190" t="str">
        <f t="shared" si="1821"/>
        <v>AJ$18</v>
      </c>
      <c r="AK1384" s="190" t="str">
        <f t="shared" si="1821"/>
        <v>AK$18</v>
      </c>
      <c r="AL1384" s="190" t="str">
        <f t="shared" si="1821"/>
        <v>AL$18</v>
      </c>
      <c r="AM1384" s="190" t="str">
        <f t="shared" si="1821"/>
        <v>AM$18</v>
      </c>
      <c r="AN1384" s="190" t="str">
        <f t="shared" si="1821"/>
        <v>AN$18</v>
      </c>
      <c r="AO1384" s="190" t="str">
        <f t="shared" si="1821"/>
        <v>AO$18</v>
      </c>
      <c r="AP1384" s="190" t="str">
        <f t="shared" si="1821"/>
        <v>AP$18</v>
      </c>
      <c r="AQ1384" s="190" t="str">
        <f t="shared" si="1821"/>
        <v>AQ$18</v>
      </c>
      <c r="AR1384" s="190" t="str">
        <f t="shared" si="1821"/>
        <v>AR$18</v>
      </c>
      <c r="AS1384" s="190" t="str">
        <f t="shared" si="1821"/>
        <v>AS$18</v>
      </c>
      <c r="AT1384" s="190" t="str">
        <f t="shared" si="1821"/>
        <v>AT$18</v>
      </c>
      <c r="AU1384" s="190" t="str">
        <f t="shared" si="1821"/>
        <v>AU$18</v>
      </c>
      <c r="AV1384" s="190" t="str">
        <f t="shared" si="1821"/>
        <v>AV$18</v>
      </c>
      <c r="AW1384" s="190" t="str">
        <f t="shared" si="1821"/>
        <v>AW$18</v>
      </c>
      <c r="AX1384" s="190" t="str">
        <f t="shared" si="1821"/>
        <v>AX$18</v>
      </c>
      <c r="AY1384" s="190" t="str">
        <f t="shared" ref="AY1384:CD1384" si="1822">AY$22</f>
        <v>AY$18</v>
      </c>
      <c r="AZ1384" s="190" t="str">
        <f t="shared" si="1822"/>
        <v>AZ$18</v>
      </c>
      <c r="BA1384" s="190" t="str">
        <f t="shared" si="1822"/>
        <v>BA$18</v>
      </c>
      <c r="BB1384" s="190" t="str">
        <f t="shared" si="1822"/>
        <v>BB$18</v>
      </c>
      <c r="BC1384" s="190" t="str">
        <f t="shared" si="1822"/>
        <v>BC$18</v>
      </c>
      <c r="BD1384" s="190" t="str">
        <f t="shared" si="1822"/>
        <v>BD$18</v>
      </c>
      <c r="BE1384" s="190" t="str">
        <f t="shared" si="1822"/>
        <v>BE$18</v>
      </c>
      <c r="BF1384" s="190" t="str">
        <f t="shared" si="1822"/>
        <v>BF$18</v>
      </c>
      <c r="BG1384" s="190" t="str">
        <f t="shared" si="1822"/>
        <v>BG$18</v>
      </c>
      <c r="BH1384" s="190" t="str">
        <f t="shared" si="1822"/>
        <v>BH$18</v>
      </c>
      <c r="BI1384" s="190" t="str">
        <f t="shared" si="1822"/>
        <v>BI$18</v>
      </c>
      <c r="BJ1384" s="190" t="str">
        <f t="shared" si="1822"/>
        <v>BJ$18</v>
      </c>
      <c r="BK1384" s="190" t="str">
        <f t="shared" si="1822"/>
        <v>BK$18</v>
      </c>
      <c r="BL1384" s="190" t="str">
        <f t="shared" si="1822"/>
        <v>BL$18</v>
      </c>
      <c r="BM1384" s="190" t="str">
        <f t="shared" si="1822"/>
        <v>BM$18</v>
      </c>
      <c r="BN1384" s="190" t="str">
        <f t="shared" si="1822"/>
        <v>BN$18</v>
      </c>
      <c r="BO1384" s="190" t="str">
        <f t="shared" si="1822"/>
        <v>BO$18</v>
      </c>
      <c r="BP1384" s="190" t="str">
        <f t="shared" si="1822"/>
        <v>BP$18</v>
      </c>
      <c r="BQ1384" s="190" t="str">
        <f t="shared" si="1822"/>
        <v>BQ$18</v>
      </c>
      <c r="BR1384" s="190" t="str">
        <f t="shared" si="1822"/>
        <v>BR$18</v>
      </c>
      <c r="BS1384" s="190" t="str">
        <f t="shared" si="1822"/>
        <v>BS$18</v>
      </c>
      <c r="BT1384" s="190" t="str">
        <f t="shared" si="1822"/>
        <v>BT$18</v>
      </c>
      <c r="BU1384" s="190" t="str">
        <f t="shared" si="1822"/>
        <v>BU$18</v>
      </c>
      <c r="BV1384" s="190" t="str">
        <f t="shared" si="1822"/>
        <v>BV$18</v>
      </c>
      <c r="BW1384" s="190" t="str">
        <f t="shared" si="1822"/>
        <v>BW$18</v>
      </c>
      <c r="BX1384" s="190" t="str">
        <f t="shared" si="1822"/>
        <v>BX$18</v>
      </c>
      <c r="BY1384" s="190" t="str">
        <f t="shared" si="1822"/>
        <v>BY$18</v>
      </c>
      <c r="BZ1384" s="190" t="str">
        <f t="shared" si="1822"/>
        <v>BZ$18</v>
      </c>
      <c r="CA1384" s="190" t="str">
        <f t="shared" si="1822"/>
        <v>CA$18</v>
      </c>
      <c r="CB1384" s="190" t="str">
        <f t="shared" si="1822"/>
        <v>CB$18</v>
      </c>
      <c r="CC1384" s="190" t="str">
        <f t="shared" si="1822"/>
        <v>CC$18</v>
      </c>
      <c r="CD1384" s="190" t="str">
        <f t="shared" si="1822"/>
        <v>CD$18</v>
      </c>
      <c r="CE1384" s="190" t="str">
        <f t="shared" ref="CE1384:CL1384" si="1823">CE$22</f>
        <v>CE$18</v>
      </c>
      <c r="CF1384" s="190" t="str">
        <f t="shared" si="1823"/>
        <v>CF$18</v>
      </c>
      <c r="CG1384" s="190" t="str">
        <f t="shared" si="1823"/>
        <v>CG$18</v>
      </c>
      <c r="CH1384" s="190" t="str">
        <f t="shared" si="1823"/>
        <v>CH$18</v>
      </c>
      <c r="CI1384" s="190" t="str">
        <f t="shared" si="1823"/>
        <v>CI$18</v>
      </c>
      <c r="CJ1384" s="190" t="str">
        <f t="shared" si="1823"/>
        <v>CJ$18</v>
      </c>
      <c r="CK1384" s="190" t="str">
        <f t="shared" si="1823"/>
        <v>CK$18</v>
      </c>
      <c r="CL1384" s="190" t="str">
        <f t="shared" si="1823"/>
        <v>CL$18</v>
      </c>
      <c r="CN1384" s="201"/>
      <c r="CO1384" s="190" t="str">
        <f t="shared" ref="CO1384:DL1384" si="1824">CO$22</f>
        <v>CO$18</v>
      </c>
      <c r="CP1384" s="190" t="str">
        <f t="shared" si="1824"/>
        <v>CP$18</v>
      </c>
      <c r="CQ1384" s="190" t="str">
        <f t="shared" si="1824"/>
        <v>CQ$18</v>
      </c>
      <c r="CR1384" s="190" t="str">
        <f t="shared" si="1824"/>
        <v>CR$18</v>
      </c>
      <c r="CS1384" s="190" t="str">
        <f t="shared" si="1824"/>
        <v>CS$18</v>
      </c>
      <c r="CT1384" s="190" t="str">
        <f t="shared" si="1824"/>
        <v>CT$18</v>
      </c>
      <c r="CU1384" s="190" t="str">
        <f t="shared" si="1824"/>
        <v>CU$18</v>
      </c>
      <c r="CV1384" s="190" t="str">
        <f t="shared" si="1824"/>
        <v>CV$18</v>
      </c>
      <c r="CW1384" s="190" t="str">
        <f t="shared" si="1824"/>
        <v>CW$18</v>
      </c>
      <c r="CX1384" s="190" t="str">
        <f t="shared" si="1824"/>
        <v>CX$18</v>
      </c>
      <c r="CY1384" s="190" t="str">
        <f t="shared" si="1824"/>
        <v>CY$18</v>
      </c>
      <c r="CZ1384" s="190" t="str">
        <f t="shared" si="1824"/>
        <v>CZ$18</v>
      </c>
      <c r="DA1384" s="190" t="str">
        <f t="shared" si="1824"/>
        <v>DA$18</v>
      </c>
      <c r="DB1384" s="190" t="str">
        <f t="shared" si="1824"/>
        <v>DB$18</v>
      </c>
      <c r="DC1384" s="190" t="str">
        <f t="shared" si="1824"/>
        <v>DC$18</v>
      </c>
      <c r="DD1384" s="190" t="str">
        <f t="shared" si="1824"/>
        <v>DD$18</v>
      </c>
      <c r="DE1384" s="190" t="str">
        <f t="shared" si="1824"/>
        <v>DE$18</v>
      </c>
      <c r="DF1384" s="190" t="str">
        <f t="shared" si="1824"/>
        <v>DF$18</v>
      </c>
      <c r="DG1384" s="190" t="str">
        <f t="shared" si="1824"/>
        <v>DG$18</v>
      </c>
      <c r="DH1384" s="190" t="str">
        <f t="shared" si="1824"/>
        <v>DH$18</v>
      </c>
      <c r="DI1384" s="190" t="str">
        <f t="shared" si="1824"/>
        <v>DI$18</v>
      </c>
      <c r="DJ1384" s="190" t="str">
        <f t="shared" si="1824"/>
        <v>DJ$18</v>
      </c>
      <c r="DK1384" s="190" t="str">
        <f t="shared" si="1824"/>
        <v>DK$18</v>
      </c>
      <c r="DL1384" s="190" t="str">
        <f t="shared" si="1824"/>
        <v>DL$18</v>
      </c>
    </row>
    <row r="1385" spans="1:116" x14ac:dyDescent="0.4">
      <c r="A1385" s="174"/>
      <c r="E1385" s="8"/>
      <c r="G1385" s="175" t="s">
        <v>464</v>
      </c>
      <c r="H1385" s="200"/>
      <c r="I1385" s="201"/>
      <c r="J1385" s="201"/>
      <c r="K1385" s="202"/>
      <c r="L1385" s="202"/>
      <c r="M1385" s="202"/>
      <c r="N1385" s="202"/>
      <c r="O1385" s="202"/>
      <c r="P1385" s="202"/>
      <c r="R1385" s="202"/>
      <c r="S1385" s="190" t="str">
        <f t="shared" ref="S1385:AX1385" si="1825">S$23</f>
        <v>S$19</v>
      </c>
      <c r="T1385" s="190" t="str">
        <f t="shared" si="1825"/>
        <v>T$19</v>
      </c>
      <c r="U1385" s="190" t="str">
        <f t="shared" si="1825"/>
        <v>U$19</v>
      </c>
      <c r="V1385" s="190" t="str">
        <f t="shared" si="1825"/>
        <v>V$19</v>
      </c>
      <c r="W1385" s="190" t="str">
        <f t="shared" si="1825"/>
        <v>W$19</v>
      </c>
      <c r="X1385" s="190" t="str">
        <f t="shared" si="1825"/>
        <v>X$19</v>
      </c>
      <c r="Y1385" s="190" t="str">
        <f t="shared" si="1825"/>
        <v>Y$19</v>
      </c>
      <c r="Z1385" s="190" t="str">
        <f t="shared" si="1825"/>
        <v>Z$19</v>
      </c>
      <c r="AA1385" s="190" t="str">
        <f t="shared" si="1825"/>
        <v>AA$19</v>
      </c>
      <c r="AB1385" s="190" t="str">
        <f t="shared" si="1825"/>
        <v>AB$19</v>
      </c>
      <c r="AC1385" s="190" t="str">
        <f t="shared" si="1825"/>
        <v>AC$19</v>
      </c>
      <c r="AD1385" s="190" t="str">
        <f t="shared" si="1825"/>
        <v>AD$19</v>
      </c>
      <c r="AE1385" s="190" t="str">
        <f t="shared" si="1825"/>
        <v>AE$19</v>
      </c>
      <c r="AF1385" s="190" t="str">
        <f t="shared" si="1825"/>
        <v>AF$19</v>
      </c>
      <c r="AG1385" s="190" t="str">
        <f t="shared" si="1825"/>
        <v>AG$19</v>
      </c>
      <c r="AH1385" s="190" t="str">
        <f t="shared" si="1825"/>
        <v>AH$19</v>
      </c>
      <c r="AI1385" s="190" t="str">
        <f t="shared" si="1825"/>
        <v>AI$19</v>
      </c>
      <c r="AJ1385" s="190" t="str">
        <f t="shared" si="1825"/>
        <v>AJ$19</v>
      </c>
      <c r="AK1385" s="190" t="str">
        <f t="shared" si="1825"/>
        <v>AK$19</v>
      </c>
      <c r="AL1385" s="190" t="str">
        <f t="shared" si="1825"/>
        <v>AL$19</v>
      </c>
      <c r="AM1385" s="190" t="str">
        <f t="shared" si="1825"/>
        <v>AM$19</v>
      </c>
      <c r="AN1385" s="190" t="str">
        <f t="shared" si="1825"/>
        <v>AN$19</v>
      </c>
      <c r="AO1385" s="190" t="str">
        <f t="shared" si="1825"/>
        <v>AO$19</v>
      </c>
      <c r="AP1385" s="190" t="str">
        <f t="shared" si="1825"/>
        <v>AP$19</v>
      </c>
      <c r="AQ1385" s="190" t="str">
        <f t="shared" si="1825"/>
        <v>AQ$19</v>
      </c>
      <c r="AR1385" s="190" t="str">
        <f t="shared" si="1825"/>
        <v>AR$19</v>
      </c>
      <c r="AS1385" s="190" t="str">
        <f t="shared" si="1825"/>
        <v>AS$19</v>
      </c>
      <c r="AT1385" s="190" t="str">
        <f t="shared" si="1825"/>
        <v>AT$19</v>
      </c>
      <c r="AU1385" s="190" t="str">
        <f t="shared" si="1825"/>
        <v>AU$19</v>
      </c>
      <c r="AV1385" s="190" t="str">
        <f t="shared" si="1825"/>
        <v>AV$19</v>
      </c>
      <c r="AW1385" s="190" t="str">
        <f t="shared" si="1825"/>
        <v>AW$19</v>
      </c>
      <c r="AX1385" s="190" t="str">
        <f t="shared" si="1825"/>
        <v>AX$19</v>
      </c>
      <c r="AY1385" s="190" t="str">
        <f t="shared" ref="AY1385:CD1385" si="1826">AY$23</f>
        <v>AY$19</v>
      </c>
      <c r="AZ1385" s="190" t="str">
        <f t="shared" si="1826"/>
        <v>AZ$19</v>
      </c>
      <c r="BA1385" s="190" t="str">
        <f t="shared" si="1826"/>
        <v>BA$19</v>
      </c>
      <c r="BB1385" s="190" t="str">
        <f t="shared" si="1826"/>
        <v>BB$19</v>
      </c>
      <c r="BC1385" s="190" t="str">
        <f t="shared" si="1826"/>
        <v>BC$19</v>
      </c>
      <c r="BD1385" s="190" t="str">
        <f t="shared" si="1826"/>
        <v>BD$19</v>
      </c>
      <c r="BE1385" s="190" t="str">
        <f t="shared" si="1826"/>
        <v>BE$19</v>
      </c>
      <c r="BF1385" s="190" t="str">
        <f t="shared" si="1826"/>
        <v>BF$19</v>
      </c>
      <c r="BG1385" s="190" t="str">
        <f t="shared" si="1826"/>
        <v>BG$19</v>
      </c>
      <c r="BH1385" s="190" t="str">
        <f t="shared" si="1826"/>
        <v>BH$19</v>
      </c>
      <c r="BI1385" s="190" t="str">
        <f t="shared" si="1826"/>
        <v>BI$19</v>
      </c>
      <c r="BJ1385" s="190" t="str">
        <f t="shared" si="1826"/>
        <v>BJ$19</v>
      </c>
      <c r="BK1385" s="190" t="str">
        <f t="shared" si="1826"/>
        <v>BK$19</v>
      </c>
      <c r="BL1385" s="190" t="str">
        <f t="shared" si="1826"/>
        <v>BL$19</v>
      </c>
      <c r="BM1385" s="190" t="str">
        <f t="shared" si="1826"/>
        <v>BM$19</v>
      </c>
      <c r="BN1385" s="190" t="str">
        <f t="shared" si="1826"/>
        <v>BN$19</v>
      </c>
      <c r="BO1385" s="190" t="str">
        <f t="shared" si="1826"/>
        <v>BO$19</v>
      </c>
      <c r="BP1385" s="190" t="str">
        <f t="shared" si="1826"/>
        <v>BP$19</v>
      </c>
      <c r="BQ1385" s="190" t="str">
        <f t="shared" si="1826"/>
        <v>BQ$19</v>
      </c>
      <c r="BR1385" s="190" t="str">
        <f t="shared" si="1826"/>
        <v>BR$19</v>
      </c>
      <c r="BS1385" s="190" t="str">
        <f t="shared" si="1826"/>
        <v>BS$19</v>
      </c>
      <c r="BT1385" s="190" t="str">
        <f t="shared" si="1826"/>
        <v>BT$19</v>
      </c>
      <c r="BU1385" s="190" t="str">
        <f t="shared" si="1826"/>
        <v>BU$19</v>
      </c>
      <c r="BV1385" s="190" t="str">
        <f t="shared" si="1826"/>
        <v>BV$19</v>
      </c>
      <c r="BW1385" s="190" t="str">
        <f t="shared" si="1826"/>
        <v>BW$19</v>
      </c>
      <c r="BX1385" s="190" t="str">
        <f t="shared" si="1826"/>
        <v>BX$19</v>
      </c>
      <c r="BY1385" s="190" t="str">
        <f t="shared" si="1826"/>
        <v>BY$19</v>
      </c>
      <c r="BZ1385" s="190" t="str">
        <f t="shared" si="1826"/>
        <v>BZ$19</v>
      </c>
      <c r="CA1385" s="190" t="str">
        <f t="shared" si="1826"/>
        <v>CA$19</v>
      </c>
      <c r="CB1385" s="190" t="str">
        <f t="shared" si="1826"/>
        <v>CB$19</v>
      </c>
      <c r="CC1385" s="190" t="str">
        <f t="shared" si="1826"/>
        <v>CC$19</v>
      </c>
      <c r="CD1385" s="190" t="str">
        <f t="shared" si="1826"/>
        <v>CD$19</v>
      </c>
      <c r="CE1385" s="190" t="str">
        <f t="shared" ref="CE1385:CL1385" si="1827">CE$23</f>
        <v>CE$19</v>
      </c>
      <c r="CF1385" s="190" t="str">
        <f t="shared" si="1827"/>
        <v>CF$19</v>
      </c>
      <c r="CG1385" s="190" t="str">
        <f t="shared" si="1827"/>
        <v>CG$19</v>
      </c>
      <c r="CH1385" s="190" t="str">
        <f t="shared" si="1827"/>
        <v>CH$19</v>
      </c>
      <c r="CI1385" s="190" t="str">
        <f t="shared" si="1827"/>
        <v>CI$19</v>
      </c>
      <c r="CJ1385" s="190" t="str">
        <f t="shared" si="1827"/>
        <v>CJ$19</v>
      </c>
      <c r="CK1385" s="190" t="str">
        <f t="shared" si="1827"/>
        <v>CK$19</v>
      </c>
      <c r="CL1385" s="190" t="str">
        <f t="shared" si="1827"/>
        <v>CL$19</v>
      </c>
      <c r="CN1385" s="201"/>
      <c r="CO1385" s="190" t="str">
        <f t="shared" ref="CO1385:DL1385" si="1828">CO$23</f>
        <v>CO$19</v>
      </c>
      <c r="CP1385" s="190" t="str">
        <f t="shared" si="1828"/>
        <v>CP$19</v>
      </c>
      <c r="CQ1385" s="190" t="str">
        <f t="shared" si="1828"/>
        <v>CQ$19</v>
      </c>
      <c r="CR1385" s="190" t="str">
        <f t="shared" si="1828"/>
        <v>CR$19</v>
      </c>
      <c r="CS1385" s="190" t="str">
        <f t="shared" si="1828"/>
        <v>CS$19</v>
      </c>
      <c r="CT1385" s="190" t="str">
        <f t="shared" si="1828"/>
        <v>CT$19</v>
      </c>
      <c r="CU1385" s="190" t="str">
        <f t="shared" si="1828"/>
        <v>CU$19</v>
      </c>
      <c r="CV1385" s="190" t="str">
        <f t="shared" si="1828"/>
        <v>CV$19</v>
      </c>
      <c r="CW1385" s="190" t="str">
        <f t="shared" si="1828"/>
        <v>CW$19</v>
      </c>
      <c r="CX1385" s="190" t="str">
        <f t="shared" si="1828"/>
        <v>CX$19</v>
      </c>
      <c r="CY1385" s="190" t="str">
        <f t="shared" si="1828"/>
        <v>CY$19</v>
      </c>
      <c r="CZ1385" s="190" t="str">
        <f t="shared" si="1828"/>
        <v>CZ$19</v>
      </c>
      <c r="DA1385" s="190" t="str">
        <f t="shared" si="1828"/>
        <v>DA$19</v>
      </c>
      <c r="DB1385" s="190" t="str">
        <f t="shared" si="1828"/>
        <v>DB$19</v>
      </c>
      <c r="DC1385" s="190" t="str">
        <f t="shared" si="1828"/>
        <v>DC$19</v>
      </c>
      <c r="DD1385" s="190" t="str">
        <f t="shared" si="1828"/>
        <v>DD$19</v>
      </c>
      <c r="DE1385" s="190" t="str">
        <f t="shared" si="1828"/>
        <v>DE$19</v>
      </c>
      <c r="DF1385" s="190" t="str">
        <f t="shared" si="1828"/>
        <v>DF$19</v>
      </c>
      <c r="DG1385" s="190" t="str">
        <f t="shared" si="1828"/>
        <v>DG$19</v>
      </c>
      <c r="DH1385" s="190" t="str">
        <f t="shared" si="1828"/>
        <v>DH$19</v>
      </c>
      <c r="DI1385" s="190" t="str">
        <f t="shared" si="1828"/>
        <v>DI$19</v>
      </c>
      <c r="DJ1385" s="190" t="str">
        <f t="shared" si="1828"/>
        <v>DJ$19</v>
      </c>
      <c r="DK1385" s="190" t="str">
        <f t="shared" si="1828"/>
        <v>DK$19</v>
      </c>
      <c r="DL1385" s="190" t="str">
        <f t="shared" si="1828"/>
        <v>DL$19</v>
      </c>
    </row>
    <row r="1386" spans="1:116" x14ac:dyDescent="0.4">
      <c r="A1386" s="48" t="s">
        <v>218</v>
      </c>
      <c r="B1386" s="31" t="s">
        <v>81</v>
      </c>
      <c r="C1386" s="31"/>
      <c r="D1386" t="s">
        <v>775</v>
      </c>
      <c r="E1386" s="8" t="str">
        <f t="shared" ref="E1386:E1395" si="1829">ROW()&amp;" "&amp;D1386</f>
        <v>1386 SUBR-S</v>
      </c>
      <c r="F1386" t="s">
        <v>345</v>
      </c>
      <c r="G1386" s="70" t="s">
        <v>167</v>
      </c>
      <c r="H1386" s="48"/>
      <c r="I1386" s="304"/>
      <c r="J1386" s="304"/>
      <c r="K1386" s="48"/>
      <c r="L1386" s="48"/>
      <c r="M1386" s="48"/>
      <c r="N1386" s="48"/>
      <c r="O1386" s="48"/>
      <c r="P1386" s="48"/>
      <c r="R1386" s="70"/>
      <c r="S1386" s="305"/>
      <c r="T1386" s="305"/>
      <c r="U1386" s="305"/>
      <c r="V1386" s="305"/>
      <c r="W1386" s="305"/>
      <c r="X1386" s="305"/>
      <c r="Y1386" s="305"/>
      <c r="Z1386" s="305"/>
      <c r="AA1386" s="305"/>
      <c r="AB1386" s="305"/>
      <c r="AC1386" s="305"/>
      <c r="AD1386" s="305"/>
      <c r="AE1386" s="305"/>
      <c r="AF1386" s="305"/>
      <c r="AG1386" s="305"/>
      <c r="AH1386" s="305"/>
      <c r="AI1386" s="305"/>
      <c r="AJ1386" s="305"/>
      <c r="AK1386" s="305"/>
      <c r="AL1386" s="305"/>
      <c r="AM1386" s="305"/>
      <c r="AN1386" s="305"/>
      <c r="AO1386" s="305"/>
      <c r="AP1386" s="305"/>
      <c r="AQ1386" s="305"/>
      <c r="AR1386" s="305"/>
      <c r="AS1386" s="305"/>
      <c r="AT1386" s="305"/>
      <c r="AU1386" s="305"/>
      <c r="AV1386" s="305"/>
      <c r="AW1386" s="305"/>
      <c r="AX1386" s="305"/>
      <c r="AY1386" s="305"/>
      <c r="AZ1386" s="305"/>
      <c r="BA1386" s="305"/>
      <c r="BB1386" s="305"/>
      <c r="BC1386" s="305"/>
      <c r="BD1386" s="305"/>
      <c r="BE1386" s="305"/>
      <c r="BF1386" s="305"/>
      <c r="BG1386" s="305"/>
      <c r="BH1386" s="305"/>
      <c r="BI1386" s="305"/>
      <c r="BJ1386" s="305"/>
      <c r="BK1386" s="305"/>
      <c r="BL1386" s="305"/>
      <c r="BM1386" s="305"/>
      <c r="BN1386" s="305"/>
      <c r="BO1386" s="305"/>
      <c r="BP1386" s="305"/>
      <c r="BQ1386" s="305"/>
      <c r="BR1386" s="305"/>
      <c r="BS1386" s="305"/>
      <c r="BT1386" s="305"/>
      <c r="BU1386" s="305"/>
      <c r="BV1386" s="305"/>
      <c r="BW1386" s="305"/>
      <c r="BX1386" s="305"/>
      <c r="BY1386" s="305"/>
      <c r="BZ1386" s="305"/>
      <c r="CA1386" s="305"/>
      <c r="CB1386" s="305"/>
      <c r="CC1386" s="305"/>
      <c r="CD1386" s="305"/>
      <c r="CE1386" s="305"/>
      <c r="CF1386" s="305"/>
      <c r="CG1386" s="305"/>
      <c r="CH1386" s="305"/>
      <c r="CI1386" s="305"/>
      <c r="CJ1386" s="305"/>
      <c r="CK1386" s="305"/>
      <c r="CL1386" s="305"/>
      <c r="CN1386" s="304"/>
      <c r="CO1386" s="305"/>
      <c r="CP1386" s="305"/>
      <c r="CQ1386" s="305"/>
      <c r="CR1386" s="305"/>
      <c r="CS1386" s="305"/>
      <c r="CT1386" s="305"/>
      <c r="CU1386" s="305"/>
      <c r="CV1386" s="305"/>
      <c r="CW1386" s="305"/>
      <c r="CX1386" s="305"/>
      <c r="CY1386" s="305"/>
      <c r="CZ1386" s="305"/>
      <c r="DA1386" s="305"/>
      <c r="DB1386" s="305"/>
      <c r="DC1386" s="305"/>
      <c r="DD1386" s="305"/>
      <c r="DE1386" s="305"/>
      <c r="DF1386" s="305"/>
      <c r="DG1386" s="305"/>
      <c r="DH1386" s="305"/>
      <c r="DI1386" s="305"/>
      <c r="DJ1386" s="305"/>
      <c r="DK1386" s="305"/>
      <c r="DL1386" s="305"/>
    </row>
    <row r="1387" spans="1:116" x14ac:dyDescent="0.4">
      <c r="B1387" s="6"/>
      <c r="C1387" s="6"/>
      <c r="D1387" t="s">
        <v>775</v>
      </c>
      <c r="E1387" s="8" t="str">
        <f t="shared" si="1829"/>
        <v>1387 SUBR-S</v>
      </c>
      <c r="G1387" s="95" t="s">
        <v>444</v>
      </c>
      <c r="H1387" s="12"/>
      <c r="I1387" s="60"/>
      <c r="J1387" s="60"/>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c r="CN1387" s="60"/>
      <c r="CO1387" s="72"/>
      <c r="CP1387" s="72"/>
      <c r="CQ1387" s="72"/>
      <c r="CR1387" s="72"/>
      <c r="CS1387" s="72"/>
      <c r="CT1387" s="72"/>
      <c r="CU1387" s="72"/>
      <c r="CV1387" s="72"/>
      <c r="CW1387" s="72"/>
      <c r="CX1387" s="72"/>
      <c r="CY1387" s="72"/>
      <c r="CZ1387" s="72"/>
      <c r="DA1387" s="72"/>
      <c r="DB1387" s="72"/>
      <c r="DC1387" s="72"/>
      <c r="DD1387" s="72"/>
      <c r="DE1387" s="72"/>
      <c r="DF1387" s="72"/>
      <c r="DG1387" s="72"/>
      <c r="DH1387" s="72"/>
      <c r="DI1387" s="72"/>
      <c r="DJ1387" s="72"/>
      <c r="DK1387" s="72"/>
      <c r="DL1387" s="72"/>
    </row>
    <row r="1388" spans="1:116" x14ac:dyDescent="0.4">
      <c r="B1388" s="6"/>
      <c r="C1388" s="6"/>
      <c r="D1388" t="s">
        <v>775</v>
      </c>
      <c r="E1388" s="8" t="str">
        <f t="shared" si="1829"/>
        <v>1388 SUBR-S</v>
      </c>
      <c r="G1388" s="158" t="s">
        <v>71</v>
      </c>
      <c r="K1388" s="15">
        <f>SUMIF($4:$4,K$2-1,1386:1386)</f>
        <v>0</v>
      </c>
      <c r="L1388" s="15">
        <f ca="1">K1393</f>
        <v>873.31583344098976</v>
      </c>
      <c r="M1388" s="15">
        <f ca="1">L1393</f>
        <v>559.23660365944113</v>
      </c>
      <c r="N1388" s="15">
        <f ca="1">M1393</f>
        <v>389.52072352166994</v>
      </c>
      <c r="O1388" s="15">
        <f ca="1">N1393</f>
        <v>297.8130356526824</v>
      </c>
      <c r="P1388" s="15">
        <f ca="1">O1393</f>
        <v>248.25786139645848</v>
      </c>
      <c r="R1388" s="15"/>
      <c r="S1388" s="76">
        <f t="shared" ref="S1388" si="1830">R1393</f>
        <v>0</v>
      </c>
      <c r="T1388" s="76">
        <f t="shared" ref="T1388:AY1388" ca="1" si="1831">S1393</f>
        <v>95</v>
      </c>
      <c r="U1388" s="76">
        <f t="shared" ca="1" si="1831"/>
        <v>185.25</v>
      </c>
      <c r="V1388" s="76">
        <f t="shared" ca="1" si="1831"/>
        <v>270.98750000000001</v>
      </c>
      <c r="W1388" s="76">
        <f t="shared" ca="1" si="1831"/>
        <v>352.43812500000001</v>
      </c>
      <c r="X1388" s="76">
        <f t="shared" ca="1" si="1831"/>
        <v>429.81621875000002</v>
      </c>
      <c r="Y1388" s="76">
        <f t="shared" ca="1" si="1831"/>
        <v>503.32540781249998</v>
      </c>
      <c r="Z1388" s="76">
        <f t="shared" ca="1" si="1831"/>
        <v>573.15913742187502</v>
      </c>
      <c r="AA1388" s="76">
        <f t="shared" ca="1" si="1831"/>
        <v>639.50118055078121</v>
      </c>
      <c r="AB1388" s="76">
        <f t="shared" ca="1" si="1831"/>
        <v>702.52612152324218</v>
      </c>
      <c r="AC1388" s="76">
        <f t="shared" ca="1" si="1831"/>
        <v>762.39981544708007</v>
      </c>
      <c r="AD1388" s="76">
        <f t="shared" ca="1" si="1831"/>
        <v>819.27982467472611</v>
      </c>
      <c r="AE1388" s="76">
        <f t="shared" ca="1" si="1831"/>
        <v>873.31583344098976</v>
      </c>
      <c r="AF1388" s="76">
        <f t="shared" ca="1" si="1831"/>
        <v>839.15004176894024</v>
      </c>
      <c r="AG1388" s="76">
        <f t="shared" ca="1" si="1831"/>
        <v>806.69253968049327</v>
      </c>
      <c r="AH1388" s="76">
        <f t="shared" ca="1" si="1831"/>
        <v>775.85791269646859</v>
      </c>
      <c r="AI1388" s="76">
        <f t="shared" ca="1" si="1831"/>
        <v>746.56501706164511</v>
      </c>
      <c r="AJ1388" s="76">
        <f t="shared" ca="1" si="1831"/>
        <v>718.73676620856281</v>
      </c>
      <c r="AK1388" s="76">
        <f t="shared" ca="1" si="1831"/>
        <v>692.29992789813468</v>
      </c>
      <c r="AL1388" s="76">
        <f t="shared" ca="1" si="1831"/>
        <v>667.18493150322797</v>
      </c>
      <c r="AM1388" s="76">
        <f t="shared" ca="1" si="1831"/>
        <v>643.32568492806661</v>
      </c>
      <c r="AN1388" s="76">
        <f t="shared" ca="1" si="1831"/>
        <v>620.65940068166333</v>
      </c>
      <c r="AO1388" s="76">
        <f t="shared" ca="1" si="1831"/>
        <v>599.12643064758015</v>
      </c>
      <c r="AP1388" s="76">
        <f t="shared" ca="1" si="1831"/>
        <v>578.67010911520117</v>
      </c>
      <c r="AQ1388" s="76">
        <f t="shared" ca="1" si="1831"/>
        <v>559.23660365944113</v>
      </c>
      <c r="AR1388" s="76">
        <f t="shared" ca="1" si="1831"/>
        <v>540.77477347646902</v>
      </c>
      <c r="AS1388" s="76">
        <f t="shared" ca="1" si="1831"/>
        <v>523.23603480264558</v>
      </c>
      <c r="AT1388" s="76">
        <f t="shared" ca="1" si="1831"/>
        <v>506.57423306251331</v>
      </c>
      <c r="AU1388" s="76">
        <f t="shared" ca="1" si="1831"/>
        <v>490.74552140938761</v>
      </c>
      <c r="AV1388" s="76">
        <f t="shared" ca="1" si="1831"/>
        <v>475.70824533891823</v>
      </c>
      <c r="AW1388" s="76">
        <f t="shared" ca="1" si="1831"/>
        <v>461.42283307197232</v>
      </c>
      <c r="AX1388" s="76">
        <f t="shared" ca="1" si="1831"/>
        <v>447.85169141837372</v>
      </c>
      <c r="AY1388" s="76">
        <f t="shared" ca="1" si="1831"/>
        <v>434.95910684745502</v>
      </c>
      <c r="AZ1388" s="76">
        <f t="shared" ref="AZ1388:CE1388" ca="1" si="1832">AY1393</f>
        <v>422.71115150508228</v>
      </c>
      <c r="BA1388" s="76">
        <f t="shared" ca="1" si="1832"/>
        <v>411.07559392982819</v>
      </c>
      <c r="BB1388" s="76">
        <f t="shared" ca="1" si="1832"/>
        <v>400.02181423333678</v>
      </c>
      <c r="BC1388" s="76">
        <f t="shared" ca="1" si="1832"/>
        <v>389.52072352166994</v>
      </c>
      <c r="BD1388" s="76">
        <f t="shared" ca="1" si="1832"/>
        <v>379.54468734558645</v>
      </c>
      <c r="BE1388" s="76">
        <f t="shared" ca="1" si="1832"/>
        <v>370.06745297830713</v>
      </c>
      <c r="BF1388" s="76">
        <f t="shared" ca="1" si="1832"/>
        <v>361.0640803293918</v>
      </c>
      <c r="BG1388" s="76">
        <f t="shared" ca="1" si="1832"/>
        <v>352.51087631292222</v>
      </c>
      <c r="BH1388" s="76">
        <f t="shared" ca="1" si="1832"/>
        <v>344.38533249727612</v>
      </c>
      <c r="BI1388" s="76">
        <f t="shared" ca="1" si="1832"/>
        <v>336.66606587241233</v>
      </c>
      <c r="BJ1388" s="76">
        <f t="shared" ca="1" si="1832"/>
        <v>329.33276257879174</v>
      </c>
      <c r="BK1388" s="76">
        <f t="shared" ca="1" si="1832"/>
        <v>322.36612444985218</v>
      </c>
      <c r="BL1388" s="76">
        <f t="shared" ca="1" si="1832"/>
        <v>315.74781822735957</v>
      </c>
      <c r="BM1388" s="76">
        <f t="shared" ca="1" si="1832"/>
        <v>309.46042731599158</v>
      </c>
      <c r="BN1388" s="76">
        <f t="shared" ca="1" si="1832"/>
        <v>303.487405950192</v>
      </c>
      <c r="BO1388" s="76">
        <f t="shared" ca="1" si="1832"/>
        <v>297.8130356526824</v>
      </c>
      <c r="BP1388" s="76">
        <f t="shared" ca="1" si="1832"/>
        <v>292.42238387004829</v>
      </c>
      <c r="BQ1388" s="76">
        <f t="shared" ca="1" si="1832"/>
        <v>287.30126467654588</v>
      </c>
      <c r="BR1388" s="76">
        <f t="shared" ca="1" si="1832"/>
        <v>282.43620144271858</v>
      </c>
      <c r="BS1388" s="76">
        <f t="shared" ca="1" si="1832"/>
        <v>277.81439137058265</v>
      </c>
      <c r="BT1388" s="76">
        <f t="shared" ca="1" si="1832"/>
        <v>273.42367180205355</v>
      </c>
      <c r="BU1388" s="76">
        <f t="shared" ca="1" si="1832"/>
        <v>269.25248821195089</v>
      </c>
      <c r="BV1388" s="76">
        <f t="shared" ca="1" si="1832"/>
        <v>265.28986380135336</v>
      </c>
      <c r="BW1388" s="76">
        <f t="shared" ca="1" si="1832"/>
        <v>261.52537061128567</v>
      </c>
      <c r="BX1388" s="76">
        <f t="shared" ca="1" si="1832"/>
        <v>257.94910208072139</v>
      </c>
      <c r="BY1388" s="76">
        <f t="shared" ca="1" si="1832"/>
        <v>254.55164697668533</v>
      </c>
      <c r="BZ1388" s="76">
        <f t="shared" ca="1" si="1832"/>
        <v>251.32406462785107</v>
      </c>
      <c r="CA1388" s="76">
        <f t="shared" ca="1" si="1832"/>
        <v>248.25786139645848</v>
      </c>
      <c r="CB1388" s="76">
        <f t="shared" ca="1" si="1832"/>
        <v>245.34496832663552</v>
      </c>
      <c r="CC1388" s="76">
        <f t="shared" ca="1" si="1832"/>
        <v>242.57771991030376</v>
      </c>
      <c r="CD1388" s="76">
        <f t="shared" ca="1" si="1832"/>
        <v>239.94883391478857</v>
      </c>
      <c r="CE1388" s="76">
        <f t="shared" ca="1" si="1832"/>
        <v>237.45139221904913</v>
      </c>
      <c r="CF1388" s="76">
        <f t="shared" ref="CF1388:CL1388" ca="1" si="1833">CE1393</f>
        <v>235.07882260809666</v>
      </c>
      <c r="CG1388" s="76">
        <f t="shared" ca="1" si="1833"/>
        <v>232.82488147769183</v>
      </c>
      <c r="CH1388" s="76">
        <f t="shared" ca="1" si="1833"/>
        <v>230.68363740380724</v>
      </c>
      <c r="CI1388" s="76">
        <f t="shared" ca="1" si="1833"/>
        <v>228.64945553361687</v>
      </c>
      <c r="CJ1388" s="76">
        <f t="shared" ca="1" si="1833"/>
        <v>226.71698275693603</v>
      </c>
      <c r="CK1388" s="76">
        <f t="shared" ca="1" si="1833"/>
        <v>224.88113361908924</v>
      </c>
      <c r="CL1388" s="76">
        <f t="shared" ca="1" si="1833"/>
        <v>223.13707693813478</v>
      </c>
      <c r="CO1388" s="76">
        <f t="shared" ref="CO1388:DL1388" si="1834">CN1393</f>
        <v>0</v>
      </c>
      <c r="CP1388" s="76" t="e">
        <f t="shared" ca="1" si="1834"/>
        <v>#N/A</v>
      </c>
      <c r="CQ1388" s="76" t="e">
        <f t="shared" ca="1" si="1834"/>
        <v>#N/A</v>
      </c>
      <c r="CR1388" s="76" t="e">
        <f t="shared" ca="1" si="1834"/>
        <v>#N/A</v>
      </c>
      <c r="CS1388" s="76" t="e">
        <f t="shared" ca="1" si="1834"/>
        <v>#N/A</v>
      </c>
      <c r="CT1388" s="76" t="e">
        <f t="shared" ca="1" si="1834"/>
        <v>#N/A</v>
      </c>
      <c r="CU1388" s="76" t="e">
        <f t="shared" ca="1" si="1834"/>
        <v>#N/A</v>
      </c>
      <c r="CV1388" s="76" t="e">
        <f t="shared" ca="1" si="1834"/>
        <v>#N/A</v>
      </c>
      <c r="CW1388" s="76" t="e">
        <f t="shared" ca="1" si="1834"/>
        <v>#N/A</v>
      </c>
      <c r="CX1388" s="76" t="e">
        <f t="shared" ca="1" si="1834"/>
        <v>#N/A</v>
      </c>
      <c r="CY1388" s="76" t="e">
        <f t="shared" ca="1" si="1834"/>
        <v>#N/A</v>
      </c>
      <c r="CZ1388" s="76" t="e">
        <f t="shared" ca="1" si="1834"/>
        <v>#N/A</v>
      </c>
      <c r="DA1388" s="76" t="e">
        <f t="shared" ca="1" si="1834"/>
        <v>#N/A</v>
      </c>
      <c r="DB1388" s="76" t="e">
        <f t="shared" ca="1" si="1834"/>
        <v>#N/A</v>
      </c>
      <c r="DC1388" s="76" t="e">
        <f t="shared" ca="1" si="1834"/>
        <v>#N/A</v>
      </c>
      <c r="DD1388" s="76" t="e">
        <f t="shared" ca="1" si="1834"/>
        <v>#N/A</v>
      </c>
      <c r="DE1388" s="76" t="e">
        <f t="shared" ca="1" si="1834"/>
        <v>#N/A</v>
      </c>
      <c r="DF1388" s="76" t="e">
        <f t="shared" ca="1" si="1834"/>
        <v>#N/A</v>
      </c>
      <c r="DG1388" s="76" t="e">
        <f t="shared" ca="1" si="1834"/>
        <v>#N/A</v>
      </c>
      <c r="DH1388" s="76" t="e">
        <f t="shared" ca="1" si="1834"/>
        <v>#N/A</v>
      </c>
      <c r="DI1388" s="76" t="e">
        <f t="shared" ca="1" si="1834"/>
        <v>#N/A</v>
      </c>
      <c r="DJ1388" s="76" t="e">
        <f t="shared" ca="1" si="1834"/>
        <v>#N/A</v>
      </c>
      <c r="DK1388" s="76" t="e">
        <f t="shared" ca="1" si="1834"/>
        <v>#N/A</v>
      </c>
      <c r="DL1388" s="76" t="e">
        <f t="shared" ca="1" si="1834"/>
        <v>#N/A</v>
      </c>
    </row>
    <row r="1389" spans="1:116" x14ac:dyDescent="0.4">
      <c r="B1389" t="str">
        <f>E1389</f>
        <v>1389 SUBR-S</v>
      </c>
      <c r="D1389" t="s">
        <v>775</v>
      </c>
      <c r="E1389" s="8" t="str">
        <f t="shared" si="1829"/>
        <v>1389 SUBR-S</v>
      </c>
      <c r="G1389" s="145" t="s">
        <v>168</v>
      </c>
      <c r="H1389" s="12"/>
      <c r="I1389" s="60"/>
      <c r="J1389" s="60"/>
      <c r="K1389" s="18">
        <v>100</v>
      </c>
      <c r="L1389" s="18">
        <v>1000</v>
      </c>
      <c r="M1389" s="18">
        <v>1000</v>
      </c>
      <c r="N1389" s="18">
        <v>1000</v>
      </c>
      <c r="O1389" s="18">
        <v>1000</v>
      </c>
      <c r="P1389" s="18">
        <v>1000</v>
      </c>
      <c r="R1389" s="19"/>
      <c r="S1389" s="147" cm="1">
        <f t="array" ref="S1389">INDEX($K:$P,ROW(),MATCH(S$3,$K$2:$P$2,0))</f>
        <v>100</v>
      </c>
      <c r="T1389" s="147" cm="1">
        <f t="array" ref="T1389">INDEX($K:$P,ROW(),MATCH(T$3,$K$2:$P$2,0))</f>
        <v>100</v>
      </c>
      <c r="U1389" s="147" cm="1">
        <f t="array" ref="U1389">INDEX($K:$P,ROW(),MATCH(U$3,$K$2:$P$2,0))</f>
        <v>100</v>
      </c>
      <c r="V1389" s="147" cm="1">
        <f t="array" ref="V1389">INDEX($K:$P,ROW(),MATCH(V$3,$K$2:$P$2,0))</f>
        <v>100</v>
      </c>
      <c r="W1389" s="147" cm="1">
        <f t="array" ref="W1389">INDEX($K:$P,ROW(),MATCH(W$3,$K$2:$P$2,0))</f>
        <v>100</v>
      </c>
      <c r="X1389" s="147" cm="1">
        <f t="array" ref="X1389">INDEX($K:$P,ROW(),MATCH(X$3,$K$2:$P$2,0))</f>
        <v>100</v>
      </c>
      <c r="Y1389" s="147" cm="1">
        <f t="array" ref="Y1389">INDEX($K:$P,ROW(),MATCH(Y$3,$K$2:$P$2,0))</f>
        <v>100</v>
      </c>
      <c r="Z1389" s="147" cm="1">
        <f t="array" ref="Z1389">INDEX($K:$P,ROW(),MATCH(Z$3,$K$2:$P$2,0))</f>
        <v>100</v>
      </c>
      <c r="AA1389" s="147" cm="1">
        <f t="array" ref="AA1389">INDEX($K:$P,ROW(),MATCH(AA$3,$K$2:$P$2,0))</f>
        <v>100</v>
      </c>
      <c r="AB1389" s="147" cm="1">
        <f t="array" ref="AB1389">INDEX($K:$P,ROW(),MATCH(AB$3,$K$2:$P$2,0))</f>
        <v>100</v>
      </c>
      <c r="AC1389" s="147" cm="1">
        <f t="array" ref="AC1389">INDEX($K:$P,ROW(),MATCH(AC$3,$K$2:$P$2,0))</f>
        <v>100</v>
      </c>
      <c r="AD1389" s="147" cm="1">
        <f t="array" ref="AD1389">INDEX($K:$P,ROW(),MATCH(AD$3,$K$2:$P$2,0))</f>
        <v>100</v>
      </c>
      <c r="AE1389" s="147" cm="1">
        <f t="array" ref="AE1389">INDEX($K:$P,ROW(),MATCH(AE$3,$K$2:$P$2,0))</f>
        <v>1000</v>
      </c>
      <c r="AF1389" s="147" cm="1">
        <f t="array" ref="AF1389">INDEX($K:$P,ROW(),MATCH(AF$3,$K$2:$P$2,0))</f>
        <v>1000</v>
      </c>
      <c r="AG1389" s="147" cm="1">
        <f t="array" ref="AG1389">INDEX($K:$P,ROW(),MATCH(AG$3,$K$2:$P$2,0))</f>
        <v>1000</v>
      </c>
      <c r="AH1389" s="147" cm="1">
        <f t="array" ref="AH1389">INDEX($K:$P,ROW(),MATCH(AH$3,$K$2:$P$2,0))</f>
        <v>1000</v>
      </c>
      <c r="AI1389" s="147" cm="1">
        <f t="array" ref="AI1389">INDEX($K:$P,ROW(),MATCH(AI$3,$K$2:$P$2,0))</f>
        <v>1000</v>
      </c>
      <c r="AJ1389" s="147" cm="1">
        <f t="array" ref="AJ1389">INDEX($K:$P,ROW(),MATCH(AJ$3,$K$2:$P$2,0))</f>
        <v>1000</v>
      </c>
      <c r="AK1389" s="147" cm="1">
        <f t="array" ref="AK1389">INDEX($K:$P,ROW(),MATCH(AK$3,$K$2:$P$2,0))</f>
        <v>1000</v>
      </c>
      <c r="AL1389" s="147" cm="1">
        <f t="array" ref="AL1389">INDEX($K:$P,ROW(),MATCH(AL$3,$K$2:$P$2,0))</f>
        <v>1000</v>
      </c>
      <c r="AM1389" s="147" cm="1">
        <f t="array" ref="AM1389">INDEX($K:$P,ROW(),MATCH(AM$3,$K$2:$P$2,0))</f>
        <v>1000</v>
      </c>
      <c r="AN1389" s="147" cm="1">
        <f t="array" ref="AN1389">INDEX($K:$P,ROW(),MATCH(AN$3,$K$2:$P$2,0))</f>
        <v>1000</v>
      </c>
      <c r="AO1389" s="147" cm="1">
        <f t="array" ref="AO1389">INDEX($K:$P,ROW(),MATCH(AO$3,$K$2:$P$2,0))</f>
        <v>1000</v>
      </c>
      <c r="AP1389" s="147" cm="1">
        <f t="array" ref="AP1389">INDEX($K:$P,ROW(),MATCH(AP$3,$K$2:$P$2,0))</f>
        <v>1000</v>
      </c>
      <c r="AQ1389" s="147" cm="1">
        <f t="array" ref="AQ1389">INDEX($K:$P,ROW(),MATCH(AQ$3,$K$2:$P$2,0))</f>
        <v>1000</v>
      </c>
      <c r="AR1389" s="147" cm="1">
        <f t="array" ref="AR1389">INDEX($K:$P,ROW(),MATCH(AR$3,$K$2:$P$2,0))</f>
        <v>1000</v>
      </c>
      <c r="AS1389" s="147" cm="1">
        <f t="array" ref="AS1389">INDEX($K:$P,ROW(),MATCH(AS$3,$K$2:$P$2,0))</f>
        <v>1000</v>
      </c>
      <c r="AT1389" s="147" cm="1">
        <f t="array" ref="AT1389">INDEX($K:$P,ROW(),MATCH(AT$3,$K$2:$P$2,0))</f>
        <v>1000</v>
      </c>
      <c r="AU1389" s="147" cm="1">
        <f t="array" ref="AU1389">INDEX($K:$P,ROW(),MATCH(AU$3,$K$2:$P$2,0))</f>
        <v>1000</v>
      </c>
      <c r="AV1389" s="147" cm="1">
        <f t="array" ref="AV1389">INDEX($K:$P,ROW(),MATCH(AV$3,$K$2:$P$2,0))</f>
        <v>1000</v>
      </c>
      <c r="AW1389" s="147" cm="1">
        <f t="array" ref="AW1389">INDEX($K:$P,ROW(),MATCH(AW$3,$K$2:$P$2,0))</f>
        <v>1000</v>
      </c>
      <c r="AX1389" s="147" cm="1">
        <f t="array" ref="AX1389">INDEX($K:$P,ROW(),MATCH(AX$3,$K$2:$P$2,0))</f>
        <v>1000</v>
      </c>
      <c r="AY1389" s="147" cm="1">
        <f t="array" ref="AY1389">INDEX($K:$P,ROW(),MATCH(AY$3,$K$2:$P$2,0))</f>
        <v>1000</v>
      </c>
      <c r="AZ1389" s="147" cm="1">
        <f t="array" ref="AZ1389">INDEX($K:$P,ROW(),MATCH(AZ$3,$K$2:$P$2,0))</f>
        <v>1000</v>
      </c>
      <c r="BA1389" s="147" cm="1">
        <f t="array" ref="BA1389">INDEX($K:$P,ROW(),MATCH(BA$3,$K$2:$P$2,0))</f>
        <v>1000</v>
      </c>
      <c r="BB1389" s="147" cm="1">
        <f t="array" ref="BB1389">INDEX($K:$P,ROW(),MATCH(BB$3,$K$2:$P$2,0))</f>
        <v>1000</v>
      </c>
      <c r="BC1389" s="147" cm="1">
        <f t="array" ref="BC1389">INDEX($K:$P,ROW(),MATCH(BC$3,$K$2:$P$2,0))</f>
        <v>1000</v>
      </c>
      <c r="BD1389" s="147" cm="1">
        <f t="array" ref="BD1389">INDEX($K:$P,ROW(),MATCH(BD$3,$K$2:$P$2,0))</f>
        <v>1000</v>
      </c>
      <c r="BE1389" s="147" cm="1">
        <f t="array" ref="BE1389">INDEX($K:$P,ROW(),MATCH(BE$3,$K$2:$P$2,0))</f>
        <v>1000</v>
      </c>
      <c r="BF1389" s="147" cm="1">
        <f t="array" ref="BF1389">INDEX($K:$P,ROW(),MATCH(BF$3,$K$2:$P$2,0))</f>
        <v>1000</v>
      </c>
      <c r="BG1389" s="147" cm="1">
        <f t="array" ref="BG1389">INDEX($K:$P,ROW(),MATCH(BG$3,$K$2:$P$2,0))</f>
        <v>1000</v>
      </c>
      <c r="BH1389" s="147" cm="1">
        <f t="array" ref="BH1389">INDEX($K:$P,ROW(),MATCH(BH$3,$K$2:$P$2,0))</f>
        <v>1000</v>
      </c>
      <c r="BI1389" s="147" cm="1">
        <f t="array" ref="BI1389">INDEX($K:$P,ROW(),MATCH(BI$3,$K$2:$P$2,0))</f>
        <v>1000</v>
      </c>
      <c r="BJ1389" s="147" cm="1">
        <f t="array" ref="BJ1389">INDEX($K:$P,ROW(),MATCH(BJ$3,$K$2:$P$2,0))</f>
        <v>1000</v>
      </c>
      <c r="BK1389" s="147" cm="1">
        <f t="array" ref="BK1389">INDEX($K:$P,ROW(),MATCH(BK$3,$K$2:$P$2,0))</f>
        <v>1000</v>
      </c>
      <c r="BL1389" s="147" cm="1">
        <f t="array" ref="BL1389">INDEX($K:$P,ROW(),MATCH(BL$3,$K$2:$P$2,0))</f>
        <v>1000</v>
      </c>
      <c r="BM1389" s="147" cm="1">
        <f t="array" ref="BM1389">INDEX($K:$P,ROW(),MATCH(BM$3,$K$2:$P$2,0))</f>
        <v>1000</v>
      </c>
      <c r="BN1389" s="147" cm="1">
        <f t="array" ref="BN1389">INDEX($K:$P,ROW(),MATCH(BN$3,$K$2:$P$2,0))</f>
        <v>1000</v>
      </c>
      <c r="BO1389" s="147" cm="1">
        <f t="array" ref="BO1389">INDEX($K:$P,ROW(),MATCH(BO$3,$K$2:$P$2,0))</f>
        <v>1000</v>
      </c>
      <c r="BP1389" s="147" cm="1">
        <f t="array" ref="BP1389">INDEX($K:$P,ROW(),MATCH(BP$3,$K$2:$P$2,0))</f>
        <v>1000</v>
      </c>
      <c r="BQ1389" s="147" cm="1">
        <f t="array" ref="BQ1389">INDEX($K:$P,ROW(),MATCH(BQ$3,$K$2:$P$2,0))</f>
        <v>1000</v>
      </c>
      <c r="BR1389" s="147" cm="1">
        <f t="array" ref="BR1389">INDEX($K:$P,ROW(),MATCH(BR$3,$K$2:$P$2,0))</f>
        <v>1000</v>
      </c>
      <c r="BS1389" s="147" cm="1">
        <f t="array" ref="BS1389">INDEX($K:$P,ROW(),MATCH(BS$3,$K$2:$P$2,0))</f>
        <v>1000</v>
      </c>
      <c r="BT1389" s="147" cm="1">
        <f t="array" ref="BT1389">INDEX($K:$P,ROW(),MATCH(BT$3,$K$2:$P$2,0))</f>
        <v>1000</v>
      </c>
      <c r="BU1389" s="147" cm="1">
        <f t="array" ref="BU1389">INDEX($K:$P,ROW(),MATCH(BU$3,$K$2:$P$2,0))</f>
        <v>1000</v>
      </c>
      <c r="BV1389" s="147" cm="1">
        <f t="array" ref="BV1389">INDEX($K:$P,ROW(),MATCH(BV$3,$K$2:$P$2,0))</f>
        <v>1000</v>
      </c>
      <c r="BW1389" s="147" cm="1">
        <f t="array" ref="BW1389">INDEX($K:$P,ROW(),MATCH(BW$3,$K$2:$P$2,0))</f>
        <v>1000</v>
      </c>
      <c r="BX1389" s="147" cm="1">
        <f t="array" ref="BX1389">INDEX($K:$P,ROW(),MATCH(BX$3,$K$2:$P$2,0))</f>
        <v>1000</v>
      </c>
      <c r="BY1389" s="147" cm="1">
        <f t="array" ref="BY1389">INDEX($K:$P,ROW(),MATCH(BY$3,$K$2:$P$2,0))</f>
        <v>1000</v>
      </c>
      <c r="BZ1389" s="147" cm="1">
        <f t="array" ref="BZ1389">INDEX($K:$P,ROW(),MATCH(BZ$3,$K$2:$P$2,0))</f>
        <v>1000</v>
      </c>
      <c r="CA1389" s="147" cm="1">
        <f t="array" ref="CA1389">INDEX($K:$P,ROW(),MATCH(CA$3,$K$2:$P$2,0))</f>
        <v>1000</v>
      </c>
      <c r="CB1389" s="147" cm="1">
        <f t="array" ref="CB1389">INDEX($K:$P,ROW(),MATCH(CB$3,$K$2:$P$2,0))</f>
        <v>1000</v>
      </c>
      <c r="CC1389" s="147" cm="1">
        <f t="array" ref="CC1389">INDEX($K:$P,ROW(),MATCH(CC$3,$K$2:$P$2,0))</f>
        <v>1000</v>
      </c>
      <c r="CD1389" s="147" cm="1">
        <f t="array" ref="CD1389">INDEX($K:$P,ROW(),MATCH(CD$3,$K$2:$P$2,0))</f>
        <v>1000</v>
      </c>
      <c r="CE1389" s="147" cm="1">
        <f t="array" ref="CE1389">INDEX($K:$P,ROW(),MATCH(CE$3,$K$2:$P$2,0))</f>
        <v>1000</v>
      </c>
      <c r="CF1389" s="147" cm="1">
        <f t="array" ref="CF1389">INDEX($K:$P,ROW(),MATCH(CF$3,$K$2:$P$2,0))</f>
        <v>1000</v>
      </c>
      <c r="CG1389" s="147" cm="1">
        <f t="array" ref="CG1389">INDEX($K:$P,ROW(),MATCH(CG$3,$K$2:$P$2,0))</f>
        <v>1000</v>
      </c>
      <c r="CH1389" s="147" cm="1">
        <f t="array" ref="CH1389">INDEX($K:$P,ROW(),MATCH(CH$3,$K$2:$P$2,0))</f>
        <v>1000</v>
      </c>
      <c r="CI1389" s="147" cm="1">
        <f t="array" ref="CI1389">INDEX($K:$P,ROW(),MATCH(CI$3,$K$2:$P$2,0))</f>
        <v>1000</v>
      </c>
      <c r="CJ1389" s="147" cm="1">
        <f t="array" ref="CJ1389">INDEX($K:$P,ROW(),MATCH(CJ$3,$K$2:$P$2,0))</f>
        <v>1000</v>
      </c>
      <c r="CK1389" s="147" cm="1">
        <f t="array" ref="CK1389">INDEX($K:$P,ROW(),MATCH(CK$3,$K$2:$P$2,0))</f>
        <v>1000</v>
      </c>
      <c r="CL1389" s="147" cm="1">
        <f t="array" ref="CL1389">INDEX($K:$P,ROW(),MATCH(CL$3,$K$2:$P$2,0))</f>
        <v>1000</v>
      </c>
      <c r="CN1389" s="60"/>
      <c r="CO1389" s="147" t="e" cm="1">
        <f t="array" ref="CO1389">INDEX($K:$P,ROW(),MATCH(CO$3,$K$2:$P$2,0))</f>
        <v>#N/A</v>
      </c>
      <c r="CP1389" s="147" t="e" cm="1">
        <f t="array" ref="CP1389">INDEX($K:$P,ROW(),MATCH(CP$3,$K$2:$P$2,0))</f>
        <v>#N/A</v>
      </c>
      <c r="CQ1389" s="147" t="e" cm="1">
        <f t="array" ref="CQ1389">INDEX($K:$P,ROW(),MATCH(CQ$3,$K$2:$P$2,0))</f>
        <v>#N/A</v>
      </c>
      <c r="CR1389" s="147" t="e" cm="1">
        <f t="array" ref="CR1389">INDEX($K:$P,ROW(),MATCH(CR$3,$K$2:$P$2,0))</f>
        <v>#N/A</v>
      </c>
      <c r="CS1389" s="147" t="e" cm="1">
        <f t="array" ref="CS1389">INDEX($K:$P,ROW(),MATCH(CS$3,$K$2:$P$2,0))</f>
        <v>#N/A</v>
      </c>
      <c r="CT1389" s="147" t="e" cm="1">
        <f t="array" ref="CT1389">INDEX($K:$P,ROW(),MATCH(CT$3,$K$2:$P$2,0))</f>
        <v>#N/A</v>
      </c>
      <c r="CU1389" s="147" t="e" cm="1">
        <f t="array" ref="CU1389">INDEX($K:$P,ROW(),MATCH(CU$3,$K$2:$P$2,0))</f>
        <v>#N/A</v>
      </c>
      <c r="CV1389" s="147" t="e" cm="1">
        <f t="array" ref="CV1389">INDEX($K:$P,ROW(),MATCH(CV$3,$K$2:$P$2,0))</f>
        <v>#N/A</v>
      </c>
      <c r="CW1389" s="147" t="e" cm="1">
        <f t="array" ref="CW1389">INDEX($K:$P,ROW(),MATCH(CW$3,$K$2:$P$2,0))</f>
        <v>#N/A</v>
      </c>
      <c r="CX1389" s="147" t="e" cm="1">
        <f t="array" ref="CX1389">INDEX($K:$P,ROW(),MATCH(CX$3,$K$2:$P$2,0))</f>
        <v>#N/A</v>
      </c>
      <c r="CY1389" s="147" t="e" cm="1">
        <f t="array" ref="CY1389">INDEX($K:$P,ROW(),MATCH(CY$3,$K$2:$P$2,0))</f>
        <v>#N/A</v>
      </c>
      <c r="CZ1389" s="147" t="e" cm="1">
        <f t="array" ref="CZ1389">INDEX($K:$P,ROW(),MATCH(CZ$3,$K$2:$P$2,0))</f>
        <v>#N/A</v>
      </c>
      <c r="DA1389" s="147" t="e" cm="1">
        <f t="array" ref="DA1389">INDEX($K:$P,ROW(),MATCH(DA$3,$K$2:$P$2,0))</f>
        <v>#N/A</v>
      </c>
      <c r="DB1389" s="147" t="e" cm="1">
        <f t="array" ref="DB1389">INDEX($K:$P,ROW(),MATCH(DB$3,$K$2:$P$2,0))</f>
        <v>#N/A</v>
      </c>
      <c r="DC1389" s="147" t="e" cm="1">
        <f t="array" ref="DC1389">INDEX($K:$P,ROW(),MATCH(DC$3,$K$2:$P$2,0))</f>
        <v>#N/A</v>
      </c>
      <c r="DD1389" s="147" t="e" cm="1">
        <f t="array" ref="DD1389">INDEX($K:$P,ROW(),MATCH(DD$3,$K$2:$P$2,0))</f>
        <v>#N/A</v>
      </c>
      <c r="DE1389" s="147" t="e" cm="1">
        <f t="array" ref="DE1389">INDEX($K:$P,ROW(),MATCH(DE$3,$K$2:$P$2,0))</f>
        <v>#N/A</v>
      </c>
      <c r="DF1389" s="147" t="e" cm="1">
        <f t="array" ref="DF1389">INDEX($K:$P,ROW(),MATCH(DF$3,$K$2:$P$2,0))</f>
        <v>#N/A</v>
      </c>
      <c r="DG1389" s="147" t="e" cm="1">
        <f t="array" ref="DG1389">INDEX($K:$P,ROW(),MATCH(DG$3,$K$2:$P$2,0))</f>
        <v>#N/A</v>
      </c>
      <c r="DH1389" s="147" t="e" cm="1">
        <f t="array" ref="DH1389">INDEX($K:$P,ROW(),MATCH(DH$3,$K$2:$P$2,0))</f>
        <v>#N/A</v>
      </c>
      <c r="DI1389" s="147" t="e" cm="1">
        <f t="array" ref="DI1389">INDEX($K:$P,ROW(),MATCH(DI$3,$K$2:$P$2,0))</f>
        <v>#N/A</v>
      </c>
      <c r="DJ1389" s="147" t="e" cm="1">
        <f t="array" ref="DJ1389">INDEX($K:$P,ROW(),MATCH(DJ$3,$K$2:$P$2,0))</f>
        <v>#N/A</v>
      </c>
      <c r="DK1389" s="147" t="e" cm="1">
        <f t="array" ref="DK1389">INDEX($K:$P,ROW(),MATCH(DK$3,$K$2:$P$2,0))</f>
        <v>#N/A</v>
      </c>
      <c r="DL1389" s="147" t="e" cm="1">
        <f t="array" ref="DL1389">INDEX($K:$P,ROW(),MATCH(DL$3,$K$2:$P$2,0))</f>
        <v>#N/A</v>
      </c>
    </row>
    <row r="1390" spans="1:116" x14ac:dyDescent="0.4">
      <c r="B1390" s="6"/>
      <c r="C1390" s="6"/>
      <c r="D1390" t="s">
        <v>775</v>
      </c>
      <c r="E1390" s="8" t="str">
        <f t="shared" si="1829"/>
        <v>1390 SUBR-S</v>
      </c>
      <c r="G1390" s="158" t="s">
        <v>72</v>
      </c>
      <c r="K1390" s="34">
        <f ca="1">SUMIF($3:$3,K$2,1390:1390)</f>
        <v>1200</v>
      </c>
      <c r="L1390" s="34">
        <f t="shared" ref="L1390:P1390" ca="1" si="1835">SUMIF($3:$3,L$2,1390:1390)</f>
        <v>120</v>
      </c>
      <c r="M1390" s="34">
        <f t="shared" ca="1" si="1835"/>
        <v>120</v>
      </c>
      <c r="N1390" s="34">
        <f t="shared" ca="1" si="1835"/>
        <v>120</v>
      </c>
      <c r="O1390" s="34">
        <f t="shared" ca="1" si="1835"/>
        <v>120</v>
      </c>
      <c r="P1390" s="34">
        <f t="shared" ca="1" si="1835"/>
        <v>120</v>
      </c>
      <c r="R1390" s="15"/>
      <c r="S1390" s="76" cm="1">
        <f t="array" aca="1" ref="S1390" ca="1">ROUNDDOWN(INDIRECT(S1380)/S1389,0)</f>
        <v>100</v>
      </c>
      <c r="T1390" s="76" cm="1">
        <f t="array" aca="1" ref="T1390" ca="1">ROUNDDOWN(INDIRECT(T1380)/T1389,0)</f>
        <v>100</v>
      </c>
      <c r="U1390" s="76" cm="1">
        <f t="array" aca="1" ref="U1390" ca="1">ROUNDDOWN(INDIRECT(U1380)/U1389,0)</f>
        <v>100</v>
      </c>
      <c r="V1390" s="76" cm="1">
        <f t="array" aca="1" ref="V1390" ca="1">ROUNDDOWN(INDIRECT(V1380)/V1389,0)</f>
        <v>100</v>
      </c>
      <c r="W1390" s="76" cm="1">
        <f t="array" aca="1" ref="W1390" ca="1">ROUNDDOWN(INDIRECT(W1380)/W1389,0)</f>
        <v>100</v>
      </c>
      <c r="X1390" s="76" cm="1">
        <f t="array" aca="1" ref="X1390" ca="1">ROUNDDOWN(INDIRECT(X1380)/X1389,0)</f>
        <v>100</v>
      </c>
      <c r="Y1390" s="76" cm="1">
        <f t="array" aca="1" ref="Y1390" ca="1">ROUNDDOWN(INDIRECT(Y1380)/Y1389,0)</f>
        <v>100</v>
      </c>
      <c r="Z1390" s="76" cm="1">
        <f t="array" aca="1" ref="Z1390" ca="1">ROUNDDOWN(INDIRECT(Z1380)/Z1389,0)</f>
        <v>100</v>
      </c>
      <c r="AA1390" s="76" cm="1">
        <f t="array" aca="1" ref="AA1390" ca="1">ROUNDDOWN(INDIRECT(AA1380)/AA1389,0)</f>
        <v>100</v>
      </c>
      <c r="AB1390" s="76" cm="1">
        <f t="array" aca="1" ref="AB1390" ca="1">ROUNDDOWN(INDIRECT(AB1380)/AB1389,0)</f>
        <v>100</v>
      </c>
      <c r="AC1390" s="76" cm="1">
        <f t="array" aca="1" ref="AC1390" ca="1">ROUNDDOWN(INDIRECT(AC1380)/AC1389,0)</f>
        <v>100</v>
      </c>
      <c r="AD1390" s="76" cm="1">
        <f t="array" aca="1" ref="AD1390" ca="1">ROUNDDOWN(INDIRECT(AD1380)/AD1389,0)</f>
        <v>100</v>
      </c>
      <c r="AE1390" s="76" cm="1">
        <f t="array" aca="1" ref="AE1390" ca="1">ROUNDDOWN(INDIRECT(AE1380)/AE1389,0)</f>
        <v>10</v>
      </c>
      <c r="AF1390" s="76" cm="1">
        <f t="array" aca="1" ref="AF1390" ca="1">ROUNDDOWN(INDIRECT(AF1380)/AF1389,0)</f>
        <v>10</v>
      </c>
      <c r="AG1390" s="76" cm="1">
        <f t="array" aca="1" ref="AG1390" ca="1">ROUNDDOWN(INDIRECT(AG1380)/AG1389,0)</f>
        <v>10</v>
      </c>
      <c r="AH1390" s="76" cm="1">
        <f t="array" aca="1" ref="AH1390" ca="1">ROUNDDOWN(INDIRECT(AH1380)/AH1389,0)</f>
        <v>10</v>
      </c>
      <c r="AI1390" s="76" cm="1">
        <f t="array" aca="1" ref="AI1390" ca="1">ROUNDDOWN(INDIRECT(AI1380)/AI1389,0)</f>
        <v>10</v>
      </c>
      <c r="AJ1390" s="76" cm="1">
        <f t="array" aca="1" ref="AJ1390" ca="1">ROUNDDOWN(INDIRECT(AJ1380)/AJ1389,0)</f>
        <v>10</v>
      </c>
      <c r="AK1390" s="76" cm="1">
        <f t="array" aca="1" ref="AK1390" ca="1">ROUNDDOWN(INDIRECT(AK1380)/AK1389,0)</f>
        <v>10</v>
      </c>
      <c r="AL1390" s="76" cm="1">
        <f t="array" aca="1" ref="AL1390" ca="1">ROUNDDOWN(INDIRECT(AL1380)/AL1389,0)</f>
        <v>10</v>
      </c>
      <c r="AM1390" s="76" cm="1">
        <f t="array" aca="1" ref="AM1390" ca="1">ROUNDDOWN(INDIRECT(AM1380)/AM1389,0)</f>
        <v>10</v>
      </c>
      <c r="AN1390" s="76" cm="1">
        <f t="array" aca="1" ref="AN1390" ca="1">ROUNDDOWN(INDIRECT(AN1380)/AN1389,0)</f>
        <v>10</v>
      </c>
      <c r="AO1390" s="76" cm="1">
        <f t="array" aca="1" ref="AO1390" ca="1">ROUNDDOWN(INDIRECT(AO1380)/AO1389,0)</f>
        <v>10</v>
      </c>
      <c r="AP1390" s="76" cm="1">
        <f t="array" aca="1" ref="AP1390" ca="1">ROUNDDOWN(INDIRECT(AP1380)/AP1389,0)</f>
        <v>10</v>
      </c>
      <c r="AQ1390" s="76" cm="1">
        <f t="array" aca="1" ref="AQ1390" ca="1">ROUNDDOWN(INDIRECT(AQ1380)/AQ1389,0)</f>
        <v>10</v>
      </c>
      <c r="AR1390" s="76" cm="1">
        <f t="array" aca="1" ref="AR1390" ca="1">ROUNDDOWN(INDIRECT(AR1380)/AR1389,0)</f>
        <v>10</v>
      </c>
      <c r="AS1390" s="76" cm="1">
        <f t="array" aca="1" ref="AS1390" ca="1">ROUNDDOWN(INDIRECT(AS1380)/AS1389,0)</f>
        <v>10</v>
      </c>
      <c r="AT1390" s="76" cm="1">
        <f t="array" aca="1" ref="AT1390" ca="1">ROUNDDOWN(INDIRECT(AT1380)/AT1389,0)</f>
        <v>10</v>
      </c>
      <c r="AU1390" s="76" cm="1">
        <f t="array" aca="1" ref="AU1390" ca="1">ROUNDDOWN(INDIRECT(AU1380)/AU1389,0)</f>
        <v>10</v>
      </c>
      <c r="AV1390" s="76" cm="1">
        <f t="array" aca="1" ref="AV1390" ca="1">ROUNDDOWN(INDIRECT(AV1380)/AV1389,0)</f>
        <v>10</v>
      </c>
      <c r="AW1390" s="76" cm="1">
        <f t="array" aca="1" ref="AW1390" ca="1">ROUNDDOWN(INDIRECT(AW1380)/AW1389,0)</f>
        <v>10</v>
      </c>
      <c r="AX1390" s="76" cm="1">
        <f t="array" aca="1" ref="AX1390" ca="1">ROUNDDOWN(INDIRECT(AX1380)/AX1389,0)</f>
        <v>10</v>
      </c>
      <c r="AY1390" s="76" cm="1">
        <f t="array" aca="1" ref="AY1390" ca="1">ROUNDDOWN(INDIRECT(AY1380)/AY1389,0)</f>
        <v>10</v>
      </c>
      <c r="AZ1390" s="76" cm="1">
        <f t="array" aca="1" ref="AZ1390" ca="1">ROUNDDOWN(INDIRECT(AZ1380)/AZ1389,0)</f>
        <v>10</v>
      </c>
      <c r="BA1390" s="76" cm="1">
        <f t="array" aca="1" ref="BA1390" ca="1">ROUNDDOWN(INDIRECT(BA1380)/BA1389,0)</f>
        <v>10</v>
      </c>
      <c r="BB1390" s="76" cm="1">
        <f t="array" aca="1" ref="BB1390" ca="1">ROUNDDOWN(INDIRECT(BB1380)/BB1389,0)</f>
        <v>10</v>
      </c>
      <c r="BC1390" s="76" cm="1">
        <f t="array" aca="1" ref="BC1390" ca="1">ROUNDDOWN(INDIRECT(BC1380)/BC1389,0)</f>
        <v>10</v>
      </c>
      <c r="BD1390" s="76" cm="1">
        <f t="array" aca="1" ref="BD1390" ca="1">ROUNDDOWN(INDIRECT(BD1380)/BD1389,0)</f>
        <v>10</v>
      </c>
      <c r="BE1390" s="76" cm="1">
        <f t="array" aca="1" ref="BE1390" ca="1">ROUNDDOWN(INDIRECT(BE1380)/BE1389,0)</f>
        <v>10</v>
      </c>
      <c r="BF1390" s="76" cm="1">
        <f t="array" aca="1" ref="BF1390" ca="1">ROUNDDOWN(INDIRECT(BF1380)/BF1389,0)</f>
        <v>10</v>
      </c>
      <c r="BG1390" s="76" cm="1">
        <f t="array" aca="1" ref="BG1390" ca="1">ROUNDDOWN(INDIRECT(BG1380)/BG1389,0)</f>
        <v>10</v>
      </c>
      <c r="BH1390" s="76" cm="1">
        <f t="array" aca="1" ref="BH1390" ca="1">ROUNDDOWN(INDIRECT(BH1380)/BH1389,0)</f>
        <v>10</v>
      </c>
      <c r="BI1390" s="76" cm="1">
        <f t="array" aca="1" ref="BI1390" ca="1">ROUNDDOWN(INDIRECT(BI1380)/BI1389,0)</f>
        <v>10</v>
      </c>
      <c r="BJ1390" s="76" cm="1">
        <f t="array" aca="1" ref="BJ1390" ca="1">ROUNDDOWN(INDIRECT(BJ1380)/BJ1389,0)</f>
        <v>10</v>
      </c>
      <c r="BK1390" s="76" cm="1">
        <f t="array" aca="1" ref="BK1390" ca="1">ROUNDDOWN(INDIRECT(BK1380)/BK1389,0)</f>
        <v>10</v>
      </c>
      <c r="BL1390" s="76" cm="1">
        <f t="array" aca="1" ref="BL1390" ca="1">ROUNDDOWN(INDIRECT(BL1380)/BL1389,0)</f>
        <v>10</v>
      </c>
      <c r="BM1390" s="76" cm="1">
        <f t="array" aca="1" ref="BM1390" ca="1">ROUNDDOWN(INDIRECT(BM1380)/BM1389,0)</f>
        <v>10</v>
      </c>
      <c r="BN1390" s="76" cm="1">
        <f t="array" aca="1" ref="BN1390" ca="1">ROUNDDOWN(INDIRECT(BN1380)/BN1389,0)</f>
        <v>10</v>
      </c>
      <c r="BO1390" s="76" cm="1">
        <f t="array" aca="1" ref="BO1390" ca="1">ROUNDDOWN(INDIRECT(BO1380)/BO1389,0)</f>
        <v>10</v>
      </c>
      <c r="BP1390" s="76" cm="1">
        <f t="array" aca="1" ref="BP1390" ca="1">ROUNDDOWN(INDIRECT(BP1380)/BP1389,0)</f>
        <v>10</v>
      </c>
      <c r="BQ1390" s="76" cm="1">
        <f t="array" aca="1" ref="BQ1390" ca="1">ROUNDDOWN(INDIRECT(BQ1380)/BQ1389,0)</f>
        <v>10</v>
      </c>
      <c r="BR1390" s="76" cm="1">
        <f t="array" aca="1" ref="BR1390" ca="1">ROUNDDOWN(INDIRECT(BR1380)/BR1389,0)</f>
        <v>10</v>
      </c>
      <c r="BS1390" s="76" cm="1">
        <f t="array" aca="1" ref="BS1390" ca="1">ROUNDDOWN(INDIRECT(BS1380)/BS1389,0)</f>
        <v>10</v>
      </c>
      <c r="BT1390" s="76" cm="1">
        <f t="array" aca="1" ref="BT1390" ca="1">ROUNDDOWN(INDIRECT(BT1380)/BT1389,0)</f>
        <v>10</v>
      </c>
      <c r="BU1390" s="76" cm="1">
        <f t="array" aca="1" ref="BU1390" ca="1">ROUNDDOWN(INDIRECT(BU1380)/BU1389,0)</f>
        <v>10</v>
      </c>
      <c r="BV1390" s="76" cm="1">
        <f t="array" aca="1" ref="BV1390" ca="1">ROUNDDOWN(INDIRECT(BV1380)/BV1389,0)</f>
        <v>10</v>
      </c>
      <c r="BW1390" s="76" cm="1">
        <f t="array" aca="1" ref="BW1390" ca="1">ROUNDDOWN(INDIRECT(BW1380)/BW1389,0)</f>
        <v>10</v>
      </c>
      <c r="BX1390" s="76" cm="1">
        <f t="array" aca="1" ref="BX1390" ca="1">ROUNDDOWN(INDIRECT(BX1380)/BX1389,0)</f>
        <v>10</v>
      </c>
      <c r="BY1390" s="76" cm="1">
        <f t="array" aca="1" ref="BY1390" ca="1">ROUNDDOWN(INDIRECT(BY1380)/BY1389,0)</f>
        <v>10</v>
      </c>
      <c r="BZ1390" s="76" cm="1">
        <f t="array" aca="1" ref="BZ1390" ca="1">ROUNDDOWN(INDIRECT(BZ1380)/BZ1389,0)</f>
        <v>10</v>
      </c>
      <c r="CA1390" s="76" cm="1">
        <f t="array" aca="1" ref="CA1390" ca="1">ROUNDDOWN(INDIRECT(CA1380)/CA1389,0)</f>
        <v>10</v>
      </c>
      <c r="CB1390" s="76" cm="1">
        <f t="array" aca="1" ref="CB1390" ca="1">ROUNDDOWN(INDIRECT(CB1380)/CB1389,0)</f>
        <v>10</v>
      </c>
      <c r="CC1390" s="76" cm="1">
        <f t="array" aca="1" ref="CC1390" ca="1">ROUNDDOWN(INDIRECT(CC1380)/CC1389,0)</f>
        <v>10</v>
      </c>
      <c r="CD1390" s="76" cm="1">
        <f t="array" aca="1" ref="CD1390" ca="1">ROUNDDOWN(INDIRECT(CD1380)/CD1389,0)</f>
        <v>10</v>
      </c>
      <c r="CE1390" s="76" cm="1">
        <f t="array" aca="1" ref="CE1390" ca="1">ROUNDDOWN(INDIRECT(CE1380)/CE1389,0)</f>
        <v>10</v>
      </c>
      <c r="CF1390" s="76" cm="1">
        <f t="array" aca="1" ref="CF1390" ca="1">ROUNDDOWN(INDIRECT(CF1380)/CF1389,0)</f>
        <v>10</v>
      </c>
      <c r="CG1390" s="76" cm="1">
        <f t="array" aca="1" ref="CG1390" ca="1">ROUNDDOWN(INDIRECT(CG1380)/CG1389,0)</f>
        <v>10</v>
      </c>
      <c r="CH1390" s="76" cm="1">
        <f t="array" aca="1" ref="CH1390" ca="1">ROUNDDOWN(INDIRECT(CH1380)/CH1389,0)</f>
        <v>10</v>
      </c>
      <c r="CI1390" s="76" cm="1">
        <f t="array" aca="1" ref="CI1390" ca="1">ROUNDDOWN(INDIRECT(CI1380)/CI1389,0)</f>
        <v>10</v>
      </c>
      <c r="CJ1390" s="76" cm="1">
        <f t="array" aca="1" ref="CJ1390" ca="1">ROUNDDOWN(INDIRECT(CJ1380)/CJ1389,0)</f>
        <v>10</v>
      </c>
      <c r="CK1390" s="76" cm="1">
        <f t="array" aca="1" ref="CK1390" ca="1">ROUNDDOWN(INDIRECT(CK1380)/CK1389,0)</f>
        <v>10</v>
      </c>
      <c r="CL1390" s="76" cm="1">
        <f t="array" aca="1" ref="CL1390" ca="1">ROUNDDOWN(INDIRECT(CL1380)/CL1389,0)</f>
        <v>10</v>
      </c>
      <c r="CO1390" s="76" t="e" cm="1">
        <f t="array" aca="1" ref="CO1390" ca="1">ROUNDDOWN(INDIRECT(CO1380)/CO1389,0)</f>
        <v>#N/A</v>
      </c>
      <c r="CP1390" s="76" t="e" cm="1">
        <f t="array" aca="1" ref="CP1390" ca="1">ROUNDDOWN(INDIRECT(CP1380)/CP1389,0)</f>
        <v>#N/A</v>
      </c>
      <c r="CQ1390" s="76" t="e" cm="1">
        <f t="array" aca="1" ref="CQ1390" ca="1">ROUNDDOWN(INDIRECT(CQ1380)/CQ1389,0)</f>
        <v>#N/A</v>
      </c>
      <c r="CR1390" s="76" t="e" cm="1">
        <f t="array" aca="1" ref="CR1390" ca="1">ROUNDDOWN(INDIRECT(CR1380)/CR1389,0)</f>
        <v>#N/A</v>
      </c>
      <c r="CS1390" s="76" t="e" cm="1">
        <f t="array" aca="1" ref="CS1390" ca="1">ROUNDDOWN(INDIRECT(CS1380)/CS1389,0)</f>
        <v>#N/A</v>
      </c>
      <c r="CT1390" s="76" t="e" cm="1">
        <f t="array" aca="1" ref="CT1390" ca="1">ROUNDDOWN(INDIRECT(CT1380)/CT1389,0)</f>
        <v>#N/A</v>
      </c>
      <c r="CU1390" s="76" t="e" cm="1">
        <f t="array" aca="1" ref="CU1390" ca="1">ROUNDDOWN(INDIRECT(CU1380)/CU1389,0)</f>
        <v>#N/A</v>
      </c>
      <c r="CV1390" s="76" t="e" cm="1">
        <f t="array" aca="1" ref="CV1390" ca="1">ROUNDDOWN(INDIRECT(CV1380)/CV1389,0)</f>
        <v>#N/A</v>
      </c>
      <c r="CW1390" s="76" t="e" cm="1">
        <f t="array" aca="1" ref="CW1390" ca="1">ROUNDDOWN(INDIRECT(CW1380)/CW1389,0)</f>
        <v>#N/A</v>
      </c>
      <c r="CX1390" s="76" t="e" cm="1">
        <f t="array" aca="1" ref="CX1390" ca="1">ROUNDDOWN(INDIRECT(CX1380)/CX1389,0)</f>
        <v>#N/A</v>
      </c>
      <c r="CY1390" s="76" t="e" cm="1">
        <f t="array" aca="1" ref="CY1390" ca="1">ROUNDDOWN(INDIRECT(CY1380)/CY1389,0)</f>
        <v>#N/A</v>
      </c>
      <c r="CZ1390" s="76" t="e" cm="1">
        <f t="array" aca="1" ref="CZ1390" ca="1">ROUNDDOWN(INDIRECT(CZ1380)/CZ1389,0)</f>
        <v>#N/A</v>
      </c>
      <c r="DA1390" s="76" t="e" cm="1">
        <f t="array" aca="1" ref="DA1390" ca="1">ROUNDDOWN(INDIRECT(DA1380)/DA1389,0)</f>
        <v>#N/A</v>
      </c>
      <c r="DB1390" s="76" t="e" cm="1">
        <f t="array" aca="1" ref="DB1390" ca="1">ROUNDDOWN(INDIRECT(DB1380)/DB1389,0)</f>
        <v>#N/A</v>
      </c>
      <c r="DC1390" s="76" t="e" cm="1">
        <f t="array" aca="1" ref="DC1390" ca="1">ROUNDDOWN(INDIRECT(DC1380)/DC1389,0)</f>
        <v>#N/A</v>
      </c>
      <c r="DD1390" s="76" t="e" cm="1">
        <f t="array" aca="1" ref="DD1390" ca="1">ROUNDDOWN(INDIRECT(DD1380)/DD1389,0)</f>
        <v>#N/A</v>
      </c>
      <c r="DE1390" s="76" t="e" cm="1">
        <f t="array" aca="1" ref="DE1390" ca="1">ROUNDDOWN(INDIRECT(DE1380)/DE1389,0)</f>
        <v>#N/A</v>
      </c>
      <c r="DF1390" s="76" t="e" cm="1">
        <f t="array" aca="1" ref="DF1390" ca="1">ROUNDDOWN(INDIRECT(DF1380)/DF1389,0)</f>
        <v>#N/A</v>
      </c>
      <c r="DG1390" s="76" t="e" cm="1">
        <f t="array" aca="1" ref="DG1390" ca="1">ROUNDDOWN(INDIRECT(DG1380)/DG1389,0)</f>
        <v>#N/A</v>
      </c>
      <c r="DH1390" s="76" t="e" cm="1">
        <f t="array" aca="1" ref="DH1390" ca="1">ROUNDDOWN(INDIRECT(DH1380)/DH1389,0)</f>
        <v>#N/A</v>
      </c>
      <c r="DI1390" s="76" t="e" cm="1">
        <f t="array" aca="1" ref="DI1390" ca="1">ROUNDDOWN(INDIRECT(DI1380)/DI1389,0)</f>
        <v>#N/A</v>
      </c>
      <c r="DJ1390" s="76" t="e" cm="1">
        <f t="array" aca="1" ref="DJ1390" ca="1">ROUNDDOWN(INDIRECT(DJ1380)/DJ1389,0)</f>
        <v>#N/A</v>
      </c>
      <c r="DK1390" s="76" t="e" cm="1">
        <f t="array" aca="1" ref="DK1390" ca="1">ROUNDDOWN(INDIRECT(DK1380)/DK1389,0)</f>
        <v>#N/A</v>
      </c>
      <c r="DL1390" s="76" t="e" cm="1">
        <f t="array" aca="1" ref="DL1390" ca="1">ROUNDDOWN(INDIRECT(DL1380)/DL1389,0)</f>
        <v>#N/A</v>
      </c>
    </row>
    <row r="1391" spans="1:116" x14ac:dyDescent="0.4">
      <c r="B1391" t="str">
        <f>E1391</f>
        <v>1391 SUBR-S</v>
      </c>
      <c r="D1391" t="s">
        <v>775</v>
      </c>
      <c r="E1391" s="8" t="str">
        <f t="shared" si="1829"/>
        <v>1391 SUBR-S</v>
      </c>
      <c r="G1391" s="145" t="s">
        <v>73</v>
      </c>
      <c r="H1391" s="12"/>
      <c r="I1391" s="60"/>
      <c r="J1391" s="60"/>
      <c r="K1391" s="16">
        <v>0.05</v>
      </c>
      <c r="L1391" s="16">
        <v>0.05</v>
      </c>
      <c r="M1391" s="16">
        <v>0.05</v>
      </c>
      <c r="N1391" s="16">
        <v>0.05</v>
      </c>
      <c r="O1391" s="16">
        <v>0.05</v>
      </c>
      <c r="P1391" s="16">
        <v>0.05</v>
      </c>
      <c r="R1391" s="20"/>
      <c r="S1391" s="150" cm="1">
        <f t="array" ref="S1391">INDEX($K:$P,ROW(),MATCH(S$3,$K$2:$P$2,0))</f>
        <v>0.05</v>
      </c>
      <c r="T1391" s="150" cm="1">
        <f t="array" ref="T1391">INDEX($K:$P,ROW(),MATCH(T$3,$K$2:$P$2,0))</f>
        <v>0.05</v>
      </c>
      <c r="U1391" s="150" cm="1">
        <f t="array" ref="U1391">INDEX($K:$P,ROW(),MATCH(U$3,$K$2:$P$2,0))</f>
        <v>0.05</v>
      </c>
      <c r="V1391" s="150" cm="1">
        <f t="array" ref="V1391">INDEX($K:$P,ROW(),MATCH(V$3,$K$2:$P$2,0))</f>
        <v>0.05</v>
      </c>
      <c r="W1391" s="150" cm="1">
        <f t="array" ref="W1391">INDEX($K:$P,ROW(),MATCH(W$3,$K$2:$P$2,0))</f>
        <v>0.05</v>
      </c>
      <c r="X1391" s="150" cm="1">
        <f t="array" ref="X1391">INDEX($K:$P,ROW(),MATCH(X$3,$K$2:$P$2,0))</f>
        <v>0.05</v>
      </c>
      <c r="Y1391" s="150" cm="1">
        <f t="array" ref="Y1391">INDEX($K:$P,ROW(),MATCH(Y$3,$K$2:$P$2,0))</f>
        <v>0.05</v>
      </c>
      <c r="Z1391" s="150" cm="1">
        <f t="array" ref="Z1391">INDEX($K:$P,ROW(),MATCH(Z$3,$K$2:$P$2,0))</f>
        <v>0.05</v>
      </c>
      <c r="AA1391" s="150" cm="1">
        <f t="array" ref="AA1391">INDEX($K:$P,ROW(),MATCH(AA$3,$K$2:$P$2,0))</f>
        <v>0.05</v>
      </c>
      <c r="AB1391" s="150" cm="1">
        <f t="array" ref="AB1391">INDEX($K:$P,ROW(),MATCH(AB$3,$K$2:$P$2,0))</f>
        <v>0.05</v>
      </c>
      <c r="AC1391" s="150" cm="1">
        <f t="array" ref="AC1391">INDEX($K:$P,ROW(),MATCH(AC$3,$K$2:$P$2,0))</f>
        <v>0.05</v>
      </c>
      <c r="AD1391" s="150" cm="1">
        <f t="array" ref="AD1391">INDEX($K:$P,ROW(),MATCH(AD$3,$K$2:$P$2,0))</f>
        <v>0.05</v>
      </c>
      <c r="AE1391" s="150" cm="1">
        <f t="array" ref="AE1391">INDEX($K:$P,ROW(),MATCH(AE$3,$K$2:$P$2,0))</f>
        <v>0.05</v>
      </c>
      <c r="AF1391" s="150" cm="1">
        <f t="array" ref="AF1391">INDEX($K:$P,ROW(),MATCH(AF$3,$K$2:$P$2,0))</f>
        <v>0.05</v>
      </c>
      <c r="AG1391" s="150" cm="1">
        <f t="array" ref="AG1391">INDEX($K:$P,ROW(),MATCH(AG$3,$K$2:$P$2,0))</f>
        <v>0.05</v>
      </c>
      <c r="AH1391" s="150" cm="1">
        <f t="array" ref="AH1391">INDEX($K:$P,ROW(),MATCH(AH$3,$K$2:$P$2,0))</f>
        <v>0.05</v>
      </c>
      <c r="AI1391" s="150" cm="1">
        <f t="array" ref="AI1391">INDEX($K:$P,ROW(),MATCH(AI$3,$K$2:$P$2,0))</f>
        <v>0.05</v>
      </c>
      <c r="AJ1391" s="150" cm="1">
        <f t="array" ref="AJ1391">INDEX($K:$P,ROW(),MATCH(AJ$3,$K$2:$P$2,0))</f>
        <v>0.05</v>
      </c>
      <c r="AK1391" s="150" cm="1">
        <f t="array" ref="AK1391">INDEX($K:$P,ROW(),MATCH(AK$3,$K$2:$P$2,0))</f>
        <v>0.05</v>
      </c>
      <c r="AL1391" s="150" cm="1">
        <f t="array" ref="AL1391">INDEX($K:$P,ROW(),MATCH(AL$3,$K$2:$P$2,0))</f>
        <v>0.05</v>
      </c>
      <c r="AM1391" s="150" cm="1">
        <f t="array" ref="AM1391">INDEX($K:$P,ROW(),MATCH(AM$3,$K$2:$P$2,0))</f>
        <v>0.05</v>
      </c>
      <c r="AN1391" s="150" cm="1">
        <f t="array" ref="AN1391">INDEX($K:$P,ROW(),MATCH(AN$3,$K$2:$P$2,0))</f>
        <v>0.05</v>
      </c>
      <c r="AO1391" s="150" cm="1">
        <f t="array" ref="AO1391">INDEX($K:$P,ROW(),MATCH(AO$3,$K$2:$P$2,0))</f>
        <v>0.05</v>
      </c>
      <c r="AP1391" s="150" cm="1">
        <f t="array" ref="AP1391">INDEX($K:$P,ROW(),MATCH(AP$3,$K$2:$P$2,0))</f>
        <v>0.05</v>
      </c>
      <c r="AQ1391" s="150" cm="1">
        <f t="array" ref="AQ1391">INDEX($K:$P,ROW(),MATCH(AQ$3,$K$2:$P$2,0))</f>
        <v>0.05</v>
      </c>
      <c r="AR1391" s="150" cm="1">
        <f t="array" ref="AR1391">INDEX($K:$P,ROW(),MATCH(AR$3,$K$2:$P$2,0))</f>
        <v>0.05</v>
      </c>
      <c r="AS1391" s="150" cm="1">
        <f t="array" ref="AS1391">INDEX($K:$P,ROW(),MATCH(AS$3,$K$2:$P$2,0))</f>
        <v>0.05</v>
      </c>
      <c r="AT1391" s="150" cm="1">
        <f t="array" ref="AT1391">INDEX($K:$P,ROW(),MATCH(AT$3,$K$2:$P$2,0))</f>
        <v>0.05</v>
      </c>
      <c r="AU1391" s="150" cm="1">
        <f t="array" ref="AU1391">INDEX($K:$P,ROW(),MATCH(AU$3,$K$2:$P$2,0))</f>
        <v>0.05</v>
      </c>
      <c r="AV1391" s="150" cm="1">
        <f t="array" ref="AV1391">INDEX($K:$P,ROW(),MATCH(AV$3,$K$2:$P$2,0))</f>
        <v>0.05</v>
      </c>
      <c r="AW1391" s="150" cm="1">
        <f t="array" ref="AW1391">INDEX($K:$P,ROW(),MATCH(AW$3,$K$2:$P$2,0))</f>
        <v>0.05</v>
      </c>
      <c r="AX1391" s="150" cm="1">
        <f t="array" ref="AX1391">INDEX($K:$P,ROW(),MATCH(AX$3,$K$2:$P$2,0))</f>
        <v>0.05</v>
      </c>
      <c r="AY1391" s="150" cm="1">
        <f t="array" ref="AY1391">INDEX($K:$P,ROW(),MATCH(AY$3,$K$2:$P$2,0))</f>
        <v>0.05</v>
      </c>
      <c r="AZ1391" s="150" cm="1">
        <f t="array" ref="AZ1391">INDEX($K:$P,ROW(),MATCH(AZ$3,$K$2:$P$2,0))</f>
        <v>0.05</v>
      </c>
      <c r="BA1391" s="150" cm="1">
        <f t="array" ref="BA1391">INDEX($K:$P,ROW(),MATCH(BA$3,$K$2:$P$2,0))</f>
        <v>0.05</v>
      </c>
      <c r="BB1391" s="150" cm="1">
        <f t="array" ref="BB1391">INDEX($K:$P,ROW(),MATCH(BB$3,$K$2:$P$2,0))</f>
        <v>0.05</v>
      </c>
      <c r="BC1391" s="150" cm="1">
        <f t="array" ref="BC1391">INDEX($K:$P,ROW(),MATCH(BC$3,$K$2:$P$2,0))</f>
        <v>0.05</v>
      </c>
      <c r="BD1391" s="150" cm="1">
        <f t="array" ref="BD1391">INDEX($K:$P,ROW(),MATCH(BD$3,$K$2:$P$2,0))</f>
        <v>0.05</v>
      </c>
      <c r="BE1391" s="150" cm="1">
        <f t="array" ref="BE1391">INDEX($K:$P,ROW(),MATCH(BE$3,$K$2:$P$2,0))</f>
        <v>0.05</v>
      </c>
      <c r="BF1391" s="150" cm="1">
        <f t="array" ref="BF1391">INDEX($K:$P,ROW(),MATCH(BF$3,$K$2:$P$2,0))</f>
        <v>0.05</v>
      </c>
      <c r="BG1391" s="150" cm="1">
        <f t="array" ref="BG1391">INDEX($K:$P,ROW(),MATCH(BG$3,$K$2:$P$2,0))</f>
        <v>0.05</v>
      </c>
      <c r="BH1391" s="150" cm="1">
        <f t="array" ref="BH1391">INDEX($K:$P,ROW(),MATCH(BH$3,$K$2:$P$2,0))</f>
        <v>0.05</v>
      </c>
      <c r="BI1391" s="150" cm="1">
        <f t="array" ref="BI1391">INDEX($K:$P,ROW(),MATCH(BI$3,$K$2:$P$2,0))</f>
        <v>0.05</v>
      </c>
      <c r="BJ1391" s="150" cm="1">
        <f t="array" ref="BJ1391">INDEX($K:$P,ROW(),MATCH(BJ$3,$K$2:$P$2,0))</f>
        <v>0.05</v>
      </c>
      <c r="BK1391" s="150" cm="1">
        <f t="array" ref="BK1391">INDEX($K:$P,ROW(),MATCH(BK$3,$K$2:$P$2,0))</f>
        <v>0.05</v>
      </c>
      <c r="BL1391" s="150" cm="1">
        <f t="array" ref="BL1391">INDEX($K:$P,ROW(),MATCH(BL$3,$K$2:$P$2,0))</f>
        <v>0.05</v>
      </c>
      <c r="BM1391" s="150" cm="1">
        <f t="array" ref="BM1391">INDEX($K:$P,ROW(),MATCH(BM$3,$K$2:$P$2,0))</f>
        <v>0.05</v>
      </c>
      <c r="BN1391" s="150" cm="1">
        <f t="array" ref="BN1391">INDEX($K:$P,ROW(),MATCH(BN$3,$K$2:$P$2,0))</f>
        <v>0.05</v>
      </c>
      <c r="BO1391" s="150" cm="1">
        <f t="array" ref="BO1391">INDEX($K:$P,ROW(),MATCH(BO$3,$K$2:$P$2,0))</f>
        <v>0.05</v>
      </c>
      <c r="BP1391" s="150" cm="1">
        <f t="array" ref="BP1391">INDEX($K:$P,ROW(),MATCH(BP$3,$K$2:$P$2,0))</f>
        <v>0.05</v>
      </c>
      <c r="BQ1391" s="150" cm="1">
        <f t="array" ref="BQ1391">INDEX($K:$P,ROW(),MATCH(BQ$3,$K$2:$P$2,0))</f>
        <v>0.05</v>
      </c>
      <c r="BR1391" s="150" cm="1">
        <f t="array" ref="BR1391">INDEX($K:$P,ROW(),MATCH(BR$3,$K$2:$P$2,0))</f>
        <v>0.05</v>
      </c>
      <c r="BS1391" s="150" cm="1">
        <f t="array" ref="BS1391">INDEX($K:$P,ROW(),MATCH(BS$3,$K$2:$P$2,0))</f>
        <v>0.05</v>
      </c>
      <c r="BT1391" s="150" cm="1">
        <f t="array" ref="BT1391">INDEX($K:$P,ROW(),MATCH(BT$3,$K$2:$P$2,0))</f>
        <v>0.05</v>
      </c>
      <c r="BU1391" s="150" cm="1">
        <f t="array" ref="BU1391">INDEX($K:$P,ROW(),MATCH(BU$3,$K$2:$P$2,0))</f>
        <v>0.05</v>
      </c>
      <c r="BV1391" s="150" cm="1">
        <f t="array" ref="BV1391">INDEX($K:$P,ROW(),MATCH(BV$3,$K$2:$P$2,0))</f>
        <v>0.05</v>
      </c>
      <c r="BW1391" s="150" cm="1">
        <f t="array" ref="BW1391">INDEX($K:$P,ROW(),MATCH(BW$3,$K$2:$P$2,0))</f>
        <v>0.05</v>
      </c>
      <c r="BX1391" s="150" cm="1">
        <f t="array" ref="BX1391">INDEX($K:$P,ROW(),MATCH(BX$3,$K$2:$P$2,0))</f>
        <v>0.05</v>
      </c>
      <c r="BY1391" s="150" cm="1">
        <f t="array" ref="BY1391">INDEX($K:$P,ROW(),MATCH(BY$3,$K$2:$P$2,0))</f>
        <v>0.05</v>
      </c>
      <c r="BZ1391" s="150" cm="1">
        <f t="array" ref="BZ1391">INDEX($K:$P,ROW(),MATCH(BZ$3,$K$2:$P$2,0))</f>
        <v>0.05</v>
      </c>
      <c r="CA1391" s="150" cm="1">
        <f t="array" ref="CA1391">INDEX($K:$P,ROW(),MATCH(CA$3,$K$2:$P$2,0))</f>
        <v>0.05</v>
      </c>
      <c r="CB1391" s="150" cm="1">
        <f t="array" ref="CB1391">INDEX($K:$P,ROW(),MATCH(CB$3,$K$2:$P$2,0))</f>
        <v>0.05</v>
      </c>
      <c r="CC1391" s="150" cm="1">
        <f t="array" ref="CC1391">INDEX($K:$P,ROW(),MATCH(CC$3,$K$2:$P$2,0))</f>
        <v>0.05</v>
      </c>
      <c r="CD1391" s="150" cm="1">
        <f t="array" ref="CD1391">INDEX($K:$P,ROW(),MATCH(CD$3,$K$2:$P$2,0))</f>
        <v>0.05</v>
      </c>
      <c r="CE1391" s="150" cm="1">
        <f t="array" ref="CE1391">INDEX($K:$P,ROW(),MATCH(CE$3,$K$2:$P$2,0))</f>
        <v>0.05</v>
      </c>
      <c r="CF1391" s="150" cm="1">
        <f t="array" ref="CF1391">INDEX($K:$P,ROW(),MATCH(CF$3,$K$2:$P$2,0))</f>
        <v>0.05</v>
      </c>
      <c r="CG1391" s="150" cm="1">
        <f t="array" ref="CG1391">INDEX($K:$P,ROW(),MATCH(CG$3,$K$2:$P$2,0))</f>
        <v>0.05</v>
      </c>
      <c r="CH1391" s="150" cm="1">
        <f t="array" ref="CH1391">INDEX($K:$P,ROW(),MATCH(CH$3,$K$2:$P$2,0))</f>
        <v>0.05</v>
      </c>
      <c r="CI1391" s="150" cm="1">
        <f t="array" ref="CI1391">INDEX($K:$P,ROW(),MATCH(CI$3,$K$2:$P$2,0))</f>
        <v>0.05</v>
      </c>
      <c r="CJ1391" s="150" cm="1">
        <f t="array" ref="CJ1391">INDEX($K:$P,ROW(),MATCH(CJ$3,$K$2:$P$2,0))</f>
        <v>0.05</v>
      </c>
      <c r="CK1391" s="150" cm="1">
        <f t="array" ref="CK1391">INDEX($K:$P,ROW(),MATCH(CK$3,$K$2:$P$2,0))</f>
        <v>0.05</v>
      </c>
      <c r="CL1391" s="150" cm="1">
        <f t="array" ref="CL1391">INDEX($K:$P,ROW(),MATCH(CL$3,$K$2:$P$2,0))</f>
        <v>0.05</v>
      </c>
      <c r="CN1391" s="60"/>
      <c r="CO1391" s="150" t="e" cm="1">
        <f t="array" ref="CO1391">INDEX($K:$P,ROW(),MATCH(CO$3,$K$2:$P$2,0))</f>
        <v>#N/A</v>
      </c>
      <c r="CP1391" s="150" t="e" cm="1">
        <f t="array" ref="CP1391">INDEX($K:$P,ROW(),MATCH(CP$3,$K$2:$P$2,0))</f>
        <v>#N/A</v>
      </c>
      <c r="CQ1391" s="150" t="e" cm="1">
        <f t="array" ref="CQ1391">INDEX($K:$P,ROW(),MATCH(CQ$3,$K$2:$P$2,0))</f>
        <v>#N/A</v>
      </c>
      <c r="CR1391" s="150" t="e" cm="1">
        <f t="array" ref="CR1391">INDEX($K:$P,ROW(),MATCH(CR$3,$K$2:$P$2,0))</f>
        <v>#N/A</v>
      </c>
      <c r="CS1391" s="150" t="e" cm="1">
        <f t="array" ref="CS1391">INDEX($K:$P,ROW(),MATCH(CS$3,$K$2:$P$2,0))</f>
        <v>#N/A</v>
      </c>
      <c r="CT1391" s="150" t="e" cm="1">
        <f t="array" ref="CT1391">INDEX($K:$P,ROW(),MATCH(CT$3,$K$2:$P$2,0))</f>
        <v>#N/A</v>
      </c>
      <c r="CU1391" s="150" t="e" cm="1">
        <f t="array" ref="CU1391">INDEX($K:$P,ROW(),MATCH(CU$3,$K$2:$P$2,0))</f>
        <v>#N/A</v>
      </c>
      <c r="CV1391" s="150" t="e" cm="1">
        <f t="array" ref="CV1391">INDEX($K:$P,ROW(),MATCH(CV$3,$K$2:$P$2,0))</f>
        <v>#N/A</v>
      </c>
      <c r="CW1391" s="150" t="e" cm="1">
        <f t="array" ref="CW1391">INDEX($K:$P,ROW(),MATCH(CW$3,$K$2:$P$2,0))</f>
        <v>#N/A</v>
      </c>
      <c r="CX1391" s="150" t="e" cm="1">
        <f t="array" ref="CX1391">INDEX($K:$P,ROW(),MATCH(CX$3,$K$2:$P$2,0))</f>
        <v>#N/A</v>
      </c>
      <c r="CY1391" s="150" t="e" cm="1">
        <f t="array" ref="CY1391">INDEX($K:$P,ROW(),MATCH(CY$3,$K$2:$P$2,0))</f>
        <v>#N/A</v>
      </c>
      <c r="CZ1391" s="150" t="e" cm="1">
        <f t="array" ref="CZ1391">INDEX($K:$P,ROW(),MATCH(CZ$3,$K$2:$P$2,0))</f>
        <v>#N/A</v>
      </c>
      <c r="DA1391" s="150" t="e" cm="1">
        <f t="array" ref="DA1391">INDEX($K:$P,ROW(),MATCH(DA$3,$K$2:$P$2,0))</f>
        <v>#N/A</v>
      </c>
      <c r="DB1391" s="150" t="e" cm="1">
        <f t="array" ref="DB1391">INDEX($K:$P,ROW(),MATCH(DB$3,$K$2:$P$2,0))</f>
        <v>#N/A</v>
      </c>
      <c r="DC1391" s="150" t="e" cm="1">
        <f t="array" ref="DC1391">INDEX($K:$P,ROW(),MATCH(DC$3,$K$2:$P$2,0))</f>
        <v>#N/A</v>
      </c>
      <c r="DD1391" s="150" t="e" cm="1">
        <f t="array" ref="DD1391">INDEX($K:$P,ROW(),MATCH(DD$3,$K$2:$P$2,0))</f>
        <v>#N/A</v>
      </c>
      <c r="DE1391" s="150" t="e" cm="1">
        <f t="array" ref="DE1391">INDEX($K:$P,ROW(),MATCH(DE$3,$K$2:$P$2,0))</f>
        <v>#N/A</v>
      </c>
      <c r="DF1391" s="150" t="e" cm="1">
        <f t="array" ref="DF1391">INDEX($K:$P,ROW(),MATCH(DF$3,$K$2:$P$2,0))</f>
        <v>#N/A</v>
      </c>
      <c r="DG1391" s="150" t="e" cm="1">
        <f t="array" ref="DG1391">INDEX($K:$P,ROW(),MATCH(DG$3,$K$2:$P$2,0))</f>
        <v>#N/A</v>
      </c>
      <c r="DH1391" s="150" t="e" cm="1">
        <f t="array" ref="DH1391">INDEX($K:$P,ROW(),MATCH(DH$3,$K$2:$P$2,0))</f>
        <v>#N/A</v>
      </c>
      <c r="DI1391" s="150" t="e" cm="1">
        <f t="array" ref="DI1391">INDEX($K:$P,ROW(),MATCH(DI$3,$K$2:$P$2,0))</f>
        <v>#N/A</v>
      </c>
      <c r="DJ1391" s="150" t="e" cm="1">
        <f t="array" ref="DJ1391">INDEX($K:$P,ROW(),MATCH(DJ$3,$K$2:$P$2,0))</f>
        <v>#N/A</v>
      </c>
      <c r="DK1391" s="150" t="e" cm="1">
        <f t="array" ref="DK1391">INDEX($K:$P,ROW(),MATCH(DK$3,$K$2:$P$2,0))</f>
        <v>#N/A</v>
      </c>
      <c r="DL1391" s="150" t="e" cm="1">
        <f t="array" ref="DL1391">INDEX($K:$P,ROW(),MATCH(DL$3,$K$2:$P$2,0))</f>
        <v>#N/A</v>
      </c>
    </row>
    <row r="1392" spans="1:116" x14ac:dyDescent="0.4">
      <c r="D1392" t="s">
        <v>775</v>
      </c>
      <c r="E1392" s="8" t="str">
        <f t="shared" si="1829"/>
        <v>1392 SUBR-S</v>
      </c>
      <c r="G1392" s="158" t="s">
        <v>74</v>
      </c>
      <c r="K1392" s="34">
        <f ca="1">SUMIF($3:$3,K$2,1392:1392)</f>
        <v>-326.68416655901024</v>
      </c>
      <c r="L1392" s="34">
        <f t="shared" ref="L1392:P1393" ca="1" si="1836">SUMIF($3:$3,L$2,1392:1392)</f>
        <v>-434.07922978154875</v>
      </c>
      <c r="M1392" s="34">
        <f t="shared" ca="1" si="1836"/>
        <v>-289.71588013777119</v>
      </c>
      <c r="N1392" s="34">
        <f t="shared" ca="1" si="1836"/>
        <v>-211.70768786898765</v>
      </c>
      <c r="O1392" s="34">
        <f t="shared" ca="1" si="1836"/>
        <v>-169.55517425622395</v>
      </c>
      <c r="P1392" s="34">
        <f t="shared" ca="1" si="1836"/>
        <v>-146.7776383052304</v>
      </c>
      <c r="R1392" s="15"/>
      <c r="S1392" s="76">
        <f t="shared" ref="S1392:AX1392" ca="1" si="1837">-S1391*(S1390+S1388)</f>
        <v>-5</v>
      </c>
      <c r="T1392" s="76">
        <f t="shared" ca="1" si="1837"/>
        <v>-9.75</v>
      </c>
      <c r="U1392" s="76">
        <f t="shared" ca="1" si="1837"/>
        <v>-14.262500000000001</v>
      </c>
      <c r="V1392" s="76">
        <f t="shared" ca="1" si="1837"/>
        <v>-18.549375000000001</v>
      </c>
      <c r="W1392" s="76">
        <f t="shared" ca="1" si="1837"/>
        <v>-22.621906250000002</v>
      </c>
      <c r="X1392" s="76">
        <f t="shared" ca="1" si="1837"/>
        <v>-26.490810937500001</v>
      </c>
      <c r="Y1392" s="76">
        <f t="shared" ca="1" si="1837"/>
        <v>-30.166270390625002</v>
      </c>
      <c r="Z1392" s="76">
        <f t="shared" ca="1" si="1837"/>
        <v>-33.657956871093752</v>
      </c>
      <c r="AA1392" s="76">
        <f t="shared" ca="1" si="1837"/>
        <v>-36.975059027539061</v>
      </c>
      <c r="AB1392" s="76">
        <f t="shared" ca="1" si="1837"/>
        <v>-40.126306076162109</v>
      </c>
      <c r="AC1392" s="76">
        <f t="shared" ca="1" si="1837"/>
        <v>-43.119990772354008</v>
      </c>
      <c r="AD1392" s="76">
        <f t="shared" ca="1" si="1837"/>
        <v>-45.963991233736309</v>
      </c>
      <c r="AE1392" s="76">
        <f t="shared" ca="1" si="1837"/>
        <v>-44.165791672049494</v>
      </c>
      <c r="AF1392" s="76">
        <f t="shared" ca="1" si="1837"/>
        <v>-42.457502088447015</v>
      </c>
      <c r="AG1392" s="76">
        <f t="shared" ca="1" si="1837"/>
        <v>-40.834626984024666</v>
      </c>
      <c r="AH1392" s="76">
        <f t="shared" ca="1" si="1837"/>
        <v>-39.292895634823431</v>
      </c>
      <c r="AI1392" s="76">
        <f t="shared" ca="1" si="1837"/>
        <v>-37.82825085308226</v>
      </c>
      <c r="AJ1392" s="76">
        <f t="shared" ca="1" si="1837"/>
        <v>-36.436838310428143</v>
      </c>
      <c r="AK1392" s="76">
        <f t="shared" ca="1" si="1837"/>
        <v>-35.114996394906733</v>
      </c>
      <c r="AL1392" s="76">
        <f t="shared" ca="1" si="1837"/>
        <v>-33.8592465751614</v>
      </c>
      <c r="AM1392" s="76">
        <f t="shared" ca="1" si="1837"/>
        <v>-32.666284246403329</v>
      </c>
      <c r="AN1392" s="76">
        <f t="shared" ca="1" si="1837"/>
        <v>-31.532970034083167</v>
      </c>
      <c r="AO1392" s="76">
        <f t="shared" ca="1" si="1837"/>
        <v>-30.456321532379008</v>
      </c>
      <c r="AP1392" s="76">
        <f t="shared" ca="1" si="1837"/>
        <v>-29.433505455760059</v>
      </c>
      <c r="AQ1392" s="76">
        <f t="shared" ca="1" si="1837"/>
        <v>-28.461830182972058</v>
      </c>
      <c r="AR1392" s="76">
        <f t="shared" ca="1" si="1837"/>
        <v>-27.538738673823453</v>
      </c>
      <c r="AS1392" s="76">
        <f t="shared" ca="1" si="1837"/>
        <v>-26.66180174013228</v>
      </c>
      <c r="AT1392" s="76">
        <f t="shared" ca="1" si="1837"/>
        <v>-25.828711653125666</v>
      </c>
      <c r="AU1392" s="76">
        <f t="shared" ca="1" si="1837"/>
        <v>-25.037276070469382</v>
      </c>
      <c r="AV1392" s="76">
        <f t="shared" ca="1" si="1837"/>
        <v>-24.285412266945912</v>
      </c>
      <c r="AW1392" s="76">
        <f t="shared" ca="1" si="1837"/>
        <v>-23.571141653598616</v>
      </c>
      <c r="AX1392" s="76">
        <f t="shared" ca="1" si="1837"/>
        <v>-22.892584570918686</v>
      </c>
      <c r="AY1392" s="76">
        <f t="shared" ref="AY1392:CD1392" ca="1" si="1838">-AY1391*(AY1390+AY1388)</f>
        <v>-22.247955342372752</v>
      </c>
      <c r="AZ1392" s="76">
        <f t="shared" ca="1" si="1838"/>
        <v>-21.635557575254115</v>
      </c>
      <c r="BA1392" s="76">
        <f t="shared" ca="1" si="1838"/>
        <v>-21.053779696491411</v>
      </c>
      <c r="BB1392" s="76">
        <f t="shared" ca="1" si="1838"/>
        <v>-20.501090711666841</v>
      </c>
      <c r="BC1392" s="76">
        <f t="shared" ca="1" si="1838"/>
        <v>-19.976036176083497</v>
      </c>
      <c r="BD1392" s="76">
        <f t="shared" ca="1" si="1838"/>
        <v>-19.477234367279323</v>
      </c>
      <c r="BE1392" s="76">
        <f t="shared" ca="1" si="1838"/>
        <v>-19.003372648915356</v>
      </c>
      <c r="BF1392" s="76">
        <f t="shared" ca="1" si="1838"/>
        <v>-18.553204016469589</v>
      </c>
      <c r="BG1392" s="76">
        <f t="shared" ca="1" si="1838"/>
        <v>-18.125543815646111</v>
      </c>
      <c r="BH1392" s="76">
        <f t="shared" ca="1" si="1838"/>
        <v>-17.719266624863806</v>
      </c>
      <c r="BI1392" s="76">
        <f t="shared" ca="1" si="1838"/>
        <v>-17.333303293620617</v>
      </c>
      <c r="BJ1392" s="76">
        <f t="shared" ca="1" si="1838"/>
        <v>-16.966638128939589</v>
      </c>
      <c r="BK1392" s="76">
        <f t="shared" ca="1" si="1838"/>
        <v>-16.61830622249261</v>
      </c>
      <c r="BL1392" s="76">
        <f t="shared" ca="1" si="1838"/>
        <v>-16.287390911367979</v>
      </c>
      <c r="BM1392" s="76">
        <f t="shared" ca="1" si="1838"/>
        <v>-15.97302136579958</v>
      </c>
      <c r="BN1392" s="76">
        <f t="shared" ca="1" si="1838"/>
        <v>-15.674370297509601</v>
      </c>
      <c r="BO1392" s="76">
        <f t="shared" ca="1" si="1838"/>
        <v>-15.390651782634121</v>
      </c>
      <c r="BP1392" s="76">
        <f t="shared" ca="1" si="1838"/>
        <v>-15.121119193502416</v>
      </c>
      <c r="BQ1392" s="76">
        <f t="shared" ca="1" si="1838"/>
        <v>-14.865063233827295</v>
      </c>
      <c r="BR1392" s="76">
        <f t="shared" ca="1" si="1838"/>
        <v>-14.621810072135929</v>
      </c>
      <c r="BS1392" s="76">
        <f t="shared" ca="1" si="1838"/>
        <v>-14.390719568529134</v>
      </c>
      <c r="BT1392" s="76">
        <f t="shared" ca="1" si="1838"/>
        <v>-14.171183590102679</v>
      </c>
      <c r="BU1392" s="76">
        <f t="shared" ca="1" si="1838"/>
        <v>-13.962624410597545</v>
      </c>
      <c r="BV1392" s="76">
        <f t="shared" ca="1" si="1838"/>
        <v>-13.764493190067668</v>
      </c>
      <c r="BW1392" s="76">
        <f t="shared" ca="1" si="1838"/>
        <v>-13.576268530564285</v>
      </c>
      <c r="BX1392" s="76">
        <f t="shared" ca="1" si="1838"/>
        <v>-13.397455104036069</v>
      </c>
      <c r="BY1392" s="76">
        <f t="shared" ca="1" si="1838"/>
        <v>-13.227582348834268</v>
      </c>
      <c r="BZ1392" s="76">
        <f t="shared" ca="1" si="1838"/>
        <v>-13.066203231392553</v>
      </c>
      <c r="CA1392" s="76">
        <f t="shared" ca="1" si="1838"/>
        <v>-12.912893069822923</v>
      </c>
      <c r="CB1392" s="76">
        <f t="shared" ca="1" si="1838"/>
        <v>-12.767248416331777</v>
      </c>
      <c r="CC1392" s="76">
        <f t="shared" ca="1" si="1838"/>
        <v>-12.628885995515189</v>
      </c>
      <c r="CD1392" s="76">
        <f t="shared" ca="1" si="1838"/>
        <v>-12.497441695739429</v>
      </c>
      <c r="CE1392" s="76">
        <f t="shared" ref="CE1392:CL1392" ca="1" si="1839">-CE1391*(CE1390+CE1388)</f>
        <v>-12.372569610952457</v>
      </c>
      <c r="CF1392" s="76">
        <f t="shared" ca="1" si="1839"/>
        <v>-12.253941130404833</v>
      </c>
      <c r="CG1392" s="76">
        <f t="shared" ca="1" si="1839"/>
        <v>-12.141244073884593</v>
      </c>
      <c r="CH1392" s="76">
        <f t="shared" ca="1" si="1839"/>
        <v>-12.034181870190363</v>
      </c>
      <c r="CI1392" s="76">
        <f t="shared" ca="1" si="1839"/>
        <v>-11.932472776680845</v>
      </c>
      <c r="CJ1392" s="76">
        <f t="shared" ca="1" si="1839"/>
        <v>-11.835849137846802</v>
      </c>
      <c r="CK1392" s="76">
        <f t="shared" ca="1" si="1839"/>
        <v>-11.744056680954463</v>
      </c>
      <c r="CL1392" s="76">
        <f t="shared" ca="1" si="1839"/>
        <v>-11.65685384690674</v>
      </c>
      <c r="CO1392" s="76" t="e">
        <f t="shared" ref="CO1392:DK1392" ca="1" si="1840">-CO1391*(CO1390+CO1388)</f>
        <v>#N/A</v>
      </c>
      <c r="CP1392" s="76" t="e">
        <f t="shared" ca="1" si="1840"/>
        <v>#N/A</v>
      </c>
      <c r="CQ1392" s="76" t="e">
        <f t="shared" ca="1" si="1840"/>
        <v>#N/A</v>
      </c>
      <c r="CR1392" s="76" t="e">
        <f t="shared" ca="1" si="1840"/>
        <v>#N/A</v>
      </c>
      <c r="CS1392" s="76" t="e">
        <f t="shared" ca="1" si="1840"/>
        <v>#N/A</v>
      </c>
      <c r="CT1392" s="76" t="e">
        <f t="shared" ca="1" si="1840"/>
        <v>#N/A</v>
      </c>
      <c r="CU1392" s="76" t="e">
        <f t="shared" ca="1" si="1840"/>
        <v>#N/A</v>
      </c>
      <c r="CV1392" s="76" t="e">
        <f t="shared" ca="1" si="1840"/>
        <v>#N/A</v>
      </c>
      <c r="CW1392" s="76" t="e">
        <f t="shared" ca="1" si="1840"/>
        <v>#N/A</v>
      </c>
      <c r="CX1392" s="76" t="e">
        <f t="shared" ca="1" si="1840"/>
        <v>#N/A</v>
      </c>
      <c r="CY1392" s="76" t="e">
        <f t="shared" ca="1" si="1840"/>
        <v>#N/A</v>
      </c>
      <c r="CZ1392" s="76" t="e">
        <f t="shared" ca="1" si="1840"/>
        <v>#N/A</v>
      </c>
      <c r="DA1392" s="76" t="e">
        <f t="shared" ca="1" si="1840"/>
        <v>#N/A</v>
      </c>
      <c r="DB1392" s="76" t="e">
        <f t="shared" ca="1" si="1840"/>
        <v>#N/A</v>
      </c>
      <c r="DC1392" s="76" t="e">
        <f t="shared" ca="1" si="1840"/>
        <v>#N/A</v>
      </c>
      <c r="DD1392" s="76" t="e">
        <f t="shared" ca="1" si="1840"/>
        <v>#N/A</v>
      </c>
      <c r="DE1392" s="76" t="e">
        <f t="shared" ca="1" si="1840"/>
        <v>#N/A</v>
      </c>
      <c r="DF1392" s="76" t="e">
        <f t="shared" ca="1" si="1840"/>
        <v>#N/A</v>
      </c>
      <c r="DG1392" s="76" t="e">
        <f t="shared" ca="1" si="1840"/>
        <v>#N/A</v>
      </c>
      <c r="DH1392" s="76" t="e">
        <f t="shared" ca="1" si="1840"/>
        <v>#N/A</v>
      </c>
      <c r="DI1392" s="76" t="e">
        <f t="shared" ca="1" si="1840"/>
        <v>#N/A</v>
      </c>
      <c r="DJ1392" s="76" t="e">
        <f t="shared" ca="1" si="1840"/>
        <v>#N/A</v>
      </c>
      <c r="DK1392" s="76" t="e">
        <f t="shared" ca="1" si="1840"/>
        <v>#N/A</v>
      </c>
      <c r="DL1392" s="76" t="e">
        <f t="shared" ref="DL1392" ca="1" si="1841">-DL1391*(DL1390+DL1388)</f>
        <v>#N/A</v>
      </c>
    </row>
    <row r="1393" spans="2:116" x14ac:dyDescent="0.4">
      <c r="C1393" t="s">
        <v>80</v>
      </c>
      <c r="D1393" t="s">
        <v>775</v>
      </c>
      <c r="E1393" s="8" t="str">
        <f t="shared" si="1829"/>
        <v>1393 SUBR-S</v>
      </c>
      <c r="G1393" s="127" t="str">
        <f>"# of subscriber - "&amp;SUBSTITUTE(G1386,":","")</f>
        <v># of subscriber - Subscription revenue - secondary revenue driven</v>
      </c>
      <c r="H1393" s="31"/>
      <c r="I1393" s="73"/>
      <c r="J1393" s="73"/>
      <c r="K1393" s="119">
        <f ca="1">SUMIF($4:$4,K$2,1393:1393)</f>
        <v>873.31583344098976</v>
      </c>
      <c r="L1393" s="119">
        <f ca="1">SUMIF($4:$4,L$2,1393:1393)</f>
        <v>559.23660365944113</v>
      </c>
      <c r="M1393" s="119">
        <f t="shared" ref="M1393:P1393" ca="1" si="1842">SUMIF($4:$4,M$2,1393:1393)</f>
        <v>389.52072352166994</v>
      </c>
      <c r="N1393" s="119">
        <f t="shared" ca="1" si="1842"/>
        <v>297.8130356526824</v>
      </c>
      <c r="O1393" s="119">
        <f t="shared" ca="1" si="1842"/>
        <v>248.25786139645848</v>
      </c>
      <c r="P1393" s="119">
        <f t="shared" ca="1" si="1842"/>
        <v>221.48022309122805</v>
      </c>
      <c r="R1393" s="38"/>
      <c r="S1393" s="151">
        <f t="shared" ref="S1393:AX1393" ca="1" si="1843">S1388+S1390+S1392</f>
        <v>95</v>
      </c>
      <c r="T1393" s="151">
        <f t="shared" ca="1" si="1843"/>
        <v>185.25</v>
      </c>
      <c r="U1393" s="151">
        <f t="shared" ca="1" si="1843"/>
        <v>270.98750000000001</v>
      </c>
      <c r="V1393" s="151">
        <f t="shared" ca="1" si="1843"/>
        <v>352.43812500000001</v>
      </c>
      <c r="W1393" s="151">
        <f t="shared" ca="1" si="1843"/>
        <v>429.81621875000002</v>
      </c>
      <c r="X1393" s="151">
        <f t="shared" ca="1" si="1843"/>
        <v>503.32540781249998</v>
      </c>
      <c r="Y1393" s="151">
        <f t="shared" ca="1" si="1843"/>
        <v>573.15913742187502</v>
      </c>
      <c r="Z1393" s="151">
        <f t="shared" ca="1" si="1843"/>
        <v>639.50118055078121</v>
      </c>
      <c r="AA1393" s="151">
        <f t="shared" ca="1" si="1843"/>
        <v>702.52612152324218</v>
      </c>
      <c r="AB1393" s="151">
        <f t="shared" ca="1" si="1843"/>
        <v>762.39981544708007</v>
      </c>
      <c r="AC1393" s="151">
        <f t="shared" ca="1" si="1843"/>
        <v>819.27982467472611</v>
      </c>
      <c r="AD1393" s="151">
        <f t="shared" ca="1" si="1843"/>
        <v>873.31583344098976</v>
      </c>
      <c r="AE1393" s="151">
        <f t="shared" ca="1" si="1843"/>
        <v>839.15004176894024</v>
      </c>
      <c r="AF1393" s="151">
        <f t="shared" ca="1" si="1843"/>
        <v>806.69253968049327</v>
      </c>
      <c r="AG1393" s="151">
        <f t="shared" ca="1" si="1843"/>
        <v>775.85791269646859</v>
      </c>
      <c r="AH1393" s="151">
        <f t="shared" ca="1" si="1843"/>
        <v>746.56501706164511</v>
      </c>
      <c r="AI1393" s="151">
        <f t="shared" ca="1" si="1843"/>
        <v>718.73676620856281</v>
      </c>
      <c r="AJ1393" s="151">
        <f t="shared" ca="1" si="1843"/>
        <v>692.29992789813468</v>
      </c>
      <c r="AK1393" s="151">
        <f t="shared" ca="1" si="1843"/>
        <v>667.18493150322797</v>
      </c>
      <c r="AL1393" s="151">
        <f t="shared" ca="1" si="1843"/>
        <v>643.32568492806661</v>
      </c>
      <c r="AM1393" s="151">
        <f t="shared" ca="1" si="1843"/>
        <v>620.65940068166333</v>
      </c>
      <c r="AN1393" s="151">
        <f t="shared" ca="1" si="1843"/>
        <v>599.12643064758015</v>
      </c>
      <c r="AO1393" s="151">
        <f t="shared" ca="1" si="1843"/>
        <v>578.67010911520117</v>
      </c>
      <c r="AP1393" s="151">
        <f t="shared" ca="1" si="1843"/>
        <v>559.23660365944113</v>
      </c>
      <c r="AQ1393" s="151">
        <f t="shared" ca="1" si="1843"/>
        <v>540.77477347646902</v>
      </c>
      <c r="AR1393" s="151">
        <f t="shared" ca="1" si="1843"/>
        <v>523.23603480264558</v>
      </c>
      <c r="AS1393" s="151">
        <f t="shared" ca="1" si="1843"/>
        <v>506.57423306251331</v>
      </c>
      <c r="AT1393" s="151">
        <f t="shared" ca="1" si="1843"/>
        <v>490.74552140938761</v>
      </c>
      <c r="AU1393" s="151">
        <f t="shared" ca="1" si="1843"/>
        <v>475.70824533891823</v>
      </c>
      <c r="AV1393" s="151">
        <f t="shared" ca="1" si="1843"/>
        <v>461.42283307197232</v>
      </c>
      <c r="AW1393" s="151">
        <f t="shared" ca="1" si="1843"/>
        <v>447.85169141837372</v>
      </c>
      <c r="AX1393" s="151">
        <f t="shared" ca="1" si="1843"/>
        <v>434.95910684745502</v>
      </c>
      <c r="AY1393" s="151">
        <f t="shared" ref="AY1393:CD1393" ca="1" si="1844">AY1388+AY1390+AY1392</f>
        <v>422.71115150508228</v>
      </c>
      <c r="AZ1393" s="151">
        <f t="shared" ca="1" si="1844"/>
        <v>411.07559392982819</v>
      </c>
      <c r="BA1393" s="151">
        <f t="shared" ca="1" si="1844"/>
        <v>400.02181423333678</v>
      </c>
      <c r="BB1393" s="151">
        <f t="shared" ca="1" si="1844"/>
        <v>389.52072352166994</v>
      </c>
      <c r="BC1393" s="151">
        <f t="shared" ca="1" si="1844"/>
        <v>379.54468734558645</v>
      </c>
      <c r="BD1393" s="151">
        <f t="shared" ca="1" si="1844"/>
        <v>370.06745297830713</v>
      </c>
      <c r="BE1393" s="151">
        <f t="shared" ca="1" si="1844"/>
        <v>361.0640803293918</v>
      </c>
      <c r="BF1393" s="151">
        <f t="shared" ca="1" si="1844"/>
        <v>352.51087631292222</v>
      </c>
      <c r="BG1393" s="151">
        <f t="shared" ca="1" si="1844"/>
        <v>344.38533249727612</v>
      </c>
      <c r="BH1393" s="151">
        <f t="shared" ca="1" si="1844"/>
        <v>336.66606587241233</v>
      </c>
      <c r="BI1393" s="151">
        <f t="shared" ca="1" si="1844"/>
        <v>329.33276257879174</v>
      </c>
      <c r="BJ1393" s="151">
        <f t="shared" ca="1" si="1844"/>
        <v>322.36612444985218</v>
      </c>
      <c r="BK1393" s="151">
        <f t="shared" ca="1" si="1844"/>
        <v>315.74781822735957</v>
      </c>
      <c r="BL1393" s="151">
        <f t="shared" ca="1" si="1844"/>
        <v>309.46042731599158</v>
      </c>
      <c r="BM1393" s="151">
        <f t="shared" ca="1" si="1844"/>
        <v>303.487405950192</v>
      </c>
      <c r="BN1393" s="151">
        <f t="shared" ca="1" si="1844"/>
        <v>297.8130356526824</v>
      </c>
      <c r="BO1393" s="151">
        <f t="shared" ca="1" si="1844"/>
        <v>292.42238387004829</v>
      </c>
      <c r="BP1393" s="151">
        <f t="shared" ca="1" si="1844"/>
        <v>287.30126467654588</v>
      </c>
      <c r="BQ1393" s="151">
        <f t="shared" ca="1" si="1844"/>
        <v>282.43620144271858</v>
      </c>
      <c r="BR1393" s="151">
        <f t="shared" ca="1" si="1844"/>
        <v>277.81439137058265</v>
      </c>
      <c r="BS1393" s="151">
        <f t="shared" ca="1" si="1844"/>
        <v>273.42367180205355</v>
      </c>
      <c r="BT1393" s="151">
        <f t="shared" ca="1" si="1844"/>
        <v>269.25248821195089</v>
      </c>
      <c r="BU1393" s="151">
        <f t="shared" ca="1" si="1844"/>
        <v>265.28986380135336</v>
      </c>
      <c r="BV1393" s="151">
        <f t="shared" ca="1" si="1844"/>
        <v>261.52537061128567</v>
      </c>
      <c r="BW1393" s="151">
        <f t="shared" ca="1" si="1844"/>
        <v>257.94910208072139</v>
      </c>
      <c r="BX1393" s="151">
        <f t="shared" ca="1" si="1844"/>
        <v>254.55164697668533</v>
      </c>
      <c r="BY1393" s="151">
        <f t="shared" ca="1" si="1844"/>
        <v>251.32406462785107</v>
      </c>
      <c r="BZ1393" s="151">
        <f t="shared" ca="1" si="1844"/>
        <v>248.25786139645848</v>
      </c>
      <c r="CA1393" s="151">
        <f t="shared" ca="1" si="1844"/>
        <v>245.34496832663552</v>
      </c>
      <c r="CB1393" s="151">
        <f t="shared" ca="1" si="1844"/>
        <v>242.57771991030376</v>
      </c>
      <c r="CC1393" s="151">
        <f t="shared" ca="1" si="1844"/>
        <v>239.94883391478857</v>
      </c>
      <c r="CD1393" s="151">
        <f t="shared" ca="1" si="1844"/>
        <v>237.45139221904913</v>
      </c>
      <c r="CE1393" s="151">
        <f t="shared" ref="CE1393:CL1393" ca="1" si="1845">CE1388+CE1390+CE1392</f>
        <v>235.07882260809666</v>
      </c>
      <c r="CF1393" s="151">
        <f t="shared" ca="1" si="1845"/>
        <v>232.82488147769183</v>
      </c>
      <c r="CG1393" s="151">
        <f t="shared" ca="1" si="1845"/>
        <v>230.68363740380724</v>
      </c>
      <c r="CH1393" s="151">
        <f t="shared" ca="1" si="1845"/>
        <v>228.64945553361687</v>
      </c>
      <c r="CI1393" s="151">
        <f t="shared" ca="1" si="1845"/>
        <v>226.71698275693603</v>
      </c>
      <c r="CJ1393" s="151">
        <f t="shared" ca="1" si="1845"/>
        <v>224.88113361908924</v>
      </c>
      <c r="CK1393" s="151">
        <f t="shared" ca="1" si="1845"/>
        <v>223.13707693813478</v>
      </c>
      <c r="CL1393" s="151">
        <f t="shared" ca="1" si="1845"/>
        <v>221.48022309122805</v>
      </c>
      <c r="CN1393" s="73"/>
      <c r="CO1393" s="151" t="e">
        <f t="shared" ref="CO1393:DK1393" ca="1" si="1846">CO1388+CO1390+CO1392</f>
        <v>#N/A</v>
      </c>
      <c r="CP1393" s="151" t="e">
        <f t="shared" ca="1" si="1846"/>
        <v>#N/A</v>
      </c>
      <c r="CQ1393" s="151" t="e">
        <f t="shared" ca="1" si="1846"/>
        <v>#N/A</v>
      </c>
      <c r="CR1393" s="151" t="e">
        <f t="shared" ca="1" si="1846"/>
        <v>#N/A</v>
      </c>
      <c r="CS1393" s="151" t="e">
        <f t="shared" ca="1" si="1846"/>
        <v>#N/A</v>
      </c>
      <c r="CT1393" s="151" t="e">
        <f t="shared" ca="1" si="1846"/>
        <v>#N/A</v>
      </c>
      <c r="CU1393" s="151" t="e">
        <f t="shared" ca="1" si="1846"/>
        <v>#N/A</v>
      </c>
      <c r="CV1393" s="151" t="e">
        <f t="shared" ca="1" si="1846"/>
        <v>#N/A</v>
      </c>
      <c r="CW1393" s="151" t="e">
        <f t="shared" ca="1" si="1846"/>
        <v>#N/A</v>
      </c>
      <c r="CX1393" s="151" t="e">
        <f t="shared" ca="1" si="1846"/>
        <v>#N/A</v>
      </c>
      <c r="CY1393" s="151" t="e">
        <f t="shared" ca="1" si="1846"/>
        <v>#N/A</v>
      </c>
      <c r="CZ1393" s="151" t="e">
        <f t="shared" ca="1" si="1846"/>
        <v>#N/A</v>
      </c>
      <c r="DA1393" s="151" t="e">
        <f t="shared" ca="1" si="1846"/>
        <v>#N/A</v>
      </c>
      <c r="DB1393" s="151" t="e">
        <f t="shared" ca="1" si="1846"/>
        <v>#N/A</v>
      </c>
      <c r="DC1393" s="151" t="e">
        <f t="shared" ca="1" si="1846"/>
        <v>#N/A</v>
      </c>
      <c r="DD1393" s="151" t="e">
        <f t="shared" ca="1" si="1846"/>
        <v>#N/A</v>
      </c>
      <c r="DE1393" s="151" t="e">
        <f t="shared" ca="1" si="1846"/>
        <v>#N/A</v>
      </c>
      <c r="DF1393" s="151" t="e">
        <f t="shared" ca="1" si="1846"/>
        <v>#N/A</v>
      </c>
      <c r="DG1393" s="151" t="e">
        <f t="shared" ca="1" si="1846"/>
        <v>#N/A</v>
      </c>
      <c r="DH1393" s="151" t="e">
        <f t="shared" ca="1" si="1846"/>
        <v>#N/A</v>
      </c>
      <c r="DI1393" s="151" t="e">
        <f t="shared" ca="1" si="1846"/>
        <v>#N/A</v>
      </c>
      <c r="DJ1393" s="151" t="e">
        <f t="shared" ca="1" si="1846"/>
        <v>#N/A</v>
      </c>
      <c r="DK1393" s="151" t="e">
        <f t="shared" ca="1" si="1846"/>
        <v>#N/A</v>
      </c>
      <c r="DL1393" s="151" t="e">
        <f t="shared" ref="DL1393" ca="1" si="1847">DL1388+DL1390+DL1392</f>
        <v>#N/A</v>
      </c>
    </row>
    <row r="1394" spans="2:116" x14ac:dyDescent="0.4">
      <c r="D1394" t="s">
        <v>775</v>
      </c>
      <c r="E1394" s="8" t="str">
        <f t="shared" si="1829"/>
        <v>1394 SUBR-S</v>
      </c>
      <c r="G1394" s="145" t="s">
        <v>62</v>
      </c>
      <c r="H1394" s="12"/>
      <c r="I1394" s="60"/>
      <c r="J1394" s="60"/>
      <c r="K1394" s="76">
        <f t="shared" ref="K1394:P1394" ca="1" si="1848">K1393-SUM(K1392,K1388,K1390)</f>
        <v>0</v>
      </c>
      <c r="L1394" s="76">
        <f t="shared" ca="1" si="1848"/>
        <v>0</v>
      </c>
      <c r="M1394" s="76">
        <f t="shared" ca="1" si="1848"/>
        <v>0</v>
      </c>
      <c r="N1394" s="76">
        <f t="shared" ca="1" si="1848"/>
        <v>0</v>
      </c>
      <c r="O1394" s="76">
        <f t="shared" ca="1" si="1848"/>
        <v>0</v>
      </c>
      <c r="P1394" s="76">
        <f t="shared" ca="1" si="1848"/>
        <v>0</v>
      </c>
      <c r="R1394" s="15"/>
      <c r="S1394" s="76">
        <f t="shared" ref="S1394:AX1394" ca="1" si="1849">S1393-SUM(S1392,S1388,S1390)</f>
        <v>0</v>
      </c>
      <c r="T1394" s="76">
        <f t="shared" ca="1" si="1849"/>
        <v>0</v>
      </c>
      <c r="U1394" s="76">
        <f t="shared" ca="1" si="1849"/>
        <v>0</v>
      </c>
      <c r="V1394" s="76">
        <f t="shared" ca="1" si="1849"/>
        <v>0</v>
      </c>
      <c r="W1394" s="76">
        <f t="shared" ca="1" si="1849"/>
        <v>0</v>
      </c>
      <c r="X1394" s="76">
        <f t="shared" ca="1" si="1849"/>
        <v>0</v>
      </c>
      <c r="Y1394" s="76">
        <f t="shared" ca="1" si="1849"/>
        <v>0</v>
      </c>
      <c r="Z1394" s="76">
        <f t="shared" ca="1" si="1849"/>
        <v>0</v>
      </c>
      <c r="AA1394" s="76">
        <f t="shared" ca="1" si="1849"/>
        <v>0</v>
      </c>
      <c r="AB1394" s="76">
        <f t="shared" ca="1" si="1849"/>
        <v>0</v>
      </c>
      <c r="AC1394" s="76">
        <f t="shared" ca="1" si="1849"/>
        <v>0</v>
      </c>
      <c r="AD1394" s="76">
        <f t="shared" ca="1" si="1849"/>
        <v>0</v>
      </c>
      <c r="AE1394" s="76">
        <f t="shared" ca="1" si="1849"/>
        <v>0</v>
      </c>
      <c r="AF1394" s="76">
        <f t="shared" ca="1" si="1849"/>
        <v>0</v>
      </c>
      <c r="AG1394" s="76">
        <f t="shared" ca="1" si="1849"/>
        <v>0</v>
      </c>
      <c r="AH1394" s="76">
        <f t="shared" ca="1" si="1849"/>
        <v>0</v>
      </c>
      <c r="AI1394" s="76">
        <f t="shared" ca="1" si="1849"/>
        <v>0</v>
      </c>
      <c r="AJ1394" s="76">
        <f t="shared" ca="1" si="1849"/>
        <v>0</v>
      </c>
      <c r="AK1394" s="76">
        <f t="shared" ca="1" si="1849"/>
        <v>0</v>
      </c>
      <c r="AL1394" s="76">
        <f t="shared" ca="1" si="1849"/>
        <v>0</v>
      </c>
      <c r="AM1394" s="76">
        <f t="shared" ca="1" si="1849"/>
        <v>0</v>
      </c>
      <c r="AN1394" s="76">
        <f t="shared" ca="1" si="1849"/>
        <v>0</v>
      </c>
      <c r="AO1394" s="76">
        <f t="shared" ca="1" si="1849"/>
        <v>0</v>
      </c>
      <c r="AP1394" s="76">
        <f t="shared" ca="1" si="1849"/>
        <v>0</v>
      </c>
      <c r="AQ1394" s="76">
        <f t="shared" ca="1" si="1849"/>
        <v>0</v>
      </c>
      <c r="AR1394" s="76">
        <f t="shared" ca="1" si="1849"/>
        <v>0</v>
      </c>
      <c r="AS1394" s="76">
        <f t="shared" ca="1" si="1849"/>
        <v>0</v>
      </c>
      <c r="AT1394" s="76">
        <f t="shared" ca="1" si="1849"/>
        <v>0</v>
      </c>
      <c r="AU1394" s="76">
        <f t="shared" ca="1" si="1849"/>
        <v>0</v>
      </c>
      <c r="AV1394" s="76">
        <f t="shared" ca="1" si="1849"/>
        <v>0</v>
      </c>
      <c r="AW1394" s="76">
        <f t="shared" ca="1" si="1849"/>
        <v>0</v>
      </c>
      <c r="AX1394" s="76">
        <f t="shared" ca="1" si="1849"/>
        <v>0</v>
      </c>
      <c r="AY1394" s="76">
        <f t="shared" ref="AY1394:CD1394" ca="1" si="1850">AY1393-SUM(AY1392,AY1388,AY1390)</f>
        <v>0</v>
      </c>
      <c r="AZ1394" s="76">
        <f t="shared" ca="1" si="1850"/>
        <v>0</v>
      </c>
      <c r="BA1394" s="76">
        <f t="shared" ca="1" si="1850"/>
        <v>0</v>
      </c>
      <c r="BB1394" s="76">
        <f t="shared" ca="1" si="1850"/>
        <v>0</v>
      </c>
      <c r="BC1394" s="76">
        <f t="shared" ca="1" si="1850"/>
        <v>0</v>
      </c>
      <c r="BD1394" s="76">
        <f t="shared" ca="1" si="1850"/>
        <v>0</v>
      </c>
      <c r="BE1394" s="76">
        <f t="shared" ca="1" si="1850"/>
        <v>0</v>
      </c>
      <c r="BF1394" s="76">
        <f t="shared" ca="1" si="1850"/>
        <v>0</v>
      </c>
      <c r="BG1394" s="76">
        <f t="shared" ca="1" si="1850"/>
        <v>0</v>
      </c>
      <c r="BH1394" s="76">
        <f t="shared" ca="1" si="1850"/>
        <v>0</v>
      </c>
      <c r="BI1394" s="76">
        <f t="shared" ca="1" si="1850"/>
        <v>0</v>
      </c>
      <c r="BJ1394" s="76">
        <f t="shared" ca="1" si="1850"/>
        <v>0</v>
      </c>
      <c r="BK1394" s="76">
        <f t="shared" ca="1" si="1850"/>
        <v>0</v>
      </c>
      <c r="BL1394" s="76">
        <f t="shared" ca="1" si="1850"/>
        <v>0</v>
      </c>
      <c r="BM1394" s="76">
        <f t="shared" ca="1" si="1850"/>
        <v>0</v>
      </c>
      <c r="BN1394" s="76">
        <f t="shared" ca="1" si="1850"/>
        <v>0</v>
      </c>
      <c r="BO1394" s="76">
        <f t="shared" ca="1" si="1850"/>
        <v>0</v>
      </c>
      <c r="BP1394" s="76">
        <f t="shared" ca="1" si="1850"/>
        <v>0</v>
      </c>
      <c r="BQ1394" s="76">
        <f t="shared" ca="1" si="1850"/>
        <v>0</v>
      </c>
      <c r="BR1394" s="76">
        <f t="shared" ca="1" si="1850"/>
        <v>0</v>
      </c>
      <c r="BS1394" s="76">
        <f t="shared" ca="1" si="1850"/>
        <v>0</v>
      </c>
      <c r="BT1394" s="76">
        <f t="shared" ca="1" si="1850"/>
        <v>0</v>
      </c>
      <c r="BU1394" s="76">
        <f t="shared" ca="1" si="1850"/>
        <v>0</v>
      </c>
      <c r="BV1394" s="76">
        <f t="shared" ca="1" si="1850"/>
        <v>0</v>
      </c>
      <c r="BW1394" s="76">
        <f t="shared" ca="1" si="1850"/>
        <v>0</v>
      </c>
      <c r="BX1394" s="76">
        <f t="shared" ca="1" si="1850"/>
        <v>0</v>
      </c>
      <c r="BY1394" s="76">
        <f t="shared" ca="1" si="1850"/>
        <v>0</v>
      </c>
      <c r="BZ1394" s="76">
        <f t="shared" ca="1" si="1850"/>
        <v>0</v>
      </c>
      <c r="CA1394" s="76">
        <f t="shared" ca="1" si="1850"/>
        <v>0</v>
      </c>
      <c r="CB1394" s="76">
        <f t="shared" ca="1" si="1850"/>
        <v>0</v>
      </c>
      <c r="CC1394" s="76">
        <f t="shared" ca="1" si="1850"/>
        <v>0</v>
      </c>
      <c r="CD1394" s="76">
        <f t="shared" ca="1" si="1850"/>
        <v>0</v>
      </c>
      <c r="CE1394" s="76">
        <f t="shared" ref="CE1394:CL1394" ca="1" si="1851">CE1393-SUM(CE1392,CE1388,CE1390)</f>
        <v>0</v>
      </c>
      <c r="CF1394" s="76">
        <f t="shared" ca="1" si="1851"/>
        <v>0</v>
      </c>
      <c r="CG1394" s="76">
        <f t="shared" ca="1" si="1851"/>
        <v>0</v>
      </c>
      <c r="CH1394" s="76">
        <f t="shared" ca="1" si="1851"/>
        <v>0</v>
      </c>
      <c r="CI1394" s="76">
        <f t="shared" ca="1" si="1851"/>
        <v>0</v>
      </c>
      <c r="CJ1394" s="76">
        <f t="shared" ca="1" si="1851"/>
        <v>0</v>
      </c>
      <c r="CK1394" s="76">
        <f t="shared" ca="1" si="1851"/>
        <v>0</v>
      </c>
      <c r="CL1394" s="76">
        <f t="shared" ca="1" si="1851"/>
        <v>0</v>
      </c>
      <c r="CN1394" s="60"/>
      <c r="CO1394" s="76" t="e">
        <f t="shared" ref="CO1394:DK1394" ca="1" si="1852">CO1393-SUM(CO1392,CO1388,CO1390)</f>
        <v>#N/A</v>
      </c>
      <c r="CP1394" s="76" t="e">
        <f t="shared" ca="1" si="1852"/>
        <v>#N/A</v>
      </c>
      <c r="CQ1394" s="76" t="e">
        <f t="shared" ca="1" si="1852"/>
        <v>#N/A</v>
      </c>
      <c r="CR1394" s="76" t="e">
        <f t="shared" ca="1" si="1852"/>
        <v>#N/A</v>
      </c>
      <c r="CS1394" s="76" t="e">
        <f t="shared" ca="1" si="1852"/>
        <v>#N/A</v>
      </c>
      <c r="CT1394" s="76" t="e">
        <f t="shared" ca="1" si="1852"/>
        <v>#N/A</v>
      </c>
      <c r="CU1394" s="76" t="e">
        <f t="shared" ca="1" si="1852"/>
        <v>#N/A</v>
      </c>
      <c r="CV1394" s="76" t="e">
        <f t="shared" ca="1" si="1852"/>
        <v>#N/A</v>
      </c>
      <c r="CW1394" s="76" t="e">
        <f t="shared" ca="1" si="1852"/>
        <v>#N/A</v>
      </c>
      <c r="CX1394" s="76" t="e">
        <f t="shared" ca="1" si="1852"/>
        <v>#N/A</v>
      </c>
      <c r="CY1394" s="76" t="e">
        <f t="shared" ca="1" si="1852"/>
        <v>#N/A</v>
      </c>
      <c r="CZ1394" s="76" t="e">
        <f t="shared" ca="1" si="1852"/>
        <v>#N/A</v>
      </c>
      <c r="DA1394" s="76" t="e">
        <f t="shared" ca="1" si="1852"/>
        <v>#N/A</v>
      </c>
      <c r="DB1394" s="76" t="e">
        <f t="shared" ca="1" si="1852"/>
        <v>#N/A</v>
      </c>
      <c r="DC1394" s="76" t="e">
        <f t="shared" ca="1" si="1852"/>
        <v>#N/A</v>
      </c>
      <c r="DD1394" s="76" t="e">
        <f t="shared" ca="1" si="1852"/>
        <v>#N/A</v>
      </c>
      <c r="DE1394" s="76" t="e">
        <f t="shared" ca="1" si="1852"/>
        <v>#N/A</v>
      </c>
      <c r="DF1394" s="76" t="e">
        <f t="shared" ca="1" si="1852"/>
        <v>#N/A</v>
      </c>
      <c r="DG1394" s="76" t="e">
        <f t="shared" ca="1" si="1852"/>
        <v>#N/A</v>
      </c>
      <c r="DH1394" s="76" t="e">
        <f t="shared" ca="1" si="1852"/>
        <v>#N/A</v>
      </c>
      <c r="DI1394" s="76" t="e">
        <f t="shared" ca="1" si="1852"/>
        <v>#N/A</v>
      </c>
      <c r="DJ1394" s="76" t="e">
        <f t="shared" ca="1" si="1852"/>
        <v>#N/A</v>
      </c>
      <c r="DK1394" s="76" t="e">
        <f t="shared" ca="1" si="1852"/>
        <v>#N/A</v>
      </c>
      <c r="DL1394" s="76" t="e">
        <f t="shared" ref="DL1394" ca="1" si="1853">DL1393-SUM(DL1392,DL1388,DL1390)</f>
        <v>#N/A</v>
      </c>
    </row>
    <row r="1395" spans="2:116" x14ac:dyDescent="0.4">
      <c r="D1395" t="s">
        <v>775</v>
      </c>
      <c r="E1395" s="8" t="str">
        <f t="shared" si="1829"/>
        <v>1395 SUBR-S</v>
      </c>
      <c r="G1395" s="13"/>
      <c r="H1395" s="12"/>
      <c r="I1395" s="60"/>
      <c r="J1395" s="60"/>
      <c r="K1395" s="34"/>
      <c r="L1395" s="34"/>
      <c r="M1395" s="34"/>
      <c r="N1395" s="34"/>
      <c r="O1395" s="34"/>
      <c r="P1395" s="34"/>
      <c r="R1395" s="15"/>
      <c r="S1395" s="76"/>
      <c r="T1395" s="76"/>
      <c r="U1395" s="76"/>
      <c r="V1395" s="76"/>
      <c r="W1395" s="76"/>
      <c r="X1395" s="76"/>
      <c r="Y1395" s="76"/>
      <c r="Z1395" s="76"/>
      <c r="AA1395" s="76"/>
      <c r="AB1395" s="76"/>
      <c r="AC1395" s="76"/>
      <c r="AD1395" s="76"/>
      <c r="AE1395" s="76"/>
      <c r="AF1395" s="76"/>
      <c r="AG1395" s="76"/>
      <c r="AH1395" s="76"/>
      <c r="AI1395" s="76"/>
      <c r="AJ1395" s="76"/>
      <c r="AK1395" s="76"/>
      <c r="AL1395" s="76"/>
      <c r="AM1395" s="76"/>
      <c r="AN1395" s="76"/>
      <c r="AO1395" s="76"/>
      <c r="AP1395" s="76"/>
      <c r="AQ1395" s="76"/>
      <c r="AR1395" s="76"/>
      <c r="AS1395" s="76"/>
      <c r="AT1395" s="76"/>
      <c r="AU1395" s="76"/>
      <c r="AV1395" s="76"/>
      <c r="AW1395" s="76"/>
      <c r="AX1395" s="76"/>
      <c r="AY1395" s="76"/>
      <c r="AZ1395" s="76"/>
      <c r="BA1395" s="76"/>
      <c r="BB1395" s="76"/>
      <c r="BC1395" s="76"/>
      <c r="BD1395" s="76"/>
      <c r="BE1395" s="76"/>
      <c r="BF1395" s="76"/>
      <c r="BG1395" s="76"/>
      <c r="BH1395" s="76"/>
      <c r="BI1395" s="76"/>
      <c r="BJ1395" s="76"/>
      <c r="BK1395" s="76"/>
      <c r="BL1395" s="76"/>
      <c r="BM1395" s="76"/>
      <c r="BN1395" s="76"/>
      <c r="BO1395" s="76"/>
      <c r="BP1395" s="76"/>
      <c r="BQ1395" s="76"/>
      <c r="BR1395" s="76"/>
      <c r="BS1395" s="76"/>
      <c r="BT1395" s="76"/>
      <c r="BU1395" s="76"/>
      <c r="BV1395" s="76"/>
      <c r="BW1395" s="76"/>
      <c r="BX1395" s="76"/>
      <c r="BY1395" s="76"/>
      <c r="BZ1395" s="76"/>
      <c r="CA1395" s="76"/>
      <c r="CB1395" s="76"/>
      <c r="CC1395" s="76"/>
      <c r="CD1395" s="76"/>
      <c r="CE1395" s="76"/>
      <c r="CF1395" s="76"/>
      <c r="CG1395" s="76"/>
      <c r="CH1395" s="76"/>
      <c r="CI1395" s="76"/>
      <c r="CJ1395" s="76"/>
      <c r="CK1395" s="76"/>
      <c r="CL1395" s="76"/>
      <c r="CN1395" s="60"/>
      <c r="CO1395" s="76"/>
      <c r="CP1395" s="76"/>
      <c r="CQ1395" s="76"/>
      <c r="CR1395" s="76"/>
      <c r="CS1395" s="76"/>
      <c r="CT1395" s="76"/>
      <c r="CU1395" s="76"/>
      <c r="CV1395" s="76"/>
      <c r="CW1395" s="76"/>
      <c r="CX1395" s="76"/>
      <c r="CY1395" s="76"/>
      <c r="CZ1395" s="76"/>
      <c r="DA1395" s="76"/>
      <c r="DB1395" s="76"/>
      <c r="DC1395" s="76"/>
      <c r="DD1395" s="76"/>
      <c r="DE1395" s="76"/>
      <c r="DF1395" s="76"/>
      <c r="DG1395" s="76"/>
      <c r="DH1395" s="76"/>
      <c r="DI1395" s="76"/>
      <c r="DJ1395" s="76"/>
      <c r="DK1395" s="76"/>
      <c r="DL1395" s="76"/>
    </row>
    <row r="1396" spans="2:116" x14ac:dyDescent="0.4">
      <c r="D1396" t="s">
        <v>775</v>
      </c>
      <c r="E1396" s="8" t="str">
        <f t="shared" ref="E1396:E1407" si="1854">ROW()&amp;" "&amp;D1396</f>
        <v>1396 SUBR-S</v>
      </c>
      <c r="G1396" s="95" t="s">
        <v>75</v>
      </c>
      <c r="H1396" s="12"/>
      <c r="I1396" s="60"/>
      <c r="J1396" s="60"/>
      <c r="K1396" s="34"/>
      <c r="L1396" s="34"/>
      <c r="M1396" s="34"/>
      <c r="N1396" s="34"/>
      <c r="O1396" s="34"/>
      <c r="P1396" s="34"/>
      <c r="R1396" s="15"/>
      <c r="S1396" s="76"/>
      <c r="T1396" s="76"/>
      <c r="U1396" s="76"/>
      <c r="V1396" s="76"/>
      <c r="W1396" s="76"/>
      <c r="X1396" s="76"/>
      <c r="Y1396" s="76"/>
      <c r="Z1396" s="76"/>
      <c r="AA1396" s="76"/>
      <c r="AB1396" s="76"/>
      <c r="AC1396" s="76"/>
      <c r="AD1396" s="76"/>
      <c r="AE1396" s="76"/>
      <c r="AF1396" s="76"/>
      <c r="AG1396" s="76"/>
      <c r="AH1396" s="76"/>
      <c r="AI1396" s="76"/>
      <c r="AJ1396" s="76"/>
      <c r="AK1396" s="76"/>
      <c r="AL1396" s="76"/>
      <c r="AM1396" s="76"/>
      <c r="AN1396" s="76"/>
      <c r="AO1396" s="76"/>
      <c r="AP1396" s="76"/>
      <c r="AQ1396" s="76"/>
      <c r="AR1396" s="76"/>
      <c r="AS1396" s="76"/>
      <c r="AT1396" s="76"/>
      <c r="AU1396" s="76"/>
      <c r="AV1396" s="76"/>
      <c r="AW1396" s="76"/>
      <c r="AX1396" s="76"/>
      <c r="AY1396" s="76"/>
      <c r="AZ1396" s="76"/>
      <c r="BA1396" s="76"/>
      <c r="BB1396" s="76"/>
      <c r="BC1396" s="76"/>
      <c r="BD1396" s="76"/>
      <c r="BE1396" s="76"/>
      <c r="BF1396" s="76"/>
      <c r="BG1396" s="76"/>
      <c r="BH1396" s="76"/>
      <c r="BI1396" s="76"/>
      <c r="BJ1396" s="76"/>
      <c r="BK1396" s="76"/>
      <c r="BL1396" s="76"/>
      <c r="BM1396" s="76"/>
      <c r="BN1396" s="76"/>
      <c r="BO1396" s="76"/>
      <c r="BP1396" s="76"/>
      <c r="BQ1396" s="76"/>
      <c r="BR1396" s="76"/>
      <c r="BS1396" s="76"/>
      <c r="BT1396" s="76"/>
      <c r="BU1396" s="76"/>
      <c r="BV1396" s="76"/>
      <c r="BW1396" s="76"/>
      <c r="BX1396" s="76"/>
      <c r="BY1396" s="76"/>
      <c r="BZ1396" s="76"/>
      <c r="CA1396" s="76"/>
      <c r="CB1396" s="76"/>
      <c r="CC1396" s="76"/>
      <c r="CD1396" s="76"/>
      <c r="CE1396" s="76"/>
      <c r="CF1396" s="76"/>
      <c r="CG1396" s="76"/>
      <c r="CH1396" s="76"/>
      <c r="CI1396" s="76"/>
      <c r="CJ1396" s="76"/>
      <c r="CK1396" s="76"/>
      <c r="CL1396" s="76"/>
      <c r="CN1396" s="60"/>
      <c r="CO1396" s="76"/>
      <c r="CP1396" s="76"/>
      <c r="CQ1396" s="76"/>
      <c r="CR1396" s="76"/>
      <c r="CS1396" s="76"/>
      <c r="CT1396" s="76"/>
      <c r="CU1396" s="76"/>
      <c r="CV1396" s="76"/>
      <c r="CW1396" s="76"/>
      <c r="CX1396" s="76"/>
      <c r="CY1396" s="76"/>
      <c r="CZ1396" s="76"/>
      <c r="DA1396" s="76"/>
      <c r="DB1396" s="76"/>
      <c r="DC1396" s="76"/>
      <c r="DD1396" s="76"/>
      <c r="DE1396" s="76"/>
      <c r="DF1396" s="76"/>
      <c r="DG1396" s="76"/>
      <c r="DH1396" s="76"/>
      <c r="DI1396" s="76"/>
      <c r="DJ1396" s="76"/>
      <c r="DK1396" s="76"/>
      <c r="DL1396" s="76"/>
    </row>
    <row r="1397" spans="2:116" x14ac:dyDescent="0.4">
      <c r="B1397" t="str">
        <f>E1397</f>
        <v>1397 SUBR-S</v>
      </c>
      <c r="D1397" t="s">
        <v>775</v>
      </c>
      <c r="E1397" s="8" t="str">
        <f t="shared" si="1854"/>
        <v>1397 SUBR-S</v>
      </c>
      <c r="G1397" s="145" t="s">
        <v>414</v>
      </c>
      <c r="H1397" s="12"/>
      <c r="I1397" s="60"/>
      <c r="J1397" s="60"/>
      <c r="K1397" s="18">
        <v>20</v>
      </c>
      <c r="L1397" s="18">
        <v>20</v>
      </c>
      <c r="M1397" s="18">
        <v>20</v>
      </c>
      <c r="N1397" s="18">
        <v>20</v>
      </c>
      <c r="O1397" s="18">
        <v>20</v>
      </c>
      <c r="P1397" s="18">
        <v>20</v>
      </c>
      <c r="R1397" s="19"/>
      <c r="S1397" s="147" cm="1">
        <f t="array" ref="S1397">INDEX($K:$P,ROW(),MATCH(S$3,$K$2:$P$2,0))</f>
        <v>20</v>
      </c>
      <c r="T1397" s="147" cm="1">
        <f t="array" ref="T1397">INDEX($K:$P,ROW(),MATCH(T$3,$K$2:$P$2,0))</f>
        <v>20</v>
      </c>
      <c r="U1397" s="147" cm="1">
        <f t="array" ref="U1397">INDEX($K:$P,ROW(),MATCH(U$3,$K$2:$P$2,0))</f>
        <v>20</v>
      </c>
      <c r="V1397" s="147" cm="1">
        <f t="array" ref="V1397">INDEX($K:$P,ROW(),MATCH(V$3,$K$2:$P$2,0))</f>
        <v>20</v>
      </c>
      <c r="W1397" s="147" cm="1">
        <f t="array" ref="W1397">INDEX($K:$P,ROW(),MATCH(W$3,$K$2:$P$2,0))</f>
        <v>20</v>
      </c>
      <c r="X1397" s="147" cm="1">
        <f t="array" ref="X1397">INDEX($K:$P,ROW(),MATCH(X$3,$K$2:$P$2,0))</f>
        <v>20</v>
      </c>
      <c r="Y1397" s="147" cm="1">
        <f t="array" ref="Y1397">INDEX($K:$P,ROW(),MATCH(Y$3,$K$2:$P$2,0))</f>
        <v>20</v>
      </c>
      <c r="Z1397" s="147" cm="1">
        <f t="array" ref="Z1397">INDEX($K:$P,ROW(),MATCH(Z$3,$K$2:$P$2,0))</f>
        <v>20</v>
      </c>
      <c r="AA1397" s="147" cm="1">
        <f t="array" ref="AA1397">INDEX($K:$P,ROW(),MATCH(AA$3,$K$2:$P$2,0))</f>
        <v>20</v>
      </c>
      <c r="AB1397" s="147" cm="1">
        <f t="array" ref="AB1397">INDEX($K:$P,ROW(),MATCH(AB$3,$K$2:$P$2,0))</f>
        <v>20</v>
      </c>
      <c r="AC1397" s="147" cm="1">
        <f t="array" ref="AC1397">INDEX($K:$P,ROW(),MATCH(AC$3,$K$2:$P$2,0))</f>
        <v>20</v>
      </c>
      <c r="AD1397" s="147" cm="1">
        <f t="array" ref="AD1397">INDEX($K:$P,ROW(),MATCH(AD$3,$K$2:$P$2,0))</f>
        <v>20</v>
      </c>
      <c r="AE1397" s="147" cm="1">
        <f t="array" ref="AE1397">INDEX($K:$P,ROW(),MATCH(AE$3,$K$2:$P$2,0))</f>
        <v>20</v>
      </c>
      <c r="AF1397" s="147" cm="1">
        <f t="array" ref="AF1397">INDEX($K:$P,ROW(),MATCH(AF$3,$K$2:$P$2,0))</f>
        <v>20</v>
      </c>
      <c r="AG1397" s="147" cm="1">
        <f t="array" ref="AG1397">INDEX($K:$P,ROW(),MATCH(AG$3,$K$2:$P$2,0))</f>
        <v>20</v>
      </c>
      <c r="AH1397" s="147" cm="1">
        <f t="array" ref="AH1397">INDEX($K:$P,ROW(),MATCH(AH$3,$K$2:$P$2,0))</f>
        <v>20</v>
      </c>
      <c r="AI1397" s="147" cm="1">
        <f t="array" ref="AI1397">INDEX($K:$P,ROW(),MATCH(AI$3,$K$2:$P$2,0))</f>
        <v>20</v>
      </c>
      <c r="AJ1397" s="147" cm="1">
        <f t="array" ref="AJ1397">INDEX($K:$P,ROW(),MATCH(AJ$3,$K$2:$P$2,0))</f>
        <v>20</v>
      </c>
      <c r="AK1397" s="147" cm="1">
        <f t="array" ref="AK1397">INDEX($K:$P,ROW(),MATCH(AK$3,$K$2:$P$2,0))</f>
        <v>20</v>
      </c>
      <c r="AL1397" s="147" cm="1">
        <f t="array" ref="AL1397">INDEX($K:$P,ROW(),MATCH(AL$3,$K$2:$P$2,0))</f>
        <v>20</v>
      </c>
      <c r="AM1397" s="147" cm="1">
        <f t="array" ref="AM1397">INDEX($K:$P,ROW(),MATCH(AM$3,$K$2:$P$2,0))</f>
        <v>20</v>
      </c>
      <c r="AN1397" s="147" cm="1">
        <f t="array" ref="AN1397">INDEX($K:$P,ROW(),MATCH(AN$3,$K$2:$P$2,0))</f>
        <v>20</v>
      </c>
      <c r="AO1397" s="147" cm="1">
        <f t="array" ref="AO1397">INDEX($K:$P,ROW(),MATCH(AO$3,$K$2:$P$2,0))</f>
        <v>20</v>
      </c>
      <c r="AP1397" s="147" cm="1">
        <f t="array" ref="AP1397">INDEX($K:$P,ROW(),MATCH(AP$3,$K$2:$P$2,0))</f>
        <v>20</v>
      </c>
      <c r="AQ1397" s="147" cm="1">
        <f t="array" ref="AQ1397">INDEX($K:$P,ROW(),MATCH(AQ$3,$K$2:$P$2,0))</f>
        <v>20</v>
      </c>
      <c r="AR1397" s="147" cm="1">
        <f t="array" ref="AR1397">INDEX($K:$P,ROW(),MATCH(AR$3,$K$2:$P$2,0))</f>
        <v>20</v>
      </c>
      <c r="AS1397" s="147" cm="1">
        <f t="array" ref="AS1397">INDEX($K:$P,ROW(),MATCH(AS$3,$K$2:$P$2,0))</f>
        <v>20</v>
      </c>
      <c r="AT1397" s="147" cm="1">
        <f t="array" ref="AT1397">INDEX($K:$P,ROW(),MATCH(AT$3,$K$2:$P$2,0))</f>
        <v>20</v>
      </c>
      <c r="AU1397" s="147" cm="1">
        <f t="array" ref="AU1397">INDEX($K:$P,ROW(),MATCH(AU$3,$K$2:$P$2,0))</f>
        <v>20</v>
      </c>
      <c r="AV1397" s="147" cm="1">
        <f t="array" ref="AV1397">INDEX($K:$P,ROW(),MATCH(AV$3,$K$2:$P$2,0))</f>
        <v>20</v>
      </c>
      <c r="AW1397" s="147" cm="1">
        <f t="array" ref="AW1397">INDEX($K:$P,ROW(),MATCH(AW$3,$K$2:$P$2,0))</f>
        <v>20</v>
      </c>
      <c r="AX1397" s="147" cm="1">
        <f t="array" ref="AX1397">INDEX($K:$P,ROW(),MATCH(AX$3,$K$2:$P$2,0))</f>
        <v>20</v>
      </c>
      <c r="AY1397" s="147" cm="1">
        <f t="array" ref="AY1397">INDEX($K:$P,ROW(),MATCH(AY$3,$K$2:$P$2,0))</f>
        <v>20</v>
      </c>
      <c r="AZ1397" s="147" cm="1">
        <f t="array" ref="AZ1397">INDEX($K:$P,ROW(),MATCH(AZ$3,$K$2:$P$2,0))</f>
        <v>20</v>
      </c>
      <c r="BA1397" s="147" cm="1">
        <f t="array" ref="BA1397">INDEX($K:$P,ROW(),MATCH(BA$3,$K$2:$P$2,0))</f>
        <v>20</v>
      </c>
      <c r="BB1397" s="147" cm="1">
        <f t="array" ref="BB1397">INDEX($K:$P,ROW(),MATCH(BB$3,$K$2:$P$2,0))</f>
        <v>20</v>
      </c>
      <c r="BC1397" s="147" cm="1">
        <f t="array" ref="BC1397">INDEX($K:$P,ROW(),MATCH(BC$3,$K$2:$P$2,0))</f>
        <v>20</v>
      </c>
      <c r="BD1397" s="147" cm="1">
        <f t="array" ref="BD1397">INDEX($K:$P,ROW(),MATCH(BD$3,$K$2:$P$2,0))</f>
        <v>20</v>
      </c>
      <c r="BE1397" s="147" cm="1">
        <f t="array" ref="BE1397">INDEX($K:$P,ROW(),MATCH(BE$3,$K$2:$P$2,0))</f>
        <v>20</v>
      </c>
      <c r="BF1397" s="147" cm="1">
        <f t="array" ref="BF1397">INDEX($K:$P,ROW(),MATCH(BF$3,$K$2:$P$2,0))</f>
        <v>20</v>
      </c>
      <c r="BG1397" s="147" cm="1">
        <f t="array" ref="BG1397">INDEX($K:$P,ROW(),MATCH(BG$3,$K$2:$P$2,0))</f>
        <v>20</v>
      </c>
      <c r="BH1397" s="147" cm="1">
        <f t="array" ref="BH1397">INDEX($K:$P,ROW(),MATCH(BH$3,$K$2:$P$2,0))</f>
        <v>20</v>
      </c>
      <c r="BI1397" s="147" cm="1">
        <f t="array" ref="BI1397">INDEX($K:$P,ROW(),MATCH(BI$3,$K$2:$P$2,0))</f>
        <v>20</v>
      </c>
      <c r="BJ1397" s="147" cm="1">
        <f t="array" ref="BJ1397">INDEX($K:$P,ROW(),MATCH(BJ$3,$K$2:$P$2,0))</f>
        <v>20</v>
      </c>
      <c r="BK1397" s="147" cm="1">
        <f t="array" ref="BK1397">INDEX($K:$P,ROW(),MATCH(BK$3,$K$2:$P$2,0))</f>
        <v>20</v>
      </c>
      <c r="BL1397" s="147" cm="1">
        <f t="array" ref="BL1397">INDEX($K:$P,ROW(),MATCH(BL$3,$K$2:$P$2,0))</f>
        <v>20</v>
      </c>
      <c r="BM1397" s="147" cm="1">
        <f t="array" ref="BM1397">INDEX($K:$P,ROW(),MATCH(BM$3,$K$2:$P$2,0))</f>
        <v>20</v>
      </c>
      <c r="BN1397" s="147" cm="1">
        <f t="array" ref="BN1397">INDEX($K:$P,ROW(),MATCH(BN$3,$K$2:$P$2,0))</f>
        <v>20</v>
      </c>
      <c r="BO1397" s="147" cm="1">
        <f t="array" ref="BO1397">INDEX($K:$P,ROW(),MATCH(BO$3,$K$2:$P$2,0))</f>
        <v>20</v>
      </c>
      <c r="BP1397" s="147" cm="1">
        <f t="array" ref="BP1397">INDEX($K:$P,ROW(),MATCH(BP$3,$K$2:$P$2,0))</f>
        <v>20</v>
      </c>
      <c r="BQ1397" s="147" cm="1">
        <f t="array" ref="BQ1397">INDEX($K:$P,ROW(),MATCH(BQ$3,$K$2:$P$2,0))</f>
        <v>20</v>
      </c>
      <c r="BR1397" s="147" cm="1">
        <f t="array" ref="BR1397">INDEX($K:$P,ROW(),MATCH(BR$3,$K$2:$P$2,0))</f>
        <v>20</v>
      </c>
      <c r="BS1397" s="147" cm="1">
        <f t="array" ref="BS1397">INDEX($K:$P,ROW(),MATCH(BS$3,$K$2:$P$2,0))</f>
        <v>20</v>
      </c>
      <c r="BT1397" s="147" cm="1">
        <f t="array" ref="BT1397">INDEX($K:$P,ROW(),MATCH(BT$3,$K$2:$P$2,0))</f>
        <v>20</v>
      </c>
      <c r="BU1397" s="147" cm="1">
        <f t="array" ref="BU1397">INDEX($K:$P,ROW(),MATCH(BU$3,$K$2:$P$2,0))</f>
        <v>20</v>
      </c>
      <c r="BV1397" s="147" cm="1">
        <f t="array" ref="BV1397">INDEX($K:$P,ROW(),MATCH(BV$3,$K$2:$P$2,0))</f>
        <v>20</v>
      </c>
      <c r="BW1397" s="147" cm="1">
        <f t="array" ref="BW1397">INDEX($K:$P,ROW(),MATCH(BW$3,$K$2:$P$2,0))</f>
        <v>20</v>
      </c>
      <c r="BX1397" s="147" cm="1">
        <f t="array" ref="BX1397">INDEX($K:$P,ROW(),MATCH(BX$3,$K$2:$P$2,0))</f>
        <v>20</v>
      </c>
      <c r="BY1397" s="147" cm="1">
        <f t="array" ref="BY1397">INDEX($K:$P,ROW(),MATCH(BY$3,$K$2:$P$2,0))</f>
        <v>20</v>
      </c>
      <c r="BZ1397" s="147" cm="1">
        <f t="array" ref="BZ1397">INDEX($K:$P,ROW(),MATCH(BZ$3,$K$2:$P$2,0))</f>
        <v>20</v>
      </c>
      <c r="CA1397" s="147" cm="1">
        <f t="array" ref="CA1397">INDEX($K:$P,ROW(),MATCH(CA$3,$K$2:$P$2,0))</f>
        <v>20</v>
      </c>
      <c r="CB1397" s="147" cm="1">
        <f t="array" ref="CB1397">INDEX($K:$P,ROW(),MATCH(CB$3,$K$2:$P$2,0))</f>
        <v>20</v>
      </c>
      <c r="CC1397" s="147" cm="1">
        <f t="array" ref="CC1397">INDEX($K:$P,ROW(),MATCH(CC$3,$K$2:$P$2,0))</f>
        <v>20</v>
      </c>
      <c r="CD1397" s="147" cm="1">
        <f t="array" ref="CD1397">INDEX($K:$P,ROW(),MATCH(CD$3,$K$2:$P$2,0))</f>
        <v>20</v>
      </c>
      <c r="CE1397" s="147" cm="1">
        <f t="array" ref="CE1397">INDEX($K:$P,ROW(),MATCH(CE$3,$K$2:$P$2,0))</f>
        <v>20</v>
      </c>
      <c r="CF1397" s="147" cm="1">
        <f t="array" ref="CF1397">INDEX($K:$P,ROW(),MATCH(CF$3,$K$2:$P$2,0))</f>
        <v>20</v>
      </c>
      <c r="CG1397" s="147" cm="1">
        <f t="array" ref="CG1397">INDEX($K:$P,ROW(),MATCH(CG$3,$K$2:$P$2,0))</f>
        <v>20</v>
      </c>
      <c r="CH1397" s="147" cm="1">
        <f t="array" ref="CH1397">INDEX($K:$P,ROW(),MATCH(CH$3,$K$2:$P$2,0))</f>
        <v>20</v>
      </c>
      <c r="CI1397" s="147" cm="1">
        <f t="array" ref="CI1397">INDEX($K:$P,ROW(),MATCH(CI$3,$K$2:$P$2,0))</f>
        <v>20</v>
      </c>
      <c r="CJ1397" s="147" cm="1">
        <f t="array" ref="CJ1397">INDEX($K:$P,ROW(),MATCH(CJ$3,$K$2:$P$2,0))</f>
        <v>20</v>
      </c>
      <c r="CK1397" s="147" cm="1">
        <f t="array" ref="CK1397">INDEX($K:$P,ROW(),MATCH(CK$3,$K$2:$P$2,0))</f>
        <v>20</v>
      </c>
      <c r="CL1397" s="147" cm="1">
        <f t="array" ref="CL1397">INDEX($K:$P,ROW(),MATCH(CL$3,$K$2:$P$2,0))</f>
        <v>20</v>
      </c>
      <c r="CN1397" s="60"/>
      <c r="CO1397" s="147" t="e" cm="1">
        <f t="array" ref="CO1397">INDEX($K:$P,ROW(),MATCH(CO$3,$K$2:$P$2,0))</f>
        <v>#N/A</v>
      </c>
      <c r="CP1397" s="147" t="e" cm="1">
        <f t="array" ref="CP1397">INDEX($K:$P,ROW(),MATCH(CP$3,$K$2:$P$2,0))</f>
        <v>#N/A</v>
      </c>
      <c r="CQ1397" s="147" t="e" cm="1">
        <f t="array" ref="CQ1397">INDEX($K:$P,ROW(),MATCH(CQ$3,$K$2:$P$2,0))</f>
        <v>#N/A</v>
      </c>
      <c r="CR1397" s="147" t="e" cm="1">
        <f t="array" ref="CR1397">INDEX($K:$P,ROW(),MATCH(CR$3,$K$2:$P$2,0))</f>
        <v>#N/A</v>
      </c>
      <c r="CS1397" s="147" t="e" cm="1">
        <f t="array" ref="CS1397">INDEX($K:$P,ROW(),MATCH(CS$3,$K$2:$P$2,0))</f>
        <v>#N/A</v>
      </c>
      <c r="CT1397" s="147" t="e" cm="1">
        <f t="array" ref="CT1397">INDEX($K:$P,ROW(),MATCH(CT$3,$K$2:$P$2,0))</f>
        <v>#N/A</v>
      </c>
      <c r="CU1397" s="147" t="e" cm="1">
        <f t="array" ref="CU1397">INDEX($K:$P,ROW(),MATCH(CU$3,$K$2:$P$2,0))</f>
        <v>#N/A</v>
      </c>
      <c r="CV1397" s="147" t="e" cm="1">
        <f t="array" ref="CV1397">INDEX($K:$P,ROW(),MATCH(CV$3,$K$2:$P$2,0))</f>
        <v>#N/A</v>
      </c>
      <c r="CW1397" s="147" t="e" cm="1">
        <f t="array" ref="CW1397">INDEX($K:$P,ROW(),MATCH(CW$3,$K$2:$P$2,0))</f>
        <v>#N/A</v>
      </c>
      <c r="CX1397" s="147" t="e" cm="1">
        <f t="array" ref="CX1397">INDEX($K:$P,ROW(),MATCH(CX$3,$K$2:$P$2,0))</f>
        <v>#N/A</v>
      </c>
      <c r="CY1397" s="147" t="e" cm="1">
        <f t="array" ref="CY1397">INDEX($K:$P,ROW(),MATCH(CY$3,$K$2:$P$2,0))</f>
        <v>#N/A</v>
      </c>
      <c r="CZ1397" s="147" t="e" cm="1">
        <f t="array" ref="CZ1397">INDEX($K:$P,ROW(),MATCH(CZ$3,$K$2:$P$2,0))</f>
        <v>#N/A</v>
      </c>
      <c r="DA1397" s="147" t="e" cm="1">
        <f t="array" ref="DA1397">INDEX($K:$P,ROW(),MATCH(DA$3,$K$2:$P$2,0))</f>
        <v>#N/A</v>
      </c>
      <c r="DB1397" s="147" t="e" cm="1">
        <f t="array" ref="DB1397">INDEX($K:$P,ROW(),MATCH(DB$3,$K$2:$P$2,0))</f>
        <v>#N/A</v>
      </c>
      <c r="DC1397" s="147" t="e" cm="1">
        <f t="array" ref="DC1397">INDEX($K:$P,ROW(),MATCH(DC$3,$K$2:$P$2,0))</f>
        <v>#N/A</v>
      </c>
      <c r="DD1397" s="147" t="e" cm="1">
        <f t="array" ref="DD1397">INDEX($K:$P,ROW(),MATCH(DD$3,$K$2:$P$2,0))</f>
        <v>#N/A</v>
      </c>
      <c r="DE1397" s="147" t="e" cm="1">
        <f t="array" ref="DE1397">INDEX($K:$P,ROW(),MATCH(DE$3,$K$2:$P$2,0))</f>
        <v>#N/A</v>
      </c>
      <c r="DF1397" s="147" t="e" cm="1">
        <f t="array" ref="DF1397">INDEX($K:$P,ROW(),MATCH(DF$3,$K$2:$P$2,0))</f>
        <v>#N/A</v>
      </c>
      <c r="DG1397" s="147" t="e" cm="1">
        <f t="array" ref="DG1397">INDEX($K:$P,ROW(),MATCH(DG$3,$K$2:$P$2,0))</f>
        <v>#N/A</v>
      </c>
      <c r="DH1397" s="147" t="e" cm="1">
        <f t="array" ref="DH1397">INDEX($K:$P,ROW(),MATCH(DH$3,$K$2:$P$2,0))</f>
        <v>#N/A</v>
      </c>
      <c r="DI1397" s="147" t="e" cm="1">
        <f t="array" ref="DI1397">INDEX($K:$P,ROW(),MATCH(DI$3,$K$2:$P$2,0))</f>
        <v>#N/A</v>
      </c>
      <c r="DJ1397" s="147" t="e" cm="1">
        <f t="array" ref="DJ1397">INDEX($K:$P,ROW(),MATCH(DJ$3,$K$2:$P$2,0))</f>
        <v>#N/A</v>
      </c>
      <c r="DK1397" s="147" t="e" cm="1">
        <f t="array" ref="DK1397">INDEX($K:$P,ROW(),MATCH(DK$3,$K$2:$P$2,0))</f>
        <v>#N/A</v>
      </c>
      <c r="DL1397" s="147" t="e" cm="1">
        <f t="array" ref="DL1397">INDEX($K:$P,ROW(),MATCH(DL$3,$K$2:$P$2,0))</f>
        <v>#N/A</v>
      </c>
    </row>
    <row r="1398" spans="2:116" x14ac:dyDescent="0.4">
      <c r="C1398" t="s">
        <v>198</v>
      </c>
      <c r="D1398" t="s">
        <v>775</v>
      </c>
      <c r="E1398" s="8" t="str">
        <f t="shared" si="1854"/>
        <v>1398 SUBR-S</v>
      </c>
      <c r="G1398" s="126" t="str">
        <f>"Revenue - "&amp;SUBSTITUTE(G1386,":","")</f>
        <v>Revenue - Subscription revenue - secondary revenue driven</v>
      </c>
      <c r="H1398" s="27"/>
      <c r="I1398" s="78"/>
      <c r="J1398" s="78"/>
      <c r="K1398" s="63">
        <f ca="1">SUMIF($3:$3,K$2,1398:1398)</f>
        <v>115406.82495801398</v>
      </c>
      <c r="L1398" s="63">
        <f t="shared" ref="L1398:P1398" ca="1" si="1855">SUMIF($3:$3,L$2,1398:1398)</f>
        <v>168090.89961480399</v>
      </c>
      <c r="M1398" s="63">
        <f t="shared" ca="1" si="1855"/>
        <v>111789.19325373076</v>
      </c>
      <c r="N1398" s="63">
        <f t="shared" ca="1" si="1855"/>
        <v>81365.998268905183</v>
      </c>
      <c r="O1398" s="63">
        <f t="shared" ca="1" si="1855"/>
        <v>64926.517959927347</v>
      </c>
      <c r="P1398" s="63">
        <f t="shared" ca="1" si="1855"/>
        <v>56043.278939039861</v>
      </c>
      <c r="R1398" s="33"/>
      <c r="S1398" s="148">
        <f t="shared" ref="S1398:AX1398" ca="1" si="1856">S1397*AVERAGE(S1393,S1388)</f>
        <v>950</v>
      </c>
      <c r="T1398" s="148">
        <f t="shared" ca="1" si="1856"/>
        <v>2802.5</v>
      </c>
      <c r="U1398" s="148">
        <f t="shared" ca="1" si="1856"/>
        <v>4562.375</v>
      </c>
      <c r="V1398" s="148">
        <f t="shared" ca="1" si="1856"/>
        <v>6234.2562500000004</v>
      </c>
      <c r="W1398" s="148">
        <f t="shared" ca="1" si="1856"/>
        <v>7822.5434375000004</v>
      </c>
      <c r="X1398" s="148">
        <f t="shared" ca="1" si="1856"/>
        <v>9331.416265625001</v>
      </c>
      <c r="Y1398" s="148">
        <f t="shared" ca="1" si="1856"/>
        <v>10764.84545234375</v>
      </c>
      <c r="Z1398" s="148">
        <f t="shared" ca="1" si="1856"/>
        <v>12126.603179726562</v>
      </c>
      <c r="AA1398" s="148">
        <f t="shared" ca="1" si="1856"/>
        <v>13420.273020740233</v>
      </c>
      <c r="AB1398" s="148">
        <f t="shared" ca="1" si="1856"/>
        <v>14649.259369703223</v>
      </c>
      <c r="AC1398" s="148">
        <f t="shared" ca="1" si="1856"/>
        <v>15816.796401218062</v>
      </c>
      <c r="AD1398" s="148">
        <f t="shared" ca="1" si="1856"/>
        <v>16925.956581157159</v>
      </c>
      <c r="AE1398" s="148">
        <f t="shared" ca="1" si="1856"/>
        <v>17124.658752099298</v>
      </c>
      <c r="AF1398" s="148">
        <f t="shared" ca="1" si="1856"/>
        <v>16458.425814494334</v>
      </c>
      <c r="AG1398" s="148">
        <f t="shared" ca="1" si="1856"/>
        <v>15825.504523769618</v>
      </c>
      <c r="AH1398" s="148">
        <f t="shared" ca="1" si="1856"/>
        <v>15224.229297581136</v>
      </c>
      <c r="AI1398" s="148">
        <f t="shared" ca="1" si="1856"/>
        <v>14653.01783270208</v>
      </c>
      <c r="AJ1398" s="148">
        <f t="shared" ca="1" si="1856"/>
        <v>14110.366941066975</v>
      </c>
      <c r="AK1398" s="148">
        <f t="shared" ca="1" si="1856"/>
        <v>13594.848594013627</v>
      </c>
      <c r="AL1398" s="148">
        <f t="shared" ca="1" si="1856"/>
        <v>13105.106164312947</v>
      </c>
      <c r="AM1398" s="148">
        <f t="shared" ca="1" si="1856"/>
        <v>12639.8508560973</v>
      </c>
      <c r="AN1398" s="148">
        <f t="shared" ca="1" si="1856"/>
        <v>12197.858313292436</v>
      </c>
      <c r="AO1398" s="148">
        <f t="shared" ca="1" si="1856"/>
        <v>11777.965397627813</v>
      </c>
      <c r="AP1398" s="148">
        <f t="shared" ca="1" si="1856"/>
        <v>11379.067127746423</v>
      </c>
      <c r="AQ1398" s="148">
        <f t="shared" ca="1" si="1856"/>
        <v>11000.113771359102</v>
      </c>
      <c r="AR1398" s="148">
        <f t="shared" ca="1" si="1856"/>
        <v>10640.108082791146</v>
      </c>
      <c r="AS1398" s="148">
        <f t="shared" ca="1" si="1856"/>
        <v>10298.10267865159</v>
      </c>
      <c r="AT1398" s="148">
        <f t="shared" ca="1" si="1856"/>
        <v>9973.1975447190089</v>
      </c>
      <c r="AU1398" s="148">
        <f t="shared" ca="1" si="1856"/>
        <v>9664.5376674830586</v>
      </c>
      <c r="AV1398" s="148">
        <f t="shared" ca="1" si="1856"/>
        <v>9371.310784108904</v>
      </c>
      <c r="AW1398" s="148">
        <f t="shared" ca="1" si="1856"/>
        <v>9092.7452449034608</v>
      </c>
      <c r="AX1398" s="148">
        <f t="shared" ca="1" si="1856"/>
        <v>8828.1079826582863</v>
      </c>
      <c r="AY1398" s="148">
        <f t="shared" ref="AY1398:CD1398" ca="1" si="1857">AY1397*AVERAGE(AY1393,AY1388)</f>
        <v>8576.7025835253735</v>
      </c>
      <c r="AZ1398" s="148">
        <f t="shared" ca="1" si="1857"/>
        <v>8337.8674543491052</v>
      </c>
      <c r="BA1398" s="148">
        <f t="shared" ca="1" si="1857"/>
        <v>8110.9740816316498</v>
      </c>
      <c r="BB1398" s="148">
        <f t="shared" ca="1" si="1857"/>
        <v>7895.4253775500674</v>
      </c>
      <c r="BC1398" s="148">
        <f t="shared" ca="1" si="1857"/>
        <v>7690.6541086725629</v>
      </c>
      <c r="BD1398" s="148">
        <f t="shared" ca="1" si="1857"/>
        <v>7496.1214032389353</v>
      </c>
      <c r="BE1398" s="148">
        <f t="shared" ca="1" si="1857"/>
        <v>7311.3153330769892</v>
      </c>
      <c r="BF1398" s="148">
        <f t="shared" ca="1" si="1857"/>
        <v>7135.7495664231392</v>
      </c>
      <c r="BG1398" s="148">
        <f t="shared" ca="1" si="1857"/>
        <v>6968.9620881019837</v>
      </c>
      <c r="BH1398" s="148">
        <f t="shared" ca="1" si="1857"/>
        <v>6810.5139836968847</v>
      </c>
      <c r="BI1398" s="148">
        <f t="shared" ca="1" si="1857"/>
        <v>6659.988284512041</v>
      </c>
      <c r="BJ1398" s="148">
        <f t="shared" ca="1" si="1857"/>
        <v>6516.9888702864391</v>
      </c>
      <c r="BK1398" s="148">
        <f t="shared" ca="1" si="1857"/>
        <v>6381.1394267721171</v>
      </c>
      <c r="BL1398" s="148">
        <f t="shared" ca="1" si="1857"/>
        <v>6252.0824554335113</v>
      </c>
      <c r="BM1398" s="148">
        <f t="shared" ca="1" si="1857"/>
        <v>6129.4783326618362</v>
      </c>
      <c r="BN1398" s="148">
        <f t="shared" ca="1" si="1857"/>
        <v>6013.0044160287434</v>
      </c>
      <c r="BO1398" s="148">
        <f t="shared" ca="1" si="1857"/>
        <v>5902.3541952273072</v>
      </c>
      <c r="BP1398" s="148">
        <f t="shared" ca="1" si="1857"/>
        <v>5797.2364854659418</v>
      </c>
      <c r="BQ1398" s="148">
        <f t="shared" ca="1" si="1857"/>
        <v>5697.3746611926445</v>
      </c>
      <c r="BR1398" s="148">
        <f t="shared" ca="1" si="1857"/>
        <v>5602.5059281330123</v>
      </c>
      <c r="BS1398" s="148">
        <f t="shared" ca="1" si="1857"/>
        <v>5512.3806317263625</v>
      </c>
      <c r="BT1398" s="148">
        <f t="shared" ca="1" si="1857"/>
        <v>5426.7616001400438</v>
      </c>
      <c r="BU1398" s="148">
        <f t="shared" ca="1" si="1857"/>
        <v>5345.423520133043</v>
      </c>
      <c r="BV1398" s="148">
        <f t="shared" ca="1" si="1857"/>
        <v>5268.1523441263907</v>
      </c>
      <c r="BW1398" s="148">
        <f t="shared" ca="1" si="1857"/>
        <v>5194.7447269200711</v>
      </c>
      <c r="BX1398" s="148">
        <f t="shared" ca="1" si="1857"/>
        <v>5125.0074905740667</v>
      </c>
      <c r="BY1398" s="148">
        <f t="shared" ca="1" si="1857"/>
        <v>5058.7571160453635</v>
      </c>
      <c r="BZ1398" s="148">
        <f t="shared" ca="1" si="1857"/>
        <v>4995.8192602430954</v>
      </c>
      <c r="CA1398" s="148">
        <f t="shared" ca="1" si="1857"/>
        <v>4936.0282972309406</v>
      </c>
      <c r="CB1398" s="148">
        <f t="shared" ca="1" si="1857"/>
        <v>4879.226882369393</v>
      </c>
      <c r="CC1398" s="148">
        <f t="shared" ca="1" si="1857"/>
        <v>4825.2655382509229</v>
      </c>
      <c r="CD1398" s="148">
        <f t="shared" ca="1" si="1857"/>
        <v>4774.0022613383771</v>
      </c>
      <c r="CE1398" s="148">
        <f t="shared" ref="CE1398:CL1398" ca="1" si="1858">CE1397*AVERAGE(CE1393,CE1388)</f>
        <v>4725.3021482714576</v>
      </c>
      <c r="CF1398" s="148">
        <f t="shared" ca="1" si="1858"/>
        <v>4679.0370408578847</v>
      </c>
      <c r="CG1398" s="148">
        <f t="shared" ca="1" si="1858"/>
        <v>4635.0851888149909</v>
      </c>
      <c r="CH1398" s="148">
        <f t="shared" ca="1" si="1858"/>
        <v>4593.3309293742414</v>
      </c>
      <c r="CI1398" s="148">
        <f t="shared" ca="1" si="1858"/>
        <v>4553.6643829055283</v>
      </c>
      <c r="CJ1398" s="148">
        <f t="shared" ca="1" si="1858"/>
        <v>4515.9811637602525</v>
      </c>
      <c r="CK1398" s="148">
        <f t="shared" ca="1" si="1858"/>
        <v>4480.1821055722403</v>
      </c>
      <c r="CL1398" s="148">
        <f t="shared" ca="1" si="1858"/>
        <v>4446.1730002936283</v>
      </c>
      <c r="CN1398" s="78"/>
      <c r="CO1398" s="148" t="e">
        <f t="shared" ref="CO1398:DK1398" ca="1" si="1859">CO1397*AVERAGE(CO1393,CO1388)</f>
        <v>#N/A</v>
      </c>
      <c r="CP1398" s="148" t="e">
        <f t="shared" ca="1" si="1859"/>
        <v>#N/A</v>
      </c>
      <c r="CQ1398" s="148" t="e">
        <f t="shared" ca="1" si="1859"/>
        <v>#N/A</v>
      </c>
      <c r="CR1398" s="148" t="e">
        <f t="shared" ca="1" si="1859"/>
        <v>#N/A</v>
      </c>
      <c r="CS1398" s="148" t="e">
        <f t="shared" ca="1" si="1859"/>
        <v>#N/A</v>
      </c>
      <c r="CT1398" s="148" t="e">
        <f t="shared" ca="1" si="1859"/>
        <v>#N/A</v>
      </c>
      <c r="CU1398" s="148" t="e">
        <f t="shared" ca="1" si="1859"/>
        <v>#N/A</v>
      </c>
      <c r="CV1398" s="148" t="e">
        <f t="shared" ca="1" si="1859"/>
        <v>#N/A</v>
      </c>
      <c r="CW1398" s="148" t="e">
        <f t="shared" ca="1" si="1859"/>
        <v>#N/A</v>
      </c>
      <c r="CX1398" s="148" t="e">
        <f t="shared" ca="1" si="1859"/>
        <v>#N/A</v>
      </c>
      <c r="CY1398" s="148" t="e">
        <f t="shared" ca="1" si="1859"/>
        <v>#N/A</v>
      </c>
      <c r="CZ1398" s="148" t="e">
        <f t="shared" ca="1" si="1859"/>
        <v>#N/A</v>
      </c>
      <c r="DA1398" s="148" t="e">
        <f t="shared" ca="1" si="1859"/>
        <v>#N/A</v>
      </c>
      <c r="DB1398" s="148" t="e">
        <f t="shared" ca="1" si="1859"/>
        <v>#N/A</v>
      </c>
      <c r="DC1398" s="148" t="e">
        <f t="shared" ca="1" si="1859"/>
        <v>#N/A</v>
      </c>
      <c r="DD1398" s="148" t="e">
        <f t="shared" ca="1" si="1859"/>
        <v>#N/A</v>
      </c>
      <c r="DE1398" s="148" t="e">
        <f t="shared" ca="1" si="1859"/>
        <v>#N/A</v>
      </c>
      <c r="DF1398" s="148" t="e">
        <f t="shared" ca="1" si="1859"/>
        <v>#N/A</v>
      </c>
      <c r="DG1398" s="148" t="e">
        <f t="shared" ca="1" si="1859"/>
        <v>#N/A</v>
      </c>
      <c r="DH1398" s="148" t="e">
        <f t="shared" ca="1" si="1859"/>
        <v>#N/A</v>
      </c>
      <c r="DI1398" s="148" t="e">
        <f t="shared" ca="1" si="1859"/>
        <v>#N/A</v>
      </c>
      <c r="DJ1398" s="148" t="e">
        <f t="shared" ca="1" si="1859"/>
        <v>#N/A</v>
      </c>
      <c r="DK1398" s="148" t="e">
        <f t="shared" ca="1" si="1859"/>
        <v>#N/A</v>
      </c>
      <c r="DL1398" s="148" t="e">
        <f t="shared" ref="DL1398" ca="1" si="1860">DL1397*AVERAGE(DL1393,DL1388)</f>
        <v>#N/A</v>
      </c>
    </row>
    <row r="1399" spans="2:116" x14ac:dyDescent="0.4">
      <c r="B1399" t="s">
        <v>244</v>
      </c>
      <c r="D1399" t="s">
        <v>775</v>
      </c>
      <c r="E1399" s="8" t="str">
        <f t="shared" si="1854"/>
        <v>1399 SUBR-S</v>
      </c>
      <c r="G1399" s="126"/>
      <c r="H1399" s="27"/>
      <c r="I1399" s="78"/>
      <c r="J1399" s="78"/>
      <c r="K1399" s="28"/>
      <c r="L1399" s="28"/>
      <c r="M1399" s="28"/>
      <c r="N1399" s="28"/>
      <c r="O1399" s="28"/>
      <c r="P1399" s="28"/>
      <c r="R1399" s="33"/>
      <c r="S1399" s="77"/>
      <c r="T1399" s="77"/>
      <c r="U1399" s="77"/>
      <c r="V1399" s="77"/>
      <c r="W1399" s="77"/>
      <c r="X1399" s="77"/>
      <c r="Y1399" s="77"/>
      <c r="Z1399" s="77"/>
      <c r="AA1399" s="77"/>
      <c r="AB1399" s="77"/>
      <c r="AC1399" s="77"/>
      <c r="AD1399" s="77"/>
      <c r="AE1399" s="77"/>
      <c r="AF1399" s="77"/>
      <c r="AG1399" s="77"/>
      <c r="AH1399" s="77"/>
      <c r="AI1399" s="77"/>
      <c r="AJ1399" s="77"/>
      <c r="AK1399" s="77"/>
      <c r="AL1399" s="77"/>
      <c r="AM1399" s="77"/>
      <c r="AN1399" s="77"/>
      <c r="AO1399" s="77"/>
      <c r="AP1399" s="77"/>
      <c r="AQ1399" s="77"/>
      <c r="AR1399" s="77"/>
      <c r="AS1399" s="77"/>
      <c r="AT1399" s="77"/>
      <c r="AU1399" s="77"/>
      <c r="AV1399" s="77"/>
      <c r="AW1399" s="77"/>
      <c r="AX1399" s="77"/>
      <c r="AY1399" s="77"/>
      <c r="AZ1399" s="77"/>
      <c r="BA1399" s="77"/>
      <c r="BB1399" s="77"/>
      <c r="BC1399" s="77"/>
      <c r="BD1399" s="77"/>
      <c r="BE1399" s="77"/>
      <c r="BF1399" s="77"/>
      <c r="BG1399" s="77"/>
      <c r="BH1399" s="77"/>
      <c r="BI1399" s="77"/>
      <c r="BJ1399" s="77"/>
      <c r="BK1399" s="77"/>
      <c r="BL1399" s="77"/>
      <c r="BM1399" s="77"/>
      <c r="BN1399" s="77"/>
      <c r="BO1399" s="77"/>
      <c r="BP1399" s="77"/>
      <c r="BQ1399" s="77"/>
      <c r="BR1399" s="77"/>
      <c r="BS1399" s="77"/>
      <c r="BT1399" s="77"/>
      <c r="BU1399" s="77"/>
      <c r="BV1399" s="77"/>
      <c r="BW1399" s="77"/>
      <c r="BX1399" s="77"/>
      <c r="BY1399" s="77"/>
      <c r="BZ1399" s="77"/>
      <c r="CA1399" s="77"/>
      <c r="CB1399" s="77"/>
      <c r="CC1399" s="77"/>
      <c r="CD1399" s="77"/>
      <c r="CE1399" s="77"/>
      <c r="CF1399" s="77"/>
      <c r="CG1399" s="77"/>
      <c r="CH1399" s="77"/>
      <c r="CI1399" s="77"/>
      <c r="CJ1399" s="77"/>
      <c r="CK1399" s="77"/>
      <c r="CL1399" s="77"/>
      <c r="CN1399" s="78"/>
      <c r="CO1399" s="77"/>
      <c r="CP1399" s="77"/>
      <c r="CQ1399" s="77"/>
      <c r="CR1399" s="77"/>
      <c r="CS1399" s="77"/>
      <c r="CT1399" s="77"/>
      <c r="CU1399" s="77"/>
      <c r="CV1399" s="77"/>
      <c r="CW1399" s="77"/>
      <c r="CX1399" s="77"/>
      <c r="CY1399" s="77"/>
      <c r="CZ1399" s="77"/>
      <c r="DA1399" s="77"/>
      <c r="DB1399" s="77"/>
      <c r="DC1399" s="77"/>
      <c r="DD1399" s="77"/>
      <c r="DE1399" s="77"/>
      <c r="DF1399" s="77"/>
      <c r="DG1399" s="77"/>
      <c r="DH1399" s="77"/>
      <c r="DI1399" s="77"/>
      <c r="DJ1399" s="77"/>
      <c r="DK1399" s="77"/>
      <c r="DL1399" s="77"/>
    </row>
    <row r="1400" spans="2:116" x14ac:dyDescent="0.4">
      <c r="B1400" t="s">
        <v>332</v>
      </c>
      <c r="D1400" t="s">
        <v>775</v>
      </c>
      <c r="E1400" s="8" t="str">
        <f t="shared" si="1854"/>
        <v>1400 SUBR-S</v>
      </c>
      <c r="G1400" s="8" t="str">
        <f>G1378</f>
        <v>(Primary label)</v>
      </c>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c r="DK1400" s="72"/>
      <c r="DL1400" s="72"/>
    </row>
    <row r="1401" spans="2:116" x14ac:dyDescent="0.4">
      <c r="B1401" t="s">
        <v>332</v>
      </c>
      <c r="D1401" t="s">
        <v>775</v>
      </c>
      <c r="E1401" s="8" t="str">
        <f>ROW()&amp;" "&amp;D1401</f>
        <v>1401 SUBR-S</v>
      </c>
      <c r="G1401" s="8" t="str">
        <f t="shared" ref="G1401:G1407" si="1861">G1379</f>
        <v>primary unit</v>
      </c>
      <c r="H1401" s="27"/>
      <c r="I1401" s="78"/>
      <c r="J1401" s="78"/>
      <c r="K1401" s="28"/>
      <c r="L1401" s="28"/>
      <c r="M1401" s="28"/>
      <c r="N1401" s="28"/>
      <c r="O1401" s="28"/>
      <c r="P1401" s="28"/>
      <c r="R1401" s="33"/>
      <c r="S1401" s="77"/>
      <c r="T1401" s="77"/>
      <c r="U1401" s="77"/>
      <c r="V1401" s="77"/>
      <c r="W1401" s="77"/>
      <c r="X1401" s="77"/>
      <c r="Y1401" s="77"/>
      <c r="Z1401" s="77"/>
      <c r="AA1401" s="77"/>
      <c r="AB1401" s="77"/>
      <c r="AC1401" s="77"/>
      <c r="AD1401" s="77"/>
      <c r="AE1401" s="77"/>
      <c r="AF1401" s="77"/>
      <c r="AG1401" s="77"/>
      <c r="AH1401" s="77"/>
      <c r="AI1401" s="77"/>
      <c r="AJ1401" s="77"/>
      <c r="AK1401" s="77"/>
      <c r="AL1401" s="77"/>
      <c r="AM1401" s="77"/>
      <c r="AN1401" s="77"/>
      <c r="AO1401" s="77"/>
      <c r="AP1401" s="77"/>
      <c r="AQ1401" s="77"/>
      <c r="AR1401" s="77"/>
      <c r="AS1401" s="77"/>
      <c r="AT1401" s="77"/>
      <c r="AU1401" s="77"/>
      <c r="AV1401" s="77"/>
      <c r="AW1401" s="77"/>
      <c r="AX1401" s="77"/>
      <c r="AY1401" s="77"/>
      <c r="AZ1401" s="77"/>
      <c r="BA1401" s="77"/>
      <c r="BB1401" s="77"/>
      <c r="BC1401" s="77"/>
      <c r="BD1401" s="77"/>
      <c r="BE1401" s="77"/>
      <c r="BF1401" s="77"/>
      <c r="BG1401" s="77"/>
      <c r="BH1401" s="77"/>
      <c r="BI1401" s="77"/>
      <c r="BJ1401" s="77"/>
      <c r="BK1401" s="77"/>
      <c r="BL1401" s="77"/>
      <c r="BM1401" s="77"/>
      <c r="BN1401" s="77"/>
      <c r="BO1401" s="77"/>
      <c r="BP1401" s="77"/>
      <c r="BQ1401" s="77"/>
      <c r="BR1401" s="77"/>
      <c r="BS1401" s="77"/>
      <c r="BT1401" s="77"/>
      <c r="BU1401" s="77"/>
      <c r="BV1401" s="77"/>
      <c r="BW1401" s="77"/>
      <c r="BX1401" s="77"/>
      <c r="BY1401" s="77"/>
      <c r="BZ1401" s="77"/>
      <c r="CA1401" s="77"/>
      <c r="CB1401" s="77"/>
      <c r="CC1401" s="77"/>
      <c r="CD1401" s="77"/>
      <c r="CE1401" s="77"/>
      <c r="CF1401" s="77"/>
      <c r="CG1401" s="77"/>
      <c r="CH1401" s="77"/>
      <c r="CI1401" s="77"/>
      <c r="CJ1401" s="77"/>
      <c r="CK1401" s="77"/>
      <c r="CL1401" s="77"/>
      <c r="CN1401" s="78"/>
      <c r="CO1401" s="77"/>
      <c r="CP1401" s="77"/>
      <c r="CQ1401" s="77"/>
      <c r="CR1401" s="77"/>
      <c r="CS1401" s="77"/>
      <c r="CT1401" s="77"/>
      <c r="CU1401" s="77"/>
      <c r="CV1401" s="77"/>
      <c r="CW1401" s="77"/>
      <c r="CX1401" s="77"/>
      <c r="CY1401" s="77"/>
      <c r="CZ1401" s="77"/>
      <c r="DA1401" s="77"/>
      <c r="DB1401" s="77"/>
      <c r="DC1401" s="77"/>
      <c r="DD1401" s="77"/>
      <c r="DE1401" s="77"/>
      <c r="DF1401" s="77"/>
      <c r="DG1401" s="77"/>
      <c r="DH1401" s="77"/>
      <c r="DI1401" s="77"/>
      <c r="DJ1401" s="77"/>
      <c r="DK1401" s="77"/>
      <c r="DL1401" s="77"/>
    </row>
    <row r="1402" spans="2:116" x14ac:dyDescent="0.4">
      <c r="B1402" t="s">
        <v>332</v>
      </c>
      <c r="D1402" t="s">
        <v>775</v>
      </c>
      <c r="E1402" s="8" t="str">
        <f t="shared" si="1854"/>
        <v>1402 SUBR-S</v>
      </c>
      <c r="G1402" s="8" t="str">
        <f t="shared" si="1861"/>
        <v>Primary revenue driver</v>
      </c>
      <c r="S1402" s="76" t="str">
        <f t="shared" ref="S1402:AX1402" si="1862">S1380</f>
        <v>S$16</v>
      </c>
      <c r="T1402" s="76" t="str">
        <f t="shared" si="1862"/>
        <v>T$16</v>
      </c>
      <c r="U1402" s="76" t="str">
        <f t="shared" si="1862"/>
        <v>U$16</v>
      </c>
      <c r="V1402" s="76" t="str">
        <f t="shared" si="1862"/>
        <v>V$16</v>
      </c>
      <c r="W1402" s="76" t="str">
        <f t="shared" si="1862"/>
        <v>W$16</v>
      </c>
      <c r="X1402" s="76" t="str">
        <f t="shared" si="1862"/>
        <v>X$16</v>
      </c>
      <c r="Y1402" s="76" t="str">
        <f t="shared" si="1862"/>
        <v>Y$16</v>
      </c>
      <c r="Z1402" s="76" t="str">
        <f t="shared" si="1862"/>
        <v>Z$16</v>
      </c>
      <c r="AA1402" s="76" t="str">
        <f t="shared" si="1862"/>
        <v>AA$16</v>
      </c>
      <c r="AB1402" s="76" t="str">
        <f t="shared" si="1862"/>
        <v>AB$16</v>
      </c>
      <c r="AC1402" s="76" t="str">
        <f t="shared" si="1862"/>
        <v>AC$16</v>
      </c>
      <c r="AD1402" s="76" t="str">
        <f t="shared" si="1862"/>
        <v>AD$16</v>
      </c>
      <c r="AE1402" s="76" t="str">
        <f t="shared" si="1862"/>
        <v>AE$16</v>
      </c>
      <c r="AF1402" s="76" t="str">
        <f t="shared" si="1862"/>
        <v>AF$16</v>
      </c>
      <c r="AG1402" s="76" t="str">
        <f t="shared" si="1862"/>
        <v>AG$16</v>
      </c>
      <c r="AH1402" s="76" t="str">
        <f t="shared" si="1862"/>
        <v>AH$16</v>
      </c>
      <c r="AI1402" s="76" t="str">
        <f t="shared" si="1862"/>
        <v>AI$16</v>
      </c>
      <c r="AJ1402" s="76" t="str">
        <f t="shared" si="1862"/>
        <v>AJ$16</v>
      </c>
      <c r="AK1402" s="76" t="str">
        <f t="shared" si="1862"/>
        <v>AK$16</v>
      </c>
      <c r="AL1402" s="76" t="str">
        <f t="shared" si="1862"/>
        <v>AL$16</v>
      </c>
      <c r="AM1402" s="76" t="str">
        <f t="shared" si="1862"/>
        <v>AM$16</v>
      </c>
      <c r="AN1402" s="76" t="str">
        <f t="shared" si="1862"/>
        <v>AN$16</v>
      </c>
      <c r="AO1402" s="76" t="str">
        <f t="shared" si="1862"/>
        <v>AO$16</v>
      </c>
      <c r="AP1402" s="76" t="str">
        <f t="shared" si="1862"/>
        <v>AP$16</v>
      </c>
      <c r="AQ1402" s="76" t="str">
        <f t="shared" si="1862"/>
        <v>AQ$16</v>
      </c>
      <c r="AR1402" s="76" t="str">
        <f t="shared" si="1862"/>
        <v>AR$16</v>
      </c>
      <c r="AS1402" s="76" t="str">
        <f t="shared" si="1862"/>
        <v>AS$16</v>
      </c>
      <c r="AT1402" s="76" t="str">
        <f t="shared" si="1862"/>
        <v>AT$16</v>
      </c>
      <c r="AU1402" s="76" t="str">
        <f t="shared" si="1862"/>
        <v>AU$16</v>
      </c>
      <c r="AV1402" s="76" t="str">
        <f t="shared" si="1862"/>
        <v>AV$16</v>
      </c>
      <c r="AW1402" s="76" t="str">
        <f t="shared" si="1862"/>
        <v>AW$16</v>
      </c>
      <c r="AX1402" s="76" t="str">
        <f t="shared" si="1862"/>
        <v>AX$16</v>
      </c>
      <c r="AY1402" s="76" t="str">
        <f t="shared" ref="AY1402:CD1402" si="1863">AY1380</f>
        <v>AY$16</v>
      </c>
      <c r="AZ1402" s="76" t="str">
        <f t="shared" si="1863"/>
        <v>AZ$16</v>
      </c>
      <c r="BA1402" s="76" t="str">
        <f t="shared" si="1863"/>
        <v>BA$16</v>
      </c>
      <c r="BB1402" s="76" t="str">
        <f t="shared" si="1863"/>
        <v>BB$16</v>
      </c>
      <c r="BC1402" s="76" t="str">
        <f t="shared" si="1863"/>
        <v>BC$16</v>
      </c>
      <c r="BD1402" s="76" t="str">
        <f t="shared" si="1863"/>
        <v>BD$16</v>
      </c>
      <c r="BE1402" s="76" t="str">
        <f t="shared" si="1863"/>
        <v>BE$16</v>
      </c>
      <c r="BF1402" s="76" t="str">
        <f t="shared" si="1863"/>
        <v>BF$16</v>
      </c>
      <c r="BG1402" s="76" t="str">
        <f t="shared" si="1863"/>
        <v>BG$16</v>
      </c>
      <c r="BH1402" s="76" t="str">
        <f t="shared" si="1863"/>
        <v>BH$16</v>
      </c>
      <c r="BI1402" s="76" t="str">
        <f t="shared" si="1863"/>
        <v>BI$16</v>
      </c>
      <c r="BJ1402" s="76" t="str">
        <f t="shared" si="1863"/>
        <v>BJ$16</v>
      </c>
      <c r="BK1402" s="76" t="str">
        <f t="shared" si="1863"/>
        <v>BK$16</v>
      </c>
      <c r="BL1402" s="76" t="str">
        <f t="shared" si="1863"/>
        <v>BL$16</v>
      </c>
      <c r="BM1402" s="76" t="str">
        <f t="shared" si="1863"/>
        <v>BM$16</v>
      </c>
      <c r="BN1402" s="76" t="str">
        <f t="shared" si="1863"/>
        <v>BN$16</v>
      </c>
      <c r="BO1402" s="76" t="str">
        <f t="shared" si="1863"/>
        <v>BO$16</v>
      </c>
      <c r="BP1402" s="76" t="str">
        <f t="shared" si="1863"/>
        <v>BP$16</v>
      </c>
      <c r="BQ1402" s="76" t="str">
        <f t="shared" si="1863"/>
        <v>BQ$16</v>
      </c>
      <c r="BR1402" s="76" t="str">
        <f t="shared" si="1863"/>
        <v>BR$16</v>
      </c>
      <c r="BS1402" s="76" t="str">
        <f t="shared" si="1863"/>
        <v>BS$16</v>
      </c>
      <c r="BT1402" s="76" t="str">
        <f t="shared" si="1863"/>
        <v>BT$16</v>
      </c>
      <c r="BU1402" s="76" t="str">
        <f t="shared" si="1863"/>
        <v>BU$16</v>
      </c>
      <c r="BV1402" s="76" t="str">
        <f t="shared" si="1863"/>
        <v>BV$16</v>
      </c>
      <c r="BW1402" s="76" t="str">
        <f t="shared" si="1863"/>
        <v>BW$16</v>
      </c>
      <c r="BX1402" s="76" t="str">
        <f t="shared" si="1863"/>
        <v>BX$16</v>
      </c>
      <c r="BY1402" s="76" t="str">
        <f t="shared" si="1863"/>
        <v>BY$16</v>
      </c>
      <c r="BZ1402" s="76" t="str">
        <f t="shared" si="1863"/>
        <v>BZ$16</v>
      </c>
      <c r="CA1402" s="76" t="str">
        <f t="shared" si="1863"/>
        <v>CA$16</v>
      </c>
      <c r="CB1402" s="76" t="str">
        <f t="shared" si="1863"/>
        <v>CB$16</v>
      </c>
      <c r="CC1402" s="76" t="str">
        <f t="shared" si="1863"/>
        <v>CC$16</v>
      </c>
      <c r="CD1402" s="76" t="str">
        <f t="shared" si="1863"/>
        <v>CD$16</v>
      </c>
      <c r="CE1402" s="76" t="str">
        <f t="shared" ref="CE1402:CL1402" si="1864">CE1380</f>
        <v>CE$16</v>
      </c>
      <c r="CF1402" s="76" t="str">
        <f t="shared" si="1864"/>
        <v>CF$16</v>
      </c>
      <c r="CG1402" s="76" t="str">
        <f t="shared" si="1864"/>
        <v>CG$16</v>
      </c>
      <c r="CH1402" s="76" t="str">
        <f t="shared" si="1864"/>
        <v>CH$16</v>
      </c>
      <c r="CI1402" s="76" t="str">
        <f t="shared" si="1864"/>
        <v>CI$16</v>
      </c>
      <c r="CJ1402" s="76" t="str">
        <f t="shared" si="1864"/>
        <v>CJ$16</v>
      </c>
      <c r="CK1402" s="76" t="str">
        <f t="shared" si="1864"/>
        <v>CK$16</v>
      </c>
      <c r="CL1402" s="76" t="str">
        <f t="shared" si="1864"/>
        <v>CL$16</v>
      </c>
      <c r="CO1402" s="76" t="str">
        <f t="shared" ref="CO1402:DK1402" si="1865">CO1380</f>
        <v>CO$16</v>
      </c>
      <c r="CP1402" s="76" t="str">
        <f t="shared" si="1865"/>
        <v>CP$16</v>
      </c>
      <c r="CQ1402" s="76" t="str">
        <f t="shared" si="1865"/>
        <v>CQ$16</v>
      </c>
      <c r="CR1402" s="76" t="str">
        <f t="shared" si="1865"/>
        <v>CR$16</v>
      </c>
      <c r="CS1402" s="76" t="str">
        <f t="shared" si="1865"/>
        <v>CS$16</v>
      </c>
      <c r="CT1402" s="76" t="str">
        <f t="shared" si="1865"/>
        <v>CT$16</v>
      </c>
      <c r="CU1402" s="76" t="str">
        <f t="shared" si="1865"/>
        <v>CU$16</v>
      </c>
      <c r="CV1402" s="76" t="str">
        <f t="shared" si="1865"/>
        <v>CV$16</v>
      </c>
      <c r="CW1402" s="76" t="str">
        <f t="shared" si="1865"/>
        <v>CW$16</v>
      </c>
      <c r="CX1402" s="76" t="str">
        <f t="shared" si="1865"/>
        <v>CX$16</v>
      </c>
      <c r="CY1402" s="76" t="str">
        <f t="shared" si="1865"/>
        <v>CY$16</v>
      </c>
      <c r="CZ1402" s="76" t="str">
        <f t="shared" si="1865"/>
        <v>CZ$16</v>
      </c>
      <c r="DA1402" s="76" t="str">
        <f t="shared" si="1865"/>
        <v>DA$16</v>
      </c>
      <c r="DB1402" s="76" t="str">
        <f t="shared" si="1865"/>
        <v>DB$16</v>
      </c>
      <c r="DC1402" s="76" t="str">
        <f t="shared" si="1865"/>
        <v>DC$16</v>
      </c>
      <c r="DD1402" s="76" t="str">
        <f t="shared" si="1865"/>
        <v>DD$16</v>
      </c>
      <c r="DE1402" s="76" t="str">
        <f t="shared" si="1865"/>
        <v>DE$16</v>
      </c>
      <c r="DF1402" s="76" t="str">
        <f t="shared" si="1865"/>
        <v>DF$16</v>
      </c>
      <c r="DG1402" s="76" t="str">
        <f t="shared" si="1865"/>
        <v>DG$16</v>
      </c>
      <c r="DH1402" s="76" t="str">
        <f t="shared" si="1865"/>
        <v>DH$16</v>
      </c>
      <c r="DI1402" s="76" t="str">
        <f t="shared" si="1865"/>
        <v>DI$16</v>
      </c>
      <c r="DJ1402" s="76" t="str">
        <f t="shared" si="1865"/>
        <v>DJ$16</v>
      </c>
      <c r="DK1402" s="76" t="str">
        <f t="shared" si="1865"/>
        <v>DK$16</v>
      </c>
      <c r="DL1402" s="76" t="str">
        <f t="shared" ref="DL1402" si="1866">DL1380</f>
        <v>DL$16</v>
      </c>
    </row>
    <row r="1403" spans="2:116" x14ac:dyDescent="0.4">
      <c r="B1403" t="s">
        <v>332</v>
      </c>
      <c r="D1403" t="s">
        <v>775</v>
      </c>
      <c r="E1403" s="8" t="str">
        <f t="shared" si="1854"/>
        <v>1403 SUBR-S</v>
      </c>
      <c r="G1403" s="8" t="str">
        <f t="shared" si="1861"/>
        <v>Primary volume driver</v>
      </c>
      <c r="H1403" s="12"/>
      <c r="I1403" s="60"/>
      <c r="J1403" s="60"/>
      <c r="K1403" s="34"/>
      <c r="L1403" s="34"/>
      <c r="M1403" s="34"/>
      <c r="N1403" s="34"/>
      <c r="O1403" s="34"/>
      <c r="P1403" s="34"/>
      <c r="R1403" s="15"/>
      <c r="S1403" s="76" t="str">
        <f t="shared" ref="S1403:AX1403" si="1867">S1381</f>
        <v>S$17</v>
      </c>
      <c r="T1403" s="76" t="str">
        <f t="shared" si="1867"/>
        <v>T$17</v>
      </c>
      <c r="U1403" s="76" t="str">
        <f t="shared" si="1867"/>
        <v>U$17</v>
      </c>
      <c r="V1403" s="76" t="str">
        <f t="shared" si="1867"/>
        <v>V$17</v>
      </c>
      <c r="W1403" s="76" t="str">
        <f t="shared" si="1867"/>
        <v>W$17</v>
      </c>
      <c r="X1403" s="76" t="str">
        <f t="shared" si="1867"/>
        <v>X$17</v>
      </c>
      <c r="Y1403" s="76" t="str">
        <f t="shared" si="1867"/>
        <v>Y$17</v>
      </c>
      <c r="Z1403" s="76" t="str">
        <f t="shared" si="1867"/>
        <v>Z$17</v>
      </c>
      <c r="AA1403" s="76" t="str">
        <f t="shared" si="1867"/>
        <v>AA$17</v>
      </c>
      <c r="AB1403" s="76" t="str">
        <f t="shared" si="1867"/>
        <v>AB$17</v>
      </c>
      <c r="AC1403" s="76" t="str">
        <f t="shared" si="1867"/>
        <v>AC$17</v>
      </c>
      <c r="AD1403" s="76" t="str">
        <f t="shared" si="1867"/>
        <v>AD$17</v>
      </c>
      <c r="AE1403" s="76" t="str">
        <f t="shared" si="1867"/>
        <v>AE$17</v>
      </c>
      <c r="AF1403" s="76" t="str">
        <f t="shared" si="1867"/>
        <v>AF$17</v>
      </c>
      <c r="AG1403" s="76" t="str">
        <f t="shared" si="1867"/>
        <v>AG$17</v>
      </c>
      <c r="AH1403" s="76" t="str">
        <f t="shared" si="1867"/>
        <v>AH$17</v>
      </c>
      <c r="AI1403" s="76" t="str">
        <f t="shared" si="1867"/>
        <v>AI$17</v>
      </c>
      <c r="AJ1403" s="76" t="str">
        <f t="shared" si="1867"/>
        <v>AJ$17</v>
      </c>
      <c r="AK1403" s="76" t="str">
        <f t="shared" si="1867"/>
        <v>AK$17</v>
      </c>
      <c r="AL1403" s="76" t="str">
        <f t="shared" si="1867"/>
        <v>AL$17</v>
      </c>
      <c r="AM1403" s="76" t="str">
        <f t="shared" si="1867"/>
        <v>AM$17</v>
      </c>
      <c r="AN1403" s="76" t="str">
        <f t="shared" si="1867"/>
        <v>AN$17</v>
      </c>
      <c r="AO1403" s="76" t="str">
        <f t="shared" si="1867"/>
        <v>AO$17</v>
      </c>
      <c r="AP1403" s="76" t="str">
        <f t="shared" si="1867"/>
        <v>AP$17</v>
      </c>
      <c r="AQ1403" s="76" t="str">
        <f t="shared" si="1867"/>
        <v>AQ$17</v>
      </c>
      <c r="AR1403" s="76" t="str">
        <f t="shared" si="1867"/>
        <v>AR$17</v>
      </c>
      <c r="AS1403" s="76" t="str">
        <f t="shared" si="1867"/>
        <v>AS$17</v>
      </c>
      <c r="AT1403" s="76" t="str">
        <f t="shared" si="1867"/>
        <v>AT$17</v>
      </c>
      <c r="AU1403" s="76" t="str">
        <f t="shared" si="1867"/>
        <v>AU$17</v>
      </c>
      <c r="AV1403" s="76" t="str">
        <f t="shared" si="1867"/>
        <v>AV$17</v>
      </c>
      <c r="AW1403" s="76" t="str">
        <f t="shared" si="1867"/>
        <v>AW$17</v>
      </c>
      <c r="AX1403" s="76" t="str">
        <f t="shared" si="1867"/>
        <v>AX$17</v>
      </c>
      <c r="AY1403" s="76" t="str">
        <f t="shared" ref="AY1403:CD1403" si="1868">AY1381</f>
        <v>AY$17</v>
      </c>
      <c r="AZ1403" s="76" t="str">
        <f t="shared" si="1868"/>
        <v>AZ$17</v>
      </c>
      <c r="BA1403" s="76" t="str">
        <f t="shared" si="1868"/>
        <v>BA$17</v>
      </c>
      <c r="BB1403" s="76" t="str">
        <f t="shared" si="1868"/>
        <v>BB$17</v>
      </c>
      <c r="BC1403" s="76" t="str">
        <f t="shared" si="1868"/>
        <v>BC$17</v>
      </c>
      <c r="BD1403" s="76" t="str">
        <f t="shared" si="1868"/>
        <v>BD$17</v>
      </c>
      <c r="BE1403" s="76" t="str">
        <f t="shared" si="1868"/>
        <v>BE$17</v>
      </c>
      <c r="BF1403" s="76" t="str">
        <f t="shared" si="1868"/>
        <v>BF$17</v>
      </c>
      <c r="BG1403" s="76" t="str">
        <f t="shared" si="1868"/>
        <v>BG$17</v>
      </c>
      <c r="BH1403" s="76" t="str">
        <f t="shared" si="1868"/>
        <v>BH$17</v>
      </c>
      <c r="BI1403" s="76" t="str">
        <f t="shared" si="1868"/>
        <v>BI$17</v>
      </c>
      <c r="BJ1403" s="76" t="str">
        <f t="shared" si="1868"/>
        <v>BJ$17</v>
      </c>
      <c r="BK1403" s="76" t="str">
        <f t="shared" si="1868"/>
        <v>BK$17</v>
      </c>
      <c r="BL1403" s="76" t="str">
        <f t="shared" si="1868"/>
        <v>BL$17</v>
      </c>
      <c r="BM1403" s="76" t="str">
        <f t="shared" si="1868"/>
        <v>BM$17</v>
      </c>
      <c r="BN1403" s="76" t="str">
        <f t="shared" si="1868"/>
        <v>BN$17</v>
      </c>
      <c r="BO1403" s="76" t="str">
        <f t="shared" si="1868"/>
        <v>BO$17</v>
      </c>
      <c r="BP1403" s="76" t="str">
        <f t="shared" si="1868"/>
        <v>BP$17</v>
      </c>
      <c r="BQ1403" s="76" t="str">
        <f t="shared" si="1868"/>
        <v>BQ$17</v>
      </c>
      <c r="BR1403" s="76" t="str">
        <f t="shared" si="1868"/>
        <v>BR$17</v>
      </c>
      <c r="BS1403" s="76" t="str">
        <f t="shared" si="1868"/>
        <v>BS$17</v>
      </c>
      <c r="BT1403" s="76" t="str">
        <f t="shared" si="1868"/>
        <v>BT$17</v>
      </c>
      <c r="BU1403" s="76" t="str">
        <f t="shared" si="1868"/>
        <v>BU$17</v>
      </c>
      <c r="BV1403" s="76" t="str">
        <f t="shared" si="1868"/>
        <v>BV$17</v>
      </c>
      <c r="BW1403" s="76" t="str">
        <f t="shared" si="1868"/>
        <v>BW$17</v>
      </c>
      <c r="BX1403" s="76" t="str">
        <f t="shared" si="1868"/>
        <v>BX$17</v>
      </c>
      <c r="BY1403" s="76" t="str">
        <f t="shared" si="1868"/>
        <v>BY$17</v>
      </c>
      <c r="BZ1403" s="76" t="str">
        <f t="shared" si="1868"/>
        <v>BZ$17</v>
      </c>
      <c r="CA1403" s="76" t="str">
        <f t="shared" si="1868"/>
        <v>CA$17</v>
      </c>
      <c r="CB1403" s="76" t="str">
        <f t="shared" si="1868"/>
        <v>CB$17</v>
      </c>
      <c r="CC1403" s="76" t="str">
        <f t="shared" si="1868"/>
        <v>CC$17</v>
      </c>
      <c r="CD1403" s="76" t="str">
        <f t="shared" si="1868"/>
        <v>CD$17</v>
      </c>
      <c r="CE1403" s="76" t="str">
        <f t="shared" ref="CE1403:CL1403" si="1869">CE1381</f>
        <v>CE$17</v>
      </c>
      <c r="CF1403" s="76" t="str">
        <f t="shared" si="1869"/>
        <v>CF$17</v>
      </c>
      <c r="CG1403" s="76" t="str">
        <f t="shared" si="1869"/>
        <v>CG$17</v>
      </c>
      <c r="CH1403" s="76" t="str">
        <f t="shared" si="1869"/>
        <v>CH$17</v>
      </c>
      <c r="CI1403" s="76" t="str">
        <f t="shared" si="1869"/>
        <v>CI$17</v>
      </c>
      <c r="CJ1403" s="76" t="str">
        <f t="shared" si="1869"/>
        <v>CJ$17</v>
      </c>
      <c r="CK1403" s="76" t="str">
        <f t="shared" si="1869"/>
        <v>CK$17</v>
      </c>
      <c r="CL1403" s="76" t="str">
        <f t="shared" si="1869"/>
        <v>CL$17</v>
      </c>
      <c r="CN1403" s="60"/>
      <c r="CO1403" s="76" t="str">
        <f t="shared" ref="CO1403:DK1403" si="1870">CO1381</f>
        <v>CO$17</v>
      </c>
      <c r="CP1403" s="76" t="str">
        <f t="shared" si="1870"/>
        <v>CP$17</v>
      </c>
      <c r="CQ1403" s="76" t="str">
        <f t="shared" si="1870"/>
        <v>CQ$17</v>
      </c>
      <c r="CR1403" s="76" t="str">
        <f t="shared" si="1870"/>
        <v>CR$17</v>
      </c>
      <c r="CS1403" s="76" t="str">
        <f t="shared" si="1870"/>
        <v>CS$17</v>
      </c>
      <c r="CT1403" s="76" t="str">
        <f t="shared" si="1870"/>
        <v>CT$17</v>
      </c>
      <c r="CU1403" s="76" t="str">
        <f t="shared" si="1870"/>
        <v>CU$17</v>
      </c>
      <c r="CV1403" s="76" t="str">
        <f t="shared" si="1870"/>
        <v>CV$17</v>
      </c>
      <c r="CW1403" s="76" t="str">
        <f t="shared" si="1870"/>
        <v>CW$17</v>
      </c>
      <c r="CX1403" s="76" t="str">
        <f t="shared" si="1870"/>
        <v>CX$17</v>
      </c>
      <c r="CY1403" s="76" t="str">
        <f t="shared" si="1870"/>
        <v>CY$17</v>
      </c>
      <c r="CZ1403" s="76" t="str">
        <f t="shared" si="1870"/>
        <v>CZ$17</v>
      </c>
      <c r="DA1403" s="76" t="str">
        <f t="shared" si="1870"/>
        <v>DA$17</v>
      </c>
      <c r="DB1403" s="76" t="str">
        <f t="shared" si="1870"/>
        <v>DB$17</v>
      </c>
      <c r="DC1403" s="76" t="str">
        <f t="shared" si="1870"/>
        <v>DC$17</v>
      </c>
      <c r="DD1403" s="76" t="str">
        <f t="shared" si="1870"/>
        <v>DD$17</v>
      </c>
      <c r="DE1403" s="76" t="str">
        <f t="shared" si="1870"/>
        <v>DE$17</v>
      </c>
      <c r="DF1403" s="76" t="str">
        <f t="shared" si="1870"/>
        <v>DF$17</v>
      </c>
      <c r="DG1403" s="76" t="str">
        <f t="shared" si="1870"/>
        <v>DG$17</v>
      </c>
      <c r="DH1403" s="76" t="str">
        <f t="shared" si="1870"/>
        <v>DH$17</v>
      </c>
      <c r="DI1403" s="76" t="str">
        <f t="shared" si="1870"/>
        <v>DI$17</v>
      </c>
      <c r="DJ1403" s="76" t="str">
        <f t="shared" si="1870"/>
        <v>DJ$17</v>
      </c>
      <c r="DK1403" s="76" t="str">
        <f t="shared" si="1870"/>
        <v>DK$17</v>
      </c>
      <c r="DL1403" s="76" t="str">
        <f t="shared" ref="DL1403" si="1871">DL1381</f>
        <v>DL$17</v>
      </c>
    </row>
    <row r="1404" spans="2:116" x14ac:dyDescent="0.4">
      <c r="B1404" t="s">
        <v>332</v>
      </c>
      <c r="D1404" t="s">
        <v>775</v>
      </c>
      <c r="E1404" s="8" t="str">
        <f t="shared" si="1854"/>
        <v>1404 SUBR-S</v>
      </c>
      <c r="G1404" s="89" t="str">
        <f>G1386</f>
        <v>Subscription revenue - secondary revenue driven:</v>
      </c>
      <c r="H1404" s="12"/>
      <c r="I1404" s="60"/>
      <c r="J1404" s="60"/>
      <c r="K1404" s="15"/>
      <c r="L1404" s="15"/>
      <c r="M1404" s="15"/>
      <c r="N1404" s="15"/>
      <c r="O1404" s="15"/>
      <c r="P1404" s="15"/>
      <c r="R1404" s="15"/>
      <c r="S1404" s="76">
        <f t="shared" ref="S1404:AX1404" si="1872">S1382</f>
        <v>0</v>
      </c>
      <c r="T1404" s="76">
        <f t="shared" si="1872"/>
        <v>0</v>
      </c>
      <c r="U1404" s="76">
        <f t="shared" si="1872"/>
        <v>0</v>
      </c>
      <c r="V1404" s="76">
        <f t="shared" si="1872"/>
        <v>0</v>
      </c>
      <c r="W1404" s="76">
        <f t="shared" si="1872"/>
        <v>0</v>
      </c>
      <c r="X1404" s="76">
        <f t="shared" si="1872"/>
        <v>0</v>
      </c>
      <c r="Y1404" s="76">
        <f t="shared" si="1872"/>
        <v>0</v>
      </c>
      <c r="Z1404" s="76">
        <f t="shared" si="1872"/>
        <v>0</v>
      </c>
      <c r="AA1404" s="76">
        <f t="shared" si="1872"/>
        <v>0</v>
      </c>
      <c r="AB1404" s="76">
        <f t="shared" si="1872"/>
        <v>0</v>
      </c>
      <c r="AC1404" s="76">
        <f t="shared" si="1872"/>
        <v>0</v>
      </c>
      <c r="AD1404" s="76">
        <f t="shared" si="1872"/>
        <v>0</v>
      </c>
      <c r="AE1404" s="76">
        <f t="shared" si="1872"/>
        <v>0</v>
      </c>
      <c r="AF1404" s="76">
        <f t="shared" si="1872"/>
        <v>0</v>
      </c>
      <c r="AG1404" s="76">
        <f t="shared" si="1872"/>
        <v>0</v>
      </c>
      <c r="AH1404" s="76">
        <f t="shared" si="1872"/>
        <v>0</v>
      </c>
      <c r="AI1404" s="76">
        <f t="shared" si="1872"/>
        <v>0</v>
      </c>
      <c r="AJ1404" s="76">
        <f t="shared" si="1872"/>
        <v>0</v>
      </c>
      <c r="AK1404" s="76">
        <f t="shared" si="1872"/>
        <v>0</v>
      </c>
      <c r="AL1404" s="76">
        <f t="shared" si="1872"/>
        <v>0</v>
      </c>
      <c r="AM1404" s="76">
        <f t="shared" si="1872"/>
        <v>0</v>
      </c>
      <c r="AN1404" s="76">
        <f t="shared" si="1872"/>
        <v>0</v>
      </c>
      <c r="AO1404" s="76">
        <f t="shared" si="1872"/>
        <v>0</v>
      </c>
      <c r="AP1404" s="76">
        <f t="shared" si="1872"/>
        <v>0</v>
      </c>
      <c r="AQ1404" s="76">
        <f t="shared" si="1872"/>
        <v>0</v>
      </c>
      <c r="AR1404" s="76">
        <f t="shared" si="1872"/>
        <v>0</v>
      </c>
      <c r="AS1404" s="76">
        <f t="shared" si="1872"/>
        <v>0</v>
      </c>
      <c r="AT1404" s="76">
        <f t="shared" si="1872"/>
        <v>0</v>
      </c>
      <c r="AU1404" s="76">
        <f t="shared" si="1872"/>
        <v>0</v>
      </c>
      <c r="AV1404" s="76">
        <f t="shared" si="1872"/>
        <v>0</v>
      </c>
      <c r="AW1404" s="76">
        <f t="shared" si="1872"/>
        <v>0</v>
      </c>
      <c r="AX1404" s="76">
        <f t="shared" si="1872"/>
        <v>0</v>
      </c>
      <c r="AY1404" s="76">
        <f t="shared" ref="AY1404:CD1404" si="1873">AY1382</f>
        <v>0</v>
      </c>
      <c r="AZ1404" s="76">
        <f t="shared" si="1873"/>
        <v>0</v>
      </c>
      <c r="BA1404" s="76">
        <f t="shared" si="1873"/>
        <v>0</v>
      </c>
      <c r="BB1404" s="76">
        <f t="shared" si="1873"/>
        <v>0</v>
      </c>
      <c r="BC1404" s="76">
        <f t="shared" si="1873"/>
        <v>0</v>
      </c>
      <c r="BD1404" s="76">
        <f t="shared" si="1873"/>
        <v>0</v>
      </c>
      <c r="BE1404" s="76">
        <f t="shared" si="1873"/>
        <v>0</v>
      </c>
      <c r="BF1404" s="76">
        <f t="shared" si="1873"/>
        <v>0</v>
      </c>
      <c r="BG1404" s="76">
        <f t="shared" si="1873"/>
        <v>0</v>
      </c>
      <c r="BH1404" s="76">
        <f t="shared" si="1873"/>
        <v>0</v>
      </c>
      <c r="BI1404" s="76">
        <f t="shared" si="1873"/>
        <v>0</v>
      </c>
      <c r="BJ1404" s="76">
        <f t="shared" si="1873"/>
        <v>0</v>
      </c>
      <c r="BK1404" s="76">
        <f t="shared" si="1873"/>
        <v>0</v>
      </c>
      <c r="BL1404" s="76">
        <f t="shared" si="1873"/>
        <v>0</v>
      </c>
      <c r="BM1404" s="76">
        <f t="shared" si="1873"/>
        <v>0</v>
      </c>
      <c r="BN1404" s="76">
        <f t="shared" si="1873"/>
        <v>0</v>
      </c>
      <c r="BO1404" s="76">
        <f t="shared" si="1873"/>
        <v>0</v>
      </c>
      <c r="BP1404" s="76">
        <f t="shared" si="1873"/>
        <v>0</v>
      </c>
      <c r="BQ1404" s="76">
        <f t="shared" si="1873"/>
        <v>0</v>
      </c>
      <c r="BR1404" s="76">
        <f t="shared" si="1873"/>
        <v>0</v>
      </c>
      <c r="BS1404" s="76">
        <f t="shared" si="1873"/>
        <v>0</v>
      </c>
      <c r="BT1404" s="76">
        <f t="shared" si="1873"/>
        <v>0</v>
      </c>
      <c r="BU1404" s="76">
        <f t="shared" si="1873"/>
        <v>0</v>
      </c>
      <c r="BV1404" s="76">
        <f t="shared" si="1873"/>
        <v>0</v>
      </c>
      <c r="BW1404" s="76">
        <f t="shared" si="1873"/>
        <v>0</v>
      </c>
      <c r="BX1404" s="76">
        <f t="shared" si="1873"/>
        <v>0</v>
      </c>
      <c r="BY1404" s="76">
        <f t="shared" si="1873"/>
        <v>0</v>
      </c>
      <c r="BZ1404" s="76">
        <f t="shared" si="1873"/>
        <v>0</v>
      </c>
      <c r="CA1404" s="76">
        <f t="shared" si="1873"/>
        <v>0</v>
      </c>
      <c r="CB1404" s="76">
        <f t="shared" si="1873"/>
        <v>0</v>
      </c>
      <c r="CC1404" s="76">
        <f t="shared" si="1873"/>
        <v>0</v>
      </c>
      <c r="CD1404" s="76">
        <f t="shared" si="1873"/>
        <v>0</v>
      </c>
      <c r="CE1404" s="76">
        <f t="shared" ref="CE1404:CL1404" si="1874">CE1382</f>
        <v>0</v>
      </c>
      <c r="CF1404" s="76">
        <f t="shared" si="1874"/>
        <v>0</v>
      </c>
      <c r="CG1404" s="76">
        <f t="shared" si="1874"/>
        <v>0</v>
      </c>
      <c r="CH1404" s="76">
        <f t="shared" si="1874"/>
        <v>0</v>
      </c>
      <c r="CI1404" s="76">
        <f t="shared" si="1874"/>
        <v>0</v>
      </c>
      <c r="CJ1404" s="76">
        <f t="shared" si="1874"/>
        <v>0</v>
      </c>
      <c r="CK1404" s="76">
        <f t="shared" si="1874"/>
        <v>0</v>
      </c>
      <c r="CL1404" s="76">
        <f t="shared" si="1874"/>
        <v>0</v>
      </c>
      <c r="CN1404" s="60"/>
      <c r="CO1404" s="76">
        <f t="shared" ref="CO1404:DK1404" si="1875">CO1382</f>
        <v>0</v>
      </c>
      <c r="CP1404" s="76">
        <f t="shared" si="1875"/>
        <v>0</v>
      </c>
      <c r="CQ1404" s="76">
        <f t="shared" si="1875"/>
        <v>0</v>
      </c>
      <c r="CR1404" s="76">
        <f t="shared" si="1875"/>
        <v>0</v>
      </c>
      <c r="CS1404" s="76">
        <f t="shared" si="1875"/>
        <v>0</v>
      </c>
      <c r="CT1404" s="76">
        <f t="shared" si="1875"/>
        <v>0</v>
      </c>
      <c r="CU1404" s="76">
        <f t="shared" si="1875"/>
        <v>0</v>
      </c>
      <c r="CV1404" s="76">
        <f t="shared" si="1875"/>
        <v>0</v>
      </c>
      <c r="CW1404" s="76">
        <f t="shared" si="1875"/>
        <v>0</v>
      </c>
      <c r="CX1404" s="76">
        <f t="shared" si="1875"/>
        <v>0</v>
      </c>
      <c r="CY1404" s="76">
        <f t="shared" si="1875"/>
        <v>0</v>
      </c>
      <c r="CZ1404" s="76">
        <f t="shared" si="1875"/>
        <v>0</v>
      </c>
      <c r="DA1404" s="76">
        <f t="shared" si="1875"/>
        <v>0</v>
      </c>
      <c r="DB1404" s="76">
        <f t="shared" si="1875"/>
        <v>0</v>
      </c>
      <c r="DC1404" s="76">
        <f t="shared" si="1875"/>
        <v>0</v>
      </c>
      <c r="DD1404" s="76">
        <f t="shared" si="1875"/>
        <v>0</v>
      </c>
      <c r="DE1404" s="76">
        <f t="shared" si="1875"/>
        <v>0</v>
      </c>
      <c r="DF1404" s="76">
        <f t="shared" si="1875"/>
        <v>0</v>
      </c>
      <c r="DG1404" s="76">
        <f t="shared" si="1875"/>
        <v>0</v>
      </c>
      <c r="DH1404" s="76">
        <f t="shared" si="1875"/>
        <v>0</v>
      </c>
      <c r="DI1404" s="76">
        <f t="shared" si="1875"/>
        <v>0</v>
      </c>
      <c r="DJ1404" s="76">
        <f t="shared" si="1875"/>
        <v>0</v>
      </c>
      <c r="DK1404" s="76">
        <f t="shared" si="1875"/>
        <v>0</v>
      </c>
      <c r="DL1404" s="76">
        <f t="shared" ref="DL1404" si="1876">DL1382</f>
        <v>0</v>
      </c>
    </row>
    <row r="1405" spans="2:116" x14ac:dyDescent="0.4">
      <c r="B1405" t="s">
        <v>332</v>
      </c>
      <c r="D1405" t="s">
        <v>775</v>
      </c>
      <c r="E1405" s="8" t="str">
        <f t="shared" ref="E1405" si="1877">ROW()&amp;" "&amp;D1405</f>
        <v>1405 SUBR-S</v>
      </c>
      <c r="G1405" s="241" t="str">
        <f>IFERROR(SUBSTITUTE(TRIM(MID(G1386, SEARCH("-", G1386) + 1, LEN(G1386))),":",""),"no unit")</f>
        <v>secondary revenue driven</v>
      </c>
      <c r="H1405" s="12"/>
      <c r="I1405" s="60"/>
      <c r="J1405" s="60"/>
      <c r="K1405" s="15"/>
      <c r="L1405" s="15"/>
      <c r="M1405" s="15"/>
      <c r="N1405" s="15"/>
      <c r="O1405" s="15"/>
      <c r="P1405" s="15"/>
      <c r="R1405" s="15"/>
      <c r="S1405" s="76"/>
      <c r="T1405" s="76"/>
      <c r="U1405" s="76"/>
      <c r="V1405" s="76"/>
      <c r="W1405" s="76"/>
      <c r="X1405" s="76"/>
      <c r="Y1405" s="76"/>
      <c r="Z1405" s="76"/>
      <c r="AA1405" s="76"/>
      <c r="AB1405" s="76"/>
      <c r="AC1405" s="76"/>
      <c r="AD1405" s="76"/>
      <c r="AE1405" s="76"/>
      <c r="AF1405" s="76"/>
      <c r="AG1405" s="76"/>
      <c r="AH1405" s="76"/>
      <c r="AI1405" s="76"/>
      <c r="AJ1405" s="76"/>
      <c r="AK1405" s="76"/>
      <c r="AL1405" s="76"/>
      <c r="AM1405" s="76"/>
      <c r="AN1405" s="76"/>
      <c r="AO1405" s="76"/>
      <c r="AP1405" s="76"/>
      <c r="AQ1405" s="76"/>
      <c r="AR1405" s="76"/>
      <c r="AS1405" s="76"/>
      <c r="AT1405" s="76"/>
      <c r="AU1405" s="76"/>
      <c r="AV1405" s="76"/>
      <c r="AW1405" s="76"/>
      <c r="AX1405" s="76"/>
      <c r="AY1405" s="76"/>
      <c r="AZ1405" s="76"/>
      <c r="BA1405" s="76"/>
      <c r="BB1405" s="76"/>
      <c r="BC1405" s="76"/>
      <c r="BD1405" s="76"/>
      <c r="BE1405" s="76"/>
      <c r="BF1405" s="76"/>
      <c r="BG1405" s="76"/>
      <c r="BH1405" s="76"/>
      <c r="BI1405" s="76"/>
      <c r="BJ1405" s="76"/>
      <c r="BK1405" s="76"/>
      <c r="BL1405" s="76"/>
      <c r="BM1405" s="76"/>
      <c r="BN1405" s="76"/>
      <c r="BO1405" s="76"/>
      <c r="BP1405" s="76"/>
      <c r="BQ1405" s="76"/>
      <c r="BR1405" s="76"/>
      <c r="BS1405" s="76"/>
      <c r="BT1405" s="76"/>
      <c r="BU1405" s="76"/>
      <c r="BV1405" s="76"/>
      <c r="BW1405" s="76"/>
      <c r="BX1405" s="76"/>
      <c r="BY1405" s="76"/>
      <c r="BZ1405" s="76"/>
      <c r="CA1405" s="76"/>
      <c r="CB1405" s="76"/>
      <c r="CC1405" s="76"/>
      <c r="CD1405" s="76"/>
      <c r="CE1405" s="76"/>
      <c r="CF1405" s="76"/>
      <c r="CG1405" s="76"/>
      <c r="CH1405" s="76"/>
      <c r="CI1405" s="76"/>
      <c r="CJ1405" s="76"/>
      <c r="CK1405" s="76"/>
      <c r="CL1405" s="76"/>
      <c r="CN1405" s="60"/>
      <c r="CO1405" s="76"/>
      <c r="CP1405" s="76"/>
      <c r="CQ1405" s="76"/>
      <c r="CR1405" s="76"/>
      <c r="CS1405" s="76"/>
      <c r="CT1405" s="76"/>
      <c r="CU1405" s="76"/>
      <c r="CV1405" s="76"/>
      <c r="CW1405" s="76"/>
      <c r="CX1405" s="76"/>
      <c r="CY1405" s="76"/>
      <c r="CZ1405" s="76"/>
      <c r="DA1405" s="76"/>
      <c r="DB1405" s="76"/>
      <c r="DC1405" s="76"/>
      <c r="DD1405" s="76"/>
      <c r="DE1405" s="76"/>
      <c r="DF1405" s="76"/>
      <c r="DG1405" s="76"/>
      <c r="DH1405" s="76"/>
      <c r="DI1405" s="76"/>
      <c r="DJ1405" s="76"/>
      <c r="DK1405" s="76"/>
      <c r="DL1405" s="76"/>
    </row>
    <row r="1406" spans="2:116" x14ac:dyDescent="0.4">
      <c r="B1406" t="s">
        <v>332</v>
      </c>
      <c r="D1406" t="s">
        <v>775</v>
      </c>
      <c r="E1406" s="8" t="str">
        <f t="shared" si="1854"/>
        <v>1406 SUBR-S</v>
      </c>
      <c r="G1406" s="8" t="str">
        <f t="shared" si="1861"/>
        <v>Secondary revenue driver</v>
      </c>
      <c r="H1406" s="12"/>
      <c r="I1406" s="60"/>
      <c r="J1406" s="60"/>
      <c r="K1406" s="15"/>
      <c r="L1406" s="15"/>
      <c r="M1406" s="15"/>
      <c r="N1406" s="15"/>
      <c r="O1406" s="15"/>
      <c r="P1406" s="15"/>
      <c r="R1406" s="15"/>
      <c r="S1406" s="203" t="str">
        <f>ADDRESS(ROW(S1398),COLUMN(S1398),2)</f>
        <v>S$1398</v>
      </c>
      <c r="T1406" s="203" t="str">
        <f t="shared" ref="T1406:CE1406" si="1878">ADDRESS(ROW(T1398),COLUMN(T1398),2)</f>
        <v>T$1398</v>
      </c>
      <c r="U1406" s="203" t="str">
        <f t="shared" si="1878"/>
        <v>U$1398</v>
      </c>
      <c r="V1406" s="203" t="str">
        <f t="shared" si="1878"/>
        <v>V$1398</v>
      </c>
      <c r="W1406" s="203" t="str">
        <f t="shared" si="1878"/>
        <v>W$1398</v>
      </c>
      <c r="X1406" s="203" t="str">
        <f t="shared" si="1878"/>
        <v>X$1398</v>
      </c>
      <c r="Y1406" s="203" t="str">
        <f t="shared" si="1878"/>
        <v>Y$1398</v>
      </c>
      <c r="Z1406" s="203" t="str">
        <f t="shared" si="1878"/>
        <v>Z$1398</v>
      </c>
      <c r="AA1406" s="203" t="str">
        <f t="shared" si="1878"/>
        <v>AA$1398</v>
      </c>
      <c r="AB1406" s="203" t="str">
        <f t="shared" si="1878"/>
        <v>AB$1398</v>
      </c>
      <c r="AC1406" s="203" t="str">
        <f t="shared" si="1878"/>
        <v>AC$1398</v>
      </c>
      <c r="AD1406" s="203" t="str">
        <f t="shared" si="1878"/>
        <v>AD$1398</v>
      </c>
      <c r="AE1406" s="203" t="str">
        <f t="shared" si="1878"/>
        <v>AE$1398</v>
      </c>
      <c r="AF1406" s="203" t="str">
        <f t="shared" si="1878"/>
        <v>AF$1398</v>
      </c>
      <c r="AG1406" s="203" t="str">
        <f t="shared" si="1878"/>
        <v>AG$1398</v>
      </c>
      <c r="AH1406" s="203" t="str">
        <f t="shared" si="1878"/>
        <v>AH$1398</v>
      </c>
      <c r="AI1406" s="203" t="str">
        <f t="shared" si="1878"/>
        <v>AI$1398</v>
      </c>
      <c r="AJ1406" s="203" t="str">
        <f t="shared" si="1878"/>
        <v>AJ$1398</v>
      </c>
      <c r="AK1406" s="203" t="str">
        <f t="shared" si="1878"/>
        <v>AK$1398</v>
      </c>
      <c r="AL1406" s="203" t="str">
        <f t="shared" si="1878"/>
        <v>AL$1398</v>
      </c>
      <c r="AM1406" s="203" t="str">
        <f t="shared" si="1878"/>
        <v>AM$1398</v>
      </c>
      <c r="AN1406" s="203" t="str">
        <f t="shared" si="1878"/>
        <v>AN$1398</v>
      </c>
      <c r="AO1406" s="203" t="str">
        <f t="shared" si="1878"/>
        <v>AO$1398</v>
      </c>
      <c r="AP1406" s="203" t="str">
        <f t="shared" si="1878"/>
        <v>AP$1398</v>
      </c>
      <c r="AQ1406" s="203" t="str">
        <f t="shared" si="1878"/>
        <v>AQ$1398</v>
      </c>
      <c r="AR1406" s="203" t="str">
        <f t="shared" si="1878"/>
        <v>AR$1398</v>
      </c>
      <c r="AS1406" s="203" t="str">
        <f t="shared" si="1878"/>
        <v>AS$1398</v>
      </c>
      <c r="AT1406" s="203" t="str">
        <f t="shared" si="1878"/>
        <v>AT$1398</v>
      </c>
      <c r="AU1406" s="203" t="str">
        <f t="shared" si="1878"/>
        <v>AU$1398</v>
      </c>
      <c r="AV1406" s="203" t="str">
        <f t="shared" si="1878"/>
        <v>AV$1398</v>
      </c>
      <c r="AW1406" s="203" t="str">
        <f t="shared" si="1878"/>
        <v>AW$1398</v>
      </c>
      <c r="AX1406" s="203" t="str">
        <f t="shared" si="1878"/>
        <v>AX$1398</v>
      </c>
      <c r="AY1406" s="203" t="str">
        <f t="shared" si="1878"/>
        <v>AY$1398</v>
      </c>
      <c r="AZ1406" s="203" t="str">
        <f t="shared" si="1878"/>
        <v>AZ$1398</v>
      </c>
      <c r="BA1406" s="203" t="str">
        <f t="shared" si="1878"/>
        <v>BA$1398</v>
      </c>
      <c r="BB1406" s="203" t="str">
        <f t="shared" si="1878"/>
        <v>BB$1398</v>
      </c>
      <c r="BC1406" s="203" t="str">
        <f t="shared" si="1878"/>
        <v>BC$1398</v>
      </c>
      <c r="BD1406" s="203" t="str">
        <f t="shared" si="1878"/>
        <v>BD$1398</v>
      </c>
      <c r="BE1406" s="203" t="str">
        <f t="shared" si="1878"/>
        <v>BE$1398</v>
      </c>
      <c r="BF1406" s="203" t="str">
        <f t="shared" si="1878"/>
        <v>BF$1398</v>
      </c>
      <c r="BG1406" s="203" t="str">
        <f t="shared" si="1878"/>
        <v>BG$1398</v>
      </c>
      <c r="BH1406" s="203" t="str">
        <f t="shared" si="1878"/>
        <v>BH$1398</v>
      </c>
      <c r="BI1406" s="203" t="str">
        <f t="shared" si="1878"/>
        <v>BI$1398</v>
      </c>
      <c r="BJ1406" s="203" t="str">
        <f t="shared" si="1878"/>
        <v>BJ$1398</v>
      </c>
      <c r="BK1406" s="203" t="str">
        <f t="shared" si="1878"/>
        <v>BK$1398</v>
      </c>
      <c r="BL1406" s="203" t="str">
        <f t="shared" si="1878"/>
        <v>BL$1398</v>
      </c>
      <c r="BM1406" s="203" t="str">
        <f t="shared" si="1878"/>
        <v>BM$1398</v>
      </c>
      <c r="BN1406" s="203" t="str">
        <f t="shared" si="1878"/>
        <v>BN$1398</v>
      </c>
      <c r="BO1406" s="203" t="str">
        <f t="shared" si="1878"/>
        <v>BO$1398</v>
      </c>
      <c r="BP1406" s="203" t="str">
        <f t="shared" si="1878"/>
        <v>BP$1398</v>
      </c>
      <c r="BQ1406" s="203" t="str">
        <f t="shared" si="1878"/>
        <v>BQ$1398</v>
      </c>
      <c r="BR1406" s="203" t="str">
        <f t="shared" si="1878"/>
        <v>BR$1398</v>
      </c>
      <c r="BS1406" s="203" t="str">
        <f t="shared" si="1878"/>
        <v>BS$1398</v>
      </c>
      <c r="BT1406" s="203" t="str">
        <f t="shared" si="1878"/>
        <v>BT$1398</v>
      </c>
      <c r="BU1406" s="203" t="str">
        <f t="shared" si="1878"/>
        <v>BU$1398</v>
      </c>
      <c r="BV1406" s="203" t="str">
        <f t="shared" si="1878"/>
        <v>BV$1398</v>
      </c>
      <c r="BW1406" s="203" t="str">
        <f t="shared" si="1878"/>
        <v>BW$1398</v>
      </c>
      <c r="BX1406" s="203" t="str">
        <f t="shared" si="1878"/>
        <v>BX$1398</v>
      </c>
      <c r="BY1406" s="203" t="str">
        <f t="shared" si="1878"/>
        <v>BY$1398</v>
      </c>
      <c r="BZ1406" s="203" t="str">
        <f t="shared" si="1878"/>
        <v>BZ$1398</v>
      </c>
      <c r="CA1406" s="203" t="str">
        <f t="shared" si="1878"/>
        <v>CA$1398</v>
      </c>
      <c r="CB1406" s="203" t="str">
        <f t="shared" si="1878"/>
        <v>CB$1398</v>
      </c>
      <c r="CC1406" s="203" t="str">
        <f t="shared" si="1878"/>
        <v>CC$1398</v>
      </c>
      <c r="CD1406" s="203" t="str">
        <f t="shared" si="1878"/>
        <v>CD$1398</v>
      </c>
      <c r="CE1406" s="203" t="str">
        <f t="shared" si="1878"/>
        <v>CE$1398</v>
      </c>
      <c r="CF1406" s="203" t="str">
        <f t="shared" ref="CF1406:CL1406" si="1879">ADDRESS(ROW(CF1398),COLUMN(CF1398),2)</f>
        <v>CF$1398</v>
      </c>
      <c r="CG1406" s="203" t="str">
        <f t="shared" si="1879"/>
        <v>CG$1398</v>
      </c>
      <c r="CH1406" s="203" t="str">
        <f t="shared" si="1879"/>
        <v>CH$1398</v>
      </c>
      <c r="CI1406" s="203" t="str">
        <f t="shared" si="1879"/>
        <v>CI$1398</v>
      </c>
      <c r="CJ1406" s="203" t="str">
        <f t="shared" si="1879"/>
        <v>CJ$1398</v>
      </c>
      <c r="CK1406" s="203" t="str">
        <f t="shared" si="1879"/>
        <v>CK$1398</v>
      </c>
      <c r="CL1406" s="203" t="str">
        <f t="shared" si="1879"/>
        <v>CL$1398</v>
      </c>
      <c r="CN1406" s="60"/>
      <c r="CO1406" s="203" t="str">
        <f t="shared" ref="CO1406:DK1406" si="1880">ADDRESS(ROW(CO1398),COLUMN(CO1398),2)</f>
        <v>CO$1398</v>
      </c>
      <c r="CP1406" s="203" t="str">
        <f t="shared" si="1880"/>
        <v>CP$1398</v>
      </c>
      <c r="CQ1406" s="203" t="str">
        <f t="shared" si="1880"/>
        <v>CQ$1398</v>
      </c>
      <c r="CR1406" s="203" t="str">
        <f t="shared" si="1880"/>
        <v>CR$1398</v>
      </c>
      <c r="CS1406" s="203" t="str">
        <f t="shared" si="1880"/>
        <v>CS$1398</v>
      </c>
      <c r="CT1406" s="203" t="str">
        <f t="shared" si="1880"/>
        <v>CT$1398</v>
      </c>
      <c r="CU1406" s="203" t="str">
        <f t="shared" si="1880"/>
        <v>CU$1398</v>
      </c>
      <c r="CV1406" s="203" t="str">
        <f t="shared" si="1880"/>
        <v>CV$1398</v>
      </c>
      <c r="CW1406" s="203" t="str">
        <f t="shared" si="1880"/>
        <v>CW$1398</v>
      </c>
      <c r="CX1406" s="203" t="str">
        <f t="shared" si="1880"/>
        <v>CX$1398</v>
      </c>
      <c r="CY1406" s="203" t="str">
        <f t="shared" si="1880"/>
        <v>CY$1398</v>
      </c>
      <c r="CZ1406" s="203" t="str">
        <f t="shared" si="1880"/>
        <v>CZ$1398</v>
      </c>
      <c r="DA1406" s="203" t="str">
        <f t="shared" si="1880"/>
        <v>DA$1398</v>
      </c>
      <c r="DB1406" s="203" t="str">
        <f t="shared" si="1880"/>
        <v>DB$1398</v>
      </c>
      <c r="DC1406" s="203" t="str">
        <f t="shared" si="1880"/>
        <v>DC$1398</v>
      </c>
      <c r="DD1406" s="203" t="str">
        <f t="shared" si="1880"/>
        <v>DD$1398</v>
      </c>
      <c r="DE1406" s="203" t="str">
        <f t="shared" si="1880"/>
        <v>DE$1398</v>
      </c>
      <c r="DF1406" s="203" t="str">
        <f t="shared" si="1880"/>
        <v>DF$1398</v>
      </c>
      <c r="DG1406" s="203" t="str">
        <f t="shared" si="1880"/>
        <v>DG$1398</v>
      </c>
      <c r="DH1406" s="203" t="str">
        <f t="shared" si="1880"/>
        <v>DH$1398</v>
      </c>
      <c r="DI1406" s="203" t="str">
        <f t="shared" si="1880"/>
        <v>DI$1398</v>
      </c>
      <c r="DJ1406" s="203" t="str">
        <f t="shared" si="1880"/>
        <v>DJ$1398</v>
      </c>
      <c r="DK1406" s="203" t="str">
        <f t="shared" si="1880"/>
        <v>DK$1398</v>
      </c>
      <c r="DL1406" s="203" t="str">
        <f t="shared" ref="DL1406" si="1881">ADDRESS(ROW(DL1398),COLUMN(DL1398),2)</f>
        <v>DL$1398</v>
      </c>
    </row>
    <row r="1407" spans="2:116" x14ac:dyDescent="0.4">
      <c r="B1407" t="s">
        <v>332</v>
      </c>
      <c r="D1407" t="s">
        <v>775</v>
      </c>
      <c r="E1407" s="8" t="str">
        <f t="shared" si="1854"/>
        <v>1407 SUBR-S</v>
      </c>
      <c r="G1407" s="8" t="str">
        <f t="shared" si="1861"/>
        <v>Secondary volume driver</v>
      </c>
      <c r="H1407" s="12"/>
      <c r="I1407" s="60"/>
      <c r="J1407" s="60"/>
      <c r="K1407" s="15"/>
      <c r="L1407" s="15"/>
      <c r="M1407" s="15"/>
      <c r="N1407" s="15"/>
      <c r="O1407" s="15"/>
      <c r="P1407" s="15"/>
      <c r="R1407" s="15"/>
      <c r="S1407" s="203" t="str">
        <f>ADDRESS(ROW(S1393),COLUMN(S1393),2)</f>
        <v>S$1393</v>
      </c>
      <c r="T1407" s="203" t="str">
        <f t="shared" ref="T1407:CE1407" si="1882">ADDRESS(ROW(T1393),COLUMN(T1393),2)</f>
        <v>T$1393</v>
      </c>
      <c r="U1407" s="203" t="str">
        <f t="shared" si="1882"/>
        <v>U$1393</v>
      </c>
      <c r="V1407" s="203" t="str">
        <f t="shared" si="1882"/>
        <v>V$1393</v>
      </c>
      <c r="W1407" s="203" t="str">
        <f t="shared" si="1882"/>
        <v>W$1393</v>
      </c>
      <c r="X1407" s="203" t="str">
        <f t="shared" si="1882"/>
        <v>X$1393</v>
      </c>
      <c r="Y1407" s="203" t="str">
        <f t="shared" si="1882"/>
        <v>Y$1393</v>
      </c>
      <c r="Z1407" s="203" t="str">
        <f t="shared" si="1882"/>
        <v>Z$1393</v>
      </c>
      <c r="AA1407" s="203" t="str">
        <f t="shared" si="1882"/>
        <v>AA$1393</v>
      </c>
      <c r="AB1407" s="203" t="str">
        <f t="shared" si="1882"/>
        <v>AB$1393</v>
      </c>
      <c r="AC1407" s="203" t="str">
        <f t="shared" si="1882"/>
        <v>AC$1393</v>
      </c>
      <c r="AD1407" s="203" t="str">
        <f t="shared" si="1882"/>
        <v>AD$1393</v>
      </c>
      <c r="AE1407" s="203" t="str">
        <f t="shared" si="1882"/>
        <v>AE$1393</v>
      </c>
      <c r="AF1407" s="203" t="str">
        <f t="shared" si="1882"/>
        <v>AF$1393</v>
      </c>
      <c r="AG1407" s="203" t="str">
        <f t="shared" si="1882"/>
        <v>AG$1393</v>
      </c>
      <c r="AH1407" s="203" t="str">
        <f t="shared" si="1882"/>
        <v>AH$1393</v>
      </c>
      <c r="AI1407" s="203" t="str">
        <f t="shared" si="1882"/>
        <v>AI$1393</v>
      </c>
      <c r="AJ1407" s="203" t="str">
        <f t="shared" si="1882"/>
        <v>AJ$1393</v>
      </c>
      <c r="AK1407" s="203" t="str">
        <f t="shared" si="1882"/>
        <v>AK$1393</v>
      </c>
      <c r="AL1407" s="203" t="str">
        <f t="shared" si="1882"/>
        <v>AL$1393</v>
      </c>
      <c r="AM1407" s="203" t="str">
        <f t="shared" si="1882"/>
        <v>AM$1393</v>
      </c>
      <c r="AN1407" s="203" t="str">
        <f t="shared" si="1882"/>
        <v>AN$1393</v>
      </c>
      <c r="AO1407" s="203" t="str">
        <f t="shared" si="1882"/>
        <v>AO$1393</v>
      </c>
      <c r="AP1407" s="203" t="str">
        <f t="shared" si="1882"/>
        <v>AP$1393</v>
      </c>
      <c r="AQ1407" s="203" t="str">
        <f t="shared" si="1882"/>
        <v>AQ$1393</v>
      </c>
      <c r="AR1407" s="203" t="str">
        <f t="shared" si="1882"/>
        <v>AR$1393</v>
      </c>
      <c r="AS1407" s="203" t="str">
        <f t="shared" si="1882"/>
        <v>AS$1393</v>
      </c>
      <c r="AT1407" s="203" t="str">
        <f t="shared" si="1882"/>
        <v>AT$1393</v>
      </c>
      <c r="AU1407" s="203" t="str">
        <f t="shared" si="1882"/>
        <v>AU$1393</v>
      </c>
      <c r="AV1407" s="203" t="str">
        <f t="shared" si="1882"/>
        <v>AV$1393</v>
      </c>
      <c r="AW1407" s="203" t="str">
        <f t="shared" si="1882"/>
        <v>AW$1393</v>
      </c>
      <c r="AX1407" s="203" t="str">
        <f t="shared" si="1882"/>
        <v>AX$1393</v>
      </c>
      <c r="AY1407" s="203" t="str">
        <f t="shared" si="1882"/>
        <v>AY$1393</v>
      </c>
      <c r="AZ1407" s="203" t="str">
        <f t="shared" si="1882"/>
        <v>AZ$1393</v>
      </c>
      <c r="BA1407" s="203" t="str">
        <f t="shared" si="1882"/>
        <v>BA$1393</v>
      </c>
      <c r="BB1407" s="203" t="str">
        <f t="shared" si="1882"/>
        <v>BB$1393</v>
      </c>
      <c r="BC1407" s="203" t="str">
        <f t="shared" si="1882"/>
        <v>BC$1393</v>
      </c>
      <c r="BD1407" s="203" t="str">
        <f t="shared" si="1882"/>
        <v>BD$1393</v>
      </c>
      <c r="BE1407" s="203" t="str">
        <f t="shared" si="1882"/>
        <v>BE$1393</v>
      </c>
      <c r="BF1407" s="203" t="str">
        <f t="shared" si="1882"/>
        <v>BF$1393</v>
      </c>
      <c r="BG1407" s="203" t="str">
        <f t="shared" si="1882"/>
        <v>BG$1393</v>
      </c>
      <c r="BH1407" s="203" t="str">
        <f t="shared" si="1882"/>
        <v>BH$1393</v>
      </c>
      <c r="BI1407" s="203" t="str">
        <f t="shared" si="1882"/>
        <v>BI$1393</v>
      </c>
      <c r="BJ1407" s="203" t="str">
        <f t="shared" si="1882"/>
        <v>BJ$1393</v>
      </c>
      <c r="BK1407" s="203" t="str">
        <f t="shared" si="1882"/>
        <v>BK$1393</v>
      </c>
      <c r="BL1407" s="203" t="str">
        <f t="shared" si="1882"/>
        <v>BL$1393</v>
      </c>
      <c r="BM1407" s="203" t="str">
        <f t="shared" si="1882"/>
        <v>BM$1393</v>
      </c>
      <c r="BN1407" s="203" t="str">
        <f t="shared" si="1882"/>
        <v>BN$1393</v>
      </c>
      <c r="BO1407" s="203" t="str">
        <f t="shared" si="1882"/>
        <v>BO$1393</v>
      </c>
      <c r="BP1407" s="203" t="str">
        <f t="shared" si="1882"/>
        <v>BP$1393</v>
      </c>
      <c r="BQ1407" s="203" t="str">
        <f t="shared" si="1882"/>
        <v>BQ$1393</v>
      </c>
      <c r="BR1407" s="203" t="str">
        <f t="shared" si="1882"/>
        <v>BR$1393</v>
      </c>
      <c r="BS1407" s="203" t="str">
        <f t="shared" si="1882"/>
        <v>BS$1393</v>
      </c>
      <c r="BT1407" s="203" t="str">
        <f t="shared" si="1882"/>
        <v>BT$1393</v>
      </c>
      <c r="BU1407" s="203" t="str">
        <f t="shared" si="1882"/>
        <v>BU$1393</v>
      </c>
      <c r="BV1407" s="203" t="str">
        <f t="shared" si="1882"/>
        <v>BV$1393</v>
      </c>
      <c r="BW1407" s="203" t="str">
        <f t="shared" si="1882"/>
        <v>BW$1393</v>
      </c>
      <c r="BX1407" s="203" t="str">
        <f t="shared" si="1882"/>
        <v>BX$1393</v>
      </c>
      <c r="BY1407" s="203" t="str">
        <f t="shared" si="1882"/>
        <v>BY$1393</v>
      </c>
      <c r="BZ1407" s="203" t="str">
        <f t="shared" si="1882"/>
        <v>BZ$1393</v>
      </c>
      <c r="CA1407" s="203" t="str">
        <f t="shared" si="1882"/>
        <v>CA$1393</v>
      </c>
      <c r="CB1407" s="203" t="str">
        <f t="shared" si="1882"/>
        <v>CB$1393</v>
      </c>
      <c r="CC1407" s="203" t="str">
        <f t="shared" si="1882"/>
        <v>CC$1393</v>
      </c>
      <c r="CD1407" s="203" t="str">
        <f t="shared" si="1882"/>
        <v>CD$1393</v>
      </c>
      <c r="CE1407" s="203" t="str">
        <f t="shared" si="1882"/>
        <v>CE$1393</v>
      </c>
      <c r="CF1407" s="203" t="str">
        <f t="shared" ref="CF1407:CL1407" si="1883">ADDRESS(ROW(CF1393),COLUMN(CF1393),2)</f>
        <v>CF$1393</v>
      </c>
      <c r="CG1407" s="203" t="str">
        <f t="shared" si="1883"/>
        <v>CG$1393</v>
      </c>
      <c r="CH1407" s="203" t="str">
        <f t="shared" si="1883"/>
        <v>CH$1393</v>
      </c>
      <c r="CI1407" s="203" t="str">
        <f t="shared" si="1883"/>
        <v>CI$1393</v>
      </c>
      <c r="CJ1407" s="203" t="str">
        <f t="shared" si="1883"/>
        <v>CJ$1393</v>
      </c>
      <c r="CK1407" s="203" t="str">
        <f t="shared" si="1883"/>
        <v>CK$1393</v>
      </c>
      <c r="CL1407" s="203" t="str">
        <f t="shared" si="1883"/>
        <v>CL$1393</v>
      </c>
      <c r="CN1407" s="60"/>
      <c r="CO1407" s="203" t="str">
        <f t="shared" ref="CO1407:DK1407" si="1884">ADDRESS(ROW(CO1393),COLUMN(CO1393),2)</f>
        <v>CO$1393</v>
      </c>
      <c r="CP1407" s="203" t="str">
        <f t="shared" si="1884"/>
        <v>CP$1393</v>
      </c>
      <c r="CQ1407" s="203" t="str">
        <f t="shared" si="1884"/>
        <v>CQ$1393</v>
      </c>
      <c r="CR1407" s="203" t="str">
        <f t="shared" si="1884"/>
        <v>CR$1393</v>
      </c>
      <c r="CS1407" s="203" t="str">
        <f t="shared" si="1884"/>
        <v>CS$1393</v>
      </c>
      <c r="CT1407" s="203" t="str">
        <f t="shared" si="1884"/>
        <v>CT$1393</v>
      </c>
      <c r="CU1407" s="203" t="str">
        <f t="shared" si="1884"/>
        <v>CU$1393</v>
      </c>
      <c r="CV1407" s="203" t="str">
        <f t="shared" si="1884"/>
        <v>CV$1393</v>
      </c>
      <c r="CW1407" s="203" t="str">
        <f t="shared" si="1884"/>
        <v>CW$1393</v>
      </c>
      <c r="CX1407" s="203" t="str">
        <f t="shared" si="1884"/>
        <v>CX$1393</v>
      </c>
      <c r="CY1407" s="203" t="str">
        <f t="shared" si="1884"/>
        <v>CY$1393</v>
      </c>
      <c r="CZ1407" s="203" t="str">
        <f t="shared" si="1884"/>
        <v>CZ$1393</v>
      </c>
      <c r="DA1407" s="203" t="str">
        <f t="shared" si="1884"/>
        <v>DA$1393</v>
      </c>
      <c r="DB1407" s="203" t="str">
        <f t="shared" si="1884"/>
        <v>DB$1393</v>
      </c>
      <c r="DC1407" s="203" t="str">
        <f t="shared" si="1884"/>
        <v>DC$1393</v>
      </c>
      <c r="DD1407" s="203" t="str">
        <f t="shared" si="1884"/>
        <v>DD$1393</v>
      </c>
      <c r="DE1407" s="203" t="str">
        <f t="shared" si="1884"/>
        <v>DE$1393</v>
      </c>
      <c r="DF1407" s="203" t="str">
        <f t="shared" si="1884"/>
        <v>DF$1393</v>
      </c>
      <c r="DG1407" s="203" t="str">
        <f t="shared" si="1884"/>
        <v>DG$1393</v>
      </c>
      <c r="DH1407" s="203" t="str">
        <f t="shared" si="1884"/>
        <v>DH$1393</v>
      </c>
      <c r="DI1407" s="203" t="str">
        <f t="shared" si="1884"/>
        <v>DI$1393</v>
      </c>
      <c r="DJ1407" s="203" t="str">
        <f t="shared" si="1884"/>
        <v>DJ$1393</v>
      </c>
      <c r="DK1407" s="203" t="str">
        <f t="shared" si="1884"/>
        <v>DK$1393</v>
      </c>
      <c r="DL1407" s="203" t="str">
        <f t="shared" ref="DL1407" si="1885">ADDRESS(ROW(DL1393),COLUMN(DL1393),2)</f>
        <v>DL$1393</v>
      </c>
    </row>
    <row r="1408" spans="2:116" x14ac:dyDescent="0.4">
      <c r="CO1408" s="8"/>
      <c r="CP1408" s="8"/>
      <c r="CQ1408" s="8"/>
      <c r="CR1408" s="8"/>
      <c r="CS1408" s="8"/>
      <c r="CT1408" s="8"/>
      <c r="CU1408" s="8"/>
      <c r="CV1408" s="8"/>
      <c r="CW1408" s="8"/>
      <c r="CX1408" s="8"/>
      <c r="CY1408" s="8"/>
      <c r="CZ1408" s="8"/>
      <c r="DA1408" s="8"/>
      <c r="DB1408" s="8"/>
      <c r="DC1408" s="8"/>
      <c r="DD1408" s="8"/>
      <c r="DE1408" s="8"/>
      <c r="DF1408" s="8"/>
      <c r="DG1408" s="8"/>
      <c r="DH1408" s="8"/>
      <c r="DI1408" s="8"/>
      <c r="DJ1408" s="8"/>
      <c r="DK1408" s="8"/>
      <c r="DL1408" s="8"/>
    </row>
    <row r="1409" spans="1:116" x14ac:dyDescent="0.4">
      <c r="A1409" s="174"/>
      <c r="E1409" s="8"/>
      <c r="G1409" s="175" t="s">
        <v>490</v>
      </c>
      <c r="H1409" s="174"/>
      <c r="I1409" s="176"/>
      <c r="J1409" s="176"/>
      <c r="K1409" s="197"/>
      <c r="L1409" s="197"/>
      <c r="M1409" s="197"/>
      <c r="N1409" s="197"/>
      <c r="O1409" s="197"/>
      <c r="P1409" s="197"/>
      <c r="R1409" s="198"/>
      <c r="S1409" s="174"/>
      <c r="T1409" s="174"/>
      <c r="U1409" s="174"/>
      <c r="V1409" s="174"/>
      <c r="W1409" s="174"/>
      <c r="X1409" s="174"/>
      <c r="Y1409" s="174"/>
      <c r="Z1409" s="174"/>
      <c r="AA1409" s="174"/>
      <c r="AB1409" s="174"/>
      <c r="AC1409" s="174"/>
      <c r="AD1409" s="174"/>
      <c r="AE1409" s="174"/>
      <c r="AF1409" s="174"/>
      <c r="AG1409" s="174"/>
      <c r="AH1409" s="174"/>
      <c r="AI1409" s="174"/>
      <c r="AJ1409" s="174"/>
      <c r="AK1409" s="174"/>
      <c r="AL1409" s="174"/>
      <c r="AM1409" s="174"/>
      <c r="AN1409" s="174"/>
      <c r="AO1409" s="174"/>
      <c r="AP1409" s="174"/>
      <c r="AQ1409" s="174"/>
      <c r="AR1409" s="174"/>
      <c r="AS1409" s="174"/>
      <c r="AT1409" s="174"/>
      <c r="AU1409" s="174"/>
      <c r="AV1409" s="174"/>
      <c r="AW1409" s="174"/>
      <c r="AX1409" s="174"/>
      <c r="AY1409" s="174"/>
      <c r="AZ1409" s="174"/>
      <c r="BA1409" s="174"/>
      <c r="BB1409" s="174"/>
      <c r="BC1409" s="174"/>
      <c r="BD1409" s="174"/>
      <c r="BE1409" s="174"/>
      <c r="BF1409" s="174"/>
      <c r="BG1409" s="174"/>
      <c r="BH1409" s="174"/>
      <c r="BI1409" s="174"/>
      <c r="BJ1409" s="174"/>
      <c r="BK1409" s="174"/>
      <c r="BL1409" s="174"/>
      <c r="BM1409" s="174"/>
      <c r="BN1409" s="174"/>
      <c r="BO1409" s="174"/>
      <c r="BP1409" s="174"/>
      <c r="BQ1409" s="174"/>
      <c r="BR1409" s="174"/>
      <c r="BS1409" s="174"/>
      <c r="BT1409" s="174"/>
      <c r="BU1409" s="174"/>
      <c r="BV1409" s="174"/>
      <c r="BW1409" s="174"/>
      <c r="BX1409" s="174"/>
      <c r="BY1409" s="174"/>
      <c r="BZ1409" s="174"/>
      <c r="CA1409" s="174"/>
      <c r="CB1409" s="174"/>
      <c r="CC1409" s="174"/>
      <c r="CD1409" s="174"/>
      <c r="CE1409" s="174"/>
      <c r="CF1409" s="174"/>
      <c r="CG1409" s="174"/>
      <c r="CH1409" s="174"/>
      <c r="CI1409" s="174"/>
      <c r="CJ1409" s="174"/>
      <c r="CK1409" s="174"/>
      <c r="CL1409" s="174"/>
      <c r="CN1409" s="176"/>
      <c r="CO1409" s="174"/>
      <c r="CP1409" s="174"/>
      <c r="CQ1409" s="174"/>
      <c r="CR1409" s="174"/>
      <c r="CS1409" s="174"/>
      <c r="CT1409" s="174"/>
      <c r="CU1409" s="174"/>
      <c r="CV1409" s="174"/>
      <c r="CW1409" s="174"/>
      <c r="CX1409" s="174"/>
      <c r="CY1409" s="174"/>
      <c r="CZ1409" s="174"/>
      <c r="DA1409" s="174"/>
      <c r="DB1409" s="174"/>
      <c r="DC1409" s="174"/>
      <c r="DD1409" s="174"/>
      <c r="DE1409" s="174"/>
      <c r="DF1409" s="174"/>
      <c r="DG1409" s="174"/>
      <c r="DH1409" s="174"/>
      <c r="DI1409" s="174"/>
      <c r="DJ1409" s="174"/>
      <c r="DK1409" s="174"/>
      <c r="DL1409" s="174"/>
    </row>
    <row r="1410" spans="1:116" x14ac:dyDescent="0.4">
      <c r="A1410" s="174"/>
      <c r="E1410" s="8"/>
      <c r="G1410" s="175" t="s">
        <v>492</v>
      </c>
      <c r="H1410" s="174"/>
      <c r="I1410" s="176"/>
      <c r="J1410" s="176"/>
      <c r="K1410" s="197"/>
      <c r="L1410" s="197"/>
      <c r="M1410" s="197"/>
      <c r="N1410" s="197"/>
      <c r="O1410" s="197"/>
      <c r="P1410" s="197"/>
      <c r="R1410" s="198"/>
      <c r="S1410" s="174"/>
      <c r="T1410" s="174"/>
      <c r="U1410" s="174"/>
      <c r="V1410" s="174"/>
      <c r="W1410" s="174"/>
      <c r="X1410" s="174"/>
      <c r="Y1410" s="174"/>
      <c r="Z1410" s="174"/>
      <c r="AA1410" s="174"/>
      <c r="AB1410" s="174"/>
      <c r="AC1410" s="174"/>
      <c r="AD1410" s="174"/>
      <c r="AE1410" s="174"/>
      <c r="AF1410" s="174"/>
      <c r="AG1410" s="174"/>
      <c r="AH1410" s="174"/>
      <c r="AI1410" s="174"/>
      <c r="AJ1410" s="174"/>
      <c r="AK1410" s="174"/>
      <c r="AL1410" s="174"/>
      <c r="AM1410" s="174"/>
      <c r="AN1410" s="174"/>
      <c r="AO1410" s="174"/>
      <c r="AP1410" s="174"/>
      <c r="AQ1410" s="174"/>
      <c r="AR1410" s="174"/>
      <c r="AS1410" s="174"/>
      <c r="AT1410" s="174"/>
      <c r="AU1410" s="174"/>
      <c r="AV1410" s="174"/>
      <c r="AW1410" s="174"/>
      <c r="AX1410" s="174"/>
      <c r="AY1410" s="174"/>
      <c r="AZ1410" s="174"/>
      <c r="BA1410" s="174"/>
      <c r="BB1410" s="174"/>
      <c r="BC1410" s="174"/>
      <c r="BD1410" s="174"/>
      <c r="BE1410" s="174"/>
      <c r="BF1410" s="174"/>
      <c r="BG1410" s="174"/>
      <c r="BH1410" s="174"/>
      <c r="BI1410" s="174"/>
      <c r="BJ1410" s="174"/>
      <c r="BK1410" s="174"/>
      <c r="BL1410" s="174"/>
      <c r="BM1410" s="174"/>
      <c r="BN1410" s="174"/>
      <c r="BO1410" s="174"/>
      <c r="BP1410" s="174"/>
      <c r="BQ1410" s="174"/>
      <c r="BR1410" s="174"/>
      <c r="BS1410" s="174"/>
      <c r="BT1410" s="174"/>
      <c r="BU1410" s="174"/>
      <c r="BV1410" s="174"/>
      <c r="BW1410" s="174"/>
      <c r="BX1410" s="174"/>
      <c r="BY1410" s="174"/>
      <c r="BZ1410" s="174"/>
      <c r="CA1410" s="174"/>
      <c r="CB1410" s="174"/>
      <c r="CC1410" s="174"/>
      <c r="CD1410" s="174"/>
      <c r="CE1410" s="174"/>
      <c r="CF1410" s="174"/>
      <c r="CG1410" s="174"/>
      <c r="CH1410" s="174"/>
      <c r="CI1410" s="174"/>
      <c r="CJ1410" s="174"/>
      <c r="CK1410" s="174"/>
      <c r="CL1410" s="174"/>
      <c r="CN1410" s="176"/>
      <c r="CO1410" s="174"/>
      <c r="CP1410" s="174"/>
      <c r="CQ1410" s="174"/>
      <c r="CR1410" s="174"/>
      <c r="CS1410" s="174"/>
      <c r="CT1410" s="174"/>
      <c r="CU1410" s="174"/>
      <c r="CV1410" s="174"/>
      <c r="CW1410" s="174"/>
      <c r="CX1410" s="174"/>
      <c r="CY1410" s="174"/>
      <c r="CZ1410" s="174"/>
      <c r="DA1410" s="174"/>
      <c r="DB1410" s="174"/>
      <c r="DC1410" s="174"/>
      <c r="DD1410" s="174"/>
      <c r="DE1410" s="174"/>
      <c r="DF1410" s="174"/>
      <c r="DG1410" s="174"/>
      <c r="DH1410" s="174"/>
      <c r="DI1410" s="174"/>
      <c r="DJ1410" s="174"/>
      <c r="DK1410" s="174"/>
      <c r="DL1410" s="174"/>
    </row>
    <row r="1411" spans="1:116" x14ac:dyDescent="0.4">
      <c r="A1411" s="174"/>
      <c r="E1411" s="8"/>
      <c r="G1411" s="175" t="s">
        <v>461</v>
      </c>
      <c r="H1411" s="174"/>
      <c r="I1411" s="176"/>
      <c r="J1411" s="176"/>
      <c r="K1411" s="197"/>
      <c r="L1411" s="197"/>
      <c r="M1411" s="197"/>
      <c r="N1411" s="197"/>
      <c r="O1411" s="197"/>
      <c r="P1411" s="197"/>
      <c r="R1411" s="198"/>
      <c r="S1411" s="199" t="str">
        <f t="shared" ref="S1411:AX1411" si="1886">S$20</f>
        <v>S$16</v>
      </c>
      <c r="T1411" s="199" t="str">
        <f t="shared" si="1886"/>
        <v>T$16</v>
      </c>
      <c r="U1411" s="199" t="str">
        <f t="shared" si="1886"/>
        <v>U$16</v>
      </c>
      <c r="V1411" s="199" t="str">
        <f t="shared" si="1886"/>
        <v>V$16</v>
      </c>
      <c r="W1411" s="199" t="str">
        <f t="shared" si="1886"/>
        <v>W$16</v>
      </c>
      <c r="X1411" s="199" t="str">
        <f t="shared" si="1886"/>
        <v>X$16</v>
      </c>
      <c r="Y1411" s="199" t="str">
        <f t="shared" si="1886"/>
        <v>Y$16</v>
      </c>
      <c r="Z1411" s="199" t="str">
        <f t="shared" si="1886"/>
        <v>Z$16</v>
      </c>
      <c r="AA1411" s="199" t="str">
        <f t="shared" si="1886"/>
        <v>AA$16</v>
      </c>
      <c r="AB1411" s="199" t="str">
        <f t="shared" si="1886"/>
        <v>AB$16</v>
      </c>
      <c r="AC1411" s="199" t="str">
        <f t="shared" si="1886"/>
        <v>AC$16</v>
      </c>
      <c r="AD1411" s="199" t="str">
        <f t="shared" si="1886"/>
        <v>AD$16</v>
      </c>
      <c r="AE1411" s="199" t="str">
        <f t="shared" si="1886"/>
        <v>AE$16</v>
      </c>
      <c r="AF1411" s="199" t="str">
        <f t="shared" si="1886"/>
        <v>AF$16</v>
      </c>
      <c r="AG1411" s="199" t="str">
        <f t="shared" si="1886"/>
        <v>AG$16</v>
      </c>
      <c r="AH1411" s="199" t="str">
        <f t="shared" si="1886"/>
        <v>AH$16</v>
      </c>
      <c r="AI1411" s="199" t="str">
        <f t="shared" si="1886"/>
        <v>AI$16</v>
      </c>
      <c r="AJ1411" s="199" t="str">
        <f t="shared" si="1886"/>
        <v>AJ$16</v>
      </c>
      <c r="AK1411" s="199" t="str">
        <f t="shared" si="1886"/>
        <v>AK$16</v>
      </c>
      <c r="AL1411" s="199" t="str">
        <f t="shared" si="1886"/>
        <v>AL$16</v>
      </c>
      <c r="AM1411" s="199" t="str">
        <f t="shared" si="1886"/>
        <v>AM$16</v>
      </c>
      <c r="AN1411" s="199" t="str">
        <f t="shared" si="1886"/>
        <v>AN$16</v>
      </c>
      <c r="AO1411" s="199" t="str">
        <f t="shared" si="1886"/>
        <v>AO$16</v>
      </c>
      <c r="AP1411" s="199" t="str">
        <f t="shared" si="1886"/>
        <v>AP$16</v>
      </c>
      <c r="AQ1411" s="199" t="str">
        <f t="shared" si="1886"/>
        <v>AQ$16</v>
      </c>
      <c r="AR1411" s="199" t="str">
        <f t="shared" si="1886"/>
        <v>AR$16</v>
      </c>
      <c r="AS1411" s="199" t="str">
        <f t="shared" si="1886"/>
        <v>AS$16</v>
      </c>
      <c r="AT1411" s="199" t="str">
        <f t="shared" si="1886"/>
        <v>AT$16</v>
      </c>
      <c r="AU1411" s="199" t="str">
        <f t="shared" si="1886"/>
        <v>AU$16</v>
      </c>
      <c r="AV1411" s="199" t="str">
        <f t="shared" si="1886"/>
        <v>AV$16</v>
      </c>
      <c r="AW1411" s="199" t="str">
        <f t="shared" si="1886"/>
        <v>AW$16</v>
      </c>
      <c r="AX1411" s="199" t="str">
        <f t="shared" si="1886"/>
        <v>AX$16</v>
      </c>
      <c r="AY1411" s="199" t="str">
        <f t="shared" ref="AY1411:CD1411" si="1887">AY$20</f>
        <v>AY$16</v>
      </c>
      <c r="AZ1411" s="199" t="str">
        <f t="shared" si="1887"/>
        <v>AZ$16</v>
      </c>
      <c r="BA1411" s="199" t="str">
        <f t="shared" si="1887"/>
        <v>BA$16</v>
      </c>
      <c r="BB1411" s="199" t="str">
        <f t="shared" si="1887"/>
        <v>BB$16</v>
      </c>
      <c r="BC1411" s="199" t="str">
        <f t="shared" si="1887"/>
        <v>BC$16</v>
      </c>
      <c r="BD1411" s="199" t="str">
        <f t="shared" si="1887"/>
        <v>BD$16</v>
      </c>
      <c r="BE1411" s="199" t="str">
        <f t="shared" si="1887"/>
        <v>BE$16</v>
      </c>
      <c r="BF1411" s="199" t="str">
        <f t="shared" si="1887"/>
        <v>BF$16</v>
      </c>
      <c r="BG1411" s="199" t="str">
        <f t="shared" si="1887"/>
        <v>BG$16</v>
      </c>
      <c r="BH1411" s="199" t="str">
        <f t="shared" si="1887"/>
        <v>BH$16</v>
      </c>
      <c r="BI1411" s="199" t="str">
        <f t="shared" si="1887"/>
        <v>BI$16</v>
      </c>
      <c r="BJ1411" s="199" t="str">
        <f t="shared" si="1887"/>
        <v>BJ$16</v>
      </c>
      <c r="BK1411" s="199" t="str">
        <f t="shared" si="1887"/>
        <v>BK$16</v>
      </c>
      <c r="BL1411" s="199" t="str">
        <f t="shared" si="1887"/>
        <v>BL$16</v>
      </c>
      <c r="BM1411" s="199" t="str">
        <f t="shared" si="1887"/>
        <v>BM$16</v>
      </c>
      <c r="BN1411" s="199" t="str">
        <f t="shared" si="1887"/>
        <v>BN$16</v>
      </c>
      <c r="BO1411" s="199" t="str">
        <f t="shared" si="1887"/>
        <v>BO$16</v>
      </c>
      <c r="BP1411" s="199" t="str">
        <f t="shared" si="1887"/>
        <v>BP$16</v>
      </c>
      <c r="BQ1411" s="199" t="str">
        <f t="shared" si="1887"/>
        <v>BQ$16</v>
      </c>
      <c r="BR1411" s="199" t="str">
        <f t="shared" si="1887"/>
        <v>BR$16</v>
      </c>
      <c r="BS1411" s="199" t="str">
        <f t="shared" si="1887"/>
        <v>BS$16</v>
      </c>
      <c r="BT1411" s="199" t="str">
        <f t="shared" si="1887"/>
        <v>BT$16</v>
      </c>
      <c r="BU1411" s="199" t="str">
        <f t="shared" si="1887"/>
        <v>BU$16</v>
      </c>
      <c r="BV1411" s="199" t="str">
        <f t="shared" si="1887"/>
        <v>BV$16</v>
      </c>
      <c r="BW1411" s="199" t="str">
        <f t="shared" si="1887"/>
        <v>BW$16</v>
      </c>
      <c r="BX1411" s="199" t="str">
        <f t="shared" si="1887"/>
        <v>BX$16</v>
      </c>
      <c r="BY1411" s="199" t="str">
        <f t="shared" si="1887"/>
        <v>BY$16</v>
      </c>
      <c r="BZ1411" s="199" t="str">
        <f t="shared" si="1887"/>
        <v>BZ$16</v>
      </c>
      <c r="CA1411" s="199" t="str">
        <f t="shared" si="1887"/>
        <v>CA$16</v>
      </c>
      <c r="CB1411" s="199" t="str">
        <f t="shared" si="1887"/>
        <v>CB$16</v>
      </c>
      <c r="CC1411" s="199" t="str">
        <f t="shared" si="1887"/>
        <v>CC$16</v>
      </c>
      <c r="CD1411" s="199" t="str">
        <f t="shared" si="1887"/>
        <v>CD$16</v>
      </c>
      <c r="CE1411" s="199" t="str">
        <f t="shared" ref="CE1411:CL1411" si="1888">CE$20</f>
        <v>CE$16</v>
      </c>
      <c r="CF1411" s="199" t="str">
        <f t="shared" si="1888"/>
        <v>CF$16</v>
      </c>
      <c r="CG1411" s="199" t="str">
        <f t="shared" si="1888"/>
        <v>CG$16</v>
      </c>
      <c r="CH1411" s="199" t="str">
        <f t="shared" si="1888"/>
        <v>CH$16</v>
      </c>
      <c r="CI1411" s="199" t="str">
        <f t="shared" si="1888"/>
        <v>CI$16</v>
      </c>
      <c r="CJ1411" s="199" t="str">
        <f t="shared" si="1888"/>
        <v>CJ$16</v>
      </c>
      <c r="CK1411" s="199" t="str">
        <f t="shared" si="1888"/>
        <v>CK$16</v>
      </c>
      <c r="CL1411" s="199" t="str">
        <f t="shared" si="1888"/>
        <v>CL$16</v>
      </c>
      <c r="CN1411" s="176"/>
      <c r="CO1411" s="199" t="str">
        <f t="shared" ref="CO1411:DL1411" si="1889">CO$20</f>
        <v>CO$16</v>
      </c>
      <c r="CP1411" s="199" t="str">
        <f t="shared" si="1889"/>
        <v>CP$16</v>
      </c>
      <c r="CQ1411" s="199" t="str">
        <f t="shared" si="1889"/>
        <v>CQ$16</v>
      </c>
      <c r="CR1411" s="199" t="str">
        <f t="shared" si="1889"/>
        <v>CR$16</v>
      </c>
      <c r="CS1411" s="199" t="str">
        <f t="shared" si="1889"/>
        <v>CS$16</v>
      </c>
      <c r="CT1411" s="199" t="str">
        <f t="shared" si="1889"/>
        <v>CT$16</v>
      </c>
      <c r="CU1411" s="199" t="str">
        <f t="shared" si="1889"/>
        <v>CU$16</v>
      </c>
      <c r="CV1411" s="199" t="str">
        <f t="shared" si="1889"/>
        <v>CV$16</v>
      </c>
      <c r="CW1411" s="199" t="str">
        <f t="shared" si="1889"/>
        <v>CW$16</v>
      </c>
      <c r="CX1411" s="199" t="str">
        <f t="shared" si="1889"/>
        <v>CX$16</v>
      </c>
      <c r="CY1411" s="199" t="str">
        <f t="shared" si="1889"/>
        <v>CY$16</v>
      </c>
      <c r="CZ1411" s="199" t="str">
        <f t="shared" si="1889"/>
        <v>CZ$16</v>
      </c>
      <c r="DA1411" s="199" t="str">
        <f t="shared" si="1889"/>
        <v>DA$16</v>
      </c>
      <c r="DB1411" s="199" t="str">
        <f t="shared" si="1889"/>
        <v>DB$16</v>
      </c>
      <c r="DC1411" s="199" t="str">
        <f t="shared" si="1889"/>
        <v>DC$16</v>
      </c>
      <c r="DD1411" s="199" t="str">
        <f t="shared" si="1889"/>
        <v>DD$16</v>
      </c>
      <c r="DE1411" s="199" t="str">
        <f t="shared" si="1889"/>
        <v>DE$16</v>
      </c>
      <c r="DF1411" s="199" t="str">
        <f t="shared" si="1889"/>
        <v>DF$16</v>
      </c>
      <c r="DG1411" s="199" t="str">
        <f t="shared" si="1889"/>
        <v>DG$16</v>
      </c>
      <c r="DH1411" s="199" t="str">
        <f t="shared" si="1889"/>
        <v>DH$16</v>
      </c>
      <c r="DI1411" s="199" t="str">
        <f t="shared" si="1889"/>
        <v>DI$16</v>
      </c>
      <c r="DJ1411" s="199" t="str">
        <f t="shared" si="1889"/>
        <v>DJ$16</v>
      </c>
      <c r="DK1411" s="199" t="str">
        <f t="shared" si="1889"/>
        <v>DK$16</v>
      </c>
      <c r="DL1411" s="199" t="str">
        <f t="shared" si="1889"/>
        <v>DL$16</v>
      </c>
    </row>
    <row r="1412" spans="1:116" x14ac:dyDescent="0.4">
      <c r="A1412" s="174"/>
      <c r="E1412" s="8"/>
      <c r="G1412" s="175" t="s">
        <v>462</v>
      </c>
      <c r="H1412" s="200"/>
      <c r="I1412" s="201"/>
      <c r="J1412" s="201"/>
      <c r="K1412" s="202"/>
      <c r="L1412" s="202"/>
      <c r="M1412" s="202"/>
      <c r="N1412" s="202"/>
      <c r="O1412" s="202"/>
      <c r="P1412" s="202"/>
      <c r="R1412" s="202"/>
      <c r="S1412" s="199" t="str">
        <f t="shared" ref="S1412:AX1412" si="1890">S$21</f>
        <v>S$17</v>
      </c>
      <c r="T1412" s="199" t="str">
        <f t="shared" si="1890"/>
        <v>T$17</v>
      </c>
      <c r="U1412" s="199" t="str">
        <f t="shared" si="1890"/>
        <v>U$17</v>
      </c>
      <c r="V1412" s="199" t="str">
        <f t="shared" si="1890"/>
        <v>V$17</v>
      </c>
      <c r="W1412" s="199" t="str">
        <f t="shared" si="1890"/>
        <v>W$17</v>
      </c>
      <c r="X1412" s="199" t="str">
        <f t="shared" si="1890"/>
        <v>X$17</v>
      </c>
      <c r="Y1412" s="199" t="str">
        <f t="shared" si="1890"/>
        <v>Y$17</v>
      </c>
      <c r="Z1412" s="199" t="str">
        <f t="shared" si="1890"/>
        <v>Z$17</v>
      </c>
      <c r="AA1412" s="199" t="str">
        <f t="shared" si="1890"/>
        <v>AA$17</v>
      </c>
      <c r="AB1412" s="199" t="str">
        <f t="shared" si="1890"/>
        <v>AB$17</v>
      </c>
      <c r="AC1412" s="199" t="str">
        <f t="shared" si="1890"/>
        <v>AC$17</v>
      </c>
      <c r="AD1412" s="199" t="str">
        <f t="shared" si="1890"/>
        <v>AD$17</v>
      </c>
      <c r="AE1412" s="199" t="str">
        <f t="shared" si="1890"/>
        <v>AE$17</v>
      </c>
      <c r="AF1412" s="199" t="str">
        <f t="shared" si="1890"/>
        <v>AF$17</v>
      </c>
      <c r="AG1412" s="199" t="str">
        <f t="shared" si="1890"/>
        <v>AG$17</v>
      </c>
      <c r="AH1412" s="199" t="str">
        <f t="shared" si="1890"/>
        <v>AH$17</v>
      </c>
      <c r="AI1412" s="199" t="str">
        <f t="shared" si="1890"/>
        <v>AI$17</v>
      </c>
      <c r="AJ1412" s="199" t="str">
        <f t="shared" si="1890"/>
        <v>AJ$17</v>
      </c>
      <c r="AK1412" s="199" t="str">
        <f t="shared" si="1890"/>
        <v>AK$17</v>
      </c>
      <c r="AL1412" s="199" t="str">
        <f t="shared" si="1890"/>
        <v>AL$17</v>
      </c>
      <c r="AM1412" s="199" t="str">
        <f t="shared" si="1890"/>
        <v>AM$17</v>
      </c>
      <c r="AN1412" s="199" t="str">
        <f t="shared" si="1890"/>
        <v>AN$17</v>
      </c>
      <c r="AO1412" s="199" t="str">
        <f t="shared" si="1890"/>
        <v>AO$17</v>
      </c>
      <c r="AP1412" s="199" t="str">
        <f t="shared" si="1890"/>
        <v>AP$17</v>
      </c>
      <c r="AQ1412" s="199" t="str">
        <f t="shared" si="1890"/>
        <v>AQ$17</v>
      </c>
      <c r="AR1412" s="199" t="str">
        <f t="shared" si="1890"/>
        <v>AR$17</v>
      </c>
      <c r="AS1412" s="199" t="str">
        <f t="shared" si="1890"/>
        <v>AS$17</v>
      </c>
      <c r="AT1412" s="199" t="str">
        <f t="shared" si="1890"/>
        <v>AT$17</v>
      </c>
      <c r="AU1412" s="199" t="str">
        <f t="shared" si="1890"/>
        <v>AU$17</v>
      </c>
      <c r="AV1412" s="199" t="str">
        <f t="shared" si="1890"/>
        <v>AV$17</v>
      </c>
      <c r="AW1412" s="199" t="str">
        <f t="shared" si="1890"/>
        <v>AW$17</v>
      </c>
      <c r="AX1412" s="199" t="str">
        <f t="shared" si="1890"/>
        <v>AX$17</v>
      </c>
      <c r="AY1412" s="199" t="str">
        <f t="shared" ref="AY1412:CD1412" si="1891">AY$21</f>
        <v>AY$17</v>
      </c>
      <c r="AZ1412" s="199" t="str">
        <f t="shared" si="1891"/>
        <v>AZ$17</v>
      </c>
      <c r="BA1412" s="199" t="str">
        <f t="shared" si="1891"/>
        <v>BA$17</v>
      </c>
      <c r="BB1412" s="199" t="str">
        <f t="shared" si="1891"/>
        <v>BB$17</v>
      </c>
      <c r="BC1412" s="199" t="str">
        <f t="shared" si="1891"/>
        <v>BC$17</v>
      </c>
      <c r="BD1412" s="199" t="str">
        <f t="shared" si="1891"/>
        <v>BD$17</v>
      </c>
      <c r="BE1412" s="199" t="str">
        <f t="shared" si="1891"/>
        <v>BE$17</v>
      </c>
      <c r="BF1412" s="199" t="str">
        <f t="shared" si="1891"/>
        <v>BF$17</v>
      </c>
      <c r="BG1412" s="199" t="str">
        <f t="shared" si="1891"/>
        <v>BG$17</v>
      </c>
      <c r="BH1412" s="199" t="str">
        <f t="shared" si="1891"/>
        <v>BH$17</v>
      </c>
      <c r="BI1412" s="199" t="str">
        <f t="shared" si="1891"/>
        <v>BI$17</v>
      </c>
      <c r="BJ1412" s="199" t="str">
        <f t="shared" si="1891"/>
        <v>BJ$17</v>
      </c>
      <c r="BK1412" s="199" t="str">
        <f t="shared" si="1891"/>
        <v>BK$17</v>
      </c>
      <c r="BL1412" s="199" t="str">
        <f t="shared" si="1891"/>
        <v>BL$17</v>
      </c>
      <c r="BM1412" s="199" t="str">
        <f t="shared" si="1891"/>
        <v>BM$17</v>
      </c>
      <c r="BN1412" s="199" t="str">
        <f t="shared" si="1891"/>
        <v>BN$17</v>
      </c>
      <c r="BO1412" s="199" t="str">
        <f t="shared" si="1891"/>
        <v>BO$17</v>
      </c>
      <c r="BP1412" s="199" t="str">
        <f t="shared" si="1891"/>
        <v>BP$17</v>
      </c>
      <c r="BQ1412" s="199" t="str">
        <f t="shared" si="1891"/>
        <v>BQ$17</v>
      </c>
      <c r="BR1412" s="199" t="str">
        <f t="shared" si="1891"/>
        <v>BR$17</v>
      </c>
      <c r="BS1412" s="199" t="str">
        <f t="shared" si="1891"/>
        <v>BS$17</v>
      </c>
      <c r="BT1412" s="199" t="str">
        <f t="shared" si="1891"/>
        <v>BT$17</v>
      </c>
      <c r="BU1412" s="199" t="str">
        <f t="shared" si="1891"/>
        <v>BU$17</v>
      </c>
      <c r="BV1412" s="199" t="str">
        <f t="shared" si="1891"/>
        <v>BV$17</v>
      </c>
      <c r="BW1412" s="199" t="str">
        <f t="shared" si="1891"/>
        <v>BW$17</v>
      </c>
      <c r="BX1412" s="199" t="str">
        <f t="shared" si="1891"/>
        <v>BX$17</v>
      </c>
      <c r="BY1412" s="199" t="str">
        <f t="shared" si="1891"/>
        <v>BY$17</v>
      </c>
      <c r="BZ1412" s="199" t="str">
        <f t="shared" si="1891"/>
        <v>BZ$17</v>
      </c>
      <c r="CA1412" s="199" t="str">
        <f t="shared" si="1891"/>
        <v>CA$17</v>
      </c>
      <c r="CB1412" s="199" t="str">
        <f t="shared" si="1891"/>
        <v>CB$17</v>
      </c>
      <c r="CC1412" s="199" t="str">
        <f t="shared" si="1891"/>
        <v>CC$17</v>
      </c>
      <c r="CD1412" s="199" t="str">
        <f t="shared" si="1891"/>
        <v>CD$17</v>
      </c>
      <c r="CE1412" s="199" t="str">
        <f t="shared" ref="CE1412:CL1412" si="1892">CE$21</f>
        <v>CE$17</v>
      </c>
      <c r="CF1412" s="199" t="str">
        <f t="shared" si="1892"/>
        <v>CF$17</v>
      </c>
      <c r="CG1412" s="199" t="str">
        <f t="shared" si="1892"/>
        <v>CG$17</v>
      </c>
      <c r="CH1412" s="199" t="str">
        <f t="shared" si="1892"/>
        <v>CH$17</v>
      </c>
      <c r="CI1412" s="199" t="str">
        <f t="shared" si="1892"/>
        <v>CI$17</v>
      </c>
      <c r="CJ1412" s="199" t="str">
        <f t="shared" si="1892"/>
        <v>CJ$17</v>
      </c>
      <c r="CK1412" s="199" t="str">
        <f t="shared" si="1892"/>
        <v>CK$17</v>
      </c>
      <c r="CL1412" s="199" t="str">
        <f t="shared" si="1892"/>
        <v>CL$17</v>
      </c>
      <c r="CN1412" s="201"/>
      <c r="CO1412" s="199" t="str">
        <f t="shared" ref="CO1412:DL1412" si="1893">CO$21</f>
        <v>CO$17</v>
      </c>
      <c r="CP1412" s="199" t="str">
        <f t="shared" si="1893"/>
        <v>CP$17</v>
      </c>
      <c r="CQ1412" s="199" t="str">
        <f t="shared" si="1893"/>
        <v>CQ$17</v>
      </c>
      <c r="CR1412" s="199" t="str">
        <f t="shared" si="1893"/>
        <v>CR$17</v>
      </c>
      <c r="CS1412" s="199" t="str">
        <f t="shared" si="1893"/>
        <v>CS$17</v>
      </c>
      <c r="CT1412" s="199" t="str">
        <f t="shared" si="1893"/>
        <v>CT$17</v>
      </c>
      <c r="CU1412" s="199" t="str">
        <f t="shared" si="1893"/>
        <v>CU$17</v>
      </c>
      <c r="CV1412" s="199" t="str">
        <f t="shared" si="1893"/>
        <v>CV$17</v>
      </c>
      <c r="CW1412" s="199" t="str">
        <f t="shared" si="1893"/>
        <v>CW$17</v>
      </c>
      <c r="CX1412" s="199" t="str">
        <f t="shared" si="1893"/>
        <v>CX$17</v>
      </c>
      <c r="CY1412" s="199" t="str">
        <f t="shared" si="1893"/>
        <v>CY$17</v>
      </c>
      <c r="CZ1412" s="199" t="str">
        <f t="shared" si="1893"/>
        <v>CZ$17</v>
      </c>
      <c r="DA1412" s="199" t="str">
        <f t="shared" si="1893"/>
        <v>DA$17</v>
      </c>
      <c r="DB1412" s="199" t="str">
        <f t="shared" si="1893"/>
        <v>DB$17</v>
      </c>
      <c r="DC1412" s="199" t="str">
        <f t="shared" si="1893"/>
        <v>DC$17</v>
      </c>
      <c r="DD1412" s="199" t="str">
        <f t="shared" si="1893"/>
        <v>DD$17</v>
      </c>
      <c r="DE1412" s="199" t="str">
        <f t="shared" si="1893"/>
        <v>DE$17</v>
      </c>
      <c r="DF1412" s="199" t="str">
        <f t="shared" si="1893"/>
        <v>DF$17</v>
      </c>
      <c r="DG1412" s="199" t="str">
        <f t="shared" si="1893"/>
        <v>DG$17</v>
      </c>
      <c r="DH1412" s="199" t="str">
        <f t="shared" si="1893"/>
        <v>DH$17</v>
      </c>
      <c r="DI1412" s="199" t="str">
        <f t="shared" si="1893"/>
        <v>DI$17</v>
      </c>
      <c r="DJ1412" s="199" t="str">
        <f t="shared" si="1893"/>
        <v>DJ$17</v>
      </c>
      <c r="DK1412" s="199" t="str">
        <f t="shared" si="1893"/>
        <v>DK$17</v>
      </c>
      <c r="DL1412" s="199" t="str">
        <f t="shared" si="1893"/>
        <v>DL$17</v>
      </c>
    </row>
    <row r="1413" spans="1:116" x14ac:dyDescent="0.4">
      <c r="A1413" s="174"/>
      <c r="E1413" s="8"/>
      <c r="G1413" s="175" t="s">
        <v>491</v>
      </c>
      <c r="H1413" s="200"/>
      <c r="I1413" s="201"/>
      <c r="J1413" s="201"/>
      <c r="K1413" s="202"/>
      <c r="L1413" s="202"/>
      <c r="M1413" s="202"/>
      <c r="N1413" s="202"/>
      <c r="O1413" s="202"/>
      <c r="P1413" s="202"/>
      <c r="R1413" s="202"/>
      <c r="S1413" s="190"/>
      <c r="T1413" s="190"/>
      <c r="U1413" s="190"/>
      <c r="V1413" s="190"/>
      <c r="W1413" s="190"/>
      <c r="X1413" s="190"/>
      <c r="Y1413" s="190"/>
      <c r="Z1413" s="190"/>
      <c r="AA1413" s="190"/>
      <c r="AB1413" s="190"/>
      <c r="AC1413" s="190"/>
      <c r="AD1413" s="190"/>
      <c r="AE1413" s="190"/>
      <c r="AF1413" s="190"/>
      <c r="AG1413" s="190"/>
      <c r="AH1413" s="190"/>
      <c r="AI1413" s="190"/>
      <c r="AJ1413" s="190"/>
      <c r="AK1413" s="190"/>
      <c r="AL1413" s="190"/>
      <c r="AM1413" s="190"/>
      <c r="AN1413" s="190"/>
      <c r="AO1413" s="190"/>
      <c r="AP1413" s="190"/>
      <c r="AQ1413" s="190"/>
      <c r="AR1413" s="190"/>
      <c r="AS1413" s="190"/>
      <c r="AT1413" s="190"/>
      <c r="AU1413" s="190"/>
      <c r="AV1413" s="190"/>
      <c r="AW1413" s="190"/>
      <c r="AX1413" s="190"/>
      <c r="AY1413" s="190"/>
      <c r="AZ1413" s="190"/>
      <c r="BA1413" s="190"/>
      <c r="BB1413" s="190"/>
      <c r="BC1413" s="190"/>
      <c r="BD1413" s="190"/>
      <c r="BE1413" s="190"/>
      <c r="BF1413" s="190"/>
      <c r="BG1413" s="190"/>
      <c r="BH1413" s="190"/>
      <c r="BI1413" s="190"/>
      <c r="BJ1413" s="190"/>
      <c r="BK1413" s="190"/>
      <c r="BL1413" s="190"/>
      <c r="BM1413" s="190"/>
      <c r="BN1413" s="190"/>
      <c r="BO1413" s="190"/>
      <c r="BP1413" s="190"/>
      <c r="BQ1413" s="190"/>
      <c r="BR1413" s="190"/>
      <c r="BS1413" s="190"/>
      <c r="BT1413" s="190"/>
      <c r="BU1413" s="190"/>
      <c r="BV1413" s="190"/>
      <c r="BW1413" s="190"/>
      <c r="BX1413" s="190"/>
      <c r="BY1413" s="190"/>
      <c r="BZ1413" s="190"/>
      <c r="CA1413" s="190"/>
      <c r="CB1413" s="190"/>
      <c r="CC1413" s="190"/>
      <c r="CD1413" s="190"/>
      <c r="CE1413" s="190"/>
      <c r="CF1413" s="190"/>
      <c r="CG1413" s="190"/>
      <c r="CH1413" s="190"/>
      <c r="CI1413" s="190"/>
      <c r="CJ1413" s="190"/>
      <c r="CK1413" s="190"/>
      <c r="CL1413" s="190"/>
      <c r="CN1413" s="201"/>
      <c r="CO1413" s="190"/>
      <c r="CP1413" s="190"/>
      <c r="CQ1413" s="190"/>
      <c r="CR1413" s="190"/>
      <c r="CS1413" s="190"/>
      <c r="CT1413" s="190"/>
      <c r="CU1413" s="190"/>
      <c r="CV1413" s="190"/>
      <c r="CW1413" s="190"/>
      <c r="CX1413" s="190"/>
      <c r="CY1413" s="190"/>
      <c r="CZ1413" s="190"/>
      <c r="DA1413" s="190"/>
      <c r="DB1413" s="190"/>
      <c r="DC1413" s="190"/>
      <c r="DD1413" s="190"/>
      <c r="DE1413" s="190"/>
      <c r="DF1413" s="190"/>
      <c r="DG1413" s="190"/>
      <c r="DH1413" s="190"/>
      <c r="DI1413" s="190"/>
      <c r="DJ1413" s="190"/>
      <c r="DK1413" s="190"/>
      <c r="DL1413" s="190"/>
    </row>
    <row r="1414" spans="1:116" x14ac:dyDescent="0.4">
      <c r="A1414" s="174"/>
      <c r="E1414" s="8"/>
      <c r="G1414" s="175" t="s">
        <v>505</v>
      </c>
      <c r="H1414" s="200"/>
      <c r="I1414" s="201"/>
      <c r="J1414" s="201"/>
      <c r="K1414" s="202"/>
      <c r="L1414" s="202"/>
      <c r="M1414" s="202"/>
      <c r="N1414" s="202"/>
      <c r="O1414" s="202"/>
      <c r="P1414" s="202"/>
      <c r="R1414" s="202"/>
      <c r="S1414" s="190"/>
      <c r="T1414" s="190"/>
      <c r="U1414" s="190"/>
      <c r="V1414" s="190"/>
      <c r="W1414" s="190"/>
      <c r="X1414" s="190"/>
      <c r="Y1414" s="190"/>
      <c r="Z1414" s="190"/>
      <c r="AA1414" s="190"/>
      <c r="AB1414" s="190"/>
      <c r="AC1414" s="190"/>
      <c r="AD1414" s="190"/>
      <c r="AE1414" s="190"/>
      <c r="AF1414" s="190"/>
      <c r="AG1414" s="190"/>
      <c r="AH1414" s="190"/>
      <c r="AI1414" s="190"/>
      <c r="AJ1414" s="190"/>
      <c r="AK1414" s="190"/>
      <c r="AL1414" s="190"/>
      <c r="AM1414" s="190"/>
      <c r="AN1414" s="190"/>
      <c r="AO1414" s="190"/>
      <c r="AP1414" s="190"/>
      <c r="AQ1414" s="190"/>
      <c r="AR1414" s="190"/>
      <c r="AS1414" s="190"/>
      <c r="AT1414" s="190"/>
      <c r="AU1414" s="190"/>
      <c r="AV1414" s="190"/>
      <c r="AW1414" s="190"/>
      <c r="AX1414" s="190"/>
      <c r="AY1414" s="190"/>
      <c r="AZ1414" s="190"/>
      <c r="BA1414" s="190"/>
      <c r="BB1414" s="190"/>
      <c r="BC1414" s="190"/>
      <c r="BD1414" s="190"/>
      <c r="BE1414" s="190"/>
      <c r="BF1414" s="190"/>
      <c r="BG1414" s="190"/>
      <c r="BH1414" s="190"/>
      <c r="BI1414" s="190"/>
      <c r="BJ1414" s="190"/>
      <c r="BK1414" s="190"/>
      <c r="BL1414" s="190"/>
      <c r="BM1414" s="190"/>
      <c r="BN1414" s="190"/>
      <c r="BO1414" s="190"/>
      <c r="BP1414" s="190"/>
      <c r="BQ1414" s="190"/>
      <c r="BR1414" s="190"/>
      <c r="BS1414" s="190"/>
      <c r="BT1414" s="190"/>
      <c r="BU1414" s="190"/>
      <c r="BV1414" s="190"/>
      <c r="BW1414" s="190"/>
      <c r="BX1414" s="190"/>
      <c r="BY1414" s="190"/>
      <c r="BZ1414" s="190"/>
      <c r="CA1414" s="190"/>
      <c r="CB1414" s="190"/>
      <c r="CC1414" s="190"/>
      <c r="CD1414" s="190"/>
      <c r="CE1414" s="190"/>
      <c r="CF1414" s="190"/>
      <c r="CG1414" s="190"/>
      <c r="CH1414" s="190"/>
      <c r="CI1414" s="190"/>
      <c r="CJ1414" s="190"/>
      <c r="CK1414" s="190"/>
      <c r="CL1414" s="190"/>
      <c r="CN1414" s="201"/>
      <c r="CO1414" s="190"/>
      <c r="CP1414" s="190"/>
      <c r="CQ1414" s="190"/>
      <c r="CR1414" s="190"/>
      <c r="CS1414" s="190"/>
      <c r="CT1414" s="190"/>
      <c r="CU1414" s="190"/>
      <c r="CV1414" s="190"/>
      <c r="CW1414" s="190"/>
      <c r="CX1414" s="190"/>
      <c r="CY1414" s="190"/>
      <c r="CZ1414" s="190"/>
      <c r="DA1414" s="190"/>
      <c r="DB1414" s="190"/>
      <c r="DC1414" s="190"/>
      <c r="DD1414" s="190"/>
      <c r="DE1414" s="190"/>
      <c r="DF1414" s="190"/>
      <c r="DG1414" s="190"/>
      <c r="DH1414" s="190"/>
      <c r="DI1414" s="190"/>
      <c r="DJ1414" s="190"/>
      <c r="DK1414" s="190"/>
      <c r="DL1414" s="190"/>
    </row>
    <row r="1415" spans="1:116" x14ac:dyDescent="0.4">
      <c r="A1415" s="174"/>
      <c r="E1415" s="8"/>
      <c r="G1415" s="175" t="s">
        <v>463</v>
      </c>
      <c r="H1415" s="200"/>
      <c r="I1415" s="201"/>
      <c r="J1415" s="201"/>
      <c r="K1415" s="202"/>
      <c r="L1415" s="202"/>
      <c r="M1415" s="202"/>
      <c r="N1415" s="202"/>
      <c r="O1415" s="202"/>
      <c r="P1415" s="202"/>
      <c r="R1415" s="202"/>
      <c r="S1415" s="190" t="str">
        <f t="shared" ref="S1415:AX1415" si="1894">S$22</f>
        <v>S$18</v>
      </c>
      <c r="T1415" s="190" t="str">
        <f t="shared" si="1894"/>
        <v>T$18</v>
      </c>
      <c r="U1415" s="190" t="str">
        <f t="shared" si="1894"/>
        <v>U$18</v>
      </c>
      <c r="V1415" s="190" t="str">
        <f t="shared" si="1894"/>
        <v>V$18</v>
      </c>
      <c r="W1415" s="190" t="str">
        <f t="shared" si="1894"/>
        <v>W$18</v>
      </c>
      <c r="X1415" s="190" t="str">
        <f t="shared" si="1894"/>
        <v>X$18</v>
      </c>
      <c r="Y1415" s="190" t="str">
        <f t="shared" si="1894"/>
        <v>Y$18</v>
      </c>
      <c r="Z1415" s="190" t="str">
        <f t="shared" si="1894"/>
        <v>Z$18</v>
      </c>
      <c r="AA1415" s="190" t="str">
        <f t="shared" si="1894"/>
        <v>AA$18</v>
      </c>
      <c r="AB1415" s="190" t="str">
        <f t="shared" si="1894"/>
        <v>AB$18</v>
      </c>
      <c r="AC1415" s="190" t="str">
        <f t="shared" si="1894"/>
        <v>AC$18</v>
      </c>
      <c r="AD1415" s="190" t="str">
        <f t="shared" si="1894"/>
        <v>AD$18</v>
      </c>
      <c r="AE1415" s="190" t="str">
        <f t="shared" si="1894"/>
        <v>AE$18</v>
      </c>
      <c r="AF1415" s="190" t="str">
        <f t="shared" si="1894"/>
        <v>AF$18</v>
      </c>
      <c r="AG1415" s="190" t="str">
        <f t="shared" si="1894"/>
        <v>AG$18</v>
      </c>
      <c r="AH1415" s="190" t="str">
        <f t="shared" si="1894"/>
        <v>AH$18</v>
      </c>
      <c r="AI1415" s="190" t="str">
        <f t="shared" si="1894"/>
        <v>AI$18</v>
      </c>
      <c r="AJ1415" s="190" t="str">
        <f t="shared" si="1894"/>
        <v>AJ$18</v>
      </c>
      <c r="AK1415" s="190" t="str">
        <f t="shared" si="1894"/>
        <v>AK$18</v>
      </c>
      <c r="AL1415" s="190" t="str">
        <f t="shared" si="1894"/>
        <v>AL$18</v>
      </c>
      <c r="AM1415" s="190" t="str">
        <f t="shared" si="1894"/>
        <v>AM$18</v>
      </c>
      <c r="AN1415" s="190" t="str">
        <f t="shared" si="1894"/>
        <v>AN$18</v>
      </c>
      <c r="AO1415" s="190" t="str">
        <f t="shared" si="1894"/>
        <v>AO$18</v>
      </c>
      <c r="AP1415" s="190" t="str">
        <f t="shared" si="1894"/>
        <v>AP$18</v>
      </c>
      <c r="AQ1415" s="190" t="str">
        <f t="shared" si="1894"/>
        <v>AQ$18</v>
      </c>
      <c r="AR1415" s="190" t="str">
        <f t="shared" si="1894"/>
        <v>AR$18</v>
      </c>
      <c r="AS1415" s="190" t="str">
        <f t="shared" si="1894"/>
        <v>AS$18</v>
      </c>
      <c r="AT1415" s="190" t="str">
        <f t="shared" si="1894"/>
        <v>AT$18</v>
      </c>
      <c r="AU1415" s="190" t="str">
        <f t="shared" si="1894"/>
        <v>AU$18</v>
      </c>
      <c r="AV1415" s="190" t="str">
        <f t="shared" si="1894"/>
        <v>AV$18</v>
      </c>
      <c r="AW1415" s="190" t="str">
        <f t="shared" si="1894"/>
        <v>AW$18</v>
      </c>
      <c r="AX1415" s="190" t="str">
        <f t="shared" si="1894"/>
        <v>AX$18</v>
      </c>
      <c r="AY1415" s="190" t="str">
        <f t="shared" ref="AY1415:CD1415" si="1895">AY$22</f>
        <v>AY$18</v>
      </c>
      <c r="AZ1415" s="190" t="str">
        <f t="shared" si="1895"/>
        <v>AZ$18</v>
      </c>
      <c r="BA1415" s="190" t="str">
        <f t="shared" si="1895"/>
        <v>BA$18</v>
      </c>
      <c r="BB1415" s="190" t="str">
        <f t="shared" si="1895"/>
        <v>BB$18</v>
      </c>
      <c r="BC1415" s="190" t="str">
        <f t="shared" si="1895"/>
        <v>BC$18</v>
      </c>
      <c r="BD1415" s="190" t="str">
        <f t="shared" si="1895"/>
        <v>BD$18</v>
      </c>
      <c r="BE1415" s="190" t="str">
        <f t="shared" si="1895"/>
        <v>BE$18</v>
      </c>
      <c r="BF1415" s="190" t="str">
        <f t="shared" si="1895"/>
        <v>BF$18</v>
      </c>
      <c r="BG1415" s="190" t="str">
        <f t="shared" si="1895"/>
        <v>BG$18</v>
      </c>
      <c r="BH1415" s="190" t="str">
        <f t="shared" si="1895"/>
        <v>BH$18</v>
      </c>
      <c r="BI1415" s="190" t="str">
        <f t="shared" si="1895"/>
        <v>BI$18</v>
      </c>
      <c r="BJ1415" s="190" t="str">
        <f t="shared" si="1895"/>
        <v>BJ$18</v>
      </c>
      <c r="BK1415" s="190" t="str">
        <f t="shared" si="1895"/>
        <v>BK$18</v>
      </c>
      <c r="BL1415" s="190" t="str">
        <f t="shared" si="1895"/>
        <v>BL$18</v>
      </c>
      <c r="BM1415" s="190" t="str">
        <f t="shared" si="1895"/>
        <v>BM$18</v>
      </c>
      <c r="BN1415" s="190" t="str">
        <f t="shared" si="1895"/>
        <v>BN$18</v>
      </c>
      <c r="BO1415" s="190" t="str">
        <f t="shared" si="1895"/>
        <v>BO$18</v>
      </c>
      <c r="BP1415" s="190" t="str">
        <f t="shared" si="1895"/>
        <v>BP$18</v>
      </c>
      <c r="BQ1415" s="190" t="str">
        <f t="shared" si="1895"/>
        <v>BQ$18</v>
      </c>
      <c r="BR1415" s="190" t="str">
        <f t="shared" si="1895"/>
        <v>BR$18</v>
      </c>
      <c r="BS1415" s="190" t="str">
        <f t="shared" si="1895"/>
        <v>BS$18</v>
      </c>
      <c r="BT1415" s="190" t="str">
        <f t="shared" si="1895"/>
        <v>BT$18</v>
      </c>
      <c r="BU1415" s="190" t="str">
        <f t="shared" si="1895"/>
        <v>BU$18</v>
      </c>
      <c r="BV1415" s="190" t="str">
        <f t="shared" si="1895"/>
        <v>BV$18</v>
      </c>
      <c r="BW1415" s="190" t="str">
        <f t="shared" si="1895"/>
        <v>BW$18</v>
      </c>
      <c r="BX1415" s="190" t="str">
        <f t="shared" si="1895"/>
        <v>BX$18</v>
      </c>
      <c r="BY1415" s="190" t="str">
        <f t="shared" si="1895"/>
        <v>BY$18</v>
      </c>
      <c r="BZ1415" s="190" t="str">
        <f t="shared" si="1895"/>
        <v>BZ$18</v>
      </c>
      <c r="CA1415" s="190" t="str">
        <f t="shared" si="1895"/>
        <v>CA$18</v>
      </c>
      <c r="CB1415" s="190" t="str">
        <f t="shared" si="1895"/>
        <v>CB$18</v>
      </c>
      <c r="CC1415" s="190" t="str">
        <f t="shared" si="1895"/>
        <v>CC$18</v>
      </c>
      <c r="CD1415" s="190" t="str">
        <f t="shared" si="1895"/>
        <v>CD$18</v>
      </c>
      <c r="CE1415" s="190" t="str">
        <f t="shared" ref="CE1415:CL1415" si="1896">CE$22</f>
        <v>CE$18</v>
      </c>
      <c r="CF1415" s="190" t="str">
        <f t="shared" si="1896"/>
        <v>CF$18</v>
      </c>
      <c r="CG1415" s="190" t="str">
        <f t="shared" si="1896"/>
        <v>CG$18</v>
      </c>
      <c r="CH1415" s="190" t="str">
        <f t="shared" si="1896"/>
        <v>CH$18</v>
      </c>
      <c r="CI1415" s="190" t="str">
        <f t="shared" si="1896"/>
        <v>CI$18</v>
      </c>
      <c r="CJ1415" s="190" t="str">
        <f t="shared" si="1896"/>
        <v>CJ$18</v>
      </c>
      <c r="CK1415" s="190" t="str">
        <f t="shared" si="1896"/>
        <v>CK$18</v>
      </c>
      <c r="CL1415" s="190" t="str">
        <f t="shared" si="1896"/>
        <v>CL$18</v>
      </c>
      <c r="CN1415" s="201"/>
      <c r="CO1415" s="190" t="str">
        <f t="shared" ref="CO1415:DL1415" si="1897">CO$22</f>
        <v>CO$18</v>
      </c>
      <c r="CP1415" s="190" t="str">
        <f t="shared" si="1897"/>
        <v>CP$18</v>
      </c>
      <c r="CQ1415" s="190" t="str">
        <f t="shared" si="1897"/>
        <v>CQ$18</v>
      </c>
      <c r="CR1415" s="190" t="str">
        <f t="shared" si="1897"/>
        <v>CR$18</v>
      </c>
      <c r="CS1415" s="190" t="str">
        <f t="shared" si="1897"/>
        <v>CS$18</v>
      </c>
      <c r="CT1415" s="190" t="str">
        <f t="shared" si="1897"/>
        <v>CT$18</v>
      </c>
      <c r="CU1415" s="190" t="str">
        <f t="shared" si="1897"/>
        <v>CU$18</v>
      </c>
      <c r="CV1415" s="190" t="str">
        <f t="shared" si="1897"/>
        <v>CV$18</v>
      </c>
      <c r="CW1415" s="190" t="str">
        <f t="shared" si="1897"/>
        <v>CW$18</v>
      </c>
      <c r="CX1415" s="190" t="str">
        <f t="shared" si="1897"/>
        <v>CX$18</v>
      </c>
      <c r="CY1415" s="190" t="str">
        <f t="shared" si="1897"/>
        <v>CY$18</v>
      </c>
      <c r="CZ1415" s="190" t="str">
        <f t="shared" si="1897"/>
        <v>CZ$18</v>
      </c>
      <c r="DA1415" s="190" t="str">
        <f t="shared" si="1897"/>
        <v>DA$18</v>
      </c>
      <c r="DB1415" s="190" t="str">
        <f t="shared" si="1897"/>
        <v>DB$18</v>
      </c>
      <c r="DC1415" s="190" t="str">
        <f t="shared" si="1897"/>
        <v>DC$18</v>
      </c>
      <c r="DD1415" s="190" t="str">
        <f t="shared" si="1897"/>
        <v>DD$18</v>
      </c>
      <c r="DE1415" s="190" t="str">
        <f t="shared" si="1897"/>
        <v>DE$18</v>
      </c>
      <c r="DF1415" s="190" t="str">
        <f t="shared" si="1897"/>
        <v>DF$18</v>
      </c>
      <c r="DG1415" s="190" t="str">
        <f t="shared" si="1897"/>
        <v>DG$18</v>
      </c>
      <c r="DH1415" s="190" t="str">
        <f t="shared" si="1897"/>
        <v>DH$18</v>
      </c>
      <c r="DI1415" s="190" t="str">
        <f t="shared" si="1897"/>
        <v>DI$18</v>
      </c>
      <c r="DJ1415" s="190" t="str">
        <f t="shared" si="1897"/>
        <v>DJ$18</v>
      </c>
      <c r="DK1415" s="190" t="str">
        <f t="shared" si="1897"/>
        <v>DK$18</v>
      </c>
      <c r="DL1415" s="190" t="str">
        <f t="shared" si="1897"/>
        <v>DL$18</v>
      </c>
    </row>
    <row r="1416" spans="1:116" x14ac:dyDescent="0.4">
      <c r="A1416" s="174"/>
      <c r="E1416" s="8"/>
      <c r="G1416" s="175" t="s">
        <v>464</v>
      </c>
      <c r="H1416" s="200"/>
      <c r="I1416" s="201"/>
      <c r="J1416" s="201"/>
      <c r="K1416" s="202"/>
      <c r="L1416" s="202"/>
      <c r="M1416" s="202"/>
      <c r="N1416" s="202"/>
      <c r="O1416" s="202"/>
      <c r="P1416" s="202"/>
      <c r="R1416" s="202"/>
      <c r="S1416" s="190" t="str">
        <f t="shared" ref="S1416:AX1416" si="1898">S$23</f>
        <v>S$19</v>
      </c>
      <c r="T1416" s="190" t="str">
        <f t="shared" si="1898"/>
        <v>T$19</v>
      </c>
      <c r="U1416" s="190" t="str">
        <f t="shared" si="1898"/>
        <v>U$19</v>
      </c>
      <c r="V1416" s="190" t="str">
        <f t="shared" si="1898"/>
        <v>V$19</v>
      </c>
      <c r="W1416" s="190" t="str">
        <f t="shared" si="1898"/>
        <v>W$19</v>
      </c>
      <c r="X1416" s="190" t="str">
        <f t="shared" si="1898"/>
        <v>X$19</v>
      </c>
      <c r="Y1416" s="190" t="str">
        <f t="shared" si="1898"/>
        <v>Y$19</v>
      </c>
      <c r="Z1416" s="190" t="str">
        <f t="shared" si="1898"/>
        <v>Z$19</v>
      </c>
      <c r="AA1416" s="190" t="str">
        <f t="shared" si="1898"/>
        <v>AA$19</v>
      </c>
      <c r="AB1416" s="190" t="str">
        <f t="shared" si="1898"/>
        <v>AB$19</v>
      </c>
      <c r="AC1416" s="190" t="str">
        <f t="shared" si="1898"/>
        <v>AC$19</v>
      </c>
      <c r="AD1416" s="190" t="str">
        <f t="shared" si="1898"/>
        <v>AD$19</v>
      </c>
      <c r="AE1416" s="190" t="str">
        <f t="shared" si="1898"/>
        <v>AE$19</v>
      </c>
      <c r="AF1416" s="190" t="str">
        <f t="shared" si="1898"/>
        <v>AF$19</v>
      </c>
      <c r="AG1416" s="190" t="str">
        <f t="shared" si="1898"/>
        <v>AG$19</v>
      </c>
      <c r="AH1416" s="190" t="str">
        <f t="shared" si="1898"/>
        <v>AH$19</v>
      </c>
      <c r="AI1416" s="190" t="str">
        <f t="shared" si="1898"/>
        <v>AI$19</v>
      </c>
      <c r="AJ1416" s="190" t="str">
        <f t="shared" si="1898"/>
        <v>AJ$19</v>
      </c>
      <c r="AK1416" s="190" t="str">
        <f t="shared" si="1898"/>
        <v>AK$19</v>
      </c>
      <c r="AL1416" s="190" t="str">
        <f t="shared" si="1898"/>
        <v>AL$19</v>
      </c>
      <c r="AM1416" s="190" t="str">
        <f t="shared" si="1898"/>
        <v>AM$19</v>
      </c>
      <c r="AN1416" s="190" t="str">
        <f t="shared" si="1898"/>
        <v>AN$19</v>
      </c>
      <c r="AO1416" s="190" t="str">
        <f t="shared" si="1898"/>
        <v>AO$19</v>
      </c>
      <c r="AP1416" s="190" t="str">
        <f t="shared" si="1898"/>
        <v>AP$19</v>
      </c>
      <c r="AQ1416" s="190" t="str">
        <f t="shared" si="1898"/>
        <v>AQ$19</v>
      </c>
      <c r="AR1416" s="190" t="str">
        <f t="shared" si="1898"/>
        <v>AR$19</v>
      </c>
      <c r="AS1416" s="190" t="str">
        <f t="shared" si="1898"/>
        <v>AS$19</v>
      </c>
      <c r="AT1416" s="190" t="str">
        <f t="shared" si="1898"/>
        <v>AT$19</v>
      </c>
      <c r="AU1416" s="190" t="str">
        <f t="shared" si="1898"/>
        <v>AU$19</v>
      </c>
      <c r="AV1416" s="190" t="str">
        <f t="shared" si="1898"/>
        <v>AV$19</v>
      </c>
      <c r="AW1416" s="190" t="str">
        <f t="shared" si="1898"/>
        <v>AW$19</v>
      </c>
      <c r="AX1416" s="190" t="str">
        <f t="shared" si="1898"/>
        <v>AX$19</v>
      </c>
      <c r="AY1416" s="190" t="str">
        <f t="shared" ref="AY1416:CD1416" si="1899">AY$23</f>
        <v>AY$19</v>
      </c>
      <c r="AZ1416" s="190" t="str">
        <f t="shared" si="1899"/>
        <v>AZ$19</v>
      </c>
      <c r="BA1416" s="190" t="str">
        <f t="shared" si="1899"/>
        <v>BA$19</v>
      </c>
      <c r="BB1416" s="190" t="str">
        <f t="shared" si="1899"/>
        <v>BB$19</v>
      </c>
      <c r="BC1416" s="190" t="str">
        <f t="shared" si="1899"/>
        <v>BC$19</v>
      </c>
      <c r="BD1416" s="190" t="str">
        <f t="shared" si="1899"/>
        <v>BD$19</v>
      </c>
      <c r="BE1416" s="190" t="str">
        <f t="shared" si="1899"/>
        <v>BE$19</v>
      </c>
      <c r="BF1416" s="190" t="str">
        <f t="shared" si="1899"/>
        <v>BF$19</v>
      </c>
      <c r="BG1416" s="190" t="str">
        <f t="shared" si="1899"/>
        <v>BG$19</v>
      </c>
      <c r="BH1416" s="190" t="str">
        <f t="shared" si="1899"/>
        <v>BH$19</v>
      </c>
      <c r="BI1416" s="190" t="str">
        <f t="shared" si="1899"/>
        <v>BI$19</v>
      </c>
      <c r="BJ1416" s="190" t="str">
        <f t="shared" si="1899"/>
        <v>BJ$19</v>
      </c>
      <c r="BK1416" s="190" t="str">
        <f t="shared" si="1899"/>
        <v>BK$19</v>
      </c>
      <c r="BL1416" s="190" t="str">
        <f t="shared" si="1899"/>
        <v>BL$19</v>
      </c>
      <c r="BM1416" s="190" t="str">
        <f t="shared" si="1899"/>
        <v>BM$19</v>
      </c>
      <c r="BN1416" s="190" t="str">
        <f t="shared" si="1899"/>
        <v>BN$19</v>
      </c>
      <c r="BO1416" s="190" t="str">
        <f t="shared" si="1899"/>
        <v>BO$19</v>
      </c>
      <c r="BP1416" s="190" t="str">
        <f t="shared" si="1899"/>
        <v>BP$19</v>
      </c>
      <c r="BQ1416" s="190" t="str">
        <f t="shared" si="1899"/>
        <v>BQ$19</v>
      </c>
      <c r="BR1416" s="190" t="str">
        <f t="shared" si="1899"/>
        <v>BR$19</v>
      </c>
      <c r="BS1416" s="190" t="str">
        <f t="shared" si="1899"/>
        <v>BS$19</v>
      </c>
      <c r="BT1416" s="190" t="str">
        <f t="shared" si="1899"/>
        <v>BT$19</v>
      </c>
      <c r="BU1416" s="190" t="str">
        <f t="shared" si="1899"/>
        <v>BU$19</v>
      </c>
      <c r="BV1416" s="190" t="str">
        <f t="shared" si="1899"/>
        <v>BV$19</v>
      </c>
      <c r="BW1416" s="190" t="str">
        <f t="shared" si="1899"/>
        <v>BW$19</v>
      </c>
      <c r="BX1416" s="190" t="str">
        <f t="shared" si="1899"/>
        <v>BX$19</v>
      </c>
      <c r="BY1416" s="190" t="str">
        <f t="shared" si="1899"/>
        <v>BY$19</v>
      </c>
      <c r="BZ1416" s="190" t="str">
        <f t="shared" si="1899"/>
        <v>BZ$19</v>
      </c>
      <c r="CA1416" s="190" t="str">
        <f t="shared" si="1899"/>
        <v>CA$19</v>
      </c>
      <c r="CB1416" s="190" t="str">
        <f t="shared" si="1899"/>
        <v>CB$19</v>
      </c>
      <c r="CC1416" s="190" t="str">
        <f t="shared" si="1899"/>
        <v>CC$19</v>
      </c>
      <c r="CD1416" s="190" t="str">
        <f t="shared" si="1899"/>
        <v>CD$19</v>
      </c>
      <c r="CE1416" s="190" t="str">
        <f t="shared" ref="CE1416:CL1416" si="1900">CE$23</f>
        <v>CE$19</v>
      </c>
      <c r="CF1416" s="190" t="str">
        <f t="shared" si="1900"/>
        <v>CF$19</v>
      </c>
      <c r="CG1416" s="190" t="str">
        <f t="shared" si="1900"/>
        <v>CG$19</v>
      </c>
      <c r="CH1416" s="190" t="str">
        <f t="shared" si="1900"/>
        <v>CH$19</v>
      </c>
      <c r="CI1416" s="190" t="str">
        <f t="shared" si="1900"/>
        <v>CI$19</v>
      </c>
      <c r="CJ1416" s="190" t="str">
        <f t="shared" si="1900"/>
        <v>CJ$19</v>
      </c>
      <c r="CK1416" s="190" t="str">
        <f t="shared" si="1900"/>
        <v>CK$19</v>
      </c>
      <c r="CL1416" s="190" t="str">
        <f t="shared" si="1900"/>
        <v>CL$19</v>
      </c>
      <c r="CN1416" s="201"/>
      <c r="CO1416" s="190" t="str">
        <f t="shared" ref="CO1416:DL1416" si="1901">CO$23</f>
        <v>CO$19</v>
      </c>
      <c r="CP1416" s="190" t="str">
        <f t="shared" si="1901"/>
        <v>CP$19</v>
      </c>
      <c r="CQ1416" s="190" t="str">
        <f t="shared" si="1901"/>
        <v>CQ$19</v>
      </c>
      <c r="CR1416" s="190" t="str">
        <f t="shared" si="1901"/>
        <v>CR$19</v>
      </c>
      <c r="CS1416" s="190" t="str">
        <f t="shared" si="1901"/>
        <v>CS$19</v>
      </c>
      <c r="CT1416" s="190" t="str">
        <f t="shared" si="1901"/>
        <v>CT$19</v>
      </c>
      <c r="CU1416" s="190" t="str">
        <f t="shared" si="1901"/>
        <v>CU$19</v>
      </c>
      <c r="CV1416" s="190" t="str">
        <f t="shared" si="1901"/>
        <v>CV$19</v>
      </c>
      <c r="CW1416" s="190" t="str">
        <f t="shared" si="1901"/>
        <v>CW$19</v>
      </c>
      <c r="CX1416" s="190" t="str">
        <f t="shared" si="1901"/>
        <v>CX$19</v>
      </c>
      <c r="CY1416" s="190" t="str">
        <f t="shared" si="1901"/>
        <v>CY$19</v>
      </c>
      <c r="CZ1416" s="190" t="str">
        <f t="shared" si="1901"/>
        <v>CZ$19</v>
      </c>
      <c r="DA1416" s="190" t="str">
        <f t="shared" si="1901"/>
        <v>DA$19</v>
      </c>
      <c r="DB1416" s="190" t="str">
        <f t="shared" si="1901"/>
        <v>DB$19</v>
      </c>
      <c r="DC1416" s="190" t="str">
        <f t="shared" si="1901"/>
        <v>DC$19</v>
      </c>
      <c r="DD1416" s="190" t="str">
        <f t="shared" si="1901"/>
        <v>DD$19</v>
      </c>
      <c r="DE1416" s="190" t="str">
        <f t="shared" si="1901"/>
        <v>DE$19</v>
      </c>
      <c r="DF1416" s="190" t="str">
        <f t="shared" si="1901"/>
        <v>DF$19</v>
      </c>
      <c r="DG1416" s="190" t="str">
        <f t="shared" si="1901"/>
        <v>DG$19</v>
      </c>
      <c r="DH1416" s="190" t="str">
        <f t="shared" si="1901"/>
        <v>DH$19</v>
      </c>
      <c r="DI1416" s="190" t="str">
        <f t="shared" si="1901"/>
        <v>DI$19</v>
      </c>
      <c r="DJ1416" s="190" t="str">
        <f t="shared" si="1901"/>
        <v>DJ$19</v>
      </c>
      <c r="DK1416" s="190" t="str">
        <f t="shared" si="1901"/>
        <v>DK$19</v>
      </c>
      <c r="DL1416" s="190" t="str">
        <f t="shared" si="1901"/>
        <v>DL$19</v>
      </c>
    </row>
    <row r="1417" spans="1:116" x14ac:dyDescent="0.4">
      <c r="A1417" s="142" t="s">
        <v>218</v>
      </c>
      <c r="B1417" s="31" t="s">
        <v>81</v>
      </c>
      <c r="C1417" s="31"/>
      <c r="D1417" t="s">
        <v>776</v>
      </c>
      <c r="E1417" s="8" t="str">
        <f t="shared" ref="E1417:E1427" si="1902">ROW()&amp;" "&amp;D1417</f>
        <v>1417 UEREV - S</v>
      </c>
      <c r="F1417" t="s">
        <v>277</v>
      </c>
      <c r="G1417" s="143" t="s">
        <v>239</v>
      </c>
      <c r="H1417" s="142"/>
      <c r="I1417" s="144"/>
      <c r="J1417" s="144"/>
      <c r="K1417" s="142"/>
      <c r="L1417" s="142"/>
      <c r="M1417" s="142"/>
      <c r="N1417" s="142"/>
      <c r="O1417" s="142"/>
      <c r="P1417" s="142"/>
      <c r="R1417" s="143"/>
      <c r="S1417" s="168"/>
      <c r="T1417" s="168"/>
      <c r="U1417" s="168"/>
      <c r="V1417" s="168"/>
      <c r="W1417" s="168"/>
      <c r="X1417" s="168"/>
      <c r="Y1417" s="168"/>
      <c r="Z1417" s="168"/>
      <c r="AA1417" s="168"/>
      <c r="AB1417" s="168"/>
      <c r="AC1417" s="168"/>
      <c r="AD1417" s="168"/>
      <c r="AE1417" s="168"/>
      <c r="AF1417" s="168"/>
      <c r="AG1417" s="168"/>
      <c r="AH1417" s="168"/>
      <c r="AI1417" s="168"/>
      <c r="AJ1417" s="168"/>
      <c r="AK1417" s="168"/>
      <c r="AL1417" s="168"/>
      <c r="AM1417" s="168"/>
      <c r="AN1417" s="168"/>
      <c r="AO1417" s="168"/>
      <c r="AP1417" s="168"/>
      <c r="AQ1417" s="168"/>
      <c r="AR1417" s="168"/>
      <c r="AS1417" s="168"/>
      <c r="AT1417" s="168"/>
      <c r="AU1417" s="168"/>
      <c r="AV1417" s="168"/>
      <c r="AW1417" s="168"/>
      <c r="AX1417" s="168"/>
      <c r="AY1417" s="168"/>
      <c r="AZ1417" s="168"/>
      <c r="BA1417" s="168"/>
      <c r="BB1417" s="168"/>
      <c r="BC1417" s="168"/>
      <c r="BD1417" s="168"/>
      <c r="BE1417" s="168"/>
      <c r="BF1417" s="168"/>
      <c r="BG1417" s="168"/>
      <c r="BH1417" s="168"/>
      <c r="BI1417" s="168"/>
      <c r="BJ1417" s="168"/>
      <c r="BK1417" s="168"/>
      <c r="BL1417" s="168"/>
      <c r="BM1417" s="168"/>
      <c r="BN1417" s="168"/>
      <c r="BO1417" s="168"/>
      <c r="BP1417" s="168"/>
      <c r="BQ1417" s="168"/>
      <c r="BR1417" s="168"/>
      <c r="BS1417" s="168"/>
      <c r="BT1417" s="168"/>
      <c r="BU1417" s="168"/>
      <c r="BV1417" s="168"/>
      <c r="BW1417" s="168"/>
      <c r="BX1417" s="168"/>
      <c r="BY1417" s="168"/>
      <c r="BZ1417" s="168"/>
      <c r="CA1417" s="168"/>
      <c r="CB1417" s="168"/>
      <c r="CC1417" s="168"/>
      <c r="CD1417" s="168"/>
      <c r="CE1417" s="168"/>
      <c r="CF1417" s="168"/>
      <c r="CG1417" s="168"/>
      <c r="CH1417" s="168"/>
      <c r="CI1417" s="168"/>
      <c r="CJ1417" s="168"/>
      <c r="CK1417" s="168"/>
      <c r="CL1417" s="168"/>
      <c r="CN1417" s="144"/>
      <c r="CO1417" s="168"/>
      <c r="CP1417" s="168"/>
      <c r="CQ1417" s="168"/>
      <c r="CR1417" s="168"/>
      <c r="CS1417" s="168"/>
      <c r="CT1417" s="168"/>
      <c r="CU1417" s="168"/>
      <c r="CV1417" s="168"/>
      <c r="CW1417" s="168"/>
      <c r="CX1417" s="168"/>
      <c r="CY1417" s="168"/>
      <c r="CZ1417" s="168"/>
      <c r="DA1417" s="168"/>
      <c r="DB1417" s="168"/>
      <c r="DC1417" s="168"/>
      <c r="DD1417" s="168"/>
      <c r="DE1417" s="168"/>
      <c r="DF1417" s="168"/>
      <c r="DG1417" s="168"/>
      <c r="DH1417" s="168"/>
      <c r="DI1417" s="168"/>
      <c r="DJ1417" s="168"/>
      <c r="DK1417" s="168"/>
      <c r="DL1417" s="168"/>
    </row>
    <row r="1418" spans="1:116" x14ac:dyDescent="0.4">
      <c r="A1418" s="31"/>
      <c r="B1418" s="31"/>
      <c r="C1418" s="31"/>
      <c r="D1418" t="s">
        <v>776</v>
      </c>
      <c r="E1418" s="8" t="str">
        <f t="shared" si="1902"/>
        <v>1418 UEREV - S</v>
      </c>
      <c r="G1418" s="95" t="str">
        <f>G1420&amp;":"</f>
        <v>Unearned revenue - (Primary label):</v>
      </c>
      <c r="H1418" s="31"/>
      <c r="I1418" s="73"/>
      <c r="J1418" s="73"/>
      <c r="K1418" s="31"/>
      <c r="L1418" s="31"/>
      <c r="M1418" s="31"/>
      <c r="N1418" s="31"/>
      <c r="O1418" s="31"/>
      <c r="P1418" s="31"/>
      <c r="R1418" s="67"/>
      <c r="S1418" s="156"/>
      <c r="T1418" s="156"/>
      <c r="U1418" s="156"/>
      <c r="V1418" s="156"/>
      <c r="W1418" s="156"/>
      <c r="X1418" s="156"/>
      <c r="Y1418" s="156"/>
      <c r="Z1418" s="156"/>
      <c r="AA1418" s="156"/>
      <c r="AB1418" s="156"/>
      <c r="AC1418" s="156"/>
      <c r="AD1418" s="156"/>
      <c r="AE1418" s="156"/>
      <c r="AF1418" s="156"/>
      <c r="AG1418" s="156"/>
      <c r="AH1418" s="156"/>
      <c r="AI1418" s="156"/>
      <c r="AJ1418" s="156"/>
      <c r="AK1418" s="156"/>
      <c r="AL1418" s="156"/>
      <c r="AM1418" s="156"/>
      <c r="AN1418" s="156"/>
      <c r="AO1418" s="156"/>
      <c r="AP1418" s="156"/>
      <c r="AQ1418" s="156"/>
      <c r="AR1418" s="156"/>
      <c r="AS1418" s="156"/>
      <c r="AT1418" s="156"/>
      <c r="AU1418" s="156"/>
      <c r="AV1418" s="156"/>
      <c r="AW1418" s="156"/>
      <c r="AX1418" s="156"/>
      <c r="AY1418" s="156"/>
      <c r="AZ1418" s="156"/>
      <c r="BA1418" s="156"/>
      <c r="BB1418" s="156"/>
      <c r="BC1418" s="156"/>
      <c r="BD1418" s="156"/>
      <c r="BE1418" s="156"/>
      <c r="BF1418" s="156"/>
      <c r="BG1418" s="156"/>
      <c r="BH1418" s="156"/>
      <c r="BI1418" s="156"/>
      <c r="BJ1418" s="156"/>
      <c r="BK1418" s="156"/>
      <c r="BL1418" s="156"/>
      <c r="BM1418" s="156"/>
      <c r="BN1418" s="156"/>
      <c r="BO1418" s="156"/>
      <c r="BP1418" s="156"/>
      <c r="BQ1418" s="156"/>
      <c r="BR1418" s="156"/>
      <c r="BS1418" s="156"/>
      <c r="BT1418" s="156"/>
      <c r="BU1418" s="156"/>
      <c r="BV1418" s="156"/>
      <c r="BW1418" s="156"/>
      <c r="BX1418" s="156"/>
      <c r="BY1418" s="156"/>
      <c r="BZ1418" s="156"/>
      <c r="CA1418" s="156"/>
      <c r="CB1418" s="156"/>
      <c r="CC1418" s="156"/>
      <c r="CD1418" s="156"/>
      <c r="CE1418" s="156"/>
      <c r="CF1418" s="156"/>
      <c r="CG1418" s="156"/>
      <c r="CH1418" s="156"/>
      <c r="CI1418" s="156"/>
      <c r="CJ1418" s="156"/>
      <c r="CK1418" s="156"/>
      <c r="CL1418" s="156"/>
      <c r="CN1418" s="73"/>
      <c r="CO1418" s="156"/>
      <c r="CP1418" s="156"/>
      <c r="CQ1418" s="156"/>
      <c r="CR1418" s="156"/>
      <c r="CS1418" s="156"/>
      <c r="CT1418" s="156"/>
      <c r="CU1418" s="156"/>
      <c r="CV1418" s="156"/>
      <c r="CW1418" s="156"/>
      <c r="CX1418" s="156"/>
      <c r="CY1418" s="156"/>
      <c r="CZ1418" s="156"/>
      <c r="DA1418" s="156"/>
      <c r="DB1418" s="156"/>
      <c r="DC1418" s="156"/>
      <c r="DD1418" s="156"/>
      <c r="DE1418" s="156"/>
      <c r="DF1418" s="156"/>
      <c r="DG1418" s="156"/>
      <c r="DH1418" s="156"/>
      <c r="DI1418" s="156"/>
      <c r="DJ1418" s="156"/>
      <c r="DK1418" s="156"/>
      <c r="DL1418" s="156"/>
    </row>
    <row r="1419" spans="1:116" x14ac:dyDescent="0.4">
      <c r="B1419" t="str">
        <f>E1419</f>
        <v>1419 UEREV - S</v>
      </c>
      <c r="D1419" t="s">
        <v>776</v>
      </c>
      <c r="E1419" s="8" t="str">
        <f t="shared" si="1902"/>
        <v>1419 UEREV - S</v>
      </c>
      <c r="G1419" s="145" t="s">
        <v>344</v>
      </c>
      <c r="H1419" s="12"/>
      <c r="I1419" s="60"/>
      <c r="J1419" s="60"/>
      <c r="K1419" s="17">
        <v>30</v>
      </c>
      <c r="L1419" s="17">
        <v>30</v>
      </c>
      <c r="M1419" s="17">
        <v>30</v>
      </c>
      <c r="N1419" s="17">
        <v>30</v>
      </c>
      <c r="O1419" s="17">
        <v>30</v>
      </c>
      <c r="P1419" s="17">
        <v>30</v>
      </c>
      <c r="R1419" s="15"/>
      <c r="S1419" s="76" cm="1">
        <f t="array" ref="S1419">INDEX($K:$P,ROW(),MATCH(S$3,$K$2:$P$2,0))</f>
        <v>30</v>
      </c>
      <c r="T1419" s="76" cm="1">
        <f t="array" ref="T1419">INDEX($K:$P,ROW(),MATCH(T$3,$K$2:$P$2,0))</f>
        <v>30</v>
      </c>
      <c r="U1419" s="76" cm="1">
        <f t="array" ref="U1419">INDEX($K:$P,ROW(),MATCH(U$3,$K$2:$P$2,0))</f>
        <v>30</v>
      </c>
      <c r="V1419" s="76" cm="1">
        <f t="array" ref="V1419">INDEX($K:$P,ROW(),MATCH(V$3,$K$2:$P$2,0))</f>
        <v>30</v>
      </c>
      <c r="W1419" s="76" cm="1">
        <f t="array" ref="W1419">INDEX($K:$P,ROW(),MATCH(W$3,$K$2:$P$2,0))</f>
        <v>30</v>
      </c>
      <c r="X1419" s="76" cm="1">
        <f t="array" ref="X1419">INDEX($K:$P,ROW(),MATCH(X$3,$K$2:$P$2,0))</f>
        <v>30</v>
      </c>
      <c r="Y1419" s="76" cm="1">
        <f t="array" ref="Y1419">INDEX($K:$P,ROW(),MATCH(Y$3,$K$2:$P$2,0))</f>
        <v>30</v>
      </c>
      <c r="Z1419" s="76" cm="1">
        <f t="array" ref="Z1419">INDEX($K:$P,ROW(),MATCH(Z$3,$K$2:$P$2,0))</f>
        <v>30</v>
      </c>
      <c r="AA1419" s="76" cm="1">
        <f t="array" ref="AA1419">INDEX($K:$P,ROW(),MATCH(AA$3,$K$2:$P$2,0))</f>
        <v>30</v>
      </c>
      <c r="AB1419" s="76" cm="1">
        <f t="array" ref="AB1419">INDEX($K:$P,ROW(),MATCH(AB$3,$K$2:$P$2,0))</f>
        <v>30</v>
      </c>
      <c r="AC1419" s="76" cm="1">
        <f t="array" ref="AC1419">INDEX($K:$P,ROW(),MATCH(AC$3,$K$2:$P$2,0))</f>
        <v>30</v>
      </c>
      <c r="AD1419" s="76" cm="1">
        <f t="array" ref="AD1419">INDEX($K:$P,ROW(),MATCH(AD$3,$K$2:$P$2,0))</f>
        <v>30</v>
      </c>
      <c r="AE1419" s="76" cm="1">
        <f t="array" ref="AE1419">INDEX($K:$P,ROW(),MATCH(AE$3,$K$2:$P$2,0))</f>
        <v>30</v>
      </c>
      <c r="AF1419" s="76" cm="1">
        <f t="array" ref="AF1419">INDEX($K:$P,ROW(),MATCH(AF$3,$K$2:$P$2,0))</f>
        <v>30</v>
      </c>
      <c r="AG1419" s="76" cm="1">
        <f t="array" ref="AG1419">INDEX($K:$P,ROW(),MATCH(AG$3,$K$2:$P$2,0))</f>
        <v>30</v>
      </c>
      <c r="AH1419" s="76" cm="1">
        <f t="array" ref="AH1419">INDEX($K:$P,ROW(),MATCH(AH$3,$K$2:$P$2,0))</f>
        <v>30</v>
      </c>
      <c r="AI1419" s="76" cm="1">
        <f t="array" ref="AI1419">INDEX($K:$P,ROW(),MATCH(AI$3,$K$2:$P$2,0))</f>
        <v>30</v>
      </c>
      <c r="AJ1419" s="76" cm="1">
        <f t="array" ref="AJ1419">INDEX($K:$P,ROW(),MATCH(AJ$3,$K$2:$P$2,0))</f>
        <v>30</v>
      </c>
      <c r="AK1419" s="76" cm="1">
        <f t="array" ref="AK1419">INDEX($K:$P,ROW(),MATCH(AK$3,$K$2:$P$2,0))</f>
        <v>30</v>
      </c>
      <c r="AL1419" s="76" cm="1">
        <f t="array" ref="AL1419">INDEX($K:$P,ROW(),MATCH(AL$3,$K$2:$P$2,0))</f>
        <v>30</v>
      </c>
      <c r="AM1419" s="76" cm="1">
        <f t="array" ref="AM1419">INDEX($K:$P,ROW(),MATCH(AM$3,$K$2:$P$2,0))</f>
        <v>30</v>
      </c>
      <c r="AN1419" s="76" cm="1">
        <f t="array" ref="AN1419">INDEX($K:$P,ROW(),MATCH(AN$3,$K$2:$P$2,0))</f>
        <v>30</v>
      </c>
      <c r="AO1419" s="76" cm="1">
        <f t="array" ref="AO1419">INDEX($K:$P,ROW(),MATCH(AO$3,$K$2:$P$2,0))</f>
        <v>30</v>
      </c>
      <c r="AP1419" s="76" cm="1">
        <f t="array" ref="AP1419">INDEX($K:$P,ROW(),MATCH(AP$3,$K$2:$P$2,0))</f>
        <v>30</v>
      </c>
      <c r="AQ1419" s="76" cm="1">
        <f t="array" ref="AQ1419">INDEX($K:$P,ROW(),MATCH(AQ$3,$K$2:$P$2,0))</f>
        <v>30</v>
      </c>
      <c r="AR1419" s="76" cm="1">
        <f t="array" ref="AR1419">INDEX($K:$P,ROW(),MATCH(AR$3,$K$2:$P$2,0))</f>
        <v>30</v>
      </c>
      <c r="AS1419" s="76" cm="1">
        <f t="array" ref="AS1419">INDEX($K:$P,ROW(),MATCH(AS$3,$K$2:$P$2,0))</f>
        <v>30</v>
      </c>
      <c r="AT1419" s="76" cm="1">
        <f t="array" ref="AT1419">INDEX($K:$P,ROW(),MATCH(AT$3,$K$2:$P$2,0))</f>
        <v>30</v>
      </c>
      <c r="AU1419" s="76" cm="1">
        <f t="array" ref="AU1419">INDEX($K:$P,ROW(),MATCH(AU$3,$K$2:$P$2,0))</f>
        <v>30</v>
      </c>
      <c r="AV1419" s="76" cm="1">
        <f t="array" ref="AV1419">INDEX($K:$P,ROW(),MATCH(AV$3,$K$2:$P$2,0))</f>
        <v>30</v>
      </c>
      <c r="AW1419" s="76" cm="1">
        <f t="array" ref="AW1419">INDEX($K:$P,ROW(),MATCH(AW$3,$K$2:$P$2,0))</f>
        <v>30</v>
      </c>
      <c r="AX1419" s="76" cm="1">
        <f t="array" ref="AX1419">INDEX($K:$P,ROW(),MATCH(AX$3,$K$2:$P$2,0))</f>
        <v>30</v>
      </c>
      <c r="AY1419" s="76" cm="1">
        <f t="array" ref="AY1419">INDEX($K:$P,ROW(),MATCH(AY$3,$K$2:$P$2,0))</f>
        <v>30</v>
      </c>
      <c r="AZ1419" s="76" cm="1">
        <f t="array" ref="AZ1419">INDEX($K:$P,ROW(),MATCH(AZ$3,$K$2:$P$2,0))</f>
        <v>30</v>
      </c>
      <c r="BA1419" s="76" cm="1">
        <f t="array" ref="BA1419">INDEX($K:$P,ROW(),MATCH(BA$3,$K$2:$P$2,0))</f>
        <v>30</v>
      </c>
      <c r="BB1419" s="76" cm="1">
        <f t="array" ref="BB1419">INDEX($K:$P,ROW(),MATCH(BB$3,$K$2:$P$2,0))</f>
        <v>30</v>
      </c>
      <c r="BC1419" s="76" cm="1">
        <f t="array" ref="BC1419">INDEX($K:$P,ROW(),MATCH(BC$3,$K$2:$P$2,0))</f>
        <v>30</v>
      </c>
      <c r="BD1419" s="76" cm="1">
        <f t="array" ref="BD1419">INDEX($K:$P,ROW(),MATCH(BD$3,$K$2:$P$2,0))</f>
        <v>30</v>
      </c>
      <c r="BE1419" s="76" cm="1">
        <f t="array" ref="BE1419">INDEX($K:$P,ROW(),MATCH(BE$3,$K$2:$P$2,0))</f>
        <v>30</v>
      </c>
      <c r="BF1419" s="76" cm="1">
        <f t="array" ref="BF1419">INDEX($K:$P,ROW(),MATCH(BF$3,$K$2:$P$2,0))</f>
        <v>30</v>
      </c>
      <c r="BG1419" s="76" cm="1">
        <f t="array" ref="BG1419">INDEX($K:$P,ROW(),MATCH(BG$3,$K$2:$P$2,0))</f>
        <v>30</v>
      </c>
      <c r="BH1419" s="76" cm="1">
        <f t="array" ref="BH1419">INDEX($K:$P,ROW(),MATCH(BH$3,$K$2:$P$2,0))</f>
        <v>30</v>
      </c>
      <c r="BI1419" s="76" cm="1">
        <f t="array" ref="BI1419">INDEX($K:$P,ROW(),MATCH(BI$3,$K$2:$P$2,0))</f>
        <v>30</v>
      </c>
      <c r="BJ1419" s="76" cm="1">
        <f t="array" ref="BJ1419">INDEX($K:$P,ROW(),MATCH(BJ$3,$K$2:$P$2,0))</f>
        <v>30</v>
      </c>
      <c r="BK1419" s="76" cm="1">
        <f t="array" ref="BK1419">INDEX($K:$P,ROW(),MATCH(BK$3,$K$2:$P$2,0))</f>
        <v>30</v>
      </c>
      <c r="BL1419" s="76" cm="1">
        <f t="array" ref="BL1419">INDEX($K:$P,ROW(),MATCH(BL$3,$K$2:$P$2,0))</f>
        <v>30</v>
      </c>
      <c r="BM1419" s="76" cm="1">
        <f t="array" ref="BM1419">INDEX($K:$P,ROW(),MATCH(BM$3,$K$2:$P$2,0))</f>
        <v>30</v>
      </c>
      <c r="BN1419" s="76" cm="1">
        <f t="array" ref="BN1419">INDEX($K:$P,ROW(),MATCH(BN$3,$K$2:$P$2,0))</f>
        <v>30</v>
      </c>
      <c r="BO1419" s="76" cm="1">
        <f t="array" ref="BO1419">INDEX($K:$P,ROW(),MATCH(BO$3,$K$2:$P$2,0))</f>
        <v>30</v>
      </c>
      <c r="BP1419" s="76" cm="1">
        <f t="array" ref="BP1419">INDEX($K:$P,ROW(),MATCH(BP$3,$K$2:$P$2,0))</f>
        <v>30</v>
      </c>
      <c r="BQ1419" s="76" cm="1">
        <f t="array" ref="BQ1419">INDEX($K:$P,ROW(),MATCH(BQ$3,$K$2:$P$2,0))</f>
        <v>30</v>
      </c>
      <c r="BR1419" s="76" cm="1">
        <f t="array" ref="BR1419">INDEX($K:$P,ROW(),MATCH(BR$3,$K$2:$P$2,0))</f>
        <v>30</v>
      </c>
      <c r="BS1419" s="76" cm="1">
        <f t="array" ref="BS1419">INDEX($K:$P,ROW(),MATCH(BS$3,$K$2:$P$2,0))</f>
        <v>30</v>
      </c>
      <c r="BT1419" s="76" cm="1">
        <f t="array" ref="BT1419">INDEX($K:$P,ROW(),MATCH(BT$3,$K$2:$P$2,0))</f>
        <v>30</v>
      </c>
      <c r="BU1419" s="76" cm="1">
        <f t="array" ref="BU1419">INDEX($K:$P,ROW(),MATCH(BU$3,$K$2:$P$2,0))</f>
        <v>30</v>
      </c>
      <c r="BV1419" s="76" cm="1">
        <f t="array" ref="BV1419">INDEX($K:$P,ROW(),MATCH(BV$3,$K$2:$P$2,0))</f>
        <v>30</v>
      </c>
      <c r="BW1419" s="76" cm="1">
        <f t="array" ref="BW1419">INDEX($K:$P,ROW(),MATCH(BW$3,$K$2:$P$2,0))</f>
        <v>30</v>
      </c>
      <c r="BX1419" s="76" cm="1">
        <f t="array" ref="BX1419">INDEX($K:$P,ROW(),MATCH(BX$3,$K$2:$P$2,0))</f>
        <v>30</v>
      </c>
      <c r="BY1419" s="76" cm="1">
        <f t="array" ref="BY1419">INDEX($K:$P,ROW(),MATCH(BY$3,$K$2:$P$2,0))</f>
        <v>30</v>
      </c>
      <c r="BZ1419" s="76" cm="1">
        <f t="array" ref="BZ1419">INDEX($K:$P,ROW(),MATCH(BZ$3,$K$2:$P$2,0))</f>
        <v>30</v>
      </c>
      <c r="CA1419" s="76" cm="1">
        <f t="array" ref="CA1419">INDEX($K:$P,ROW(),MATCH(CA$3,$K$2:$P$2,0))</f>
        <v>30</v>
      </c>
      <c r="CB1419" s="76" cm="1">
        <f t="array" ref="CB1419">INDEX($K:$P,ROW(),MATCH(CB$3,$K$2:$P$2,0))</f>
        <v>30</v>
      </c>
      <c r="CC1419" s="76" cm="1">
        <f t="array" ref="CC1419">INDEX($K:$P,ROW(),MATCH(CC$3,$K$2:$P$2,0))</f>
        <v>30</v>
      </c>
      <c r="CD1419" s="76" cm="1">
        <f t="array" ref="CD1419">INDEX($K:$P,ROW(),MATCH(CD$3,$K$2:$P$2,0))</f>
        <v>30</v>
      </c>
      <c r="CE1419" s="76" cm="1">
        <f t="array" ref="CE1419">INDEX($K:$P,ROW(),MATCH(CE$3,$K$2:$P$2,0))</f>
        <v>30</v>
      </c>
      <c r="CF1419" s="76" cm="1">
        <f t="array" ref="CF1419">INDEX($K:$P,ROW(),MATCH(CF$3,$K$2:$P$2,0))</f>
        <v>30</v>
      </c>
      <c r="CG1419" s="76" cm="1">
        <f t="array" ref="CG1419">INDEX($K:$P,ROW(),MATCH(CG$3,$K$2:$P$2,0))</f>
        <v>30</v>
      </c>
      <c r="CH1419" s="76" cm="1">
        <f t="array" ref="CH1419">INDEX($K:$P,ROW(),MATCH(CH$3,$K$2:$P$2,0))</f>
        <v>30</v>
      </c>
      <c r="CI1419" s="76" cm="1">
        <f t="array" ref="CI1419">INDEX($K:$P,ROW(),MATCH(CI$3,$K$2:$P$2,0))</f>
        <v>30</v>
      </c>
      <c r="CJ1419" s="76" cm="1">
        <f t="array" ref="CJ1419">INDEX($K:$P,ROW(),MATCH(CJ$3,$K$2:$P$2,0))</f>
        <v>30</v>
      </c>
      <c r="CK1419" s="76" cm="1">
        <f t="array" ref="CK1419">INDEX($K:$P,ROW(),MATCH(CK$3,$K$2:$P$2,0))</f>
        <v>30</v>
      </c>
      <c r="CL1419" s="76" cm="1">
        <f t="array" ref="CL1419">INDEX($K:$P,ROW(),MATCH(CL$3,$K$2:$P$2,0))</f>
        <v>30</v>
      </c>
      <c r="CN1419" s="60"/>
      <c r="CO1419" s="76" t="e" cm="1">
        <f t="array" ref="CO1419">INDEX($K:$P,ROW(),MATCH(CO$3,$K$2:$P$2,0))</f>
        <v>#N/A</v>
      </c>
      <c r="CP1419" s="76" t="e" cm="1">
        <f t="array" ref="CP1419">INDEX($K:$P,ROW(),MATCH(CP$3,$K$2:$P$2,0))</f>
        <v>#N/A</v>
      </c>
      <c r="CQ1419" s="76" t="e" cm="1">
        <f t="array" ref="CQ1419">INDEX($K:$P,ROW(),MATCH(CQ$3,$K$2:$P$2,0))</f>
        <v>#N/A</v>
      </c>
      <c r="CR1419" s="76" t="e" cm="1">
        <f t="array" ref="CR1419">INDEX($K:$P,ROW(),MATCH(CR$3,$K$2:$P$2,0))</f>
        <v>#N/A</v>
      </c>
      <c r="CS1419" s="76" t="e" cm="1">
        <f t="array" ref="CS1419">INDEX($K:$P,ROW(),MATCH(CS$3,$K$2:$P$2,0))</f>
        <v>#N/A</v>
      </c>
      <c r="CT1419" s="76" t="e" cm="1">
        <f t="array" ref="CT1419">INDEX($K:$P,ROW(),MATCH(CT$3,$K$2:$P$2,0))</f>
        <v>#N/A</v>
      </c>
      <c r="CU1419" s="76" t="e" cm="1">
        <f t="array" ref="CU1419">INDEX($K:$P,ROW(),MATCH(CU$3,$K$2:$P$2,0))</f>
        <v>#N/A</v>
      </c>
      <c r="CV1419" s="76" t="e" cm="1">
        <f t="array" ref="CV1419">INDEX($K:$P,ROW(),MATCH(CV$3,$K$2:$P$2,0))</f>
        <v>#N/A</v>
      </c>
      <c r="CW1419" s="76" t="e" cm="1">
        <f t="array" ref="CW1419">INDEX($K:$P,ROW(),MATCH(CW$3,$K$2:$P$2,0))</f>
        <v>#N/A</v>
      </c>
      <c r="CX1419" s="76" t="e" cm="1">
        <f t="array" ref="CX1419">INDEX($K:$P,ROW(),MATCH(CX$3,$K$2:$P$2,0))</f>
        <v>#N/A</v>
      </c>
      <c r="CY1419" s="76" t="e" cm="1">
        <f t="array" ref="CY1419">INDEX($K:$P,ROW(),MATCH(CY$3,$K$2:$P$2,0))</f>
        <v>#N/A</v>
      </c>
      <c r="CZ1419" s="76" t="e" cm="1">
        <f t="array" ref="CZ1419">INDEX($K:$P,ROW(),MATCH(CZ$3,$K$2:$P$2,0))</f>
        <v>#N/A</v>
      </c>
      <c r="DA1419" s="76" t="e" cm="1">
        <f t="array" ref="DA1419">INDEX($K:$P,ROW(),MATCH(DA$3,$K$2:$P$2,0))</f>
        <v>#N/A</v>
      </c>
      <c r="DB1419" s="76" t="e" cm="1">
        <f t="array" ref="DB1419">INDEX($K:$P,ROW(),MATCH(DB$3,$K$2:$P$2,0))</f>
        <v>#N/A</v>
      </c>
      <c r="DC1419" s="76" t="e" cm="1">
        <f t="array" ref="DC1419">INDEX($K:$P,ROW(),MATCH(DC$3,$K$2:$P$2,0))</f>
        <v>#N/A</v>
      </c>
      <c r="DD1419" s="76" t="e" cm="1">
        <f t="array" ref="DD1419">INDEX($K:$P,ROW(),MATCH(DD$3,$K$2:$P$2,0))</f>
        <v>#N/A</v>
      </c>
      <c r="DE1419" s="76" t="e" cm="1">
        <f t="array" ref="DE1419">INDEX($K:$P,ROW(),MATCH(DE$3,$K$2:$P$2,0))</f>
        <v>#N/A</v>
      </c>
      <c r="DF1419" s="76" t="e" cm="1">
        <f t="array" ref="DF1419">INDEX($K:$P,ROW(),MATCH(DF$3,$K$2:$P$2,0))</f>
        <v>#N/A</v>
      </c>
      <c r="DG1419" s="76" t="e" cm="1">
        <f t="array" ref="DG1419">INDEX($K:$P,ROW(),MATCH(DG$3,$K$2:$P$2,0))</f>
        <v>#N/A</v>
      </c>
      <c r="DH1419" s="76" t="e" cm="1">
        <f t="array" ref="DH1419">INDEX($K:$P,ROW(),MATCH(DH$3,$K$2:$P$2,0))</f>
        <v>#N/A</v>
      </c>
      <c r="DI1419" s="76" t="e" cm="1">
        <f t="array" ref="DI1419">INDEX($K:$P,ROW(),MATCH(DI$3,$K$2:$P$2,0))</f>
        <v>#N/A</v>
      </c>
      <c r="DJ1419" s="76" t="e" cm="1">
        <f t="array" ref="DJ1419">INDEX($K:$P,ROW(),MATCH(DJ$3,$K$2:$P$2,0))</f>
        <v>#N/A</v>
      </c>
      <c r="DK1419" s="76" t="e" cm="1">
        <f t="array" ref="DK1419">INDEX($K:$P,ROW(),MATCH(DK$3,$K$2:$P$2,0))</f>
        <v>#N/A</v>
      </c>
      <c r="DL1419" s="76" t="e" cm="1">
        <f t="array" ref="DL1419">INDEX($K:$P,ROW(),MATCH(DL$3,$K$2:$P$2,0))</f>
        <v>#N/A</v>
      </c>
    </row>
    <row r="1420" spans="1:116" x14ac:dyDescent="0.4">
      <c r="C1420" t="s">
        <v>232</v>
      </c>
      <c r="D1420" t="s">
        <v>776</v>
      </c>
      <c r="E1420" s="8" t="str">
        <f t="shared" si="1902"/>
        <v>1420 UEREV - S</v>
      </c>
      <c r="G1420" s="126" t="str">
        <f>"Unearned revenue - "&amp;G1424</f>
        <v>Unearned revenue - (Primary label)</v>
      </c>
      <c r="H1420" s="27"/>
      <c r="I1420" s="78"/>
      <c r="J1420" s="78"/>
      <c r="K1420" s="118">
        <f ca="1">SUMIF($4:$4,K$2,1420:1420)</f>
        <v>821.91780821917803</v>
      </c>
      <c r="L1420" s="118">
        <f ca="1">SUMIF($4:$4,L$2,1420:1420)</f>
        <v>821.91780821917803</v>
      </c>
      <c r="M1420" s="118">
        <f t="shared" ref="M1420:Q1420" ca="1" si="1903">SUMIF($4:$4,M$2,1420:1420)</f>
        <v>821.91780821917803</v>
      </c>
      <c r="N1420" s="118">
        <f t="shared" ca="1" si="1903"/>
        <v>821.91780821917803</v>
      </c>
      <c r="O1420" s="118">
        <f t="shared" ca="1" si="1903"/>
        <v>821.91780821917803</v>
      </c>
      <c r="P1420" s="118">
        <f t="shared" ca="1" si="1903"/>
        <v>821.91780821917803</v>
      </c>
      <c r="R1420" s="33"/>
      <c r="S1420" s="148" cm="1">
        <f t="array" aca="1" ref="S1420" ca="1">MIN(S1419/365*INDIRECT(S1411),R1420+INDIRECT(S1411))</f>
        <v>821.91780821917803</v>
      </c>
      <c r="T1420" s="148" cm="1">
        <f t="array" aca="1" ref="T1420" ca="1">MIN(T1419/365*INDIRECT(T1411),S1420+INDIRECT(T1411))</f>
        <v>821.91780821917803</v>
      </c>
      <c r="U1420" s="148" cm="1">
        <f t="array" aca="1" ref="U1420" ca="1">MIN(U1419/365*INDIRECT(U1411),T1420+INDIRECT(U1411))</f>
        <v>821.91780821917803</v>
      </c>
      <c r="V1420" s="148" cm="1">
        <f t="array" aca="1" ref="V1420" ca="1">MIN(V1419/365*INDIRECT(V1411),U1420+INDIRECT(V1411))</f>
        <v>821.91780821917803</v>
      </c>
      <c r="W1420" s="148" cm="1">
        <f t="array" aca="1" ref="W1420" ca="1">MIN(W1419/365*INDIRECT(W1411),V1420+INDIRECT(W1411))</f>
        <v>821.91780821917803</v>
      </c>
      <c r="X1420" s="148" cm="1">
        <f t="array" aca="1" ref="X1420" ca="1">MIN(X1419/365*INDIRECT(X1411),W1420+INDIRECT(X1411))</f>
        <v>821.91780821917803</v>
      </c>
      <c r="Y1420" s="148" cm="1">
        <f t="array" aca="1" ref="Y1420" ca="1">MIN(Y1419/365*INDIRECT(Y1411),X1420+INDIRECT(Y1411))</f>
        <v>821.91780821917803</v>
      </c>
      <c r="Z1420" s="148" cm="1">
        <f t="array" aca="1" ref="Z1420" ca="1">MIN(Z1419/365*INDIRECT(Z1411),Y1420+INDIRECT(Z1411))</f>
        <v>821.91780821917803</v>
      </c>
      <c r="AA1420" s="148" cm="1">
        <f t="array" aca="1" ref="AA1420" ca="1">MIN(AA1419/365*INDIRECT(AA1411),Z1420+INDIRECT(AA1411))</f>
        <v>821.91780821917803</v>
      </c>
      <c r="AB1420" s="148" cm="1">
        <f t="array" aca="1" ref="AB1420" ca="1">MIN(AB1419/365*INDIRECT(AB1411),AA1420+INDIRECT(AB1411))</f>
        <v>821.91780821917803</v>
      </c>
      <c r="AC1420" s="148" cm="1">
        <f t="array" aca="1" ref="AC1420" ca="1">MIN(AC1419/365*INDIRECT(AC1411),AB1420+INDIRECT(AC1411))</f>
        <v>821.91780821917803</v>
      </c>
      <c r="AD1420" s="148" cm="1">
        <f t="array" aca="1" ref="AD1420" ca="1">MIN(AD1419/365*INDIRECT(AD1411),AC1420+INDIRECT(AD1411))</f>
        <v>821.91780821917803</v>
      </c>
      <c r="AE1420" s="148" cm="1">
        <f t="array" aca="1" ref="AE1420" ca="1">MIN(AE1419/365*INDIRECT(AE1411),AD1420+INDIRECT(AE1411))</f>
        <v>821.91780821917803</v>
      </c>
      <c r="AF1420" s="148" cm="1">
        <f t="array" aca="1" ref="AF1420" ca="1">MIN(AF1419/365*INDIRECT(AF1411),AE1420+INDIRECT(AF1411))</f>
        <v>821.91780821917803</v>
      </c>
      <c r="AG1420" s="148" cm="1">
        <f t="array" aca="1" ref="AG1420" ca="1">MIN(AG1419/365*INDIRECT(AG1411),AF1420+INDIRECT(AG1411))</f>
        <v>821.91780821917803</v>
      </c>
      <c r="AH1420" s="148" cm="1">
        <f t="array" aca="1" ref="AH1420" ca="1">MIN(AH1419/365*INDIRECT(AH1411),AG1420+INDIRECT(AH1411))</f>
        <v>821.91780821917803</v>
      </c>
      <c r="AI1420" s="148" cm="1">
        <f t="array" aca="1" ref="AI1420" ca="1">MIN(AI1419/365*INDIRECT(AI1411),AH1420+INDIRECT(AI1411))</f>
        <v>821.91780821917803</v>
      </c>
      <c r="AJ1420" s="148" cm="1">
        <f t="array" aca="1" ref="AJ1420" ca="1">MIN(AJ1419/365*INDIRECT(AJ1411),AI1420+INDIRECT(AJ1411))</f>
        <v>821.91780821917803</v>
      </c>
      <c r="AK1420" s="148" cm="1">
        <f t="array" aca="1" ref="AK1420" ca="1">MIN(AK1419/365*INDIRECT(AK1411),AJ1420+INDIRECT(AK1411))</f>
        <v>821.91780821917803</v>
      </c>
      <c r="AL1420" s="148" cm="1">
        <f t="array" aca="1" ref="AL1420" ca="1">MIN(AL1419/365*INDIRECT(AL1411),AK1420+INDIRECT(AL1411))</f>
        <v>821.91780821917803</v>
      </c>
      <c r="AM1420" s="148" cm="1">
        <f t="array" aca="1" ref="AM1420" ca="1">MIN(AM1419/365*INDIRECT(AM1411),AL1420+INDIRECT(AM1411))</f>
        <v>821.91780821917803</v>
      </c>
      <c r="AN1420" s="148" cm="1">
        <f t="array" aca="1" ref="AN1420" ca="1">MIN(AN1419/365*INDIRECT(AN1411),AM1420+INDIRECT(AN1411))</f>
        <v>821.91780821917803</v>
      </c>
      <c r="AO1420" s="148" cm="1">
        <f t="array" aca="1" ref="AO1420" ca="1">MIN(AO1419/365*INDIRECT(AO1411),AN1420+INDIRECT(AO1411))</f>
        <v>821.91780821917803</v>
      </c>
      <c r="AP1420" s="148" cm="1">
        <f t="array" aca="1" ref="AP1420" ca="1">MIN(AP1419/365*INDIRECT(AP1411),AO1420+INDIRECT(AP1411))</f>
        <v>821.91780821917803</v>
      </c>
      <c r="AQ1420" s="148" cm="1">
        <f t="array" aca="1" ref="AQ1420" ca="1">MIN(AQ1419/365*INDIRECT(AQ1411),AP1420+INDIRECT(AQ1411))</f>
        <v>821.91780821917803</v>
      </c>
      <c r="AR1420" s="148" cm="1">
        <f t="array" aca="1" ref="AR1420" ca="1">MIN(AR1419/365*INDIRECT(AR1411),AQ1420+INDIRECT(AR1411))</f>
        <v>821.91780821917803</v>
      </c>
      <c r="AS1420" s="148" cm="1">
        <f t="array" aca="1" ref="AS1420" ca="1">MIN(AS1419/365*INDIRECT(AS1411),AR1420+INDIRECT(AS1411))</f>
        <v>821.91780821917803</v>
      </c>
      <c r="AT1420" s="148" cm="1">
        <f t="array" aca="1" ref="AT1420" ca="1">MIN(AT1419/365*INDIRECT(AT1411),AS1420+INDIRECT(AT1411))</f>
        <v>821.91780821917803</v>
      </c>
      <c r="AU1420" s="148" cm="1">
        <f t="array" aca="1" ref="AU1420" ca="1">MIN(AU1419/365*INDIRECT(AU1411),AT1420+INDIRECT(AU1411))</f>
        <v>821.91780821917803</v>
      </c>
      <c r="AV1420" s="148" cm="1">
        <f t="array" aca="1" ref="AV1420" ca="1">MIN(AV1419/365*INDIRECT(AV1411),AU1420+INDIRECT(AV1411))</f>
        <v>821.91780821917803</v>
      </c>
      <c r="AW1420" s="148" cm="1">
        <f t="array" aca="1" ref="AW1420" ca="1">MIN(AW1419/365*INDIRECT(AW1411),AV1420+INDIRECT(AW1411))</f>
        <v>821.91780821917803</v>
      </c>
      <c r="AX1420" s="148" cm="1">
        <f t="array" aca="1" ref="AX1420" ca="1">MIN(AX1419/365*INDIRECT(AX1411),AW1420+INDIRECT(AX1411))</f>
        <v>821.91780821917803</v>
      </c>
      <c r="AY1420" s="148" cm="1">
        <f t="array" aca="1" ref="AY1420" ca="1">MIN(AY1419/365*INDIRECT(AY1411),AX1420+INDIRECT(AY1411))</f>
        <v>821.91780821917803</v>
      </c>
      <c r="AZ1420" s="148" cm="1">
        <f t="array" aca="1" ref="AZ1420" ca="1">MIN(AZ1419/365*INDIRECT(AZ1411),AY1420+INDIRECT(AZ1411))</f>
        <v>821.91780821917803</v>
      </c>
      <c r="BA1420" s="148" cm="1">
        <f t="array" aca="1" ref="BA1420" ca="1">MIN(BA1419/365*INDIRECT(BA1411),AZ1420+INDIRECT(BA1411))</f>
        <v>821.91780821917803</v>
      </c>
      <c r="BB1420" s="148" cm="1">
        <f t="array" aca="1" ref="BB1420" ca="1">MIN(BB1419/365*INDIRECT(BB1411),BA1420+INDIRECT(BB1411))</f>
        <v>821.91780821917803</v>
      </c>
      <c r="BC1420" s="148" cm="1">
        <f t="array" aca="1" ref="BC1420" ca="1">MIN(BC1419/365*INDIRECT(BC1411),BB1420+INDIRECT(BC1411))</f>
        <v>821.91780821917803</v>
      </c>
      <c r="BD1420" s="148" cm="1">
        <f t="array" aca="1" ref="BD1420" ca="1">MIN(BD1419/365*INDIRECT(BD1411),BC1420+INDIRECT(BD1411))</f>
        <v>821.91780821917803</v>
      </c>
      <c r="BE1420" s="148" cm="1">
        <f t="array" aca="1" ref="BE1420" ca="1">MIN(BE1419/365*INDIRECT(BE1411),BD1420+INDIRECT(BE1411))</f>
        <v>821.91780821917803</v>
      </c>
      <c r="BF1420" s="148" cm="1">
        <f t="array" aca="1" ref="BF1420" ca="1">MIN(BF1419/365*INDIRECT(BF1411),BE1420+INDIRECT(BF1411))</f>
        <v>821.91780821917803</v>
      </c>
      <c r="BG1420" s="148" cm="1">
        <f t="array" aca="1" ref="BG1420" ca="1">MIN(BG1419/365*INDIRECT(BG1411),BF1420+INDIRECT(BG1411))</f>
        <v>821.91780821917803</v>
      </c>
      <c r="BH1420" s="148" cm="1">
        <f t="array" aca="1" ref="BH1420" ca="1">MIN(BH1419/365*INDIRECT(BH1411),BG1420+INDIRECT(BH1411))</f>
        <v>821.91780821917803</v>
      </c>
      <c r="BI1420" s="148" cm="1">
        <f t="array" aca="1" ref="BI1420" ca="1">MIN(BI1419/365*INDIRECT(BI1411),BH1420+INDIRECT(BI1411))</f>
        <v>821.91780821917803</v>
      </c>
      <c r="BJ1420" s="148" cm="1">
        <f t="array" aca="1" ref="BJ1420" ca="1">MIN(BJ1419/365*INDIRECT(BJ1411),BI1420+INDIRECT(BJ1411))</f>
        <v>821.91780821917803</v>
      </c>
      <c r="BK1420" s="148" cm="1">
        <f t="array" aca="1" ref="BK1420" ca="1">MIN(BK1419/365*INDIRECT(BK1411),BJ1420+INDIRECT(BK1411))</f>
        <v>821.91780821917803</v>
      </c>
      <c r="BL1420" s="148" cm="1">
        <f t="array" aca="1" ref="BL1420" ca="1">MIN(BL1419/365*INDIRECT(BL1411),BK1420+INDIRECT(BL1411))</f>
        <v>821.91780821917803</v>
      </c>
      <c r="BM1420" s="148" cm="1">
        <f t="array" aca="1" ref="BM1420" ca="1">MIN(BM1419/365*INDIRECT(BM1411),BL1420+INDIRECT(BM1411))</f>
        <v>821.91780821917803</v>
      </c>
      <c r="BN1420" s="148" cm="1">
        <f t="array" aca="1" ref="BN1420" ca="1">MIN(BN1419/365*INDIRECT(BN1411),BM1420+INDIRECT(BN1411))</f>
        <v>821.91780821917803</v>
      </c>
      <c r="BO1420" s="148" cm="1">
        <f t="array" aca="1" ref="BO1420" ca="1">MIN(BO1419/365*INDIRECT(BO1411),BN1420+INDIRECT(BO1411))</f>
        <v>821.91780821917803</v>
      </c>
      <c r="BP1420" s="148" cm="1">
        <f t="array" aca="1" ref="BP1420" ca="1">MIN(BP1419/365*INDIRECT(BP1411),BO1420+INDIRECT(BP1411))</f>
        <v>821.91780821917803</v>
      </c>
      <c r="BQ1420" s="148" cm="1">
        <f t="array" aca="1" ref="BQ1420" ca="1">MIN(BQ1419/365*INDIRECT(BQ1411),BP1420+INDIRECT(BQ1411))</f>
        <v>821.91780821917803</v>
      </c>
      <c r="BR1420" s="148" cm="1">
        <f t="array" aca="1" ref="BR1420" ca="1">MIN(BR1419/365*INDIRECT(BR1411),BQ1420+INDIRECT(BR1411))</f>
        <v>821.91780821917803</v>
      </c>
      <c r="BS1420" s="148" cm="1">
        <f t="array" aca="1" ref="BS1420" ca="1">MIN(BS1419/365*INDIRECT(BS1411),BR1420+INDIRECT(BS1411))</f>
        <v>821.91780821917803</v>
      </c>
      <c r="BT1420" s="148" cm="1">
        <f t="array" aca="1" ref="BT1420" ca="1">MIN(BT1419/365*INDIRECT(BT1411),BS1420+INDIRECT(BT1411))</f>
        <v>821.91780821917803</v>
      </c>
      <c r="BU1420" s="148" cm="1">
        <f t="array" aca="1" ref="BU1420" ca="1">MIN(BU1419/365*INDIRECT(BU1411),BT1420+INDIRECT(BU1411))</f>
        <v>821.91780821917803</v>
      </c>
      <c r="BV1420" s="148" cm="1">
        <f t="array" aca="1" ref="BV1420" ca="1">MIN(BV1419/365*INDIRECT(BV1411),BU1420+INDIRECT(BV1411))</f>
        <v>821.91780821917803</v>
      </c>
      <c r="BW1420" s="148" cm="1">
        <f t="array" aca="1" ref="BW1420" ca="1">MIN(BW1419/365*INDIRECT(BW1411),BV1420+INDIRECT(BW1411))</f>
        <v>821.91780821917803</v>
      </c>
      <c r="BX1420" s="148" cm="1">
        <f t="array" aca="1" ref="BX1420" ca="1">MIN(BX1419/365*INDIRECT(BX1411),BW1420+INDIRECT(BX1411))</f>
        <v>821.91780821917803</v>
      </c>
      <c r="BY1420" s="148" cm="1">
        <f t="array" aca="1" ref="BY1420" ca="1">MIN(BY1419/365*INDIRECT(BY1411),BX1420+INDIRECT(BY1411))</f>
        <v>821.91780821917803</v>
      </c>
      <c r="BZ1420" s="148" cm="1">
        <f t="array" aca="1" ref="BZ1420" ca="1">MIN(BZ1419/365*INDIRECT(BZ1411),BY1420+INDIRECT(BZ1411))</f>
        <v>821.91780821917803</v>
      </c>
      <c r="CA1420" s="148" cm="1">
        <f t="array" aca="1" ref="CA1420" ca="1">MIN(CA1419/365*INDIRECT(CA1411),BZ1420+INDIRECT(CA1411))</f>
        <v>821.91780821917803</v>
      </c>
      <c r="CB1420" s="148" cm="1">
        <f t="array" aca="1" ref="CB1420" ca="1">MIN(CB1419/365*INDIRECT(CB1411),CA1420+INDIRECT(CB1411))</f>
        <v>821.91780821917803</v>
      </c>
      <c r="CC1420" s="148" cm="1">
        <f t="array" aca="1" ref="CC1420" ca="1">MIN(CC1419/365*INDIRECT(CC1411),CB1420+INDIRECT(CC1411))</f>
        <v>821.91780821917803</v>
      </c>
      <c r="CD1420" s="148" cm="1">
        <f t="array" aca="1" ref="CD1420" ca="1">MIN(CD1419/365*INDIRECT(CD1411),CC1420+INDIRECT(CD1411))</f>
        <v>821.91780821917803</v>
      </c>
      <c r="CE1420" s="148" cm="1">
        <f t="array" aca="1" ref="CE1420" ca="1">MIN(CE1419/365*INDIRECT(CE1411),CD1420+INDIRECT(CE1411))</f>
        <v>821.91780821917803</v>
      </c>
      <c r="CF1420" s="148" cm="1">
        <f t="array" aca="1" ref="CF1420" ca="1">MIN(CF1419/365*INDIRECT(CF1411),CE1420+INDIRECT(CF1411))</f>
        <v>821.91780821917803</v>
      </c>
      <c r="CG1420" s="148" cm="1">
        <f t="array" aca="1" ref="CG1420" ca="1">MIN(CG1419/365*INDIRECT(CG1411),CF1420+INDIRECT(CG1411))</f>
        <v>821.91780821917803</v>
      </c>
      <c r="CH1420" s="148" cm="1">
        <f t="array" aca="1" ref="CH1420" ca="1">MIN(CH1419/365*INDIRECT(CH1411),CG1420+INDIRECT(CH1411))</f>
        <v>821.91780821917803</v>
      </c>
      <c r="CI1420" s="148" cm="1">
        <f t="array" aca="1" ref="CI1420" ca="1">MIN(CI1419/365*INDIRECT(CI1411),CH1420+INDIRECT(CI1411))</f>
        <v>821.91780821917803</v>
      </c>
      <c r="CJ1420" s="148" cm="1">
        <f t="array" aca="1" ref="CJ1420" ca="1">MIN(CJ1419/365*INDIRECT(CJ1411),CI1420+INDIRECT(CJ1411))</f>
        <v>821.91780821917803</v>
      </c>
      <c r="CK1420" s="148" cm="1">
        <f t="array" aca="1" ref="CK1420" ca="1">MIN(CK1419/365*INDIRECT(CK1411),CJ1420+INDIRECT(CK1411))</f>
        <v>821.91780821917803</v>
      </c>
      <c r="CL1420" s="148" cm="1">
        <f t="array" aca="1" ref="CL1420" ca="1">MIN(CL1419/365*INDIRECT(CL1411),CK1420+INDIRECT(CL1411))</f>
        <v>821.91780821917803</v>
      </c>
      <c r="CN1420" s="78"/>
      <c r="CO1420" s="148" t="e" cm="1">
        <f t="array" aca="1" ref="CO1420" ca="1">MIN(CO1419/365*INDIRECT(CO1411),CN1420+INDIRECT(CO1411))</f>
        <v>#N/A</v>
      </c>
      <c r="CP1420" s="148" t="e" cm="1">
        <f t="array" aca="1" ref="CP1420" ca="1">MIN(CP1419/365*INDIRECT(CP1411),CO1420+INDIRECT(CP1411))</f>
        <v>#N/A</v>
      </c>
      <c r="CQ1420" s="148" t="e" cm="1">
        <f t="array" aca="1" ref="CQ1420" ca="1">MIN(CQ1419/365*INDIRECT(CQ1411),CP1420+INDIRECT(CQ1411))</f>
        <v>#N/A</v>
      </c>
      <c r="CR1420" s="148" t="e" cm="1">
        <f t="array" aca="1" ref="CR1420" ca="1">MIN(CR1419/365*INDIRECT(CR1411),CQ1420+INDIRECT(CR1411))</f>
        <v>#N/A</v>
      </c>
      <c r="CS1420" s="148" t="e" cm="1">
        <f t="array" aca="1" ref="CS1420" ca="1">MIN(CS1419/365*INDIRECT(CS1411),CR1420+INDIRECT(CS1411))</f>
        <v>#N/A</v>
      </c>
      <c r="CT1420" s="148" t="e" cm="1">
        <f t="array" aca="1" ref="CT1420" ca="1">MIN(CT1419/365*INDIRECT(CT1411),CS1420+INDIRECT(CT1411))</f>
        <v>#N/A</v>
      </c>
      <c r="CU1420" s="148" t="e" cm="1">
        <f t="array" aca="1" ref="CU1420" ca="1">MIN(CU1419/365*INDIRECT(CU1411),CT1420+INDIRECT(CU1411))</f>
        <v>#N/A</v>
      </c>
      <c r="CV1420" s="148" t="e" cm="1">
        <f t="array" aca="1" ref="CV1420" ca="1">MIN(CV1419/365*INDIRECT(CV1411),CU1420+INDIRECT(CV1411))</f>
        <v>#N/A</v>
      </c>
      <c r="CW1420" s="148" t="e" cm="1">
        <f t="array" aca="1" ref="CW1420" ca="1">MIN(CW1419/365*INDIRECT(CW1411),CV1420+INDIRECT(CW1411))</f>
        <v>#N/A</v>
      </c>
      <c r="CX1420" s="148" t="e" cm="1">
        <f t="array" aca="1" ref="CX1420" ca="1">MIN(CX1419/365*INDIRECT(CX1411),CW1420+INDIRECT(CX1411))</f>
        <v>#N/A</v>
      </c>
      <c r="CY1420" s="148" t="e" cm="1">
        <f t="array" aca="1" ref="CY1420" ca="1">MIN(CY1419/365*INDIRECT(CY1411),CX1420+INDIRECT(CY1411))</f>
        <v>#N/A</v>
      </c>
      <c r="CZ1420" s="148" t="e" cm="1">
        <f t="array" aca="1" ref="CZ1420" ca="1">MIN(CZ1419/365*INDIRECT(CZ1411),CY1420+INDIRECT(CZ1411))</f>
        <v>#N/A</v>
      </c>
      <c r="DA1420" s="148" t="e" cm="1">
        <f t="array" aca="1" ref="DA1420" ca="1">MIN(DA1419/365*INDIRECT(DA1411),CZ1420+INDIRECT(DA1411))</f>
        <v>#N/A</v>
      </c>
      <c r="DB1420" s="148" t="e" cm="1">
        <f t="array" aca="1" ref="DB1420" ca="1">MIN(DB1419/365*INDIRECT(DB1411),DA1420+INDIRECT(DB1411))</f>
        <v>#N/A</v>
      </c>
      <c r="DC1420" s="148" t="e" cm="1">
        <f t="array" aca="1" ref="DC1420" ca="1">MIN(DC1419/365*INDIRECT(DC1411),DB1420+INDIRECT(DC1411))</f>
        <v>#N/A</v>
      </c>
      <c r="DD1420" s="148" t="e" cm="1">
        <f t="array" aca="1" ref="DD1420" ca="1">MIN(DD1419/365*INDIRECT(DD1411),DC1420+INDIRECT(DD1411))</f>
        <v>#N/A</v>
      </c>
      <c r="DE1420" s="148" t="e" cm="1">
        <f t="array" aca="1" ref="DE1420" ca="1">MIN(DE1419/365*INDIRECT(DE1411),DD1420+INDIRECT(DE1411))</f>
        <v>#N/A</v>
      </c>
      <c r="DF1420" s="148" t="e" cm="1">
        <f t="array" aca="1" ref="DF1420" ca="1">MIN(DF1419/365*INDIRECT(DF1411),DE1420+INDIRECT(DF1411))</f>
        <v>#N/A</v>
      </c>
      <c r="DG1420" s="148" t="e" cm="1">
        <f t="array" aca="1" ref="DG1420" ca="1">MIN(DG1419/365*INDIRECT(DG1411),DF1420+INDIRECT(DG1411))</f>
        <v>#N/A</v>
      </c>
      <c r="DH1420" s="148" t="e" cm="1">
        <f t="array" aca="1" ref="DH1420" ca="1">MIN(DH1419/365*INDIRECT(DH1411),DG1420+INDIRECT(DH1411))</f>
        <v>#N/A</v>
      </c>
      <c r="DI1420" s="148" t="e" cm="1">
        <f t="array" aca="1" ref="DI1420" ca="1">MIN(DI1419/365*INDIRECT(DI1411),DH1420+INDIRECT(DI1411))</f>
        <v>#N/A</v>
      </c>
      <c r="DJ1420" s="148" t="e" cm="1">
        <f t="array" aca="1" ref="DJ1420" ca="1">MIN(DJ1419/365*INDIRECT(DJ1411),DI1420+INDIRECT(DJ1411))</f>
        <v>#N/A</v>
      </c>
      <c r="DK1420" s="148" t="e" cm="1">
        <f t="array" aca="1" ref="DK1420" ca="1">MIN(DK1419/365*INDIRECT(DK1411),DJ1420+INDIRECT(DK1411))</f>
        <v>#N/A</v>
      </c>
      <c r="DL1420" s="148" t="e" cm="1">
        <f t="array" aca="1" ref="DL1420" ca="1">MIN(DL1419/365*INDIRECT(DL1411),DK1420+INDIRECT(DL1411))</f>
        <v>#N/A</v>
      </c>
    </row>
    <row r="1421" spans="1:116" x14ac:dyDescent="0.4">
      <c r="D1421" t="s">
        <v>776</v>
      </c>
      <c r="E1421" s="8" t="str">
        <f t="shared" si="1902"/>
        <v>1421 UEREV - S</v>
      </c>
      <c r="G1421" s="9"/>
      <c r="H1421" s="27"/>
      <c r="I1421" s="78"/>
      <c r="J1421" s="78"/>
      <c r="K1421" s="33"/>
      <c r="L1421" s="33"/>
      <c r="M1421" s="33"/>
      <c r="N1421" s="33"/>
      <c r="O1421" s="33"/>
      <c r="P1421" s="33"/>
      <c r="R1421" s="33"/>
      <c r="S1421" s="77"/>
      <c r="T1421" s="77"/>
      <c r="U1421" s="77"/>
      <c r="V1421" s="77"/>
      <c r="W1421" s="77"/>
      <c r="X1421" s="77"/>
      <c r="Y1421" s="77"/>
      <c r="Z1421" s="77"/>
      <c r="AA1421" s="77"/>
      <c r="AB1421" s="77"/>
      <c r="AC1421" s="77"/>
      <c r="AD1421" s="77"/>
      <c r="AE1421" s="77"/>
      <c r="AF1421" s="77"/>
      <c r="AG1421" s="77"/>
      <c r="AH1421" s="77"/>
      <c r="AI1421" s="77"/>
      <c r="AJ1421" s="77"/>
      <c r="AK1421" s="77"/>
      <c r="AL1421" s="77"/>
      <c r="AM1421" s="77"/>
      <c r="AN1421" s="77"/>
      <c r="AO1421" s="77"/>
      <c r="AP1421" s="77"/>
      <c r="AQ1421" s="77"/>
      <c r="AR1421" s="77"/>
      <c r="AS1421" s="77"/>
      <c r="AT1421" s="77"/>
      <c r="AU1421" s="77"/>
      <c r="AV1421" s="77"/>
      <c r="AW1421" s="77"/>
      <c r="AX1421" s="77"/>
      <c r="AY1421" s="77"/>
      <c r="AZ1421" s="77"/>
      <c r="BA1421" s="77"/>
      <c r="BB1421" s="77"/>
      <c r="BC1421" s="77"/>
      <c r="BD1421" s="77"/>
      <c r="BE1421" s="77"/>
      <c r="BF1421" s="77"/>
      <c r="BG1421" s="77"/>
      <c r="BH1421" s="77"/>
      <c r="BI1421" s="77"/>
      <c r="BJ1421" s="77"/>
      <c r="BK1421" s="77"/>
      <c r="BL1421" s="77"/>
      <c r="BM1421" s="77"/>
      <c r="BN1421" s="77"/>
      <c r="BO1421" s="77"/>
      <c r="BP1421" s="77"/>
      <c r="BQ1421" s="77"/>
      <c r="BR1421" s="77"/>
      <c r="BS1421" s="77"/>
      <c r="BT1421" s="77"/>
      <c r="BU1421" s="77"/>
      <c r="BV1421" s="77"/>
      <c r="BW1421" s="77"/>
      <c r="BX1421" s="77"/>
      <c r="BY1421" s="77"/>
      <c r="BZ1421" s="77"/>
      <c r="CA1421" s="77"/>
      <c r="CB1421" s="77"/>
      <c r="CC1421" s="77"/>
      <c r="CD1421" s="77"/>
      <c r="CE1421" s="77"/>
      <c r="CF1421" s="77"/>
      <c r="CG1421" s="77"/>
      <c r="CH1421" s="77"/>
      <c r="CI1421" s="77"/>
      <c r="CJ1421" s="77"/>
      <c r="CK1421" s="77"/>
      <c r="CL1421" s="77"/>
      <c r="CN1421" s="78"/>
      <c r="CO1421" s="77"/>
      <c r="CP1421" s="77"/>
      <c r="CQ1421" s="77"/>
      <c r="CR1421" s="77"/>
      <c r="CS1421" s="77"/>
      <c r="CT1421" s="77"/>
      <c r="CU1421" s="77"/>
      <c r="CV1421" s="77"/>
      <c r="CW1421" s="77"/>
      <c r="CX1421" s="77"/>
      <c r="CY1421" s="77"/>
      <c r="CZ1421" s="77"/>
      <c r="DA1421" s="77"/>
      <c r="DB1421" s="77"/>
      <c r="DC1421" s="77"/>
      <c r="DD1421" s="77"/>
      <c r="DE1421" s="77"/>
      <c r="DF1421" s="77"/>
      <c r="DG1421" s="77"/>
      <c r="DH1421" s="77"/>
      <c r="DI1421" s="77"/>
      <c r="DJ1421" s="77"/>
      <c r="DK1421" s="77"/>
      <c r="DL1421" s="77"/>
    </row>
    <row r="1422" spans="1:116" x14ac:dyDescent="0.4">
      <c r="C1422" t="s">
        <v>234</v>
      </c>
      <c r="D1422" t="s">
        <v>776</v>
      </c>
      <c r="E1422" s="8" t="str">
        <f t="shared" si="1902"/>
        <v>1422 UEREV - S</v>
      </c>
      <c r="G1422" s="126" t="str">
        <f>"Change in "&amp;G1420</f>
        <v>Change in Unearned revenue - (Primary label)</v>
      </c>
      <c r="K1422" s="33">
        <f ca="1">SUMIF($3:$3,K$2,1422:1422)</f>
        <v>821.91780821917803</v>
      </c>
      <c r="L1422" s="33">
        <f t="shared" ref="L1422:P1422" ca="1" si="1904">SUMIF($3:$3,L$2,1422:1422)</f>
        <v>0</v>
      </c>
      <c r="M1422" s="33">
        <f t="shared" ca="1" si="1904"/>
        <v>0</v>
      </c>
      <c r="N1422" s="33">
        <f t="shared" ca="1" si="1904"/>
        <v>0</v>
      </c>
      <c r="O1422" s="33">
        <f t="shared" ca="1" si="1904"/>
        <v>0</v>
      </c>
      <c r="P1422" s="33">
        <f t="shared" ca="1" si="1904"/>
        <v>0</v>
      </c>
      <c r="R1422" s="33"/>
      <c r="S1422" s="77">
        <f t="shared" ref="S1422:AX1422" ca="1" si="1905">S1420-R1420</f>
        <v>821.91780821917803</v>
      </c>
      <c r="T1422" s="77">
        <f t="shared" ca="1" si="1905"/>
        <v>0</v>
      </c>
      <c r="U1422" s="77">
        <f t="shared" ca="1" si="1905"/>
        <v>0</v>
      </c>
      <c r="V1422" s="77">
        <f t="shared" ca="1" si="1905"/>
        <v>0</v>
      </c>
      <c r="W1422" s="77">
        <f t="shared" ca="1" si="1905"/>
        <v>0</v>
      </c>
      <c r="X1422" s="77">
        <f t="shared" ca="1" si="1905"/>
        <v>0</v>
      </c>
      <c r="Y1422" s="77">
        <f t="shared" ca="1" si="1905"/>
        <v>0</v>
      </c>
      <c r="Z1422" s="77">
        <f t="shared" ca="1" si="1905"/>
        <v>0</v>
      </c>
      <c r="AA1422" s="77">
        <f t="shared" ca="1" si="1905"/>
        <v>0</v>
      </c>
      <c r="AB1422" s="77">
        <f t="shared" ca="1" si="1905"/>
        <v>0</v>
      </c>
      <c r="AC1422" s="77">
        <f t="shared" ca="1" si="1905"/>
        <v>0</v>
      </c>
      <c r="AD1422" s="77">
        <f t="shared" ca="1" si="1905"/>
        <v>0</v>
      </c>
      <c r="AE1422" s="77">
        <f t="shared" ca="1" si="1905"/>
        <v>0</v>
      </c>
      <c r="AF1422" s="77">
        <f t="shared" ca="1" si="1905"/>
        <v>0</v>
      </c>
      <c r="AG1422" s="77">
        <f t="shared" ca="1" si="1905"/>
        <v>0</v>
      </c>
      <c r="AH1422" s="77">
        <f t="shared" ca="1" si="1905"/>
        <v>0</v>
      </c>
      <c r="AI1422" s="77">
        <f t="shared" ca="1" si="1905"/>
        <v>0</v>
      </c>
      <c r="AJ1422" s="77">
        <f t="shared" ca="1" si="1905"/>
        <v>0</v>
      </c>
      <c r="AK1422" s="77">
        <f t="shared" ca="1" si="1905"/>
        <v>0</v>
      </c>
      <c r="AL1422" s="77">
        <f t="shared" ca="1" si="1905"/>
        <v>0</v>
      </c>
      <c r="AM1422" s="77">
        <f t="shared" ca="1" si="1905"/>
        <v>0</v>
      </c>
      <c r="AN1422" s="77">
        <f t="shared" ca="1" si="1905"/>
        <v>0</v>
      </c>
      <c r="AO1422" s="77">
        <f t="shared" ca="1" si="1905"/>
        <v>0</v>
      </c>
      <c r="AP1422" s="77">
        <f t="shared" ca="1" si="1905"/>
        <v>0</v>
      </c>
      <c r="AQ1422" s="77">
        <f t="shared" ca="1" si="1905"/>
        <v>0</v>
      </c>
      <c r="AR1422" s="77">
        <f t="shared" ca="1" si="1905"/>
        <v>0</v>
      </c>
      <c r="AS1422" s="77">
        <f t="shared" ca="1" si="1905"/>
        <v>0</v>
      </c>
      <c r="AT1422" s="77">
        <f t="shared" ca="1" si="1905"/>
        <v>0</v>
      </c>
      <c r="AU1422" s="77">
        <f t="shared" ca="1" si="1905"/>
        <v>0</v>
      </c>
      <c r="AV1422" s="77">
        <f t="shared" ca="1" si="1905"/>
        <v>0</v>
      </c>
      <c r="AW1422" s="77">
        <f t="shared" ca="1" si="1905"/>
        <v>0</v>
      </c>
      <c r="AX1422" s="77">
        <f t="shared" ca="1" si="1905"/>
        <v>0</v>
      </c>
      <c r="AY1422" s="77">
        <f t="shared" ref="AY1422:CD1422" ca="1" si="1906">AY1420-AX1420</f>
        <v>0</v>
      </c>
      <c r="AZ1422" s="77">
        <f t="shared" ca="1" si="1906"/>
        <v>0</v>
      </c>
      <c r="BA1422" s="77">
        <f t="shared" ca="1" si="1906"/>
        <v>0</v>
      </c>
      <c r="BB1422" s="77">
        <f t="shared" ca="1" si="1906"/>
        <v>0</v>
      </c>
      <c r="BC1422" s="77">
        <f t="shared" ca="1" si="1906"/>
        <v>0</v>
      </c>
      <c r="BD1422" s="77">
        <f t="shared" ca="1" si="1906"/>
        <v>0</v>
      </c>
      <c r="BE1422" s="77">
        <f t="shared" ca="1" si="1906"/>
        <v>0</v>
      </c>
      <c r="BF1422" s="77">
        <f t="shared" ca="1" si="1906"/>
        <v>0</v>
      </c>
      <c r="BG1422" s="77">
        <f t="shared" ca="1" si="1906"/>
        <v>0</v>
      </c>
      <c r="BH1422" s="77">
        <f t="shared" ca="1" si="1906"/>
        <v>0</v>
      </c>
      <c r="BI1422" s="77">
        <f t="shared" ca="1" si="1906"/>
        <v>0</v>
      </c>
      <c r="BJ1422" s="77">
        <f t="shared" ca="1" si="1906"/>
        <v>0</v>
      </c>
      <c r="BK1422" s="77">
        <f t="shared" ca="1" si="1906"/>
        <v>0</v>
      </c>
      <c r="BL1422" s="77">
        <f t="shared" ca="1" si="1906"/>
        <v>0</v>
      </c>
      <c r="BM1422" s="77">
        <f t="shared" ca="1" si="1906"/>
        <v>0</v>
      </c>
      <c r="BN1422" s="77">
        <f t="shared" ca="1" si="1906"/>
        <v>0</v>
      </c>
      <c r="BO1422" s="77">
        <f t="shared" ca="1" si="1906"/>
        <v>0</v>
      </c>
      <c r="BP1422" s="77">
        <f t="shared" ca="1" si="1906"/>
        <v>0</v>
      </c>
      <c r="BQ1422" s="77">
        <f t="shared" ca="1" si="1906"/>
        <v>0</v>
      </c>
      <c r="BR1422" s="77">
        <f t="shared" ca="1" si="1906"/>
        <v>0</v>
      </c>
      <c r="BS1422" s="77">
        <f t="shared" ca="1" si="1906"/>
        <v>0</v>
      </c>
      <c r="BT1422" s="77">
        <f t="shared" ca="1" si="1906"/>
        <v>0</v>
      </c>
      <c r="BU1422" s="77">
        <f t="shared" ca="1" si="1906"/>
        <v>0</v>
      </c>
      <c r="BV1422" s="77">
        <f t="shared" ca="1" si="1906"/>
        <v>0</v>
      </c>
      <c r="BW1422" s="77">
        <f t="shared" ca="1" si="1906"/>
        <v>0</v>
      </c>
      <c r="BX1422" s="77">
        <f t="shared" ca="1" si="1906"/>
        <v>0</v>
      </c>
      <c r="BY1422" s="77">
        <f t="shared" ca="1" si="1906"/>
        <v>0</v>
      </c>
      <c r="BZ1422" s="77">
        <f t="shared" ca="1" si="1906"/>
        <v>0</v>
      </c>
      <c r="CA1422" s="77">
        <f t="shared" ca="1" si="1906"/>
        <v>0</v>
      </c>
      <c r="CB1422" s="77">
        <f t="shared" ca="1" si="1906"/>
        <v>0</v>
      </c>
      <c r="CC1422" s="77">
        <f t="shared" ca="1" si="1906"/>
        <v>0</v>
      </c>
      <c r="CD1422" s="77">
        <f t="shared" ca="1" si="1906"/>
        <v>0</v>
      </c>
      <c r="CE1422" s="77">
        <f t="shared" ref="CE1422:CL1422" ca="1" si="1907">CE1420-CD1420</f>
        <v>0</v>
      </c>
      <c r="CF1422" s="77">
        <f t="shared" ca="1" si="1907"/>
        <v>0</v>
      </c>
      <c r="CG1422" s="77">
        <f t="shared" ca="1" si="1907"/>
        <v>0</v>
      </c>
      <c r="CH1422" s="77">
        <f t="shared" ca="1" si="1907"/>
        <v>0</v>
      </c>
      <c r="CI1422" s="77">
        <f t="shared" ca="1" si="1907"/>
        <v>0</v>
      </c>
      <c r="CJ1422" s="77">
        <f t="shared" ca="1" si="1907"/>
        <v>0</v>
      </c>
      <c r="CK1422" s="77">
        <f t="shared" ca="1" si="1907"/>
        <v>0</v>
      </c>
      <c r="CL1422" s="77">
        <f t="shared" ca="1" si="1907"/>
        <v>0</v>
      </c>
      <c r="CO1422" s="77" t="e">
        <f t="shared" ref="CO1422:DL1422" ca="1" si="1908">CO1420-CN1420</f>
        <v>#N/A</v>
      </c>
      <c r="CP1422" s="77" t="e">
        <f t="shared" ca="1" si="1908"/>
        <v>#N/A</v>
      </c>
      <c r="CQ1422" s="77" t="e">
        <f t="shared" ca="1" si="1908"/>
        <v>#N/A</v>
      </c>
      <c r="CR1422" s="77" t="e">
        <f t="shared" ca="1" si="1908"/>
        <v>#N/A</v>
      </c>
      <c r="CS1422" s="77" t="e">
        <f t="shared" ca="1" si="1908"/>
        <v>#N/A</v>
      </c>
      <c r="CT1422" s="77" t="e">
        <f t="shared" ca="1" si="1908"/>
        <v>#N/A</v>
      </c>
      <c r="CU1422" s="77" t="e">
        <f t="shared" ca="1" si="1908"/>
        <v>#N/A</v>
      </c>
      <c r="CV1422" s="77" t="e">
        <f t="shared" ca="1" si="1908"/>
        <v>#N/A</v>
      </c>
      <c r="CW1422" s="77" t="e">
        <f t="shared" ca="1" si="1908"/>
        <v>#N/A</v>
      </c>
      <c r="CX1422" s="77" t="e">
        <f t="shared" ca="1" si="1908"/>
        <v>#N/A</v>
      </c>
      <c r="CY1422" s="77" t="e">
        <f t="shared" ca="1" si="1908"/>
        <v>#N/A</v>
      </c>
      <c r="CZ1422" s="77" t="e">
        <f t="shared" ca="1" si="1908"/>
        <v>#N/A</v>
      </c>
      <c r="DA1422" s="77" t="e">
        <f t="shared" ca="1" si="1908"/>
        <v>#N/A</v>
      </c>
      <c r="DB1422" s="77" t="e">
        <f t="shared" ca="1" si="1908"/>
        <v>#N/A</v>
      </c>
      <c r="DC1422" s="77" t="e">
        <f t="shared" ca="1" si="1908"/>
        <v>#N/A</v>
      </c>
      <c r="DD1422" s="77" t="e">
        <f t="shared" ca="1" si="1908"/>
        <v>#N/A</v>
      </c>
      <c r="DE1422" s="77" t="e">
        <f t="shared" ca="1" si="1908"/>
        <v>#N/A</v>
      </c>
      <c r="DF1422" s="77" t="e">
        <f t="shared" ca="1" si="1908"/>
        <v>#N/A</v>
      </c>
      <c r="DG1422" s="77" t="e">
        <f t="shared" ca="1" si="1908"/>
        <v>#N/A</v>
      </c>
      <c r="DH1422" s="77" t="e">
        <f t="shared" ca="1" si="1908"/>
        <v>#N/A</v>
      </c>
      <c r="DI1422" s="77" t="e">
        <f t="shared" ca="1" si="1908"/>
        <v>#N/A</v>
      </c>
      <c r="DJ1422" s="77" t="e">
        <f t="shared" ca="1" si="1908"/>
        <v>#N/A</v>
      </c>
      <c r="DK1422" s="77" t="e">
        <f t="shared" ca="1" si="1908"/>
        <v>#N/A</v>
      </c>
      <c r="DL1422" s="77" t="e">
        <f t="shared" ca="1" si="1908"/>
        <v>#N/A</v>
      </c>
    </row>
    <row r="1423" spans="1:116" x14ac:dyDescent="0.4">
      <c r="B1423" t="s">
        <v>244</v>
      </c>
      <c r="D1423" t="s">
        <v>776</v>
      </c>
      <c r="E1423" s="8" t="str">
        <f t="shared" si="1902"/>
        <v>1423 UEREV - S</v>
      </c>
      <c r="K1423" s="53"/>
      <c r="L1423" s="53"/>
      <c r="M1423" s="53"/>
      <c r="N1423" s="53"/>
      <c r="O1423" s="53"/>
      <c r="P1423" s="53"/>
      <c r="R1423" s="24"/>
      <c r="S1423" s="80"/>
      <c r="T1423" s="80"/>
      <c r="U1423" s="80"/>
      <c r="V1423" s="80"/>
      <c r="W1423" s="80"/>
      <c r="X1423" s="80"/>
      <c r="Y1423" s="80"/>
      <c r="Z1423" s="80"/>
      <c r="AA1423" s="80"/>
      <c r="AB1423" s="80"/>
      <c r="AC1423" s="80"/>
      <c r="AD1423" s="80"/>
      <c r="AE1423" s="80"/>
      <c r="AF1423" s="80"/>
      <c r="AG1423" s="80"/>
      <c r="AH1423" s="80"/>
      <c r="AI1423" s="80"/>
      <c r="AJ1423" s="80"/>
      <c r="AK1423" s="80"/>
      <c r="AL1423" s="80"/>
      <c r="AM1423" s="80"/>
      <c r="AN1423" s="80"/>
      <c r="AO1423" s="80"/>
      <c r="AP1423" s="80"/>
      <c r="AQ1423" s="80"/>
      <c r="AR1423" s="80"/>
      <c r="AS1423" s="80"/>
      <c r="AT1423" s="80"/>
      <c r="AU1423" s="80"/>
      <c r="AV1423" s="80"/>
      <c r="AW1423" s="80"/>
      <c r="AX1423" s="80"/>
      <c r="AY1423" s="80"/>
      <c r="AZ1423" s="80"/>
      <c r="BA1423" s="80"/>
      <c r="BB1423" s="80"/>
      <c r="BC1423" s="80"/>
      <c r="BD1423" s="80"/>
      <c r="BE1423" s="80"/>
      <c r="BF1423" s="80"/>
      <c r="BG1423" s="80"/>
      <c r="BH1423" s="80"/>
      <c r="BI1423" s="80"/>
      <c r="BJ1423" s="80"/>
      <c r="BK1423" s="80"/>
      <c r="BL1423" s="80"/>
      <c r="BM1423" s="80"/>
      <c r="BN1423" s="80"/>
      <c r="BO1423" s="80"/>
      <c r="BP1423" s="80"/>
      <c r="BQ1423" s="80"/>
      <c r="BR1423" s="80"/>
      <c r="BS1423" s="80"/>
      <c r="BT1423" s="80"/>
      <c r="BU1423" s="80"/>
      <c r="BV1423" s="80"/>
      <c r="BW1423" s="80"/>
      <c r="BX1423" s="80"/>
      <c r="BY1423" s="80"/>
      <c r="BZ1423" s="80"/>
      <c r="CA1423" s="80"/>
      <c r="CB1423" s="80"/>
      <c r="CC1423" s="80"/>
      <c r="CD1423" s="80"/>
      <c r="CE1423" s="80"/>
      <c r="CF1423" s="80"/>
      <c r="CG1423" s="80"/>
      <c r="CH1423" s="80"/>
      <c r="CI1423" s="80"/>
      <c r="CJ1423" s="80"/>
      <c r="CK1423" s="80"/>
      <c r="CL1423" s="80"/>
      <c r="CO1423" s="80"/>
      <c r="CP1423" s="80"/>
      <c r="CQ1423" s="80"/>
      <c r="CR1423" s="80"/>
      <c r="CS1423" s="80"/>
      <c r="CT1423" s="80"/>
      <c r="CU1423" s="80"/>
      <c r="CV1423" s="80"/>
      <c r="CW1423" s="80"/>
      <c r="CX1423" s="80"/>
      <c r="CY1423" s="80"/>
      <c r="CZ1423" s="80"/>
      <c r="DA1423" s="80"/>
      <c r="DB1423" s="80"/>
      <c r="DC1423" s="80"/>
      <c r="DD1423" s="80"/>
      <c r="DE1423" s="80"/>
      <c r="DF1423" s="80"/>
      <c r="DG1423" s="80"/>
      <c r="DH1423" s="80"/>
      <c r="DI1423" s="80"/>
      <c r="DJ1423" s="80"/>
      <c r="DK1423" s="80"/>
      <c r="DL1423" s="80"/>
    </row>
    <row r="1424" spans="1:116" x14ac:dyDescent="0.4">
      <c r="B1424" t="s">
        <v>332</v>
      </c>
      <c r="D1424" t="s">
        <v>776</v>
      </c>
      <c r="E1424" s="8" t="str">
        <f>ROW()&amp;" "&amp;D1424</f>
        <v>1424 UEREV - S</v>
      </c>
      <c r="G1424" s="8" t="str">
        <f>G1409</f>
        <v>(Primary label)</v>
      </c>
      <c r="S1424" s="72"/>
      <c r="T1424" s="72"/>
      <c r="U1424" s="72"/>
      <c r="V1424" s="72"/>
      <c r="W1424" s="72"/>
      <c r="X1424" s="72"/>
      <c r="Y1424" s="72"/>
      <c r="Z1424" s="72"/>
      <c r="AA1424" s="72"/>
      <c r="AB1424" s="72"/>
      <c r="AC1424" s="72"/>
      <c r="AD1424" s="72"/>
      <c r="AE1424" s="72"/>
      <c r="AF1424" s="72"/>
      <c r="AG1424" s="72"/>
      <c r="AH1424" s="72"/>
      <c r="AI1424" s="72"/>
      <c r="AJ1424" s="72"/>
      <c r="AK1424" s="72"/>
      <c r="AL1424" s="72"/>
      <c r="AM1424" s="72"/>
      <c r="AN1424" s="72"/>
      <c r="AO1424" s="72"/>
      <c r="AP1424" s="72"/>
      <c r="AQ1424" s="72"/>
      <c r="AR1424" s="72"/>
      <c r="AS1424" s="72"/>
      <c r="AT1424" s="72"/>
      <c r="AU1424" s="72"/>
      <c r="AV1424" s="72"/>
      <c r="AW1424" s="72"/>
      <c r="AX1424" s="72"/>
      <c r="AY1424" s="72"/>
      <c r="AZ1424" s="72"/>
      <c r="BA1424" s="72"/>
      <c r="BB1424" s="72"/>
      <c r="BC1424" s="72"/>
      <c r="BD1424" s="72"/>
      <c r="BE1424" s="72"/>
      <c r="BF1424" s="72"/>
      <c r="BG1424" s="72"/>
      <c r="BH1424" s="72"/>
      <c r="BI1424" s="72"/>
      <c r="BJ1424" s="72"/>
      <c r="BK1424" s="72"/>
      <c r="BL1424" s="72"/>
      <c r="BM1424" s="72"/>
      <c r="BN1424" s="72"/>
      <c r="BO1424" s="72"/>
      <c r="BP1424" s="72"/>
      <c r="BQ1424" s="72"/>
      <c r="BR1424" s="72"/>
      <c r="BS1424" s="72"/>
      <c r="BT1424" s="72"/>
      <c r="BU1424" s="72"/>
      <c r="BV1424" s="72"/>
      <c r="BW1424" s="72"/>
      <c r="BX1424" s="72"/>
      <c r="BY1424" s="72"/>
      <c r="BZ1424" s="72"/>
      <c r="CA1424" s="72"/>
      <c r="CB1424" s="72"/>
      <c r="CC1424" s="72"/>
      <c r="CD1424" s="72"/>
      <c r="CE1424" s="72"/>
      <c r="CF1424" s="72"/>
      <c r="CG1424" s="72"/>
      <c r="CH1424" s="72"/>
      <c r="CI1424" s="72"/>
      <c r="CJ1424" s="72"/>
      <c r="CK1424" s="72"/>
      <c r="CL1424" s="72"/>
      <c r="CO1424" s="72"/>
      <c r="CP1424" s="72"/>
      <c r="CQ1424" s="72"/>
      <c r="CR1424" s="72"/>
      <c r="CS1424" s="72"/>
      <c r="CT1424" s="72"/>
      <c r="CU1424" s="72"/>
      <c r="CV1424" s="72"/>
      <c r="CW1424" s="72"/>
      <c r="CX1424" s="72"/>
      <c r="CY1424" s="72"/>
      <c r="CZ1424" s="72"/>
      <c r="DA1424" s="72"/>
      <c r="DB1424" s="72"/>
      <c r="DC1424" s="72"/>
      <c r="DD1424" s="72"/>
      <c r="DE1424" s="72"/>
      <c r="DF1424" s="72"/>
      <c r="DG1424" s="72"/>
      <c r="DH1424" s="72"/>
      <c r="DI1424" s="72"/>
      <c r="DJ1424" s="72"/>
      <c r="DK1424" s="72"/>
      <c r="DL1424" s="72"/>
    </row>
    <row r="1425" spans="1:116" x14ac:dyDescent="0.4">
      <c r="B1425" t="s">
        <v>332</v>
      </c>
      <c r="D1425" t="s">
        <v>776</v>
      </c>
      <c r="E1425" s="8" t="str">
        <f>ROW()&amp;" "&amp;D1425</f>
        <v>1425 UEREV - S</v>
      </c>
      <c r="G1425" s="8" t="str">
        <f>G1410</f>
        <v>primary unit</v>
      </c>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c r="DK1425" s="72"/>
      <c r="DL1425" s="72"/>
    </row>
    <row r="1426" spans="1:116" x14ac:dyDescent="0.4">
      <c r="B1426" t="s">
        <v>332</v>
      </c>
      <c r="D1426" t="s">
        <v>776</v>
      </c>
      <c r="E1426" s="8" t="str">
        <f t="shared" si="1902"/>
        <v>1426 UEREV - S</v>
      </c>
      <c r="G1426" s="8" t="str">
        <f>G1411</f>
        <v>Primary revenue driver</v>
      </c>
      <c r="S1426" s="76" t="str">
        <f t="shared" ref="S1426:AX1426" si="1909">S1411</f>
        <v>S$16</v>
      </c>
      <c r="T1426" s="76" t="str">
        <f t="shared" si="1909"/>
        <v>T$16</v>
      </c>
      <c r="U1426" s="76" t="str">
        <f t="shared" si="1909"/>
        <v>U$16</v>
      </c>
      <c r="V1426" s="76" t="str">
        <f t="shared" si="1909"/>
        <v>V$16</v>
      </c>
      <c r="W1426" s="76" t="str">
        <f t="shared" si="1909"/>
        <v>W$16</v>
      </c>
      <c r="X1426" s="76" t="str">
        <f t="shared" si="1909"/>
        <v>X$16</v>
      </c>
      <c r="Y1426" s="76" t="str">
        <f t="shared" si="1909"/>
        <v>Y$16</v>
      </c>
      <c r="Z1426" s="76" t="str">
        <f t="shared" si="1909"/>
        <v>Z$16</v>
      </c>
      <c r="AA1426" s="76" t="str">
        <f t="shared" si="1909"/>
        <v>AA$16</v>
      </c>
      <c r="AB1426" s="76" t="str">
        <f t="shared" si="1909"/>
        <v>AB$16</v>
      </c>
      <c r="AC1426" s="76" t="str">
        <f t="shared" si="1909"/>
        <v>AC$16</v>
      </c>
      <c r="AD1426" s="76" t="str">
        <f t="shared" si="1909"/>
        <v>AD$16</v>
      </c>
      <c r="AE1426" s="76" t="str">
        <f t="shared" si="1909"/>
        <v>AE$16</v>
      </c>
      <c r="AF1426" s="76" t="str">
        <f t="shared" si="1909"/>
        <v>AF$16</v>
      </c>
      <c r="AG1426" s="76" t="str">
        <f t="shared" si="1909"/>
        <v>AG$16</v>
      </c>
      <c r="AH1426" s="76" t="str">
        <f t="shared" si="1909"/>
        <v>AH$16</v>
      </c>
      <c r="AI1426" s="76" t="str">
        <f t="shared" si="1909"/>
        <v>AI$16</v>
      </c>
      <c r="AJ1426" s="76" t="str">
        <f t="shared" si="1909"/>
        <v>AJ$16</v>
      </c>
      <c r="AK1426" s="76" t="str">
        <f t="shared" si="1909"/>
        <v>AK$16</v>
      </c>
      <c r="AL1426" s="76" t="str">
        <f t="shared" si="1909"/>
        <v>AL$16</v>
      </c>
      <c r="AM1426" s="76" t="str">
        <f t="shared" si="1909"/>
        <v>AM$16</v>
      </c>
      <c r="AN1426" s="76" t="str">
        <f t="shared" si="1909"/>
        <v>AN$16</v>
      </c>
      <c r="AO1426" s="76" t="str">
        <f t="shared" si="1909"/>
        <v>AO$16</v>
      </c>
      <c r="AP1426" s="76" t="str">
        <f t="shared" si="1909"/>
        <v>AP$16</v>
      </c>
      <c r="AQ1426" s="76" t="str">
        <f t="shared" si="1909"/>
        <v>AQ$16</v>
      </c>
      <c r="AR1426" s="76" t="str">
        <f t="shared" si="1909"/>
        <v>AR$16</v>
      </c>
      <c r="AS1426" s="76" t="str">
        <f t="shared" si="1909"/>
        <v>AS$16</v>
      </c>
      <c r="AT1426" s="76" t="str">
        <f t="shared" si="1909"/>
        <v>AT$16</v>
      </c>
      <c r="AU1426" s="76" t="str">
        <f t="shared" si="1909"/>
        <v>AU$16</v>
      </c>
      <c r="AV1426" s="76" t="str">
        <f t="shared" si="1909"/>
        <v>AV$16</v>
      </c>
      <c r="AW1426" s="76" t="str">
        <f t="shared" si="1909"/>
        <v>AW$16</v>
      </c>
      <c r="AX1426" s="76" t="str">
        <f t="shared" si="1909"/>
        <v>AX$16</v>
      </c>
      <c r="AY1426" s="76" t="str">
        <f t="shared" ref="AY1426:CD1426" si="1910">AY1411</f>
        <v>AY$16</v>
      </c>
      <c r="AZ1426" s="76" t="str">
        <f t="shared" si="1910"/>
        <v>AZ$16</v>
      </c>
      <c r="BA1426" s="76" t="str">
        <f t="shared" si="1910"/>
        <v>BA$16</v>
      </c>
      <c r="BB1426" s="76" t="str">
        <f t="shared" si="1910"/>
        <v>BB$16</v>
      </c>
      <c r="BC1426" s="76" t="str">
        <f t="shared" si="1910"/>
        <v>BC$16</v>
      </c>
      <c r="BD1426" s="76" t="str">
        <f t="shared" si="1910"/>
        <v>BD$16</v>
      </c>
      <c r="BE1426" s="76" t="str">
        <f t="shared" si="1910"/>
        <v>BE$16</v>
      </c>
      <c r="BF1426" s="76" t="str">
        <f t="shared" si="1910"/>
        <v>BF$16</v>
      </c>
      <c r="BG1426" s="76" t="str">
        <f t="shared" si="1910"/>
        <v>BG$16</v>
      </c>
      <c r="BH1426" s="76" t="str">
        <f t="shared" si="1910"/>
        <v>BH$16</v>
      </c>
      <c r="BI1426" s="76" t="str">
        <f t="shared" si="1910"/>
        <v>BI$16</v>
      </c>
      <c r="BJ1426" s="76" t="str">
        <f t="shared" si="1910"/>
        <v>BJ$16</v>
      </c>
      <c r="BK1426" s="76" t="str">
        <f t="shared" si="1910"/>
        <v>BK$16</v>
      </c>
      <c r="BL1426" s="76" t="str">
        <f t="shared" si="1910"/>
        <v>BL$16</v>
      </c>
      <c r="BM1426" s="76" t="str">
        <f t="shared" si="1910"/>
        <v>BM$16</v>
      </c>
      <c r="BN1426" s="76" t="str">
        <f t="shared" si="1910"/>
        <v>BN$16</v>
      </c>
      <c r="BO1426" s="76" t="str">
        <f t="shared" si="1910"/>
        <v>BO$16</v>
      </c>
      <c r="BP1426" s="76" t="str">
        <f t="shared" si="1910"/>
        <v>BP$16</v>
      </c>
      <c r="BQ1426" s="76" t="str">
        <f t="shared" si="1910"/>
        <v>BQ$16</v>
      </c>
      <c r="BR1426" s="76" t="str">
        <f t="shared" si="1910"/>
        <v>BR$16</v>
      </c>
      <c r="BS1426" s="76" t="str">
        <f t="shared" si="1910"/>
        <v>BS$16</v>
      </c>
      <c r="BT1426" s="76" t="str">
        <f t="shared" si="1910"/>
        <v>BT$16</v>
      </c>
      <c r="BU1426" s="76" t="str">
        <f t="shared" si="1910"/>
        <v>BU$16</v>
      </c>
      <c r="BV1426" s="76" t="str">
        <f t="shared" si="1910"/>
        <v>BV$16</v>
      </c>
      <c r="BW1426" s="76" t="str">
        <f t="shared" si="1910"/>
        <v>BW$16</v>
      </c>
      <c r="BX1426" s="76" t="str">
        <f t="shared" si="1910"/>
        <v>BX$16</v>
      </c>
      <c r="BY1426" s="76" t="str">
        <f t="shared" si="1910"/>
        <v>BY$16</v>
      </c>
      <c r="BZ1426" s="76" t="str">
        <f t="shared" si="1910"/>
        <v>BZ$16</v>
      </c>
      <c r="CA1426" s="76" t="str">
        <f t="shared" si="1910"/>
        <v>CA$16</v>
      </c>
      <c r="CB1426" s="76" t="str">
        <f t="shared" si="1910"/>
        <v>CB$16</v>
      </c>
      <c r="CC1426" s="76" t="str">
        <f t="shared" si="1910"/>
        <v>CC$16</v>
      </c>
      <c r="CD1426" s="76" t="str">
        <f t="shared" si="1910"/>
        <v>CD$16</v>
      </c>
      <c r="CE1426" s="76" t="str">
        <f t="shared" ref="CE1426:CL1426" si="1911">CE1411</f>
        <v>CE$16</v>
      </c>
      <c r="CF1426" s="76" t="str">
        <f t="shared" si="1911"/>
        <v>CF$16</v>
      </c>
      <c r="CG1426" s="76" t="str">
        <f t="shared" si="1911"/>
        <v>CG$16</v>
      </c>
      <c r="CH1426" s="76" t="str">
        <f t="shared" si="1911"/>
        <v>CH$16</v>
      </c>
      <c r="CI1426" s="76" t="str">
        <f t="shared" si="1911"/>
        <v>CI$16</v>
      </c>
      <c r="CJ1426" s="76" t="str">
        <f t="shared" si="1911"/>
        <v>CJ$16</v>
      </c>
      <c r="CK1426" s="76" t="str">
        <f t="shared" si="1911"/>
        <v>CK$16</v>
      </c>
      <c r="CL1426" s="76" t="str">
        <f t="shared" si="1911"/>
        <v>CL$16</v>
      </c>
      <c r="CO1426" s="76" t="str">
        <f t="shared" ref="CO1426:DK1426" si="1912">CO1411</f>
        <v>CO$16</v>
      </c>
      <c r="CP1426" s="76" t="str">
        <f t="shared" si="1912"/>
        <v>CP$16</v>
      </c>
      <c r="CQ1426" s="76" t="str">
        <f t="shared" si="1912"/>
        <v>CQ$16</v>
      </c>
      <c r="CR1426" s="76" t="str">
        <f t="shared" si="1912"/>
        <v>CR$16</v>
      </c>
      <c r="CS1426" s="76" t="str">
        <f t="shared" si="1912"/>
        <v>CS$16</v>
      </c>
      <c r="CT1426" s="76" t="str">
        <f t="shared" si="1912"/>
        <v>CT$16</v>
      </c>
      <c r="CU1426" s="76" t="str">
        <f t="shared" si="1912"/>
        <v>CU$16</v>
      </c>
      <c r="CV1426" s="76" t="str">
        <f t="shared" si="1912"/>
        <v>CV$16</v>
      </c>
      <c r="CW1426" s="76" t="str">
        <f t="shared" si="1912"/>
        <v>CW$16</v>
      </c>
      <c r="CX1426" s="76" t="str">
        <f t="shared" si="1912"/>
        <v>CX$16</v>
      </c>
      <c r="CY1426" s="76" t="str">
        <f t="shared" si="1912"/>
        <v>CY$16</v>
      </c>
      <c r="CZ1426" s="76" t="str">
        <f t="shared" si="1912"/>
        <v>CZ$16</v>
      </c>
      <c r="DA1426" s="76" t="str">
        <f t="shared" si="1912"/>
        <v>DA$16</v>
      </c>
      <c r="DB1426" s="76" t="str">
        <f t="shared" si="1912"/>
        <v>DB$16</v>
      </c>
      <c r="DC1426" s="76" t="str">
        <f t="shared" si="1912"/>
        <v>DC$16</v>
      </c>
      <c r="DD1426" s="76" t="str">
        <f t="shared" si="1912"/>
        <v>DD$16</v>
      </c>
      <c r="DE1426" s="76" t="str">
        <f t="shared" si="1912"/>
        <v>DE$16</v>
      </c>
      <c r="DF1426" s="76" t="str">
        <f t="shared" si="1912"/>
        <v>DF$16</v>
      </c>
      <c r="DG1426" s="76" t="str">
        <f t="shared" si="1912"/>
        <v>DG$16</v>
      </c>
      <c r="DH1426" s="76" t="str">
        <f t="shared" si="1912"/>
        <v>DH$16</v>
      </c>
      <c r="DI1426" s="76" t="str">
        <f t="shared" si="1912"/>
        <v>DI$16</v>
      </c>
      <c r="DJ1426" s="76" t="str">
        <f t="shared" si="1912"/>
        <v>DJ$16</v>
      </c>
      <c r="DK1426" s="76" t="str">
        <f t="shared" si="1912"/>
        <v>DK$16</v>
      </c>
      <c r="DL1426" s="76" t="str">
        <f t="shared" ref="DL1426" si="1913">DL1411</f>
        <v>DL$16</v>
      </c>
    </row>
    <row r="1427" spans="1:116" x14ac:dyDescent="0.4">
      <c r="B1427" t="s">
        <v>332</v>
      </c>
      <c r="D1427" t="s">
        <v>776</v>
      </c>
      <c r="E1427" s="8" t="str">
        <f t="shared" si="1902"/>
        <v>1427 UEREV - S</v>
      </c>
      <c r="G1427" s="8" t="str">
        <f>G1412</f>
        <v>Primary volume driver</v>
      </c>
      <c r="H1427" s="12"/>
      <c r="I1427" s="60"/>
      <c r="J1427" s="60"/>
      <c r="K1427" s="34"/>
      <c r="L1427" s="34"/>
      <c r="M1427" s="34"/>
      <c r="N1427" s="34"/>
      <c r="O1427" s="34"/>
      <c r="P1427" s="34"/>
      <c r="R1427" s="15"/>
      <c r="S1427" s="76" t="str">
        <f t="shared" ref="S1427:AX1427" si="1914">S1412</f>
        <v>S$17</v>
      </c>
      <c r="T1427" s="76" t="str">
        <f t="shared" si="1914"/>
        <v>T$17</v>
      </c>
      <c r="U1427" s="76" t="str">
        <f t="shared" si="1914"/>
        <v>U$17</v>
      </c>
      <c r="V1427" s="76" t="str">
        <f t="shared" si="1914"/>
        <v>V$17</v>
      </c>
      <c r="W1427" s="76" t="str">
        <f t="shared" si="1914"/>
        <v>W$17</v>
      </c>
      <c r="X1427" s="76" t="str">
        <f t="shared" si="1914"/>
        <v>X$17</v>
      </c>
      <c r="Y1427" s="76" t="str">
        <f t="shared" si="1914"/>
        <v>Y$17</v>
      </c>
      <c r="Z1427" s="76" t="str">
        <f t="shared" si="1914"/>
        <v>Z$17</v>
      </c>
      <c r="AA1427" s="76" t="str">
        <f t="shared" si="1914"/>
        <v>AA$17</v>
      </c>
      <c r="AB1427" s="76" t="str">
        <f t="shared" si="1914"/>
        <v>AB$17</v>
      </c>
      <c r="AC1427" s="76" t="str">
        <f t="shared" si="1914"/>
        <v>AC$17</v>
      </c>
      <c r="AD1427" s="76" t="str">
        <f t="shared" si="1914"/>
        <v>AD$17</v>
      </c>
      <c r="AE1427" s="76" t="str">
        <f t="shared" si="1914"/>
        <v>AE$17</v>
      </c>
      <c r="AF1427" s="76" t="str">
        <f t="shared" si="1914"/>
        <v>AF$17</v>
      </c>
      <c r="AG1427" s="76" t="str">
        <f t="shared" si="1914"/>
        <v>AG$17</v>
      </c>
      <c r="AH1427" s="76" t="str">
        <f t="shared" si="1914"/>
        <v>AH$17</v>
      </c>
      <c r="AI1427" s="76" t="str">
        <f t="shared" si="1914"/>
        <v>AI$17</v>
      </c>
      <c r="AJ1427" s="76" t="str">
        <f t="shared" si="1914"/>
        <v>AJ$17</v>
      </c>
      <c r="AK1427" s="76" t="str">
        <f t="shared" si="1914"/>
        <v>AK$17</v>
      </c>
      <c r="AL1427" s="76" t="str">
        <f t="shared" si="1914"/>
        <v>AL$17</v>
      </c>
      <c r="AM1427" s="76" t="str">
        <f t="shared" si="1914"/>
        <v>AM$17</v>
      </c>
      <c r="AN1427" s="76" t="str">
        <f t="shared" si="1914"/>
        <v>AN$17</v>
      </c>
      <c r="AO1427" s="76" t="str">
        <f t="shared" si="1914"/>
        <v>AO$17</v>
      </c>
      <c r="AP1427" s="76" t="str">
        <f t="shared" si="1914"/>
        <v>AP$17</v>
      </c>
      <c r="AQ1427" s="76" t="str">
        <f t="shared" si="1914"/>
        <v>AQ$17</v>
      </c>
      <c r="AR1427" s="76" t="str">
        <f t="shared" si="1914"/>
        <v>AR$17</v>
      </c>
      <c r="AS1427" s="76" t="str">
        <f t="shared" si="1914"/>
        <v>AS$17</v>
      </c>
      <c r="AT1427" s="76" t="str">
        <f t="shared" si="1914"/>
        <v>AT$17</v>
      </c>
      <c r="AU1427" s="76" t="str">
        <f t="shared" si="1914"/>
        <v>AU$17</v>
      </c>
      <c r="AV1427" s="76" t="str">
        <f t="shared" si="1914"/>
        <v>AV$17</v>
      </c>
      <c r="AW1427" s="76" t="str">
        <f t="shared" si="1914"/>
        <v>AW$17</v>
      </c>
      <c r="AX1427" s="76" t="str">
        <f t="shared" si="1914"/>
        <v>AX$17</v>
      </c>
      <c r="AY1427" s="76" t="str">
        <f t="shared" ref="AY1427:CD1427" si="1915">AY1412</f>
        <v>AY$17</v>
      </c>
      <c r="AZ1427" s="76" t="str">
        <f t="shared" si="1915"/>
        <v>AZ$17</v>
      </c>
      <c r="BA1427" s="76" t="str">
        <f t="shared" si="1915"/>
        <v>BA$17</v>
      </c>
      <c r="BB1427" s="76" t="str">
        <f t="shared" si="1915"/>
        <v>BB$17</v>
      </c>
      <c r="BC1427" s="76" t="str">
        <f t="shared" si="1915"/>
        <v>BC$17</v>
      </c>
      <c r="BD1427" s="76" t="str">
        <f t="shared" si="1915"/>
        <v>BD$17</v>
      </c>
      <c r="BE1427" s="76" t="str">
        <f t="shared" si="1915"/>
        <v>BE$17</v>
      </c>
      <c r="BF1427" s="76" t="str">
        <f t="shared" si="1915"/>
        <v>BF$17</v>
      </c>
      <c r="BG1427" s="76" t="str">
        <f t="shared" si="1915"/>
        <v>BG$17</v>
      </c>
      <c r="BH1427" s="76" t="str">
        <f t="shared" si="1915"/>
        <v>BH$17</v>
      </c>
      <c r="BI1427" s="76" t="str">
        <f t="shared" si="1915"/>
        <v>BI$17</v>
      </c>
      <c r="BJ1427" s="76" t="str">
        <f t="shared" si="1915"/>
        <v>BJ$17</v>
      </c>
      <c r="BK1427" s="76" t="str">
        <f t="shared" si="1915"/>
        <v>BK$17</v>
      </c>
      <c r="BL1427" s="76" t="str">
        <f t="shared" si="1915"/>
        <v>BL$17</v>
      </c>
      <c r="BM1427" s="76" t="str">
        <f t="shared" si="1915"/>
        <v>BM$17</v>
      </c>
      <c r="BN1427" s="76" t="str">
        <f t="shared" si="1915"/>
        <v>BN$17</v>
      </c>
      <c r="BO1427" s="76" t="str">
        <f t="shared" si="1915"/>
        <v>BO$17</v>
      </c>
      <c r="BP1427" s="76" t="str">
        <f t="shared" si="1915"/>
        <v>BP$17</v>
      </c>
      <c r="BQ1427" s="76" t="str">
        <f t="shared" si="1915"/>
        <v>BQ$17</v>
      </c>
      <c r="BR1427" s="76" t="str">
        <f t="shared" si="1915"/>
        <v>BR$17</v>
      </c>
      <c r="BS1427" s="76" t="str">
        <f t="shared" si="1915"/>
        <v>BS$17</v>
      </c>
      <c r="BT1427" s="76" t="str">
        <f t="shared" si="1915"/>
        <v>BT$17</v>
      </c>
      <c r="BU1427" s="76" t="str">
        <f t="shared" si="1915"/>
        <v>BU$17</v>
      </c>
      <c r="BV1427" s="76" t="str">
        <f t="shared" si="1915"/>
        <v>BV$17</v>
      </c>
      <c r="BW1427" s="76" t="str">
        <f t="shared" si="1915"/>
        <v>BW$17</v>
      </c>
      <c r="BX1427" s="76" t="str">
        <f t="shared" si="1915"/>
        <v>BX$17</v>
      </c>
      <c r="BY1427" s="76" t="str">
        <f t="shared" si="1915"/>
        <v>BY$17</v>
      </c>
      <c r="BZ1427" s="76" t="str">
        <f t="shared" si="1915"/>
        <v>BZ$17</v>
      </c>
      <c r="CA1427" s="76" t="str">
        <f t="shared" si="1915"/>
        <v>CA$17</v>
      </c>
      <c r="CB1427" s="76" t="str">
        <f t="shared" si="1915"/>
        <v>CB$17</v>
      </c>
      <c r="CC1427" s="76" t="str">
        <f t="shared" si="1915"/>
        <v>CC$17</v>
      </c>
      <c r="CD1427" s="76" t="str">
        <f t="shared" si="1915"/>
        <v>CD$17</v>
      </c>
      <c r="CE1427" s="76" t="str">
        <f t="shared" ref="CE1427:CL1427" si="1916">CE1412</f>
        <v>CE$17</v>
      </c>
      <c r="CF1427" s="76" t="str">
        <f t="shared" si="1916"/>
        <v>CF$17</v>
      </c>
      <c r="CG1427" s="76" t="str">
        <f t="shared" si="1916"/>
        <v>CG$17</v>
      </c>
      <c r="CH1427" s="76" t="str">
        <f t="shared" si="1916"/>
        <v>CH$17</v>
      </c>
      <c r="CI1427" s="76" t="str">
        <f t="shared" si="1916"/>
        <v>CI$17</v>
      </c>
      <c r="CJ1427" s="76" t="str">
        <f t="shared" si="1916"/>
        <v>CJ$17</v>
      </c>
      <c r="CK1427" s="76" t="str">
        <f t="shared" si="1916"/>
        <v>CK$17</v>
      </c>
      <c r="CL1427" s="76" t="str">
        <f t="shared" si="1916"/>
        <v>CL$17</v>
      </c>
      <c r="CN1427" s="60"/>
      <c r="CO1427" s="76" t="str">
        <f t="shared" ref="CO1427:DK1427" si="1917">CO1412</f>
        <v>CO$17</v>
      </c>
      <c r="CP1427" s="76" t="str">
        <f t="shared" si="1917"/>
        <v>CP$17</v>
      </c>
      <c r="CQ1427" s="76" t="str">
        <f t="shared" si="1917"/>
        <v>CQ$17</v>
      </c>
      <c r="CR1427" s="76" t="str">
        <f t="shared" si="1917"/>
        <v>CR$17</v>
      </c>
      <c r="CS1427" s="76" t="str">
        <f t="shared" si="1917"/>
        <v>CS$17</v>
      </c>
      <c r="CT1427" s="76" t="str">
        <f t="shared" si="1917"/>
        <v>CT$17</v>
      </c>
      <c r="CU1427" s="76" t="str">
        <f t="shared" si="1917"/>
        <v>CU$17</v>
      </c>
      <c r="CV1427" s="76" t="str">
        <f t="shared" si="1917"/>
        <v>CV$17</v>
      </c>
      <c r="CW1427" s="76" t="str">
        <f t="shared" si="1917"/>
        <v>CW$17</v>
      </c>
      <c r="CX1427" s="76" t="str">
        <f t="shared" si="1917"/>
        <v>CX$17</v>
      </c>
      <c r="CY1427" s="76" t="str">
        <f t="shared" si="1917"/>
        <v>CY$17</v>
      </c>
      <c r="CZ1427" s="76" t="str">
        <f t="shared" si="1917"/>
        <v>CZ$17</v>
      </c>
      <c r="DA1427" s="76" t="str">
        <f t="shared" si="1917"/>
        <v>DA$17</v>
      </c>
      <c r="DB1427" s="76" t="str">
        <f t="shared" si="1917"/>
        <v>DB$17</v>
      </c>
      <c r="DC1427" s="76" t="str">
        <f t="shared" si="1917"/>
        <v>DC$17</v>
      </c>
      <c r="DD1427" s="76" t="str">
        <f t="shared" si="1917"/>
        <v>DD$17</v>
      </c>
      <c r="DE1427" s="76" t="str">
        <f t="shared" si="1917"/>
        <v>DE$17</v>
      </c>
      <c r="DF1427" s="76" t="str">
        <f t="shared" si="1917"/>
        <v>DF$17</v>
      </c>
      <c r="DG1427" s="76" t="str">
        <f t="shared" si="1917"/>
        <v>DG$17</v>
      </c>
      <c r="DH1427" s="76" t="str">
        <f t="shared" si="1917"/>
        <v>DH$17</v>
      </c>
      <c r="DI1427" s="76" t="str">
        <f t="shared" si="1917"/>
        <v>DI$17</v>
      </c>
      <c r="DJ1427" s="76" t="str">
        <f t="shared" si="1917"/>
        <v>DJ$17</v>
      </c>
      <c r="DK1427" s="76" t="str">
        <f t="shared" si="1917"/>
        <v>DK$17</v>
      </c>
      <c r="DL1427" s="76" t="str">
        <f t="shared" ref="DL1427" si="1918">DL1412</f>
        <v>DL$17</v>
      </c>
    </row>
    <row r="1428" spans="1:116" x14ac:dyDescent="0.4">
      <c r="B1428" t="s">
        <v>332</v>
      </c>
      <c r="D1428" t="s">
        <v>776</v>
      </c>
      <c r="E1428" s="8" t="str">
        <f t="shared" ref="E1428:E1431" si="1919">ROW()&amp;" "&amp;D1428</f>
        <v>1428 UEREV - S</v>
      </c>
      <c r="G1428" s="89" t="str">
        <f>G1417</f>
        <v xml:space="preserve">Simple unearned revenue - revenue </v>
      </c>
      <c r="H1428" s="12"/>
      <c r="I1428" s="60"/>
      <c r="J1428" s="60"/>
      <c r="K1428" s="15"/>
      <c r="L1428" s="15"/>
      <c r="M1428" s="15"/>
      <c r="N1428" s="15"/>
      <c r="O1428" s="15"/>
      <c r="P1428" s="15"/>
      <c r="R1428" s="15"/>
      <c r="S1428" s="76">
        <f t="shared" ref="S1428:AX1428" si="1920">S1413</f>
        <v>0</v>
      </c>
      <c r="T1428" s="76">
        <f t="shared" si="1920"/>
        <v>0</v>
      </c>
      <c r="U1428" s="76">
        <f t="shared" si="1920"/>
        <v>0</v>
      </c>
      <c r="V1428" s="76">
        <f t="shared" si="1920"/>
        <v>0</v>
      </c>
      <c r="W1428" s="76">
        <f t="shared" si="1920"/>
        <v>0</v>
      </c>
      <c r="X1428" s="76">
        <f t="shared" si="1920"/>
        <v>0</v>
      </c>
      <c r="Y1428" s="76">
        <f t="shared" si="1920"/>
        <v>0</v>
      </c>
      <c r="Z1428" s="76">
        <f t="shared" si="1920"/>
        <v>0</v>
      </c>
      <c r="AA1428" s="76">
        <f t="shared" si="1920"/>
        <v>0</v>
      </c>
      <c r="AB1428" s="76">
        <f t="shared" si="1920"/>
        <v>0</v>
      </c>
      <c r="AC1428" s="76">
        <f t="shared" si="1920"/>
        <v>0</v>
      </c>
      <c r="AD1428" s="76">
        <f t="shared" si="1920"/>
        <v>0</v>
      </c>
      <c r="AE1428" s="76">
        <f t="shared" si="1920"/>
        <v>0</v>
      </c>
      <c r="AF1428" s="76">
        <f t="shared" si="1920"/>
        <v>0</v>
      </c>
      <c r="AG1428" s="76">
        <f t="shared" si="1920"/>
        <v>0</v>
      </c>
      <c r="AH1428" s="76">
        <f t="shared" si="1920"/>
        <v>0</v>
      </c>
      <c r="AI1428" s="76">
        <f t="shared" si="1920"/>
        <v>0</v>
      </c>
      <c r="AJ1428" s="76">
        <f t="shared" si="1920"/>
        <v>0</v>
      </c>
      <c r="AK1428" s="76">
        <f t="shared" si="1920"/>
        <v>0</v>
      </c>
      <c r="AL1428" s="76">
        <f t="shared" si="1920"/>
        <v>0</v>
      </c>
      <c r="AM1428" s="76">
        <f t="shared" si="1920"/>
        <v>0</v>
      </c>
      <c r="AN1428" s="76">
        <f t="shared" si="1920"/>
        <v>0</v>
      </c>
      <c r="AO1428" s="76">
        <f t="shared" si="1920"/>
        <v>0</v>
      </c>
      <c r="AP1428" s="76">
        <f t="shared" si="1920"/>
        <v>0</v>
      </c>
      <c r="AQ1428" s="76">
        <f t="shared" si="1920"/>
        <v>0</v>
      </c>
      <c r="AR1428" s="76">
        <f t="shared" si="1920"/>
        <v>0</v>
      </c>
      <c r="AS1428" s="76">
        <f t="shared" si="1920"/>
        <v>0</v>
      </c>
      <c r="AT1428" s="76">
        <f t="shared" si="1920"/>
        <v>0</v>
      </c>
      <c r="AU1428" s="76">
        <f t="shared" si="1920"/>
        <v>0</v>
      </c>
      <c r="AV1428" s="76">
        <f t="shared" si="1920"/>
        <v>0</v>
      </c>
      <c r="AW1428" s="76">
        <f t="shared" si="1920"/>
        <v>0</v>
      </c>
      <c r="AX1428" s="76">
        <f t="shared" si="1920"/>
        <v>0</v>
      </c>
      <c r="AY1428" s="76">
        <f t="shared" ref="AY1428:CD1428" si="1921">AY1413</f>
        <v>0</v>
      </c>
      <c r="AZ1428" s="76">
        <f t="shared" si="1921"/>
        <v>0</v>
      </c>
      <c r="BA1428" s="76">
        <f t="shared" si="1921"/>
        <v>0</v>
      </c>
      <c r="BB1428" s="76">
        <f t="shared" si="1921"/>
        <v>0</v>
      </c>
      <c r="BC1428" s="76">
        <f t="shared" si="1921"/>
        <v>0</v>
      </c>
      <c r="BD1428" s="76">
        <f t="shared" si="1921"/>
        <v>0</v>
      </c>
      <c r="BE1428" s="76">
        <f t="shared" si="1921"/>
        <v>0</v>
      </c>
      <c r="BF1428" s="76">
        <f t="shared" si="1921"/>
        <v>0</v>
      </c>
      <c r="BG1428" s="76">
        <f t="shared" si="1921"/>
        <v>0</v>
      </c>
      <c r="BH1428" s="76">
        <f t="shared" si="1921"/>
        <v>0</v>
      </c>
      <c r="BI1428" s="76">
        <f t="shared" si="1921"/>
        <v>0</v>
      </c>
      <c r="BJ1428" s="76">
        <f t="shared" si="1921"/>
        <v>0</v>
      </c>
      <c r="BK1428" s="76">
        <f t="shared" si="1921"/>
        <v>0</v>
      </c>
      <c r="BL1428" s="76">
        <f t="shared" si="1921"/>
        <v>0</v>
      </c>
      <c r="BM1428" s="76">
        <f t="shared" si="1921"/>
        <v>0</v>
      </c>
      <c r="BN1428" s="76">
        <f t="shared" si="1921"/>
        <v>0</v>
      </c>
      <c r="BO1428" s="76">
        <f t="shared" si="1921"/>
        <v>0</v>
      </c>
      <c r="BP1428" s="76">
        <f t="shared" si="1921"/>
        <v>0</v>
      </c>
      <c r="BQ1428" s="76">
        <f t="shared" si="1921"/>
        <v>0</v>
      </c>
      <c r="BR1428" s="76">
        <f t="shared" si="1921"/>
        <v>0</v>
      </c>
      <c r="BS1428" s="76">
        <f t="shared" si="1921"/>
        <v>0</v>
      </c>
      <c r="BT1428" s="76">
        <f t="shared" si="1921"/>
        <v>0</v>
      </c>
      <c r="BU1428" s="76">
        <f t="shared" si="1921"/>
        <v>0</v>
      </c>
      <c r="BV1428" s="76">
        <f t="shared" si="1921"/>
        <v>0</v>
      </c>
      <c r="BW1428" s="76">
        <f t="shared" si="1921"/>
        <v>0</v>
      </c>
      <c r="BX1428" s="76">
        <f t="shared" si="1921"/>
        <v>0</v>
      </c>
      <c r="BY1428" s="76">
        <f t="shared" si="1921"/>
        <v>0</v>
      </c>
      <c r="BZ1428" s="76">
        <f t="shared" si="1921"/>
        <v>0</v>
      </c>
      <c r="CA1428" s="76">
        <f t="shared" si="1921"/>
        <v>0</v>
      </c>
      <c r="CB1428" s="76">
        <f t="shared" si="1921"/>
        <v>0</v>
      </c>
      <c r="CC1428" s="76">
        <f t="shared" si="1921"/>
        <v>0</v>
      </c>
      <c r="CD1428" s="76">
        <f t="shared" si="1921"/>
        <v>0</v>
      </c>
      <c r="CE1428" s="76">
        <f t="shared" ref="CE1428:CL1428" si="1922">CE1413</f>
        <v>0</v>
      </c>
      <c r="CF1428" s="76">
        <f t="shared" si="1922"/>
        <v>0</v>
      </c>
      <c r="CG1428" s="76">
        <f t="shared" si="1922"/>
        <v>0</v>
      </c>
      <c r="CH1428" s="76">
        <f t="shared" si="1922"/>
        <v>0</v>
      </c>
      <c r="CI1428" s="76">
        <f t="shared" si="1922"/>
        <v>0</v>
      </c>
      <c r="CJ1428" s="76">
        <f t="shared" si="1922"/>
        <v>0</v>
      </c>
      <c r="CK1428" s="76">
        <f t="shared" si="1922"/>
        <v>0</v>
      </c>
      <c r="CL1428" s="76">
        <f t="shared" si="1922"/>
        <v>0</v>
      </c>
      <c r="CN1428" s="60"/>
      <c r="CO1428" s="76">
        <f>CO114</f>
        <v>0</v>
      </c>
      <c r="CP1428" s="76">
        <f>CP114</f>
        <v>0</v>
      </c>
      <c r="CQ1428" s="76">
        <f>CQ114</f>
        <v>0</v>
      </c>
      <c r="CR1428" s="76">
        <f>CR114</f>
        <v>0</v>
      </c>
      <c r="CS1428" s="76">
        <f>CS114</f>
        <v>0</v>
      </c>
      <c r="CT1428" s="76">
        <f>CT114</f>
        <v>0</v>
      </c>
      <c r="CU1428" s="76">
        <f>CU114</f>
        <v>0</v>
      </c>
      <c r="CV1428" s="76">
        <f>CV114</f>
        <v>0</v>
      </c>
      <c r="CW1428" s="76">
        <f>CW114</f>
        <v>0</v>
      </c>
      <c r="CX1428" s="76">
        <f>CX114</f>
        <v>0</v>
      </c>
      <c r="CY1428" s="76">
        <f>CY114</f>
        <v>0</v>
      </c>
      <c r="CZ1428" s="76">
        <f>CZ114</f>
        <v>0</v>
      </c>
      <c r="DA1428" s="76">
        <f>DA114</f>
        <v>0</v>
      </c>
      <c r="DB1428" s="76">
        <f>DB114</f>
        <v>0</v>
      </c>
      <c r="DC1428" s="76">
        <f>DC114</f>
        <v>0</v>
      </c>
      <c r="DD1428" s="76">
        <f>DD114</f>
        <v>0</v>
      </c>
      <c r="DE1428" s="76">
        <f>DE114</f>
        <v>0</v>
      </c>
      <c r="DF1428" s="76">
        <f>DF114</f>
        <v>0</v>
      </c>
      <c r="DG1428" s="76">
        <f>DG114</f>
        <v>0</v>
      </c>
      <c r="DH1428" s="76">
        <f>DH114</f>
        <v>0</v>
      </c>
      <c r="DI1428" s="76">
        <f>DI114</f>
        <v>0</v>
      </c>
      <c r="DJ1428" s="76">
        <f>DJ114</f>
        <v>0</v>
      </c>
      <c r="DK1428" s="76">
        <f>DK114</f>
        <v>0</v>
      </c>
      <c r="DL1428" s="76">
        <f>DL114</f>
        <v>0</v>
      </c>
    </row>
    <row r="1429" spans="1:116" x14ac:dyDescent="0.4">
      <c r="B1429" t="s">
        <v>332</v>
      </c>
      <c r="D1429" t="s">
        <v>776</v>
      </c>
      <c r="E1429" s="8" t="str">
        <f t="shared" ref="E1429" si="1923">ROW()&amp;" "&amp;D1429</f>
        <v>1429 UEREV - S</v>
      </c>
      <c r="G1429" s="241" t="str">
        <f>IFERROR(SUBSTITUTE(TRIM(MID(G1417, SEARCH("-", G1417) + 1, LEN(G1417))),":",""),"no unit")</f>
        <v>revenue</v>
      </c>
      <c r="H1429" s="12"/>
      <c r="I1429" s="60"/>
      <c r="J1429" s="60"/>
      <c r="K1429" s="15"/>
      <c r="L1429" s="15"/>
      <c r="M1429" s="15"/>
      <c r="N1429" s="15"/>
      <c r="O1429" s="15"/>
      <c r="P1429" s="15"/>
      <c r="R1429" s="15"/>
      <c r="S1429" s="76"/>
      <c r="T1429" s="76"/>
      <c r="U1429" s="76"/>
      <c r="V1429" s="76"/>
      <c r="W1429" s="76"/>
      <c r="X1429" s="76"/>
      <c r="Y1429" s="76"/>
      <c r="Z1429" s="76"/>
      <c r="AA1429" s="76"/>
      <c r="AB1429" s="76"/>
      <c r="AC1429" s="76"/>
      <c r="AD1429" s="76"/>
      <c r="AE1429" s="76"/>
      <c r="AF1429" s="76"/>
      <c r="AG1429" s="76"/>
      <c r="AH1429" s="76"/>
      <c r="AI1429" s="76"/>
      <c r="AJ1429" s="76"/>
      <c r="AK1429" s="76"/>
      <c r="AL1429" s="76"/>
      <c r="AM1429" s="76"/>
      <c r="AN1429" s="76"/>
      <c r="AO1429" s="76"/>
      <c r="AP1429" s="76"/>
      <c r="AQ1429" s="76"/>
      <c r="AR1429" s="76"/>
      <c r="AS1429" s="76"/>
      <c r="AT1429" s="76"/>
      <c r="AU1429" s="76"/>
      <c r="AV1429" s="76"/>
      <c r="AW1429" s="76"/>
      <c r="AX1429" s="76"/>
      <c r="AY1429" s="76"/>
      <c r="AZ1429" s="76"/>
      <c r="BA1429" s="76"/>
      <c r="BB1429" s="76"/>
      <c r="BC1429" s="76"/>
      <c r="BD1429" s="76"/>
      <c r="BE1429" s="76"/>
      <c r="BF1429" s="76"/>
      <c r="BG1429" s="76"/>
      <c r="BH1429" s="76"/>
      <c r="BI1429" s="76"/>
      <c r="BJ1429" s="76"/>
      <c r="BK1429" s="76"/>
      <c r="BL1429" s="76"/>
      <c r="BM1429" s="76"/>
      <c r="BN1429" s="76"/>
      <c r="BO1429" s="76"/>
      <c r="BP1429" s="76"/>
      <c r="BQ1429" s="76"/>
      <c r="BR1429" s="76"/>
      <c r="BS1429" s="76"/>
      <c r="BT1429" s="76"/>
      <c r="BU1429" s="76"/>
      <c r="BV1429" s="76"/>
      <c r="BW1429" s="76"/>
      <c r="BX1429" s="76"/>
      <c r="BY1429" s="76"/>
      <c r="BZ1429" s="76"/>
      <c r="CA1429" s="76"/>
      <c r="CB1429" s="76"/>
      <c r="CC1429" s="76"/>
      <c r="CD1429" s="76"/>
      <c r="CE1429" s="76"/>
      <c r="CF1429" s="76"/>
      <c r="CG1429" s="76"/>
      <c r="CH1429" s="76"/>
      <c r="CI1429" s="76"/>
      <c r="CJ1429" s="76"/>
      <c r="CK1429" s="76"/>
      <c r="CL1429" s="76"/>
      <c r="CN1429" s="60"/>
      <c r="CO1429" s="76"/>
      <c r="CP1429" s="76"/>
      <c r="CQ1429" s="76"/>
      <c r="CR1429" s="76"/>
      <c r="CS1429" s="76"/>
      <c r="CT1429" s="76"/>
      <c r="CU1429" s="76"/>
      <c r="CV1429" s="76"/>
      <c r="CW1429" s="76"/>
      <c r="CX1429" s="76"/>
      <c r="CY1429" s="76"/>
      <c r="CZ1429" s="76"/>
      <c r="DA1429" s="76"/>
      <c r="DB1429" s="76"/>
      <c r="DC1429" s="76"/>
      <c r="DD1429" s="76"/>
      <c r="DE1429" s="76"/>
      <c r="DF1429" s="76"/>
      <c r="DG1429" s="76"/>
      <c r="DH1429" s="76"/>
      <c r="DI1429" s="76"/>
      <c r="DJ1429" s="76"/>
      <c r="DK1429" s="76"/>
      <c r="DL1429" s="76"/>
    </row>
    <row r="1430" spans="1:116" x14ac:dyDescent="0.4">
      <c r="B1430" t="s">
        <v>332</v>
      </c>
      <c r="D1430" t="s">
        <v>776</v>
      </c>
      <c r="E1430" s="8" t="str">
        <f t="shared" si="1919"/>
        <v>1430 UEREV - S</v>
      </c>
      <c r="G1430" s="8" t="str">
        <f>G1415</f>
        <v>Secondary revenue driver</v>
      </c>
      <c r="H1430" s="12"/>
      <c r="I1430" s="60"/>
      <c r="J1430" s="60"/>
      <c r="K1430" s="15"/>
      <c r="L1430" s="15"/>
      <c r="M1430" s="15"/>
      <c r="N1430" s="15"/>
      <c r="O1430" s="15"/>
      <c r="P1430" s="15"/>
      <c r="R1430" s="15"/>
      <c r="S1430" s="203" t="str">
        <f t="shared" ref="S1430:AX1430" si="1924">ADDRESS(ROW(S1423),COLUMN(S1423),2)</f>
        <v>S$1423</v>
      </c>
      <c r="T1430" s="203" t="str">
        <f t="shared" si="1924"/>
        <v>T$1423</v>
      </c>
      <c r="U1430" s="203" t="str">
        <f t="shared" si="1924"/>
        <v>U$1423</v>
      </c>
      <c r="V1430" s="203" t="str">
        <f t="shared" si="1924"/>
        <v>V$1423</v>
      </c>
      <c r="W1430" s="203" t="str">
        <f t="shared" si="1924"/>
        <v>W$1423</v>
      </c>
      <c r="X1430" s="203" t="str">
        <f t="shared" si="1924"/>
        <v>X$1423</v>
      </c>
      <c r="Y1430" s="203" t="str">
        <f t="shared" si="1924"/>
        <v>Y$1423</v>
      </c>
      <c r="Z1430" s="203" t="str">
        <f t="shared" si="1924"/>
        <v>Z$1423</v>
      </c>
      <c r="AA1430" s="203" t="str">
        <f t="shared" si="1924"/>
        <v>AA$1423</v>
      </c>
      <c r="AB1430" s="203" t="str">
        <f t="shared" si="1924"/>
        <v>AB$1423</v>
      </c>
      <c r="AC1430" s="203" t="str">
        <f t="shared" si="1924"/>
        <v>AC$1423</v>
      </c>
      <c r="AD1430" s="203" t="str">
        <f t="shared" si="1924"/>
        <v>AD$1423</v>
      </c>
      <c r="AE1430" s="203" t="str">
        <f t="shared" si="1924"/>
        <v>AE$1423</v>
      </c>
      <c r="AF1430" s="203" t="str">
        <f t="shared" si="1924"/>
        <v>AF$1423</v>
      </c>
      <c r="AG1430" s="203" t="str">
        <f t="shared" si="1924"/>
        <v>AG$1423</v>
      </c>
      <c r="AH1430" s="203" t="str">
        <f t="shared" si="1924"/>
        <v>AH$1423</v>
      </c>
      <c r="AI1430" s="203" t="str">
        <f t="shared" si="1924"/>
        <v>AI$1423</v>
      </c>
      <c r="AJ1430" s="203" t="str">
        <f t="shared" si="1924"/>
        <v>AJ$1423</v>
      </c>
      <c r="AK1430" s="203" t="str">
        <f t="shared" si="1924"/>
        <v>AK$1423</v>
      </c>
      <c r="AL1430" s="203" t="str">
        <f t="shared" si="1924"/>
        <v>AL$1423</v>
      </c>
      <c r="AM1430" s="203" t="str">
        <f t="shared" si="1924"/>
        <v>AM$1423</v>
      </c>
      <c r="AN1430" s="203" t="str">
        <f t="shared" si="1924"/>
        <v>AN$1423</v>
      </c>
      <c r="AO1430" s="203" t="str">
        <f t="shared" si="1924"/>
        <v>AO$1423</v>
      </c>
      <c r="AP1430" s="203" t="str">
        <f t="shared" si="1924"/>
        <v>AP$1423</v>
      </c>
      <c r="AQ1430" s="203" t="str">
        <f t="shared" si="1924"/>
        <v>AQ$1423</v>
      </c>
      <c r="AR1430" s="203" t="str">
        <f t="shared" si="1924"/>
        <v>AR$1423</v>
      </c>
      <c r="AS1430" s="203" t="str">
        <f t="shared" si="1924"/>
        <v>AS$1423</v>
      </c>
      <c r="AT1430" s="203" t="str">
        <f t="shared" si="1924"/>
        <v>AT$1423</v>
      </c>
      <c r="AU1430" s="203" t="str">
        <f t="shared" si="1924"/>
        <v>AU$1423</v>
      </c>
      <c r="AV1430" s="203" t="str">
        <f t="shared" si="1924"/>
        <v>AV$1423</v>
      </c>
      <c r="AW1430" s="203" t="str">
        <f t="shared" si="1924"/>
        <v>AW$1423</v>
      </c>
      <c r="AX1430" s="203" t="str">
        <f t="shared" si="1924"/>
        <v>AX$1423</v>
      </c>
      <c r="AY1430" s="203" t="str">
        <f t="shared" ref="AY1430:CD1430" si="1925">ADDRESS(ROW(AY1423),COLUMN(AY1423),2)</f>
        <v>AY$1423</v>
      </c>
      <c r="AZ1430" s="203" t="str">
        <f t="shared" si="1925"/>
        <v>AZ$1423</v>
      </c>
      <c r="BA1430" s="203" t="str">
        <f t="shared" si="1925"/>
        <v>BA$1423</v>
      </c>
      <c r="BB1430" s="203" t="str">
        <f t="shared" si="1925"/>
        <v>BB$1423</v>
      </c>
      <c r="BC1430" s="203" t="str">
        <f t="shared" si="1925"/>
        <v>BC$1423</v>
      </c>
      <c r="BD1430" s="203" t="str">
        <f t="shared" si="1925"/>
        <v>BD$1423</v>
      </c>
      <c r="BE1430" s="203" t="str">
        <f t="shared" si="1925"/>
        <v>BE$1423</v>
      </c>
      <c r="BF1430" s="203" t="str">
        <f t="shared" si="1925"/>
        <v>BF$1423</v>
      </c>
      <c r="BG1430" s="203" t="str">
        <f t="shared" si="1925"/>
        <v>BG$1423</v>
      </c>
      <c r="BH1430" s="203" t="str">
        <f t="shared" si="1925"/>
        <v>BH$1423</v>
      </c>
      <c r="BI1430" s="203" t="str">
        <f t="shared" si="1925"/>
        <v>BI$1423</v>
      </c>
      <c r="BJ1430" s="203" t="str">
        <f t="shared" si="1925"/>
        <v>BJ$1423</v>
      </c>
      <c r="BK1430" s="203" t="str">
        <f t="shared" si="1925"/>
        <v>BK$1423</v>
      </c>
      <c r="BL1430" s="203" t="str">
        <f t="shared" si="1925"/>
        <v>BL$1423</v>
      </c>
      <c r="BM1430" s="203" t="str">
        <f t="shared" si="1925"/>
        <v>BM$1423</v>
      </c>
      <c r="BN1430" s="203" t="str">
        <f t="shared" si="1925"/>
        <v>BN$1423</v>
      </c>
      <c r="BO1430" s="203" t="str">
        <f t="shared" si="1925"/>
        <v>BO$1423</v>
      </c>
      <c r="BP1430" s="203" t="str">
        <f t="shared" si="1925"/>
        <v>BP$1423</v>
      </c>
      <c r="BQ1430" s="203" t="str">
        <f t="shared" si="1925"/>
        <v>BQ$1423</v>
      </c>
      <c r="BR1430" s="203" t="str">
        <f t="shared" si="1925"/>
        <v>BR$1423</v>
      </c>
      <c r="BS1430" s="203" t="str">
        <f t="shared" si="1925"/>
        <v>BS$1423</v>
      </c>
      <c r="BT1430" s="203" t="str">
        <f t="shared" si="1925"/>
        <v>BT$1423</v>
      </c>
      <c r="BU1430" s="203" t="str">
        <f t="shared" si="1925"/>
        <v>BU$1423</v>
      </c>
      <c r="BV1430" s="203" t="str">
        <f t="shared" si="1925"/>
        <v>BV$1423</v>
      </c>
      <c r="BW1430" s="203" t="str">
        <f t="shared" si="1925"/>
        <v>BW$1423</v>
      </c>
      <c r="BX1430" s="203" t="str">
        <f t="shared" si="1925"/>
        <v>BX$1423</v>
      </c>
      <c r="BY1430" s="203" t="str">
        <f t="shared" si="1925"/>
        <v>BY$1423</v>
      </c>
      <c r="BZ1430" s="203" t="str">
        <f t="shared" si="1925"/>
        <v>BZ$1423</v>
      </c>
      <c r="CA1430" s="203" t="str">
        <f t="shared" si="1925"/>
        <v>CA$1423</v>
      </c>
      <c r="CB1430" s="203" t="str">
        <f t="shared" si="1925"/>
        <v>CB$1423</v>
      </c>
      <c r="CC1430" s="203" t="str">
        <f t="shared" si="1925"/>
        <v>CC$1423</v>
      </c>
      <c r="CD1430" s="203" t="str">
        <f t="shared" si="1925"/>
        <v>CD$1423</v>
      </c>
      <c r="CE1430" s="203" t="str">
        <f t="shared" ref="CE1430:CL1430" si="1926">ADDRESS(ROW(CE1423),COLUMN(CE1423),2)</f>
        <v>CE$1423</v>
      </c>
      <c r="CF1430" s="203" t="str">
        <f t="shared" si="1926"/>
        <v>CF$1423</v>
      </c>
      <c r="CG1430" s="203" t="str">
        <f t="shared" si="1926"/>
        <v>CG$1423</v>
      </c>
      <c r="CH1430" s="203" t="str">
        <f t="shared" si="1926"/>
        <v>CH$1423</v>
      </c>
      <c r="CI1430" s="203" t="str">
        <f t="shared" si="1926"/>
        <v>CI$1423</v>
      </c>
      <c r="CJ1430" s="203" t="str">
        <f t="shared" si="1926"/>
        <v>CJ$1423</v>
      </c>
      <c r="CK1430" s="203" t="str">
        <f t="shared" si="1926"/>
        <v>CK$1423</v>
      </c>
      <c r="CL1430" s="203" t="str">
        <f t="shared" si="1926"/>
        <v>CL$1423</v>
      </c>
      <c r="CN1430" s="60"/>
      <c r="CO1430" s="203" t="str">
        <f>ADDRESS(ROW(CO181),COLUMN(CO181),2)</f>
        <v>CO$181</v>
      </c>
      <c r="CP1430" s="203" t="str">
        <f>ADDRESS(ROW(CP181),COLUMN(CP181),2)</f>
        <v>CP$181</v>
      </c>
      <c r="CQ1430" s="203" t="str">
        <f>ADDRESS(ROW(CQ181),COLUMN(CQ181),2)</f>
        <v>CQ$181</v>
      </c>
      <c r="CR1430" s="203" t="str">
        <f>ADDRESS(ROW(CR181),COLUMN(CR181),2)</f>
        <v>CR$181</v>
      </c>
      <c r="CS1430" s="203" t="str">
        <f>ADDRESS(ROW(CS181),COLUMN(CS181),2)</f>
        <v>CS$181</v>
      </c>
      <c r="CT1430" s="203" t="str">
        <f>ADDRESS(ROW(CT181),COLUMN(CT181),2)</f>
        <v>CT$181</v>
      </c>
      <c r="CU1430" s="203" t="str">
        <f>ADDRESS(ROW(CU181),COLUMN(CU181),2)</f>
        <v>CU$181</v>
      </c>
      <c r="CV1430" s="203" t="str">
        <f>ADDRESS(ROW(CV181),COLUMN(CV181),2)</f>
        <v>CV$181</v>
      </c>
      <c r="CW1430" s="203" t="str">
        <f>ADDRESS(ROW(CW181),COLUMN(CW181),2)</f>
        <v>CW$181</v>
      </c>
      <c r="CX1430" s="203" t="str">
        <f>ADDRESS(ROW(CX181),COLUMN(CX181),2)</f>
        <v>CX$181</v>
      </c>
      <c r="CY1430" s="203" t="str">
        <f>ADDRESS(ROW(CY181),COLUMN(CY181),2)</f>
        <v>CY$181</v>
      </c>
      <c r="CZ1430" s="203" t="str">
        <f>ADDRESS(ROW(CZ181),COLUMN(CZ181),2)</f>
        <v>CZ$181</v>
      </c>
      <c r="DA1430" s="203" t="str">
        <f>ADDRESS(ROW(DA181),COLUMN(DA181),2)</f>
        <v>DA$181</v>
      </c>
      <c r="DB1430" s="203" t="str">
        <f>ADDRESS(ROW(DB181),COLUMN(DB181),2)</f>
        <v>DB$181</v>
      </c>
      <c r="DC1430" s="203" t="str">
        <f>ADDRESS(ROW(DC181),COLUMN(DC181),2)</f>
        <v>DC$181</v>
      </c>
      <c r="DD1430" s="203" t="str">
        <f>ADDRESS(ROW(DD181),COLUMN(DD181),2)</f>
        <v>DD$181</v>
      </c>
      <c r="DE1430" s="203" t="str">
        <f>ADDRESS(ROW(DE181),COLUMN(DE181),2)</f>
        <v>DE$181</v>
      </c>
      <c r="DF1430" s="203" t="str">
        <f>ADDRESS(ROW(DF181),COLUMN(DF181),2)</f>
        <v>DF$181</v>
      </c>
      <c r="DG1430" s="203" t="str">
        <f>ADDRESS(ROW(DG181),COLUMN(DG181),2)</f>
        <v>DG$181</v>
      </c>
      <c r="DH1430" s="203" t="str">
        <f>ADDRESS(ROW(DH181),COLUMN(DH181),2)</f>
        <v>DH$181</v>
      </c>
      <c r="DI1430" s="203" t="str">
        <f>ADDRESS(ROW(DI181),COLUMN(DI181),2)</f>
        <v>DI$181</v>
      </c>
      <c r="DJ1430" s="203" t="str">
        <f>ADDRESS(ROW(DJ181),COLUMN(DJ181),2)</f>
        <v>DJ$181</v>
      </c>
      <c r="DK1430" s="203" t="str">
        <f>ADDRESS(ROW(DK181),COLUMN(DK181),2)</f>
        <v>DK$181</v>
      </c>
      <c r="DL1430" s="203" t="str">
        <f>ADDRESS(ROW(DL181),COLUMN(DL181),2)</f>
        <v>DL$181</v>
      </c>
    </row>
    <row r="1431" spans="1:116" x14ac:dyDescent="0.4">
      <c r="B1431" t="s">
        <v>332</v>
      </c>
      <c r="D1431" t="s">
        <v>776</v>
      </c>
      <c r="E1431" s="8" t="str">
        <f t="shared" si="1919"/>
        <v>1431 UEREV - S</v>
      </c>
      <c r="G1431" s="8" t="str">
        <f>G1416</f>
        <v>Secondary volume driver</v>
      </c>
      <c r="H1431" s="12"/>
      <c r="I1431" s="60"/>
      <c r="J1431" s="60"/>
      <c r="K1431" s="15"/>
      <c r="L1431" s="15"/>
      <c r="M1431" s="15"/>
      <c r="N1431" s="15"/>
      <c r="O1431" s="15"/>
      <c r="P1431" s="15"/>
      <c r="R1431" s="15"/>
      <c r="S1431" s="76" t="str">
        <f t="shared" ref="S1431:AX1431" si="1927">S1416</f>
        <v>S$19</v>
      </c>
      <c r="T1431" s="76" t="str">
        <f t="shared" si="1927"/>
        <v>T$19</v>
      </c>
      <c r="U1431" s="76" t="str">
        <f t="shared" si="1927"/>
        <v>U$19</v>
      </c>
      <c r="V1431" s="76" t="str">
        <f t="shared" si="1927"/>
        <v>V$19</v>
      </c>
      <c r="W1431" s="76" t="str">
        <f t="shared" si="1927"/>
        <v>W$19</v>
      </c>
      <c r="X1431" s="76" t="str">
        <f t="shared" si="1927"/>
        <v>X$19</v>
      </c>
      <c r="Y1431" s="76" t="str">
        <f t="shared" si="1927"/>
        <v>Y$19</v>
      </c>
      <c r="Z1431" s="76" t="str">
        <f t="shared" si="1927"/>
        <v>Z$19</v>
      </c>
      <c r="AA1431" s="76" t="str">
        <f t="shared" si="1927"/>
        <v>AA$19</v>
      </c>
      <c r="AB1431" s="76" t="str">
        <f t="shared" si="1927"/>
        <v>AB$19</v>
      </c>
      <c r="AC1431" s="76" t="str">
        <f t="shared" si="1927"/>
        <v>AC$19</v>
      </c>
      <c r="AD1431" s="76" t="str">
        <f t="shared" si="1927"/>
        <v>AD$19</v>
      </c>
      <c r="AE1431" s="76" t="str">
        <f t="shared" si="1927"/>
        <v>AE$19</v>
      </c>
      <c r="AF1431" s="76" t="str">
        <f t="shared" si="1927"/>
        <v>AF$19</v>
      </c>
      <c r="AG1431" s="76" t="str">
        <f t="shared" si="1927"/>
        <v>AG$19</v>
      </c>
      <c r="AH1431" s="76" t="str">
        <f t="shared" si="1927"/>
        <v>AH$19</v>
      </c>
      <c r="AI1431" s="76" t="str">
        <f t="shared" si="1927"/>
        <v>AI$19</v>
      </c>
      <c r="AJ1431" s="76" t="str">
        <f t="shared" si="1927"/>
        <v>AJ$19</v>
      </c>
      <c r="AK1431" s="76" t="str">
        <f t="shared" si="1927"/>
        <v>AK$19</v>
      </c>
      <c r="AL1431" s="76" t="str">
        <f t="shared" si="1927"/>
        <v>AL$19</v>
      </c>
      <c r="AM1431" s="76" t="str">
        <f t="shared" si="1927"/>
        <v>AM$19</v>
      </c>
      <c r="AN1431" s="76" t="str">
        <f t="shared" si="1927"/>
        <v>AN$19</v>
      </c>
      <c r="AO1431" s="76" t="str">
        <f t="shared" si="1927"/>
        <v>AO$19</v>
      </c>
      <c r="AP1431" s="76" t="str">
        <f t="shared" si="1927"/>
        <v>AP$19</v>
      </c>
      <c r="AQ1431" s="76" t="str">
        <f t="shared" si="1927"/>
        <v>AQ$19</v>
      </c>
      <c r="AR1431" s="76" t="str">
        <f t="shared" si="1927"/>
        <v>AR$19</v>
      </c>
      <c r="AS1431" s="76" t="str">
        <f t="shared" si="1927"/>
        <v>AS$19</v>
      </c>
      <c r="AT1431" s="76" t="str">
        <f t="shared" si="1927"/>
        <v>AT$19</v>
      </c>
      <c r="AU1431" s="76" t="str">
        <f t="shared" si="1927"/>
        <v>AU$19</v>
      </c>
      <c r="AV1431" s="76" t="str">
        <f t="shared" si="1927"/>
        <v>AV$19</v>
      </c>
      <c r="AW1431" s="76" t="str">
        <f t="shared" si="1927"/>
        <v>AW$19</v>
      </c>
      <c r="AX1431" s="76" t="str">
        <f t="shared" si="1927"/>
        <v>AX$19</v>
      </c>
      <c r="AY1431" s="76" t="str">
        <f t="shared" ref="AY1431:CD1431" si="1928">AY1416</f>
        <v>AY$19</v>
      </c>
      <c r="AZ1431" s="76" t="str">
        <f t="shared" si="1928"/>
        <v>AZ$19</v>
      </c>
      <c r="BA1431" s="76" t="str">
        <f t="shared" si="1928"/>
        <v>BA$19</v>
      </c>
      <c r="BB1431" s="76" t="str">
        <f t="shared" si="1928"/>
        <v>BB$19</v>
      </c>
      <c r="BC1431" s="76" t="str">
        <f t="shared" si="1928"/>
        <v>BC$19</v>
      </c>
      <c r="BD1431" s="76" t="str">
        <f t="shared" si="1928"/>
        <v>BD$19</v>
      </c>
      <c r="BE1431" s="76" t="str">
        <f t="shared" si="1928"/>
        <v>BE$19</v>
      </c>
      <c r="BF1431" s="76" t="str">
        <f t="shared" si="1928"/>
        <v>BF$19</v>
      </c>
      <c r="BG1431" s="76" t="str">
        <f t="shared" si="1928"/>
        <v>BG$19</v>
      </c>
      <c r="BH1431" s="76" t="str">
        <f t="shared" si="1928"/>
        <v>BH$19</v>
      </c>
      <c r="BI1431" s="76" t="str">
        <f t="shared" si="1928"/>
        <v>BI$19</v>
      </c>
      <c r="BJ1431" s="76" t="str">
        <f t="shared" si="1928"/>
        <v>BJ$19</v>
      </c>
      <c r="BK1431" s="76" t="str">
        <f t="shared" si="1928"/>
        <v>BK$19</v>
      </c>
      <c r="BL1431" s="76" t="str">
        <f t="shared" si="1928"/>
        <v>BL$19</v>
      </c>
      <c r="BM1431" s="76" t="str">
        <f t="shared" si="1928"/>
        <v>BM$19</v>
      </c>
      <c r="BN1431" s="76" t="str">
        <f t="shared" si="1928"/>
        <v>BN$19</v>
      </c>
      <c r="BO1431" s="76" t="str">
        <f t="shared" si="1928"/>
        <v>BO$19</v>
      </c>
      <c r="BP1431" s="76" t="str">
        <f t="shared" si="1928"/>
        <v>BP$19</v>
      </c>
      <c r="BQ1431" s="76" t="str">
        <f t="shared" si="1928"/>
        <v>BQ$19</v>
      </c>
      <c r="BR1431" s="76" t="str">
        <f t="shared" si="1928"/>
        <v>BR$19</v>
      </c>
      <c r="BS1431" s="76" t="str">
        <f t="shared" si="1928"/>
        <v>BS$19</v>
      </c>
      <c r="BT1431" s="76" t="str">
        <f t="shared" si="1928"/>
        <v>BT$19</v>
      </c>
      <c r="BU1431" s="76" t="str">
        <f t="shared" si="1928"/>
        <v>BU$19</v>
      </c>
      <c r="BV1431" s="76" t="str">
        <f t="shared" si="1928"/>
        <v>BV$19</v>
      </c>
      <c r="BW1431" s="76" t="str">
        <f t="shared" si="1928"/>
        <v>BW$19</v>
      </c>
      <c r="BX1431" s="76" t="str">
        <f t="shared" si="1928"/>
        <v>BX$19</v>
      </c>
      <c r="BY1431" s="76" t="str">
        <f t="shared" si="1928"/>
        <v>BY$19</v>
      </c>
      <c r="BZ1431" s="76" t="str">
        <f t="shared" si="1928"/>
        <v>BZ$19</v>
      </c>
      <c r="CA1431" s="76" t="str">
        <f t="shared" si="1928"/>
        <v>CA$19</v>
      </c>
      <c r="CB1431" s="76" t="str">
        <f t="shared" si="1928"/>
        <v>CB$19</v>
      </c>
      <c r="CC1431" s="76" t="str">
        <f t="shared" si="1928"/>
        <v>CC$19</v>
      </c>
      <c r="CD1431" s="76" t="str">
        <f t="shared" si="1928"/>
        <v>CD$19</v>
      </c>
      <c r="CE1431" s="76" t="str">
        <f t="shared" ref="CE1431:CL1431" si="1929">CE1416</f>
        <v>CE$19</v>
      </c>
      <c r="CF1431" s="76" t="str">
        <f t="shared" si="1929"/>
        <v>CF$19</v>
      </c>
      <c r="CG1431" s="76" t="str">
        <f t="shared" si="1929"/>
        <v>CG$19</v>
      </c>
      <c r="CH1431" s="76" t="str">
        <f t="shared" si="1929"/>
        <v>CH$19</v>
      </c>
      <c r="CI1431" s="76" t="str">
        <f t="shared" si="1929"/>
        <v>CI$19</v>
      </c>
      <c r="CJ1431" s="76" t="str">
        <f t="shared" si="1929"/>
        <v>CJ$19</v>
      </c>
      <c r="CK1431" s="76" t="str">
        <f t="shared" si="1929"/>
        <v>CK$19</v>
      </c>
      <c r="CL1431" s="76" t="str">
        <f t="shared" si="1929"/>
        <v>CL$19</v>
      </c>
      <c r="CN1431" s="60"/>
      <c r="CO1431" s="76" t="str">
        <f t="shared" ref="CO1431:DK1431" si="1930">CO1416</f>
        <v>CO$19</v>
      </c>
      <c r="CP1431" s="76" t="str">
        <f t="shared" si="1930"/>
        <v>CP$19</v>
      </c>
      <c r="CQ1431" s="76" t="str">
        <f t="shared" si="1930"/>
        <v>CQ$19</v>
      </c>
      <c r="CR1431" s="76" t="str">
        <f t="shared" si="1930"/>
        <v>CR$19</v>
      </c>
      <c r="CS1431" s="76" t="str">
        <f t="shared" si="1930"/>
        <v>CS$19</v>
      </c>
      <c r="CT1431" s="76" t="str">
        <f t="shared" si="1930"/>
        <v>CT$19</v>
      </c>
      <c r="CU1431" s="76" t="str">
        <f t="shared" si="1930"/>
        <v>CU$19</v>
      </c>
      <c r="CV1431" s="76" t="str">
        <f t="shared" si="1930"/>
        <v>CV$19</v>
      </c>
      <c r="CW1431" s="76" t="str">
        <f t="shared" si="1930"/>
        <v>CW$19</v>
      </c>
      <c r="CX1431" s="76" t="str">
        <f t="shared" si="1930"/>
        <v>CX$19</v>
      </c>
      <c r="CY1431" s="76" t="str">
        <f t="shared" si="1930"/>
        <v>CY$19</v>
      </c>
      <c r="CZ1431" s="76" t="str">
        <f t="shared" si="1930"/>
        <v>CZ$19</v>
      </c>
      <c r="DA1431" s="76" t="str">
        <f t="shared" si="1930"/>
        <v>DA$19</v>
      </c>
      <c r="DB1431" s="76" t="str">
        <f t="shared" si="1930"/>
        <v>DB$19</v>
      </c>
      <c r="DC1431" s="76" t="str">
        <f t="shared" si="1930"/>
        <v>DC$19</v>
      </c>
      <c r="DD1431" s="76" t="str">
        <f t="shared" si="1930"/>
        <v>DD$19</v>
      </c>
      <c r="DE1431" s="76" t="str">
        <f t="shared" si="1930"/>
        <v>DE$19</v>
      </c>
      <c r="DF1431" s="76" t="str">
        <f t="shared" si="1930"/>
        <v>DF$19</v>
      </c>
      <c r="DG1431" s="76" t="str">
        <f t="shared" si="1930"/>
        <v>DG$19</v>
      </c>
      <c r="DH1431" s="76" t="str">
        <f t="shared" si="1930"/>
        <v>DH$19</v>
      </c>
      <c r="DI1431" s="76" t="str">
        <f t="shared" si="1930"/>
        <v>DI$19</v>
      </c>
      <c r="DJ1431" s="76" t="str">
        <f t="shared" si="1930"/>
        <v>DJ$19</v>
      </c>
      <c r="DK1431" s="76" t="str">
        <f t="shared" si="1930"/>
        <v>DK$19</v>
      </c>
      <c r="DL1431" s="76" t="str">
        <f t="shared" ref="DL1431" si="1931">DL1416</f>
        <v>DL$19</v>
      </c>
    </row>
    <row r="1432" spans="1:116" x14ac:dyDescent="0.4">
      <c r="CO1432" s="8"/>
      <c r="CP1432" s="8"/>
      <c r="CQ1432" s="8"/>
      <c r="CR1432" s="8"/>
      <c r="CS1432" s="8"/>
      <c r="CT1432" s="8"/>
      <c r="CU1432" s="8"/>
      <c r="CV1432" s="8"/>
      <c r="CW1432" s="8"/>
      <c r="CX1432" s="8"/>
      <c r="CY1432" s="8"/>
      <c r="CZ1432" s="8"/>
      <c r="DA1432" s="8"/>
      <c r="DB1432" s="8"/>
      <c r="DC1432" s="8"/>
      <c r="DD1432" s="8"/>
      <c r="DE1432" s="8"/>
      <c r="DF1432" s="8"/>
      <c r="DG1432" s="8"/>
      <c r="DH1432" s="8"/>
      <c r="DI1432" s="8"/>
      <c r="DJ1432" s="8"/>
      <c r="DK1432" s="8"/>
      <c r="DL1432" s="8"/>
    </row>
    <row r="1433" spans="1:116" x14ac:dyDescent="0.4">
      <c r="A1433" s="174"/>
      <c r="E1433" s="8"/>
      <c r="G1433" s="175" t="s">
        <v>490</v>
      </c>
      <c r="H1433" s="174"/>
      <c r="I1433" s="176"/>
      <c r="J1433" s="176"/>
      <c r="K1433" s="197"/>
      <c r="L1433" s="197"/>
      <c r="M1433" s="197"/>
      <c r="N1433" s="197"/>
      <c r="O1433" s="197"/>
      <c r="P1433" s="197"/>
      <c r="R1433" s="198"/>
      <c r="S1433" s="174"/>
      <c r="T1433" s="174"/>
      <c r="U1433" s="174"/>
      <c r="V1433" s="174"/>
      <c r="W1433" s="174"/>
      <c r="X1433" s="174"/>
      <c r="Y1433" s="174"/>
      <c r="Z1433" s="174"/>
      <c r="AA1433" s="174"/>
      <c r="AB1433" s="174"/>
      <c r="AC1433" s="174"/>
      <c r="AD1433" s="174"/>
      <c r="AE1433" s="174"/>
      <c r="AF1433" s="174"/>
      <c r="AG1433" s="174"/>
      <c r="AH1433" s="174"/>
      <c r="AI1433" s="174"/>
      <c r="AJ1433" s="174"/>
      <c r="AK1433" s="174"/>
      <c r="AL1433" s="174"/>
      <c r="AM1433" s="174"/>
      <c r="AN1433" s="174"/>
      <c r="AO1433" s="174"/>
      <c r="AP1433" s="174"/>
      <c r="AQ1433" s="174"/>
      <c r="AR1433" s="174"/>
      <c r="AS1433" s="174"/>
      <c r="AT1433" s="174"/>
      <c r="AU1433" s="174"/>
      <c r="AV1433" s="174"/>
      <c r="AW1433" s="174"/>
      <c r="AX1433" s="174"/>
      <c r="AY1433" s="174"/>
      <c r="AZ1433" s="174"/>
      <c r="BA1433" s="174"/>
      <c r="BB1433" s="174"/>
      <c r="BC1433" s="174"/>
      <c r="BD1433" s="174"/>
      <c r="BE1433" s="174"/>
      <c r="BF1433" s="174"/>
      <c r="BG1433" s="174"/>
      <c r="BH1433" s="174"/>
      <c r="BI1433" s="174"/>
      <c r="BJ1433" s="174"/>
      <c r="BK1433" s="174"/>
      <c r="BL1433" s="174"/>
      <c r="BM1433" s="174"/>
      <c r="BN1433" s="174"/>
      <c r="BO1433" s="174"/>
      <c r="BP1433" s="174"/>
      <c r="BQ1433" s="174"/>
      <c r="BR1433" s="174"/>
      <c r="BS1433" s="174"/>
      <c r="BT1433" s="174"/>
      <c r="BU1433" s="174"/>
      <c r="BV1433" s="174"/>
      <c r="BW1433" s="174"/>
      <c r="BX1433" s="174"/>
      <c r="BY1433" s="174"/>
      <c r="BZ1433" s="174"/>
      <c r="CA1433" s="174"/>
      <c r="CB1433" s="174"/>
      <c r="CC1433" s="174"/>
      <c r="CD1433" s="174"/>
      <c r="CE1433" s="174"/>
      <c r="CF1433" s="174"/>
      <c r="CG1433" s="174"/>
      <c r="CH1433" s="174"/>
      <c r="CI1433" s="174"/>
      <c r="CJ1433" s="174"/>
      <c r="CK1433" s="174"/>
      <c r="CL1433" s="174"/>
      <c r="CN1433" s="176"/>
      <c r="CO1433" s="174"/>
      <c r="CP1433" s="174"/>
      <c r="CQ1433" s="174"/>
      <c r="CR1433" s="174"/>
      <c r="CS1433" s="174"/>
      <c r="CT1433" s="174"/>
      <c r="CU1433" s="174"/>
      <c r="CV1433" s="174"/>
      <c r="CW1433" s="174"/>
      <c r="CX1433" s="174"/>
      <c r="CY1433" s="174"/>
      <c r="CZ1433" s="174"/>
      <c r="DA1433" s="174"/>
      <c r="DB1433" s="174"/>
      <c r="DC1433" s="174"/>
      <c r="DD1433" s="174"/>
      <c r="DE1433" s="174"/>
      <c r="DF1433" s="174"/>
      <c r="DG1433" s="174"/>
      <c r="DH1433" s="174"/>
      <c r="DI1433" s="174"/>
      <c r="DJ1433" s="174"/>
      <c r="DK1433" s="174"/>
      <c r="DL1433" s="174"/>
    </row>
    <row r="1434" spans="1:116" x14ac:dyDescent="0.4">
      <c r="A1434" s="174"/>
      <c r="E1434" s="8"/>
      <c r="G1434" s="175" t="s">
        <v>492</v>
      </c>
      <c r="H1434" s="174"/>
      <c r="I1434" s="176"/>
      <c r="J1434" s="176"/>
      <c r="K1434" s="197"/>
      <c r="L1434" s="197"/>
      <c r="M1434" s="197"/>
      <c r="N1434" s="197"/>
      <c r="O1434" s="197"/>
      <c r="P1434" s="197"/>
      <c r="R1434" s="198"/>
      <c r="S1434" s="174"/>
      <c r="T1434" s="174"/>
      <c r="U1434" s="174"/>
      <c r="V1434" s="174"/>
      <c r="W1434" s="174"/>
      <c r="X1434" s="174"/>
      <c r="Y1434" s="174"/>
      <c r="Z1434" s="174"/>
      <c r="AA1434" s="174"/>
      <c r="AB1434" s="174"/>
      <c r="AC1434" s="174"/>
      <c r="AD1434" s="174"/>
      <c r="AE1434" s="174"/>
      <c r="AF1434" s="174"/>
      <c r="AG1434" s="174"/>
      <c r="AH1434" s="174"/>
      <c r="AI1434" s="174"/>
      <c r="AJ1434" s="174"/>
      <c r="AK1434" s="174"/>
      <c r="AL1434" s="174"/>
      <c r="AM1434" s="174"/>
      <c r="AN1434" s="174"/>
      <c r="AO1434" s="174"/>
      <c r="AP1434" s="174"/>
      <c r="AQ1434" s="174"/>
      <c r="AR1434" s="174"/>
      <c r="AS1434" s="174"/>
      <c r="AT1434" s="174"/>
      <c r="AU1434" s="174"/>
      <c r="AV1434" s="174"/>
      <c r="AW1434" s="174"/>
      <c r="AX1434" s="174"/>
      <c r="AY1434" s="174"/>
      <c r="AZ1434" s="174"/>
      <c r="BA1434" s="174"/>
      <c r="BB1434" s="174"/>
      <c r="BC1434" s="174"/>
      <c r="BD1434" s="174"/>
      <c r="BE1434" s="174"/>
      <c r="BF1434" s="174"/>
      <c r="BG1434" s="174"/>
      <c r="BH1434" s="174"/>
      <c r="BI1434" s="174"/>
      <c r="BJ1434" s="174"/>
      <c r="BK1434" s="174"/>
      <c r="BL1434" s="174"/>
      <c r="BM1434" s="174"/>
      <c r="BN1434" s="174"/>
      <c r="BO1434" s="174"/>
      <c r="BP1434" s="174"/>
      <c r="BQ1434" s="174"/>
      <c r="BR1434" s="174"/>
      <c r="BS1434" s="174"/>
      <c r="BT1434" s="174"/>
      <c r="BU1434" s="174"/>
      <c r="BV1434" s="174"/>
      <c r="BW1434" s="174"/>
      <c r="BX1434" s="174"/>
      <c r="BY1434" s="174"/>
      <c r="BZ1434" s="174"/>
      <c r="CA1434" s="174"/>
      <c r="CB1434" s="174"/>
      <c r="CC1434" s="174"/>
      <c r="CD1434" s="174"/>
      <c r="CE1434" s="174"/>
      <c r="CF1434" s="174"/>
      <c r="CG1434" s="174"/>
      <c r="CH1434" s="174"/>
      <c r="CI1434" s="174"/>
      <c r="CJ1434" s="174"/>
      <c r="CK1434" s="174"/>
      <c r="CL1434" s="174"/>
      <c r="CN1434" s="176"/>
      <c r="CO1434" s="174"/>
      <c r="CP1434" s="174"/>
      <c r="CQ1434" s="174"/>
      <c r="CR1434" s="174"/>
      <c r="CS1434" s="174"/>
      <c r="CT1434" s="174"/>
      <c r="CU1434" s="174"/>
      <c r="CV1434" s="174"/>
      <c r="CW1434" s="174"/>
      <c r="CX1434" s="174"/>
      <c r="CY1434" s="174"/>
      <c r="CZ1434" s="174"/>
      <c r="DA1434" s="174"/>
      <c r="DB1434" s="174"/>
      <c r="DC1434" s="174"/>
      <c r="DD1434" s="174"/>
      <c r="DE1434" s="174"/>
      <c r="DF1434" s="174"/>
      <c r="DG1434" s="174"/>
      <c r="DH1434" s="174"/>
      <c r="DI1434" s="174"/>
      <c r="DJ1434" s="174"/>
      <c r="DK1434" s="174"/>
      <c r="DL1434" s="174"/>
    </row>
    <row r="1435" spans="1:116" x14ac:dyDescent="0.4">
      <c r="A1435" s="174"/>
      <c r="E1435" s="8"/>
      <c r="G1435" s="175" t="s">
        <v>461</v>
      </c>
      <c r="H1435" s="174"/>
      <c r="I1435" s="176"/>
      <c r="J1435" s="176"/>
      <c r="K1435" s="197"/>
      <c r="L1435" s="197"/>
      <c r="M1435" s="197"/>
      <c r="N1435" s="197"/>
      <c r="O1435" s="197"/>
      <c r="P1435" s="197"/>
      <c r="R1435" s="198"/>
      <c r="S1435" s="199" t="str">
        <f t="shared" ref="S1435:AX1435" si="1932">S$20</f>
        <v>S$16</v>
      </c>
      <c r="T1435" s="199" t="str">
        <f t="shared" si="1932"/>
        <v>T$16</v>
      </c>
      <c r="U1435" s="199" t="str">
        <f t="shared" si="1932"/>
        <v>U$16</v>
      </c>
      <c r="V1435" s="199" t="str">
        <f t="shared" si="1932"/>
        <v>V$16</v>
      </c>
      <c r="W1435" s="199" t="str">
        <f t="shared" si="1932"/>
        <v>W$16</v>
      </c>
      <c r="X1435" s="199" t="str">
        <f t="shared" si="1932"/>
        <v>X$16</v>
      </c>
      <c r="Y1435" s="199" t="str">
        <f t="shared" si="1932"/>
        <v>Y$16</v>
      </c>
      <c r="Z1435" s="199" t="str">
        <f t="shared" si="1932"/>
        <v>Z$16</v>
      </c>
      <c r="AA1435" s="199" t="str">
        <f t="shared" si="1932"/>
        <v>AA$16</v>
      </c>
      <c r="AB1435" s="199" t="str">
        <f t="shared" si="1932"/>
        <v>AB$16</v>
      </c>
      <c r="AC1435" s="199" t="str">
        <f t="shared" si="1932"/>
        <v>AC$16</v>
      </c>
      <c r="AD1435" s="199" t="str">
        <f t="shared" si="1932"/>
        <v>AD$16</v>
      </c>
      <c r="AE1435" s="199" t="str">
        <f t="shared" si="1932"/>
        <v>AE$16</v>
      </c>
      <c r="AF1435" s="199" t="str">
        <f t="shared" si="1932"/>
        <v>AF$16</v>
      </c>
      <c r="AG1435" s="199" t="str">
        <f t="shared" si="1932"/>
        <v>AG$16</v>
      </c>
      <c r="AH1435" s="199" t="str">
        <f t="shared" si="1932"/>
        <v>AH$16</v>
      </c>
      <c r="AI1435" s="199" t="str">
        <f t="shared" si="1932"/>
        <v>AI$16</v>
      </c>
      <c r="AJ1435" s="199" t="str">
        <f t="shared" si="1932"/>
        <v>AJ$16</v>
      </c>
      <c r="AK1435" s="199" t="str">
        <f t="shared" si="1932"/>
        <v>AK$16</v>
      </c>
      <c r="AL1435" s="199" t="str">
        <f t="shared" si="1932"/>
        <v>AL$16</v>
      </c>
      <c r="AM1435" s="199" t="str">
        <f t="shared" si="1932"/>
        <v>AM$16</v>
      </c>
      <c r="AN1435" s="199" t="str">
        <f t="shared" si="1932"/>
        <v>AN$16</v>
      </c>
      <c r="AO1435" s="199" t="str">
        <f t="shared" si="1932"/>
        <v>AO$16</v>
      </c>
      <c r="AP1435" s="199" t="str">
        <f t="shared" si="1932"/>
        <v>AP$16</v>
      </c>
      <c r="AQ1435" s="199" t="str">
        <f t="shared" si="1932"/>
        <v>AQ$16</v>
      </c>
      <c r="AR1435" s="199" t="str">
        <f t="shared" si="1932"/>
        <v>AR$16</v>
      </c>
      <c r="AS1435" s="199" t="str">
        <f t="shared" si="1932"/>
        <v>AS$16</v>
      </c>
      <c r="AT1435" s="199" t="str">
        <f t="shared" si="1932"/>
        <v>AT$16</v>
      </c>
      <c r="AU1435" s="199" t="str">
        <f t="shared" si="1932"/>
        <v>AU$16</v>
      </c>
      <c r="AV1435" s="199" t="str">
        <f t="shared" si="1932"/>
        <v>AV$16</v>
      </c>
      <c r="AW1435" s="199" t="str">
        <f t="shared" si="1932"/>
        <v>AW$16</v>
      </c>
      <c r="AX1435" s="199" t="str">
        <f t="shared" si="1932"/>
        <v>AX$16</v>
      </c>
      <c r="AY1435" s="199" t="str">
        <f t="shared" ref="AY1435:CD1435" si="1933">AY$20</f>
        <v>AY$16</v>
      </c>
      <c r="AZ1435" s="199" t="str">
        <f t="shared" si="1933"/>
        <v>AZ$16</v>
      </c>
      <c r="BA1435" s="199" t="str">
        <f t="shared" si="1933"/>
        <v>BA$16</v>
      </c>
      <c r="BB1435" s="199" t="str">
        <f t="shared" si="1933"/>
        <v>BB$16</v>
      </c>
      <c r="BC1435" s="199" t="str">
        <f t="shared" si="1933"/>
        <v>BC$16</v>
      </c>
      <c r="BD1435" s="199" t="str">
        <f t="shared" si="1933"/>
        <v>BD$16</v>
      </c>
      <c r="BE1435" s="199" t="str">
        <f t="shared" si="1933"/>
        <v>BE$16</v>
      </c>
      <c r="BF1435" s="199" t="str">
        <f t="shared" si="1933"/>
        <v>BF$16</v>
      </c>
      <c r="BG1435" s="199" t="str">
        <f t="shared" si="1933"/>
        <v>BG$16</v>
      </c>
      <c r="BH1435" s="199" t="str">
        <f t="shared" si="1933"/>
        <v>BH$16</v>
      </c>
      <c r="BI1435" s="199" t="str">
        <f t="shared" si="1933"/>
        <v>BI$16</v>
      </c>
      <c r="BJ1435" s="199" t="str">
        <f t="shared" si="1933"/>
        <v>BJ$16</v>
      </c>
      <c r="BK1435" s="199" t="str">
        <f t="shared" si="1933"/>
        <v>BK$16</v>
      </c>
      <c r="BL1435" s="199" t="str">
        <f t="shared" si="1933"/>
        <v>BL$16</v>
      </c>
      <c r="BM1435" s="199" t="str">
        <f t="shared" si="1933"/>
        <v>BM$16</v>
      </c>
      <c r="BN1435" s="199" t="str">
        <f t="shared" si="1933"/>
        <v>BN$16</v>
      </c>
      <c r="BO1435" s="199" t="str">
        <f t="shared" si="1933"/>
        <v>BO$16</v>
      </c>
      <c r="BP1435" s="199" t="str">
        <f t="shared" si="1933"/>
        <v>BP$16</v>
      </c>
      <c r="BQ1435" s="199" t="str">
        <f t="shared" si="1933"/>
        <v>BQ$16</v>
      </c>
      <c r="BR1435" s="199" t="str">
        <f t="shared" si="1933"/>
        <v>BR$16</v>
      </c>
      <c r="BS1435" s="199" t="str">
        <f t="shared" si="1933"/>
        <v>BS$16</v>
      </c>
      <c r="BT1435" s="199" t="str">
        <f t="shared" si="1933"/>
        <v>BT$16</v>
      </c>
      <c r="BU1435" s="199" t="str">
        <f t="shared" si="1933"/>
        <v>BU$16</v>
      </c>
      <c r="BV1435" s="199" t="str">
        <f t="shared" si="1933"/>
        <v>BV$16</v>
      </c>
      <c r="BW1435" s="199" t="str">
        <f t="shared" si="1933"/>
        <v>BW$16</v>
      </c>
      <c r="BX1435" s="199" t="str">
        <f t="shared" si="1933"/>
        <v>BX$16</v>
      </c>
      <c r="BY1435" s="199" t="str">
        <f t="shared" si="1933"/>
        <v>BY$16</v>
      </c>
      <c r="BZ1435" s="199" t="str">
        <f t="shared" si="1933"/>
        <v>BZ$16</v>
      </c>
      <c r="CA1435" s="199" t="str">
        <f t="shared" si="1933"/>
        <v>CA$16</v>
      </c>
      <c r="CB1435" s="199" t="str">
        <f t="shared" si="1933"/>
        <v>CB$16</v>
      </c>
      <c r="CC1435" s="199" t="str">
        <f t="shared" si="1933"/>
        <v>CC$16</v>
      </c>
      <c r="CD1435" s="199" t="str">
        <f t="shared" si="1933"/>
        <v>CD$16</v>
      </c>
      <c r="CE1435" s="199" t="str">
        <f t="shared" ref="CE1435:CL1435" si="1934">CE$20</f>
        <v>CE$16</v>
      </c>
      <c r="CF1435" s="199" t="str">
        <f t="shared" si="1934"/>
        <v>CF$16</v>
      </c>
      <c r="CG1435" s="199" t="str">
        <f t="shared" si="1934"/>
        <v>CG$16</v>
      </c>
      <c r="CH1435" s="199" t="str">
        <f t="shared" si="1934"/>
        <v>CH$16</v>
      </c>
      <c r="CI1435" s="199" t="str">
        <f t="shared" si="1934"/>
        <v>CI$16</v>
      </c>
      <c r="CJ1435" s="199" t="str">
        <f t="shared" si="1934"/>
        <v>CJ$16</v>
      </c>
      <c r="CK1435" s="199" t="str">
        <f t="shared" si="1934"/>
        <v>CK$16</v>
      </c>
      <c r="CL1435" s="199" t="str">
        <f t="shared" si="1934"/>
        <v>CL$16</v>
      </c>
      <c r="CN1435" s="176"/>
      <c r="CO1435" s="199" t="str">
        <f t="shared" ref="CO1435:DL1435" si="1935">CO$20</f>
        <v>CO$16</v>
      </c>
      <c r="CP1435" s="199" t="str">
        <f t="shared" si="1935"/>
        <v>CP$16</v>
      </c>
      <c r="CQ1435" s="199" t="str">
        <f t="shared" si="1935"/>
        <v>CQ$16</v>
      </c>
      <c r="CR1435" s="199" t="str">
        <f t="shared" si="1935"/>
        <v>CR$16</v>
      </c>
      <c r="CS1435" s="199" t="str">
        <f t="shared" si="1935"/>
        <v>CS$16</v>
      </c>
      <c r="CT1435" s="199" t="str">
        <f t="shared" si="1935"/>
        <v>CT$16</v>
      </c>
      <c r="CU1435" s="199" t="str">
        <f t="shared" si="1935"/>
        <v>CU$16</v>
      </c>
      <c r="CV1435" s="199" t="str">
        <f t="shared" si="1935"/>
        <v>CV$16</v>
      </c>
      <c r="CW1435" s="199" t="str">
        <f t="shared" si="1935"/>
        <v>CW$16</v>
      </c>
      <c r="CX1435" s="199" t="str">
        <f t="shared" si="1935"/>
        <v>CX$16</v>
      </c>
      <c r="CY1435" s="199" t="str">
        <f t="shared" si="1935"/>
        <v>CY$16</v>
      </c>
      <c r="CZ1435" s="199" t="str">
        <f t="shared" si="1935"/>
        <v>CZ$16</v>
      </c>
      <c r="DA1435" s="199" t="str">
        <f t="shared" si="1935"/>
        <v>DA$16</v>
      </c>
      <c r="DB1435" s="199" t="str">
        <f t="shared" si="1935"/>
        <v>DB$16</v>
      </c>
      <c r="DC1435" s="199" t="str">
        <f t="shared" si="1935"/>
        <v>DC$16</v>
      </c>
      <c r="DD1435" s="199" t="str">
        <f t="shared" si="1935"/>
        <v>DD$16</v>
      </c>
      <c r="DE1435" s="199" t="str">
        <f t="shared" si="1935"/>
        <v>DE$16</v>
      </c>
      <c r="DF1435" s="199" t="str">
        <f t="shared" si="1935"/>
        <v>DF$16</v>
      </c>
      <c r="DG1435" s="199" t="str">
        <f t="shared" si="1935"/>
        <v>DG$16</v>
      </c>
      <c r="DH1435" s="199" t="str">
        <f t="shared" si="1935"/>
        <v>DH$16</v>
      </c>
      <c r="DI1435" s="199" t="str">
        <f t="shared" si="1935"/>
        <v>DI$16</v>
      </c>
      <c r="DJ1435" s="199" t="str">
        <f t="shared" si="1935"/>
        <v>DJ$16</v>
      </c>
      <c r="DK1435" s="199" t="str">
        <f t="shared" si="1935"/>
        <v>DK$16</v>
      </c>
      <c r="DL1435" s="199" t="str">
        <f t="shared" si="1935"/>
        <v>DL$16</v>
      </c>
    </row>
    <row r="1436" spans="1:116" x14ac:dyDescent="0.4">
      <c r="A1436" s="174"/>
      <c r="E1436" s="8"/>
      <c r="G1436" s="175" t="s">
        <v>462</v>
      </c>
      <c r="H1436" s="200"/>
      <c r="I1436" s="201"/>
      <c r="J1436" s="201"/>
      <c r="K1436" s="202"/>
      <c r="L1436" s="202"/>
      <c r="M1436" s="202"/>
      <c r="N1436" s="202"/>
      <c r="O1436" s="202"/>
      <c r="P1436" s="202"/>
      <c r="R1436" s="202"/>
      <c r="S1436" s="199" t="str">
        <f t="shared" ref="S1436:AX1436" si="1936">S$21</f>
        <v>S$17</v>
      </c>
      <c r="T1436" s="199" t="str">
        <f t="shared" si="1936"/>
        <v>T$17</v>
      </c>
      <c r="U1436" s="199" t="str">
        <f t="shared" si="1936"/>
        <v>U$17</v>
      </c>
      <c r="V1436" s="199" t="str">
        <f t="shared" si="1936"/>
        <v>V$17</v>
      </c>
      <c r="W1436" s="199" t="str">
        <f t="shared" si="1936"/>
        <v>W$17</v>
      </c>
      <c r="X1436" s="199" t="str">
        <f t="shared" si="1936"/>
        <v>X$17</v>
      </c>
      <c r="Y1436" s="199" t="str">
        <f t="shared" si="1936"/>
        <v>Y$17</v>
      </c>
      <c r="Z1436" s="199" t="str">
        <f t="shared" si="1936"/>
        <v>Z$17</v>
      </c>
      <c r="AA1436" s="199" t="str">
        <f t="shared" si="1936"/>
        <v>AA$17</v>
      </c>
      <c r="AB1436" s="199" t="str">
        <f t="shared" si="1936"/>
        <v>AB$17</v>
      </c>
      <c r="AC1436" s="199" t="str">
        <f t="shared" si="1936"/>
        <v>AC$17</v>
      </c>
      <c r="AD1436" s="199" t="str">
        <f t="shared" si="1936"/>
        <v>AD$17</v>
      </c>
      <c r="AE1436" s="199" t="str">
        <f t="shared" si="1936"/>
        <v>AE$17</v>
      </c>
      <c r="AF1436" s="199" t="str">
        <f t="shared" si="1936"/>
        <v>AF$17</v>
      </c>
      <c r="AG1436" s="199" t="str">
        <f t="shared" si="1936"/>
        <v>AG$17</v>
      </c>
      <c r="AH1436" s="199" t="str">
        <f t="shared" si="1936"/>
        <v>AH$17</v>
      </c>
      <c r="AI1436" s="199" t="str">
        <f t="shared" si="1936"/>
        <v>AI$17</v>
      </c>
      <c r="AJ1436" s="199" t="str">
        <f t="shared" si="1936"/>
        <v>AJ$17</v>
      </c>
      <c r="AK1436" s="199" t="str">
        <f t="shared" si="1936"/>
        <v>AK$17</v>
      </c>
      <c r="AL1436" s="199" t="str">
        <f t="shared" si="1936"/>
        <v>AL$17</v>
      </c>
      <c r="AM1436" s="199" t="str">
        <f t="shared" si="1936"/>
        <v>AM$17</v>
      </c>
      <c r="AN1436" s="199" t="str">
        <f t="shared" si="1936"/>
        <v>AN$17</v>
      </c>
      <c r="AO1436" s="199" t="str">
        <f t="shared" si="1936"/>
        <v>AO$17</v>
      </c>
      <c r="AP1436" s="199" t="str">
        <f t="shared" si="1936"/>
        <v>AP$17</v>
      </c>
      <c r="AQ1436" s="199" t="str">
        <f t="shared" si="1936"/>
        <v>AQ$17</v>
      </c>
      <c r="AR1436" s="199" t="str">
        <f t="shared" si="1936"/>
        <v>AR$17</v>
      </c>
      <c r="AS1436" s="199" t="str">
        <f t="shared" si="1936"/>
        <v>AS$17</v>
      </c>
      <c r="AT1436" s="199" t="str">
        <f t="shared" si="1936"/>
        <v>AT$17</v>
      </c>
      <c r="AU1436" s="199" t="str">
        <f t="shared" si="1936"/>
        <v>AU$17</v>
      </c>
      <c r="AV1436" s="199" t="str">
        <f t="shared" si="1936"/>
        <v>AV$17</v>
      </c>
      <c r="AW1436" s="199" t="str">
        <f t="shared" si="1936"/>
        <v>AW$17</v>
      </c>
      <c r="AX1436" s="199" t="str">
        <f t="shared" si="1936"/>
        <v>AX$17</v>
      </c>
      <c r="AY1436" s="199" t="str">
        <f t="shared" ref="AY1436:CD1436" si="1937">AY$21</f>
        <v>AY$17</v>
      </c>
      <c r="AZ1436" s="199" t="str">
        <f t="shared" si="1937"/>
        <v>AZ$17</v>
      </c>
      <c r="BA1436" s="199" t="str">
        <f t="shared" si="1937"/>
        <v>BA$17</v>
      </c>
      <c r="BB1436" s="199" t="str">
        <f t="shared" si="1937"/>
        <v>BB$17</v>
      </c>
      <c r="BC1436" s="199" t="str">
        <f t="shared" si="1937"/>
        <v>BC$17</v>
      </c>
      <c r="BD1436" s="199" t="str">
        <f t="shared" si="1937"/>
        <v>BD$17</v>
      </c>
      <c r="BE1436" s="199" t="str">
        <f t="shared" si="1937"/>
        <v>BE$17</v>
      </c>
      <c r="BF1436" s="199" t="str">
        <f t="shared" si="1937"/>
        <v>BF$17</v>
      </c>
      <c r="BG1436" s="199" t="str">
        <f t="shared" si="1937"/>
        <v>BG$17</v>
      </c>
      <c r="BH1436" s="199" t="str">
        <f t="shared" si="1937"/>
        <v>BH$17</v>
      </c>
      <c r="BI1436" s="199" t="str">
        <f t="shared" si="1937"/>
        <v>BI$17</v>
      </c>
      <c r="BJ1436" s="199" t="str">
        <f t="shared" si="1937"/>
        <v>BJ$17</v>
      </c>
      <c r="BK1436" s="199" t="str">
        <f t="shared" si="1937"/>
        <v>BK$17</v>
      </c>
      <c r="BL1436" s="199" t="str">
        <f t="shared" si="1937"/>
        <v>BL$17</v>
      </c>
      <c r="BM1436" s="199" t="str">
        <f t="shared" si="1937"/>
        <v>BM$17</v>
      </c>
      <c r="BN1436" s="199" t="str">
        <f t="shared" si="1937"/>
        <v>BN$17</v>
      </c>
      <c r="BO1436" s="199" t="str">
        <f t="shared" si="1937"/>
        <v>BO$17</v>
      </c>
      <c r="BP1436" s="199" t="str">
        <f t="shared" si="1937"/>
        <v>BP$17</v>
      </c>
      <c r="BQ1436" s="199" t="str">
        <f t="shared" si="1937"/>
        <v>BQ$17</v>
      </c>
      <c r="BR1436" s="199" t="str">
        <f t="shared" si="1937"/>
        <v>BR$17</v>
      </c>
      <c r="BS1436" s="199" t="str">
        <f t="shared" si="1937"/>
        <v>BS$17</v>
      </c>
      <c r="BT1436" s="199" t="str">
        <f t="shared" si="1937"/>
        <v>BT$17</v>
      </c>
      <c r="BU1436" s="199" t="str">
        <f t="shared" si="1937"/>
        <v>BU$17</v>
      </c>
      <c r="BV1436" s="199" t="str">
        <f t="shared" si="1937"/>
        <v>BV$17</v>
      </c>
      <c r="BW1436" s="199" t="str">
        <f t="shared" si="1937"/>
        <v>BW$17</v>
      </c>
      <c r="BX1436" s="199" t="str">
        <f t="shared" si="1937"/>
        <v>BX$17</v>
      </c>
      <c r="BY1436" s="199" t="str">
        <f t="shared" si="1937"/>
        <v>BY$17</v>
      </c>
      <c r="BZ1436" s="199" t="str">
        <f t="shared" si="1937"/>
        <v>BZ$17</v>
      </c>
      <c r="CA1436" s="199" t="str">
        <f t="shared" si="1937"/>
        <v>CA$17</v>
      </c>
      <c r="CB1436" s="199" t="str">
        <f t="shared" si="1937"/>
        <v>CB$17</v>
      </c>
      <c r="CC1436" s="199" t="str">
        <f t="shared" si="1937"/>
        <v>CC$17</v>
      </c>
      <c r="CD1436" s="199" t="str">
        <f t="shared" si="1937"/>
        <v>CD$17</v>
      </c>
      <c r="CE1436" s="199" t="str">
        <f t="shared" ref="CE1436:CL1436" si="1938">CE$21</f>
        <v>CE$17</v>
      </c>
      <c r="CF1436" s="199" t="str">
        <f t="shared" si="1938"/>
        <v>CF$17</v>
      </c>
      <c r="CG1436" s="199" t="str">
        <f t="shared" si="1938"/>
        <v>CG$17</v>
      </c>
      <c r="CH1436" s="199" t="str">
        <f t="shared" si="1938"/>
        <v>CH$17</v>
      </c>
      <c r="CI1436" s="199" t="str">
        <f t="shared" si="1938"/>
        <v>CI$17</v>
      </c>
      <c r="CJ1436" s="199" t="str">
        <f t="shared" si="1938"/>
        <v>CJ$17</v>
      </c>
      <c r="CK1436" s="199" t="str">
        <f t="shared" si="1938"/>
        <v>CK$17</v>
      </c>
      <c r="CL1436" s="199" t="str">
        <f t="shared" si="1938"/>
        <v>CL$17</v>
      </c>
      <c r="CN1436" s="201"/>
      <c r="CO1436" s="199" t="str">
        <f t="shared" ref="CO1436:DL1436" si="1939">CO$21</f>
        <v>CO$17</v>
      </c>
      <c r="CP1436" s="199" t="str">
        <f t="shared" si="1939"/>
        <v>CP$17</v>
      </c>
      <c r="CQ1436" s="199" t="str">
        <f t="shared" si="1939"/>
        <v>CQ$17</v>
      </c>
      <c r="CR1436" s="199" t="str">
        <f t="shared" si="1939"/>
        <v>CR$17</v>
      </c>
      <c r="CS1436" s="199" t="str">
        <f t="shared" si="1939"/>
        <v>CS$17</v>
      </c>
      <c r="CT1436" s="199" t="str">
        <f t="shared" si="1939"/>
        <v>CT$17</v>
      </c>
      <c r="CU1436" s="199" t="str">
        <f t="shared" si="1939"/>
        <v>CU$17</v>
      </c>
      <c r="CV1436" s="199" t="str">
        <f t="shared" si="1939"/>
        <v>CV$17</v>
      </c>
      <c r="CW1436" s="199" t="str">
        <f t="shared" si="1939"/>
        <v>CW$17</v>
      </c>
      <c r="CX1436" s="199" t="str">
        <f t="shared" si="1939"/>
        <v>CX$17</v>
      </c>
      <c r="CY1436" s="199" t="str">
        <f t="shared" si="1939"/>
        <v>CY$17</v>
      </c>
      <c r="CZ1436" s="199" t="str">
        <f t="shared" si="1939"/>
        <v>CZ$17</v>
      </c>
      <c r="DA1436" s="199" t="str">
        <f t="shared" si="1939"/>
        <v>DA$17</v>
      </c>
      <c r="DB1436" s="199" t="str">
        <f t="shared" si="1939"/>
        <v>DB$17</v>
      </c>
      <c r="DC1436" s="199" t="str">
        <f t="shared" si="1939"/>
        <v>DC$17</v>
      </c>
      <c r="DD1436" s="199" t="str">
        <f t="shared" si="1939"/>
        <v>DD$17</v>
      </c>
      <c r="DE1436" s="199" t="str">
        <f t="shared" si="1939"/>
        <v>DE$17</v>
      </c>
      <c r="DF1436" s="199" t="str">
        <f t="shared" si="1939"/>
        <v>DF$17</v>
      </c>
      <c r="DG1436" s="199" t="str">
        <f t="shared" si="1939"/>
        <v>DG$17</v>
      </c>
      <c r="DH1436" s="199" t="str">
        <f t="shared" si="1939"/>
        <v>DH$17</v>
      </c>
      <c r="DI1436" s="199" t="str">
        <f t="shared" si="1939"/>
        <v>DI$17</v>
      </c>
      <c r="DJ1436" s="199" t="str">
        <f t="shared" si="1939"/>
        <v>DJ$17</v>
      </c>
      <c r="DK1436" s="199" t="str">
        <f t="shared" si="1939"/>
        <v>DK$17</v>
      </c>
      <c r="DL1436" s="199" t="str">
        <f t="shared" si="1939"/>
        <v>DL$17</v>
      </c>
    </row>
    <row r="1437" spans="1:116" x14ac:dyDescent="0.4">
      <c r="A1437" s="174"/>
      <c r="E1437" s="8"/>
      <c r="G1437" s="175" t="s">
        <v>491</v>
      </c>
      <c r="H1437" s="200"/>
      <c r="I1437" s="201"/>
      <c r="J1437" s="201"/>
      <c r="K1437" s="202"/>
      <c r="L1437" s="202"/>
      <c r="M1437" s="202"/>
      <c r="N1437" s="202"/>
      <c r="O1437" s="202"/>
      <c r="P1437" s="202"/>
      <c r="R1437" s="202"/>
      <c r="S1437" s="190"/>
      <c r="T1437" s="190"/>
      <c r="U1437" s="190"/>
      <c r="V1437" s="190"/>
      <c r="W1437" s="190"/>
      <c r="X1437" s="190"/>
      <c r="Y1437" s="190"/>
      <c r="Z1437" s="190"/>
      <c r="AA1437" s="190"/>
      <c r="AB1437" s="190"/>
      <c r="AC1437" s="190"/>
      <c r="AD1437" s="190"/>
      <c r="AE1437" s="190"/>
      <c r="AF1437" s="190"/>
      <c r="AG1437" s="190"/>
      <c r="AH1437" s="190"/>
      <c r="AI1437" s="190"/>
      <c r="AJ1437" s="190"/>
      <c r="AK1437" s="190"/>
      <c r="AL1437" s="190"/>
      <c r="AM1437" s="190"/>
      <c r="AN1437" s="190"/>
      <c r="AO1437" s="190"/>
      <c r="AP1437" s="190"/>
      <c r="AQ1437" s="190"/>
      <c r="AR1437" s="190"/>
      <c r="AS1437" s="190"/>
      <c r="AT1437" s="190"/>
      <c r="AU1437" s="190"/>
      <c r="AV1437" s="190"/>
      <c r="AW1437" s="190"/>
      <c r="AX1437" s="190"/>
      <c r="AY1437" s="190"/>
      <c r="AZ1437" s="190"/>
      <c r="BA1437" s="190"/>
      <c r="BB1437" s="190"/>
      <c r="BC1437" s="190"/>
      <c r="BD1437" s="190"/>
      <c r="BE1437" s="190"/>
      <c r="BF1437" s="190"/>
      <c r="BG1437" s="190"/>
      <c r="BH1437" s="190"/>
      <c r="BI1437" s="190"/>
      <c r="BJ1437" s="190"/>
      <c r="BK1437" s="190"/>
      <c r="BL1437" s="190"/>
      <c r="BM1437" s="190"/>
      <c r="BN1437" s="190"/>
      <c r="BO1437" s="190"/>
      <c r="BP1437" s="190"/>
      <c r="BQ1437" s="190"/>
      <c r="BR1437" s="190"/>
      <c r="BS1437" s="190"/>
      <c r="BT1437" s="190"/>
      <c r="BU1437" s="190"/>
      <c r="BV1437" s="190"/>
      <c r="BW1437" s="190"/>
      <c r="BX1437" s="190"/>
      <c r="BY1437" s="190"/>
      <c r="BZ1437" s="190"/>
      <c r="CA1437" s="190"/>
      <c r="CB1437" s="190"/>
      <c r="CC1437" s="190"/>
      <c r="CD1437" s="190"/>
      <c r="CE1437" s="190"/>
      <c r="CF1437" s="190"/>
      <c r="CG1437" s="190"/>
      <c r="CH1437" s="190"/>
      <c r="CI1437" s="190"/>
      <c r="CJ1437" s="190"/>
      <c r="CK1437" s="190"/>
      <c r="CL1437" s="190"/>
      <c r="CN1437" s="201"/>
      <c r="CO1437" s="190"/>
      <c r="CP1437" s="190"/>
      <c r="CQ1437" s="190"/>
      <c r="CR1437" s="190"/>
      <c r="CS1437" s="190"/>
      <c r="CT1437" s="190"/>
      <c r="CU1437" s="190"/>
      <c r="CV1437" s="190"/>
      <c r="CW1437" s="190"/>
      <c r="CX1437" s="190"/>
      <c r="CY1437" s="190"/>
      <c r="CZ1437" s="190"/>
      <c r="DA1437" s="190"/>
      <c r="DB1437" s="190"/>
      <c r="DC1437" s="190"/>
      <c r="DD1437" s="190"/>
      <c r="DE1437" s="190"/>
      <c r="DF1437" s="190"/>
      <c r="DG1437" s="190"/>
      <c r="DH1437" s="190"/>
      <c r="DI1437" s="190"/>
      <c r="DJ1437" s="190"/>
      <c r="DK1437" s="190"/>
      <c r="DL1437" s="190"/>
    </row>
    <row r="1438" spans="1:116" x14ac:dyDescent="0.4">
      <c r="A1438" s="174"/>
      <c r="E1438" s="8"/>
      <c r="G1438" s="175" t="s">
        <v>505</v>
      </c>
      <c r="H1438" s="200"/>
      <c r="I1438" s="201"/>
      <c r="J1438" s="201"/>
      <c r="K1438" s="202"/>
      <c r="L1438" s="202"/>
      <c r="M1438" s="202"/>
      <c r="N1438" s="202"/>
      <c r="O1438" s="202"/>
      <c r="P1438" s="202"/>
      <c r="R1438" s="202"/>
      <c r="S1438" s="190"/>
      <c r="T1438" s="190"/>
      <c r="U1438" s="190"/>
      <c r="V1438" s="190"/>
      <c r="W1438" s="190"/>
      <c r="X1438" s="190"/>
      <c r="Y1438" s="190"/>
      <c r="Z1438" s="190"/>
      <c r="AA1438" s="190"/>
      <c r="AB1438" s="190"/>
      <c r="AC1438" s="190"/>
      <c r="AD1438" s="190"/>
      <c r="AE1438" s="190"/>
      <c r="AF1438" s="190"/>
      <c r="AG1438" s="190"/>
      <c r="AH1438" s="190"/>
      <c r="AI1438" s="190"/>
      <c r="AJ1438" s="190"/>
      <c r="AK1438" s="190"/>
      <c r="AL1438" s="190"/>
      <c r="AM1438" s="190"/>
      <c r="AN1438" s="190"/>
      <c r="AO1438" s="190"/>
      <c r="AP1438" s="190"/>
      <c r="AQ1438" s="190"/>
      <c r="AR1438" s="190"/>
      <c r="AS1438" s="190"/>
      <c r="AT1438" s="190"/>
      <c r="AU1438" s="190"/>
      <c r="AV1438" s="190"/>
      <c r="AW1438" s="190"/>
      <c r="AX1438" s="190"/>
      <c r="AY1438" s="190"/>
      <c r="AZ1438" s="190"/>
      <c r="BA1438" s="190"/>
      <c r="BB1438" s="190"/>
      <c r="BC1438" s="190"/>
      <c r="BD1438" s="190"/>
      <c r="BE1438" s="190"/>
      <c r="BF1438" s="190"/>
      <c r="BG1438" s="190"/>
      <c r="BH1438" s="190"/>
      <c r="BI1438" s="190"/>
      <c r="BJ1438" s="190"/>
      <c r="BK1438" s="190"/>
      <c r="BL1438" s="190"/>
      <c r="BM1438" s="190"/>
      <c r="BN1438" s="190"/>
      <c r="BO1438" s="190"/>
      <c r="BP1438" s="190"/>
      <c r="BQ1438" s="190"/>
      <c r="BR1438" s="190"/>
      <c r="BS1438" s="190"/>
      <c r="BT1438" s="190"/>
      <c r="BU1438" s="190"/>
      <c r="BV1438" s="190"/>
      <c r="BW1438" s="190"/>
      <c r="BX1438" s="190"/>
      <c r="BY1438" s="190"/>
      <c r="BZ1438" s="190"/>
      <c r="CA1438" s="190"/>
      <c r="CB1438" s="190"/>
      <c r="CC1438" s="190"/>
      <c r="CD1438" s="190"/>
      <c r="CE1438" s="190"/>
      <c r="CF1438" s="190"/>
      <c r="CG1438" s="190"/>
      <c r="CH1438" s="190"/>
      <c r="CI1438" s="190"/>
      <c r="CJ1438" s="190"/>
      <c r="CK1438" s="190"/>
      <c r="CL1438" s="190"/>
      <c r="CN1438" s="201"/>
      <c r="CO1438" s="190"/>
      <c r="CP1438" s="190"/>
      <c r="CQ1438" s="190"/>
      <c r="CR1438" s="190"/>
      <c r="CS1438" s="190"/>
      <c r="CT1438" s="190"/>
      <c r="CU1438" s="190"/>
      <c r="CV1438" s="190"/>
      <c r="CW1438" s="190"/>
      <c r="CX1438" s="190"/>
      <c r="CY1438" s="190"/>
      <c r="CZ1438" s="190"/>
      <c r="DA1438" s="190"/>
      <c r="DB1438" s="190"/>
      <c r="DC1438" s="190"/>
      <c r="DD1438" s="190"/>
      <c r="DE1438" s="190"/>
      <c r="DF1438" s="190"/>
      <c r="DG1438" s="190"/>
      <c r="DH1438" s="190"/>
      <c r="DI1438" s="190"/>
      <c r="DJ1438" s="190"/>
      <c r="DK1438" s="190"/>
      <c r="DL1438" s="190"/>
    </row>
    <row r="1439" spans="1:116" x14ac:dyDescent="0.4">
      <c r="A1439" s="174"/>
      <c r="E1439" s="8"/>
      <c r="G1439" s="175" t="s">
        <v>463</v>
      </c>
      <c r="H1439" s="200"/>
      <c r="I1439" s="201"/>
      <c r="J1439" s="201"/>
      <c r="K1439" s="202"/>
      <c r="L1439" s="202"/>
      <c r="M1439" s="202"/>
      <c r="N1439" s="202"/>
      <c r="O1439" s="202"/>
      <c r="P1439" s="202"/>
      <c r="R1439" s="202"/>
      <c r="S1439" s="190" t="str">
        <f t="shared" ref="S1439:AX1439" si="1940">S$22</f>
        <v>S$18</v>
      </c>
      <c r="T1439" s="190" t="str">
        <f t="shared" si="1940"/>
        <v>T$18</v>
      </c>
      <c r="U1439" s="190" t="str">
        <f t="shared" si="1940"/>
        <v>U$18</v>
      </c>
      <c r="V1439" s="190" t="str">
        <f t="shared" si="1940"/>
        <v>V$18</v>
      </c>
      <c r="W1439" s="190" t="str">
        <f t="shared" si="1940"/>
        <v>W$18</v>
      </c>
      <c r="X1439" s="190" t="str">
        <f t="shared" si="1940"/>
        <v>X$18</v>
      </c>
      <c r="Y1439" s="190" t="str">
        <f t="shared" si="1940"/>
        <v>Y$18</v>
      </c>
      <c r="Z1439" s="190" t="str">
        <f t="shared" si="1940"/>
        <v>Z$18</v>
      </c>
      <c r="AA1439" s="190" t="str">
        <f t="shared" si="1940"/>
        <v>AA$18</v>
      </c>
      <c r="AB1439" s="190" t="str">
        <f t="shared" si="1940"/>
        <v>AB$18</v>
      </c>
      <c r="AC1439" s="190" t="str">
        <f t="shared" si="1940"/>
        <v>AC$18</v>
      </c>
      <c r="AD1439" s="190" t="str">
        <f t="shared" si="1940"/>
        <v>AD$18</v>
      </c>
      <c r="AE1439" s="190" t="str">
        <f t="shared" si="1940"/>
        <v>AE$18</v>
      </c>
      <c r="AF1439" s="190" t="str">
        <f t="shared" si="1940"/>
        <v>AF$18</v>
      </c>
      <c r="AG1439" s="190" t="str">
        <f t="shared" si="1940"/>
        <v>AG$18</v>
      </c>
      <c r="AH1439" s="190" t="str">
        <f t="shared" si="1940"/>
        <v>AH$18</v>
      </c>
      <c r="AI1439" s="190" t="str">
        <f t="shared" si="1940"/>
        <v>AI$18</v>
      </c>
      <c r="AJ1439" s="190" t="str">
        <f t="shared" si="1940"/>
        <v>AJ$18</v>
      </c>
      <c r="AK1439" s="190" t="str">
        <f t="shared" si="1940"/>
        <v>AK$18</v>
      </c>
      <c r="AL1439" s="190" t="str">
        <f t="shared" si="1940"/>
        <v>AL$18</v>
      </c>
      <c r="AM1439" s="190" t="str">
        <f t="shared" si="1940"/>
        <v>AM$18</v>
      </c>
      <c r="AN1439" s="190" t="str">
        <f t="shared" si="1940"/>
        <v>AN$18</v>
      </c>
      <c r="AO1439" s="190" t="str">
        <f t="shared" si="1940"/>
        <v>AO$18</v>
      </c>
      <c r="AP1439" s="190" t="str">
        <f t="shared" si="1940"/>
        <v>AP$18</v>
      </c>
      <c r="AQ1439" s="190" t="str">
        <f t="shared" si="1940"/>
        <v>AQ$18</v>
      </c>
      <c r="AR1439" s="190" t="str">
        <f t="shared" si="1940"/>
        <v>AR$18</v>
      </c>
      <c r="AS1439" s="190" t="str">
        <f t="shared" si="1940"/>
        <v>AS$18</v>
      </c>
      <c r="AT1439" s="190" t="str">
        <f t="shared" si="1940"/>
        <v>AT$18</v>
      </c>
      <c r="AU1439" s="190" t="str">
        <f t="shared" si="1940"/>
        <v>AU$18</v>
      </c>
      <c r="AV1439" s="190" t="str">
        <f t="shared" si="1940"/>
        <v>AV$18</v>
      </c>
      <c r="AW1439" s="190" t="str">
        <f t="shared" si="1940"/>
        <v>AW$18</v>
      </c>
      <c r="AX1439" s="190" t="str">
        <f t="shared" si="1940"/>
        <v>AX$18</v>
      </c>
      <c r="AY1439" s="190" t="str">
        <f t="shared" ref="AY1439:CD1439" si="1941">AY$22</f>
        <v>AY$18</v>
      </c>
      <c r="AZ1439" s="190" t="str">
        <f t="shared" si="1941"/>
        <v>AZ$18</v>
      </c>
      <c r="BA1439" s="190" t="str">
        <f t="shared" si="1941"/>
        <v>BA$18</v>
      </c>
      <c r="BB1439" s="190" t="str">
        <f t="shared" si="1941"/>
        <v>BB$18</v>
      </c>
      <c r="BC1439" s="190" t="str">
        <f t="shared" si="1941"/>
        <v>BC$18</v>
      </c>
      <c r="BD1439" s="190" t="str">
        <f t="shared" si="1941"/>
        <v>BD$18</v>
      </c>
      <c r="BE1439" s="190" t="str">
        <f t="shared" si="1941"/>
        <v>BE$18</v>
      </c>
      <c r="BF1439" s="190" t="str">
        <f t="shared" si="1941"/>
        <v>BF$18</v>
      </c>
      <c r="BG1439" s="190" t="str">
        <f t="shared" si="1941"/>
        <v>BG$18</v>
      </c>
      <c r="BH1439" s="190" t="str">
        <f t="shared" si="1941"/>
        <v>BH$18</v>
      </c>
      <c r="BI1439" s="190" t="str">
        <f t="shared" si="1941"/>
        <v>BI$18</v>
      </c>
      <c r="BJ1439" s="190" t="str">
        <f t="shared" si="1941"/>
        <v>BJ$18</v>
      </c>
      <c r="BK1439" s="190" t="str">
        <f t="shared" si="1941"/>
        <v>BK$18</v>
      </c>
      <c r="BL1439" s="190" t="str">
        <f t="shared" si="1941"/>
        <v>BL$18</v>
      </c>
      <c r="BM1439" s="190" t="str">
        <f t="shared" si="1941"/>
        <v>BM$18</v>
      </c>
      <c r="BN1439" s="190" t="str">
        <f t="shared" si="1941"/>
        <v>BN$18</v>
      </c>
      <c r="BO1439" s="190" t="str">
        <f t="shared" si="1941"/>
        <v>BO$18</v>
      </c>
      <c r="BP1439" s="190" t="str">
        <f t="shared" si="1941"/>
        <v>BP$18</v>
      </c>
      <c r="BQ1439" s="190" t="str">
        <f t="shared" si="1941"/>
        <v>BQ$18</v>
      </c>
      <c r="BR1439" s="190" t="str">
        <f t="shared" si="1941"/>
        <v>BR$18</v>
      </c>
      <c r="BS1439" s="190" t="str">
        <f t="shared" si="1941"/>
        <v>BS$18</v>
      </c>
      <c r="BT1439" s="190" t="str">
        <f t="shared" si="1941"/>
        <v>BT$18</v>
      </c>
      <c r="BU1439" s="190" t="str">
        <f t="shared" si="1941"/>
        <v>BU$18</v>
      </c>
      <c r="BV1439" s="190" t="str">
        <f t="shared" si="1941"/>
        <v>BV$18</v>
      </c>
      <c r="BW1439" s="190" t="str">
        <f t="shared" si="1941"/>
        <v>BW$18</v>
      </c>
      <c r="BX1439" s="190" t="str">
        <f t="shared" si="1941"/>
        <v>BX$18</v>
      </c>
      <c r="BY1439" s="190" t="str">
        <f t="shared" si="1941"/>
        <v>BY$18</v>
      </c>
      <c r="BZ1439" s="190" t="str">
        <f t="shared" si="1941"/>
        <v>BZ$18</v>
      </c>
      <c r="CA1439" s="190" t="str">
        <f t="shared" si="1941"/>
        <v>CA$18</v>
      </c>
      <c r="CB1439" s="190" t="str">
        <f t="shared" si="1941"/>
        <v>CB$18</v>
      </c>
      <c r="CC1439" s="190" t="str">
        <f t="shared" si="1941"/>
        <v>CC$18</v>
      </c>
      <c r="CD1439" s="190" t="str">
        <f t="shared" si="1941"/>
        <v>CD$18</v>
      </c>
      <c r="CE1439" s="190" t="str">
        <f t="shared" ref="CE1439:CL1439" si="1942">CE$22</f>
        <v>CE$18</v>
      </c>
      <c r="CF1439" s="190" t="str">
        <f t="shared" si="1942"/>
        <v>CF$18</v>
      </c>
      <c r="CG1439" s="190" t="str">
        <f t="shared" si="1942"/>
        <v>CG$18</v>
      </c>
      <c r="CH1439" s="190" t="str">
        <f t="shared" si="1942"/>
        <v>CH$18</v>
      </c>
      <c r="CI1439" s="190" t="str">
        <f t="shared" si="1942"/>
        <v>CI$18</v>
      </c>
      <c r="CJ1439" s="190" t="str">
        <f t="shared" si="1942"/>
        <v>CJ$18</v>
      </c>
      <c r="CK1439" s="190" t="str">
        <f t="shared" si="1942"/>
        <v>CK$18</v>
      </c>
      <c r="CL1439" s="190" t="str">
        <f t="shared" si="1942"/>
        <v>CL$18</v>
      </c>
      <c r="CN1439" s="201"/>
      <c r="CO1439" s="190" t="str">
        <f t="shared" ref="CO1439:DL1439" si="1943">CO$22</f>
        <v>CO$18</v>
      </c>
      <c r="CP1439" s="190" t="str">
        <f t="shared" si="1943"/>
        <v>CP$18</v>
      </c>
      <c r="CQ1439" s="190" t="str">
        <f t="shared" si="1943"/>
        <v>CQ$18</v>
      </c>
      <c r="CR1439" s="190" t="str">
        <f t="shared" si="1943"/>
        <v>CR$18</v>
      </c>
      <c r="CS1439" s="190" t="str">
        <f t="shared" si="1943"/>
        <v>CS$18</v>
      </c>
      <c r="CT1439" s="190" t="str">
        <f t="shared" si="1943"/>
        <v>CT$18</v>
      </c>
      <c r="CU1439" s="190" t="str">
        <f t="shared" si="1943"/>
        <v>CU$18</v>
      </c>
      <c r="CV1439" s="190" t="str">
        <f t="shared" si="1943"/>
        <v>CV$18</v>
      </c>
      <c r="CW1439" s="190" t="str">
        <f t="shared" si="1943"/>
        <v>CW$18</v>
      </c>
      <c r="CX1439" s="190" t="str">
        <f t="shared" si="1943"/>
        <v>CX$18</v>
      </c>
      <c r="CY1439" s="190" t="str">
        <f t="shared" si="1943"/>
        <v>CY$18</v>
      </c>
      <c r="CZ1439" s="190" t="str">
        <f t="shared" si="1943"/>
        <v>CZ$18</v>
      </c>
      <c r="DA1439" s="190" t="str">
        <f t="shared" si="1943"/>
        <v>DA$18</v>
      </c>
      <c r="DB1439" s="190" t="str">
        <f t="shared" si="1943"/>
        <v>DB$18</v>
      </c>
      <c r="DC1439" s="190" t="str">
        <f t="shared" si="1943"/>
        <v>DC$18</v>
      </c>
      <c r="DD1439" s="190" t="str">
        <f t="shared" si="1943"/>
        <v>DD$18</v>
      </c>
      <c r="DE1439" s="190" t="str">
        <f t="shared" si="1943"/>
        <v>DE$18</v>
      </c>
      <c r="DF1439" s="190" t="str">
        <f t="shared" si="1943"/>
        <v>DF$18</v>
      </c>
      <c r="DG1439" s="190" t="str">
        <f t="shared" si="1943"/>
        <v>DG$18</v>
      </c>
      <c r="DH1439" s="190" t="str">
        <f t="shared" si="1943"/>
        <v>DH$18</v>
      </c>
      <c r="DI1439" s="190" t="str">
        <f t="shared" si="1943"/>
        <v>DI$18</v>
      </c>
      <c r="DJ1439" s="190" t="str">
        <f t="shared" si="1943"/>
        <v>DJ$18</v>
      </c>
      <c r="DK1439" s="190" t="str">
        <f t="shared" si="1943"/>
        <v>DK$18</v>
      </c>
      <c r="DL1439" s="190" t="str">
        <f t="shared" si="1943"/>
        <v>DL$18</v>
      </c>
    </row>
    <row r="1440" spans="1:116" x14ac:dyDescent="0.4">
      <c r="A1440" s="174"/>
      <c r="E1440" s="8"/>
      <c r="G1440" s="175" t="s">
        <v>464</v>
      </c>
      <c r="H1440" s="200"/>
      <c r="I1440" s="201"/>
      <c r="J1440" s="201"/>
      <c r="K1440" s="202"/>
      <c r="L1440" s="202"/>
      <c r="M1440" s="202"/>
      <c r="N1440" s="202"/>
      <c r="O1440" s="202"/>
      <c r="P1440" s="202"/>
      <c r="R1440" s="202"/>
      <c r="S1440" s="190" t="str">
        <f t="shared" ref="S1440:AX1440" si="1944">S$23</f>
        <v>S$19</v>
      </c>
      <c r="T1440" s="190" t="str">
        <f t="shared" si="1944"/>
        <v>T$19</v>
      </c>
      <c r="U1440" s="190" t="str">
        <f t="shared" si="1944"/>
        <v>U$19</v>
      </c>
      <c r="V1440" s="190" t="str">
        <f t="shared" si="1944"/>
        <v>V$19</v>
      </c>
      <c r="W1440" s="190" t="str">
        <f t="shared" si="1944"/>
        <v>W$19</v>
      </c>
      <c r="X1440" s="190" t="str">
        <f t="shared" si="1944"/>
        <v>X$19</v>
      </c>
      <c r="Y1440" s="190" t="str">
        <f t="shared" si="1944"/>
        <v>Y$19</v>
      </c>
      <c r="Z1440" s="190" t="str">
        <f t="shared" si="1944"/>
        <v>Z$19</v>
      </c>
      <c r="AA1440" s="190" t="str">
        <f t="shared" si="1944"/>
        <v>AA$19</v>
      </c>
      <c r="AB1440" s="190" t="str">
        <f t="shared" si="1944"/>
        <v>AB$19</v>
      </c>
      <c r="AC1440" s="190" t="str">
        <f t="shared" si="1944"/>
        <v>AC$19</v>
      </c>
      <c r="AD1440" s="190" t="str">
        <f t="shared" si="1944"/>
        <v>AD$19</v>
      </c>
      <c r="AE1440" s="190" t="str">
        <f t="shared" si="1944"/>
        <v>AE$19</v>
      </c>
      <c r="AF1440" s="190" t="str">
        <f t="shared" si="1944"/>
        <v>AF$19</v>
      </c>
      <c r="AG1440" s="190" t="str">
        <f t="shared" si="1944"/>
        <v>AG$19</v>
      </c>
      <c r="AH1440" s="190" t="str">
        <f t="shared" si="1944"/>
        <v>AH$19</v>
      </c>
      <c r="AI1440" s="190" t="str">
        <f t="shared" si="1944"/>
        <v>AI$19</v>
      </c>
      <c r="AJ1440" s="190" t="str">
        <f t="shared" si="1944"/>
        <v>AJ$19</v>
      </c>
      <c r="AK1440" s="190" t="str">
        <f t="shared" si="1944"/>
        <v>AK$19</v>
      </c>
      <c r="AL1440" s="190" t="str">
        <f t="shared" si="1944"/>
        <v>AL$19</v>
      </c>
      <c r="AM1440" s="190" t="str">
        <f t="shared" si="1944"/>
        <v>AM$19</v>
      </c>
      <c r="AN1440" s="190" t="str">
        <f t="shared" si="1944"/>
        <v>AN$19</v>
      </c>
      <c r="AO1440" s="190" t="str">
        <f t="shared" si="1944"/>
        <v>AO$19</v>
      </c>
      <c r="AP1440" s="190" t="str">
        <f t="shared" si="1944"/>
        <v>AP$19</v>
      </c>
      <c r="AQ1440" s="190" t="str">
        <f t="shared" si="1944"/>
        <v>AQ$19</v>
      </c>
      <c r="AR1440" s="190" t="str">
        <f t="shared" si="1944"/>
        <v>AR$19</v>
      </c>
      <c r="AS1440" s="190" t="str">
        <f t="shared" si="1944"/>
        <v>AS$19</v>
      </c>
      <c r="AT1440" s="190" t="str">
        <f t="shared" si="1944"/>
        <v>AT$19</v>
      </c>
      <c r="AU1440" s="190" t="str">
        <f t="shared" si="1944"/>
        <v>AU$19</v>
      </c>
      <c r="AV1440" s="190" t="str">
        <f t="shared" si="1944"/>
        <v>AV$19</v>
      </c>
      <c r="AW1440" s="190" t="str">
        <f t="shared" si="1944"/>
        <v>AW$19</v>
      </c>
      <c r="AX1440" s="190" t="str">
        <f t="shared" si="1944"/>
        <v>AX$19</v>
      </c>
      <c r="AY1440" s="190" t="str">
        <f t="shared" ref="AY1440:CD1440" si="1945">AY$23</f>
        <v>AY$19</v>
      </c>
      <c r="AZ1440" s="190" t="str">
        <f t="shared" si="1945"/>
        <v>AZ$19</v>
      </c>
      <c r="BA1440" s="190" t="str">
        <f t="shared" si="1945"/>
        <v>BA$19</v>
      </c>
      <c r="BB1440" s="190" t="str">
        <f t="shared" si="1945"/>
        <v>BB$19</v>
      </c>
      <c r="BC1440" s="190" t="str">
        <f t="shared" si="1945"/>
        <v>BC$19</v>
      </c>
      <c r="BD1440" s="190" t="str">
        <f t="shared" si="1945"/>
        <v>BD$19</v>
      </c>
      <c r="BE1440" s="190" t="str">
        <f t="shared" si="1945"/>
        <v>BE$19</v>
      </c>
      <c r="BF1440" s="190" t="str">
        <f t="shared" si="1945"/>
        <v>BF$19</v>
      </c>
      <c r="BG1440" s="190" t="str">
        <f t="shared" si="1945"/>
        <v>BG$19</v>
      </c>
      <c r="BH1440" s="190" t="str">
        <f t="shared" si="1945"/>
        <v>BH$19</v>
      </c>
      <c r="BI1440" s="190" t="str">
        <f t="shared" si="1945"/>
        <v>BI$19</v>
      </c>
      <c r="BJ1440" s="190" t="str">
        <f t="shared" si="1945"/>
        <v>BJ$19</v>
      </c>
      <c r="BK1440" s="190" t="str">
        <f t="shared" si="1945"/>
        <v>BK$19</v>
      </c>
      <c r="BL1440" s="190" t="str">
        <f t="shared" si="1945"/>
        <v>BL$19</v>
      </c>
      <c r="BM1440" s="190" t="str">
        <f t="shared" si="1945"/>
        <v>BM$19</v>
      </c>
      <c r="BN1440" s="190" t="str">
        <f t="shared" si="1945"/>
        <v>BN$19</v>
      </c>
      <c r="BO1440" s="190" t="str">
        <f t="shared" si="1945"/>
        <v>BO$19</v>
      </c>
      <c r="BP1440" s="190" t="str">
        <f t="shared" si="1945"/>
        <v>BP$19</v>
      </c>
      <c r="BQ1440" s="190" t="str">
        <f t="shared" si="1945"/>
        <v>BQ$19</v>
      </c>
      <c r="BR1440" s="190" t="str">
        <f t="shared" si="1945"/>
        <v>BR$19</v>
      </c>
      <c r="BS1440" s="190" t="str">
        <f t="shared" si="1945"/>
        <v>BS$19</v>
      </c>
      <c r="BT1440" s="190" t="str">
        <f t="shared" si="1945"/>
        <v>BT$19</v>
      </c>
      <c r="BU1440" s="190" t="str">
        <f t="shared" si="1945"/>
        <v>BU$19</v>
      </c>
      <c r="BV1440" s="190" t="str">
        <f t="shared" si="1945"/>
        <v>BV$19</v>
      </c>
      <c r="BW1440" s="190" t="str">
        <f t="shared" si="1945"/>
        <v>BW$19</v>
      </c>
      <c r="BX1440" s="190" t="str">
        <f t="shared" si="1945"/>
        <v>BX$19</v>
      </c>
      <c r="BY1440" s="190" t="str">
        <f t="shared" si="1945"/>
        <v>BY$19</v>
      </c>
      <c r="BZ1440" s="190" t="str">
        <f t="shared" si="1945"/>
        <v>BZ$19</v>
      </c>
      <c r="CA1440" s="190" t="str">
        <f t="shared" si="1945"/>
        <v>CA$19</v>
      </c>
      <c r="CB1440" s="190" t="str">
        <f t="shared" si="1945"/>
        <v>CB$19</v>
      </c>
      <c r="CC1440" s="190" t="str">
        <f t="shared" si="1945"/>
        <v>CC$19</v>
      </c>
      <c r="CD1440" s="190" t="str">
        <f t="shared" si="1945"/>
        <v>CD$19</v>
      </c>
      <c r="CE1440" s="190" t="str">
        <f t="shared" ref="CE1440:CL1440" si="1946">CE$23</f>
        <v>CE$19</v>
      </c>
      <c r="CF1440" s="190" t="str">
        <f t="shared" si="1946"/>
        <v>CF$19</v>
      </c>
      <c r="CG1440" s="190" t="str">
        <f t="shared" si="1946"/>
        <v>CG$19</v>
      </c>
      <c r="CH1440" s="190" t="str">
        <f t="shared" si="1946"/>
        <v>CH$19</v>
      </c>
      <c r="CI1440" s="190" t="str">
        <f t="shared" si="1946"/>
        <v>CI$19</v>
      </c>
      <c r="CJ1440" s="190" t="str">
        <f t="shared" si="1946"/>
        <v>CJ$19</v>
      </c>
      <c r="CK1440" s="190" t="str">
        <f t="shared" si="1946"/>
        <v>CK$19</v>
      </c>
      <c r="CL1440" s="190" t="str">
        <f t="shared" si="1946"/>
        <v>CL$19</v>
      </c>
      <c r="CN1440" s="201"/>
      <c r="CO1440" s="190" t="str">
        <f t="shared" ref="CO1440:DL1440" si="1947">CO$23</f>
        <v>CO$19</v>
      </c>
      <c r="CP1440" s="190" t="str">
        <f t="shared" si="1947"/>
        <v>CP$19</v>
      </c>
      <c r="CQ1440" s="190" t="str">
        <f t="shared" si="1947"/>
        <v>CQ$19</v>
      </c>
      <c r="CR1440" s="190" t="str">
        <f t="shared" si="1947"/>
        <v>CR$19</v>
      </c>
      <c r="CS1440" s="190" t="str">
        <f t="shared" si="1947"/>
        <v>CS$19</v>
      </c>
      <c r="CT1440" s="190" t="str">
        <f t="shared" si="1947"/>
        <v>CT$19</v>
      </c>
      <c r="CU1440" s="190" t="str">
        <f t="shared" si="1947"/>
        <v>CU$19</v>
      </c>
      <c r="CV1440" s="190" t="str">
        <f t="shared" si="1947"/>
        <v>CV$19</v>
      </c>
      <c r="CW1440" s="190" t="str">
        <f t="shared" si="1947"/>
        <v>CW$19</v>
      </c>
      <c r="CX1440" s="190" t="str">
        <f t="shared" si="1947"/>
        <v>CX$19</v>
      </c>
      <c r="CY1440" s="190" t="str">
        <f t="shared" si="1947"/>
        <v>CY$19</v>
      </c>
      <c r="CZ1440" s="190" t="str">
        <f t="shared" si="1947"/>
        <v>CZ$19</v>
      </c>
      <c r="DA1440" s="190" t="str">
        <f t="shared" si="1947"/>
        <v>DA$19</v>
      </c>
      <c r="DB1440" s="190" t="str">
        <f t="shared" si="1947"/>
        <v>DB$19</v>
      </c>
      <c r="DC1440" s="190" t="str">
        <f t="shared" si="1947"/>
        <v>DC$19</v>
      </c>
      <c r="DD1440" s="190" t="str">
        <f t="shared" si="1947"/>
        <v>DD$19</v>
      </c>
      <c r="DE1440" s="190" t="str">
        <f t="shared" si="1947"/>
        <v>DE$19</v>
      </c>
      <c r="DF1440" s="190" t="str">
        <f t="shared" si="1947"/>
        <v>DF$19</v>
      </c>
      <c r="DG1440" s="190" t="str">
        <f t="shared" si="1947"/>
        <v>DG$19</v>
      </c>
      <c r="DH1440" s="190" t="str">
        <f t="shared" si="1947"/>
        <v>DH$19</v>
      </c>
      <c r="DI1440" s="190" t="str">
        <f t="shared" si="1947"/>
        <v>DI$19</v>
      </c>
      <c r="DJ1440" s="190" t="str">
        <f t="shared" si="1947"/>
        <v>DJ$19</v>
      </c>
      <c r="DK1440" s="190" t="str">
        <f t="shared" si="1947"/>
        <v>DK$19</v>
      </c>
      <c r="DL1440" s="190" t="str">
        <f t="shared" si="1947"/>
        <v>DL$19</v>
      </c>
    </row>
    <row r="1441" spans="1:116" x14ac:dyDescent="0.4">
      <c r="A1441" s="142" t="s">
        <v>218</v>
      </c>
      <c r="B1441" s="31" t="s">
        <v>81</v>
      </c>
      <c r="C1441" s="31"/>
      <c r="D1441" t="s">
        <v>764</v>
      </c>
      <c r="E1441" s="8" t="str">
        <f t="shared" ref="E1441:E1455" si="1948">ROW()&amp;" "&amp;D1441</f>
        <v>1441 DCHC-S</v>
      </c>
      <c r="F1441" t="s">
        <v>151</v>
      </c>
      <c r="G1441" s="143" t="s">
        <v>183</v>
      </c>
      <c r="H1441" s="142"/>
      <c r="I1441" s="144"/>
      <c r="J1441" s="144"/>
      <c r="K1441" s="142"/>
      <c r="L1441" s="142"/>
      <c r="M1441" s="142"/>
      <c r="N1441" s="142"/>
      <c r="O1441" s="142"/>
      <c r="P1441" s="142"/>
      <c r="R1441" s="143"/>
      <c r="S1441" s="168"/>
      <c r="T1441" s="168"/>
      <c r="U1441" s="168"/>
      <c r="V1441" s="168"/>
      <c r="W1441" s="168"/>
      <c r="X1441" s="168"/>
      <c r="Y1441" s="168"/>
      <c r="Z1441" s="168"/>
      <c r="AA1441" s="168"/>
      <c r="AB1441" s="168"/>
      <c r="AC1441" s="168"/>
      <c r="AD1441" s="168"/>
      <c r="AE1441" s="168"/>
      <c r="AF1441" s="168"/>
      <c r="AG1441" s="168"/>
      <c r="AH1441" s="168"/>
      <c r="AI1441" s="168"/>
      <c r="AJ1441" s="168"/>
      <c r="AK1441" s="168"/>
      <c r="AL1441" s="168"/>
      <c r="AM1441" s="168"/>
      <c r="AN1441" s="168"/>
      <c r="AO1441" s="168"/>
      <c r="AP1441" s="168"/>
      <c r="AQ1441" s="168"/>
      <c r="AR1441" s="168"/>
      <c r="AS1441" s="168"/>
      <c r="AT1441" s="168"/>
      <c r="AU1441" s="168"/>
      <c r="AV1441" s="168"/>
      <c r="AW1441" s="168"/>
      <c r="AX1441" s="168"/>
      <c r="AY1441" s="168"/>
      <c r="AZ1441" s="168"/>
      <c r="BA1441" s="168"/>
      <c r="BB1441" s="168"/>
      <c r="BC1441" s="168"/>
      <c r="BD1441" s="168"/>
      <c r="BE1441" s="168"/>
      <c r="BF1441" s="168"/>
      <c r="BG1441" s="168"/>
      <c r="BH1441" s="168"/>
      <c r="BI1441" s="168"/>
      <c r="BJ1441" s="168"/>
      <c r="BK1441" s="168"/>
      <c r="BL1441" s="168"/>
      <c r="BM1441" s="168"/>
      <c r="BN1441" s="168"/>
      <c r="BO1441" s="168"/>
      <c r="BP1441" s="168"/>
      <c r="BQ1441" s="168"/>
      <c r="BR1441" s="168"/>
      <c r="BS1441" s="168"/>
      <c r="BT1441" s="168"/>
      <c r="BU1441" s="168"/>
      <c r="BV1441" s="168"/>
      <c r="BW1441" s="168"/>
      <c r="BX1441" s="168"/>
      <c r="BY1441" s="168"/>
      <c r="BZ1441" s="168"/>
      <c r="CA1441" s="168"/>
      <c r="CB1441" s="168"/>
      <c r="CC1441" s="168"/>
      <c r="CD1441" s="168"/>
      <c r="CE1441" s="168"/>
      <c r="CF1441" s="168"/>
      <c r="CG1441" s="168"/>
      <c r="CH1441" s="168"/>
      <c r="CI1441" s="168"/>
      <c r="CJ1441" s="168"/>
      <c r="CK1441" s="168"/>
      <c r="CL1441" s="168"/>
      <c r="CN1441" s="144"/>
      <c r="CO1441" s="168"/>
      <c r="CP1441" s="168"/>
      <c r="CQ1441" s="168"/>
      <c r="CR1441" s="168"/>
      <c r="CS1441" s="168"/>
      <c r="CT1441" s="168"/>
      <c r="CU1441" s="168"/>
      <c r="CV1441" s="168"/>
      <c r="CW1441" s="168"/>
      <c r="CX1441" s="168"/>
      <c r="CY1441" s="168"/>
      <c r="CZ1441" s="168"/>
      <c r="DA1441" s="168"/>
      <c r="DB1441" s="168"/>
      <c r="DC1441" s="168"/>
      <c r="DD1441" s="168"/>
      <c r="DE1441" s="168"/>
      <c r="DF1441" s="168"/>
      <c r="DG1441" s="168"/>
      <c r="DH1441" s="168"/>
      <c r="DI1441" s="168"/>
      <c r="DJ1441" s="168"/>
      <c r="DK1441" s="168"/>
      <c r="DL1441" s="168"/>
    </row>
    <row r="1442" spans="1:116" x14ac:dyDescent="0.4">
      <c r="A1442" s="31"/>
      <c r="B1442" s="31"/>
      <c r="C1442" s="31"/>
      <c r="D1442" t="s">
        <v>764</v>
      </c>
      <c r="E1442" s="8" t="str">
        <f t="shared" si="1948"/>
        <v>1442 DCHC-S</v>
      </c>
      <c r="G1442" s="95" t="str">
        <f>G1446&amp;":"</f>
        <v>Expense - Headcount - volume driven:</v>
      </c>
      <c r="H1442" s="31"/>
      <c r="I1442" s="73"/>
      <c r="J1442" s="73"/>
      <c r="K1442" s="31"/>
      <c r="L1442" s="31"/>
      <c r="M1442" s="31"/>
      <c r="N1442" s="31"/>
      <c r="O1442" s="31"/>
      <c r="P1442" s="31"/>
      <c r="R1442" s="67"/>
      <c r="S1442" s="156"/>
      <c r="T1442" s="156"/>
      <c r="U1442" s="156"/>
      <c r="V1442" s="156"/>
      <c r="W1442" s="156"/>
      <c r="X1442" s="156"/>
      <c r="Y1442" s="156"/>
      <c r="Z1442" s="156"/>
      <c r="AA1442" s="156"/>
      <c r="AB1442" s="156"/>
      <c r="AC1442" s="156"/>
      <c r="AD1442" s="156"/>
      <c r="AE1442" s="156"/>
      <c r="AF1442" s="156"/>
      <c r="AG1442" s="156"/>
      <c r="AH1442" s="156"/>
      <c r="AI1442" s="156"/>
      <c r="AJ1442" s="156"/>
      <c r="AK1442" s="156"/>
      <c r="AL1442" s="156"/>
      <c r="AM1442" s="156"/>
      <c r="AN1442" s="156"/>
      <c r="AO1442" s="156"/>
      <c r="AP1442" s="156"/>
      <c r="AQ1442" s="156"/>
      <c r="AR1442" s="156"/>
      <c r="AS1442" s="156"/>
      <c r="AT1442" s="156"/>
      <c r="AU1442" s="156"/>
      <c r="AV1442" s="156"/>
      <c r="AW1442" s="156"/>
      <c r="AX1442" s="156"/>
      <c r="AY1442" s="156"/>
      <c r="AZ1442" s="156"/>
      <c r="BA1442" s="156"/>
      <c r="BB1442" s="156"/>
      <c r="BC1442" s="156"/>
      <c r="BD1442" s="156"/>
      <c r="BE1442" s="156"/>
      <c r="BF1442" s="156"/>
      <c r="BG1442" s="156"/>
      <c r="BH1442" s="156"/>
      <c r="BI1442" s="156"/>
      <c r="BJ1442" s="156"/>
      <c r="BK1442" s="156"/>
      <c r="BL1442" s="156"/>
      <c r="BM1442" s="156"/>
      <c r="BN1442" s="156"/>
      <c r="BO1442" s="156"/>
      <c r="BP1442" s="156"/>
      <c r="BQ1442" s="156"/>
      <c r="BR1442" s="156"/>
      <c r="BS1442" s="156"/>
      <c r="BT1442" s="156"/>
      <c r="BU1442" s="156"/>
      <c r="BV1442" s="156"/>
      <c r="BW1442" s="156"/>
      <c r="BX1442" s="156"/>
      <c r="BY1442" s="156"/>
      <c r="BZ1442" s="156"/>
      <c r="CA1442" s="156"/>
      <c r="CB1442" s="156"/>
      <c r="CC1442" s="156"/>
      <c r="CD1442" s="156"/>
      <c r="CE1442" s="156"/>
      <c r="CF1442" s="156"/>
      <c r="CG1442" s="156"/>
      <c r="CH1442" s="156"/>
      <c r="CI1442" s="156"/>
      <c r="CJ1442" s="156"/>
      <c r="CK1442" s="156"/>
      <c r="CL1442" s="156"/>
      <c r="CN1442" s="73"/>
      <c r="CO1442" s="156"/>
      <c r="CP1442" s="156"/>
      <c r="CQ1442" s="156"/>
      <c r="CR1442" s="156"/>
      <c r="CS1442" s="156"/>
      <c r="CT1442" s="156"/>
      <c r="CU1442" s="156"/>
      <c r="CV1442" s="156"/>
      <c r="CW1442" s="156"/>
      <c r="CX1442" s="156"/>
      <c r="CY1442" s="156"/>
      <c r="CZ1442" s="156"/>
      <c r="DA1442" s="156"/>
      <c r="DB1442" s="156"/>
      <c r="DC1442" s="156"/>
      <c r="DD1442" s="156"/>
      <c r="DE1442" s="156"/>
      <c r="DF1442" s="156"/>
      <c r="DG1442" s="156"/>
      <c r="DH1442" s="156"/>
      <c r="DI1442" s="156"/>
      <c r="DJ1442" s="156"/>
      <c r="DK1442" s="156"/>
      <c r="DL1442" s="156"/>
    </row>
    <row r="1443" spans="1:116" x14ac:dyDescent="0.4">
      <c r="B1443" t="str">
        <f>E1443</f>
        <v>1443 DCHC-S</v>
      </c>
      <c r="D1443" t="s">
        <v>764</v>
      </c>
      <c r="E1443" s="8" t="str">
        <f t="shared" si="1948"/>
        <v>1443 DCHC-S</v>
      </c>
      <c r="G1443" s="145" t="s">
        <v>184</v>
      </c>
      <c r="H1443" s="12"/>
      <c r="I1443" s="60"/>
      <c r="J1443" s="60"/>
      <c r="K1443" s="17">
        <v>1000</v>
      </c>
      <c r="L1443" s="17">
        <v>1000</v>
      </c>
      <c r="M1443" s="17">
        <v>1000</v>
      </c>
      <c r="N1443" s="17">
        <v>1000</v>
      </c>
      <c r="O1443" s="17">
        <v>1000</v>
      </c>
      <c r="P1443" s="17">
        <v>1000</v>
      </c>
      <c r="R1443" s="15"/>
      <c r="S1443" s="76" cm="1">
        <f t="array" ref="S1443">INDEX($K:$P,ROW(),MATCH(S$3,$K$2:$P$2,0))/12</f>
        <v>83.333333333333329</v>
      </c>
      <c r="T1443" s="76" cm="1">
        <f t="array" ref="T1443">INDEX($K:$P,ROW(),MATCH(T$3,$K$2:$P$2,0))/12</f>
        <v>83.333333333333329</v>
      </c>
      <c r="U1443" s="76" cm="1">
        <f t="array" ref="U1443">INDEX($K:$P,ROW(),MATCH(U$3,$K$2:$P$2,0))/12</f>
        <v>83.333333333333329</v>
      </c>
      <c r="V1443" s="76" cm="1">
        <f t="array" ref="V1443">INDEX($K:$P,ROW(),MATCH(V$3,$K$2:$P$2,0))/12</f>
        <v>83.333333333333329</v>
      </c>
      <c r="W1443" s="76" cm="1">
        <f t="array" ref="W1443">INDEX($K:$P,ROW(),MATCH(W$3,$K$2:$P$2,0))/12</f>
        <v>83.333333333333329</v>
      </c>
      <c r="X1443" s="76" cm="1">
        <f t="array" ref="X1443">INDEX($K:$P,ROW(),MATCH(X$3,$K$2:$P$2,0))/12</f>
        <v>83.333333333333329</v>
      </c>
      <c r="Y1443" s="76" cm="1">
        <f t="array" ref="Y1443">INDEX($K:$P,ROW(),MATCH(Y$3,$K$2:$P$2,0))/12</f>
        <v>83.333333333333329</v>
      </c>
      <c r="Z1443" s="76" cm="1">
        <f t="array" ref="Z1443">INDEX($K:$P,ROW(),MATCH(Z$3,$K$2:$P$2,0))/12</f>
        <v>83.333333333333329</v>
      </c>
      <c r="AA1443" s="76" cm="1">
        <f t="array" ref="AA1443">INDEX($K:$P,ROW(),MATCH(AA$3,$K$2:$P$2,0))/12</f>
        <v>83.333333333333329</v>
      </c>
      <c r="AB1443" s="76" cm="1">
        <f t="array" ref="AB1443">INDEX($K:$P,ROW(),MATCH(AB$3,$K$2:$P$2,0))/12</f>
        <v>83.333333333333329</v>
      </c>
      <c r="AC1443" s="76" cm="1">
        <f t="array" ref="AC1443">INDEX($K:$P,ROW(),MATCH(AC$3,$K$2:$P$2,0))/12</f>
        <v>83.333333333333329</v>
      </c>
      <c r="AD1443" s="76" cm="1">
        <f t="array" ref="AD1443">INDEX($K:$P,ROW(),MATCH(AD$3,$K$2:$P$2,0))/12</f>
        <v>83.333333333333329</v>
      </c>
      <c r="AE1443" s="76" cm="1">
        <f t="array" ref="AE1443">INDEX($K:$P,ROW(),MATCH(AE$3,$K$2:$P$2,0))/12</f>
        <v>83.333333333333329</v>
      </c>
      <c r="AF1443" s="76" cm="1">
        <f t="array" ref="AF1443">INDEX($K:$P,ROW(),MATCH(AF$3,$K$2:$P$2,0))/12</f>
        <v>83.333333333333329</v>
      </c>
      <c r="AG1443" s="76" cm="1">
        <f t="array" ref="AG1443">INDEX($K:$P,ROW(),MATCH(AG$3,$K$2:$P$2,0))/12</f>
        <v>83.333333333333329</v>
      </c>
      <c r="AH1443" s="76" cm="1">
        <f t="array" ref="AH1443">INDEX($K:$P,ROW(),MATCH(AH$3,$K$2:$P$2,0))/12</f>
        <v>83.333333333333329</v>
      </c>
      <c r="AI1443" s="76" cm="1">
        <f t="array" ref="AI1443">INDEX($K:$P,ROW(),MATCH(AI$3,$K$2:$P$2,0))/12</f>
        <v>83.333333333333329</v>
      </c>
      <c r="AJ1443" s="76" cm="1">
        <f t="array" ref="AJ1443">INDEX($K:$P,ROW(),MATCH(AJ$3,$K$2:$P$2,0))/12</f>
        <v>83.333333333333329</v>
      </c>
      <c r="AK1443" s="76" cm="1">
        <f t="array" ref="AK1443">INDEX($K:$P,ROW(),MATCH(AK$3,$K$2:$P$2,0))/12</f>
        <v>83.333333333333329</v>
      </c>
      <c r="AL1443" s="76" cm="1">
        <f t="array" ref="AL1443">INDEX($K:$P,ROW(),MATCH(AL$3,$K$2:$P$2,0))/12</f>
        <v>83.333333333333329</v>
      </c>
      <c r="AM1443" s="76" cm="1">
        <f t="array" ref="AM1443">INDEX($K:$P,ROW(),MATCH(AM$3,$K$2:$P$2,0))/12</f>
        <v>83.333333333333329</v>
      </c>
      <c r="AN1443" s="76" cm="1">
        <f t="array" ref="AN1443">INDEX($K:$P,ROW(),MATCH(AN$3,$K$2:$P$2,0))/12</f>
        <v>83.333333333333329</v>
      </c>
      <c r="AO1443" s="76" cm="1">
        <f t="array" ref="AO1443">INDEX($K:$P,ROW(),MATCH(AO$3,$K$2:$P$2,0))/12</f>
        <v>83.333333333333329</v>
      </c>
      <c r="AP1443" s="76" cm="1">
        <f t="array" ref="AP1443">INDEX($K:$P,ROW(),MATCH(AP$3,$K$2:$P$2,0))/12</f>
        <v>83.333333333333329</v>
      </c>
      <c r="AQ1443" s="76" cm="1">
        <f t="array" ref="AQ1443">INDEX($K:$P,ROW(),MATCH(AQ$3,$K$2:$P$2,0))/12</f>
        <v>83.333333333333329</v>
      </c>
      <c r="AR1443" s="76" cm="1">
        <f t="array" ref="AR1443">INDEX($K:$P,ROW(),MATCH(AR$3,$K$2:$P$2,0))/12</f>
        <v>83.333333333333329</v>
      </c>
      <c r="AS1443" s="76" cm="1">
        <f t="array" ref="AS1443">INDEX($K:$P,ROW(),MATCH(AS$3,$K$2:$P$2,0))/12</f>
        <v>83.333333333333329</v>
      </c>
      <c r="AT1443" s="76" cm="1">
        <f t="array" ref="AT1443">INDEX($K:$P,ROW(),MATCH(AT$3,$K$2:$P$2,0))/12</f>
        <v>83.333333333333329</v>
      </c>
      <c r="AU1443" s="76" cm="1">
        <f t="array" ref="AU1443">INDEX($K:$P,ROW(),MATCH(AU$3,$K$2:$P$2,0))/12</f>
        <v>83.333333333333329</v>
      </c>
      <c r="AV1443" s="76" cm="1">
        <f t="array" ref="AV1443">INDEX($K:$P,ROW(),MATCH(AV$3,$K$2:$P$2,0))/12</f>
        <v>83.333333333333329</v>
      </c>
      <c r="AW1443" s="76" cm="1">
        <f t="array" ref="AW1443">INDEX($K:$P,ROW(),MATCH(AW$3,$K$2:$P$2,0))/12</f>
        <v>83.333333333333329</v>
      </c>
      <c r="AX1443" s="76" cm="1">
        <f t="array" ref="AX1443">INDEX($K:$P,ROW(),MATCH(AX$3,$K$2:$P$2,0))/12</f>
        <v>83.333333333333329</v>
      </c>
      <c r="AY1443" s="76" cm="1">
        <f t="array" ref="AY1443">INDEX($K:$P,ROW(),MATCH(AY$3,$K$2:$P$2,0))/12</f>
        <v>83.333333333333329</v>
      </c>
      <c r="AZ1443" s="76" cm="1">
        <f t="array" ref="AZ1443">INDEX($K:$P,ROW(),MATCH(AZ$3,$K$2:$P$2,0))/12</f>
        <v>83.333333333333329</v>
      </c>
      <c r="BA1443" s="76" cm="1">
        <f t="array" ref="BA1443">INDEX($K:$P,ROW(),MATCH(BA$3,$K$2:$P$2,0))/12</f>
        <v>83.333333333333329</v>
      </c>
      <c r="BB1443" s="76" cm="1">
        <f t="array" ref="BB1443">INDEX($K:$P,ROW(),MATCH(BB$3,$K$2:$P$2,0))/12</f>
        <v>83.333333333333329</v>
      </c>
      <c r="BC1443" s="76" cm="1">
        <f t="array" ref="BC1443">INDEX($K:$P,ROW(),MATCH(BC$3,$K$2:$P$2,0))/12</f>
        <v>83.333333333333329</v>
      </c>
      <c r="BD1443" s="76" cm="1">
        <f t="array" ref="BD1443">INDEX($K:$P,ROW(),MATCH(BD$3,$K$2:$P$2,0))/12</f>
        <v>83.333333333333329</v>
      </c>
      <c r="BE1443" s="76" cm="1">
        <f t="array" ref="BE1443">INDEX($K:$P,ROW(),MATCH(BE$3,$K$2:$P$2,0))/12</f>
        <v>83.333333333333329</v>
      </c>
      <c r="BF1443" s="76" cm="1">
        <f t="array" ref="BF1443">INDEX($K:$P,ROW(),MATCH(BF$3,$K$2:$P$2,0))/12</f>
        <v>83.333333333333329</v>
      </c>
      <c r="BG1443" s="76" cm="1">
        <f t="array" ref="BG1443">INDEX($K:$P,ROW(),MATCH(BG$3,$K$2:$P$2,0))/12</f>
        <v>83.333333333333329</v>
      </c>
      <c r="BH1443" s="76" cm="1">
        <f t="array" ref="BH1443">INDEX($K:$P,ROW(),MATCH(BH$3,$K$2:$P$2,0))/12</f>
        <v>83.333333333333329</v>
      </c>
      <c r="BI1443" s="76" cm="1">
        <f t="array" ref="BI1443">INDEX($K:$P,ROW(),MATCH(BI$3,$K$2:$P$2,0))/12</f>
        <v>83.333333333333329</v>
      </c>
      <c r="BJ1443" s="76" cm="1">
        <f t="array" ref="BJ1443">INDEX($K:$P,ROW(),MATCH(BJ$3,$K$2:$P$2,0))/12</f>
        <v>83.333333333333329</v>
      </c>
      <c r="BK1443" s="76" cm="1">
        <f t="array" ref="BK1443">INDEX($K:$P,ROW(),MATCH(BK$3,$K$2:$P$2,0))/12</f>
        <v>83.333333333333329</v>
      </c>
      <c r="BL1443" s="76" cm="1">
        <f t="array" ref="BL1443">INDEX($K:$P,ROW(),MATCH(BL$3,$K$2:$P$2,0))/12</f>
        <v>83.333333333333329</v>
      </c>
      <c r="BM1443" s="76" cm="1">
        <f t="array" ref="BM1443">INDEX($K:$P,ROW(),MATCH(BM$3,$K$2:$P$2,0))/12</f>
        <v>83.333333333333329</v>
      </c>
      <c r="BN1443" s="76" cm="1">
        <f t="array" ref="BN1443">INDEX($K:$P,ROW(),MATCH(BN$3,$K$2:$P$2,0))/12</f>
        <v>83.333333333333329</v>
      </c>
      <c r="BO1443" s="76" cm="1">
        <f t="array" ref="BO1443">INDEX($K:$P,ROW(),MATCH(BO$3,$K$2:$P$2,0))/12</f>
        <v>83.333333333333329</v>
      </c>
      <c r="BP1443" s="76" cm="1">
        <f t="array" ref="BP1443">INDEX($K:$P,ROW(),MATCH(BP$3,$K$2:$P$2,0))/12</f>
        <v>83.333333333333329</v>
      </c>
      <c r="BQ1443" s="76" cm="1">
        <f t="array" ref="BQ1443">INDEX($K:$P,ROW(),MATCH(BQ$3,$K$2:$P$2,0))/12</f>
        <v>83.333333333333329</v>
      </c>
      <c r="BR1443" s="76" cm="1">
        <f t="array" ref="BR1443">INDEX($K:$P,ROW(),MATCH(BR$3,$K$2:$P$2,0))/12</f>
        <v>83.333333333333329</v>
      </c>
      <c r="BS1443" s="76" cm="1">
        <f t="array" ref="BS1443">INDEX($K:$P,ROW(),MATCH(BS$3,$K$2:$P$2,0))/12</f>
        <v>83.333333333333329</v>
      </c>
      <c r="BT1443" s="76" cm="1">
        <f t="array" ref="BT1443">INDEX($K:$P,ROW(),MATCH(BT$3,$K$2:$P$2,0))/12</f>
        <v>83.333333333333329</v>
      </c>
      <c r="BU1443" s="76" cm="1">
        <f t="array" ref="BU1443">INDEX($K:$P,ROW(),MATCH(BU$3,$K$2:$P$2,0))/12</f>
        <v>83.333333333333329</v>
      </c>
      <c r="BV1443" s="76" cm="1">
        <f t="array" ref="BV1443">INDEX($K:$P,ROW(),MATCH(BV$3,$K$2:$P$2,0))/12</f>
        <v>83.333333333333329</v>
      </c>
      <c r="BW1443" s="76" cm="1">
        <f t="array" ref="BW1443">INDEX($K:$P,ROW(),MATCH(BW$3,$K$2:$P$2,0))/12</f>
        <v>83.333333333333329</v>
      </c>
      <c r="BX1443" s="76" cm="1">
        <f t="array" ref="BX1443">INDEX($K:$P,ROW(),MATCH(BX$3,$K$2:$P$2,0))/12</f>
        <v>83.333333333333329</v>
      </c>
      <c r="BY1443" s="76" cm="1">
        <f t="array" ref="BY1443">INDEX($K:$P,ROW(),MATCH(BY$3,$K$2:$P$2,0))/12</f>
        <v>83.333333333333329</v>
      </c>
      <c r="BZ1443" s="76" cm="1">
        <f t="array" ref="BZ1443">INDEX($K:$P,ROW(),MATCH(BZ$3,$K$2:$P$2,0))/12</f>
        <v>83.333333333333329</v>
      </c>
      <c r="CA1443" s="76" cm="1">
        <f t="array" ref="CA1443">INDEX($K:$P,ROW(),MATCH(CA$3,$K$2:$P$2,0))/12</f>
        <v>83.333333333333329</v>
      </c>
      <c r="CB1443" s="76" cm="1">
        <f t="array" ref="CB1443">INDEX($K:$P,ROW(),MATCH(CB$3,$K$2:$P$2,0))/12</f>
        <v>83.333333333333329</v>
      </c>
      <c r="CC1443" s="76" cm="1">
        <f t="array" ref="CC1443">INDEX($K:$P,ROW(),MATCH(CC$3,$K$2:$P$2,0))/12</f>
        <v>83.333333333333329</v>
      </c>
      <c r="CD1443" s="76" cm="1">
        <f t="array" ref="CD1443">INDEX($K:$P,ROW(),MATCH(CD$3,$K$2:$P$2,0))/12</f>
        <v>83.333333333333329</v>
      </c>
      <c r="CE1443" s="76" cm="1">
        <f t="array" ref="CE1443">INDEX($K:$P,ROW(),MATCH(CE$3,$K$2:$P$2,0))/12</f>
        <v>83.333333333333329</v>
      </c>
      <c r="CF1443" s="76" cm="1">
        <f t="array" ref="CF1443">INDEX($K:$P,ROW(),MATCH(CF$3,$K$2:$P$2,0))/12</f>
        <v>83.333333333333329</v>
      </c>
      <c r="CG1443" s="76" cm="1">
        <f t="array" ref="CG1443">INDEX($K:$P,ROW(),MATCH(CG$3,$K$2:$P$2,0))/12</f>
        <v>83.333333333333329</v>
      </c>
      <c r="CH1443" s="76" cm="1">
        <f t="array" ref="CH1443">INDEX($K:$P,ROW(),MATCH(CH$3,$K$2:$P$2,0))/12</f>
        <v>83.333333333333329</v>
      </c>
      <c r="CI1443" s="76" cm="1">
        <f t="array" ref="CI1443">INDEX($K:$P,ROW(),MATCH(CI$3,$K$2:$P$2,0))/12</f>
        <v>83.333333333333329</v>
      </c>
      <c r="CJ1443" s="76" cm="1">
        <f t="array" ref="CJ1443">INDEX($K:$P,ROW(),MATCH(CJ$3,$K$2:$P$2,0))/12</f>
        <v>83.333333333333329</v>
      </c>
      <c r="CK1443" s="76" cm="1">
        <f t="array" ref="CK1443">INDEX($K:$P,ROW(),MATCH(CK$3,$K$2:$P$2,0))/12</f>
        <v>83.333333333333329</v>
      </c>
      <c r="CL1443" s="76" cm="1">
        <f t="array" ref="CL1443">INDEX($K:$P,ROW(),MATCH(CL$3,$K$2:$P$2,0))/12</f>
        <v>83.333333333333329</v>
      </c>
      <c r="CN1443" s="60"/>
      <c r="CO1443" s="76" t="e" cm="1">
        <f t="array" ref="CO1443">INDEX($K:$P,ROW(),MATCH(CO$3,$K$2:$P$2,0))/CO$5</f>
        <v>#N/A</v>
      </c>
      <c r="CP1443" s="76" t="e" cm="1">
        <f t="array" ref="CP1443">INDEX($K:$P,ROW(),MATCH(CP$3,$K$2:$P$2,0))/CP$5</f>
        <v>#N/A</v>
      </c>
      <c r="CQ1443" s="76" t="e" cm="1">
        <f t="array" ref="CQ1443">INDEX($K:$P,ROW(),MATCH(CQ$3,$K$2:$P$2,0))/CQ$5</f>
        <v>#N/A</v>
      </c>
      <c r="CR1443" s="76" t="e" cm="1">
        <f t="array" ref="CR1443">INDEX($K:$P,ROW(),MATCH(CR$3,$K$2:$P$2,0))/CR$5</f>
        <v>#N/A</v>
      </c>
      <c r="CS1443" s="76" t="e" cm="1">
        <f t="array" ref="CS1443">INDEX($K:$P,ROW(),MATCH(CS$3,$K$2:$P$2,0))/CS$5</f>
        <v>#N/A</v>
      </c>
      <c r="CT1443" s="76" t="e" cm="1">
        <f t="array" ref="CT1443">INDEX($K:$P,ROW(),MATCH(CT$3,$K$2:$P$2,0))/CT$5</f>
        <v>#N/A</v>
      </c>
      <c r="CU1443" s="76" t="e" cm="1">
        <f t="array" ref="CU1443">INDEX($K:$P,ROW(),MATCH(CU$3,$K$2:$P$2,0))/CU$5</f>
        <v>#N/A</v>
      </c>
      <c r="CV1443" s="76" t="e" cm="1">
        <f t="array" ref="CV1443">INDEX($K:$P,ROW(),MATCH(CV$3,$K$2:$P$2,0))/CV$5</f>
        <v>#N/A</v>
      </c>
      <c r="CW1443" s="76" t="e" cm="1">
        <f t="array" ref="CW1443">INDEX($K:$P,ROW(),MATCH(CW$3,$K$2:$P$2,0))/CW$5</f>
        <v>#N/A</v>
      </c>
      <c r="CX1443" s="76" t="e" cm="1">
        <f t="array" ref="CX1443">INDEX($K:$P,ROW(),MATCH(CX$3,$K$2:$P$2,0))/CX$5</f>
        <v>#N/A</v>
      </c>
      <c r="CY1443" s="76" t="e" cm="1">
        <f t="array" ref="CY1443">INDEX($K:$P,ROW(),MATCH(CY$3,$K$2:$P$2,0))/CL$5</f>
        <v>#N/A</v>
      </c>
      <c r="CZ1443" s="76" t="e" cm="1">
        <f t="array" ref="CZ1443">INDEX($K:$P,ROW(),MATCH(CZ$3,$K$2:$P$2,0))/CZ$5</f>
        <v>#N/A</v>
      </c>
      <c r="DA1443" s="76" t="e" cm="1">
        <f t="array" ref="DA1443">INDEX($K:$P,ROW(),MATCH(DA$3,$K$2:$P$2,0))/DA$5</f>
        <v>#N/A</v>
      </c>
      <c r="DB1443" s="76" t="e" cm="1">
        <f t="array" ref="DB1443">INDEX($K:$P,ROW(),MATCH(DB$3,$K$2:$P$2,0))/DB$5</f>
        <v>#N/A</v>
      </c>
      <c r="DC1443" s="76" t="e" cm="1">
        <f t="array" ref="DC1443">INDEX($K:$P,ROW(),MATCH(DC$3,$K$2:$P$2,0))/DC$5</f>
        <v>#N/A</v>
      </c>
      <c r="DD1443" s="76" t="e" cm="1">
        <f t="array" ref="DD1443">INDEX($K:$P,ROW(),MATCH(DD$3,$K$2:$P$2,0))/DD$5</f>
        <v>#N/A</v>
      </c>
      <c r="DE1443" s="76" t="e" cm="1">
        <f t="array" ref="DE1443">INDEX($K:$P,ROW(),MATCH(DE$3,$K$2:$P$2,0))/DE$5</f>
        <v>#N/A</v>
      </c>
      <c r="DF1443" s="76" t="e" cm="1">
        <f t="array" ref="DF1443">INDEX($K:$P,ROW(),MATCH(DF$3,$K$2:$P$2,0))/DF$5</f>
        <v>#N/A</v>
      </c>
      <c r="DG1443" s="76" t="e" cm="1">
        <f t="array" ref="DG1443">INDEX($K:$P,ROW(),MATCH(DG$3,$K$2:$P$2,0))/DG$5</f>
        <v>#N/A</v>
      </c>
      <c r="DH1443" s="76" t="e" cm="1">
        <f t="array" ref="DH1443">INDEX($K:$P,ROW(),MATCH(DH$3,$K$2:$P$2,0))/DH$5</f>
        <v>#N/A</v>
      </c>
      <c r="DI1443" s="76" t="e" cm="1">
        <f t="array" ref="DI1443">INDEX($K:$P,ROW(),MATCH(DI$3,$K$2:$P$2,0))/DI$5</f>
        <v>#N/A</v>
      </c>
      <c r="DJ1443" s="76" t="e" cm="1">
        <f t="array" ref="DJ1443">INDEX($K:$P,ROW(),MATCH(DJ$3,$K$2:$P$2,0))/DJ$5</f>
        <v>#N/A</v>
      </c>
      <c r="DK1443" s="76" t="e" cm="1">
        <f t="array" ref="DK1443">INDEX($K:$P,ROW(),MATCH(DK$3,$K$2:$P$2,0))/DK$5</f>
        <v>#N/A</v>
      </c>
      <c r="DL1443" s="76" t="e" cm="1">
        <f t="array" ref="DL1443">INDEX($K:$P,ROW(),MATCH(DL$3,$K$2:$P$2,0))/DL$5</f>
        <v>#N/A</v>
      </c>
    </row>
    <row r="1444" spans="1:116" x14ac:dyDescent="0.4">
      <c r="C1444" t="s">
        <v>80</v>
      </c>
      <c r="D1444" t="s">
        <v>764</v>
      </c>
      <c r="E1444" s="8" t="str">
        <f t="shared" si="1948"/>
        <v>1444 DCHC-S</v>
      </c>
      <c r="G1444" s="145" t="str">
        <f>"# of FTE's - "&amp;SUBSTITUTE(G1441,":","")</f>
        <v># of FTE's - Headcount - volume driven</v>
      </c>
      <c r="H1444" s="12"/>
      <c r="I1444" s="60"/>
      <c r="J1444" s="60"/>
      <c r="K1444" s="34">
        <f ca="1">SUMIF($3:$3,K$2,1444:1444)</f>
        <v>720</v>
      </c>
      <c r="L1444" s="34">
        <f t="shared" ref="L1444:P1444" ca="1" si="1949">SUMIF($3:$3,L$2,1444:1444)</f>
        <v>720</v>
      </c>
      <c r="M1444" s="34">
        <f t="shared" ca="1" si="1949"/>
        <v>720</v>
      </c>
      <c r="N1444" s="34">
        <f t="shared" ca="1" si="1949"/>
        <v>720</v>
      </c>
      <c r="O1444" s="34">
        <f t="shared" ca="1" si="1949"/>
        <v>720</v>
      </c>
      <c r="P1444" s="34">
        <f t="shared" ca="1" si="1949"/>
        <v>720</v>
      </c>
      <c r="R1444" s="15"/>
      <c r="S1444" s="76" cm="1">
        <f t="array" aca="1" ref="S1444" ca="1">ROUNDUP(INDIRECT(S1436)/S1443,0)</f>
        <v>60</v>
      </c>
      <c r="T1444" s="76" cm="1">
        <f t="array" aca="1" ref="T1444" ca="1">ROUNDUP(INDIRECT(T1436)/T1443,0)</f>
        <v>60</v>
      </c>
      <c r="U1444" s="76" cm="1">
        <f t="array" aca="1" ref="U1444" ca="1">ROUNDUP(INDIRECT(U1436)/U1443,0)</f>
        <v>60</v>
      </c>
      <c r="V1444" s="76" cm="1">
        <f t="array" aca="1" ref="V1444" ca="1">ROUNDUP(INDIRECT(V1436)/V1443,0)</f>
        <v>60</v>
      </c>
      <c r="W1444" s="76" cm="1">
        <f t="array" aca="1" ref="W1444" ca="1">ROUNDUP(INDIRECT(W1436)/W1443,0)</f>
        <v>60</v>
      </c>
      <c r="X1444" s="76" cm="1">
        <f t="array" aca="1" ref="X1444" ca="1">ROUNDUP(INDIRECT(X1436)/X1443,0)</f>
        <v>60</v>
      </c>
      <c r="Y1444" s="76" cm="1">
        <f t="array" aca="1" ref="Y1444" ca="1">ROUNDUP(INDIRECT(Y1436)/Y1443,0)</f>
        <v>60</v>
      </c>
      <c r="Z1444" s="76" cm="1">
        <f t="array" aca="1" ref="Z1444" ca="1">ROUNDUP(INDIRECT(Z1436)/Z1443,0)</f>
        <v>60</v>
      </c>
      <c r="AA1444" s="76" cm="1">
        <f t="array" aca="1" ref="AA1444" ca="1">ROUNDUP(INDIRECT(AA1436)/AA1443,0)</f>
        <v>60</v>
      </c>
      <c r="AB1444" s="76" cm="1">
        <f t="array" aca="1" ref="AB1444" ca="1">ROUNDUP(INDIRECT(AB1436)/AB1443,0)</f>
        <v>60</v>
      </c>
      <c r="AC1444" s="76" cm="1">
        <f t="array" aca="1" ref="AC1444" ca="1">ROUNDUP(INDIRECT(AC1436)/AC1443,0)</f>
        <v>60</v>
      </c>
      <c r="AD1444" s="76" cm="1">
        <f t="array" aca="1" ref="AD1444" ca="1">ROUNDUP(INDIRECT(AD1436)/AD1443,0)</f>
        <v>60</v>
      </c>
      <c r="AE1444" s="76" cm="1">
        <f t="array" aca="1" ref="AE1444" ca="1">ROUNDUP(INDIRECT(AE1436)/AE1443,0)</f>
        <v>60</v>
      </c>
      <c r="AF1444" s="76" cm="1">
        <f t="array" aca="1" ref="AF1444" ca="1">ROUNDUP(INDIRECT(AF1436)/AF1443,0)</f>
        <v>60</v>
      </c>
      <c r="AG1444" s="76" cm="1">
        <f t="array" aca="1" ref="AG1444" ca="1">ROUNDUP(INDIRECT(AG1436)/AG1443,0)</f>
        <v>60</v>
      </c>
      <c r="AH1444" s="76" cm="1">
        <f t="array" aca="1" ref="AH1444" ca="1">ROUNDUP(INDIRECT(AH1436)/AH1443,0)</f>
        <v>60</v>
      </c>
      <c r="AI1444" s="76" cm="1">
        <f t="array" aca="1" ref="AI1444" ca="1">ROUNDUP(INDIRECT(AI1436)/AI1443,0)</f>
        <v>60</v>
      </c>
      <c r="AJ1444" s="76" cm="1">
        <f t="array" aca="1" ref="AJ1444" ca="1">ROUNDUP(INDIRECT(AJ1436)/AJ1443,0)</f>
        <v>60</v>
      </c>
      <c r="AK1444" s="76" cm="1">
        <f t="array" aca="1" ref="AK1444" ca="1">ROUNDUP(INDIRECT(AK1436)/AK1443,0)</f>
        <v>60</v>
      </c>
      <c r="AL1444" s="76" cm="1">
        <f t="array" aca="1" ref="AL1444" ca="1">ROUNDUP(INDIRECT(AL1436)/AL1443,0)</f>
        <v>60</v>
      </c>
      <c r="AM1444" s="76" cm="1">
        <f t="array" aca="1" ref="AM1444" ca="1">ROUNDUP(INDIRECT(AM1436)/AM1443,0)</f>
        <v>60</v>
      </c>
      <c r="AN1444" s="76" cm="1">
        <f t="array" aca="1" ref="AN1444" ca="1">ROUNDUP(INDIRECT(AN1436)/AN1443,0)</f>
        <v>60</v>
      </c>
      <c r="AO1444" s="76" cm="1">
        <f t="array" aca="1" ref="AO1444" ca="1">ROUNDUP(INDIRECT(AO1436)/AO1443,0)</f>
        <v>60</v>
      </c>
      <c r="AP1444" s="76" cm="1">
        <f t="array" aca="1" ref="AP1444" ca="1">ROUNDUP(INDIRECT(AP1436)/AP1443,0)</f>
        <v>60</v>
      </c>
      <c r="AQ1444" s="76" cm="1">
        <f t="array" aca="1" ref="AQ1444" ca="1">ROUNDUP(INDIRECT(AQ1436)/AQ1443,0)</f>
        <v>60</v>
      </c>
      <c r="AR1444" s="76" cm="1">
        <f t="array" aca="1" ref="AR1444" ca="1">ROUNDUP(INDIRECT(AR1436)/AR1443,0)</f>
        <v>60</v>
      </c>
      <c r="AS1444" s="76" cm="1">
        <f t="array" aca="1" ref="AS1444" ca="1">ROUNDUP(INDIRECT(AS1436)/AS1443,0)</f>
        <v>60</v>
      </c>
      <c r="AT1444" s="76" cm="1">
        <f t="array" aca="1" ref="AT1444" ca="1">ROUNDUP(INDIRECT(AT1436)/AT1443,0)</f>
        <v>60</v>
      </c>
      <c r="AU1444" s="76" cm="1">
        <f t="array" aca="1" ref="AU1444" ca="1">ROUNDUP(INDIRECT(AU1436)/AU1443,0)</f>
        <v>60</v>
      </c>
      <c r="AV1444" s="76" cm="1">
        <f t="array" aca="1" ref="AV1444" ca="1">ROUNDUP(INDIRECT(AV1436)/AV1443,0)</f>
        <v>60</v>
      </c>
      <c r="AW1444" s="76" cm="1">
        <f t="array" aca="1" ref="AW1444" ca="1">ROUNDUP(INDIRECT(AW1436)/AW1443,0)</f>
        <v>60</v>
      </c>
      <c r="AX1444" s="76" cm="1">
        <f t="array" aca="1" ref="AX1444" ca="1">ROUNDUP(INDIRECT(AX1436)/AX1443,0)</f>
        <v>60</v>
      </c>
      <c r="AY1444" s="76" cm="1">
        <f t="array" aca="1" ref="AY1444" ca="1">ROUNDUP(INDIRECT(AY1436)/AY1443,0)</f>
        <v>60</v>
      </c>
      <c r="AZ1444" s="76" cm="1">
        <f t="array" aca="1" ref="AZ1444" ca="1">ROUNDUP(INDIRECT(AZ1436)/AZ1443,0)</f>
        <v>60</v>
      </c>
      <c r="BA1444" s="76" cm="1">
        <f t="array" aca="1" ref="BA1444" ca="1">ROUNDUP(INDIRECT(BA1436)/BA1443,0)</f>
        <v>60</v>
      </c>
      <c r="BB1444" s="76" cm="1">
        <f t="array" aca="1" ref="BB1444" ca="1">ROUNDUP(INDIRECT(BB1436)/BB1443,0)</f>
        <v>60</v>
      </c>
      <c r="BC1444" s="76" cm="1">
        <f t="array" aca="1" ref="BC1444" ca="1">ROUNDUP(INDIRECT(BC1436)/BC1443,0)</f>
        <v>60</v>
      </c>
      <c r="BD1444" s="76" cm="1">
        <f t="array" aca="1" ref="BD1444" ca="1">ROUNDUP(INDIRECT(BD1436)/BD1443,0)</f>
        <v>60</v>
      </c>
      <c r="BE1444" s="76" cm="1">
        <f t="array" aca="1" ref="BE1444" ca="1">ROUNDUP(INDIRECT(BE1436)/BE1443,0)</f>
        <v>60</v>
      </c>
      <c r="BF1444" s="76" cm="1">
        <f t="array" aca="1" ref="BF1444" ca="1">ROUNDUP(INDIRECT(BF1436)/BF1443,0)</f>
        <v>60</v>
      </c>
      <c r="BG1444" s="76" cm="1">
        <f t="array" aca="1" ref="BG1444" ca="1">ROUNDUP(INDIRECT(BG1436)/BG1443,0)</f>
        <v>60</v>
      </c>
      <c r="BH1444" s="76" cm="1">
        <f t="array" aca="1" ref="BH1444" ca="1">ROUNDUP(INDIRECT(BH1436)/BH1443,0)</f>
        <v>60</v>
      </c>
      <c r="BI1444" s="76" cm="1">
        <f t="array" aca="1" ref="BI1444" ca="1">ROUNDUP(INDIRECT(BI1436)/BI1443,0)</f>
        <v>60</v>
      </c>
      <c r="BJ1444" s="76" cm="1">
        <f t="array" aca="1" ref="BJ1444" ca="1">ROUNDUP(INDIRECT(BJ1436)/BJ1443,0)</f>
        <v>60</v>
      </c>
      <c r="BK1444" s="76" cm="1">
        <f t="array" aca="1" ref="BK1444" ca="1">ROUNDUP(INDIRECT(BK1436)/BK1443,0)</f>
        <v>60</v>
      </c>
      <c r="BL1444" s="76" cm="1">
        <f t="array" aca="1" ref="BL1444" ca="1">ROUNDUP(INDIRECT(BL1436)/BL1443,0)</f>
        <v>60</v>
      </c>
      <c r="BM1444" s="76" cm="1">
        <f t="array" aca="1" ref="BM1444" ca="1">ROUNDUP(INDIRECT(BM1436)/BM1443,0)</f>
        <v>60</v>
      </c>
      <c r="BN1444" s="76" cm="1">
        <f t="array" aca="1" ref="BN1444" ca="1">ROUNDUP(INDIRECT(BN1436)/BN1443,0)</f>
        <v>60</v>
      </c>
      <c r="BO1444" s="76" cm="1">
        <f t="array" aca="1" ref="BO1444" ca="1">ROUNDUP(INDIRECT(BO1436)/BO1443,0)</f>
        <v>60</v>
      </c>
      <c r="BP1444" s="76" cm="1">
        <f t="array" aca="1" ref="BP1444" ca="1">ROUNDUP(INDIRECT(BP1436)/BP1443,0)</f>
        <v>60</v>
      </c>
      <c r="BQ1444" s="76" cm="1">
        <f t="array" aca="1" ref="BQ1444" ca="1">ROUNDUP(INDIRECT(BQ1436)/BQ1443,0)</f>
        <v>60</v>
      </c>
      <c r="BR1444" s="76" cm="1">
        <f t="array" aca="1" ref="BR1444" ca="1">ROUNDUP(INDIRECT(BR1436)/BR1443,0)</f>
        <v>60</v>
      </c>
      <c r="BS1444" s="76" cm="1">
        <f t="array" aca="1" ref="BS1444" ca="1">ROUNDUP(INDIRECT(BS1436)/BS1443,0)</f>
        <v>60</v>
      </c>
      <c r="BT1444" s="76" cm="1">
        <f t="array" aca="1" ref="BT1444" ca="1">ROUNDUP(INDIRECT(BT1436)/BT1443,0)</f>
        <v>60</v>
      </c>
      <c r="BU1444" s="76" cm="1">
        <f t="array" aca="1" ref="BU1444" ca="1">ROUNDUP(INDIRECT(BU1436)/BU1443,0)</f>
        <v>60</v>
      </c>
      <c r="BV1444" s="76" cm="1">
        <f t="array" aca="1" ref="BV1444" ca="1">ROUNDUP(INDIRECT(BV1436)/BV1443,0)</f>
        <v>60</v>
      </c>
      <c r="BW1444" s="76" cm="1">
        <f t="array" aca="1" ref="BW1444" ca="1">ROUNDUP(INDIRECT(BW1436)/BW1443,0)</f>
        <v>60</v>
      </c>
      <c r="BX1444" s="76" cm="1">
        <f t="array" aca="1" ref="BX1444" ca="1">ROUNDUP(INDIRECT(BX1436)/BX1443,0)</f>
        <v>60</v>
      </c>
      <c r="BY1444" s="76" cm="1">
        <f t="array" aca="1" ref="BY1444" ca="1">ROUNDUP(INDIRECT(BY1436)/BY1443,0)</f>
        <v>60</v>
      </c>
      <c r="BZ1444" s="76" cm="1">
        <f t="array" aca="1" ref="BZ1444" ca="1">ROUNDUP(INDIRECT(BZ1436)/BZ1443,0)</f>
        <v>60</v>
      </c>
      <c r="CA1444" s="76" cm="1">
        <f t="array" aca="1" ref="CA1444" ca="1">ROUNDUP(INDIRECT(CA1436)/CA1443,0)</f>
        <v>60</v>
      </c>
      <c r="CB1444" s="76" cm="1">
        <f t="array" aca="1" ref="CB1444" ca="1">ROUNDUP(INDIRECT(CB1436)/CB1443,0)</f>
        <v>60</v>
      </c>
      <c r="CC1444" s="76" cm="1">
        <f t="array" aca="1" ref="CC1444" ca="1">ROUNDUP(INDIRECT(CC1436)/CC1443,0)</f>
        <v>60</v>
      </c>
      <c r="CD1444" s="76" cm="1">
        <f t="array" aca="1" ref="CD1444" ca="1">ROUNDUP(INDIRECT(CD1436)/CD1443,0)</f>
        <v>60</v>
      </c>
      <c r="CE1444" s="76" cm="1">
        <f t="array" aca="1" ref="CE1444" ca="1">ROUNDUP(INDIRECT(CE1436)/CE1443,0)</f>
        <v>60</v>
      </c>
      <c r="CF1444" s="76" cm="1">
        <f t="array" aca="1" ref="CF1444" ca="1">ROUNDUP(INDIRECT(CF1436)/CF1443,0)</f>
        <v>60</v>
      </c>
      <c r="CG1444" s="76" cm="1">
        <f t="array" aca="1" ref="CG1444" ca="1">ROUNDUP(INDIRECT(CG1436)/CG1443,0)</f>
        <v>60</v>
      </c>
      <c r="CH1444" s="76" cm="1">
        <f t="array" aca="1" ref="CH1444" ca="1">ROUNDUP(INDIRECT(CH1436)/CH1443,0)</f>
        <v>60</v>
      </c>
      <c r="CI1444" s="76" cm="1">
        <f t="array" aca="1" ref="CI1444" ca="1">ROUNDUP(INDIRECT(CI1436)/CI1443,0)</f>
        <v>60</v>
      </c>
      <c r="CJ1444" s="76" cm="1">
        <f t="array" aca="1" ref="CJ1444" ca="1">ROUNDUP(INDIRECT(CJ1436)/CJ1443,0)</f>
        <v>60</v>
      </c>
      <c r="CK1444" s="76" cm="1">
        <f t="array" aca="1" ref="CK1444" ca="1">ROUNDUP(INDIRECT(CK1436)/CK1443,0)</f>
        <v>60</v>
      </c>
      <c r="CL1444" s="76" cm="1">
        <f t="array" aca="1" ref="CL1444" ca="1">ROUNDUP(INDIRECT(CL1436)/CL1443,0)</f>
        <v>60</v>
      </c>
      <c r="CM1444" s="76" t="e" cm="1">
        <f t="array" aca="1" ref="CM1444" ca="1">ROUNDUP(INDIRECT(CM1436)/CM1443,0)</f>
        <v>#REF!</v>
      </c>
      <c r="CN1444" s="76" t="e" cm="1">
        <f t="array" aca="1" ref="CN1444" ca="1">ROUNDUP(INDIRECT(CN1436)/CN1443,0)</f>
        <v>#REF!</v>
      </c>
      <c r="CO1444" s="76" t="e" cm="1">
        <f t="array" aca="1" ref="CO1444" ca="1">ROUNDUP(INDIRECT(CO1436)/CO1443,0)</f>
        <v>#N/A</v>
      </c>
      <c r="CP1444" s="76" t="e" cm="1">
        <f t="array" aca="1" ref="CP1444" ca="1">ROUNDUP(INDIRECT(CP1436)/CP1443,0)</f>
        <v>#N/A</v>
      </c>
      <c r="CQ1444" s="76" t="e" cm="1">
        <f t="array" aca="1" ref="CQ1444" ca="1">ROUNDUP(INDIRECT(CQ1436)/CQ1443,0)</f>
        <v>#N/A</v>
      </c>
      <c r="CR1444" s="76" t="e" cm="1">
        <f t="array" aca="1" ref="CR1444" ca="1">ROUNDUP(INDIRECT(CR1436)/CR1443,0)</f>
        <v>#N/A</v>
      </c>
      <c r="CS1444" s="76" t="e" cm="1">
        <f t="array" aca="1" ref="CS1444" ca="1">ROUNDUP(INDIRECT(CS1436)/CS1443,0)</f>
        <v>#N/A</v>
      </c>
      <c r="CT1444" s="76" t="e" cm="1">
        <f t="array" aca="1" ref="CT1444" ca="1">ROUNDUP(INDIRECT(CT1436)/CT1443,0)</f>
        <v>#N/A</v>
      </c>
      <c r="CU1444" s="76" t="e" cm="1">
        <f t="array" aca="1" ref="CU1444" ca="1">ROUNDUP(INDIRECT(CU1436)/CU1443,0)</f>
        <v>#N/A</v>
      </c>
      <c r="CV1444" s="76" t="e" cm="1">
        <f t="array" aca="1" ref="CV1444" ca="1">ROUNDUP(INDIRECT(CV1436)/CV1443,0)</f>
        <v>#N/A</v>
      </c>
      <c r="CW1444" s="76" t="e" cm="1">
        <f t="array" aca="1" ref="CW1444" ca="1">ROUNDUP(INDIRECT(CW1436)/CW1443,0)</f>
        <v>#N/A</v>
      </c>
      <c r="CX1444" s="76" t="e" cm="1">
        <f t="array" aca="1" ref="CX1444" ca="1">ROUNDUP(INDIRECT(CX1436)/CX1443,0)</f>
        <v>#N/A</v>
      </c>
      <c r="CY1444" s="76" t="e" cm="1">
        <f t="array" aca="1" ref="CY1444" ca="1">ROUNDUP(INDIRECT(CY1436)/CY1443,0)</f>
        <v>#N/A</v>
      </c>
      <c r="CZ1444" s="76" t="e" cm="1">
        <f t="array" aca="1" ref="CZ1444" ca="1">ROUNDUP(INDIRECT(CZ1436)/CZ1443,0)</f>
        <v>#N/A</v>
      </c>
      <c r="DA1444" s="76" t="e" cm="1">
        <f t="array" aca="1" ref="DA1444" ca="1">ROUNDUP(INDIRECT(DA1436)/DA1443,0)</f>
        <v>#N/A</v>
      </c>
      <c r="DB1444" s="76" t="e" cm="1">
        <f t="array" aca="1" ref="DB1444" ca="1">ROUNDUP(INDIRECT(DB1436)/DB1443,0)</f>
        <v>#N/A</v>
      </c>
      <c r="DC1444" s="76" t="e" cm="1">
        <f t="array" aca="1" ref="DC1444" ca="1">ROUNDUP(INDIRECT(DC1436)/DC1443,0)</f>
        <v>#N/A</v>
      </c>
      <c r="DD1444" s="76" t="e" cm="1">
        <f t="array" aca="1" ref="DD1444" ca="1">ROUNDUP(INDIRECT(DD1436)/DD1443,0)</f>
        <v>#N/A</v>
      </c>
      <c r="DE1444" s="76" t="e" cm="1">
        <f t="array" aca="1" ref="DE1444" ca="1">ROUNDUP(INDIRECT(DE1436)/DE1443,0)</f>
        <v>#N/A</v>
      </c>
      <c r="DF1444" s="76" t="e" cm="1">
        <f t="array" aca="1" ref="DF1444" ca="1">ROUNDUP(INDIRECT(DF1436)/DF1443,0)</f>
        <v>#N/A</v>
      </c>
      <c r="DG1444" s="76" t="e" cm="1">
        <f t="array" aca="1" ref="DG1444" ca="1">ROUNDUP(INDIRECT(DG1436)/DG1443,0)</f>
        <v>#N/A</v>
      </c>
      <c r="DH1444" s="76" t="e" cm="1">
        <f t="array" aca="1" ref="DH1444" ca="1">ROUNDUP(INDIRECT(DH1436)/DH1443,0)</f>
        <v>#N/A</v>
      </c>
      <c r="DI1444" s="76" t="e" cm="1">
        <f t="array" aca="1" ref="DI1444" ca="1">ROUNDUP(INDIRECT(DI1436)/DI1443,0)</f>
        <v>#N/A</v>
      </c>
      <c r="DJ1444" s="76" t="e" cm="1">
        <f t="array" aca="1" ref="DJ1444" ca="1">ROUNDUP(INDIRECT(DJ1436)/DJ1443,0)</f>
        <v>#N/A</v>
      </c>
      <c r="DK1444" s="76" t="e" cm="1">
        <f t="array" aca="1" ref="DK1444" ca="1">ROUNDUP(INDIRECT(DK1436)/DK1443,0)</f>
        <v>#N/A</v>
      </c>
      <c r="DL1444" s="76" t="e" cm="1">
        <f t="array" aca="1" ref="DL1444" ca="1">ROUNDUP(INDIRECT(DL1436)/DL1443,0)</f>
        <v>#N/A</v>
      </c>
    </row>
    <row r="1445" spans="1:116" x14ac:dyDescent="0.4">
      <c r="B1445" t="str">
        <f>E1445</f>
        <v>1445 DCHC-S</v>
      </c>
      <c r="D1445" t="s">
        <v>764</v>
      </c>
      <c r="E1445" s="8" t="str">
        <f t="shared" si="1948"/>
        <v>1445 DCHC-S</v>
      </c>
      <c r="G1445" s="145" t="s">
        <v>185</v>
      </c>
      <c r="H1445" s="12"/>
      <c r="I1445" s="60"/>
      <c r="J1445" s="60"/>
      <c r="K1445" s="18">
        <v>50000</v>
      </c>
      <c r="L1445" s="18">
        <v>50000</v>
      </c>
      <c r="M1445" s="18">
        <v>50000</v>
      </c>
      <c r="N1445" s="18">
        <v>50000</v>
      </c>
      <c r="O1445" s="18">
        <v>50000</v>
      </c>
      <c r="P1445" s="18">
        <v>50000</v>
      </c>
      <c r="R1445" s="19"/>
      <c r="S1445" s="147" cm="1">
        <f t="array" ref="S1445">INDEX($K:$P,ROW(),MATCH(S$3,$K$2:$P$2,0))/12</f>
        <v>4166.666666666667</v>
      </c>
      <c r="T1445" s="147" cm="1">
        <f t="array" ref="T1445">INDEX($K:$P,ROW(),MATCH(T$3,$K$2:$P$2,0))/12</f>
        <v>4166.666666666667</v>
      </c>
      <c r="U1445" s="147" cm="1">
        <f t="array" ref="U1445">INDEX($K:$P,ROW(),MATCH(U$3,$K$2:$P$2,0))/12</f>
        <v>4166.666666666667</v>
      </c>
      <c r="V1445" s="147" cm="1">
        <f t="array" ref="V1445">INDEX($K:$P,ROW(),MATCH(V$3,$K$2:$P$2,0))/12</f>
        <v>4166.666666666667</v>
      </c>
      <c r="W1445" s="147" cm="1">
        <f t="array" ref="W1445">INDEX($K:$P,ROW(),MATCH(W$3,$K$2:$P$2,0))/12</f>
        <v>4166.666666666667</v>
      </c>
      <c r="X1445" s="147" cm="1">
        <f t="array" ref="X1445">INDEX($K:$P,ROW(),MATCH(X$3,$K$2:$P$2,0))/12</f>
        <v>4166.666666666667</v>
      </c>
      <c r="Y1445" s="147" cm="1">
        <f t="array" ref="Y1445">INDEX($K:$P,ROW(),MATCH(Y$3,$K$2:$P$2,0))/12</f>
        <v>4166.666666666667</v>
      </c>
      <c r="Z1445" s="147" cm="1">
        <f t="array" ref="Z1445">INDEX($K:$P,ROW(),MATCH(Z$3,$K$2:$P$2,0))/12</f>
        <v>4166.666666666667</v>
      </c>
      <c r="AA1445" s="147" cm="1">
        <f t="array" ref="AA1445">INDEX($K:$P,ROW(),MATCH(AA$3,$K$2:$P$2,0))/12</f>
        <v>4166.666666666667</v>
      </c>
      <c r="AB1445" s="147" cm="1">
        <f t="array" ref="AB1445">INDEX($K:$P,ROW(),MATCH(AB$3,$K$2:$P$2,0))/12</f>
        <v>4166.666666666667</v>
      </c>
      <c r="AC1445" s="147" cm="1">
        <f t="array" ref="AC1445">INDEX($K:$P,ROW(),MATCH(AC$3,$K$2:$P$2,0))/12</f>
        <v>4166.666666666667</v>
      </c>
      <c r="AD1445" s="147" cm="1">
        <f t="array" ref="AD1445">INDEX($K:$P,ROW(),MATCH(AD$3,$K$2:$P$2,0))/12</f>
        <v>4166.666666666667</v>
      </c>
      <c r="AE1445" s="147" cm="1">
        <f t="array" ref="AE1445">INDEX($K:$P,ROW(),MATCH(AE$3,$K$2:$P$2,0))/12</f>
        <v>4166.666666666667</v>
      </c>
      <c r="AF1445" s="147" cm="1">
        <f t="array" ref="AF1445">INDEX($K:$P,ROW(),MATCH(AF$3,$K$2:$P$2,0))/12</f>
        <v>4166.666666666667</v>
      </c>
      <c r="AG1445" s="147" cm="1">
        <f t="array" ref="AG1445">INDEX($K:$P,ROW(),MATCH(AG$3,$K$2:$P$2,0))/12</f>
        <v>4166.666666666667</v>
      </c>
      <c r="AH1445" s="147" cm="1">
        <f t="array" ref="AH1445">INDEX($K:$P,ROW(),MATCH(AH$3,$K$2:$P$2,0))/12</f>
        <v>4166.666666666667</v>
      </c>
      <c r="AI1445" s="147" cm="1">
        <f t="array" ref="AI1445">INDEX($K:$P,ROW(),MATCH(AI$3,$K$2:$P$2,0))/12</f>
        <v>4166.666666666667</v>
      </c>
      <c r="AJ1445" s="147" cm="1">
        <f t="array" ref="AJ1445">INDEX($K:$P,ROW(),MATCH(AJ$3,$K$2:$P$2,0))/12</f>
        <v>4166.666666666667</v>
      </c>
      <c r="AK1445" s="147" cm="1">
        <f t="array" ref="AK1445">INDEX($K:$P,ROW(),MATCH(AK$3,$K$2:$P$2,0))/12</f>
        <v>4166.666666666667</v>
      </c>
      <c r="AL1445" s="147" cm="1">
        <f t="array" ref="AL1445">INDEX($K:$P,ROW(),MATCH(AL$3,$K$2:$P$2,0))/12</f>
        <v>4166.666666666667</v>
      </c>
      <c r="AM1445" s="147" cm="1">
        <f t="array" ref="AM1445">INDEX($K:$P,ROW(),MATCH(AM$3,$K$2:$P$2,0))/12</f>
        <v>4166.666666666667</v>
      </c>
      <c r="AN1445" s="147" cm="1">
        <f t="array" ref="AN1445">INDEX($K:$P,ROW(),MATCH(AN$3,$K$2:$P$2,0))/12</f>
        <v>4166.666666666667</v>
      </c>
      <c r="AO1445" s="147" cm="1">
        <f t="array" ref="AO1445">INDEX($K:$P,ROW(),MATCH(AO$3,$K$2:$P$2,0))/12</f>
        <v>4166.666666666667</v>
      </c>
      <c r="AP1445" s="147" cm="1">
        <f t="array" ref="AP1445">INDEX($K:$P,ROW(),MATCH(AP$3,$K$2:$P$2,0))/12</f>
        <v>4166.666666666667</v>
      </c>
      <c r="AQ1445" s="147" cm="1">
        <f t="array" ref="AQ1445">INDEX($K:$P,ROW(),MATCH(AQ$3,$K$2:$P$2,0))/12</f>
        <v>4166.666666666667</v>
      </c>
      <c r="AR1445" s="147" cm="1">
        <f t="array" ref="AR1445">INDEX($K:$P,ROW(),MATCH(AR$3,$K$2:$P$2,0))/12</f>
        <v>4166.666666666667</v>
      </c>
      <c r="AS1445" s="147" cm="1">
        <f t="array" ref="AS1445">INDEX($K:$P,ROW(),MATCH(AS$3,$K$2:$P$2,0))/12</f>
        <v>4166.666666666667</v>
      </c>
      <c r="AT1445" s="147" cm="1">
        <f t="array" ref="AT1445">INDEX($K:$P,ROW(),MATCH(AT$3,$K$2:$P$2,0))/12</f>
        <v>4166.666666666667</v>
      </c>
      <c r="AU1445" s="147" cm="1">
        <f t="array" ref="AU1445">INDEX($K:$P,ROW(),MATCH(AU$3,$K$2:$P$2,0))/12</f>
        <v>4166.666666666667</v>
      </c>
      <c r="AV1445" s="147" cm="1">
        <f t="array" ref="AV1445">INDEX($K:$P,ROW(),MATCH(AV$3,$K$2:$P$2,0))/12</f>
        <v>4166.666666666667</v>
      </c>
      <c r="AW1445" s="147" cm="1">
        <f t="array" ref="AW1445">INDEX($K:$P,ROW(),MATCH(AW$3,$K$2:$P$2,0))/12</f>
        <v>4166.666666666667</v>
      </c>
      <c r="AX1445" s="147" cm="1">
        <f t="array" ref="AX1445">INDEX($K:$P,ROW(),MATCH(AX$3,$K$2:$P$2,0))/12</f>
        <v>4166.666666666667</v>
      </c>
      <c r="AY1445" s="147" cm="1">
        <f t="array" ref="AY1445">INDEX($K:$P,ROW(),MATCH(AY$3,$K$2:$P$2,0))/12</f>
        <v>4166.666666666667</v>
      </c>
      <c r="AZ1445" s="147" cm="1">
        <f t="array" ref="AZ1445">INDEX($K:$P,ROW(),MATCH(AZ$3,$K$2:$P$2,0))/12</f>
        <v>4166.666666666667</v>
      </c>
      <c r="BA1445" s="147" cm="1">
        <f t="array" ref="BA1445">INDEX($K:$P,ROW(),MATCH(BA$3,$K$2:$P$2,0))/12</f>
        <v>4166.666666666667</v>
      </c>
      <c r="BB1445" s="147" cm="1">
        <f t="array" ref="BB1445">INDEX($K:$P,ROW(),MATCH(BB$3,$K$2:$P$2,0))/12</f>
        <v>4166.666666666667</v>
      </c>
      <c r="BC1445" s="147" cm="1">
        <f t="array" ref="BC1445">INDEX($K:$P,ROW(),MATCH(BC$3,$K$2:$P$2,0))/12</f>
        <v>4166.666666666667</v>
      </c>
      <c r="BD1445" s="147" cm="1">
        <f t="array" ref="BD1445">INDEX($K:$P,ROW(),MATCH(BD$3,$K$2:$P$2,0))/12</f>
        <v>4166.666666666667</v>
      </c>
      <c r="BE1445" s="147" cm="1">
        <f t="array" ref="BE1445">INDEX($K:$P,ROW(),MATCH(BE$3,$K$2:$P$2,0))/12</f>
        <v>4166.666666666667</v>
      </c>
      <c r="BF1445" s="147" cm="1">
        <f t="array" ref="BF1445">INDEX($K:$P,ROW(),MATCH(BF$3,$K$2:$P$2,0))/12</f>
        <v>4166.666666666667</v>
      </c>
      <c r="BG1445" s="147" cm="1">
        <f t="array" ref="BG1445">INDEX($K:$P,ROW(),MATCH(BG$3,$K$2:$P$2,0))/12</f>
        <v>4166.666666666667</v>
      </c>
      <c r="BH1445" s="147" cm="1">
        <f t="array" ref="BH1445">INDEX($K:$P,ROW(),MATCH(BH$3,$K$2:$P$2,0))/12</f>
        <v>4166.666666666667</v>
      </c>
      <c r="BI1445" s="147" cm="1">
        <f t="array" ref="BI1445">INDEX($K:$P,ROW(),MATCH(BI$3,$K$2:$P$2,0))/12</f>
        <v>4166.666666666667</v>
      </c>
      <c r="BJ1445" s="147" cm="1">
        <f t="array" ref="BJ1445">INDEX($K:$P,ROW(),MATCH(BJ$3,$K$2:$P$2,0))/12</f>
        <v>4166.666666666667</v>
      </c>
      <c r="BK1445" s="147" cm="1">
        <f t="array" ref="BK1445">INDEX($K:$P,ROW(),MATCH(BK$3,$K$2:$P$2,0))/12</f>
        <v>4166.666666666667</v>
      </c>
      <c r="BL1445" s="147" cm="1">
        <f t="array" ref="BL1445">INDEX($K:$P,ROW(),MATCH(BL$3,$K$2:$P$2,0))/12</f>
        <v>4166.666666666667</v>
      </c>
      <c r="BM1445" s="147" cm="1">
        <f t="array" ref="BM1445">INDEX($K:$P,ROW(),MATCH(BM$3,$K$2:$P$2,0))/12</f>
        <v>4166.666666666667</v>
      </c>
      <c r="BN1445" s="147" cm="1">
        <f t="array" ref="BN1445">INDEX($K:$P,ROW(),MATCH(BN$3,$K$2:$P$2,0))/12</f>
        <v>4166.666666666667</v>
      </c>
      <c r="BO1445" s="147" cm="1">
        <f t="array" ref="BO1445">INDEX($K:$P,ROW(),MATCH(BO$3,$K$2:$P$2,0))/12</f>
        <v>4166.666666666667</v>
      </c>
      <c r="BP1445" s="147" cm="1">
        <f t="array" ref="BP1445">INDEX($K:$P,ROW(),MATCH(BP$3,$K$2:$P$2,0))/12</f>
        <v>4166.666666666667</v>
      </c>
      <c r="BQ1445" s="147" cm="1">
        <f t="array" ref="BQ1445">INDEX($K:$P,ROW(),MATCH(BQ$3,$K$2:$P$2,0))/12</f>
        <v>4166.666666666667</v>
      </c>
      <c r="BR1445" s="147" cm="1">
        <f t="array" ref="BR1445">INDEX($K:$P,ROW(),MATCH(BR$3,$K$2:$P$2,0))/12</f>
        <v>4166.666666666667</v>
      </c>
      <c r="BS1445" s="147" cm="1">
        <f t="array" ref="BS1445">INDEX($K:$P,ROW(),MATCH(BS$3,$K$2:$P$2,0))/12</f>
        <v>4166.666666666667</v>
      </c>
      <c r="BT1445" s="147" cm="1">
        <f t="array" ref="BT1445">INDEX($K:$P,ROW(),MATCH(BT$3,$K$2:$P$2,0))/12</f>
        <v>4166.666666666667</v>
      </c>
      <c r="BU1445" s="147" cm="1">
        <f t="array" ref="BU1445">INDEX($K:$P,ROW(),MATCH(BU$3,$K$2:$P$2,0))/12</f>
        <v>4166.666666666667</v>
      </c>
      <c r="BV1445" s="147" cm="1">
        <f t="array" ref="BV1445">INDEX($K:$P,ROW(),MATCH(BV$3,$K$2:$P$2,0))/12</f>
        <v>4166.666666666667</v>
      </c>
      <c r="BW1445" s="147" cm="1">
        <f t="array" ref="BW1445">INDEX($K:$P,ROW(),MATCH(BW$3,$K$2:$P$2,0))/12</f>
        <v>4166.666666666667</v>
      </c>
      <c r="BX1445" s="147" cm="1">
        <f t="array" ref="BX1445">INDEX($K:$P,ROW(),MATCH(BX$3,$K$2:$P$2,0))/12</f>
        <v>4166.666666666667</v>
      </c>
      <c r="BY1445" s="147" cm="1">
        <f t="array" ref="BY1445">INDEX($K:$P,ROW(),MATCH(BY$3,$K$2:$P$2,0))/12</f>
        <v>4166.666666666667</v>
      </c>
      <c r="BZ1445" s="147" cm="1">
        <f t="array" ref="BZ1445">INDEX($K:$P,ROW(),MATCH(BZ$3,$K$2:$P$2,0))/12</f>
        <v>4166.666666666667</v>
      </c>
      <c r="CA1445" s="147" cm="1">
        <f t="array" ref="CA1445">INDEX($K:$P,ROW(),MATCH(CA$3,$K$2:$P$2,0))/12</f>
        <v>4166.666666666667</v>
      </c>
      <c r="CB1445" s="147" cm="1">
        <f t="array" ref="CB1445">INDEX($K:$P,ROW(),MATCH(CB$3,$K$2:$P$2,0))/12</f>
        <v>4166.666666666667</v>
      </c>
      <c r="CC1445" s="147" cm="1">
        <f t="array" ref="CC1445">INDEX($K:$P,ROW(),MATCH(CC$3,$K$2:$P$2,0))/12</f>
        <v>4166.666666666667</v>
      </c>
      <c r="CD1445" s="147" cm="1">
        <f t="array" ref="CD1445">INDEX($K:$P,ROW(),MATCH(CD$3,$K$2:$P$2,0))/12</f>
        <v>4166.666666666667</v>
      </c>
      <c r="CE1445" s="147" cm="1">
        <f t="array" ref="CE1445">INDEX($K:$P,ROW(),MATCH(CE$3,$K$2:$P$2,0))/12</f>
        <v>4166.666666666667</v>
      </c>
      <c r="CF1445" s="147" cm="1">
        <f t="array" ref="CF1445">INDEX($K:$P,ROW(),MATCH(CF$3,$K$2:$P$2,0))/12</f>
        <v>4166.666666666667</v>
      </c>
      <c r="CG1445" s="147" cm="1">
        <f t="array" ref="CG1445">INDEX($K:$P,ROW(),MATCH(CG$3,$K$2:$P$2,0))/12</f>
        <v>4166.666666666667</v>
      </c>
      <c r="CH1445" s="147" cm="1">
        <f t="array" ref="CH1445">INDEX($K:$P,ROW(),MATCH(CH$3,$K$2:$P$2,0))/12</f>
        <v>4166.666666666667</v>
      </c>
      <c r="CI1445" s="147" cm="1">
        <f t="array" ref="CI1445">INDEX($K:$P,ROW(),MATCH(CI$3,$K$2:$P$2,0))/12</f>
        <v>4166.666666666667</v>
      </c>
      <c r="CJ1445" s="147" cm="1">
        <f t="array" ref="CJ1445">INDEX($K:$P,ROW(),MATCH(CJ$3,$K$2:$P$2,0))/12</f>
        <v>4166.666666666667</v>
      </c>
      <c r="CK1445" s="147" cm="1">
        <f t="array" ref="CK1445">INDEX($K:$P,ROW(),MATCH(CK$3,$K$2:$P$2,0))/12</f>
        <v>4166.666666666667</v>
      </c>
      <c r="CL1445" s="147" cm="1">
        <f t="array" ref="CL1445">INDEX($K:$P,ROW(),MATCH(CL$3,$K$2:$P$2,0))/12</f>
        <v>4166.666666666667</v>
      </c>
      <c r="CN1445" s="60"/>
      <c r="CO1445" s="147" t="e" cm="1">
        <f t="array" ref="CO1445">INDEX($K:$P,ROW(),MATCH(CO$3,$K$2:$P$2,0))/CO$5</f>
        <v>#N/A</v>
      </c>
      <c r="CP1445" s="147" t="e" cm="1">
        <f t="array" ref="CP1445">INDEX($K:$P,ROW(),MATCH(CP$3,$K$2:$P$2,0))/CP$5</f>
        <v>#N/A</v>
      </c>
      <c r="CQ1445" s="147" t="e" cm="1">
        <f t="array" ref="CQ1445">INDEX($K:$P,ROW(),MATCH(CQ$3,$K$2:$P$2,0))/CQ$5</f>
        <v>#N/A</v>
      </c>
      <c r="CR1445" s="147" t="e" cm="1">
        <f t="array" ref="CR1445">INDEX($K:$P,ROW(),MATCH(CR$3,$K$2:$P$2,0))/CR$5</f>
        <v>#N/A</v>
      </c>
      <c r="CS1445" s="147" t="e" cm="1">
        <f t="array" ref="CS1445">INDEX($K:$P,ROW(),MATCH(CS$3,$K$2:$P$2,0))/CS$5</f>
        <v>#N/A</v>
      </c>
      <c r="CT1445" s="147" t="e" cm="1">
        <f t="array" ref="CT1445">INDEX($K:$P,ROW(),MATCH(CT$3,$K$2:$P$2,0))/CT$5</f>
        <v>#N/A</v>
      </c>
      <c r="CU1445" s="147" t="e" cm="1">
        <f t="array" ref="CU1445">INDEX($K:$P,ROW(),MATCH(CU$3,$K$2:$P$2,0))/CU$5</f>
        <v>#N/A</v>
      </c>
      <c r="CV1445" s="147" t="e" cm="1">
        <f t="array" ref="CV1445">INDEX($K:$P,ROW(),MATCH(CV$3,$K$2:$P$2,0))/CV$5</f>
        <v>#N/A</v>
      </c>
      <c r="CW1445" s="147" t="e" cm="1">
        <f t="array" ref="CW1445">INDEX($K:$P,ROW(),MATCH(CW$3,$K$2:$P$2,0))/CW$5</f>
        <v>#N/A</v>
      </c>
      <c r="CX1445" s="147" t="e" cm="1">
        <f t="array" ref="CX1445">INDEX($K:$P,ROW(),MATCH(CX$3,$K$2:$P$2,0))/CX$5</f>
        <v>#N/A</v>
      </c>
      <c r="CY1445" s="147" t="e" cm="1">
        <f t="array" ref="CY1445">INDEX($K:$P,ROW(),MATCH(CY$3,$K$2:$P$2,0))/CL$5</f>
        <v>#N/A</v>
      </c>
      <c r="CZ1445" s="147" t="e" cm="1">
        <f t="array" ref="CZ1445">INDEX($K:$P,ROW(),MATCH(CZ$3,$K$2:$P$2,0))/CZ$5</f>
        <v>#N/A</v>
      </c>
      <c r="DA1445" s="147" t="e" cm="1">
        <f t="array" ref="DA1445">INDEX($K:$P,ROW(),MATCH(DA$3,$K$2:$P$2,0))/DA$5</f>
        <v>#N/A</v>
      </c>
      <c r="DB1445" s="147" t="e" cm="1">
        <f t="array" ref="DB1445">INDEX($K:$P,ROW(),MATCH(DB$3,$K$2:$P$2,0))/DB$5</f>
        <v>#N/A</v>
      </c>
      <c r="DC1445" s="147" t="e" cm="1">
        <f t="array" ref="DC1445">INDEX($K:$P,ROW(),MATCH(DC$3,$K$2:$P$2,0))/DC$5</f>
        <v>#N/A</v>
      </c>
      <c r="DD1445" s="147" t="e" cm="1">
        <f t="array" ref="DD1445">INDEX($K:$P,ROW(),MATCH(DD$3,$K$2:$P$2,0))/DD$5</f>
        <v>#N/A</v>
      </c>
      <c r="DE1445" s="147" t="e" cm="1">
        <f t="array" ref="DE1445">INDEX($K:$P,ROW(),MATCH(DE$3,$K$2:$P$2,0))/DE$5</f>
        <v>#N/A</v>
      </c>
      <c r="DF1445" s="147" t="e" cm="1">
        <f t="array" ref="DF1445">INDEX($K:$P,ROW(),MATCH(DF$3,$K$2:$P$2,0))/DF$5</f>
        <v>#N/A</v>
      </c>
      <c r="DG1445" s="147" t="e" cm="1">
        <f t="array" ref="DG1445">INDEX($K:$P,ROW(),MATCH(DG$3,$K$2:$P$2,0))/DG$5</f>
        <v>#N/A</v>
      </c>
      <c r="DH1445" s="147" t="e" cm="1">
        <f t="array" ref="DH1445">INDEX($K:$P,ROW(),MATCH(DH$3,$K$2:$P$2,0))/DH$5</f>
        <v>#N/A</v>
      </c>
      <c r="DI1445" s="147" t="e" cm="1">
        <f t="array" ref="DI1445">INDEX($K:$P,ROW(),MATCH(DI$3,$K$2:$P$2,0))/DI$5</f>
        <v>#N/A</v>
      </c>
      <c r="DJ1445" s="147" t="e" cm="1">
        <f t="array" ref="DJ1445">INDEX($K:$P,ROW(),MATCH(DJ$3,$K$2:$P$2,0))/DJ$5</f>
        <v>#N/A</v>
      </c>
      <c r="DK1445" s="147" t="e" cm="1">
        <f t="array" ref="DK1445">INDEX($K:$P,ROW(),MATCH(DK$3,$K$2:$P$2,0))/DK$5</f>
        <v>#N/A</v>
      </c>
      <c r="DL1445" s="147" t="e" cm="1">
        <f t="array" ref="DL1445">INDEX($K:$P,ROW(),MATCH(DL$3,$K$2:$P$2,0))/DL$5</f>
        <v>#N/A</v>
      </c>
    </row>
    <row r="1446" spans="1:116" x14ac:dyDescent="0.4">
      <c r="C1446" t="s">
        <v>203</v>
      </c>
      <c r="D1446" t="s">
        <v>764</v>
      </c>
      <c r="E1446" s="8" t="str">
        <f t="shared" si="1948"/>
        <v>1446 DCHC-S</v>
      </c>
      <c r="G1446" s="126" t="str">
        <f>"Expense - "&amp;SUBSTITUTE(G1441,":","")</f>
        <v>Expense - Headcount - volume driven</v>
      </c>
      <c r="H1446" s="27"/>
      <c r="I1446" s="78"/>
      <c r="J1446" s="78"/>
      <c r="K1446" s="63">
        <f ca="1">SUMIF($3:$3,K$2,1446:1446)</f>
        <v>-3000000.0000000005</v>
      </c>
      <c r="L1446" s="63">
        <f t="shared" ref="L1446:P1446" ca="1" si="1950">SUMIF($3:$3,L$2,1446:1446)</f>
        <v>-3000000.0000000005</v>
      </c>
      <c r="M1446" s="63">
        <f t="shared" ca="1" si="1950"/>
        <v>-3000000.0000000005</v>
      </c>
      <c r="N1446" s="63">
        <f t="shared" ca="1" si="1950"/>
        <v>-3000000.0000000005</v>
      </c>
      <c r="O1446" s="63">
        <f t="shared" ca="1" si="1950"/>
        <v>-3000000.0000000005</v>
      </c>
      <c r="P1446" s="63">
        <f t="shared" ca="1" si="1950"/>
        <v>-3000000.0000000005</v>
      </c>
      <c r="R1446" s="33"/>
      <c r="S1446" s="148">
        <f t="shared" ref="S1446:AX1446" ca="1" si="1951">-S1445*S1444</f>
        <v>-250000.00000000003</v>
      </c>
      <c r="T1446" s="148">
        <f t="shared" ca="1" si="1951"/>
        <v>-250000.00000000003</v>
      </c>
      <c r="U1446" s="148">
        <f t="shared" ca="1" si="1951"/>
        <v>-250000.00000000003</v>
      </c>
      <c r="V1446" s="148">
        <f t="shared" ca="1" si="1951"/>
        <v>-250000.00000000003</v>
      </c>
      <c r="W1446" s="148">
        <f t="shared" ca="1" si="1951"/>
        <v>-250000.00000000003</v>
      </c>
      <c r="X1446" s="148">
        <f t="shared" ca="1" si="1951"/>
        <v>-250000.00000000003</v>
      </c>
      <c r="Y1446" s="148">
        <f t="shared" ca="1" si="1951"/>
        <v>-250000.00000000003</v>
      </c>
      <c r="Z1446" s="148">
        <f t="shared" ca="1" si="1951"/>
        <v>-250000.00000000003</v>
      </c>
      <c r="AA1446" s="148">
        <f t="shared" ca="1" si="1951"/>
        <v>-250000.00000000003</v>
      </c>
      <c r="AB1446" s="148">
        <f t="shared" ca="1" si="1951"/>
        <v>-250000.00000000003</v>
      </c>
      <c r="AC1446" s="148">
        <f t="shared" ca="1" si="1951"/>
        <v>-250000.00000000003</v>
      </c>
      <c r="AD1446" s="148">
        <f t="shared" ca="1" si="1951"/>
        <v>-250000.00000000003</v>
      </c>
      <c r="AE1446" s="148">
        <f t="shared" ca="1" si="1951"/>
        <v>-250000.00000000003</v>
      </c>
      <c r="AF1446" s="148">
        <f t="shared" ca="1" si="1951"/>
        <v>-250000.00000000003</v>
      </c>
      <c r="AG1446" s="148">
        <f t="shared" ca="1" si="1951"/>
        <v>-250000.00000000003</v>
      </c>
      <c r="AH1446" s="148">
        <f t="shared" ca="1" si="1951"/>
        <v>-250000.00000000003</v>
      </c>
      <c r="AI1446" s="148">
        <f t="shared" ca="1" si="1951"/>
        <v>-250000.00000000003</v>
      </c>
      <c r="AJ1446" s="148">
        <f t="shared" ca="1" si="1951"/>
        <v>-250000.00000000003</v>
      </c>
      <c r="AK1446" s="148">
        <f t="shared" ca="1" si="1951"/>
        <v>-250000.00000000003</v>
      </c>
      <c r="AL1446" s="148">
        <f t="shared" ca="1" si="1951"/>
        <v>-250000.00000000003</v>
      </c>
      <c r="AM1446" s="148">
        <f t="shared" ca="1" si="1951"/>
        <v>-250000.00000000003</v>
      </c>
      <c r="AN1446" s="148">
        <f t="shared" ca="1" si="1951"/>
        <v>-250000.00000000003</v>
      </c>
      <c r="AO1446" s="148">
        <f t="shared" ca="1" si="1951"/>
        <v>-250000.00000000003</v>
      </c>
      <c r="AP1446" s="148">
        <f t="shared" ca="1" si="1951"/>
        <v>-250000.00000000003</v>
      </c>
      <c r="AQ1446" s="148">
        <f t="shared" ca="1" si="1951"/>
        <v>-250000.00000000003</v>
      </c>
      <c r="AR1446" s="148">
        <f t="shared" ca="1" si="1951"/>
        <v>-250000.00000000003</v>
      </c>
      <c r="AS1446" s="148">
        <f t="shared" ca="1" si="1951"/>
        <v>-250000.00000000003</v>
      </c>
      <c r="AT1446" s="148">
        <f t="shared" ca="1" si="1951"/>
        <v>-250000.00000000003</v>
      </c>
      <c r="AU1446" s="148">
        <f t="shared" ca="1" si="1951"/>
        <v>-250000.00000000003</v>
      </c>
      <c r="AV1446" s="148">
        <f t="shared" ca="1" si="1951"/>
        <v>-250000.00000000003</v>
      </c>
      <c r="AW1446" s="148">
        <f t="shared" ca="1" si="1951"/>
        <v>-250000.00000000003</v>
      </c>
      <c r="AX1446" s="148">
        <f t="shared" ca="1" si="1951"/>
        <v>-250000.00000000003</v>
      </c>
      <c r="AY1446" s="148">
        <f t="shared" ref="AY1446:CD1446" ca="1" si="1952">-AY1445*AY1444</f>
        <v>-250000.00000000003</v>
      </c>
      <c r="AZ1446" s="148">
        <f t="shared" ca="1" si="1952"/>
        <v>-250000.00000000003</v>
      </c>
      <c r="BA1446" s="148">
        <f t="shared" ca="1" si="1952"/>
        <v>-250000.00000000003</v>
      </c>
      <c r="BB1446" s="148">
        <f t="shared" ca="1" si="1952"/>
        <v>-250000.00000000003</v>
      </c>
      <c r="BC1446" s="148">
        <f t="shared" ca="1" si="1952"/>
        <v>-250000.00000000003</v>
      </c>
      <c r="BD1446" s="148">
        <f t="shared" ca="1" si="1952"/>
        <v>-250000.00000000003</v>
      </c>
      <c r="BE1446" s="148">
        <f t="shared" ca="1" si="1952"/>
        <v>-250000.00000000003</v>
      </c>
      <c r="BF1446" s="148">
        <f t="shared" ca="1" si="1952"/>
        <v>-250000.00000000003</v>
      </c>
      <c r="BG1446" s="148">
        <f t="shared" ca="1" si="1952"/>
        <v>-250000.00000000003</v>
      </c>
      <c r="BH1446" s="148">
        <f t="shared" ca="1" si="1952"/>
        <v>-250000.00000000003</v>
      </c>
      <c r="BI1446" s="148">
        <f t="shared" ca="1" si="1952"/>
        <v>-250000.00000000003</v>
      </c>
      <c r="BJ1446" s="148">
        <f t="shared" ca="1" si="1952"/>
        <v>-250000.00000000003</v>
      </c>
      <c r="BK1446" s="148">
        <f t="shared" ca="1" si="1952"/>
        <v>-250000.00000000003</v>
      </c>
      <c r="BL1446" s="148">
        <f t="shared" ca="1" si="1952"/>
        <v>-250000.00000000003</v>
      </c>
      <c r="BM1446" s="148">
        <f t="shared" ca="1" si="1952"/>
        <v>-250000.00000000003</v>
      </c>
      <c r="BN1446" s="148">
        <f t="shared" ca="1" si="1952"/>
        <v>-250000.00000000003</v>
      </c>
      <c r="BO1446" s="148">
        <f t="shared" ca="1" si="1952"/>
        <v>-250000.00000000003</v>
      </c>
      <c r="BP1446" s="148">
        <f t="shared" ca="1" si="1952"/>
        <v>-250000.00000000003</v>
      </c>
      <c r="BQ1446" s="148">
        <f t="shared" ca="1" si="1952"/>
        <v>-250000.00000000003</v>
      </c>
      <c r="BR1446" s="148">
        <f t="shared" ca="1" si="1952"/>
        <v>-250000.00000000003</v>
      </c>
      <c r="BS1446" s="148">
        <f t="shared" ca="1" si="1952"/>
        <v>-250000.00000000003</v>
      </c>
      <c r="BT1446" s="148">
        <f t="shared" ca="1" si="1952"/>
        <v>-250000.00000000003</v>
      </c>
      <c r="BU1446" s="148">
        <f t="shared" ca="1" si="1952"/>
        <v>-250000.00000000003</v>
      </c>
      <c r="BV1446" s="148">
        <f t="shared" ca="1" si="1952"/>
        <v>-250000.00000000003</v>
      </c>
      <c r="BW1446" s="148">
        <f t="shared" ca="1" si="1952"/>
        <v>-250000.00000000003</v>
      </c>
      <c r="BX1446" s="148">
        <f t="shared" ca="1" si="1952"/>
        <v>-250000.00000000003</v>
      </c>
      <c r="BY1446" s="148">
        <f t="shared" ca="1" si="1952"/>
        <v>-250000.00000000003</v>
      </c>
      <c r="BZ1446" s="148">
        <f t="shared" ca="1" si="1952"/>
        <v>-250000.00000000003</v>
      </c>
      <c r="CA1446" s="148">
        <f t="shared" ca="1" si="1952"/>
        <v>-250000.00000000003</v>
      </c>
      <c r="CB1446" s="148">
        <f t="shared" ca="1" si="1952"/>
        <v>-250000.00000000003</v>
      </c>
      <c r="CC1446" s="148">
        <f t="shared" ca="1" si="1952"/>
        <v>-250000.00000000003</v>
      </c>
      <c r="CD1446" s="148">
        <f t="shared" ca="1" si="1952"/>
        <v>-250000.00000000003</v>
      </c>
      <c r="CE1446" s="148">
        <f t="shared" ref="CE1446:CL1446" ca="1" si="1953">-CE1445*CE1444</f>
        <v>-250000.00000000003</v>
      </c>
      <c r="CF1446" s="148">
        <f t="shared" ca="1" si="1953"/>
        <v>-250000.00000000003</v>
      </c>
      <c r="CG1446" s="148">
        <f t="shared" ca="1" si="1953"/>
        <v>-250000.00000000003</v>
      </c>
      <c r="CH1446" s="148">
        <f t="shared" ca="1" si="1953"/>
        <v>-250000.00000000003</v>
      </c>
      <c r="CI1446" s="148">
        <f t="shared" ca="1" si="1953"/>
        <v>-250000.00000000003</v>
      </c>
      <c r="CJ1446" s="148">
        <f t="shared" ca="1" si="1953"/>
        <v>-250000.00000000003</v>
      </c>
      <c r="CK1446" s="148">
        <f t="shared" ca="1" si="1953"/>
        <v>-250000.00000000003</v>
      </c>
      <c r="CL1446" s="148">
        <f t="shared" ca="1" si="1953"/>
        <v>-250000.00000000003</v>
      </c>
      <c r="CN1446" s="78"/>
      <c r="CO1446" s="148" t="e">
        <f t="shared" ref="CO1446:DK1446" ca="1" si="1954">-CO1445*CO1444</f>
        <v>#N/A</v>
      </c>
      <c r="CP1446" s="148" t="e">
        <f t="shared" ca="1" si="1954"/>
        <v>#N/A</v>
      </c>
      <c r="CQ1446" s="148" t="e">
        <f t="shared" ca="1" si="1954"/>
        <v>#N/A</v>
      </c>
      <c r="CR1446" s="148" t="e">
        <f t="shared" ca="1" si="1954"/>
        <v>#N/A</v>
      </c>
      <c r="CS1446" s="148" t="e">
        <f t="shared" ca="1" si="1954"/>
        <v>#N/A</v>
      </c>
      <c r="CT1446" s="148" t="e">
        <f t="shared" ca="1" si="1954"/>
        <v>#N/A</v>
      </c>
      <c r="CU1446" s="148" t="e">
        <f t="shared" ca="1" si="1954"/>
        <v>#N/A</v>
      </c>
      <c r="CV1446" s="148" t="e">
        <f t="shared" ca="1" si="1954"/>
        <v>#N/A</v>
      </c>
      <c r="CW1446" s="148" t="e">
        <f t="shared" ca="1" si="1954"/>
        <v>#N/A</v>
      </c>
      <c r="CX1446" s="148" t="e">
        <f t="shared" ca="1" si="1954"/>
        <v>#N/A</v>
      </c>
      <c r="CY1446" s="148" t="e">
        <f t="shared" ca="1" si="1954"/>
        <v>#N/A</v>
      </c>
      <c r="CZ1446" s="148" t="e">
        <f t="shared" ca="1" si="1954"/>
        <v>#N/A</v>
      </c>
      <c r="DA1446" s="148" t="e">
        <f t="shared" ca="1" si="1954"/>
        <v>#N/A</v>
      </c>
      <c r="DB1446" s="148" t="e">
        <f t="shared" ca="1" si="1954"/>
        <v>#N/A</v>
      </c>
      <c r="DC1446" s="148" t="e">
        <f t="shared" ca="1" si="1954"/>
        <v>#N/A</v>
      </c>
      <c r="DD1446" s="148" t="e">
        <f t="shared" ca="1" si="1954"/>
        <v>#N/A</v>
      </c>
      <c r="DE1446" s="148" t="e">
        <f t="shared" ca="1" si="1954"/>
        <v>#N/A</v>
      </c>
      <c r="DF1446" s="148" t="e">
        <f t="shared" ca="1" si="1954"/>
        <v>#N/A</v>
      </c>
      <c r="DG1446" s="148" t="e">
        <f t="shared" ca="1" si="1954"/>
        <v>#N/A</v>
      </c>
      <c r="DH1446" s="148" t="e">
        <f t="shared" ca="1" si="1954"/>
        <v>#N/A</v>
      </c>
      <c r="DI1446" s="148" t="e">
        <f t="shared" ca="1" si="1954"/>
        <v>#N/A</v>
      </c>
      <c r="DJ1446" s="148" t="e">
        <f t="shared" ca="1" si="1954"/>
        <v>#N/A</v>
      </c>
      <c r="DK1446" s="148" t="e">
        <f t="shared" ca="1" si="1954"/>
        <v>#N/A</v>
      </c>
      <c r="DL1446" s="148" t="e">
        <f t="shared" ref="DL1446" ca="1" si="1955">-DL1445*DL1444</f>
        <v>#N/A</v>
      </c>
    </row>
    <row r="1447" spans="1:116" x14ac:dyDescent="0.4">
      <c r="B1447" t="s">
        <v>244</v>
      </c>
      <c r="D1447" t="s">
        <v>764</v>
      </c>
      <c r="E1447" s="8" t="str">
        <f t="shared" si="1948"/>
        <v>1447 DCHC-S</v>
      </c>
      <c r="S1447" s="72"/>
      <c r="T1447" s="72"/>
      <c r="U1447" s="72"/>
      <c r="V1447" s="72"/>
      <c r="W1447" s="72"/>
      <c r="X1447" s="72"/>
      <c r="Y1447" s="72"/>
      <c r="Z1447" s="72"/>
      <c r="AA1447" s="72"/>
      <c r="AB1447" s="72"/>
      <c r="AC1447" s="72"/>
      <c r="AD1447" s="72"/>
      <c r="AE1447" s="72"/>
      <c r="AF1447" s="72"/>
      <c r="AG1447" s="72"/>
      <c r="AH1447" s="72"/>
      <c r="AI1447" s="72"/>
      <c r="AJ1447" s="72"/>
      <c r="AK1447" s="72"/>
      <c r="AL1447" s="72"/>
      <c r="AM1447" s="72"/>
      <c r="AN1447" s="72"/>
      <c r="AO1447" s="72"/>
      <c r="AP1447" s="72"/>
      <c r="AQ1447" s="72"/>
      <c r="AR1447" s="72"/>
      <c r="AS1447" s="72"/>
      <c r="AT1447" s="72"/>
      <c r="AU1447" s="72"/>
      <c r="AV1447" s="72"/>
      <c r="AW1447" s="72"/>
      <c r="AX1447" s="72"/>
      <c r="AY1447" s="72"/>
      <c r="AZ1447" s="72"/>
      <c r="BA1447" s="72"/>
      <c r="BB1447" s="72"/>
      <c r="BC1447" s="72"/>
      <c r="BD1447" s="72"/>
      <c r="BE1447" s="72"/>
      <c r="BF1447" s="72"/>
      <c r="BG1447" s="72"/>
      <c r="BH1447" s="72"/>
      <c r="BI1447" s="72"/>
      <c r="BJ1447" s="72"/>
      <c r="BK1447" s="72"/>
      <c r="BL1447" s="72"/>
      <c r="BM1447" s="72"/>
      <c r="BN1447" s="72"/>
      <c r="BO1447" s="72"/>
      <c r="BP1447" s="72"/>
      <c r="BQ1447" s="72"/>
      <c r="BR1447" s="72"/>
      <c r="BS1447" s="72"/>
      <c r="BT1447" s="72"/>
      <c r="BU1447" s="72"/>
      <c r="BV1447" s="72"/>
      <c r="BW1447" s="72"/>
      <c r="BX1447" s="72"/>
      <c r="BY1447" s="72"/>
      <c r="BZ1447" s="72"/>
      <c r="CA1447" s="72"/>
      <c r="CB1447" s="72"/>
      <c r="CC1447" s="72"/>
      <c r="CD1447" s="72"/>
      <c r="CE1447" s="72"/>
      <c r="CF1447" s="72"/>
      <c r="CG1447" s="72"/>
      <c r="CH1447" s="72"/>
      <c r="CI1447" s="72"/>
      <c r="CJ1447" s="72"/>
      <c r="CK1447" s="72"/>
      <c r="CL1447" s="72"/>
      <c r="CO1447" s="72"/>
      <c r="CP1447" s="72"/>
      <c r="CQ1447" s="72"/>
      <c r="CR1447" s="72"/>
      <c r="CS1447" s="72"/>
      <c r="CT1447" s="72"/>
      <c r="CU1447" s="72"/>
      <c r="CV1447" s="72"/>
      <c r="CW1447" s="72"/>
      <c r="CX1447" s="72"/>
      <c r="CY1447" s="72"/>
      <c r="CZ1447" s="72"/>
      <c r="DA1447" s="72"/>
      <c r="DB1447" s="72"/>
      <c r="DC1447" s="72"/>
      <c r="DD1447" s="72"/>
      <c r="DE1447" s="72"/>
      <c r="DF1447" s="72"/>
      <c r="DG1447" s="72"/>
      <c r="DH1447" s="72"/>
      <c r="DI1447" s="72"/>
      <c r="DJ1447" s="72"/>
      <c r="DK1447" s="72"/>
      <c r="DL1447" s="72"/>
    </row>
    <row r="1448" spans="1:116" x14ac:dyDescent="0.4">
      <c r="B1448" t="s">
        <v>332</v>
      </c>
      <c r="D1448" t="s">
        <v>764</v>
      </c>
      <c r="E1448" s="8" t="str">
        <f>ROW()&amp;" "&amp;D1448</f>
        <v>1448 DCHC-S</v>
      </c>
      <c r="G1448" s="136" t="str">
        <f>G1434</f>
        <v>primary unit</v>
      </c>
      <c r="H1448" s="27"/>
      <c r="I1448" s="78"/>
      <c r="J1448" s="78"/>
      <c r="K1448" s="33"/>
      <c r="L1448" s="33"/>
      <c r="M1448" s="33"/>
      <c r="N1448" s="33"/>
      <c r="O1448" s="33"/>
      <c r="P1448" s="33"/>
      <c r="R1448" s="33"/>
      <c r="S1448" s="77"/>
      <c r="T1448" s="77"/>
      <c r="U1448" s="77"/>
      <c r="V1448" s="77"/>
      <c r="W1448" s="77"/>
      <c r="X1448" s="77"/>
      <c r="Y1448" s="77"/>
      <c r="Z1448" s="77"/>
      <c r="AA1448" s="77"/>
      <c r="AB1448" s="77"/>
      <c r="AC1448" s="77"/>
      <c r="AD1448" s="77"/>
      <c r="AE1448" s="77"/>
      <c r="AF1448" s="77"/>
      <c r="AG1448" s="77"/>
      <c r="AH1448" s="77"/>
      <c r="AI1448" s="77"/>
      <c r="AJ1448" s="77"/>
      <c r="AK1448" s="77"/>
      <c r="AL1448" s="77"/>
      <c r="AM1448" s="77"/>
      <c r="AN1448" s="77"/>
      <c r="AO1448" s="77"/>
      <c r="AP1448" s="77"/>
      <c r="AQ1448" s="77"/>
      <c r="AR1448" s="77"/>
      <c r="AS1448" s="77"/>
      <c r="AT1448" s="77"/>
      <c r="AU1448" s="77"/>
      <c r="AV1448" s="77"/>
      <c r="AW1448" s="77"/>
      <c r="AX1448" s="77"/>
      <c r="AY1448" s="77"/>
      <c r="AZ1448" s="77"/>
      <c r="BA1448" s="77"/>
      <c r="BB1448" s="77"/>
      <c r="BC1448" s="77"/>
      <c r="BD1448" s="77"/>
      <c r="BE1448" s="77"/>
      <c r="BF1448" s="77"/>
      <c r="BG1448" s="77"/>
      <c r="BH1448" s="77"/>
      <c r="BI1448" s="77"/>
      <c r="BJ1448" s="77"/>
      <c r="BK1448" s="77"/>
      <c r="BL1448" s="77"/>
      <c r="BM1448" s="77"/>
      <c r="BN1448" s="77"/>
      <c r="BO1448" s="77"/>
      <c r="BP1448" s="77"/>
      <c r="BQ1448" s="77"/>
      <c r="BR1448" s="77"/>
      <c r="BS1448" s="77"/>
      <c r="BT1448" s="77"/>
      <c r="BU1448" s="77"/>
      <c r="BV1448" s="77"/>
      <c r="BW1448" s="77"/>
      <c r="BX1448" s="77"/>
      <c r="BY1448" s="77"/>
      <c r="BZ1448" s="77"/>
      <c r="CA1448" s="77"/>
      <c r="CB1448" s="77"/>
      <c r="CC1448" s="77"/>
      <c r="CD1448" s="77"/>
      <c r="CE1448" s="77"/>
      <c r="CF1448" s="77"/>
      <c r="CG1448" s="77"/>
      <c r="CH1448" s="77"/>
      <c r="CI1448" s="77"/>
      <c r="CJ1448" s="77"/>
      <c r="CK1448" s="77"/>
      <c r="CL1448" s="77"/>
      <c r="CN1448" s="78"/>
      <c r="CO1448" s="77"/>
      <c r="CP1448" s="77"/>
      <c r="CQ1448" s="77"/>
      <c r="CR1448" s="77"/>
      <c r="CS1448" s="77"/>
      <c r="CT1448" s="77"/>
      <c r="CU1448" s="77"/>
      <c r="CV1448" s="77"/>
      <c r="CW1448" s="77"/>
      <c r="CX1448" s="77"/>
      <c r="CY1448" s="77"/>
      <c r="CZ1448" s="77"/>
      <c r="DA1448" s="77"/>
      <c r="DB1448" s="77"/>
      <c r="DC1448" s="77"/>
      <c r="DD1448" s="77"/>
      <c r="DE1448" s="77"/>
      <c r="DF1448" s="77"/>
      <c r="DG1448" s="77"/>
      <c r="DH1448" s="77"/>
      <c r="DI1448" s="77"/>
      <c r="DJ1448" s="77"/>
      <c r="DK1448" s="77"/>
      <c r="DL1448" s="77"/>
    </row>
    <row r="1449" spans="1:116" x14ac:dyDescent="0.4">
      <c r="B1449" t="s">
        <v>332</v>
      </c>
      <c r="D1449" t="s">
        <v>764</v>
      </c>
      <c r="E1449" s="8" t="str">
        <f t="shared" si="1948"/>
        <v>1449 DCHC-S</v>
      </c>
      <c r="G1449" s="136" t="str">
        <f t="shared" ref="G1449:G1455" si="1956">G1435</f>
        <v>Primary revenue driver</v>
      </c>
      <c r="H1449" s="27"/>
      <c r="I1449" s="78"/>
      <c r="J1449" s="78"/>
      <c r="K1449" s="33"/>
      <c r="L1449" s="33"/>
      <c r="M1449" s="33"/>
      <c r="N1449" s="33"/>
      <c r="O1449" s="33"/>
      <c r="P1449" s="33"/>
      <c r="R1449" s="33"/>
      <c r="S1449" s="77"/>
      <c r="T1449" s="77"/>
      <c r="U1449" s="77"/>
      <c r="V1449" s="77"/>
      <c r="W1449" s="77"/>
      <c r="X1449" s="77"/>
      <c r="Y1449" s="77"/>
      <c r="Z1449" s="77"/>
      <c r="AA1449" s="77"/>
      <c r="AB1449" s="77"/>
      <c r="AC1449" s="77"/>
      <c r="AD1449" s="77"/>
      <c r="AE1449" s="77"/>
      <c r="AF1449" s="77"/>
      <c r="AG1449" s="77"/>
      <c r="AH1449" s="77"/>
      <c r="AI1449" s="77"/>
      <c r="AJ1449" s="77"/>
      <c r="AK1449" s="77"/>
      <c r="AL1449" s="77"/>
      <c r="AM1449" s="77"/>
      <c r="AN1449" s="77"/>
      <c r="AO1449" s="77"/>
      <c r="AP1449" s="77"/>
      <c r="AQ1449" s="77"/>
      <c r="AR1449" s="77"/>
      <c r="AS1449" s="77"/>
      <c r="AT1449" s="77"/>
      <c r="AU1449" s="77"/>
      <c r="AV1449" s="77"/>
      <c r="AW1449" s="77"/>
      <c r="AX1449" s="77"/>
      <c r="AY1449" s="77"/>
      <c r="AZ1449" s="77"/>
      <c r="BA1449" s="77"/>
      <c r="BB1449" s="77"/>
      <c r="BC1449" s="77"/>
      <c r="BD1449" s="77"/>
      <c r="BE1449" s="77"/>
      <c r="BF1449" s="77"/>
      <c r="BG1449" s="77"/>
      <c r="BH1449" s="77"/>
      <c r="BI1449" s="77"/>
      <c r="BJ1449" s="77"/>
      <c r="BK1449" s="77"/>
      <c r="BL1449" s="77"/>
      <c r="BM1449" s="77"/>
      <c r="BN1449" s="77"/>
      <c r="BO1449" s="77"/>
      <c r="BP1449" s="77"/>
      <c r="BQ1449" s="77"/>
      <c r="BR1449" s="77"/>
      <c r="BS1449" s="77"/>
      <c r="BT1449" s="77"/>
      <c r="BU1449" s="77"/>
      <c r="BV1449" s="77"/>
      <c r="BW1449" s="77"/>
      <c r="BX1449" s="77"/>
      <c r="BY1449" s="77"/>
      <c r="BZ1449" s="77"/>
      <c r="CA1449" s="77"/>
      <c r="CB1449" s="77"/>
      <c r="CC1449" s="77"/>
      <c r="CD1449" s="77"/>
      <c r="CE1449" s="77"/>
      <c r="CF1449" s="77"/>
      <c r="CG1449" s="77"/>
      <c r="CH1449" s="77"/>
      <c r="CI1449" s="77"/>
      <c r="CJ1449" s="77"/>
      <c r="CK1449" s="77"/>
      <c r="CL1449" s="77"/>
      <c r="CN1449" s="78"/>
      <c r="CO1449" s="77"/>
      <c r="CP1449" s="77"/>
      <c r="CQ1449" s="77"/>
      <c r="CR1449" s="77"/>
      <c r="CS1449" s="77"/>
      <c r="CT1449" s="77"/>
      <c r="CU1449" s="77"/>
      <c r="CV1449" s="77"/>
      <c r="CW1449" s="77"/>
      <c r="CX1449" s="77"/>
      <c r="CY1449" s="77"/>
      <c r="CZ1449" s="77"/>
      <c r="DA1449" s="77"/>
      <c r="DB1449" s="77"/>
      <c r="DC1449" s="77"/>
      <c r="DD1449" s="77"/>
      <c r="DE1449" s="77"/>
      <c r="DF1449" s="77"/>
      <c r="DG1449" s="77"/>
      <c r="DH1449" s="77"/>
      <c r="DI1449" s="77"/>
      <c r="DJ1449" s="77"/>
      <c r="DK1449" s="77"/>
      <c r="DL1449" s="77"/>
    </row>
    <row r="1450" spans="1:116" x14ac:dyDescent="0.4">
      <c r="B1450" t="s">
        <v>332</v>
      </c>
      <c r="D1450" t="s">
        <v>764</v>
      </c>
      <c r="E1450" s="8" t="str">
        <f t="shared" si="1948"/>
        <v>1450 DCHC-S</v>
      </c>
      <c r="G1450" s="136" t="str">
        <f t="shared" si="1956"/>
        <v>Primary volume driver</v>
      </c>
      <c r="K1450" s="53"/>
      <c r="L1450" s="53"/>
      <c r="M1450" s="53"/>
      <c r="N1450" s="53"/>
      <c r="O1450" s="53"/>
      <c r="P1450" s="53"/>
      <c r="R1450" s="24"/>
      <c r="S1450" s="80" t="str">
        <f>S1435</f>
        <v>S$16</v>
      </c>
      <c r="T1450" s="80" t="str">
        <f t="shared" ref="T1450:CE1450" si="1957">T1435</f>
        <v>T$16</v>
      </c>
      <c r="U1450" s="80" t="str">
        <f t="shared" si="1957"/>
        <v>U$16</v>
      </c>
      <c r="V1450" s="80" t="str">
        <f t="shared" si="1957"/>
        <v>V$16</v>
      </c>
      <c r="W1450" s="80" t="str">
        <f t="shared" si="1957"/>
        <v>W$16</v>
      </c>
      <c r="X1450" s="80" t="str">
        <f t="shared" si="1957"/>
        <v>X$16</v>
      </c>
      <c r="Y1450" s="80" t="str">
        <f t="shared" si="1957"/>
        <v>Y$16</v>
      </c>
      <c r="Z1450" s="80" t="str">
        <f t="shared" si="1957"/>
        <v>Z$16</v>
      </c>
      <c r="AA1450" s="80" t="str">
        <f t="shared" si="1957"/>
        <v>AA$16</v>
      </c>
      <c r="AB1450" s="80" t="str">
        <f t="shared" si="1957"/>
        <v>AB$16</v>
      </c>
      <c r="AC1450" s="80" t="str">
        <f t="shared" si="1957"/>
        <v>AC$16</v>
      </c>
      <c r="AD1450" s="80" t="str">
        <f t="shared" si="1957"/>
        <v>AD$16</v>
      </c>
      <c r="AE1450" s="80" t="str">
        <f t="shared" si="1957"/>
        <v>AE$16</v>
      </c>
      <c r="AF1450" s="80" t="str">
        <f t="shared" si="1957"/>
        <v>AF$16</v>
      </c>
      <c r="AG1450" s="80" t="str">
        <f t="shared" si="1957"/>
        <v>AG$16</v>
      </c>
      <c r="AH1450" s="80" t="str">
        <f t="shared" si="1957"/>
        <v>AH$16</v>
      </c>
      <c r="AI1450" s="80" t="str">
        <f t="shared" si="1957"/>
        <v>AI$16</v>
      </c>
      <c r="AJ1450" s="80" t="str">
        <f t="shared" si="1957"/>
        <v>AJ$16</v>
      </c>
      <c r="AK1450" s="80" t="str">
        <f t="shared" si="1957"/>
        <v>AK$16</v>
      </c>
      <c r="AL1450" s="80" t="str">
        <f t="shared" si="1957"/>
        <v>AL$16</v>
      </c>
      <c r="AM1450" s="80" t="str">
        <f t="shared" si="1957"/>
        <v>AM$16</v>
      </c>
      <c r="AN1450" s="80" t="str">
        <f t="shared" si="1957"/>
        <v>AN$16</v>
      </c>
      <c r="AO1450" s="80" t="str">
        <f t="shared" si="1957"/>
        <v>AO$16</v>
      </c>
      <c r="AP1450" s="80" t="str">
        <f t="shared" si="1957"/>
        <v>AP$16</v>
      </c>
      <c r="AQ1450" s="80" t="str">
        <f t="shared" si="1957"/>
        <v>AQ$16</v>
      </c>
      <c r="AR1450" s="80" t="str">
        <f t="shared" si="1957"/>
        <v>AR$16</v>
      </c>
      <c r="AS1450" s="80" t="str">
        <f t="shared" si="1957"/>
        <v>AS$16</v>
      </c>
      <c r="AT1450" s="80" t="str">
        <f t="shared" si="1957"/>
        <v>AT$16</v>
      </c>
      <c r="AU1450" s="80" t="str">
        <f t="shared" si="1957"/>
        <v>AU$16</v>
      </c>
      <c r="AV1450" s="80" t="str">
        <f t="shared" si="1957"/>
        <v>AV$16</v>
      </c>
      <c r="AW1450" s="80" t="str">
        <f t="shared" si="1957"/>
        <v>AW$16</v>
      </c>
      <c r="AX1450" s="80" t="str">
        <f t="shared" si="1957"/>
        <v>AX$16</v>
      </c>
      <c r="AY1450" s="80" t="str">
        <f t="shared" si="1957"/>
        <v>AY$16</v>
      </c>
      <c r="AZ1450" s="80" t="str">
        <f t="shared" si="1957"/>
        <v>AZ$16</v>
      </c>
      <c r="BA1450" s="80" t="str">
        <f t="shared" si="1957"/>
        <v>BA$16</v>
      </c>
      <c r="BB1450" s="80" t="str">
        <f t="shared" si="1957"/>
        <v>BB$16</v>
      </c>
      <c r="BC1450" s="80" t="str">
        <f t="shared" si="1957"/>
        <v>BC$16</v>
      </c>
      <c r="BD1450" s="80" t="str">
        <f t="shared" si="1957"/>
        <v>BD$16</v>
      </c>
      <c r="BE1450" s="80" t="str">
        <f t="shared" si="1957"/>
        <v>BE$16</v>
      </c>
      <c r="BF1450" s="80" t="str">
        <f t="shared" si="1957"/>
        <v>BF$16</v>
      </c>
      <c r="BG1450" s="80" t="str">
        <f t="shared" si="1957"/>
        <v>BG$16</v>
      </c>
      <c r="BH1450" s="80" t="str">
        <f t="shared" si="1957"/>
        <v>BH$16</v>
      </c>
      <c r="BI1450" s="80" t="str">
        <f t="shared" si="1957"/>
        <v>BI$16</v>
      </c>
      <c r="BJ1450" s="80" t="str">
        <f t="shared" si="1957"/>
        <v>BJ$16</v>
      </c>
      <c r="BK1450" s="80" t="str">
        <f t="shared" si="1957"/>
        <v>BK$16</v>
      </c>
      <c r="BL1450" s="80" t="str">
        <f t="shared" si="1957"/>
        <v>BL$16</v>
      </c>
      <c r="BM1450" s="80" t="str">
        <f t="shared" si="1957"/>
        <v>BM$16</v>
      </c>
      <c r="BN1450" s="80" t="str">
        <f t="shared" si="1957"/>
        <v>BN$16</v>
      </c>
      <c r="BO1450" s="80" t="str">
        <f t="shared" si="1957"/>
        <v>BO$16</v>
      </c>
      <c r="BP1450" s="80" t="str">
        <f t="shared" si="1957"/>
        <v>BP$16</v>
      </c>
      <c r="BQ1450" s="80" t="str">
        <f t="shared" si="1957"/>
        <v>BQ$16</v>
      </c>
      <c r="BR1450" s="80" t="str">
        <f t="shared" si="1957"/>
        <v>BR$16</v>
      </c>
      <c r="BS1450" s="80" t="str">
        <f t="shared" si="1957"/>
        <v>BS$16</v>
      </c>
      <c r="BT1450" s="80" t="str">
        <f t="shared" si="1957"/>
        <v>BT$16</v>
      </c>
      <c r="BU1450" s="80" t="str">
        <f t="shared" si="1957"/>
        <v>BU$16</v>
      </c>
      <c r="BV1450" s="80" t="str">
        <f t="shared" si="1957"/>
        <v>BV$16</v>
      </c>
      <c r="BW1450" s="80" t="str">
        <f t="shared" si="1957"/>
        <v>BW$16</v>
      </c>
      <c r="BX1450" s="80" t="str">
        <f t="shared" si="1957"/>
        <v>BX$16</v>
      </c>
      <c r="BY1450" s="80" t="str">
        <f t="shared" si="1957"/>
        <v>BY$16</v>
      </c>
      <c r="BZ1450" s="80" t="str">
        <f t="shared" si="1957"/>
        <v>BZ$16</v>
      </c>
      <c r="CA1450" s="80" t="str">
        <f t="shared" si="1957"/>
        <v>CA$16</v>
      </c>
      <c r="CB1450" s="80" t="str">
        <f t="shared" si="1957"/>
        <v>CB$16</v>
      </c>
      <c r="CC1450" s="80" t="str">
        <f t="shared" si="1957"/>
        <v>CC$16</v>
      </c>
      <c r="CD1450" s="80" t="str">
        <f t="shared" si="1957"/>
        <v>CD$16</v>
      </c>
      <c r="CE1450" s="80" t="str">
        <f t="shared" si="1957"/>
        <v>CE$16</v>
      </c>
      <c r="CF1450" s="80" t="str">
        <f t="shared" ref="CF1450:CL1450" si="1958">CF1435</f>
        <v>CF$16</v>
      </c>
      <c r="CG1450" s="80" t="str">
        <f t="shared" si="1958"/>
        <v>CG$16</v>
      </c>
      <c r="CH1450" s="80" t="str">
        <f t="shared" si="1958"/>
        <v>CH$16</v>
      </c>
      <c r="CI1450" s="80" t="str">
        <f t="shared" si="1958"/>
        <v>CI$16</v>
      </c>
      <c r="CJ1450" s="80" t="str">
        <f t="shared" si="1958"/>
        <v>CJ$16</v>
      </c>
      <c r="CK1450" s="80" t="str">
        <f t="shared" si="1958"/>
        <v>CK$16</v>
      </c>
      <c r="CL1450" s="80" t="str">
        <f t="shared" si="1958"/>
        <v>CL$16</v>
      </c>
      <c r="CO1450" s="80" t="str">
        <f t="shared" ref="CO1450:DK1450" si="1959">CO1435</f>
        <v>CO$16</v>
      </c>
      <c r="CP1450" s="80" t="str">
        <f t="shared" si="1959"/>
        <v>CP$16</v>
      </c>
      <c r="CQ1450" s="80" t="str">
        <f t="shared" si="1959"/>
        <v>CQ$16</v>
      </c>
      <c r="CR1450" s="80" t="str">
        <f t="shared" si="1959"/>
        <v>CR$16</v>
      </c>
      <c r="CS1450" s="80" t="str">
        <f t="shared" si="1959"/>
        <v>CS$16</v>
      </c>
      <c r="CT1450" s="80" t="str">
        <f t="shared" si="1959"/>
        <v>CT$16</v>
      </c>
      <c r="CU1450" s="80" t="str">
        <f t="shared" si="1959"/>
        <v>CU$16</v>
      </c>
      <c r="CV1450" s="80" t="str">
        <f t="shared" si="1959"/>
        <v>CV$16</v>
      </c>
      <c r="CW1450" s="80" t="str">
        <f t="shared" si="1959"/>
        <v>CW$16</v>
      </c>
      <c r="CX1450" s="80" t="str">
        <f t="shared" si="1959"/>
        <v>CX$16</v>
      </c>
      <c r="CY1450" s="80" t="str">
        <f t="shared" si="1959"/>
        <v>CY$16</v>
      </c>
      <c r="CZ1450" s="80" t="str">
        <f t="shared" si="1959"/>
        <v>CZ$16</v>
      </c>
      <c r="DA1450" s="80" t="str">
        <f t="shared" si="1959"/>
        <v>DA$16</v>
      </c>
      <c r="DB1450" s="80" t="str">
        <f t="shared" si="1959"/>
        <v>DB$16</v>
      </c>
      <c r="DC1450" s="80" t="str">
        <f t="shared" si="1959"/>
        <v>DC$16</v>
      </c>
      <c r="DD1450" s="80" t="str">
        <f t="shared" si="1959"/>
        <v>DD$16</v>
      </c>
      <c r="DE1450" s="80" t="str">
        <f t="shared" si="1959"/>
        <v>DE$16</v>
      </c>
      <c r="DF1450" s="80" t="str">
        <f t="shared" si="1959"/>
        <v>DF$16</v>
      </c>
      <c r="DG1450" s="80" t="str">
        <f t="shared" si="1959"/>
        <v>DG$16</v>
      </c>
      <c r="DH1450" s="80" t="str">
        <f t="shared" si="1959"/>
        <v>DH$16</v>
      </c>
      <c r="DI1450" s="80" t="str">
        <f t="shared" si="1959"/>
        <v>DI$16</v>
      </c>
      <c r="DJ1450" s="80" t="str">
        <f t="shared" si="1959"/>
        <v>DJ$16</v>
      </c>
      <c r="DK1450" s="80" t="str">
        <f t="shared" si="1959"/>
        <v>DK$16</v>
      </c>
      <c r="DL1450" s="80" t="str">
        <f t="shared" ref="DL1450" si="1960">DL1435</f>
        <v>DL$16</v>
      </c>
    </row>
    <row r="1451" spans="1:116" x14ac:dyDescent="0.4">
      <c r="B1451" t="s">
        <v>332</v>
      </c>
      <c r="D1451" t="s">
        <v>764</v>
      </c>
      <c r="E1451" s="8" t="str">
        <f t="shared" si="1948"/>
        <v>1451 DCHC-S</v>
      </c>
      <c r="G1451" s="191" t="str">
        <f>G1441</f>
        <v>Headcount - volume driven:</v>
      </c>
      <c r="H1451" s="12"/>
      <c r="I1451" s="60"/>
      <c r="J1451" s="60"/>
      <c r="K1451" s="15"/>
      <c r="L1451" s="15"/>
      <c r="M1451" s="15"/>
      <c r="N1451" s="15"/>
      <c r="O1451" s="15"/>
      <c r="P1451" s="15"/>
      <c r="R1451" s="15"/>
      <c r="S1451" s="80" t="str">
        <f>S1436</f>
        <v>S$17</v>
      </c>
      <c r="T1451" s="80" t="str">
        <f t="shared" ref="T1451:CE1451" si="1961">T1436</f>
        <v>T$17</v>
      </c>
      <c r="U1451" s="80" t="str">
        <f t="shared" si="1961"/>
        <v>U$17</v>
      </c>
      <c r="V1451" s="80" t="str">
        <f t="shared" si="1961"/>
        <v>V$17</v>
      </c>
      <c r="W1451" s="80" t="str">
        <f t="shared" si="1961"/>
        <v>W$17</v>
      </c>
      <c r="X1451" s="80" t="str">
        <f t="shared" si="1961"/>
        <v>X$17</v>
      </c>
      <c r="Y1451" s="80" t="str">
        <f t="shared" si="1961"/>
        <v>Y$17</v>
      </c>
      <c r="Z1451" s="80" t="str">
        <f t="shared" si="1961"/>
        <v>Z$17</v>
      </c>
      <c r="AA1451" s="80" t="str">
        <f t="shared" si="1961"/>
        <v>AA$17</v>
      </c>
      <c r="AB1451" s="80" t="str">
        <f t="shared" si="1961"/>
        <v>AB$17</v>
      </c>
      <c r="AC1451" s="80" t="str">
        <f t="shared" si="1961"/>
        <v>AC$17</v>
      </c>
      <c r="AD1451" s="80" t="str">
        <f t="shared" si="1961"/>
        <v>AD$17</v>
      </c>
      <c r="AE1451" s="80" t="str">
        <f t="shared" si="1961"/>
        <v>AE$17</v>
      </c>
      <c r="AF1451" s="80" t="str">
        <f t="shared" si="1961"/>
        <v>AF$17</v>
      </c>
      <c r="AG1451" s="80" t="str">
        <f t="shared" si="1961"/>
        <v>AG$17</v>
      </c>
      <c r="AH1451" s="80" t="str">
        <f t="shared" si="1961"/>
        <v>AH$17</v>
      </c>
      <c r="AI1451" s="80" t="str">
        <f t="shared" si="1961"/>
        <v>AI$17</v>
      </c>
      <c r="AJ1451" s="80" t="str">
        <f t="shared" si="1961"/>
        <v>AJ$17</v>
      </c>
      <c r="AK1451" s="80" t="str">
        <f t="shared" si="1961"/>
        <v>AK$17</v>
      </c>
      <c r="AL1451" s="80" t="str">
        <f t="shared" si="1961"/>
        <v>AL$17</v>
      </c>
      <c r="AM1451" s="80" t="str">
        <f t="shared" si="1961"/>
        <v>AM$17</v>
      </c>
      <c r="AN1451" s="80" t="str">
        <f t="shared" si="1961"/>
        <v>AN$17</v>
      </c>
      <c r="AO1451" s="80" t="str">
        <f t="shared" si="1961"/>
        <v>AO$17</v>
      </c>
      <c r="AP1451" s="80" t="str">
        <f t="shared" si="1961"/>
        <v>AP$17</v>
      </c>
      <c r="AQ1451" s="80" t="str">
        <f t="shared" si="1961"/>
        <v>AQ$17</v>
      </c>
      <c r="AR1451" s="80" t="str">
        <f t="shared" si="1961"/>
        <v>AR$17</v>
      </c>
      <c r="AS1451" s="80" t="str">
        <f t="shared" si="1961"/>
        <v>AS$17</v>
      </c>
      <c r="AT1451" s="80" t="str">
        <f t="shared" si="1961"/>
        <v>AT$17</v>
      </c>
      <c r="AU1451" s="80" t="str">
        <f t="shared" si="1961"/>
        <v>AU$17</v>
      </c>
      <c r="AV1451" s="80" t="str">
        <f t="shared" si="1961"/>
        <v>AV$17</v>
      </c>
      <c r="AW1451" s="80" t="str">
        <f t="shared" si="1961"/>
        <v>AW$17</v>
      </c>
      <c r="AX1451" s="80" t="str">
        <f t="shared" si="1961"/>
        <v>AX$17</v>
      </c>
      <c r="AY1451" s="80" t="str">
        <f t="shared" si="1961"/>
        <v>AY$17</v>
      </c>
      <c r="AZ1451" s="80" t="str">
        <f t="shared" si="1961"/>
        <v>AZ$17</v>
      </c>
      <c r="BA1451" s="80" t="str">
        <f t="shared" si="1961"/>
        <v>BA$17</v>
      </c>
      <c r="BB1451" s="80" t="str">
        <f t="shared" si="1961"/>
        <v>BB$17</v>
      </c>
      <c r="BC1451" s="80" t="str">
        <f t="shared" si="1961"/>
        <v>BC$17</v>
      </c>
      <c r="BD1451" s="80" t="str">
        <f t="shared" si="1961"/>
        <v>BD$17</v>
      </c>
      <c r="BE1451" s="80" t="str">
        <f t="shared" si="1961"/>
        <v>BE$17</v>
      </c>
      <c r="BF1451" s="80" t="str">
        <f t="shared" si="1961"/>
        <v>BF$17</v>
      </c>
      <c r="BG1451" s="80" t="str">
        <f t="shared" si="1961"/>
        <v>BG$17</v>
      </c>
      <c r="BH1451" s="80" t="str">
        <f t="shared" si="1961"/>
        <v>BH$17</v>
      </c>
      <c r="BI1451" s="80" t="str">
        <f t="shared" si="1961"/>
        <v>BI$17</v>
      </c>
      <c r="BJ1451" s="80" t="str">
        <f t="shared" si="1961"/>
        <v>BJ$17</v>
      </c>
      <c r="BK1451" s="80" t="str">
        <f t="shared" si="1961"/>
        <v>BK$17</v>
      </c>
      <c r="BL1451" s="80" t="str">
        <f t="shared" si="1961"/>
        <v>BL$17</v>
      </c>
      <c r="BM1451" s="80" t="str">
        <f t="shared" si="1961"/>
        <v>BM$17</v>
      </c>
      <c r="BN1451" s="80" t="str">
        <f t="shared" si="1961"/>
        <v>BN$17</v>
      </c>
      <c r="BO1451" s="80" t="str">
        <f t="shared" si="1961"/>
        <v>BO$17</v>
      </c>
      <c r="BP1451" s="80" t="str">
        <f t="shared" si="1961"/>
        <v>BP$17</v>
      </c>
      <c r="BQ1451" s="80" t="str">
        <f t="shared" si="1961"/>
        <v>BQ$17</v>
      </c>
      <c r="BR1451" s="80" t="str">
        <f t="shared" si="1961"/>
        <v>BR$17</v>
      </c>
      <c r="BS1451" s="80" t="str">
        <f t="shared" si="1961"/>
        <v>BS$17</v>
      </c>
      <c r="BT1451" s="80" t="str">
        <f t="shared" si="1961"/>
        <v>BT$17</v>
      </c>
      <c r="BU1451" s="80" t="str">
        <f t="shared" si="1961"/>
        <v>BU$17</v>
      </c>
      <c r="BV1451" s="80" t="str">
        <f t="shared" si="1961"/>
        <v>BV$17</v>
      </c>
      <c r="BW1451" s="80" t="str">
        <f t="shared" si="1961"/>
        <v>BW$17</v>
      </c>
      <c r="BX1451" s="80" t="str">
        <f t="shared" si="1961"/>
        <v>BX$17</v>
      </c>
      <c r="BY1451" s="80" t="str">
        <f t="shared" si="1961"/>
        <v>BY$17</v>
      </c>
      <c r="BZ1451" s="80" t="str">
        <f t="shared" si="1961"/>
        <v>BZ$17</v>
      </c>
      <c r="CA1451" s="80" t="str">
        <f t="shared" si="1961"/>
        <v>CA$17</v>
      </c>
      <c r="CB1451" s="80" t="str">
        <f t="shared" si="1961"/>
        <v>CB$17</v>
      </c>
      <c r="CC1451" s="80" t="str">
        <f t="shared" si="1961"/>
        <v>CC$17</v>
      </c>
      <c r="CD1451" s="80" t="str">
        <f t="shared" si="1961"/>
        <v>CD$17</v>
      </c>
      <c r="CE1451" s="80" t="str">
        <f t="shared" si="1961"/>
        <v>CE$17</v>
      </c>
      <c r="CF1451" s="80" t="str">
        <f t="shared" ref="CF1451:CL1451" si="1962">CF1436</f>
        <v>CF$17</v>
      </c>
      <c r="CG1451" s="80" t="str">
        <f t="shared" si="1962"/>
        <v>CG$17</v>
      </c>
      <c r="CH1451" s="80" t="str">
        <f t="shared" si="1962"/>
        <v>CH$17</v>
      </c>
      <c r="CI1451" s="80" t="str">
        <f t="shared" si="1962"/>
        <v>CI$17</v>
      </c>
      <c r="CJ1451" s="80" t="str">
        <f t="shared" si="1962"/>
        <v>CJ$17</v>
      </c>
      <c r="CK1451" s="80" t="str">
        <f t="shared" si="1962"/>
        <v>CK$17</v>
      </c>
      <c r="CL1451" s="80" t="str">
        <f t="shared" si="1962"/>
        <v>CL$17</v>
      </c>
      <c r="CN1451" s="60"/>
      <c r="CO1451" s="80" t="str">
        <f t="shared" ref="CO1451:DK1451" si="1963">CO1436</f>
        <v>CO$17</v>
      </c>
      <c r="CP1451" s="80" t="str">
        <f t="shared" si="1963"/>
        <v>CP$17</v>
      </c>
      <c r="CQ1451" s="80" t="str">
        <f t="shared" si="1963"/>
        <v>CQ$17</v>
      </c>
      <c r="CR1451" s="80" t="str">
        <f t="shared" si="1963"/>
        <v>CR$17</v>
      </c>
      <c r="CS1451" s="80" t="str">
        <f t="shared" si="1963"/>
        <v>CS$17</v>
      </c>
      <c r="CT1451" s="80" t="str">
        <f t="shared" si="1963"/>
        <v>CT$17</v>
      </c>
      <c r="CU1451" s="80" t="str">
        <f t="shared" si="1963"/>
        <v>CU$17</v>
      </c>
      <c r="CV1451" s="80" t="str">
        <f t="shared" si="1963"/>
        <v>CV$17</v>
      </c>
      <c r="CW1451" s="80" t="str">
        <f t="shared" si="1963"/>
        <v>CW$17</v>
      </c>
      <c r="CX1451" s="80" t="str">
        <f t="shared" si="1963"/>
        <v>CX$17</v>
      </c>
      <c r="CY1451" s="80" t="str">
        <f t="shared" si="1963"/>
        <v>CY$17</v>
      </c>
      <c r="CZ1451" s="80" t="str">
        <f t="shared" si="1963"/>
        <v>CZ$17</v>
      </c>
      <c r="DA1451" s="80" t="str">
        <f t="shared" si="1963"/>
        <v>DA$17</v>
      </c>
      <c r="DB1451" s="80" t="str">
        <f t="shared" si="1963"/>
        <v>DB$17</v>
      </c>
      <c r="DC1451" s="80" t="str">
        <f t="shared" si="1963"/>
        <v>DC$17</v>
      </c>
      <c r="DD1451" s="80" t="str">
        <f t="shared" si="1963"/>
        <v>DD$17</v>
      </c>
      <c r="DE1451" s="80" t="str">
        <f t="shared" si="1963"/>
        <v>DE$17</v>
      </c>
      <c r="DF1451" s="80" t="str">
        <f t="shared" si="1963"/>
        <v>DF$17</v>
      </c>
      <c r="DG1451" s="80" t="str">
        <f t="shared" si="1963"/>
        <v>DG$17</v>
      </c>
      <c r="DH1451" s="80" t="str">
        <f t="shared" si="1963"/>
        <v>DH$17</v>
      </c>
      <c r="DI1451" s="80" t="str">
        <f t="shared" si="1963"/>
        <v>DI$17</v>
      </c>
      <c r="DJ1451" s="80" t="str">
        <f t="shared" si="1963"/>
        <v>DJ$17</v>
      </c>
      <c r="DK1451" s="80" t="str">
        <f t="shared" si="1963"/>
        <v>DK$17</v>
      </c>
      <c r="DL1451" s="80" t="str">
        <f t="shared" ref="DL1451" si="1964">DL1436</f>
        <v>DL$17</v>
      </c>
    </row>
    <row r="1452" spans="1:116" x14ac:dyDescent="0.4">
      <c r="B1452" t="s">
        <v>332</v>
      </c>
      <c r="D1452" t="s">
        <v>764</v>
      </c>
      <c r="E1452" s="8" t="str">
        <f t="shared" si="1948"/>
        <v>1452 DCHC-S</v>
      </c>
      <c r="G1452" s="241" t="str">
        <f>IFERROR(SUBSTITUTE(TRIM(MID(G1441, SEARCH("-", G1441) + 1, LEN(G1441))),":",""),"no unit")</f>
        <v>volume driven</v>
      </c>
      <c r="H1452" s="12"/>
      <c r="I1452" s="60"/>
      <c r="J1452" s="60"/>
      <c r="K1452" s="15"/>
      <c r="L1452" s="15"/>
      <c r="M1452" s="15"/>
      <c r="N1452" s="15"/>
      <c r="O1452" s="15"/>
      <c r="P1452" s="15"/>
      <c r="R1452" s="15"/>
      <c r="S1452" s="76"/>
      <c r="T1452" s="76"/>
      <c r="U1452" s="76"/>
      <c r="V1452" s="76"/>
      <c r="W1452" s="76"/>
      <c r="X1452" s="76"/>
      <c r="Y1452" s="76"/>
      <c r="Z1452" s="76"/>
      <c r="AA1452" s="76"/>
      <c r="AB1452" s="76"/>
      <c r="AC1452" s="76"/>
      <c r="AD1452" s="76"/>
      <c r="AE1452" s="76"/>
      <c r="AF1452" s="76"/>
      <c r="AG1452" s="76"/>
      <c r="AH1452" s="76"/>
      <c r="AI1452" s="76"/>
      <c r="AJ1452" s="76"/>
      <c r="AK1452" s="76"/>
      <c r="AL1452" s="76"/>
      <c r="AM1452" s="76"/>
      <c r="AN1452" s="76"/>
      <c r="AO1452" s="76"/>
      <c r="AP1452" s="76"/>
      <c r="AQ1452" s="76"/>
      <c r="AR1452" s="76"/>
      <c r="AS1452" s="76"/>
      <c r="AT1452" s="76"/>
      <c r="AU1452" s="76"/>
      <c r="AV1452" s="76"/>
      <c r="AW1452" s="76"/>
      <c r="AX1452" s="76"/>
      <c r="AY1452" s="76"/>
      <c r="AZ1452" s="76"/>
      <c r="BA1452" s="76"/>
      <c r="BB1452" s="76"/>
      <c r="BC1452" s="76"/>
      <c r="BD1452" s="76"/>
      <c r="BE1452" s="76"/>
      <c r="BF1452" s="76"/>
      <c r="BG1452" s="76"/>
      <c r="BH1452" s="76"/>
      <c r="BI1452" s="76"/>
      <c r="BJ1452" s="76"/>
      <c r="BK1452" s="76"/>
      <c r="BL1452" s="76"/>
      <c r="BM1452" s="76"/>
      <c r="BN1452" s="76"/>
      <c r="BO1452" s="76"/>
      <c r="BP1452" s="76"/>
      <c r="BQ1452" s="76"/>
      <c r="BR1452" s="76"/>
      <c r="BS1452" s="76"/>
      <c r="BT1452" s="76"/>
      <c r="BU1452" s="76"/>
      <c r="BV1452" s="76"/>
      <c r="BW1452" s="76"/>
      <c r="BX1452" s="76"/>
      <c r="BY1452" s="76"/>
      <c r="BZ1452" s="76"/>
      <c r="CA1452" s="76"/>
      <c r="CB1452" s="76"/>
      <c r="CC1452" s="76"/>
      <c r="CD1452" s="76"/>
      <c r="CE1452" s="76"/>
      <c r="CF1452" s="76"/>
      <c r="CG1452" s="76"/>
      <c r="CH1452" s="76"/>
      <c r="CI1452" s="76"/>
      <c r="CJ1452" s="76"/>
      <c r="CK1452" s="76"/>
      <c r="CL1452" s="76"/>
      <c r="CN1452" s="60"/>
      <c r="CO1452" s="76"/>
      <c r="CP1452" s="76"/>
      <c r="CQ1452" s="76"/>
      <c r="CR1452" s="76"/>
      <c r="CS1452" s="76"/>
      <c r="CT1452" s="76"/>
      <c r="CU1452" s="76"/>
      <c r="CV1452" s="76"/>
      <c r="CW1452" s="76"/>
      <c r="CX1452" s="76"/>
      <c r="CY1452" s="76"/>
      <c r="CZ1452" s="76"/>
      <c r="DA1452" s="76"/>
      <c r="DB1452" s="76"/>
      <c r="DC1452" s="76"/>
      <c r="DD1452" s="76"/>
      <c r="DE1452" s="76"/>
      <c r="DF1452" s="76"/>
      <c r="DG1452" s="76"/>
      <c r="DH1452" s="76"/>
      <c r="DI1452" s="76"/>
      <c r="DJ1452" s="76"/>
      <c r="DK1452" s="76"/>
      <c r="DL1452" s="76"/>
    </row>
    <row r="1453" spans="1:116" x14ac:dyDescent="0.4">
      <c r="B1453" t="s">
        <v>332</v>
      </c>
      <c r="D1453" t="s">
        <v>764</v>
      </c>
      <c r="E1453" s="8" t="str">
        <f t="shared" ref="E1453" si="1965">ROW()&amp;" "&amp;D1453</f>
        <v>1453 DCHC-S</v>
      </c>
      <c r="G1453" s="136" t="str">
        <f t="shared" si="1956"/>
        <v>Secondary revenue driver</v>
      </c>
      <c r="H1453" s="12"/>
      <c r="I1453" s="60"/>
      <c r="J1453" s="60"/>
      <c r="K1453" s="15"/>
      <c r="L1453" s="15"/>
      <c r="M1453" s="15"/>
      <c r="N1453" s="15"/>
      <c r="O1453" s="15"/>
      <c r="P1453" s="15"/>
      <c r="R1453" s="15"/>
      <c r="S1453" s="76"/>
      <c r="T1453" s="76"/>
      <c r="U1453" s="76"/>
      <c r="V1453" s="76"/>
      <c r="W1453" s="76"/>
      <c r="X1453" s="76"/>
      <c r="Y1453" s="76"/>
      <c r="Z1453" s="76"/>
      <c r="AA1453" s="76"/>
      <c r="AB1453" s="76"/>
      <c r="AC1453" s="76"/>
      <c r="AD1453" s="76"/>
      <c r="AE1453" s="76"/>
      <c r="AF1453" s="76"/>
      <c r="AG1453" s="76"/>
      <c r="AH1453" s="76"/>
      <c r="AI1453" s="76"/>
      <c r="AJ1453" s="76"/>
      <c r="AK1453" s="76"/>
      <c r="AL1453" s="76"/>
      <c r="AM1453" s="76"/>
      <c r="AN1453" s="76"/>
      <c r="AO1453" s="76"/>
      <c r="AP1453" s="76"/>
      <c r="AQ1453" s="76"/>
      <c r="AR1453" s="76"/>
      <c r="AS1453" s="76"/>
      <c r="AT1453" s="76"/>
      <c r="AU1453" s="76"/>
      <c r="AV1453" s="76"/>
      <c r="AW1453" s="76"/>
      <c r="AX1453" s="76"/>
      <c r="AY1453" s="76"/>
      <c r="AZ1453" s="76"/>
      <c r="BA1453" s="76"/>
      <c r="BB1453" s="76"/>
      <c r="BC1453" s="76"/>
      <c r="BD1453" s="76"/>
      <c r="BE1453" s="76"/>
      <c r="BF1453" s="76"/>
      <c r="BG1453" s="76"/>
      <c r="BH1453" s="76"/>
      <c r="BI1453" s="76"/>
      <c r="BJ1453" s="76"/>
      <c r="BK1453" s="76"/>
      <c r="BL1453" s="76"/>
      <c r="BM1453" s="76"/>
      <c r="BN1453" s="76"/>
      <c r="BO1453" s="76"/>
      <c r="BP1453" s="76"/>
      <c r="BQ1453" s="76"/>
      <c r="BR1453" s="76"/>
      <c r="BS1453" s="76"/>
      <c r="BT1453" s="76"/>
      <c r="BU1453" s="76"/>
      <c r="BV1453" s="76"/>
      <c r="BW1453" s="76"/>
      <c r="BX1453" s="76"/>
      <c r="BY1453" s="76"/>
      <c r="BZ1453" s="76"/>
      <c r="CA1453" s="76"/>
      <c r="CB1453" s="76"/>
      <c r="CC1453" s="76"/>
      <c r="CD1453" s="76"/>
      <c r="CE1453" s="76"/>
      <c r="CF1453" s="76"/>
      <c r="CG1453" s="76"/>
      <c r="CH1453" s="76"/>
      <c r="CI1453" s="76"/>
      <c r="CJ1453" s="76"/>
      <c r="CK1453" s="76"/>
      <c r="CL1453" s="76"/>
      <c r="CN1453" s="60"/>
      <c r="CO1453" s="76"/>
      <c r="CP1453" s="76"/>
      <c r="CQ1453" s="76"/>
      <c r="CR1453" s="76"/>
      <c r="CS1453" s="76"/>
      <c r="CT1453" s="76"/>
      <c r="CU1453" s="76"/>
      <c r="CV1453" s="76"/>
      <c r="CW1453" s="76"/>
      <c r="CX1453" s="76"/>
      <c r="CY1453" s="76"/>
      <c r="CZ1453" s="76"/>
      <c r="DA1453" s="76"/>
      <c r="DB1453" s="76"/>
      <c r="DC1453" s="76"/>
      <c r="DD1453" s="76"/>
      <c r="DE1453" s="76"/>
      <c r="DF1453" s="76"/>
      <c r="DG1453" s="76"/>
      <c r="DH1453" s="76"/>
      <c r="DI1453" s="76"/>
      <c r="DJ1453" s="76"/>
      <c r="DK1453" s="76"/>
      <c r="DL1453" s="76"/>
    </row>
    <row r="1454" spans="1:116" x14ac:dyDescent="0.4">
      <c r="A1454" s="3"/>
      <c r="B1454" t="s">
        <v>332</v>
      </c>
      <c r="D1454" t="s">
        <v>764</v>
      </c>
      <c r="E1454" s="8" t="str">
        <f t="shared" si="1948"/>
        <v>1454 DCHC-S</v>
      </c>
      <c r="G1454" s="136" t="str">
        <f t="shared" si="1956"/>
        <v>Secondary volume driver</v>
      </c>
      <c r="H1454" s="90"/>
      <c r="I1454" s="213"/>
      <c r="J1454" s="213"/>
      <c r="K1454" s="214"/>
      <c r="L1454" s="214"/>
      <c r="M1454" s="214"/>
      <c r="N1454" s="214"/>
      <c r="O1454" s="214"/>
      <c r="P1454" s="214"/>
      <c r="R1454" s="214"/>
      <c r="S1454" s="212" t="str">
        <f>ADDRESS(ROW(S1446),COLUMN(S1446),2)</f>
        <v>S$1446</v>
      </c>
      <c r="T1454" s="212" t="str">
        <f t="shared" ref="T1454:CE1454" si="1966">ADDRESS(ROW(T1446),COLUMN(T1446),2)</f>
        <v>T$1446</v>
      </c>
      <c r="U1454" s="212" t="str">
        <f t="shared" si="1966"/>
        <v>U$1446</v>
      </c>
      <c r="V1454" s="212" t="str">
        <f t="shared" si="1966"/>
        <v>V$1446</v>
      </c>
      <c r="W1454" s="212" t="str">
        <f t="shared" si="1966"/>
        <v>W$1446</v>
      </c>
      <c r="X1454" s="212" t="str">
        <f t="shared" si="1966"/>
        <v>X$1446</v>
      </c>
      <c r="Y1454" s="212" t="str">
        <f t="shared" si="1966"/>
        <v>Y$1446</v>
      </c>
      <c r="Z1454" s="212" t="str">
        <f t="shared" si="1966"/>
        <v>Z$1446</v>
      </c>
      <c r="AA1454" s="212" t="str">
        <f t="shared" si="1966"/>
        <v>AA$1446</v>
      </c>
      <c r="AB1454" s="212" t="str">
        <f t="shared" si="1966"/>
        <v>AB$1446</v>
      </c>
      <c r="AC1454" s="212" t="str">
        <f t="shared" si="1966"/>
        <v>AC$1446</v>
      </c>
      <c r="AD1454" s="212" t="str">
        <f t="shared" si="1966"/>
        <v>AD$1446</v>
      </c>
      <c r="AE1454" s="212" t="str">
        <f t="shared" si="1966"/>
        <v>AE$1446</v>
      </c>
      <c r="AF1454" s="212" t="str">
        <f t="shared" si="1966"/>
        <v>AF$1446</v>
      </c>
      <c r="AG1454" s="212" t="str">
        <f t="shared" si="1966"/>
        <v>AG$1446</v>
      </c>
      <c r="AH1454" s="212" t="str">
        <f t="shared" si="1966"/>
        <v>AH$1446</v>
      </c>
      <c r="AI1454" s="212" t="str">
        <f t="shared" si="1966"/>
        <v>AI$1446</v>
      </c>
      <c r="AJ1454" s="212" t="str">
        <f t="shared" si="1966"/>
        <v>AJ$1446</v>
      </c>
      <c r="AK1454" s="212" t="str">
        <f t="shared" si="1966"/>
        <v>AK$1446</v>
      </c>
      <c r="AL1454" s="212" t="str">
        <f t="shared" si="1966"/>
        <v>AL$1446</v>
      </c>
      <c r="AM1454" s="212" t="str">
        <f t="shared" si="1966"/>
        <v>AM$1446</v>
      </c>
      <c r="AN1454" s="212" t="str">
        <f t="shared" si="1966"/>
        <v>AN$1446</v>
      </c>
      <c r="AO1454" s="212" t="str">
        <f t="shared" si="1966"/>
        <v>AO$1446</v>
      </c>
      <c r="AP1454" s="212" t="str">
        <f t="shared" si="1966"/>
        <v>AP$1446</v>
      </c>
      <c r="AQ1454" s="212" t="str">
        <f t="shared" si="1966"/>
        <v>AQ$1446</v>
      </c>
      <c r="AR1454" s="212" t="str">
        <f t="shared" si="1966"/>
        <v>AR$1446</v>
      </c>
      <c r="AS1454" s="212" t="str">
        <f t="shared" si="1966"/>
        <v>AS$1446</v>
      </c>
      <c r="AT1454" s="212" t="str">
        <f t="shared" si="1966"/>
        <v>AT$1446</v>
      </c>
      <c r="AU1454" s="212" t="str">
        <f t="shared" si="1966"/>
        <v>AU$1446</v>
      </c>
      <c r="AV1454" s="212" t="str">
        <f t="shared" si="1966"/>
        <v>AV$1446</v>
      </c>
      <c r="AW1454" s="212" t="str">
        <f t="shared" si="1966"/>
        <v>AW$1446</v>
      </c>
      <c r="AX1454" s="212" t="str">
        <f t="shared" si="1966"/>
        <v>AX$1446</v>
      </c>
      <c r="AY1454" s="212" t="str">
        <f t="shared" si="1966"/>
        <v>AY$1446</v>
      </c>
      <c r="AZ1454" s="212" t="str">
        <f t="shared" si="1966"/>
        <v>AZ$1446</v>
      </c>
      <c r="BA1454" s="212" t="str">
        <f t="shared" si="1966"/>
        <v>BA$1446</v>
      </c>
      <c r="BB1454" s="212" t="str">
        <f t="shared" si="1966"/>
        <v>BB$1446</v>
      </c>
      <c r="BC1454" s="212" t="str">
        <f t="shared" si="1966"/>
        <v>BC$1446</v>
      </c>
      <c r="BD1454" s="212" t="str">
        <f t="shared" si="1966"/>
        <v>BD$1446</v>
      </c>
      <c r="BE1454" s="212" t="str">
        <f t="shared" si="1966"/>
        <v>BE$1446</v>
      </c>
      <c r="BF1454" s="212" t="str">
        <f t="shared" si="1966"/>
        <v>BF$1446</v>
      </c>
      <c r="BG1454" s="212" t="str">
        <f t="shared" si="1966"/>
        <v>BG$1446</v>
      </c>
      <c r="BH1454" s="212" t="str">
        <f t="shared" si="1966"/>
        <v>BH$1446</v>
      </c>
      <c r="BI1454" s="212" t="str">
        <f t="shared" si="1966"/>
        <v>BI$1446</v>
      </c>
      <c r="BJ1454" s="212" t="str">
        <f t="shared" si="1966"/>
        <v>BJ$1446</v>
      </c>
      <c r="BK1454" s="212" t="str">
        <f t="shared" si="1966"/>
        <v>BK$1446</v>
      </c>
      <c r="BL1454" s="212" t="str">
        <f t="shared" si="1966"/>
        <v>BL$1446</v>
      </c>
      <c r="BM1454" s="212" t="str">
        <f t="shared" si="1966"/>
        <v>BM$1446</v>
      </c>
      <c r="BN1454" s="212" t="str">
        <f t="shared" si="1966"/>
        <v>BN$1446</v>
      </c>
      <c r="BO1454" s="212" t="str">
        <f t="shared" si="1966"/>
        <v>BO$1446</v>
      </c>
      <c r="BP1454" s="212" t="str">
        <f t="shared" si="1966"/>
        <v>BP$1446</v>
      </c>
      <c r="BQ1454" s="212" t="str">
        <f t="shared" si="1966"/>
        <v>BQ$1446</v>
      </c>
      <c r="BR1454" s="212" t="str">
        <f t="shared" si="1966"/>
        <v>BR$1446</v>
      </c>
      <c r="BS1454" s="212" t="str">
        <f t="shared" si="1966"/>
        <v>BS$1446</v>
      </c>
      <c r="BT1454" s="212" t="str">
        <f t="shared" si="1966"/>
        <v>BT$1446</v>
      </c>
      <c r="BU1454" s="212" t="str">
        <f t="shared" si="1966"/>
        <v>BU$1446</v>
      </c>
      <c r="BV1454" s="212" t="str">
        <f t="shared" si="1966"/>
        <v>BV$1446</v>
      </c>
      <c r="BW1454" s="212" t="str">
        <f t="shared" si="1966"/>
        <v>BW$1446</v>
      </c>
      <c r="BX1454" s="212" t="str">
        <f t="shared" si="1966"/>
        <v>BX$1446</v>
      </c>
      <c r="BY1454" s="212" t="str">
        <f t="shared" si="1966"/>
        <v>BY$1446</v>
      </c>
      <c r="BZ1454" s="212" t="str">
        <f t="shared" si="1966"/>
        <v>BZ$1446</v>
      </c>
      <c r="CA1454" s="212" t="str">
        <f t="shared" si="1966"/>
        <v>CA$1446</v>
      </c>
      <c r="CB1454" s="212" t="str">
        <f t="shared" si="1966"/>
        <v>CB$1446</v>
      </c>
      <c r="CC1454" s="212" t="str">
        <f t="shared" si="1966"/>
        <v>CC$1446</v>
      </c>
      <c r="CD1454" s="212" t="str">
        <f t="shared" si="1966"/>
        <v>CD$1446</v>
      </c>
      <c r="CE1454" s="212" t="str">
        <f t="shared" si="1966"/>
        <v>CE$1446</v>
      </c>
      <c r="CF1454" s="212" t="str">
        <f t="shared" ref="CF1454:CL1454" si="1967">ADDRESS(ROW(CF1446),COLUMN(CF1446),2)</f>
        <v>CF$1446</v>
      </c>
      <c r="CG1454" s="212" t="str">
        <f t="shared" si="1967"/>
        <v>CG$1446</v>
      </c>
      <c r="CH1454" s="212" t="str">
        <f t="shared" si="1967"/>
        <v>CH$1446</v>
      </c>
      <c r="CI1454" s="212" t="str">
        <f t="shared" si="1967"/>
        <v>CI$1446</v>
      </c>
      <c r="CJ1454" s="212" t="str">
        <f t="shared" si="1967"/>
        <v>CJ$1446</v>
      </c>
      <c r="CK1454" s="212" t="str">
        <f t="shared" si="1967"/>
        <v>CK$1446</v>
      </c>
      <c r="CL1454" s="212" t="str">
        <f t="shared" si="1967"/>
        <v>CL$1446</v>
      </c>
      <c r="CN1454" s="213"/>
      <c r="CO1454" s="212" t="str">
        <f t="shared" ref="CO1454:DK1454" si="1968">ADDRESS(ROW(CO1446),COLUMN(CO1446),2)</f>
        <v>CO$1446</v>
      </c>
      <c r="CP1454" s="212" t="str">
        <f t="shared" si="1968"/>
        <v>CP$1446</v>
      </c>
      <c r="CQ1454" s="212" t="str">
        <f t="shared" si="1968"/>
        <v>CQ$1446</v>
      </c>
      <c r="CR1454" s="212" t="str">
        <f t="shared" si="1968"/>
        <v>CR$1446</v>
      </c>
      <c r="CS1454" s="212" t="str">
        <f t="shared" si="1968"/>
        <v>CS$1446</v>
      </c>
      <c r="CT1454" s="212" t="str">
        <f t="shared" si="1968"/>
        <v>CT$1446</v>
      </c>
      <c r="CU1454" s="212" t="str">
        <f t="shared" si="1968"/>
        <v>CU$1446</v>
      </c>
      <c r="CV1454" s="212" t="str">
        <f t="shared" si="1968"/>
        <v>CV$1446</v>
      </c>
      <c r="CW1454" s="212" t="str">
        <f t="shared" si="1968"/>
        <v>CW$1446</v>
      </c>
      <c r="CX1454" s="212" t="str">
        <f t="shared" si="1968"/>
        <v>CX$1446</v>
      </c>
      <c r="CY1454" s="212" t="str">
        <f t="shared" si="1968"/>
        <v>CY$1446</v>
      </c>
      <c r="CZ1454" s="212" t="str">
        <f t="shared" si="1968"/>
        <v>CZ$1446</v>
      </c>
      <c r="DA1454" s="212" t="str">
        <f t="shared" si="1968"/>
        <v>DA$1446</v>
      </c>
      <c r="DB1454" s="212" t="str">
        <f t="shared" si="1968"/>
        <v>DB$1446</v>
      </c>
      <c r="DC1454" s="212" t="str">
        <f t="shared" si="1968"/>
        <v>DC$1446</v>
      </c>
      <c r="DD1454" s="212" t="str">
        <f t="shared" si="1968"/>
        <v>DD$1446</v>
      </c>
      <c r="DE1454" s="212" t="str">
        <f t="shared" si="1968"/>
        <v>DE$1446</v>
      </c>
      <c r="DF1454" s="212" t="str">
        <f t="shared" si="1968"/>
        <v>DF$1446</v>
      </c>
      <c r="DG1454" s="212" t="str">
        <f t="shared" si="1968"/>
        <v>DG$1446</v>
      </c>
      <c r="DH1454" s="212" t="str">
        <f t="shared" si="1968"/>
        <v>DH$1446</v>
      </c>
      <c r="DI1454" s="212" t="str">
        <f t="shared" si="1968"/>
        <v>DI$1446</v>
      </c>
      <c r="DJ1454" s="212" t="str">
        <f t="shared" si="1968"/>
        <v>DJ$1446</v>
      </c>
      <c r="DK1454" s="212" t="str">
        <f t="shared" si="1968"/>
        <v>DK$1446</v>
      </c>
      <c r="DL1454" s="212" t="str">
        <f t="shared" ref="DL1454" si="1969">ADDRESS(ROW(DL1446),COLUMN(DL1446),2)</f>
        <v>DL$1446</v>
      </c>
    </row>
    <row r="1455" spans="1:116" x14ac:dyDescent="0.4">
      <c r="A1455" s="3"/>
      <c r="B1455" t="s">
        <v>332</v>
      </c>
      <c r="D1455" t="s">
        <v>764</v>
      </c>
      <c r="E1455" s="8" t="str">
        <f t="shared" si="1948"/>
        <v>1455 DCHC-S</v>
      </c>
      <c r="G1455" s="136" t="str">
        <f t="shared" si="1956"/>
        <v>Headcount - volume driven:</v>
      </c>
      <c r="H1455" s="90"/>
      <c r="I1455" s="213"/>
      <c r="J1455" s="213"/>
      <c r="K1455" s="214"/>
      <c r="L1455" s="214"/>
      <c r="M1455" s="214"/>
      <c r="N1455" s="214"/>
      <c r="O1455" s="214"/>
      <c r="P1455" s="214"/>
      <c r="R1455" s="214"/>
      <c r="S1455" s="212" t="str">
        <f>ADDRESS(ROW(S1444),COLUMN(S1444),2)</f>
        <v>S$1444</v>
      </c>
      <c r="T1455" s="212" t="str">
        <f t="shared" ref="T1455:CE1455" si="1970">ADDRESS(ROW(T1444),COLUMN(T1444),2)</f>
        <v>T$1444</v>
      </c>
      <c r="U1455" s="212" t="str">
        <f t="shared" si="1970"/>
        <v>U$1444</v>
      </c>
      <c r="V1455" s="212" t="str">
        <f t="shared" si="1970"/>
        <v>V$1444</v>
      </c>
      <c r="W1455" s="212" t="str">
        <f t="shared" si="1970"/>
        <v>W$1444</v>
      </c>
      <c r="X1455" s="212" t="str">
        <f t="shared" si="1970"/>
        <v>X$1444</v>
      </c>
      <c r="Y1455" s="212" t="str">
        <f t="shared" si="1970"/>
        <v>Y$1444</v>
      </c>
      <c r="Z1455" s="212" t="str">
        <f t="shared" si="1970"/>
        <v>Z$1444</v>
      </c>
      <c r="AA1455" s="212" t="str">
        <f t="shared" si="1970"/>
        <v>AA$1444</v>
      </c>
      <c r="AB1455" s="212" t="str">
        <f t="shared" si="1970"/>
        <v>AB$1444</v>
      </c>
      <c r="AC1455" s="212" t="str">
        <f t="shared" si="1970"/>
        <v>AC$1444</v>
      </c>
      <c r="AD1455" s="212" t="str">
        <f t="shared" si="1970"/>
        <v>AD$1444</v>
      </c>
      <c r="AE1455" s="212" t="str">
        <f t="shared" si="1970"/>
        <v>AE$1444</v>
      </c>
      <c r="AF1455" s="212" t="str">
        <f t="shared" si="1970"/>
        <v>AF$1444</v>
      </c>
      <c r="AG1455" s="212" t="str">
        <f t="shared" si="1970"/>
        <v>AG$1444</v>
      </c>
      <c r="AH1455" s="212" t="str">
        <f t="shared" si="1970"/>
        <v>AH$1444</v>
      </c>
      <c r="AI1455" s="212" t="str">
        <f t="shared" si="1970"/>
        <v>AI$1444</v>
      </c>
      <c r="AJ1455" s="212" t="str">
        <f t="shared" si="1970"/>
        <v>AJ$1444</v>
      </c>
      <c r="AK1455" s="212" t="str">
        <f t="shared" si="1970"/>
        <v>AK$1444</v>
      </c>
      <c r="AL1455" s="212" t="str">
        <f t="shared" si="1970"/>
        <v>AL$1444</v>
      </c>
      <c r="AM1455" s="212" t="str">
        <f t="shared" si="1970"/>
        <v>AM$1444</v>
      </c>
      <c r="AN1455" s="212" t="str">
        <f t="shared" si="1970"/>
        <v>AN$1444</v>
      </c>
      <c r="AO1455" s="212" t="str">
        <f t="shared" si="1970"/>
        <v>AO$1444</v>
      </c>
      <c r="AP1455" s="212" t="str">
        <f t="shared" si="1970"/>
        <v>AP$1444</v>
      </c>
      <c r="AQ1455" s="212" t="str">
        <f t="shared" si="1970"/>
        <v>AQ$1444</v>
      </c>
      <c r="AR1455" s="212" t="str">
        <f t="shared" si="1970"/>
        <v>AR$1444</v>
      </c>
      <c r="AS1455" s="212" t="str">
        <f t="shared" si="1970"/>
        <v>AS$1444</v>
      </c>
      <c r="AT1455" s="212" t="str">
        <f t="shared" si="1970"/>
        <v>AT$1444</v>
      </c>
      <c r="AU1455" s="212" t="str">
        <f t="shared" si="1970"/>
        <v>AU$1444</v>
      </c>
      <c r="AV1455" s="212" t="str">
        <f t="shared" si="1970"/>
        <v>AV$1444</v>
      </c>
      <c r="AW1455" s="212" t="str">
        <f t="shared" si="1970"/>
        <v>AW$1444</v>
      </c>
      <c r="AX1455" s="212" t="str">
        <f t="shared" si="1970"/>
        <v>AX$1444</v>
      </c>
      <c r="AY1455" s="212" t="str">
        <f t="shared" si="1970"/>
        <v>AY$1444</v>
      </c>
      <c r="AZ1455" s="212" t="str">
        <f t="shared" si="1970"/>
        <v>AZ$1444</v>
      </c>
      <c r="BA1455" s="212" t="str">
        <f t="shared" si="1970"/>
        <v>BA$1444</v>
      </c>
      <c r="BB1455" s="212" t="str">
        <f t="shared" si="1970"/>
        <v>BB$1444</v>
      </c>
      <c r="BC1455" s="212" t="str">
        <f t="shared" si="1970"/>
        <v>BC$1444</v>
      </c>
      <c r="BD1455" s="212" t="str">
        <f t="shared" si="1970"/>
        <v>BD$1444</v>
      </c>
      <c r="BE1455" s="212" t="str">
        <f t="shared" si="1970"/>
        <v>BE$1444</v>
      </c>
      <c r="BF1455" s="212" t="str">
        <f t="shared" si="1970"/>
        <v>BF$1444</v>
      </c>
      <c r="BG1455" s="212" t="str">
        <f t="shared" si="1970"/>
        <v>BG$1444</v>
      </c>
      <c r="BH1455" s="212" t="str">
        <f t="shared" si="1970"/>
        <v>BH$1444</v>
      </c>
      <c r="BI1455" s="212" t="str">
        <f t="shared" si="1970"/>
        <v>BI$1444</v>
      </c>
      <c r="BJ1455" s="212" t="str">
        <f t="shared" si="1970"/>
        <v>BJ$1444</v>
      </c>
      <c r="BK1455" s="212" t="str">
        <f t="shared" si="1970"/>
        <v>BK$1444</v>
      </c>
      <c r="BL1455" s="212" t="str">
        <f t="shared" si="1970"/>
        <v>BL$1444</v>
      </c>
      <c r="BM1455" s="212" t="str">
        <f t="shared" si="1970"/>
        <v>BM$1444</v>
      </c>
      <c r="BN1455" s="212" t="str">
        <f t="shared" si="1970"/>
        <v>BN$1444</v>
      </c>
      <c r="BO1455" s="212" t="str">
        <f t="shared" si="1970"/>
        <v>BO$1444</v>
      </c>
      <c r="BP1455" s="212" t="str">
        <f t="shared" si="1970"/>
        <v>BP$1444</v>
      </c>
      <c r="BQ1455" s="212" t="str">
        <f t="shared" si="1970"/>
        <v>BQ$1444</v>
      </c>
      <c r="BR1455" s="212" t="str">
        <f t="shared" si="1970"/>
        <v>BR$1444</v>
      </c>
      <c r="BS1455" s="212" t="str">
        <f t="shared" si="1970"/>
        <v>BS$1444</v>
      </c>
      <c r="BT1455" s="212" t="str">
        <f t="shared" si="1970"/>
        <v>BT$1444</v>
      </c>
      <c r="BU1455" s="212" t="str">
        <f t="shared" si="1970"/>
        <v>BU$1444</v>
      </c>
      <c r="BV1455" s="212" t="str">
        <f t="shared" si="1970"/>
        <v>BV$1444</v>
      </c>
      <c r="BW1455" s="212" t="str">
        <f t="shared" si="1970"/>
        <v>BW$1444</v>
      </c>
      <c r="BX1455" s="212" t="str">
        <f t="shared" si="1970"/>
        <v>BX$1444</v>
      </c>
      <c r="BY1455" s="212" t="str">
        <f t="shared" si="1970"/>
        <v>BY$1444</v>
      </c>
      <c r="BZ1455" s="212" t="str">
        <f t="shared" si="1970"/>
        <v>BZ$1444</v>
      </c>
      <c r="CA1455" s="212" t="str">
        <f t="shared" si="1970"/>
        <v>CA$1444</v>
      </c>
      <c r="CB1455" s="212" t="str">
        <f t="shared" si="1970"/>
        <v>CB$1444</v>
      </c>
      <c r="CC1455" s="212" t="str">
        <f t="shared" si="1970"/>
        <v>CC$1444</v>
      </c>
      <c r="CD1455" s="212" t="str">
        <f t="shared" si="1970"/>
        <v>CD$1444</v>
      </c>
      <c r="CE1455" s="212" t="str">
        <f t="shared" si="1970"/>
        <v>CE$1444</v>
      </c>
      <c r="CF1455" s="212" t="str">
        <f t="shared" ref="CF1455:CL1455" si="1971">ADDRESS(ROW(CF1444),COLUMN(CF1444),2)</f>
        <v>CF$1444</v>
      </c>
      <c r="CG1455" s="212" t="str">
        <f t="shared" si="1971"/>
        <v>CG$1444</v>
      </c>
      <c r="CH1455" s="212" t="str">
        <f t="shared" si="1971"/>
        <v>CH$1444</v>
      </c>
      <c r="CI1455" s="212" t="str">
        <f t="shared" si="1971"/>
        <v>CI$1444</v>
      </c>
      <c r="CJ1455" s="212" t="str">
        <f t="shared" si="1971"/>
        <v>CJ$1444</v>
      </c>
      <c r="CK1455" s="212" t="str">
        <f t="shared" si="1971"/>
        <v>CK$1444</v>
      </c>
      <c r="CL1455" s="212" t="str">
        <f t="shared" si="1971"/>
        <v>CL$1444</v>
      </c>
      <c r="CN1455" s="213"/>
      <c r="CO1455" s="212" t="str">
        <f t="shared" ref="CO1455:DK1455" si="1972">ADDRESS(ROW(CO1444),COLUMN(CO1444),2)</f>
        <v>CO$1444</v>
      </c>
      <c r="CP1455" s="212" t="str">
        <f t="shared" si="1972"/>
        <v>CP$1444</v>
      </c>
      <c r="CQ1455" s="212" t="str">
        <f t="shared" si="1972"/>
        <v>CQ$1444</v>
      </c>
      <c r="CR1455" s="212" t="str">
        <f t="shared" si="1972"/>
        <v>CR$1444</v>
      </c>
      <c r="CS1455" s="212" t="str">
        <f t="shared" si="1972"/>
        <v>CS$1444</v>
      </c>
      <c r="CT1455" s="212" t="str">
        <f t="shared" si="1972"/>
        <v>CT$1444</v>
      </c>
      <c r="CU1455" s="212" t="str">
        <f t="shared" si="1972"/>
        <v>CU$1444</v>
      </c>
      <c r="CV1455" s="212" t="str">
        <f t="shared" si="1972"/>
        <v>CV$1444</v>
      </c>
      <c r="CW1455" s="212" t="str">
        <f t="shared" si="1972"/>
        <v>CW$1444</v>
      </c>
      <c r="CX1455" s="212" t="str">
        <f t="shared" si="1972"/>
        <v>CX$1444</v>
      </c>
      <c r="CY1455" s="212" t="str">
        <f t="shared" si="1972"/>
        <v>CY$1444</v>
      </c>
      <c r="CZ1455" s="212" t="str">
        <f t="shared" si="1972"/>
        <v>CZ$1444</v>
      </c>
      <c r="DA1455" s="212" t="str">
        <f t="shared" si="1972"/>
        <v>DA$1444</v>
      </c>
      <c r="DB1455" s="212" t="str">
        <f t="shared" si="1972"/>
        <v>DB$1444</v>
      </c>
      <c r="DC1455" s="212" t="str">
        <f t="shared" si="1972"/>
        <v>DC$1444</v>
      </c>
      <c r="DD1455" s="212" t="str">
        <f t="shared" si="1972"/>
        <v>DD$1444</v>
      </c>
      <c r="DE1455" s="212" t="str">
        <f t="shared" si="1972"/>
        <v>DE$1444</v>
      </c>
      <c r="DF1455" s="212" t="str">
        <f t="shared" si="1972"/>
        <v>DF$1444</v>
      </c>
      <c r="DG1455" s="212" t="str">
        <f t="shared" si="1972"/>
        <v>DG$1444</v>
      </c>
      <c r="DH1455" s="212" t="str">
        <f t="shared" si="1972"/>
        <v>DH$1444</v>
      </c>
      <c r="DI1455" s="212" t="str">
        <f t="shared" si="1972"/>
        <v>DI$1444</v>
      </c>
      <c r="DJ1455" s="212" t="str">
        <f t="shared" si="1972"/>
        <v>DJ$1444</v>
      </c>
      <c r="DK1455" s="212" t="str">
        <f t="shared" si="1972"/>
        <v>DK$1444</v>
      </c>
      <c r="DL1455" s="212" t="str">
        <f t="shared" ref="DL1455" si="1973">ADDRESS(ROW(DL1444),COLUMN(DL1444),2)</f>
        <v>DL$1444</v>
      </c>
    </row>
    <row r="1456" spans="1:116" x14ac:dyDescent="0.4">
      <c r="E1456" s="8"/>
      <c r="G1456" s="136"/>
      <c r="H1456" s="12"/>
      <c r="I1456" s="60"/>
      <c r="J1456" s="60"/>
      <c r="K1456" s="15"/>
      <c r="L1456" s="15"/>
      <c r="M1456" s="15"/>
      <c r="N1456" s="15"/>
      <c r="O1456" s="15"/>
      <c r="P1456" s="15"/>
      <c r="R1456" s="15"/>
      <c r="S1456" s="179"/>
      <c r="T1456" s="179"/>
      <c r="U1456" s="179"/>
      <c r="V1456" s="179"/>
      <c r="W1456" s="179"/>
      <c r="X1456" s="179"/>
      <c r="Y1456" s="179"/>
      <c r="Z1456" s="179"/>
      <c r="AA1456" s="179"/>
      <c r="AB1456" s="179"/>
      <c r="AC1456" s="179"/>
      <c r="AD1456" s="179"/>
      <c r="AE1456" s="179"/>
      <c r="AF1456" s="179"/>
      <c r="AG1456" s="179"/>
      <c r="AH1456" s="179"/>
      <c r="AI1456" s="179"/>
      <c r="AJ1456" s="179"/>
      <c r="AK1456" s="179"/>
      <c r="AL1456" s="179"/>
      <c r="AM1456" s="179"/>
      <c r="AN1456" s="179"/>
      <c r="AO1456" s="179"/>
      <c r="AP1456" s="179"/>
      <c r="AQ1456" s="179"/>
      <c r="AR1456" s="179"/>
      <c r="AS1456" s="179"/>
      <c r="AT1456" s="179"/>
      <c r="AU1456" s="179"/>
      <c r="AV1456" s="179"/>
      <c r="AW1456" s="179"/>
      <c r="AX1456" s="179"/>
      <c r="AY1456" s="179"/>
      <c r="AZ1456" s="179"/>
      <c r="BA1456" s="179"/>
      <c r="BB1456" s="179"/>
      <c r="BC1456" s="179"/>
      <c r="BD1456" s="179"/>
      <c r="BE1456" s="179"/>
      <c r="BF1456" s="179"/>
      <c r="BG1456" s="179"/>
      <c r="BH1456" s="179"/>
      <c r="BI1456" s="179"/>
      <c r="BJ1456" s="179"/>
      <c r="BK1456" s="179"/>
      <c r="BL1456" s="179"/>
      <c r="BM1456" s="179"/>
      <c r="BN1456" s="179"/>
      <c r="BO1456" s="179"/>
      <c r="BP1456" s="179"/>
      <c r="BQ1456" s="179"/>
      <c r="BR1456" s="179"/>
      <c r="BS1456" s="179"/>
      <c r="BT1456" s="179"/>
      <c r="BU1456" s="179"/>
      <c r="BV1456" s="179"/>
      <c r="BW1456" s="179"/>
      <c r="BX1456" s="179"/>
      <c r="BY1456" s="179"/>
      <c r="BZ1456" s="179"/>
      <c r="CA1456" s="179"/>
      <c r="CB1456" s="179"/>
      <c r="CC1456" s="179"/>
      <c r="CD1456" s="179"/>
      <c r="CE1456" s="179"/>
      <c r="CF1456" s="179"/>
      <c r="CG1456" s="179"/>
      <c r="CH1456" s="179"/>
      <c r="CI1456" s="179"/>
      <c r="CJ1456" s="179"/>
      <c r="CK1456" s="179"/>
      <c r="CL1456" s="179"/>
      <c r="CN1456" s="60"/>
      <c r="CO1456" s="179"/>
      <c r="CP1456" s="179"/>
      <c r="CQ1456" s="179"/>
      <c r="CR1456" s="179"/>
      <c r="CS1456" s="179"/>
      <c r="CT1456" s="179"/>
      <c r="CU1456" s="179"/>
      <c r="CV1456" s="179"/>
      <c r="CW1456" s="179"/>
      <c r="CX1456" s="179"/>
      <c r="CY1456" s="179"/>
      <c r="CZ1456" s="179"/>
      <c r="DA1456" s="179"/>
      <c r="DB1456" s="179"/>
      <c r="DC1456" s="179"/>
      <c r="DD1456" s="179"/>
      <c r="DE1456" s="179"/>
      <c r="DF1456" s="179"/>
      <c r="DG1456" s="179"/>
      <c r="DH1456" s="179"/>
      <c r="DI1456" s="179"/>
      <c r="DJ1456" s="179"/>
      <c r="DK1456" s="179"/>
      <c r="DL1456" s="179"/>
    </row>
    <row r="1457" spans="1:116" x14ac:dyDescent="0.4">
      <c r="A1457" s="174"/>
      <c r="E1457" s="8"/>
      <c r="G1457" s="175" t="s">
        <v>503</v>
      </c>
      <c r="H1457" s="174"/>
      <c r="I1457" s="176"/>
      <c r="J1457" s="176"/>
      <c r="K1457" s="197"/>
      <c r="L1457" s="197"/>
      <c r="M1457" s="197"/>
      <c r="N1457" s="197"/>
      <c r="O1457" s="197"/>
      <c r="P1457" s="197"/>
      <c r="R1457" s="198"/>
      <c r="S1457" s="174"/>
      <c r="T1457" s="174"/>
      <c r="U1457" s="174"/>
      <c r="V1457" s="174"/>
      <c r="W1457" s="174"/>
      <c r="X1457" s="174"/>
      <c r="Y1457" s="174"/>
      <c r="Z1457" s="174"/>
      <c r="AA1457" s="174"/>
      <c r="AB1457" s="174"/>
      <c r="AC1457" s="174"/>
      <c r="AD1457" s="174"/>
      <c r="AE1457" s="174"/>
      <c r="AF1457" s="174"/>
      <c r="AG1457" s="174"/>
      <c r="AH1457" s="174"/>
      <c r="AI1457" s="174"/>
      <c r="AJ1457" s="174"/>
      <c r="AK1457" s="174"/>
      <c r="AL1457" s="174"/>
      <c r="AM1457" s="174"/>
      <c r="AN1457" s="174"/>
      <c r="AO1457" s="174"/>
      <c r="AP1457" s="174"/>
      <c r="AQ1457" s="174"/>
      <c r="AR1457" s="174"/>
      <c r="AS1457" s="174"/>
      <c r="AT1457" s="174"/>
      <c r="AU1457" s="174"/>
      <c r="AV1457" s="174"/>
      <c r="AW1457" s="174"/>
      <c r="AX1457" s="174"/>
      <c r="AY1457" s="174"/>
      <c r="AZ1457" s="174"/>
      <c r="BA1457" s="174"/>
      <c r="BB1457" s="174"/>
      <c r="BC1457" s="174"/>
      <c r="BD1457" s="174"/>
      <c r="BE1457" s="174"/>
      <c r="BF1457" s="174"/>
      <c r="BG1457" s="174"/>
      <c r="BH1457" s="174"/>
      <c r="BI1457" s="174"/>
      <c r="BJ1457" s="174"/>
      <c r="BK1457" s="174"/>
      <c r="BL1457" s="174"/>
      <c r="BM1457" s="174"/>
      <c r="BN1457" s="174"/>
      <c r="BO1457" s="174"/>
      <c r="BP1457" s="174"/>
      <c r="BQ1457" s="174"/>
      <c r="BR1457" s="174"/>
      <c r="BS1457" s="174"/>
      <c r="BT1457" s="174"/>
      <c r="BU1457" s="174"/>
      <c r="BV1457" s="174"/>
      <c r="BW1457" s="174"/>
      <c r="BX1457" s="174"/>
      <c r="BY1457" s="174"/>
      <c r="BZ1457" s="174"/>
      <c r="CA1457" s="174"/>
      <c r="CB1457" s="174"/>
      <c r="CC1457" s="174"/>
      <c r="CD1457" s="174"/>
      <c r="CE1457" s="174"/>
      <c r="CF1457" s="174"/>
      <c r="CG1457" s="174"/>
      <c r="CH1457" s="174"/>
      <c r="CI1457" s="174"/>
      <c r="CJ1457" s="174"/>
      <c r="CK1457" s="174"/>
      <c r="CL1457" s="174"/>
      <c r="CN1457" s="176"/>
      <c r="CO1457" s="174"/>
      <c r="CP1457" s="174"/>
      <c r="CQ1457" s="174"/>
      <c r="CR1457" s="174"/>
      <c r="CS1457" s="174"/>
      <c r="CT1457" s="174"/>
      <c r="CU1457" s="174"/>
      <c r="CV1457" s="174"/>
      <c r="CW1457" s="174"/>
      <c r="CX1457" s="174"/>
      <c r="CY1457" s="174"/>
      <c r="CZ1457" s="174"/>
      <c r="DA1457" s="174"/>
      <c r="DB1457" s="174"/>
      <c r="DC1457" s="174"/>
      <c r="DD1457" s="174"/>
      <c r="DE1457" s="174"/>
      <c r="DF1457" s="174"/>
      <c r="DG1457" s="174"/>
      <c r="DH1457" s="174"/>
      <c r="DI1457" s="174"/>
      <c r="DJ1457" s="174"/>
      <c r="DK1457" s="174"/>
      <c r="DL1457" s="174"/>
    </row>
    <row r="1458" spans="1:116" x14ac:dyDescent="0.4">
      <c r="A1458" s="174"/>
      <c r="E1458" s="8"/>
      <c r="G1458" s="175" t="s">
        <v>504</v>
      </c>
      <c r="H1458" s="174"/>
      <c r="I1458" s="176"/>
      <c r="J1458" s="176"/>
      <c r="K1458" s="197"/>
      <c r="L1458" s="197"/>
      <c r="M1458" s="197"/>
      <c r="N1458" s="197"/>
      <c r="O1458" s="197"/>
      <c r="P1458" s="197"/>
      <c r="R1458" s="198"/>
      <c r="S1458" s="174"/>
      <c r="T1458" s="174"/>
      <c r="U1458" s="174"/>
      <c r="V1458" s="174"/>
      <c r="W1458" s="174"/>
      <c r="X1458" s="174"/>
      <c r="Y1458" s="174"/>
      <c r="Z1458" s="174"/>
      <c r="AA1458" s="174"/>
      <c r="AB1458" s="174"/>
      <c r="AC1458" s="174"/>
      <c r="AD1458" s="174"/>
      <c r="AE1458" s="174"/>
      <c r="AF1458" s="174"/>
      <c r="AG1458" s="174"/>
      <c r="AH1458" s="174"/>
      <c r="AI1458" s="174"/>
      <c r="AJ1458" s="174"/>
      <c r="AK1458" s="174"/>
      <c r="AL1458" s="174"/>
      <c r="AM1458" s="174"/>
      <c r="AN1458" s="174"/>
      <c r="AO1458" s="174"/>
      <c r="AP1458" s="174"/>
      <c r="AQ1458" s="174"/>
      <c r="AR1458" s="174"/>
      <c r="AS1458" s="174"/>
      <c r="AT1458" s="174"/>
      <c r="AU1458" s="174"/>
      <c r="AV1458" s="174"/>
      <c r="AW1458" s="174"/>
      <c r="AX1458" s="174"/>
      <c r="AY1458" s="174"/>
      <c r="AZ1458" s="174"/>
      <c r="BA1458" s="174"/>
      <c r="BB1458" s="174"/>
      <c r="BC1458" s="174"/>
      <c r="BD1458" s="174"/>
      <c r="BE1458" s="174"/>
      <c r="BF1458" s="174"/>
      <c r="BG1458" s="174"/>
      <c r="BH1458" s="174"/>
      <c r="BI1458" s="174"/>
      <c r="BJ1458" s="174"/>
      <c r="BK1458" s="174"/>
      <c r="BL1458" s="174"/>
      <c r="BM1458" s="174"/>
      <c r="BN1458" s="174"/>
      <c r="BO1458" s="174"/>
      <c r="BP1458" s="174"/>
      <c r="BQ1458" s="174"/>
      <c r="BR1458" s="174"/>
      <c r="BS1458" s="174"/>
      <c r="BT1458" s="174"/>
      <c r="BU1458" s="174"/>
      <c r="BV1458" s="174"/>
      <c r="BW1458" s="174"/>
      <c r="BX1458" s="174"/>
      <c r="BY1458" s="174"/>
      <c r="BZ1458" s="174"/>
      <c r="CA1458" s="174"/>
      <c r="CB1458" s="174"/>
      <c r="CC1458" s="174"/>
      <c r="CD1458" s="174"/>
      <c r="CE1458" s="174"/>
      <c r="CF1458" s="174"/>
      <c r="CG1458" s="174"/>
      <c r="CH1458" s="174"/>
      <c r="CI1458" s="174"/>
      <c r="CJ1458" s="174"/>
      <c r="CK1458" s="174"/>
      <c r="CL1458" s="174"/>
      <c r="CN1458" s="176"/>
      <c r="CO1458" s="174"/>
      <c r="CP1458" s="174"/>
      <c r="CQ1458" s="174"/>
      <c r="CR1458" s="174"/>
      <c r="CS1458" s="174"/>
      <c r="CT1458" s="174"/>
      <c r="CU1458" s="174"/>
      <c r="CV1458" s="174"/>
      <c r="CW1458" s="174"/>
      <c r="CX1458" s="174"/>
      <c r="CY1458" s="174"/>
      <c r="CZ1458" s="174"/>
      <c r="DA1458" s="174"/>
      <c r="DB1458" s="174"/>
      <c r="DC1458" s="174"/>
      <c r="DD1458" s="174"/>
      <c r="DE1458" s="174"/>
      <c r="DF1458" s="174"/>
      <c r="DG1458" s="174"/>
      <c r="DH1458" s="174"/>
      <c r="DI1458" s="174"/>
      <c r="DJ1458" s="174"/>
      <c r="DK1458" s="174"/>
      <c r="DL1458" s="174"/>
    </row>
    <row r="1459" spans="1:116" x14ac:dyDescent="0.4">
      <c r="A1459" s="174"/>
      <c r="E1459" s="8"/>
      <c r="G1459" s="175" t="s">
        <v>461</v>
      </c>
      <c r="H1459" s="174"/>
      <c r="I1459" s="176"/>
      <c r="J1459" s="176"/>
      <c r="K1459" s="197"/>
      <c r="L1459" s="197"/>
      <c r="M1459" s="197"/>
      <c r="N1459" s="197"/>
      <c r="O1459" s="197"/>
      <c r="P1459" s="197"/>
      <c r="R1459" s="198"/>
      <c r="S1459" s="199" t="str">
        <f t="shared" ref="S1459:CD1459" si="1974">S$20</f>
        <v>S$16</v>
      </c>
      <c r="T1459" s="199" t="str">
        <f t="shared" si="1974"/>
        <v>T$16</v>
      </c>
      <c r="U1459" s="199" t="str">
        <f t="shared" si="1974"/>
        <v>U$16</v>
      </c>
      <c r="V1459" s="199" t="str">
        <f t="shared" si="1974"/>
        <v>V$16</v>
      </c>
      <c r="W1459" s="199" t="str">
        <f t="shared" si="1974"/>
        <v>W$16</v>
      </c>
      <c r="X1459" s="199" t="str">
        <f t="shared" si="1974"/>
        <v>X$16</v>
      </c>
      <c r="Y1459" s="199" t="str">
        <f t="shared" si="1974"/>
        <v>Y$16</v>
      </c>
      <c r="Z1459" s="199" t="str">
        <f t="shared" si="1974"/>
        <v>Z$16</v>
      </c>
      <c r="AA1459" s="199" t="str">
        <f t="shared" si="1974"/>
        <v>AA$16</v>
      </c>
      <c r="AB1459" s="199" t="str">
        <f t="shared" si="1974"/>
        <v>AB$16</v>
      </c>
      <c r="AC1459" s="199" t="str">
        <f t="shared" si="1974"/>
        <v>AC$16</v>
      </c>
      <c r="AD1459" s="199" t="str">
        <f t="shared" si="1974"/>
        <v>AD$16</v>
      </c>
      <c r="AE1459" s="199" t="str">
        <f t="shared" si="1974"/>
        <v>AE$16</v>
      </c>
      <c r="AF1459" s="199" t="str">
        <f t="shared" si="1974"/>
        <v>AF$16</v>
      </c>
      <c r="AG1459" s="199" t="str">
        <f t="shared" si="1974"/>
        <v>AG$16</v>
      </c>
      <c r="AH1459" s="199" t="str">
        <f t="shared" si="1974"/>
        <v>AH$16</v>
      </c>
      <c r="AI1459" s="199" t="str">
        <f t="shared" si="1974"/>
        <v>AI$16</v>
      </c>
      <c r="AJ1459" s="199" t="str">
        <f t="shared" si="1974"/>
        <v>AJ$16</v>
      </c>
      <c r="AK1459" s="199" t="str">
        <f t="shared" si="1974"/>
        <v>AK$16</v>
      </c>
      <c r="AL1459" s="199" t="str">
        <f t="shared" si="1974"/>
        <v>AL$16</v>
      </c>
      <c r="AM1459" s="199" t="str">
        <f t="shared" si="1974"/>
        <v>AM$16</v>
      </c>
      <c r="AN1459" s="199" t="str">
        <f t="shared" si="1974"/>
        <v>AN$16</v>
      </c>
      <c r="AO1459" s="199" t="str">
        <f t="shared" si="1974"/>
        <v>AO$16</v>
      </c>
      <c r="AP1459" s="199" t="str">
        <f t="shared" si="1974"/>
        <v>AP$16</v>
      </c>
      <c r="AQ1459" s="199" t="str">
        <f t="shared" si="1974"/>
        <v>AQ$16</v>
      </c>
      <c r="AR1459" s="199" t="str">
        <f t="shared" si="1974"/>
        <v>AR$16</v>
      </c>
      <c r="AS1459" s="199" t="str">
        <f t="shared" si="1974"/>
        <v>AS$16</v>
      </c>
      <c r="AT1459" s="199" t="str">
        <f t="shared" si="1974"/>
        <v>AT$16</v>
      </c>
      <c r="AU1459" s="199" t="str">
        <f t="shared" si="1974"/>
        <v>AU$16</v>
      </c>
      <c r="AV1459" s="199" t="str">
        <f t="shared" si="1974"/>
        <v>AV$16</v>
      </c>
      <c r="AW1459" s="199" t="str">
        <f t="shared" si="1974"/>
        <v>AW$16</v>
      </c>
      <c r="AX1459" s="199" t="str">
        <f t="shared" si="1974"/>
        <v>AX$16</v>
      </c>
      <c r="AY1459" s="199" t="str">
        <f t="shared" si="1974"/>
        <v>AY$16</v>
      </c>
      <c r="AZ1459" s="199" t="str">
        <f t="shared" si="1974"/>
        <v>AZ$16</v>
      </c>
      <c r="BA1459" s="199" t="str">
        <f t="shared" si="1974"/>
        <v>BA$16</v>
      </c>
      <c r="BB1459" s="199" t="str">
        <f t="shared" si="1974"/>
        <v>BB$16</v>
      </c>
      <c r="BC1459" s="199" t="str">
        <f t="shared" si="1974"/>
        <v>BC$16</v>
      </c>
      <c r="BD1459" s="199" t="str">
        <f t="shared" si="1974"/>
        <v>BD$16</v>
      </c>
      <c r="BE1459" s="199" t="str">
        <f t="shared" si="1974"/>
        <v>BE$16</v>
      </c>
      <c r="BF1459" s="199" t="str">
        <f t="shared" si="1974"/>
        <v>BF$16</v>
      </c>
      <c r="BG1459" s="199" t="str">
        <f t="shared" si="1974"/>
        <v>BG$16</v>
      </c>
      <c r="BH1459" s="199" t="str">
        <f t="shared" si="1974"/>
        <v>BH$16</v>
      </c>
      <c r="BI1459" s="199" t="str">
        <f t="shared" si="1974"/>
        <v>BI$16</v>
      </c>
      <c r="BJ1459" s="199" t="str">
        <f t="shared" si="1974"/>
        <v>BJ$16</v>
      </c>
      <c r="BK1459" s="199" t="str">
        <f t="shared" si="1974"/>
        <v>BK$16</v>
      </c>
      <c r="BL1459" s="199" t="str">
        <f t="shared" si="1974"/>
        <v>BL$16</v>
      </c>
      <c r="BM1459" s="199" t="str">
        <f t="shared" si="1974"/>
        <v>BM$16</v>
      </c>
      <c r="BN1459" s="199" t="str">
        <f t="shared" si="1974"/>
        <v>BN$16</v>
      </c>
      <c r="BO1459" s="199" t="str">
        <f t="shared" si="1974"/>
        <v>BO$16</v>
      </c>
      <c r="BP1459" s="199" t="str">
        <f t="shared" si="1974"/>
        <v>BP$16</v>
      </c>
      <c r="BQ1459" s="199" t="str">
        <f t="shared" si="1974"/>
        <v>BQ$16</v>
      </c>
      <c r="BR1459" s="199" t="str">
        <f t="shared" si="1974"/>
        <v>BR$16</v>
      </c>
      <c r="BS1459" s="199" t="str">
        <f t="shared" si="1974"/>
        <v>BS$16</v>
      </c>
      <c r="BT1459" s="199" t="str">
        <f t="shared" si="1974"/>
        <v>BT$16</v>
      </c>
      <c r="BU1459" s="199" t="str">
        <f t="shared" si="1974"/>
        <v>BU$16</v>
      </c>
      <c r="BV1459" s="199" t="str">
        <f t="shared" si="1974"/>
        <v>BV$16</v>
      </c>
      <c r="BW1459" s="199" t="str">
        <f t="shared" si="1974"/>
        <v>BW$16</v>
      </c>
      <c r="BX1459" s="199" t="str">
        <f t="shared" si="1974"/>
        <v>BX$16</v>
      </c>
      <c r="BY1459" s="199" t="str">
        <f t="shared" si="1974"/>
        <v>BY$16</v>
      </c>
      <c r="BZ1459" s="199" t="str">
        <f t="shared" si="1974"/>
        <v>BZ$16</v>
      </c>
      <c r="CA1459" s="199" t="str">
        <f t="shared" si="1974"/>
        <v>CA$16</v>
      </c>
      <c r="CB1459" s="199" t="str">
        <f t="shared" si="1974"/>
        <v>CB$16</v>
      </c>
      <c r="CC1459" s="199" t="str">
        <f t="shared" si="1974"/>
        <v>CC$16</v>
      </c>
      <c r="CD1459" s="199" t="str">
        <f t="shared" si="1974"/>
        <v>CD$16</v>
      </c>
      <c r="CE1459" s="199" t="str">
        <f t="shared" ref="CE1459:CL1459" si="1975">CE$20</f>
        <v>CE$16</v>
      </c>
      <c r="CF1459" s="199" t="str">
        <f t="shared" si="1975"/>
        <v>CF$16</v>
      </c>
      <c r="CG1459" s="199" t="str">
        <f t="shared" si="1975"/>
        <v>CG$16</v>
      </c>
      <c r="CH1459" s="199" t="str">
        <f t="shared" si="1975"/>
        <v>CH$16</v>
      </c>
      <c r="CI1459" s="199" t="str">
        <f t="shared" si="1975"/>
        <v>CI$16</v>
      </c>
      <c r="CJ1459" s="199" t="str">
        <f t="shared" si="1975"/>
        <v>CJ$16</v>
      </c>
      <c r="CK1459" s="199" t="str">
        <f t="shared" si="1975"/>
        <v>CK$16</v>
      </c>
      <c r="CL1459" s="199" t="str">
        <f t="shared" si="1975"/>
        <v>CL$16</v>
      </c>
      <c r="CN1459" s="176"/>
      <c r="CO1459" s="199" t="str">
        <f t="shared" ref="CO1459:DL1459" si="1976">CO$20</f>
        <v>CO$16</v>
      </c>
      <c r="CP1459" s="199" t="str">
        <f t="shared" si="1976"/>
        <v>CP$16</v>
      </c>
      <c r="CQ1459" s="199" t="str">
        <f t="shared" si="1976"/>
        <v>CQ$16</v>
      </c>
      <c r="CR1459" s="199" t="str">
        <f t="shared" si="1976"/>
        <v>CR$16</v>
      </c>
      <c r="CS1459" s="199" t="str">
        <f t="shared" si="1976"/>
        <v>CS$16</v>
      </c>
      <c r="CT1459" s="199" t="str">
        <f t="shared" si="1976"/>
        <v>CT$16</v>
      </c>
      <c r="CU1459" s="199" t="str">
        <f t="shared" si="1976"/>
        <v>CU$16</v>
      </c>
      <c r="CV1459" s="199" t="str">
        <f t="shared" si="1976"/>
        <v>CV$16</v>
      </c>
      <c r="CW1459" s="199" t="str">
        <f t="shared" si="1976"/>
        <v>CW$16</v>
      </c>
      <c r="CX1459" s="199" t="str">
        <f t="shared" si="1976"/>
        <v>CX$16</v>
      </c>
      <c r="CY1459" s="199" t="str">
        <f t="shared" si="1976"/>
        <v>CY$16</v>
      </c>
      <c r="CZ1459" s="199" t="str">
        <f t="shared" si="1976"/>
        <v>CZ$16</v>
      </c>
      <c r="DA1459" s="199" t="str">
        <f t="shared" si="1976"/>
        <v>DA$16</v>
      </c>
      <c r="DB1459" s="199" t="str">
        <f t="shared" si="1976"/>
        <v>DB$16</v>
      </c>
      <c r="DC1459" s="199" t="str">
        <f t="shared" si="1976"/>
        <v>DC$16</v>
      </c>
      <c r="DD1459" s="199" t="str">
        <f t="shared" si="1976"/>
        <v>DD$16</v>
      </c>
      <c r="DE1459" s="199" t="str">
        <f t="shared" si="1976"/>
        <v>DE$16</v>
      </c>
      <c r="DF1459" s="199" t="str">
        <f t="shared" si="1976"/>
        <v>DF$16</v>
      </c>
      <c r="DG1459" s="199" t="str">
        <f t="shared" si="1976"/>
        <v>DG$16</v>
      </c>
      <c r="DH1459" s="199" t="str">
        <f t="shared" si="1976"/>
        <v>DH$16</v>
      </c>
      <c r="DI1459" s="199" t="str">
        <f t="shared" si="1976"/>
        <v>DI$16</v>
      </c>
      <c r="DJ1459" s="199" t="str">
        <f t="shared" si="1976"/>
        <v>DJ$16</v>
      </c>
      <c r="DK1459" s="199" t="str">
        <f t="shared" si="1976"/>
        <v>DK$16</v>
      </c>
      <c r="DL1459" s="199" t="str">
        <f t="shared" si="1976"/>
        <v>DL$16</v>
      </c>
    </row>
    <row r="1460" spans="1:116" x14ac:dyDescent="0.4">
      <c r="A1460" s="174"/>
      <c r="E1460" s="8"/>
      <c r="G1460" s="175" t="s">
        <v>462</v>
      </c>
      <c r="H1460" s="200"/>
      <c r="I1460" s="201"/>
      <c r="J1460" s="201"/>
      <c r="K1460" s="202"/>
      <c r="L1460" s="202"/>
      <c r="M1460" s="202"/>
      <c r="N1460" s="202"/>
      <c r="O1460" s="202"/>
      <c r="P1460" s="202"/>
      <c r="R1460" s="202"/>
      <c r="S1460" s="199" t="str">
        <f t="shared" ref="S1460:CD1460" si="1977">S$21</f>
        <v>S$17</v>
      </c>
      <c r="T1460" s="199" t="str">
        <f t="shared" si="1977"/>
        <v>T$17</v>
      </c>
      <c r="U1460" s="199" t="str">
        <f t="shared" si="1977"/>
        <v>U$17</v>
      </c>
      <c r="V1460" s="199" t="str">
        <f t="shared" si="1977"/>
        <v>V$17</v>
      </c>
      <c r="W1460" s="199" t="str">
        <f t="shared" si="1977"/>
        <v>W$17</v>
      </c>
      <c r="X1460" s="199" t="str">
        <f t="shared" si="1977"/>
        <v>X$17</v>
      </c>
      <c r="Y1460" s="199" t="str">
        <f t="shared" si="1977"/>
        <v>Y$17</v>
      </c>
      <c r="Z1460" s="199" t="str">
        <f t="shared" si="1977"/>
        <v>Z$17</v>
      </c>
      <c r="AA1460" s="199" t="str">
        <f t="shared" si="1977"/>
        <v>AA$17</v>
      </c>
      <c r="AB1460" s="199" t="str">
        <f t="shared" si="1977"/>
        <v>AB$17</v>
      </c>
      <c r="AC1460" s="199" t="str">
        <f t="shared" si="1977"/>
        <v>AC$17</v>
      </c>
      <c r="AD1460" s="199" t="str">
        <f t="shared" si="1977"/>
        <v>AD$17</v>
      </c>
      <c r="AE1460" s="199" t="str">
        <f t="shared" si="1977"/>
        <v>AE$17</v>
      </c>
      <c r="AF1460" s="199" t="str">
        <f t="shared" si="1977"/>
        <v>AF$17</v>
      </c>
      <c r="AG1460" s="199" t="str">
        <f t="shared" si="1977"/>
        <v>AG$17</v>
      </c>
      <c r="AH1460" s="199" t="str">
        <f t="shared" si="1977"/>
        <v>AH$17</v>
      </c>
      <c r="AI1460" s="199" t="str">
        <f t="shared" si="1977"/>
        <v>AI$17</v>
      </c>
      <c r="AJ1460" s="199" t="str">
        <f t="shared" si="1977"/>
        <v>AJ$17</v>
      </c>
      <c r="AK1460" s="199" t="str">
        <f t="shared" si="1977"/>
        <v>AK$17</v>
      </c>
      <c r="AL1460" s="199" t="str">
        <f t="shared" si="1977"/>
        <v>AL$17</v>
      </c>
      <c r="AM1460" s="199" t="str">
        <f t="shared" si="1977"/>
        <v>AM$17</v>
      </c>
      <c r="AN1460" s="199" t="str">
        <f t="shared" si="1977"/>
        <v>AN$17</v>
      </c>
      <c r="AO1460" s="199" t="str">
        <f t="shared" si="1977"/>
        <v>AO$17</v>
      </c>
      <c r="AP1460" s="199" t="str">
        <f t="shared" si="1977"/>
        <v>AP$17</v>
      </c>
      <c r="AQ1460" s="199" t="str">
        <f t="shared" si="1977"/>
        <v>AQ$17</v>
      </c>
      <c r="AR1460" s="199" t="str">
        <f t="shared" si="1977"/>
        <v>AR$17</v>
      </c>
      <c r="AS1460" s="199" t="str">
        <f t="shared" si="1977"/>
        <v>AS$17</v>
      </c>
      <c r="AT1460" s="199" t="str">
        <f t="shared" si="1977"/>
        <v>AT$17</v>
      </c>
      <c r="AU1460" s="199" t="str">
        <f t="shared" si="1977"/>
        <v>AU$17</v>
      </c>
      <c r="AV1460" s="199" t="str">
        <f t="shared" si="1977"/>
        <v>AV$17</v>
      </c>
      <c r="AW1460" s="199" t="str">
        <f t="shared" si="1977"/>
        <v>AW$17</v>
      </c>
      <c r="AX1460" s="199" t="str">
        <f t="shared" si="1977"/>
        <v>AX$17</v>
      </c>
      <c r="AY1460" s="199" t="str">
        <f t="shared" si="1977"/>
        <v>AY$17</v>
      </c>
      <c r="AZ1460" s="199" t="str">
        <f t="shared" si="1977"/>
        <v>AZ$17</v>
      </c>
      <c r="BA1460" s="199" t="str">
        <f t="shared" si="1977"/>
        <v>BA$17</v>
      </c>
      <c r="BB1460" s="199" t="str">
        <f t="shared" si="1977"/>
        <v>BB$17</v>
      </c>
      <c r="BC1460" s="199" t="str">
        <f t="shared" si="1977"/>
        <v>BC$17</v>
      </c>
      <c r="BD1460" s="199" t="str">
        <f t="shared" si="1977"/>
        <v>BD$17</v>
      </c>
      <c r="BE1460" s="199" t="str">
        <f t="shared" si="1977"/>
        <v>BE$17</v>
      </c>
      <c r="BF1460" s="199" t="str">
        <f t="shared" si="1977"/>
        <v>BF$17</v>
      </c>
      <c r="BG1460" s="199" t="str">
        <f t="shared" si="1977"/>
        <v>BG$17</v>
      </c>
      <c r="BH1460" s="199" t="str">
        <f t="shared" si="1977"/>
        <v>BH$17</v>
      </c>
      <c r="BI1460" s="199" t="str">
        <f t="shared" si="1977"/>
        <v>BI$17</v>
      </c>
      <c r="BJ1460" s="199" t="str">
        <f t="shared" si="1977"/>
        <v>BJ$17</v>
      </c>
      <c r="BK1460" s="199" t="str">
        <f t="shared" si="1977"/>
        <v>BK$17</v>
      </c>
      <c r="BL1460" s="199" t="str">
        <f t="shared" si="1977"/>
        <v>BL$17</v>
      </c>
      <c r="BM1460" s="199" t="str">
        <f t="shared" si="1977"/>
        <v>BM$17</v>
      </c>
      <c r="BN1460" s="199" t="str">
        <f t="shared" si="1977"/>
        <v>BN$17</v>
      </c>
      <c r="BO1460" s="199" t="str">
        <f t="shared" si="1977"/>
        <v>BO$17</v>
      </c>
      <c r="BP1460" s="199" t="str">
        <f t="shared" si="1977"/>
        <v>BP$17</v>
      </c>
      <c r="BQ1460" s="199" t="str">
        <f t="shared" si="1977"/>
        <v>BQ$17</v>
      </c>
      <c r="BR1460" s="199" t="str">
        <f t="shared" si="1977"/>
        <v>BR$17</v>
      </c>
      <c r="BS1460" s="199" t="str">
        <f t="shared" si="1977"/>
        <v>BS$17</v>
      </c>
      <c r="BT1460" s="199" t="str">
        <f t="shared" si="1977"/>
        <v>BT$17</v>
      </c>
      <c r="BU1460" s="199" t="str">
        <f t="shared" si="1977"/>
        <v>BU$17</v>
      </c>
      <c r="BV1460" s="199" t="str">
        <f t="shared" si="1977"/>
        <v>BV$17</v>
      </c>
      <c r="BW1460" s="199" t="str">
        <f t="shared" si="1977"/>
        <v>BW$17</v>
      </c>
      <c r="BX1460" s="199" t="str">
        <f t="shared" si="1977"/>
        <v>BX$17</v>
      </c>
      <c r="BY1460" s="199" t="str">
        <f t="shared" si="1977"/>
        <v>BY$17</v>
      </c>
      <c r="BZ1460" s="199" t="str">
        <f t="shared" si="1977"/>
        <v>BZ$17</v>
      </c>
      <c r="CA1460" s="199" t="str">
        <f t="shared" si="1977"/>
        <v>CA$17</v>
      </c>
      <c r="CB1460" s="199" t="str">
        <f t="shared" si="1977"/>
        <v>CB$17</v>
      </c>
      <c r="CC1460" s="199" t="str">
        <f t="shared" si="1977"/>
        <v>CC$17</v>
      </c>
      <c r="CD1460" s="199" t="str">
        <f t="shared" si="1977"/>
        <v>CD$17</v>
      </c>
      <c r="CE1460" s="199" t="str">
        <f t="shared" ref="CE1460:CL1460" si="1978">CE$21</f>
        <v>CE$17</v>
      </c>
      <c r="CF1460" s="199" t="str">
        <f t="shared" si="1978"/>
        <v>CF$17</v>
      </c>
      <c r="CG1460" s="199" t="str">
        <f t="shared" si="1978"/>
        <v>CG$17</v>
      </c>
      <c r="CH1460" s="199" t="str">
        <f t="shared" si="1978"/>
        <v>CH$17</v>
      </c>
      <c r="CI1460" s="199" t="str">
        <f t="shared" si="1978"/>
        <v>CI$17</v>
      </c>
      <c r="CJ1460" s="199" t="str">
        <f t="shared" si="1978"/>
        <v>CJ$17</v>
      </c>
      <c r="CK1460" s="199" t="str">
        <f t="shared" si="1978"/>
        <v>CK$17</v>
      </c>
      <c r="CL1460" s="199" t="str">
        <f t="shared" si="1978"/>
        <v>CL$17</v>
      </c>
      <c r="CN1460" s="201"/>
      <c r="CO1460" s="199" t="str">
        <f t="shared" ref="CO1460:DL1460" si="1979">CO$21</f>
        <v>CO$17</v>
      </c>
      <c r="CP1460" s="199" t="str">
        <f t="shared" si="1979"/>
        <v>CP$17</v>
      </c>
      <c r="CQ1460" s="199" t="str">
        <f t="shared" si="1979"/>
        <v>CQ$17</v>
      </c>
      <c r="CR1460" s="199" t="str">
        <f t="shared" si="1979"/>
        <v>CR$17</v>
      </c>
      <c r="CS1460" s="199" t="str">
        <f t="shared" si="1979"/>
        <v>CS$17</v>
      </c>
      <c r="CT1460" s="199" t="str">
        <f t="shared" si="1979"/>
        <v>CT$17</v>
      </c>
      <c r="CU1460" s="199" t="str">
        <f t="shared" si="1979"/>
        <v>CU$17</v>
      </c>
      <c r="CV1460" s="199" t="str">
        <f t="shared" si="1979"/>
        <v>CV$17</v>
      </c>
      <c r="CW1460" s="199" t="str">
        <f t="shared" si="1979"/>
        <v>CW$17</v>
      </c>
      <c r="CX1460" s="199" t="str">
        <f t="shared" si="1979"/>
        <v>CX$17</v>
      </c>
      <c r="CY1460" s="199" t="str">
        <f t="shared" si="1979"/>
        <v>CY$17</v>
      </c>
      <c r="CZ1460" s="199" t="str">
        <f t="shared" si="1979"/>
        <v>CZ$17</v>
      </c>
      <c r="DA1460" s="199" t="str">
        <f t="shared" si="1979"/>
        <v>DA$17</v>
      </c>
      <c r="DB1460" s="199" t="str">
        <f t="shared" si="1979"/>
        <v>DB$17</v>
      </c>
      <c r="DC1460" s="199" t="str">
        <f t="shared" si="1979"/>
        <v>DC$17</v>
      </c>
      <c r="DD1460" s="199" t="str">
        <f t="shared" si="1979"/>
        <v>DD$17</v>
      </c>
      <c r="DE1460" s="199" t="str">
        <f t="shared" si="1979"/>
        <v>DE$17</v>
      </c>
      <c r="DF1460" s="199" t="str">
        <f t="shared" si="1979"/>
        <v>DF$17</v>
      </c>
      <c r="DG1460" s="199" t="str">
        <f t="shared" si="1979"/>
        <v>DG$17</v>
      </c>
      <c r="DH1460" s="199" t="str">
        <f t="shared" si="1979"/>
        <v>DH$17</v>
      </c>
      <c r="DI1460" s="199" t="str">
        <f t="shared" si="1979"/>
        <v>DI$17</v>
      </c>
      <c r="DJ1460" s="199" t="str">
        <f t="shared" si="1979"/>
        <v>DJ$17</v>
      </c>
      <c r="DK1460" s="199" t="str">
        <f t="shared" si="1979"/>
        <v>DK$17</v>
      </c>
      <c r="DL1460" s="199" t="str">
        <f t="shared" si="1979"/>
        <v>DL$17</v>
      </c>
    </row>
    <row r="1461" spans="1:116" x14ac:dyDescent="0.4">
      <c r="A1461" s="174"/>
      <c r="E1461" s="8"/>
      <c r="G1461" s="175" t="s">
        <v>491</v>
      </c>
      <c r="H1461" s="200"/>
      <c r="I1461" s="201"/>
      <c r="J1461" s="201"/>
      <c r="K1461" s="202"/>
      <c r="L1461" s="202"/>
      <c r="M1461" s="202"/>
      <c r="N1461" s="202"/>
      <c r="O1461" s="202"/>
      <c r="P1461" s="202"/>
      <c r="R1461" s="202"/>
      <c r="S1461" s="190"/>
      <c r="T1461" s="190"/>
      <c r="U1461" s="190"/>
      <c r="V1461" s="190"/>
      <c r="W1461" s="190"/>
      <c r="X1461" s="190"/>
      <c r="Y1461" s="190"/>
      <c r="Z1461" s="190"/>
      <c r="AA1461" s="190"/>
      <c r="AB1461" s="190"/>
      <c r="AC1461" s="190"/>
      <c r="AD1461" s="190"/>
      <c r="AE1461" s="190"/>
      <c r="AF1461" s="190"/>
      <c r="AG1461" s="190"/>
      <c r="AH1461" s="190"/>
      <c r="AI1461" s="190"/>
      <c r="AJ1461" s="190"/>
      <c r="AK1461" s="190"/>
      <c r="AL1461" s="190"/>
      <c r="AM1461" s="190"/>
      <c r="AN1461" s="190"/>
      <c r="AO1461" s="190"/>
      <c r="AP1461" s="190"/>
      <c r="AQ1461" s="190"/>
      <c r="AR1461" s="190"/>
      <c r="AS1461" s="190"/>
      <c r="AT1461" s="190"/>
      <c r="AU1461" s="190"/>
      <c r="AV1461" s="190"/>
      <c r="AW1461" s="190"/>
      <c r="AX1461" s="190"/>
      <c r="AY1461" s="190"/>
      <c r="AZ1461" s="190"/>
      <c r="BA1461" s="190"/>
      <c r="BB1461" s="190"/>
      <c r="BC1461" s="190"/>
      <c r="BD1461" s="190"/>
      <c r="BE1461" s="190"/>
      <c r="BF1461" s="190"/>
      <c r="BG1461" s="190"/>
      <c r="BH1461" s="190"/>
      <c r="BI1461" s="190"/>
      <c r="BJ1461" s="190"/>
      <c r="BK1461" s="190"/>
      <c r="BL1461" s="190"/>
      <c r="BM1461" s="190"/>
      <c r="BN1461" s="190"/>
      <c r="BO1461" s="190"/>
      <c r="BP1461" s="190"/>
      <c r="BQ1461" s="190"/>
      <c r="BR1461" s="190"/>
      <c r="BS1461" s="190"/>
      <c r="BT1461" s="190"/>
      <c r="BU1461" s="190"/>
      <c r="BV1461" s="190"/>
      <c r="BW1461" s="190"/>
      <c r="BX1461" s="190"/>
      <c r="BY1461" s="190"/>
      <c r="BZ1461" s="190"/>
      <c r="CA1461" s="190"/>
      <c r="CB1461" s="190"/>
      <c r="CC1461" s="190"/>
      <c r="CD1461" s="190"/>
      <c r="CE1461" s="190"/>
      <c r="CF1461" s="190"/>
      <c r="CG1461" s="190"/>
      <c r="CH1461" s="190"/>
      <c r="CI1461" s="190"/>
      <c r="CJ1461" s="190"/>
      <c r="CK1461" s="190"/>
      <c r="CL1461" s="190"/>
      <c r="CN1461" s="201"/>
      <c r="CO1461" s="190"/>
      <c r="CP1461" s="190"/>
      <c r="CQ1461" s="190"/>
      <c r="CR1461" s="190"/>
      <c r="CS1461" s="190"/>
      <c r="CT1461" s="190"/>
      <c r="CU1461" s="190"/>
      <c r="CV1461" s="190"/>
      <c r="CW1461" s="190"/>
      <c r="CX1461" s="190"/>
      <c r="CY1461" s="190"/>
      <c r="CZ1461" s="190"/>
      <c r="DA1461" s="190"/>
      <c r="DB1461" s="190"/>
      <c r="DC1461" s="190"/>
      <c r="DD1461" s="190"/>
      <c r="DE1461" s="190"/>
      <c r="DF1461" s="190"/>
      <c r="DG1461" s="190"/>
      <c r="DH1461" s="190"/>
      <c r="DI1461" s="190"/>
      <c r="DJ1461" s="190"/>
      <c r="DK1461" s="190"/>
      <c r="DL1461" s="190"/>
    </row>
    <row r="1462" spans="1:116" x14ac:dyDescent="0.4">
      <c r="A1462" s="174"/>
      <c r="E1462" s="8"/>
      <c r="G1462" s="175" t="s">
        <v>505</v>
      </c>
      <c r="H1462" s="200"/>
      <c r="I1462" s="201"/>
      <c r="J1462" s="201"/>
      <c r="K1462" s="202"/>
      <c r="L1462" s="202"/>
      <c r="M1462" s="202"/>
      <c r="N1462" s="202"/>
      <c r="O1462" s="202"/>
      <c r="P1462" s="202"/>
      <c r="R1462" s="202"/>
      <c r="S1462" s="190"/>
      <c r="T1462" s="190"/>
      <c r="U1462" s="190"/>
      <c r="V1462" s="190"/>
      <c r="W1462" s="190"/>
      <c r="X1462" s="190"/>
      <c r="Y1462" s="190"/>
      <c r="Z1462" s="190"/>
      <c r="AA1462" s="190"/>
      <c r="AB1462" s="190"/>
      <c r="AC1462" s="190"/>
      <c r="AD1462" s="190"/>
      <c r="AE1462" s="190"/>
      <c r="AF1462" s="190"/>
      <c r="AG1462" s="190"/>
      <c r="AH1462" s="190"/>
      <c r="AI1462" s="190"/>
      <c r="AJ1462" s="190"/>
      <c r="AK1462" s="190"/>
      <c r="AL1462" s="190"/>
      <c r="AM1462" s="190"/>
      <c r="AN1462" s="190"/>
      <c r="AO1462" s="190"/>
      <c r="AP1462" s="190"/>
      <c r="AQ1462" s="190"/>
      <c r="AR1462" s="190"/>
      <c r="AS1462" s="190"/>
      <c r="AT1462" s="190"/>
      <c r="AU1462" s="190"/>
      <c r="AV1462" s="190"/>
      <c r="AW1462" s="190"/>
      <c r="AX1462" s="190"/>
      <c r="AY1462" s="190"/>
      <c r="AZ1462" s="190"/>
      <c r="BA1462" s="190"/>
      <c r="BB1462" s="190"/>
      <c r="BC1462" s="190"/>
      <c r="BD1462" s="190"/>
      <c r="BE1462" s="190"/>
      <c r="BF1462" s="190"/>
      <c r="BG1462" s="190"/>
      <c r="BH1462" s="190"/>
      <c r="BI1462" s="190"/>
      <c r="BJ1462" s="190"/>
      <c r="BK1462" s="190"/>
      <c r="BL1462" s="190"/>
      <c r="BM1462" s="190"/>
      <c r="BN1462" s="190"/>
      <c r="BO1462" s="190"/>
      <c r="BP1462" s="190"/>
      <c r="BQ1462" s="190"/>
      <c r="BR1462" s="190"/>
      <c r="BS1462" s="190"/>
      <c r="BT1462" s="190"/>
      <c r="BU1462" s="190"/>
      <c r="BV1462" s="190"/>
      <c r="BW1462" s="190"/>
      <c r="BX1462" s="190"/>
      <c r="BY1462" s="190"/>
      <c r="BZ1462" s="190"/>
      <c r="CA1462" s="190"/>
      <c r="CB1462" s="190"/>
      <c r="CC1462" s="190"/>
      <c r="CD1462" s="190"/>
      <c r="CE1462" s="190"/>
      <c r="CF1462" s="190"/>
      <c r="CG1462" s="190"/>
      <c r="CH1462" s="190"/>
      <c r="CI1462" s="190"/>
      <c r="CJ1462" s="190"/>
      <c r="CK1462" s="190"/>
      <c r="CL1462" s="190"/>
      <c r="CN1462" s="201"/>
      <c r="CO1462" s="190"/>
      <c r="CP1462" s="190"/>
      <c r="CQ1462" s="190"/>
      <c r="CR1462" s="190"/>
      <c r="CS1462" s="190"/>
      <c r="CT1462" s="190"/>
      <c r="CU1462" s="190"/>
      <c r="CV1462" s="190"/>
      <c r="CW1462" s="190"/>
      <c r="CX1462" s="190"/>
      <c r="CY1462" s="190"/>
      <c r="CZ1462" s="190"/>
      <c r="DA1462" s="190"/>
      <c r="DB1462" s="190"/>
      <c r="DC1462" s="190"/>
      <c r="DD1462" s="190"/>
      <c r="DE1462" s="190"/>
      <c r="DF1462" s="190"/>
      <c r="DG1462" s="190"/>
      <c r="DH1462" s="190"/>
      <c r="DI1462" s="190"/>
      <c r="DJ1462" s="190"/>
      <c r="DK1462" s="190"/>
      <c r="DL1462" s="190"/>
    </row>
    <row r="1463" spans="1:116" x14ac:dyDescent="0.4">
      <c r="A1463" s="174"/>
      <c r="E1463" s="8"/>
      <c r="G1463" s="175" t="s">
        <v>463</v>
      </c>
      <c r="H1463" s="200"/>
      <c r="I1463" s="201"/>
      <c r="J1463" s="201"/>
      <c r="K1463" s="202"/>
      <c r="L1463" s="202"/>
      <c r="M1463" s="202"/>
      <c r="N1463" s="202"/>
      <c r="O1463" s="202"/>
      <c r="P1463" s="202"/>
      <c r="R1463" s="202"/>
      <c r="S1463" s="190" t="str">
        <f t="shared" ref="S1463:CD1463" si="1980">S$22</f>
        <v>S$18</v>
      </c>
      <c r="T1463" s="190" t="str">
        <f t="shared" si="1980"/>
        <v>T$18</v>
      </c>
      <c r="U1463" s="190" t="str">
        <f t="shared" si="1980"/>
        <v>U$18</v>
      </c>
      <c r="V1463" s="190" t="str">
        <f t="shared" si="1980"/>
        <v>V$18</v>
      </c>
      <c r="W1463" s="190" t="str">
        <f t="shared" si="1980"/>
        <v>W$18</v>
      </c>
      <c r="X1463" s="190" t="str">
        <f t="shared" si="1980"/>
        <v>X$18</v>
      </c>
      <c r="Y1463" s="190" t="str">
        <f t="shared" si="1980"/>
        <v>Y$18</v>
      </c>
      <c r="Z1463" s="190" t="str">
        <f t="shared" si="1980"/>
        <v>Z$18</v>
      </c>
      <c r="AA1463" s="190" t="str">
        <f t="shared" si="1980"/>
        <v>AA$18</v>
      </c>
      <c r="AB1463" s="190" t="str">
        <f t="shared" si="1980"/>
        <v>AB$18</v>
      </c>
      <c r="AC1463" s="190" t="str">
        <f t="shared" si="1980"/>
        <v>AC$18</v>
      </c>
      <c r="AD1463" s="190" t="str">
        <f t="shared" si="1980"/>
        <v>AD$18</v>
      </c>
      <c r="AE1463" s="190" t="str">
        <f t="shared" si="1980"/>
        <v>AE$18</v>
      </c>
      <c r="AF1463" s="190" t="str">
        <f t="shared" si="1980"/>
        <v>AF$18</v>
      </c>
      <c r="AG1463" s="190" t="str">
        <f t="shared" si="1980"/>
        <v>AG$18</v>
      </c>
      <c r="AH1463" s="190" t="str">
        <f t="shared" si="1980"/>
        <v>AH$18</v>
      </c>
      <c r="AI1463" s="190" t="str">
        <f t="shared" si="1980"/>
        <v>AI$18</v>
      </c>
      <c r="AJ1463" s="190" t="str">
        <f t="shared" si="1980"/>
        <v>AJ$18</v>
      </c>
      <c r="AK1463" s="190" t="str">
        <f t="shared" si="1980"/>
        <v>AK$18</v>
      </c>
      <c r="AL1463" s="190" t="str">
        <f t="shared" si="1980"/>
        <v>AL$18</v>
      </c>
      <c r="AM1463" s="190" t="str">
        <f t="shared" si="1980"/>
        <v>AM$18</v>
      </c>
      <c r="AN1463" s="190" t="str">
        <f t="shared" si="1980"/>
        <v>AN$18</v>
      </c>
      <c r="AO1463" s="190" t="str">
        <f t="shared" si="1980"/>
        <v>AO$18</v>
      </c>
      <c r="AP1463" s="190" t="str">
        <f t="shared" si="1980"/>
        <v>AP$18</v>
      </c>
      <c r="AQ1463" s="190" t="str">
        <f t="shared" si="1980"/>
        <v>AQ$18</v>
      </c>
      <c r="AR1463" s="190" t="str">
        <f t="shared" si="1980"/>
        <v>AR$18</v>
      </c>
      <c r="AS1463" s="190" t="str">
        <f t="shared" si="1980"/>
        <v>AS$18</v>
      </c>
      <c r="AT1463" s="190" t="str">
        <f t="shared" si="1980"/>
        <v>AT$18</v>
      </c>
      <c r="AU1463" s="190" t="str">
        <f t="shared" si="1980"/>
        <v>AU$18</v>
      </c>
      <c r="AV1463" s="190" t="str">
        <f t="shared" si="1980"/>
        <v>AV$18</v>
      </c>
      <c r="AW1463" s="190" t="str">
        <f t="shared" si="1980"/>
        <v>AW$18</v>
      </c>
      <c r="AX1463" s="190" t="str">
        <f t="shared" si="1980"/>
        <v>AX$18</v>
      </c>
      <c r="AY1463" s="190" t="str">
        <f t="shared" si="1980"/>
        <v>AY$18</v>
      </c>
      <c r="AZ1463" s="190" t="str">
        <f t="shared" si="1980"/>
        <v>AZ$18</v>
      </c>
      <c r="BA1463" s="190" t="str">
        <f t="shared" si="1980"/>
        <v>BA$18</v>
      </c>
      <c r="BB1463" s="190" t="str">
        <f t="shared" si="1980"/>
        <v>BB$18</v>
      </c>
      <c r="BC1463" s="190" t="str">
        <f t="shared" si="1980"/>
        <v>BC$18</v>
      </c>
      <c r="BD1463" s="190" t="str">
        <f t="shared" si="1980"/>
        <v>BD$18</v>
      </c>
      <c r="BE1463" s="190" t="str">
        <f t="shared" si="1980"/>
        <v>BE$18</v>
      </c>
      <c r="BF1463" s="190" t="str">
        <f t="shared" si="1980"/>
        <v>BF$18</v>
      </c>
      <c r="BG1463" s="190" t="str">
        <f t="shared" si="1980"/>
        <v>BG$18</v>
      </c>
      <c r="BH1463" s="190" t="str">
        <f t="shared" si="1980"/>
        <v>BH$18</v>
      </c>
      <c r="BI1463" s="190" t="str">
        <f t="shared" si="1980"/>
        <v>BI$18</v>
      </c>
      <c r="BJ1463" s="190" t="str">
        <f t="shared" si="1980"/>
        <v>BJ$18</v>
      </c>
      <c r="BK1463" s="190" t="str">
        <f t="shared" si="1980"/>
        <v>BK$18</v>
      </c>
      <c r="BL1463" s="190" t="str">
        <f t="shared" si="1980"/>
        <v>BL$18</v>
      </c>
      <c r="BM1463" s="190" t="str">
        <f t="shared" si="1980"/>
        <v>BM$18</v>
      </c>
      <c r="BN1463" s="190" t="str">
        <f t="shared" si="1980"/>
        <v>BN$18</v>
      </c>
      <c r="BO1463" s="190" t="str">
        <f t="shared" si="1980"/>
        <v>BO$18</v>
      </c>
      <c r="BP1463" s="190" t="str">
        <f t="shared" si="1980"/>
        <v>BP$18</v>
      </c>
      <c r="BQ1463" s="190" t="str">
        <f t="shared" si="1980"/>
        <v>BQ$18</v>
      </c>
      <c r="BR1463" s="190" t="str">
        <f t="shared" si="1980"/>
        <v>BR$18</v>
      </c>
      <c r="BS1463" s="190" t="str">
        <f t="shared" si="1980"/>
        <v>BS$18</v>
      </c>
      <c r="BT1463" s="190" t="str">
        <f t="shared" si="1980"/>
        <v>BT$18</v>
      </c>
      <c r="BU1463" s="190" t="str">
        <f t="shared" si="1980"/>
        <v>BU$18</v>
      </c>
      <c r="BV1463" s="190" t="str">
        <f t="shared" si="1980"/>
        <v>BV$18</v>
      </c>
      <c r="BW1463" s="190" t="str">
        <f t="shared" si="1980"/>
        <v>BW$18</v>
      </c>
      <c r="BX1463" s="190" t="str">
        <f t="shared" si="1980"/>
        <v>BX$18</v>
      </c>
      <c r="BY1463" s="190" t="str">
        <f t="shared" si="1980"/>
        <v>BY$18</v>
      </c>
      <c r="BZ1463" s="190" t="str">
        <f t="shared" si="1980"/>
        <v>BZ$18</v>
      </c>
      <c r="CA1463" s="190" t="str">
        <f t="shared" si="1980"/>
        <v>CA$18</v>
      </c>
      <c r="CB1463" s="190" t="str">
        <f t="shared" si="1980"/>
        <v>CB$18</v>
      </c>
      <c r="CC1463" s="190" t="str">
        <f t="shared" si="1980"/>
        <v>CC$18</v>
      </c>
      <c r="CD1463" s="190" t="str">
        <f t="shared" si="1980"/>
        <v>CD$18</v>
      </c>
      <c r="CE1463" s="190" t="str">
        <f t="shared" ref="CE1463:CL1463" si="1981">CE$22</f>
        <v>CE$18</v>
      </c>
      <c r="CF1463" s="190" t="str">
        <f t="shared" si="1981"/>
        <v>CF$18</v>
      </c>
      <c r="CG1463" s="190" t="str">
        <f t="shared" si="1981"/>
        <v>CG$18</v>
      </c>
      <c r="CH1463" s="190" t="str">
        <f t="shared" si="1981"/>
        <v>CH$18</v>
      </c>
      <c r="CI1463" s="190" t="str">
        <f t="shared" si="1981"/>
        <v>CI$18</v>
      </c>
      <c r="CJ1463" s="190" t="str">
        <f t="shared" si="1981"/>
        <v>CJ$18</v>
      </c>
      <c r="CK1463" s="190" t="str">
        <f t="shared" si="1981"/>
        <v>CK$18</v>
      </c>
      <c r="CL1463" s="190" t="str">
        <f t="shared" si="1981"/>
        <v>CL$18</v>
      </c>
      <c r="CN1463" s="201"/>
      <c r="CO1463" s="190" t="str">
        <f t="shared" ref="CO1463:DL1463" si="1982">CO$22</f>
        <v>CO$18</v>
      </c>
      <c r="CP1463" s="190" t="str">
        <f t="shared" si="1982"/>
        <v>CP$18</v>
      </c>
      <c r="CQ1463" s="190" t="str">
        <f t="shared" si="1982"/>
        <v>CQ$18</v>
      </c>
      <c r="CR1463" s="190" t="str">
        <f t="shared" si="1982"/>
        <v>CR$18</v>
      </c>
      <c r="CS1463" s="190" t="str">
        <f t="shared" si="1982"/>
        <v>CS$18</v>
      </c>
      <c r="CT1463" s="190" t="str">
        <f t="shared" si="1982"/>
        <v>CT$18</v>
      </c>
      <c r="CU1463" s="190" t="str">
        <f t="shared" si="1982"/>
        <v>CU$18</v>
      </c>
      <c r="CV1463" s="190" t="str">
        <f t="shared" si="1982"/>
        <v>CV$18</v>
      </c>
      <c r="CW1463" s="190" t="str">
        <f t="shared" si="1982"/>
        <v>CW$18</v>
      </c>
      <c r="CX1463" s="190" t="str">
        <f t="shared" si="1982"/>
        <v>CX$18</v>
      </c>
      <c r="CY1463" s="190" t="str">
        <f t="shared" si="1982"/>
        <v>CY$18</v>
      </c>
      <c r="CZ1463" s="190" t="str">
        <f t="shared" si="1982"/>
        <v>CZ$18</v>
      </c>
      <c r="DA1463" s="190" t="str">
        <f t="shared" si="1982"/>
        <v>DA$18</v>
      </c>
      <c r="DB1463" s="190" t="str">
        <f t="shared" si="1982"/>
        <v>DB$18</v>
      </c>
      <c r="DC1463" s="190" t="str">
        <f t="shared" si="1982"/>
        <v>DC$18</v>
      </c>
      <c r="DD1463" s="190" t="str">
        <f t="shared" si="1982"/>
        <v>DD$18</v>
      </c>
      <c r="DE1463" s="190" t="str">
        <f t="shared" si="1982"/>
        <v>DE$18</v>
      </c>
      <c r="DF1463" s="190" t="str">
        <f t="shared" si="1982"/>
        <v>DF$18</v>
      </c>
      <c r="DG1463" s="190" t="str">
        <f t="shared" si="1982"/>
        <v>DG$18</v>
      </c>
      <c r="DH1463" s="190" t="str">
        <f t="shared" si="1982"/>
        <v>DH$18</v>
      </c>
      <c r="DI1463" s="190" t="str">
        <f t="shared" si="1982"/>
        <v>DI$18</v>
      </c>
      <c r="DJ1463" s="190" t="str">
        <f t="shared" si="1982"/>
        <v>DJ$18</v>
      </c>
      <c r="DK1463" s="190" t="str">
        <f t="shared" si="1982"/>
        <v>DK$18</v>
      </c>
      <c r="DL1463" s="190" t="str">
        <f t="shared" si="1982"/>
        <v>DL$18</v>
      </c>
    </row>
    <row r="1464" spans="1:116" x14ac:dyDescent="0.4">
      <c r="A1464" s="174"/>
      <c r="E1464" s="8"/>
      <c r="G1464" s="175" t="s">
        <v>464</v>
      </c>
      <c r="H1464" s="200"/>
      <c r="I1464" s="201"/>
      <c r="J1464" s="201"/>
      <c r="K1464" s="202"/>
      <c r="L1464" s="202"/>
      <c r="M1464" s="202"/>
      <c r="N1464" s="202"/>
      <c r="O1464" s="202"/>
      <c r="P1464" s="202"/>
      <c r="R1464" s="202"/>
      <c r="S1464" s="190" t="str">
        <f t="shared" ref="S1464:CD1464" si="1983">S$23</f>
        <v>S$19</v>
      </c>
      <c r="T1464" s="190" t="str">
        <f t="shared" si="1983"/>
        <v>T$19</v>
      </c>
      <c r="U1464" s="190" t="str">
        <f t="shared" si="1983"/>
        <v>U$19</v>
      </c>
      <c r="V1464" s="190" t="str">
        <f t="shared" si="1983"/>
        <v>V$19</v>
      </c>
      <c r="W1464" s="190" t="str">
        <f t="shared" si="1983"/>
        <v>W$19</v>
      </c>
      <c r="X1464" s="190" t="str">
        <f t="shared" si="1983"/>
        <v>X$19</v>
      </c>
      <c r="Y1464" s="190" t="str">
        <f t="shared" si="1983"/>
        <v>Y$19</v>
      </c>
      <c r="Z1464" s="190" t="str">
        <f t="shared" si="1983"/>
        <v>Z$19</v>
      </c>
      <c r="AA1464" s="190" t="str">
        <f t="shared" si="1983"/>
        <v>AA$19</v>
      </c>
      <c r="AB1464" s="190" t="str">
        <f t="shared" si="1983"/>
        <v>AB$19</v>
      </c>
      <c r="AC1464" s="190" t="str">
        <f t="shared" si="1983"/>
        <v>AC$19</v>
      </c>
      <c r="AD1464" s="190" t="str">
        <f t="shared" si="1983"/>
        <v>AD$19</v>
      </c>
      <c r="AE1464" s="190" t="str">
        <f t="shared" si="1983"/>
        <v>AE$19</v>
      </c>
      <c r="AF1464" s="190" t="str">
        <f t="shared" si="1983"/>
        <v>AF$19</v>
      </c>
      <c r="AG1464" s="190" t="str">
        <f t="shared" si="1983"/>
        <v>AG$19</v>
      </c>
      <c r="AH1464" s="190" t="str">
        <f t="shared" si="1983"/>
        <v>AH$19</v>
      </c>
      <c r="AI1464" s="190" t="str">
        <f t="shared" si="1983"/>
        <v>AI$19</v>
      </c>
      <c r="AJ1464" s="190" t="str">
        <f t="shared" si="1983"/>
        <v>AJ$19</v>
      </c>
      <c r="AK1464" s="190" t="str">
        <f t="shared" si="1983"/>
        <v>AK$19</v>
      </c>
      <c r="AL1464" s="190" t="str">
        <f t="shared" si="1983"/>
        <v>AL$19</v>
      </c>
      <c r="AM1464" s="190" t="str">
        <f t="shared" si="1983"/>
        <v>AM$19</v>
      </c>
      <c r="AN1464" s="190" t="str">
        <f t="shared" si="1983"/>
        <v>AN$19</v>
      </c>
      <c r="AO1464" s="190" t="str">
        <f t="shared" si="1983"/>
        <v>AO$19</v>
      </c>
      <c r="AP1464" s="190" t="str">
        <f t="shared" si="1983"/>
        <v>AP$19</v>
      </c>
      <c r="AQ1464" s="190" t="str">
        <f t="shared" si="1983"/>
        <v>AQ$19</v>
      </c>
      <c r="AR1464" s="190" t="str">
        <f t="shared" si="1983"/>
        <v>AR$19</v>
      </c>
      <c r="AS1464" s="190" t="str">
        <f t="shared" si="1983"/>
        <v>AS$19</v>
      </c>
      <c r="AT1464" s="190" t="str">
        <f t="shared" si="1983"/>
        <v>AT$19</v>
      </c>
      <c r="AU1464" s="190" t="str">
        <f t="shared" si="1983"/>
        <v>AU$19</v>
      </c>
      <c r="AV1464" s="190" t="str">
        <f t="shared" si="1983"/>
        <v>AV$19</v>
      </c>
      <c r="AW1464" s="190" t="str">
        <f t="shared" si="1983"/>
        <v>AW$19</v>
      </c>
      <c r="AX1464" s="190" t="str">
        <f t="shared" si="1983"/>
        <v>AX$19</v>
      </c>
      <c r="AY1464" s="190" t="str">
        <f t="shared" si="1983"/>
        <v>AY$19</v>
      </c>
      <c r="AZ1464" s="190" t="str">
        <f t="shared" si="1983"/>
        <v>AZ$19</v>
      </c>
      <c r="BA1464" s="190" t="str">
        <f t="shared" si="1983"/>
        <v>BA$19</v>
      </c>
      <c r="BB1464" s="190" t="str">
        <f t="shared" si="1983"/>
        <v>BB$19</v>
      </c>
      <c r="BC1464" s="190" t="str">
        <f t="shared" si="1983"/>
        <v>BC$19</v>
      </c>
      <c r="BD1464" s="190" t="str">
        <f t="shared" si="1983"/>
        <v>BD$19</v>
      </c>
      <c r="BE1464" s="190" t="str">
        <f t="shared" si="1983"/>
        <v>BE$19</v>
      </c>
      <c r="BF1464" s="190" t="str">
        <f t="shared" si="1983"/>
        <v>BF$19</v>
      </c>
      <c r="BG1464" s="190" t="str">
        <f t="shared" si="1983"/>
        <v>BG$19</v>
      </c>
      <c r="BH1464" s="190" t="str">
        <f t="shared" si="1983"/>
        <v>BH$19</v>
      </c>
      <c r="BI1464" s="190" t="str">
        <f t="shared" si="1983"/>
        <v>BI$19</v>
      </c>
      <c r="BJ1464" s="190" t="str">
        <f t="shared" si="1983"/>
        <v>BJ$19</v>
      </c>
      <c r="BK1464" s="190" t="str">
        <f t="shared" si="1983"/>
        <v>BK$19</v>
      </c>
      <c r="BL1464" s="190" t="str">
        <f t="shared" si="1983"/>
        <v>BL$19</v>
      </c>
      <c r="BM1464" s="190" t="str">
        <f t="shared" si="1983"/>
        <v>BM$19</v>
      </c>
      <c r="BN1464" s="190" t="str">
        <f t="shared" si="1983"/>
        <v>BN$19</v>
      </c>
      <c r="BO1464" s="190" t="str">
        <f t="shared" si="1983"/>
        <v>BO$19</v>
      </c>
      <c r="BP1464" s="190" t="str">
        <f t="shared" si="1983"/>
        <v>BP$19</v>
      </c>
      <c r="BQ1464" s="190" t="str">
        <f t="shared" si="1983"/>
        <v>BQ$19</v>
      </c>
      <c r="BR1464" s="190" t="str">
        <f t="shared" si="1983"/>
        <v>BR$19</v>
      </c>
      <c r="BS1464" s="190" t="str">
        <f t="shared" si="1983"/>
        <v>BS$19</v>
      </c>
      <c r="BT1464" s="190" t="str">
        <f t="shared" si="1983"/>
        <v>BT$19</v>
      </c>
      <c r="BU1464" s="190" t="str">
        <f t="shared" si="1983"/>
        <v>BU$19</v>
      </c>
      <c r="BV1464" s="190" t="str">
        <f t="shared" si="1983"/>
        <v>BV$19</v>
      </c>
      <c r="BW1464" s="190" t="str">
        <f t="shared" si="1983"/>
        <v>BW$19</v>
      </c>
      <c r="BX1464" s="190" t="str">
        <f t="shared" si="1983"/>
        <v>BX$19</v>
      </c>
      <c r="BY1464" s="190" t="str">
        <f t="shared" si="1983"/>
        <v>BY$19</v>
      </c>
      <c r="BZ1464" s="190" t="str">
        <f t="shared" si="1983"/>
        <v>BZ$19</v>
      </c>
      <c r="CA1464" s="190" t="str">
        <f t="shared" si="1983"/>
        <v>CA$19</v>
      </c>
      <c r="CB1464" s="190" t="str">
        <f t="shared" si="1983"/>
        <v>CB$19</v>
      </c>
      <c r="CC1464" s="190" t="str">
        <f t="shared" si="1983"/>
        <v>CC$19</v>
      </c>
      <c r="CD1464" s="190" t="str">
        <f t="shared" si="1983"/>
        <v>CD$19</v>
      </c>
      <c r="CE1464" s="190" t="str">
        <f t="shared" ref="CE1464:CL1464" si="1984">CE$23</f>
        <v>CE$19</v>
      </c>
      <c r="CF1464" s="190" t="str">
        <f t="shared" si="1984"/>
        <v>CF$19</v>
      </c>
      <c r="CG1464" s="190" t="str">
        <f t="shared" si="1984"/>
        <v>CG$19</v>
      </c>
      <c r="CH1464" s="190" t="str">
        <f t="shared" si="1984"/>
        <v>CH$19</v>
      </c>
      <c r="CI1464" s="190" t="str">
        <f t="shared" si="1984"/>
        <v>CI$19</v>
      </c>
      <c r="CJ1464" s="190" t="str">
        <f t="shared" si="1984"/>
        <v>CJ$19</v>
      </c>
      <c r="CK1464" s="190" t="str">
        <f t="shared" si="1984"/>
        <v>CK$19</v>
      </c>
      <c r="CL1464" s="190" t="str">
        <f t="shared" si="1984"/>
        <v>CL$19</v>
      </c>
      <c r="CN1464" s="201"/>
      <c r="CO1464" s="190" t="str">
        <f t="shared" ref="CO1464:DL1464" si="1985">CO$23</f>
        <v>CO$19</v>
      </c>
      <c r="CP1464" s="190" t="str">
        <f t="shared" si="1985"/>
        <v>CP$19</v>
      </c>
      <c r="CQ1464" s="190" t="str">
        <f t="shared" si="1985"/>
        <v>CQ$19</v>
      </c>
      <c r="CR1464" s="190" t="str">
        <f t="shared" si="1985"/>
        <v>CR$19</v>
      </c>
      <c r="CS1464" s="190" t="str">
        <f t="shared" si="1985"/>
        <v>CS$19</v>
      </c>
      <c r="CT1464" s="190" t="str">
        <f t="shared" si="1985"/>
        <v>CT$19</v>
      </c>
      <c r="CU1464" s="190" t="str">
        <f t="shared" si="1985"/>
        <v>CU$19</v>
      </c>
      <c r="CV1464" s="190" t="str">
        <f t="shared" si="1985"/>
        <v>CV$19</v>
      </c>
      <c r="CW1464" s="190" t="str">
        <f t="shared" si="1985"/>
        <v>CW$19</v>
      </c>
      <c r="CX1464" s="190" t="str">
        <f t="shared" si="1985"/>
        <v>CX$19</v>
      </c>
      <c r="CY1464" s="190" t="str">
        <f t="shared" si="1985"/>
        <v>CY$19</v>
      </c>
      <c r="CZ1464" s="190" t="str">
        <f t="shared" si="1985"/>
        <v>CZ$19</v>
      </c>
      <c r="DA1464" s="190" t="str">
        <f t="shared" si="1985"/>
        <v>DA$19</v>
      </c>
      <c r="DB1464" s="190" t="str">
        <f t="shared" si="1985"/>
        <v>DB$19</v>
      </c>
      <c r="DC1464" s="190" t="str">
        <f t="shared" si="1985"/>
        <v>DC$19</v>
      </c>
      <c r="DD1464" s="190" t="str">
        <f t="shared" si="1985"/>
        <v>DD$19</v>
      </c>
      <c r="DE1464" s="190" t="str">
        <f t="shared" si="1985"/>
        <v>DE$19</v>
      </c>
      <c r="DF1464" s="190" t="str">
        <f t="shared" si="1985"/>
        <v>DF$19</v>
      </c>
      <c r="DG1464" s="190" t="str">
        <f t="shared" si="1985"/>
        <v>DG$19</v>
      </c>
      <c r="DH1464" s="190" t="str">
        <f t="shared" si="1985"/>
        <v>DH$19</v>
      </c>
      <c r="DI1464" s="190" t="str">
        <f t="shared" si="1985"/>
        <v>DI$19</v>
      </c>
      <c r="DJ1464" s="190" t="str">
        <f t="shared" si="1985"/>
        <v>DJ$19</v>
      </c>
      <c r="DK1464" s="190" t="str">
        <f t="shared" si="1985"/>
        <v>DK$19</v>
      </c>
      <c r="DL1464" s="190" t="str">
        <f t="shared" si="1985"/>
        <v>DL$19</v>
      </c>
    </row>
    <row r="1465" spans="1:116" x14ac:dyDescent="0.4">
      <c r="A1465" s="142" t="s">
        <v>218</v>
      </c>
      <c r="B1465" s="338" t="s">
        <v>81</v>
      </c>
      <c r="C1465" s="338"/>
      <c r="D1465" s="337" t="s">
        <v>518</v>
      </c>
      <c r="E1465" s="337" t="str">
        <f t="shared" ref="E1465:E1497" si="1986">ROW()&amp;" "&amp;D1465</f>
        <v>1465 SPLIT-SV-VR</v>
      </c>
      <c r="F1465" t="s">
        <v>513</v>
      </c>
      <c r="G1465" s="143" t="s">
        <v>521</v>
      </c>
      <c r="H1465" s="142"/>
      <c r="I1465" s="144"/>
      <c r="J1465" s="144"/>
      <c r="K1465" s="142"/>
      <c r="L1465" s="142"/>
      <c r="M1465" s="142"/>
      <c r="N1465" s="142"/>
      <c r="O1465" s="142"/>
      <c r="P1465" s="142"/>
      <c r="R1465" s="143"/>
      <c r="S1465" s="168"/>
      <c r="T1465" s="168"/>
      <c r="U1465" s="168"/>
      <c r="V1465" s="168"/>
      <c r="W1465" s="168"/>
      <c r="X1465" s="168"/>
      <c r="Y1465" s="168"/>
      <c r="Z1465" s="168"/>
      <c r="AA1465" s="168"/>
      <c r="AB1465" s="168"/>
      <c r="AC1465" s="168"/>
      <c r="AD1465" s="168"/>
      <c r="AE1465" s="168"/>
      <c r="AF1465" s="168"/>
      <c r="AG1465" s="168"/>
      <c r="AH1465" s="168"/>
      <c r="AI1465" s="168"/>
      <c r="AJ1465" s="168"/>
      <c r="AK1465" s="168"/>
      <c r="AL1465" s="168"/>
      <c r="AM1465" s="168"/>
      <c r="AN1465" s="168"/>
      <c r="AO1465" s="168"/>
      <c r="AP1465" s="168"/>
      <c r="AQ1465" s="168"/>
      <c r="AR1465" s="168"/>
      <c r="AS1465" s="168"/>
      <c r="AT1465" s="168"/>
      <c r="AU1465" s="168"/>
      <c r="AV1465" s="168"/>
      <c r="AW1465" s="168"/>
      <c r="AX1465" s="168"/>
      <c r="AY1465" s="168"/>
      <c r="AZ1465" s="168"/>
      <c r="BA1465" s="168"/>
      <c r="BB1465" s="168"/>
      <c r="BC1465" s="168"/>
      <c r="BD1465" s="168"/>
      <c r="BE1465" s="168"/>
      <c r="BF1465" s="168"/>
      <c r="BG1465" s="168"/>
      <c r="BH1465" s="168"/>
      <c r="BI1465" s="168"/>
      <c r="BJ1465" s="168"/>
      <c r="BK1465" s="168"/>
      <c r="BL1465" s="168"/>
      <c r="BM1465" s="168"/>
      <c r="BN1465" s="168"/>
      <c r="BO1465" s="168"/>
      <c r="BP1465" s="168"/>
      <c r="BQ1465" s="168"/>
      <c r="BR1465" s="168"/>
      <c r="BS1465" s="168"/>
      <c r="BT1465" s="168"/>
      <c r="BU1465" s="168"/>
      <c r="BV1465" s="168"/>
      <c r="BW1465" s="168"/>
      <c r="BX1465" s="168"/>
      <c r="BY1465" s="168"/>
      <c r="BZ1465" s="168"/>
      <c r="CA1465" s="168"/>
      <c r="CB1465" s="168"/>
      <c r="CC1465" s="168"/>
      <c r="CD1465" s="168"/>
      <c r="CE1465" s="168"/>
      <c r="CF1465" s="168"/>
      <c r="CG1465" s="168"/>
      <c r="CH1465" s="168"/>
      <c r="CI1465" s="168"/>
      <c r="CJ1465" s="168"/>
      <c r="CK1465" s="168"/>
      <c r="CL1465" s="168"/>
      <c r="CN1465" s="144"/>
      <c r="CO1465" s="168"/>
      <c r="CP1465" s="168"/>
      <c r="CQ1465" s="168"/>
      <c r="CR1465" s="168"/>
      <c r="CS1465" s="168"/>
      <c r="CT1465" s="168"/>
      <c r="CU1465" s="168"/>
      <c r="CV1465" s="168"/>
      <c r="CW1465" s="168"/>
      <c r="CX1465" s="168"/>
      <c r="CY1465" s="168"/>
      <c r="CZ1465" s="168"/>
      <c r="DA1465" s="168"/>
      <c r="DB1465" s="168"/>
      <c r="DC1465" s="168"/>
      <c r="DD1465" s="168"/>
      <c r="DE1465" s="168"/>
      <c r="DF1465" s="168"/>
      <c r="DG1465" s="168"/>
      <c r="DH1465" s="168"/>
      <c r="DI1465" s="168"/>
      <c r="DJ1465" s="168"/>
      <c r="DK1465" s="168"/>
      <c r="DL1465" s="168"/>
    </row>
    <row r="1466" spans="1:116" x14ac:dyDescent="0.4">
      <c r="A1466" s="12"/>
      <c r="B1466" s="339" t="s">
        <v>332</v>
      </c>
      <c r="C1466" s="339"/>
      <c r="D1466" s="337" t="s">
        <v>518</v>
      </c>
      <c r="E1466" s="337" t="str">
        <f t="shared" si="1986"/>
        <v>1466 SPLIT-SV-VR</v>
      </c>
      <c r="G1466" s="95" t="str">
        <f>G1460</f>
        <v>Primary volume driver</v>
      </c>
      <c r="H1466" s="338" t="s">
        <v>695</v>
      </c>
      <c r="I1466" s="60"/>
      <c r="J1466" s="60"/>
      <c r="K1466" s="12"/>
      <c r="L1466" s="12"/>
      <c r="M1466" s="12"/>
      <c r="N1466" s="12"/>
      <c r="O1466" s="12"/>
      <c r="P1466" s="12"/>
      <c r="R1466" s="13"/>
      <c r="S1466" s="76"/>
      <c r="T1466" s="76"/>
      <c r="U1466" s="76"/>
      <c r="V1466" s="76"/>
      <c r="W1466" s="76"/>
      <c r="X1466" s="76"/>
      <c r="Y1466" s="76"/>
      <c r="Z1466" s="76"/>
      <c r="AA1466" s="76"/>
      <c r="AB1466" s="76"/>
      <c r="AC1466" s="76"/>
      <c r="AD1466" s="76"/>
      <c r="AE1466" s="76"/>
      <c r="AF1466" s="76"/>
      <c r="AG1466" s="76"/>
      <c r="AH1466" s="76"/>
      <c r="AI1466" s="76"/>
      <c r="AJ1466" s="76"/>
      <c r="AK1466" s="76"/>
      <c r="AL1466" s="76"/>
      <c r="AM1466" s="76"/>
      <c r="AN1466" s="76"/>
      <c r="AO1466" s="76"/>
      <c r="AP1466" s="76"/>
      <c r="AQ1466" s="76"/>
      <c r="AR1466" s="76"/>
      <c r="AS1466" s="76"/>
      <c r="AT1466" s="76"/>
      <c r="AU1466" s="76"/>
      <c r="AV1466" s="76"/>
      <c r="AW1466" s="76"/>
      <c r="AX1466" s="76"/>
      <c r="AY1466" s="76"/>
      <c r="AZ1466" s="76"/>
      <c r="BA1466" s="76"/>
      <c r="BB1466" s="76"/>
      <c r="BC1466" s="76"/>
      <c r="BD1466" s="76"/>
      <c r="BE1466" s="76"/>
      <c r="BF1466" s="76"/>
      <c r="BG1466" s="76"/>
      <c r="BH1466" s="76"/>
      <c r="BI1466" s="76"/>
      <c r="BJ1466" s="76"/>
      <c r="BK1466" s="76"/>
      <c r="BL1466" s="76"/>
      <c r="BM1466" s="76"/>
      <c r="BN1466" s="76"/>
      <c r="BO1466" s="76"/>
      <c r="BP1466" s="76"/>
      <c r="BQ1466" s="76"/>
      <c r="BR1466" s="76"/>
      <c r="BS1466" s="76"/>
      <c r="BT1466" s="76"/>
      <c r="BU1466" s="76"/>
      <c r="BV1466" s="76"/>
      <c r="BW1466" s="76"/>
      <c r="BX1466" s="76"/>
      <c r="BY1466" s="76"/>
      <c r="BZ1466" s="76"/>
      <c r="CA1466" s="76"/>
      <c r="CB1466" s="76"/>
      <c r="CC1466" s="76"/>
      <c r="CD1466" s="76"/>
      <c r="CE1466" s="76"/>
      <c r="CF1466" s="76"/>
      <c r="CG1466" s="76"/>
      <c r="CH1466" s="76"/>
      <c r="CI1466" s="76"/>
      <c r="CJ1466" s="76"/>
      <c r="CK1466" s="76"/>
      <c r="CL1466" s="76"/>
      <c r="CN1466" s="60"/>
      <c r="CO1466" s="239"/>
      <c r="CP1466" s="239"/>
      <c r="CQ1466" s="239"/>
      <c r="CR1466" s="239"/>
      <c r="CS1466" s="239"/>
      <c r="CT1466" s="239"/>
      <c r="CU1466" s="239"/>
      <c r="CV1466" s="239"/>
      <c r="CW1466" s="239"/>
      <c r="CX1466" s="239"/>
      <c r="CY1466" s="239"/>
      <c r="CZ1466" s="239"/>
      <c r="DA1466" s="239"/>
      <c r="DB1466" s="239"/>
      <c r="DC1466" s="239"/>
      <c r="DD1466" s="239"/>
      <c r="DE1466" s="239"/>
      <c r="DF1466" s="239"/>
      <c r="DG1466" s="239"/>
      <c r="DH1466" s="239"/>
      <c r="DI1466" s="239"/>
      <c r="DJ1466" s="239"/>
      <c r="DK1466" s="239"/>
      <c r="DL1466" s="239"/>
    </row>
    <row r="1467" spans="1:116" x14ac:dyDescent="0.4">
      <c r="A1467" s="12"/>
      <c r="B1467" s="339"/>
      <c r="C1467" s="339"/>
      <c r="D1467" s="337" t="s">
        <v>518</v>
      </c>
      <c r="E1467" s="337" t="str">
        <f t="shared" ref="E1467:E1483" si="1987">ROW()&amp;" "&amp;D1467</f>
        <v>1467 SPLIT-SV-VR</v>
      </c>
      <c r="G1467" s="95"/>
      <c r="H1467" s="12"/>
      <c r="I1467" s="60"/>
      <c r="J1467" s="60"/>
      <c r="K1467" s="12"/>
      <c r="L1467" s="12"/>
      <c r="M1467" s="12"/>
      <c r="N1467" s="12"/>
      <c r="O1467" s="12"/>
      <c r="P1467" s="12"/>
      <c r="R1467" s="13"/>
      <c r="S1467" s="76"/>
      <c r="T1467" s="76"/>
      <c r="U1467" s="76"/>
      <c r="V1467" s="76"/>
      <c r="W1467" s="76"/>
      <c r="X1467" s="76"/>
      <c r="Y1467" s="76"/>
      <c r="Z1467" s="76"/>
      <c r="AA1467" s="76"/>
      <c r="AB1467" s="76"/>
      <c r="AC1467" s="76"/>
      <c r="AD1467" s="76"/>
      <c r="AE1467" s="76"/>
      <c r="AF1467" s="76"/>
      <c r="AG1467" s="76"/>
      <c r="AH1467" s="76"/>
      <c r="AI1467" s="76"/>
      <c r="AJ1467" s="76"/>
      <c r="AK1467" s="76"/>
      <c r="AL1467" s="76"/>
      <c r="AM1467" s="76"/>
      <c r="AN1467" s="76"/>
      <c r="AO1467" s="76"/>
      <c r="AP1467" s="76"/>
      <c r="AQ1467" s="76"/>
      <c r="AR1467" s="76"/>
      <c r="AS1467" s="76"/>
      <c r="AT1467" s="76"/>
      <c r="AU1467" s="76"/>
      <c r="AV1467" s="76"/>
      <c r="AW1467" s="76"/>
      <c r="AX1467" s="76"/>
      <c r="AY1467" s="76"/>
      <c r="AZ1467" s="76"/>
      <c r="BA1467" s="76"/>
      <c r="BB1467" s="76"/>
      <c r="BC1467" s="76"/>
      <c r="BD1467" s="76"/>
      <c r="BE1467" s="76"/>
      <c r="BF1467" s="76"/>
      <c r="BG1467" s="76"/>
      <c r="BH1467" s="76"/>
      <c r="BI1467" s="76"/>
      <c r="BJ1467" s="76"/>
      <c r="BK1467" s="76"/>
      <c r="BL1467" s="76"/>
      <c r="BM1467" s="76"/>
      <c r="BN1467" s="76"/>
      <c r="BO1467" s="76"/>
      <c r="BP1467" s="76"/>
      <c r="BQ1467" s="76"/>
      <c r="BR1467" s="76"/>
      <c r="BS1467" s="76"/>
      <c r="BT1467" s="76"/>
      <c r="BU1467" s="76"/>
      <c r="BV1467" s="76"/>
      <c r="BW1467" s="76"/>
      <c r="BX1467" s="76"/>
      <c r="BY1467" s="76"/>
      <c r="BZ1467" s="76"/>
      <c r="CA1467" s="76"/>
      <c r="CB1467" s="76"/>
      <c r="CC1467" s="76"/>
      <c r="CD1467" s="76"/>
      <c r="CE1467" s="76"/>
      <c r="CF1467" s="76"/>
      <c r="CG1467" s="76"/>
      <c r="CH1467" s="76"/>
      <c r="CI1467" s="76"/>
      <c r="CJ1467" s="76"/>
      <c r="CK1467" s="76"/>
      <c r="CL1467" s="76"/>
      <c r="CN1467" s="60"/>
      <c r="CO1467" s="239"/>
      <c r="CP1467" s="239"/>
      <c r="CQ1467" s="239"/>
      <c r="CR1467" s="239"/>
      <c r="CS1467" s="239"/>
      <c r="CT1467" s="239"/>
      <c r="CU1467" s="239"/>
      <c r="CV1467" s="239"/>
      <c r="CW1467" s="239"/>
      <c r="CX1467" s="239"/>
      <c r="CY1467" s="239"/>
      <c r="CZ1467" s="239"/>
      <c r="DA1467" s="239"/>
      <c r="DB1467" s="239"/>
      <c r="DC1467" s="239"/>
      <c r="DD1467" s="239"/>
      <c r="DE1467" s="239"/>
      <c r="DF1467" s="239"/>
      <c r="DG1467" s="239"/>
      <c r="DH1467" s="239"/>
      <c r="DI1467" s="239"/>
      <c r="DJ1467" s="239"/>
      <c r="DK1467" s="239"/>
      <c r="DL1467" s="239"/>
    </row>
    <row r="1468" spans="1:116" x14ac:dyDescent="0.4">
      <c r="A1468" s="12"/>
      <c r="B1468" s="339"/>
      <c r="C1468" s="339"/>
      <c r="D1468" s="337" t="s">
        <v>518</v>
      </c>
      <c r="E1468" s="337" t="str">
        <f t="shared" si="1987"/>
        <v>1468 SPLIT-SV-VR</v>
      </c>
      <c r="G1468" s="95" t="str">
        <f>"% of "&amp;G1466&amp;" by product:"</f>
        <v>% of Primary volume driver by product:</v>
      </c>
      <c r="H1468" s="12"/>
      <c r="I1468" s="60"/>
      <c r="J1468" s="60"/>
      <c r="K1468" s="12"/>
      <c r="L1468" s="12"/>
      <c r="M1468" s="12"/>
      <c r="N1468" s="12"/>
      <c r="O1468" s="12"/>
      <c r="P1468" s="12"/>
      <c r="R1468" s="13"/>
      <c r="S1468" s="76"/>
      <c r="T1468" s="76"/>
      <c r="U1468" s="76"/>
      <c r="V1468" s="76"/>
      <c r="W1468" s="76"/>
      <c r="X1468" s="76"/>
      <c r="Y1468" s="76"/>
      <c r="Z1468" s="76"/>
      <c r="AA1468" s="76"/>
      <c r="AB1468" s="76"/>
      <c r="AC1468" s="76"/>
      <c r="AD1468" s="76"/>
      <c r="AE1468" s="76"/>
      <c r="AF1468" s="76"/>
      <c r="AG1468" s="76"/>
      <c r="AH1468" s="76"/>
      <c r="AI1468" s="76"/>
      <c r="AJ1468" s="76"/>
      <c r="AK1468" s="76"/>
      <c r="AL1468" s="76"/>
      <c r="AM1468" s="76"/>
      <c r="AN1468" s="76"/>
      <c r="AO1468" s="76"/>
      <c r="AP1468" s="76"/>
      <c r="AQ1468" s="76"/>
      <c r="AR1468" s="76"/>
      <c r="AS1468" s="76"/>
      <c r="AT1468" s="76"/>
      <c r="AU1468" s="76"/>
      <c r="AV1468" s="76"/>
      <c r="AW1468" s="76"/>
      <c r="AX1468" s="76"/>
      <c r="AY1468" s="76"/>
      <c r="AZ1468" s="76"/>
      <c r="BA1468" s="76"/>
      <c r="BB1468" s="76"/>
      <c r="BC1468" s="76"/>
      <c r="BD1468" s="76"/>
      <c r="BE1468" s="76"/>
      <c r="BF1468" s="76"/>
      <c r="BG1468" s="76"/>
      <c r="BH1468" s="76"/>
      <c r="BI1468" s="76"/>
      <c r="BJ1468" s="76"/>
      <c r="BK1468" s="76"/>
      <c r="BL1468" s="76"/>
      <c r="BM1468" s="76"/>
      <c r="BN1468" s="76"/>
      <c r="BO1468" s="76"/>
      <c r="BP1468" s="76"/>
      <c r="BQ1468" s="76"/>
      <c r="BR1468" s="76"/>
      <c r="BS1468" s="76"/>
      <c r="BT1468" s="76"/>
      <c r="BU1468" s="76"/>
      <c r="BV1468" s="76"/>
      <c r="BW1468" s="76"/>
      <c r="BX1468" s="76"/>
      <c r="BY1468" s="76"/>
      <c r="BZ1468" s="76"/>
      <c r="CA1468" s="76"/>
      <c r="CB1468" s="76"/>
      <c r="CC1468" s="76"/>
      <c r="CD1468" s="76"/>
      <c r="CE1468" s="76"/>
      <c r="CF1468" s="76"/>
      <c r="CG1468" s="76"/>
      <c r="CH1468" s="76"/>
      <c r="CI1468" s="76"/>
      <c r="CJ1468" s="76"/>
      <c r="CK1468" s="76"/>
      <c r="CL1468" s="76"/>
      <c r="CN1468" s="60"/>
      <c r="CO1468" s="239"/>
      <c r="CP1468" s="239"/>
      <c r="CQ1468" s="239"/>
      <c r="CR1468" s="239"/>
      <c r="CS1468" s="239"/>
      <c r="CT1468" s="239"/>
      <c r="CU1468" s="239"/>
      <c r="CV1468" s="239"/>
      <c r="CW1468" s="239"/>
      <c r="CX1468" s="239"/>
      <c r="CY1468" s="239"/>
      <c r="CZ1468" s="239"/>
      <c r="DA1468" s="239"/>
      <c r="DB1468" s="239"/>
      <c r="DC1468" s="239"/>
      <c r="DD1468" s="239"/>
      <c r="DE1468" s="239"/>
      <c r="DF1468" s="239"/>
      <c r="DG1468" s="239"/>
      <c r="DH1468" s="239"/>
      <c r="DI1468" s="239"/>
      <c r="DJ1468" s="239"/>
      <c r="DK1468" s="239"/>
      <c r="DL1468" s="239"/>
    </row>
    <row r="1469" spans="1:116" x14ac:dyDescent="0.4">
      <c r="A1469" s="12"/>
      <c r="B1469" s="339"/>
      <c r="C1469" s="339"/>
      <c r="D1469" s="337" t="s">
        <v>518</v>
      </c>
      <c r="E1469" s="337" t="str">
        <f t="shared" si="1987"/>
        <v>1469 SPLIT-SV-VR</v>
      </c>
      <c r="G1469" s="242" t="s">
        <v>519</v>
      </c>
      <c r="H1469" s="12"/>
      <c r="I1469" s="60"/>
      <c r="J1469" s="60"/>
      <c r="K1469" s="21">
        <v>0.5</v>
      </c>
      <c r="L1469" s="21">
        <v>0.5</v>
      </c>
      <c r="M1469" s="21">
        <v>0.5</v>
      </c>
      <c r="N1469" s="21">
        <v>0.5</v>
      </c>
      <c r="O1469" s="21">
        <v>0.5</v>
      </c>
      <c r="P1469" s="21">
        <v>0.5</v>
      </c>
      <c r="R1469" s="67"/>
      <c r="S1469" s="150" cm="1">
        <f t="array" ref="S1469">INDEX($K:$P,ROW(),MATCH(S$3,$K$2:$P$2,0))</f>
        <v>0.5</v>
      </c>
      <c r="T1469" s="150" cm="1">
        <f t="array" ref="T1469">INDEX($K:$P,ROW(),MATCH(T$3,$K$2:$P$2,0))</f>
        <v>0.5</v>
      </c>
      <c r="U1469" s="150" cm="1">
        <f t="array" ref="U1469">INDEX($K:$P,ROW(),MATCH(U$3,$K$2:$P$2,0))</f>
        <v>0.5</v>
      </c>
      <c r="V1469" s="150" cm="1">
        <f t="array" ref="V1469">INDEX($K:$P,ROW(),MATCH(V$3,$K$2:$P$2,0))</f>
        <v>0.5</v>
      </c>
      <c r="W1469" s="150" cm="1">
        <f t="array" ref="W1469">INDEX($K:$P,ROW(),MATCH(W$3,$K$2:$P$2,0))</f>
        <v>0.5</v>
      </c>
      <c r="X1469" s="150" cm="1">
        <f t="array" ref="X1469">INDEX($K:$P,ROW(),MATCH(X$3,$K$2:$P$2,0))</f>
        <v>0.5</v>
      </c>
      <c r="Y1469" s="150" cm="1">
        <f t="array" ref="Y1469">INDEX($K:$P,ROW(),MATCH(Y$3,$K$2:$P$2,0))</f>
        <v>0.5</v>
      </c>
      <c r="Z1469" s="150" cm="1">
        <f t="array" ref="Z1469">INDEX($K:$P,ROW(),MATCH(Z$3,$K$2:$P$2,0))</f>
        <v>0.5</v>
      </c>
      <c r="AA1469" s="150" cm="1">
        <f t="array" ref="AA1469">INDEX($K:$P,ROW(),MATCH(AA$3,$K$2:$P$2,0))</f>
        <v>0.5</v>
      </c>
      <c r="AB1469" s="150" cm="1">
        <f t="array" ref="AB1469">INDEX($K:$P,ROW(),MATCH(AB$3,$K$2:$P$2,0))</f>
        <v>0.5</v>
      </c>
      <c r="AC1469" s="150" cm="1">
        <f t="array" ref="AC1469">INDEX($K:$P,ROW(),MATCH(AC$3,$K$2:$P$2,0))</f>
        <v>0.5</v>
      </c>
      <c r="AD1469" s="150" cm="1">
        <f t="array" ref="AD1469">INDEX($K:$P,ROW(),MATCH(AD$3,$K$2:$P$2,0))</f>
        <v>0.5</v>
      </c>
      <c r="AE1469" s="150" cm="1">
        <f t="array" ref="AE1469">INDEX($K:$P,ROW(),MATCH(AE$3,$K$2:$P$2,0))</f>
        <v>0.5</v>
      </c>
      <c r="AF1469" s="150" cm="1">
        <f t="array" ref="AF1469">INDEX($K:$P,ROW(),MATCH(AF$3,$K$2:$P$2,0))</f>
        <v>0.5</v>
      </c>
      <c r="AG1469" s="150" cm="1">
        <f t="array" ref="AG1469">INDEX($K:$P,ROW(),MATCH(AG$3,$K$2:$P$2,0))</f>
        <v>0.5</v>
      </c>
      <c r="AH1469" s="150" cm="1">
        <f t="array" ref="AH1469">INDEX($K:$P,ROW(),MATCH(AH$3,$K$2:$P$2,0))</f>
        <v>0.5</v>
      </c>
      <c r="AI1469" s="150" cm="1">
        <f t="array" ref="AI1469">INDEX($K:$P,ROW(),MATCH(AI$3,$K$2:$P$2,0))</f>
        <v>0.5</v>
      </c>
      <c r="AJ1469" s="150" cm="1">
        <f t="array" ref="AJ1469">INDEX($K:$P,ROW(),MATCH(AJ$3,$K$2:$P$2,0))</f>
        <v>0.5</v>
      </c>
      <c r="AK1469" s="150" cm="1">
        <f t="array" ref="AK1469">INDEX($K:$P,ROW(),MATCH(AK$3,$K$2:$P$2,0))</f>
        <v>0.5</v>
      </c>
      <c r="AL1469" s="150" cm="1">
        <f t="array" ref="AL1469">INDEX($K:$P,ROW(),MATCH(AL$3,$K$2:$P$2,0))</f>
        <v>0.5</v>
      </c>
      <c r="AM1469" s="150" cm="1">
        <f t="array" ref="AM1469">INDEX($K:$P,ROW(),MATCH(AM$3,$K$2:$P$2,0))</f>
        <v>0.5</v>
      </c>
      <c r="AN1469" s="150" cm="1">
        <f t="array" ref="AN1469">INDEX($K:$P,ROW(),MATCH(AN$3,$K$2:$P$2,0))</f>
        <v>0.5</v>
      </c>
      <c r="AO1469" s="150" cm="1">
        <f t="array" ref="AO1469">INDEX($K:$P,ROW(),MATCH(AO$3,$K$2:$P$2,0))</f>
        <v>0.5</v>
      </c>
      <c r="AP1469" s="150" cm="1">
        <f t="array" ref="AP1469">INDEX($K:$P,ROW(),MATCH(AP$3,$K$2:$P$2,0))</f>
        <v>0.5</v>
      </c>
      <c r="AQ1469" s="150" cm="1">
        <f t="array" ref="AQ1469">INDEX($K:$P,ROW(),MATCH(AQ$3,$K$2:$P$2,0))</f>
        <v>0.5</v>
      </c>
      <c r="AR1469" s="150" cm="1">
        <f t="array" ref="AR1469">INDEX($K:$P,ROW(),MATCH(AR$3,$K$2:$P$2,0))</f>
        <v>0.5</v>
      </c>
      <c r="AS1469" s="150" cm="1">
        <f t="array" ref="AS1469">INDEX($K:$P,ROW(),MATCH(AS$3,$K$2:$P$2,0))</f>
        <v>0.5</v>
      </c>
      <c r="AT1469" s="150" cm="1">
        <f t="array" ref="AT1469">INDEX($K:$P,ROW(),MATCH(AT$3,$K$2:$P$2,0))</f>
        <v>0.5</v>
      </c>
      <c r="AU1469" s="150" cm="1">
        <f t="array" ref="AU1469">INDEX($K:$P,ROW(),MATCH(AU$3,$K$2:$P$2,0))</f>
        <v>0.5</v>
      </c>
      <c r="AV1469" s="150" cm="1">
        <f t="array" ref="AV1469">INDEX($K:$P,ROW(),MATCH(AV$3,$K$2:$P$2,0))</f>
        <v>0.5</v>
      </c>
      <c r="AW1469" s="150" cm="1">
        <f t="array" ref="AW1469">INDEX($K:$P,ROW(),MATCH(AW$3,$K$2:$P$2,0))</f>
        <v>0.5</v>
      </c>
      <c r="AX1469" s="150" cm="1">
        <f t="array" ref="AX1469">INDEX($K:$P,ROW(),MATCH(AX$3,$K$2:$P$2,0))</f>
        <v>0.5</v>
      </c>
      <c r="AY1469" s="150" cm="1">
        <f t="array" ref="AY1469">INDEX($K:$P,ROW(),MATCH(AY$3,$K$2:$P$2,0))</f>
        <v>0.5</v>
      </c>
      <c r="AZ1469" s="150" cm="1">
        <f t="array" ref="AZ1469">INDEX($K:$P,ROW(),MATCH(AZ$3,$K$2:$P$2,0))</f>
        <v>0.5</v>
      </c>
      <c r="BA1469" s="150" cm="1">
        <f t="array" ref="BA1469">INDEX($K:$P,ROW(),MATCH(BA$3,$K$2:$P$2,0))</f>
        <v>0.5</v>
      </c>
      <c r="BB1469" s="150" cm="1">
        <f t="array" ref="BB1469">INDEX($K:$P,ROW(),MATCH(BB$3,$K$2:$P$2,0))</f>
        <v>0.5</v>
      </c>
      <c r="BC1469" s="150" cm="1">
        <f t="array" ref="BC1469">INDEX($K:$P,ROW(),MATCH(BC$3,$K$2:$P$2,0))</f>
        <v>0.5</v>
      </c>
      <c r="BD1469" s="150" cm="1">
        <f t="array" ref="BD1469">INDEX($K:$P,ROW(),MATCH(BD$3,$K$2:$P$2,0))</f>
        <v>0.5</v>
      </c>
      <c r="BE1469" s="150" cm="1">
        <f t="array" ref="BE1469">INDEX($K:$P,ROW(),MATCH(BE$3,$K$2:$P$2,0))</f>
        <v>0.5</v>
      </c>
      <c r="BF1469" s="150" cm="1">
        <f t="array" ref="BF1469">INDEX($K:$P,ROW(),MATCH(BF$3,$K$2:$P$2,0))</f>
        <v>0.5</v>
      </c>
      <c r="BG1469" s="150" cm="1">
        <f t="array" ref="BG1469">INDEX($K:$P,ROW(),MATCH(BG$3,$K$2:$P$2,0))</f>
        <v>0.5</v>
      </c>
      <c r="BH1469" s="150" cm="1">
        <f t="array" ref="BH1469">INDEX($K:$P,ROW(),MATCH(BH$3,$K$2:$P$2,0))</f>
        <v>0.5</v>
      </c>
      <c r="BI1469" s="150" cm="1">
        <f t="array" ref="BI1469">INDEX($K:$P,ROW(),MATCH(BI$3,$K$2:$P$2,0))</f>
        <v>0.5</v>
      </c>
      <c r="BJ1469" s="150" cm="1">
        <f t="array" ref="BJ1469">INDEX($K:$P,ROW(),MATCH(BJ$3,$K$2:$P$2,0))</f>
        <v>0.5</v>
      </c>
      <c r="BK1469" s="150" cm="1">
        <f t="array" ref="BK1469">INDEX($K:$P,ROW(),MATCH(BK$3,$K$2:$P$2,0))</f>
        <v>0.5</v>
      </c>
      <c r="BL1469" s="150" cm="1">
        <f t="array" ref="BL1469">INDEX($K:$P,ROW(),MATCH(BL$3,$K$2:$P$2,0))</f>
        <v>0.5</v>
      </c>
      <c r="BM1469" s="150" cm="1">
        <f t="array" ref="BM1469">INDEX($K:$P,ROW(),MATCH(BM$3,$K$2:$P$2,0))</f>
        <v>0.5</v>
      </c>
      <c r="BN1469" s="150" cm="1">
        <f t="array" ref="BN1469">INDEX($K:$P,ROW(),MATCH(BN$3,$K$2:$P$2,0))</f>
        <v>0.5</v>
      </c>
      <c r="BO1469" s="150" cm="1">
        <f t="array" ref="BO1469">INDEX($K:$P,ROW(),MATCH(BO$3,$K$2:$P$2,0))</f>
        <v>0.5</v>
      </c>
      <c r="BP1469" s="150" cm="1">
        <f t="array" ref="BP1469">INDEX($K:$P,ROW(),MATCH(BP$3,$K$2:$P$2,0))</f>
        <v>0.5</v>
      </c>
      <c r="BQ1469" s="150" cm="1">
        <f t="array" ref="BQ1469">INDEX($K:$P,ROW(),MATCH(BQ$3,$K$2:$P$2,0))</f>
        <v>0.5</v>
      </c>
      <c r="BR1469" s="150" cm="1">
        <f t="array" ref="BR1469">INDEX($K:$P,ROW(),MATCH(BR$3,$K$2:$P$2,0))</f>
        <v>0.5</v>
      </c>
      <c r="BS1469" s="150" cm="1">
        <f t="array" ref="BS1469">INDEX($K:$P,ROW(),MATCH(BS$3,$K$2:$P$2,0))</f>
        <v>0.5</v>
      </c>
      <c r="BT1469" s="150" cm="1">
        <f t="array" ref="BT1469">INDEX($K:$P,ROW(),MATCH(BT$3,$K$2:$P$2,0))</f>
        <v>0.5</v>
      </c>
      <c r="BU1469" s="150" cm="1">
        <f t="array" ref="BU1469">INDEX($K:$P,ROW(),MATCH(BU$3,$K$2:$P$2,0))</f>
        <v>0.5</v>
      </c>
      <c r="BV1469" s="150" cm="1">
        <f t="array" ref="BV1469">INDEX($K:$P,ROW(),MATCH(BV$3,$K$2:$P$2,0))</f>
        <v>0.5</v>
      </c>
      <c r="BW1469" s="150" cm="1">
        <f t="array" ref="BW1469">INDEX($K:$P,ROW(),MATCH(BW$3,$K$2:$P$2,0))</f>
        <v>0.5</v>
      </c>
      <c r="BX1469" s="150" cm="1">
        <f t="array" ref="BX1469">INDEX($K:$P,ROW(),MATCH(BX$3,$K$2:$P$2,0))</f>
        <v>0.5</v>
      </c>
      <c r="BY1469" s="150" cm="1">
        <f t="array" ref="BY1469">INDEX($K:$P,ROW(),MATCH(BY$3,$K$2:$P$2,0))</f>
        <v>0.5</v>
      </c>
      <c r="BZ1469" s="150" cm="1">
        <f t="array" ref="BZ1469">INDEX($K:$P,ROW(),MATCH(BZ$3,$K$2:$P$2,0))</f>
        <v>0.5</v>
      </c>
      <c r="CA1469" s="150" cm="1">
        <f t="array" ref="CA1469">INDEX($K:$P,ROW(),MATCH(CA$3,$K$2:$P$2,0))</f>
        <v>0.5</v>
      </c>
      <c r="CB1469" s="150" cm="1">
        <f t="array" ref="CB1469">INDEX($K:$P,ROW(),MATCH(CB$3,$K$2:$P$2,0))</f>
        <v>0.5</v>
      </c>
      <c r="CC1469" s="150" cm="1">
        <f t="array" ref="CC1469">INDEX($K:$P,ROW(),MATCH(CC$3,$K$2:$P$2,0))</f>
        <v>0.5</v>
      </c>
      <c r="CD1469" s="150" cm="1">
        <f t="array" ref="CD1469">INDEX($K:$P,ROW(),MATCH(CD$3,$K$2:$P$2,0))</f>
        <v>0.5</v>
      </c>
      <c r="CE1469" s="150" cm="1">
        <f t="array" ref="CE1469">INDEX($K:$P,ROW(),MATCH(CE$3,$K$2:$P$2,0))</f>
        <v>0.5</v>
      </c>
      <c r="CF1469" s="150" cm="1">
        <f t="array" ref="CF1469">INDEX($K:$P,ROW(),MATCH(CF$3,$K$2:$P$2,0))</f>
        <v>0.5</v>
      </c>
      <c r="CG1469" s="150" cm="1">
        <f t="array" ref="CG1469">INDEX($K:$P,ROW(),MATCH(CG$3,$K$2:$P$2,0))</f>
        <v>0.5</v>
      </c>
      <c r="CH1469" s="150" cm="1">
        <f t="array" ref="CH1469">INDEX($K:$P,ROW(),MATCH(CH$3,$K$2:$P$2,0))</f>
        <v>0.5</v>
      </c>
      <c r="CI1469" s="150" cm="1">
        <f t="array" ref="CI1469">INDEX($K:$P,ROW(),MATCH(CI$3,$K$2:$P$2,0))</f>
        <v>0.5</v>
      </c>
      <c r="CJ1469" s="150" cm="1">
        <f t="array" ref="CJ1469">INDEX($K:$P,ROW(),MATCH(CJ$3,$K$2:$P$2,0))</f>
        <v>0.5</v>
      </c>
      <c r="CK1469" s="150" cm="1">
        <f t="array" ref="CK1469">INDEX($K:$P,ROW(),MATCH(CK$3,$K$2:$P$2,0))</f>
        <v>0.5</v>
      </c>
      <c r="CL1469" s="150" cm="1">
        <f t="array" ref="CL1469">INDEX($K:$P,ROW(),MATCH(CL$3,$K$2:$P$2,0))</f>
        <v>0.5</v>
      </c>
      <c r="CN1469" s="150"/>
      <c r="CO1469" s="150" t="e" cm="1">
        <f t="array" ref="CO1469">INDEX($K:$P,ROW(),MATCH(CO$3,$K$2:$P$2,0))</f>
        <v>#N/A</v>
      </c>
      <c r="CP1469" s="150" t="e" cm="1">
        <f t="array" ref="CP1469">INDEX($K:$P,ROW(),MATCH(CP$3,$K$2:$P$2,0))</f>
        <v>#N/A</v>
      </c>
      <c r="CQ1469" s="150" t="e" cm="1">
        <f t="array" ref="CQ1469">INDEX($K:$P,ROW(),MATCH(CQ$3,$K$2:$P$2,0))</f>
        <v>#N/A</v>
      </c>
      <c r="CR1469" s="150" t="e" cm="1">
        <f t="array" ref="CR1469">INDEX($K:$P,ROW(),MATCH(CR$3,$K$2:$P$2,0))</f>
        <v>#N/A</v>
      </c>
      <c r="CS1469" s="150" t="e" cm="1">
        <f t="array" ref="CS1469">INDEX($K:$P,ROW(),MATCH(CS$3,$K$2:$P$2,0))</f>
        <v>#N/A</v>
      </c>
      <c r="CT1469" s="150" t="e" cm="1">
        <f t="array" ref="CT1469">INDEX($K:$P,ROW(),MATCH(CT$3,$K$2:$P$2,0))</f>
        <v>#N/A</v>
      </c>
      <c r="CU1469" s="150" t="e" cm="1">
        <f t="array" ref="CU1469">INDEX($K:$P,ROW(),MATCH(CU$3,$K$2:$P$2,0))</f>
        <v>#N/A</v>
      </c>
      <c r="CV1469" s="150" t="e" cm="1">
        <f t="array" ref="CV1469">INDEX($K:$P,ROW(),MATCH(CV$3,$K$2:$P$2,0))</f>
        <v>#N/A</v>
      </c>
      <c r="CW1469" s="150" t="e" cm="1">
        <f t="array" ref="CW1469">INDEX($K:$P,ROW(),MATCH(CW$3,$K$2:$P$2,0))</f>
        <v>#N/A</v>
      </c>
      <c r="CX1469" s="150" t="e" cm="1">
        <f t="array" ref="CX1469">INDEX($K:$P,ROW(),MATCH(CX$3,$K$2:$P$2,0))</f>
        <v>#N/A</v>
      </c>
      <c r="CY1469" s="150" t="e" cm="1">
        <f t="array" ref="CY1469">INDEX($K:$P,ROW(),MATCH(CY$3,$K$2:$P$2,0))</f>
        <v>#N/A</v>
      </c>
      <c r="CZ1469" s="150" t="e" cm="1">
        <f t="array" ref="CZ1469">INDEX($K:$P,ROW(),MATCH(CZ$3,$K$2:$P$2,0))</f>
        <v>#N/A</v>
      </c>
      <c r="DA1469" s="150" t="e" cm="1">
        <f t="array" ref="DA1469">INDEX($K:$P,ROW(),MATCH(DA$3,$K$2:$P$2,0))</f>
        <v>#N/A</v>
      </c>
      <c r="DB1469" s="150" t="e" cm="1">
        <f t="array" ref="DB1469">INDEX($K:$P,ROW(),MATCH(DB$3,$K$2:$P$2,0))</f>
        <v>#N/A</v>
      </c>
      <c r="DC1469" s="150" t="e" cm="1">
        <f t="array" ref="DC1469">INDEX($K:$P,ROW(),MATCH(DC$3,$K$2:$P$2,0))</f>
        <v>#N/A</v>
      </c>
      <c r="DD1469" s="150" t="e" cm="1">
        <f t="array" ref="DD1469">INDEX($K:$P,ROW(),MATCH(DD$3,$K$2:$P$2,0))</f>
        <v>#N/A</v>
      </c>
      <c r="DE1469" s="150" t="e" cm="1">
        <f t="array" ref="DE1469">INDEX($K:$P,ROW(),MATCH(DE$3,$K$2:$P$2,0))</f>
        <v>#N/A</v>
      </c>
      <c r="DF1469" s="150" t="e" cm="1">
        <f t="array" ref="DF1469">INDEX($K:$P,ROW(),MATCH(DF$3,$K$2:$P$2,0))</f>
        <v>#N/A</v>
      </c>
      <c r="DG1469" s="150" t="e" cm="1">
        <f t="array" ref="DG1469">INDEX($K:$P,ROW(),MATCH(DG$3,$K$2:$P$2,0))</f>
        <v>#N/A</v>
      </c>
      <c r="DH1469" s="150" t="e" cm="1">
        <f t="array" ref="DH1469">INDEX($K:$P,ROW(),MATCH(DH$3,$K$2:$P$2,0))</f>
        <v>#N/A</v>
      </c>
      <c r="DI1469" s="150" t="e" cm="1">
        <f t="array" ref="DI1469">INDEX($K:$P,ROW(),MATCH(DI$3,$K$2:$P$2,0))</f>
        <v>#N/A</v>
      </c>
      <c r="DJ1469" s="150" t="e" cm="1">
        <f t="array" ref="DJ1469">INDEX($K:$P,ROW(),MATCH(DJ$3,$K$2:$P$2,0))</f>
        <v>#N/A</v>
      </c>
      <c r="DK1469" s="150" t="e" cm="1">
        <f t="array" ref="DK1469">INDEX($K:$P,ROW(),MATCH(DK$3,$K$2:$P$2,0))</f>
        <v>#N/A</v>
      </c>
      <c r="DL1469" s="150" t="e" cm="1">
        <f t="array" ref="DL1469">INDEX($K:$P,ROW(),MATCH(DL$3,$K$2:$P$2,0))</f>
        <v>#N/A</v>
      </c>
    </row>
    <row r="1470" spans="1:116" x14ac:dyDescent="0.4">
      <c r="A1470" s="12"/>
      <c r="B1470" s="339"/>
      <c r="C1470" s="339"/>
      <c r="D1470" s="337" t="s">
        <v>518</v>
      </c>
      <c r="E1470" s="337" t="str">
        <f t="shared" si="1987"/>
        <v>1470 SPLIT-SV-VR</v>
      </c>
      <c r="G1470" s="242" t="s">
        <v>520</v>
      </c>
      <c r="H1470" s="12"/>
      <c r="I1470" s="60"/>
      <c r="J1470" s="60"/>
      <c r="K1470" s="21">
        <f>1-K1469</f>
        <v>0.5</v>
      </c>
      <c r="L1470" s="21">
        <f t="shared" ref="L1470:P1470" si="1988">1-L1469</f>
        <v>0.5</v>
      </c>
      <c r="M1470" s="21">
        <f t="shared" si="1988"/>
        <v>0.5</v>
      </c>
      <c r="N1470" s="21">
        <f t="shared" si="1988"/>
        <v>0.5</v>
      </c>
      <c r="O1470" s="21">
        <f t="shared" si="1988"/>
        <v>0.5</v>
      </c>
      <c r="P1470" s="21">
        <f t="shared" si="1988"/>
        <v>0.5</v>
      </c>
      <c r="R1470" s="67"/>
      <c r="S1470" s="150" cm="1">
        <f t="array" ref="S1470">INDEX($K:$P,ROW(),MATCH(S$3,$K$2:$P$2,0))</f>
        <v>0.5</v>
      </c>
      <c r="T1470" s="150" cm="1">
        <f t="array" ref="T1470">INDEX($K:$P,ROW(),MATCH(T$3,$K$2:$P$2,0))</f>
        <v>0.5</v>
      </c>
      <c r="U1470" s="150" cm="1">
        <f t="array" ref="U1470">INDEX($K:$P,ROW(),MATCH(U$3,$K$2:$P$2,0))</f>
        <v>0.5</v>
      </c>
      <c r="V1470" s="150" cm="1">
        <f t="array" ref="V1470">INDEX($K:$P,ROW(),MATCH(V$3,$K$2:$P$2,0))</f>
        <v>0.5</v>
      </c>
      <c r="W1470" s="150" cm="1">
        <f t="array" ref="W1470">INDEX($K:$P,ROW(),MATCH(W$3,$K$2:$P$2,0))</f>
        <v>0.5</v>
      </c>
      <c r="X1470" s="150" cm="1">
        <f t="array" ref="X1470">INDEX($K:$P,ROW(),MATCH(X$3,$K$2:$P$2,0))</f>
        <v>0.5</v>
      </c>
      <c r="Y1470" s="150" cm="1">
        <f t="array" ref="Y1470">INDEX($K:$P,ROW(),MATCH(Y$3,$K$2:$P$2,0))</f>
        <v>0.5</v>
      </c>
      <c r="Z1470" s="150" cm="1">
        <f t="array" ref="Z1470">INDEX($K:$P,ROW(),MATCH(Z$3,$K$2:$P$2,0))</f>
        <v>0.5</v>
      </c>
      <c r="AA1470" s="150" cm="1">
        <f t="array" ref="AA1470">INDEX($K:$P,ROW(),MATCH(AA$3,$K$2:$P$2,0))</f>
        <v>0.5</v>
      </c>
      <c r="AB1470" s="150" cm="1">
        <f t="array" ref="AB1470">INDEX($K:$P,ROW(),MATCH(AB$3,$K$2:$P$2,0))</f>
        <v>0.5</v>
      </c>
      <c r="AC1470" s="150" cm="1">
        <f t="array" ref="AC1470">INDEX($K:$P,ROW(),MATCH(AC$3,$K$2:$P$2,0))</f>
        <v>0.5</v>
      </c>
      <c r="AD1470" s="150" cm="1">
        <f t="array" ref="AD1470">INDEX($K:$P,ROW(),MATCH(AD$3,$K$2:$P$2,0))</f>
        <v>0.5</v>
      </c>
      <c r="AE1470" s="150" cm="1">
        <f t="array" ref="AE1470">INDEX($K:$P,ROW(),MATCH(AE$3,$K$2:$P$2,0))</f>
        <v>0.5</v>
      </c>
      <c r="AF1470" s="150" cm="1">
        <f t="array" ref="AF1470">INDEX($K:$P,ROW(),MATCH(AF$3,$K$2:$P$2,0))</f>
        <v>0.5</v>
      </c>
      <c r="AG1470" s="150" cm="1">
        <f t="array" ref="AG1470">INDEX($K:$P,ROW(),MATCH(AG$3,$K$2:$P$2,0))</f>
        <v>0.5</v>
      </c>
      <c r="AH1470" s="150" cm="1">
        <f t="array" ref="AH1470">INDEX($K:$P,ROW(),MATCH(AH$3,$K$2:$P$2,0))</f>
        <v>0.5</v>
      </c>
      <c r="AI1470" s="150" cm="1">
        <f t="array" ref="AI1470">INDEX($K:$P,ROW(),MATCH(AI$3,$K$2:$P$2,0))</f>
        <v>0.5</v>
      </c>
      <c r="AJ1470" s="150" cm="1">
        <f t="array" ref="AJ1470">INDEX($K:$P,ROW(),MATCH(AJ$3,$K$2:$P$2,0))</f>
        <v>0.5</v>
      </c>
      <c r="AK1470" s="150" cm="1">
        <f t="array" ref="AK1470">INDEX($K:$P,ROW(),MATCH(AK$3,$K$2:$P$2,0))</f>
        <v>0.5</v>
      </c>
      <c r="AL1470" s="150" cm="1">
        <f t="array" ref="AL1470">INDEX($K:$P,ROW(),MATCH(AL$3,$K$2:$P$2,0))</f>
        <v>0.5</v>
      </c>
      <c r="AM1470" s="150" cm="1">
        <f t="array" ref="AM1470">INDEX($K:$P,ROW(),MATCH(AM$3,$K$2:$P$2,0))</f>
        <v>0.5</v>
      </c>
      <c r="AN1470" s="150" cm="1">
        <f t="array" ref="AN1470">INDEX($K:$P,ROW(),MATCH(AN$3,$K$2:$P$2,0))</f>
        <v>0.5</v>
      </c>
      <c r="AO1470" s="150" cm="1">
        <f t="array" ref="AO1470">INDEX($K:$P,ROW(),MATCH(AO$3,$K$2:$P$2,0))</f>
        <v>0.5</v>
      </c>
      <c r="AP1470" s="150" cm="1">
        <f t="array" ref="AP1470">INDEX($K:$P,ROW(),MATCH(AP$3,$K$2:$P$2,0))</f>
        <v>0.5</v>
      </c>
      <c r="AQ1470" s="150" cm="1">
        <f t="array" ref="AQ1470">INDEX($K:$P,ROW(),MATCH(AQ$3,$K$2:$P$2,0))</f>
        <v>0.5</v>
      </c>
      <c r="AR1470" s="150" cm="1">
        <f t="array" ref="AR1470">INDEX($K:$P,ROW(),MATCH(AR$3,$K$2:$P$2,0))</f>
        <v>0.5</v>
      </c>
      <c r="AS1470" s="150" cm="1">
        <f t="array" ref="AS1470">INDEX($K:$P,ROW(),MATCH(AS$3,$K$2:$P$2,0))</f>
        <v>0.5</v>
      </c>
      <c r="AT1470" s="150" cm="1">
        <f t="array" ref="AT1470">INDEX($K:$P,ROW(),MATCH(AT$3,$K$2:$P$2,0))</f>
        <v>0.5</v>
      </c>
      <c r="AU1470" s="150" cm="1">
        <f t="array" ref="AU1470">INDEX($K:$P,ROW(),MATCH(AU$3,$K$2:$P$2,0))</f>
        <v>0.5</v>
      </c>
      <c r="AV1470" s="150" cm="1">
        <f t="array" ref="AV1470">INDEX($K:$P,ROW(),MATCH(AV$3,$K$2:$P$2,0))</f>
        <v>0.5</v>
      </c>
      <c r="AW1470" s="150" cm="1">
        <f t="array" ref="AW1470">INDEX($K:$P,ROW(),MATCH(AW$3,$K$2:$P$2,0))</f>
        <v>0.5</v>
      </c>
      <c r="AX1470" s="150" cm="1">
        <f t="array" ref="AX1470">INDEX($K:$P,ROW(),MATCH(AX$3,$K$2:$P$2,0))</f>
        <v>0.5</v>
      </c>
      <c r="AY1470" s="150" cm="1">
        <f t="array" ref="AY1470">INDEX($K:$P,ROW(),MATCH(AY$3,$K$2:$P$2,0))</f>
        <v>0.5</v>
      </c>
      <c r="AZ1470" s="150" cm="1">
        <f t="array" ref="AZ1470">INDEX($K:$P,ROW(),MATCH(AZ$3,$K$2:$P$2,0))</f>
        <v>0.5</v>
      </c>
      <c r="BA1470" s="150" cm="1">
        <f t="array" ref="BA1470">INDEX($K:$P,ROW(),MATCH(BA$3,$K$2:$P$2,0))</f>
        <v>0.5</v>
      </c>
      <c r="BB1470" s="150" cm="1">
        <f t="array" ref="BB1470">INDEX($K:$P,ROW(),MATCH(BB$3,$K$2:$P$2,0))</f>
        <v>0.5</v>
      </c>
      <c r="BC1470" s="150" cm="1">
        <f t="array" ref="BC1470">INDEX($K:$P,ROW(),MATCH(BC$3,$K$2:$P$2,0))</f>
        <v>0.5</v>
      </c>
      <c r="BD1470" s="150" cm="1">
        <f t="array" ref="BD1470">INDEX($K:$P,ROW(),MATCH(BD$3,$K$2:$P$2,0))</f>
        <v>0.5</v>
      </c>
      <c r="BE1470" s="150" cm="1">
        <f t="array" ref="BE1470">INDEX($K:$P,ROW(),MATCH(BE$3,$K$2:$P$2,0))</f>
        <v>0.5</v>
      </c>
      <c r="BF1470" s="150" cm="1">
        <f t="array" ref="BF1470">INDEX($K:$P,ROW(),MATCH(BF$3,$K$2:$P$2,0))</f>
        <v>0.5</v>
      </c>
      <c r="BG1470" s="150" cm="1">
        <f t="array" ref="BG1470">INDEX($K:$P,ROW(),MATCH(BG$3,$K$2:$P$2,0))</f>
        <v>0.5</v>
      </c>
      <c r="BH1470" s="150" cm="1">
        <f t="array" ref="BH1470">INDEX($K:$P,ROW(),MATCH(BH$3,$K$2:$P$2,0))</f>
        <v>0.5</v>
      </c>
      <c r="BI1470" s="150" cm="1">
        <f t="array" ref="BI1470">INDEX($K:$P,ROW(),MATCH(BI$3,$K$2:$P$2,0))</f>
        <v>0.5</v>
      </c>
      <c r="BJ1470" s="150" cm="1">
        <f t="array" ref="BJ1470">INDEX($K:$P,ROW(),MATCH(BJ$3,$K$2:$P$2,0))</f>
        <v>0.5</v>
      </c>
      <c r="BK1470" s="150" cm="1">
        <f t="array" ref="BK1470">INDEX($K:$P,ROW(),MATCH(BK$3,$K$2:$P$2,0))</f>
        <v>0.5</v>
      </c>
      <c r="BL1470" s="150" cm="1">
        <f t="array" ref="BL1470">INDEX($K:$P,ROW(),MATCH(BL$3,$K$2:$P$2,0))</f>
        <v>0.5</v>
      </c>
      <c r="BM1470" s="150" cm="1">
        <f t="array" ref="BM1470">INDEX($K:$P,ROW(),MATCH(BM$3,$K$2:$P$2,0))</f>
        <v>0.5</v>
      </c>
      <c r="BN1470" s="150" cm="1">
        <f t="array" ref="BN1470">INDEX($K:$P,ROW(),MATCH(BN$3,$K$2:$P$2,0))</f>
        <v>0.5</v>
      </c>
      <c r="BO1470" s="150" cm="1">
        <f t="array" ref="BO1470">INDEX($K:$P,ROW(),MATCH(BO$3,$K$2:$P$2,0))</f>
        <v>0.5</v>
      </c>
      <c r="BP1470" s="150" cm="1">
        <f t="array" ref="BP1470">INDEX($K:$P,ROW(),MATCH(BP$3,$K$2:$P$2,0))</f>
        <v>0.5</v>
      </c>
      <c r="BQ1470" s="150" cm="1">
        <f t="array" ref="BQ1470">INDEX($K:$P,ROW(),MATCH(BQ$3,$K$2:$P$2,0))</f>
        <v>0.5</v>
      </c>
      <c r="BR1470" s="150" cm="1">
        <f t="array" ref="BR1470">INDEX($K:$P,ROW(),MATCH(BR$3,$K$2:$P$2,0))</f>
        <v>0.5</v>
      </c>
      <c r="BS1470" s="150" cm="1">
        <f t="array" ref="BS1470">INDEX($K:$P,ROW(),MATCH(BS$3,$K$2:$P$2,0))</f>
        <v>0.5</v>
      </c>
      <c r="BT1470" s="150" cm="1">
        <f t="array" ref="BT1470">INDEX($K:$P,ROW(),MATCH(BT$3,$K$2:$P$2,0))</f>
        <v>0.5</v>
      </c>
      <c r="BU1470" s="150" cm="1">
        <f t="array" ref="BU1470">INDEX($K:$P,ROW(),MATCH(BU$3,$K$2:$P$2,0))</f>
        <v>0.5</v>
      </c>
      <c r="BV1470" s="150" cm="1">
        <f t="array" ref="BV1470">INDEX($K:$P,ROW(),MATCH(BV$3,$K$2:$P$2,0))</f>
        <v>0.5</v>
      </c>
      <c r="BW1470" s="150" cm="1">
        <f t="array" ref="BW1470">INDEX($K:$P,ROW(),MATCH(BW$3,$K$2:$P$2,0))</f>
        <v>0.5</v>
      </c>
      <c r="BX1470" s="150" cm="1">
        <f t="array" ref="BX1470">INDEX($K:$P,ROW(),MATCH(BX$3,$K$2:$P$2,0))</f>
        <v>0.5</v>
      </c>
      <c r="BY1470" s="150" cm="1">
        <f t="array" ref="BY1470">INDEX($K:$P,ROW(),MATCH(BY$3,$K$2:$P$2,0))</f>
        <v>0.5</v>
      </c>
      <c r="BZ1470" s="150" cm="1">
        <f t="array" ref="BZ1470">INDEX($K:$P,ROW(),MATCH(BZ$3,$K$2:$P$2,0))</f>
        <v>0.5</v>
      </c>
      <c r="CA1470" s="150" cm="1">
        <f t="array" ref="CA1470">INDEX($K:$P,ROW(),MATCH(CA$3,$K$2:$P$2,0))</f>
        <v>0.5</v>
      </c>
      <c r="CB1470" s="150" cm="1">
        <f t="array" ref="CB1470">INDEX($K:$P,ROW(),MATCH(CB$3,$K$2:$P$2,0))</f>
        <v>0.5</v>
      </c>
      <c r="CC1470" s="150" cm="1">
        <f t="array" ref="CC1470">INDEX($K:$P,ROW(),MATCH(CC$3,$K$2:$P$2,0))</f>
        <v>0.5</v>
      </c>
      <c r="CD1470" s="150" cm="1">
        <f t="array" ref="CD1470">INDEX($K:$P,ROW(),MATCH(CD$3,$K$2:$P$2,0))</f>
        <v>0.5</v>
      </c>
      <c r="CE1470" s="150" cm="1">
        <f t="array" ref="CE1470">INDEX($K:$P,ROW(),MATCH(CE$3,$K$2:$P$2,0))</f>
        <v>0.5</v>
      </c>
      <c r="CF1470" s="150" cm="1">
        <f t="array" ref="CF1470">INDEX($K:$P,ROW(),MATCH(CF$3,$K$2:$P$2,0))</f>
        <v>0.5</v>
      </c>
      <c r="CG1470" s="150" cm="1">
        <f t="array" ref="CG1470">INDEX($K:$P,ROW(),MATCH(CG$3,$K$2:$P$2,0))</f>
        <v>0.5</v>
      </c>
      <c r="CH1470" s="150" cm="1">
        <f t="array" ref="CH1470">INDEX($K:$P,ROW(),MATCH(CH$3,$K$2:$P$2,0))</f>
        <v>0.5</v>
      </c>
      <c r="CI1470" s="150" cm="1">
        <f t="array" ref="CI1470">INDEX($K:$P,ROW(),MATCH(CI$3,$K$2:$P$2,0))</f>
        <v>0.5</v>
      </c>
      <c r="CJ1470" s="150" cm="1">
        <f t="array" ref="CJ1470">INDEX($K:$P,ROW(),MATCH(CJ$3,$K$2:$P$2,0))</f>
        <v>0.5</v>
      </c>
      <c r="CK1470" s="150" cm="1">
        <f t="array" ref="CK1470">INDEX($K:$P,ROW(),MATCH(CK$3,$K$2:$P$2,0))</f>
        <v>0.5</v>
      </c>
      <c r="CL1470" s="150" cm="1">
        <f t="array" ref="CL1470">INDEX($K:$P,ROW(),MATCH(CL$3,$K$2:$P$2,0))</f>
        <v>0.5</v>
      </c>
      <c r="CN1470" s="150"/>
      <c r="CO1470" s="150" t="e" cm="1">
        <f t="array" ref="CO1470">INDEX($K:$P,ROW(),MATCH(CO$3,$K$2:$P$2,0))</f>
        <v>#N/A</v>
      </c>
      <c r="CP1470" s="150" t="e" cm="1">
        <f t="array" ref="CP1470">INDEX($K:$P,ROW(),MATCH(CP$3,$K$2:$P$2,0))</f>
        <v>#N/A</v>
      </c>
      <c r="CQ1470" s="150" t="e" cm="1">
        <f t="array" ref="CQ1470">INDEX($K:$P,ROW(),MATCH(CQ$3,$K$2:$P$2,0))</f>
        <v>#N/A</v>
      </c>
      <c r="CR1470" s="150" t="e" cm="1">
        <f t="array" ref="CR1470">INDEX($K:$P,ROW(),MATCH(CR$3,$K$2:$P$2,0))</f>
        <v>#N/A</v>
      </c>
      <c r="CS1470" s="150" t="e" cm="1">
        <f t="array" ref="CS1470">INDEX($K:$P,ROW(),MATCH(CS$3,$K$2:$P$2,0))</f>
        <v>#N/A</v>
      </c>
      <c r="CT1470" s="150" t="e" cm="1">
        <f t="array" ref="CT1470">INDEX($K:$P,ROW(),MATCH(CT$3,$K$2:$P$2,0))</f>
        <v>#N/A</v>
      </c>
      <c r="CU1470" s="150" t="e" cm="1">
        <f t="array" ref="CU1470">INDEX($K:$P,ROW(),MATCH(CU$3,$K$2:$P$2,0))</f>
        <v>#N/A</v>
      </c>
      <c r="CV1470" s="150" t="e" cm="1">
        <f t="array" ref="CV1470">INDEX($K:$P,ROW(),MATCH(CV$3,$K$2:$P$2,0))</f>
        <v>#N/A</v>
      </c>
      <c r="CW1470" s="150" t="e" cm="1">
        <f t="array" ref="CW1470">INDEX($K:$P,ROW(),MATCH(CW$3,$K$2:$P$2,0))</f>
        <v>#N/A</v>
      </c>
      <c r="CX1470" s="150" t="e" cm="1">
        <f t="array" ref="CX1470">INDEX($K:$P,ROW(),MATCH(CX$3,$K$2:$P$2,0))</f>
        <v>#N/A</v>
      </c>
      <c r="CY1470" s="150" t="e" cm="1">
        <f t="array" ref="CY1470">INDEX($K:$P,ROW(),MATCH(CY$3,$K$2:$P$2,0))</f>
        <v>#N/A</v>
      </c>
      <c r="CZ1470" s="150" t="e" cm="1">
        <f t="array" ref="CZ1470">INDEX($K:$P,ROW(),MATCH(CZ$3,$K$2:$P$2,0))</f>
        <v>#N/A</v>
      </c>
      <c r="DA1470" s="150" t="e" cm="1">
        <f t="array" ref="DA1470">INDEX($K:$P,ROW(),MATCH(DA$3,$K$2:$P$2,0))</f>
        <v>#N/A</v>
      </c>
      <c r="DB1470" s="150" t="e" cm="1">
        <f t="array" ref="DB1470">INDEX($K:$P,ROW(),MATCH(DB$3,$K$2:$P$2,0))</f>
        <v>#N/A</v>
      </c>
      <c r="DC1470" s="150" t="e" cm="1">
        <f t="array" ref="DC1470">INDEX($K:$P,ROW(),MATCH(DC$3,$K$2:$P$2,0))</f>
        <v>#N/A</v>
      </c>
      <c r="DD1470" s="150" t="e" cm="1">
        <f t="array" ref="DD1470">INDEX($K:$P,ROW(),MATCH(DD$3,$K$2:$P$2,0))</f>
        <v>#N/A</v>
      </c>
      <c r="DE1470" s="150" t="e" cm="1">
        <f t="array" ref="DE1470">INDEX($K:$P,ROW(),MATCH(DE$3,$K$2:$P$2,0))</f>
        <v>#N/A</v>
      </c>
      <c r="DF1470" s="150" t="e" cm="1">
        <f t="array" ref="DF1470">INDEX($K:$P,ROW(),MATCH(DF$3,$K$2:$P$2,0))</f>
        <v>#N/A</v>
      </c>
      <c r="DG1470" s="150" t="e" cm="1">
        <f t="array" ref="DG1470">INDEX($K:$P,ROW(),MATCH(DG$3,$K$2:$P$2,0))</f>
        <v>#N/A</v>
      </c>
      <c r="DH1470" s="150" t="e" cm="1">
        <f t="array" ref="DH1470">INDEX($K:$P,ROW(),MATCH(DH$3,$K$2:$P$2,0))</f>
        <v>#N/A</v>
      </c>
      <c r="DI1470" s="150" t="e" cm="1">
        <f t="array" ref="DI1470">INDEX($K:$P,ROW(),MATCH(DI$3,$K$2:$P$2,0))</f>
        <v>#N/A</v>
      </c>
      <c r="DJ1470" s="150" t="e" cm="1">
        <f t="array" ref="DJ1470">INDEX($K:$P,ROW(),MATCH(DJ$3,$K$2:$P$2,0))</f>
        <v>#N/A</v>
      </c>
      <c r="DK1470" s="150" t="e" cm="1">
        <f t="array" ref="DK1470">INDEX($K:$P,ROW(),MATCH(DK$3,$K$2:$P$2,0))</f>
        <v>#N/A</v>
      </c>
      <c r="DL1470" s="150" t="e" cm="1">
        <f t="array" ref="DL1470">INDEX($K:$P,ROW(),MATCH(DL$3,$K$2:$P$2,0))</f>
        <v>#N/A</v>
      </c>
    </row>
    <row r="1471" spans="1:116" x14ac:dyDescent="0.4">
      <c r="A1471" s="12"/>
      <c r="B1471" s="339"/>
      <c r="C1471" s="339"/>
      <c r="D1471" s="337" t="s">
        <v>518</v>
      </c>
      <c r="E1471" s="337" t="str">
        <f t="shared" si="1987"/>
        <v>1471 SPLIT-SV-VR</v>
      </c>
      <c r="G1471" s="145" t="s">
        <v>62</v>
      </c>
      <c r="H1471" s="12"/>
      <c r="I1471" s="60"/>
      <c r="J1471" s="60"/>
      <c r="K1471" s="34">
        <f>1-SUM(K1469:K1470)</f>
        <v>0</v>
      </c>
      <c r="L1471" s="34">
        <f t="shared" ref="L1471:P1471" si="1989">1-SUM(L1469:L1470)</f>
        <v>0</v>
      </c>
      <c r="M1471" s="34">
        <f t="shared" si="1989"/>
        <v>0</v>
      </c>
      <c r="N1471" s="34">
        <f t="shared" si="1989"/>
        <v>0</v>
      </c>
      <c r="O1471" s="34">
        <f t="shared" si="1989"/>
        <v>0</v>
      </c>
      <c r="P1471" s="34">
        <f t="shared" si="1989"/>
        <v>0</v>
      </c>
      <c r="R1471" s="13"/>
      <c r="S1471" s="76"/>
      <c r="T1471" s="76"/>
      <c r="U1471" s="76"/>
      <c r="V1471" s="76"/>
      <c r="W1471" s="76"/>
      <c r="X1471" s="76"/>
      <c r="Y1471" s="76"/>
      <c r="Z1471" s="76"/>
      <c r="AA1471" s="76"/>
      <c r="AB1471" s="76"/>
      <c r="AC1471" s="76"/>
      <c r="AD1471" s="76"/>
      <c r="AE1471" s="76"/>
      <c r="AF1471" s="76"/>
      <c r="AG1471" s="76"/>
      <c r="AH1471" s="76"/>
      <c r="AI1471" s="76"/>
      <c r="AJ1471" s="76"/>
      <c r="AK1471" s="76"/>
      <c r="AL1471" s="76"/>
      <c r="AM1471" s="76"/>
      <c r="AN1471" s="76"/>
      <c r="AO1471" s="76"/>
      <c r="AP1471" s="76"/>
      <c r="AQ1471" s="76"/>
      <c r="AR1471" s="76"/>
      <c r="AS1471" s="76"/>
      <c r="AT1471" s="76"/>
      <c r="AU1471" s="76"/>
      <c r="AV1471" s="76"/>
      <c r="AW1471" s="76"/>
      <c r="AX1471" s="76"/>
      <c r="AY1471" s="76"/>
      <c r="AZ1471" s="76"/>
      <c r="BA1471" s="76"/>
      <c r="BB1471" s="76"/>
      <c r="BC1471" s="76"/>
      <c r="BD1471" s="76"/>
      <c r="BE1471" s="76"/>
      <c r="BF1471" s="76"/>
      <c r="BG1471" s="76"/>
      <c r="BH1471" s="76"/>
      <c r="BI1471" s="76"/>
      <c r="BJ1471" s="76"/>
      <c r="BK1471" s="76"/>
      <c r="BL1471" s="76"/>
      <c r="BM1471" s="76"/>
      <c r="BN1471" s="76"/>
      <c r="BO1471" s="76"/>
      <c r="BP1471" s="76"/>
      <c r="BQ1471" s="76"/>
      <c r="BR1471" s="76"/>
      <c r="BS1471" s="76"/>
      <c r="BT1471" s="76"/>
      <c r="BU1471" s="76"/>
      <c r="BV1471" s="76"/>
      <c r="BW1471" s="76"/>
      <c r="BX1471" s="76"/>
      <c r="BY1471" s="76"/>
      <c r="BZ1471" s="76"/>
      <c r="CA1471" s="76"/>
      <c r="CB1471" s="76"/>
      <c r="CC1471" s="76"/>
      <c r="CD1471" s="76"/>
      <c r="CE1471" s="76"/>
      <c r="CF1471" s="76"/>
      <c r="CG1471" s="76"/>
      <c r="CH1471" s="76"/>
      <c r="CI1471" s="76"/>
      <c r="CJ1471" s="76"/>
      <c r="CK1471" s="76"/>
      <c r="CL1471" s="76"/>
      <c r="CN1471" s="76"/>
      <c r="CO1471" s="76"/>
      <c r="CP1471" s="76"/>
      <c r="CQ1471" s="76"/>
      <c r="CR1471" s="76"/>
      <c r="CS1471" s="76"/>
      <c r="CT1471" s="76"/>
      <c r="CU1471" s="76"/>
      <c r="CV1471" s="76"/>
      <c r="CW1471" s="76"/>
      <c r="CX1471" s="76"/>
      <c r="CY1471" s="76"/>
      <c r="CZ1471" s="76"/>
      <c r="DA1471" s="76"/>
      <c r="DB1471" s="76"/>
      <c r="DC1471" s="76"/>
      <c r="DD1471" s="76"/>
      <c r="DE1471" s="76"/>
      <c r="DF1471" s="76"/>
      <c r="DG1471" s="76"/>
      <c r="DH1471" s="76"/>
      <c r="DI1471" s="76"/>
      <c r="DJ1471" s="76"/>
      <c r="DK1471" s="76"/>
      <c r="DL1471" s="76"/>
    </row>
    <row r="1472" spans="1:116" x14ac:dyDescent="0.4">
      <c r="A1472" s="12"/>
      <c r="B1472" s="339"/>
      <c r="C1472" s="339"/>
      <c r="D1472" s="337" t="s">
        <v>518</v>
      </c>
      <c r="E1472" s="337" t="str">
        <f t="shared" si="1987"/>
        <v>1472 SPLIT-SV-VR</v>
      </c>
      <c r="G1472" s="95"/>
      <c r="H1472" s="12"/>
      <c r="I1472" s="60"/>
      <c r="J1472" s="60"/>
      <c r="K1472" s="12"/>
      <c r="L1472" s="12"/>
      <c r="M1472" s="12"/>
      <c r="N1472" s="12"/>
      <c r="O1472" s="12"/>
      <c r="P1472" s="12"/>
      <c r="R1472" s="13"/>
      <c r="S1472" s="76"/>
      <c r="T1472" s="76"/>
      <c r="U1472" s="76"/>
      <c r="V1472" s="76"/>
      <c r="W1472" s="76"/>
      <c r="X1472" s="76"/>
      <c r="Y1472" s="76"/>
      <c r="Z1472" s="76"/>
      <c r="AA1472" s="76"/>
      <c r="AB1472" s="76"/>
      <c r="AC1472" s="76"/>
      <c r="AD1472" s="76"/>
      <c r="AE1472" s="76"/>
      <c r="AF1472" s="76"/>
      <c r="AG1472" s="76"/>
      <c r="AH1472" s="76"/>
      <c r="AI1472" s="76"/>
      <c r="AJ1472" s="76"/>
      <c r="AK1472" s="76"/>
      <c r="AL1472" s="76"/>
      <c r="AM1472" s="76"/>
      <c r="AN1472" s="76"/>
      <c r="AO1472" s="76"/>
      <c r="AP1472" s="76"/>
      <c r="AQ1472" s="76"/>
      <c r="AR1472" s="76"/>
      <c r="AS1472" s="76"/>
      <c r="AT1472" s="76"/>
      <c r="AU1472" s="76"/>
      <c r="AV1472" s="76"/>
      <c r="AW1472" s="76"/>
      <c r="AX1472" s="76"/>
      <c r="AY1472" s="76"/>
      <c r="AZ1472" s="76"/>
      <c r="BA1472" s="76"/>
      <c r="BB1472" s="76"/>
      <c r="BC1472" s="76"/>
      <c r="BD1472" s="76"/>
      <c r="BE1472" s="76"/>
      <c r="BF1472" s="76"/>
      <c r="BG1472" s="76"/>
      <c r="BH1472" s="76"/>
      <c r="BI1472" s="76"/>
      <c r="BJ1472" s="76"/>
      <c r="BK1472" s="76"/>
      <c r="BL1472" s="76"/>
      <c r="BM1472" s="76"/>
      <c r="BN1472" s="76"/>
      <c r="BO1472" s="76"/>
      <c r="BP1472" s="76"/>
      <c r="BQ1472" s="76"/>
      <c r="BR1472" s="76"/>
      <c r="BS1472" s="76"/>
      <c r="BT1472" s="76"/>
      <c r="BU1472" s="76"/>
      <c r="BV1472" s="76"/>
      <c r="BW1472" s="76"/>
      <c r="BX1472" s="76"/>
      <c r="BY1472" s="76"/>
      <c r="BZ1472" s="76"/>
      <c r="CA1472" s="76"/>
      <c r="CB1472" s="76"/>
      <c r="CC1472" s="76"/>
      <c r="CD1472" s="76"/>
      <c r="CE1472" s="76"/>
      <c r="CF1472" s="76"/>
      <c r="CG1472" s="76"/>
      <c r="CH1472" s="76"/>
      <c r="CI1472" s="76"/>
      <c r="CJ1472" s="76"/>
      <c r="CK1472" s="76"/>
      <c r="CL1472" s="76"/>
      <c r="CN1472" s="76"/>
      <c r="CO1472" s="76"/>
      <c r="CP1472" s="76"/>
      <c r="CQ1472" s="76"/>
      <c r="CR1472" s="76"/>
      <c r="CS1472" s="76"/>
      <c r="CT1472" s="76"/>
      <c r="CU1472" s="76"/>
      <c r="CV1472" s="76"/>
      <c r="CW1472" s="76"/>
      <c r="CX1472" s="76"/>
      <c r="CY1472" s="76"/>
      <c r="CZ1472" s="76"/>
      <c r="DA1472" s="76"/>
      <c r="DB1472" s="76"/>
      <c r="DC1472" s="76"/>
      <c r="DD1472" s="76"/>
      <c r="DE1472" s="76"/>
      <c r="DF1472" s="76"/>
      <c r="DG1472" s="76"/>
      <c r="DH1472" s="76"/>
      <c r="DI1472" s="76"/>
      <c r="DJ1472" s="76"/>
      <c r="DK1472" s="76"/>
      <c r="DL1472" s="76"/>
    </row>
    <row r="1473" spans="1:116" x14ac:dyDescent="0.4">
      <c r="A1473" s="12"/>
      <c r="B1473" s="339"/>
      <c r="C1473" s="339"/>
      <c r="D1473" s="337" t="s">
        <v>518</v>
      </c>
      <c r="E1473" s="337" t="str">
        <f t="shared" si="1987"/>
        <v>1473 SPLIT-SV-VR</v>
      </c>
      <c r="G1473" s="95" t="str">
        <f>"# of "&amp;G1498&amp;"s:"</f>
        <v># of procedures:</v>
      </c>
      <c r="H1473" s="12"/>
      <c r="I1473" s="60"/>
      <c r="J1473" s="60"/>
      <c r="K1473" s="12"/>
      <c r="L1473" s="12"/>
      <c r="M1473" s="12"/>
      <c r="N1473" s="12"/>
      <c r="O1473" s="12"/>
      <c r="P1473" s="12"/>
      <c r="R1473" s="13"/>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76"/>
      <c r="CO1473" s="76"/>
      <c r="CP1473" s="76"/>
      <c r="CQ1473" s="76"/>
      <c r="CR1473" s="76"/>
      <c r="CS1473" s="76"/>
      <c r="CT1473" s="76"/>
      <c r="CU1473" s="76"/>
      <c r="CV1473" s="76"/>
      <c r="CW1473" s="76"/>
      <c r="CX1473" s="76"/>
      <c r="CY1473" s="76"/>
      <c r="CZ1473" s="76"/>
      <c r="DA1473" s="76"/>
      <c r="DB1473" s="76"/>
      <c r="DC1473" s="76"/>
      <c r="DD1473" s="76"/>
      <c r="DE1473" s="76"/>
      <c r="DF1473" s="76"/>
      <c r="DG1473" s="76"/>
      <c r="DH1473" s="76"/>
      <c r="DI1473" s="76"/>
      <c r="DJ1473" s="76"/>
      <c r="DK1473" s="76"/>
      <c r="DL1473" s="76"/>
    </row>
    <row r="1474" spans="1:116" x14ac:dyDescent="0.4">
      <c r="A1474" s="12"/>
      <c r="B1474" s="339"/>
      <c r="C1474" s="339"/>
      <c r="D1474" s="337" t="s">
        <v>518</v>
      </c>
      <c r="E1474" s="337" t="str">
        <f t="shared" si="1987"/>
        <v>1474 SPLIT-SV-VR</v>
      </c>
      <c r="G1474" s="145" t="str">
        <f>G1469</f>
        <v>Product A</v>
      </c>
      <c r="H1474" s="12"/>
      <c r="I1474" s="60"/>
      <c r="J1474" s="60"/>
      <c r="K1474" s="34">
        <f t="shared" ref="K1474:P1475" ca="1" si="1990">SUMIF($3:$3,K$2,1474:1474)</f>
        <v>30000</v>
      </c>
      <c r="L1474" s="34">
        <f t="shared" ca="1" si="1990"/>
        <v>30000</v>
      </c>
      <c r="M1474" s="34">
        <f t="shared" ca="1" si="1990"/>
        <v>30000</v>
      </c>
      <c r="N1474" s="34">
        <f t="shared" ca="1" si="1990"/>
        <v>30000</v>
      </c>
      <c r="O1474" s="34">
        <f t="shared" ca="1" si="1990"/>
        <v>30000</v>
      </c>
      <c r="P1474" s="34">
        <f t="shared" ca="1" si="1990"/>
        <v>30000</v>
      </c>
      <c r="R1474" s="13"/>
      <c r="S1474" s="76" cm="1">
        <f t="array" aca="1" ref="S1474" ca="1">S1469*INDIRECT(S1460)</f>
        <v>2500</v>
      </c>
      <c r="T1474" s="76" cm="1">
        <f t="array" aca="1" ref="T1474" ca="1">T1469*INDIRECT(T1460)</f>
        <v>2500</v>
      </c>
      <c r="U1474" s="76" cm="1">
        <f t="array" aca="1" ref="U1474" ca="1">U1469*INDIRECT(U1460)</f>
        <v>2500</v>
      </c>
      <c r="V1474" s="76" cm="1">
        <f t="array" aca="1" ref="V1474" ca="1">V1469*INDIRECT(V1460)</f>
        <v>2500</v>
      </c>
      <c r="W1474" s="76" cm="1">
        <f t="array" aca="1" ref="W1474" ca="1">W1469*INDIRECT(W1460)</f>
        <v>2500</v>
      </c>
      <c r="X1474" s="76" cm="1">
        <f t="array" aca="1" ref="X1474" ca="1">X1469*INDIRECT(X1460)</f>
        <v>2500</v>
      </c>
      <c r="Y1474" s="76" cm="1">
        <f t="array" aca="1" ref="Y1474" ca="1">Y1469*INDIRECT(Y1460)</f>
        <v>2500</v>
      </c>
      <c r="Z1474" s="76" cm="1">
        <f t="array" aca="1" ref="Z1474" ca="1">Z1469*INDIRECT(Z1460)</f>
        <v>2500</v>
      </c>
      <c r="AA1474" s="76" cm="1">
        <f t="array" aca="1" ref="AA1474" ca="1">AA1469*INDIRECT(AA1460)</f>
        <v>2500</v>
      </c>
      <c r="AB1474" s="76" cm="1">
        <f t="array" aca="1" ref="AB1474" ca="1">AB1469*INDIRECT(AB1460)</f>
        <v>2500</v>
      </c>
      <c r="AC1474" s="76" cm="1">
        <f t="array" aca="1" ref="AC1474" ca="1">AC1469*INDIRECT(AC1460)</f>
        <v>2500</v>
      </c>
      <c r="AD1474" s="76" cm="1">
        <f t="array" aca="1" ref="AD1474" ca="1">AD1469*INDIRECT(AD1460)</f>
        <v>2500</v>
      </c>
      <c r="AE1474" s="76" cm="1">
        <f t="array" aca="1" ref="AE1474" ca="1">AE1469*INDIRECT(AE1460)</f>
        <v>2500</v>
      </c>
      <c r="AF1474" s="76" cm="1">
        <f t="array" aca="1" ref="AF1474" ca="1">AF1469*INDIRECT(AF1460)</f>
        <v>2500</v>
      </c>
      <c r="AG1474" s="76" cm="1">
        <f t="array" aca="1" ref="AG1474" ca="1">AG1469*INDIRECT(AG1460)</f>
        <v>2500</v>
      </c>
      <c r="AH1474" s="76" cm="1">
        <f t="array" aca="1" ref="AH1474" ca="1">AH1469*INDIRECT(AH1460)</f>
        <v>2500</v>
      </c>
      <c r="AI1474" s="76" cm="1">
        <f t="array" aca="1" ref="AI1474" ca="1">AI1469*INDIRECT(AI1460)</f>
        <v>2500</v>
      </c>
      <c r="AJ1474" s="76" cm="1">
        <f t="array" aca="1" ref="AJ1474" ca="1">AJ1469*INDIRECT(AJ1460)</f>
        <v>2500</v>
      </c>
      <c r="AK1474" s="76" cm="1">
        <f t="array" aca="1" ref="AK1474" ca="1">AK1469*INDIRECT(AK1460)</f>
        <v>2500</v>
      </c>
      <c r="AL1474" s="76" cm="1">
        <f t="array" aca="1" ref="AL1474" ca="1">AL1469*INDIRECT(AL1460)</f>
        <v>2500</v>
      </c>
      <c r="AM1474" s="76" cm="1">
        <f t="array" aca="1" ref="AM1474" ca="1">AM1469*INDIRECT(AM1460)</f>
        <v>2500</v>
      </c>
      <c r="AN1474" s="76" cm="1">
        <f t="array" aca="1" ref="AN1474" ca="1">AN1469*INDIRECT(AN1460)</f>
        <v>2500</v>
      </c>
      <c r="AO1474" s="76" cm="1">
        <f t="array" aca="1" ref="AO1474" ca="1">AO1469*INDIRECT(AO1460)</f>
        <v>2500</v>
      </c>
      <c r="AP1474" s="76" cm="1">
        <f t="array" aca="1" ref="AP1474" ca="1">AP1469*INDIRECT(AP1460)</f>
        <v>2500</v>
      </c>
      <c r="AQ1474" s="76" cm="1">
        <f t="array" aca="1" ref="AQ1474" ca="1">AQ1469*INDIRECT(AQ1460)</f>
        <v>2500</v>
      </c>
      <c r="AR1474" s="76" cm="1">
        <f t="array" aca="1" ref="AR1474" ca="1">AR1469*INDIRECT(AR1460)</f>
        <v>2500</v>
      </c>
      <c r="AS1474" s="76" cm="1">
        <f t="array" aca="1" ref="AS1474" ca="1">AS1469*INDIRECT(AS1460)</f>
        <v>2500</v>
      </c>
      <c r="AT1474" s="76" cm="1">
        <f t="array" aca="1" ref="AT1474" ca="1">AT1469*INDIRECT(AT1460)</f>
        <v>2500</v>
      </c>
      <c r="AU1474" s="76" cm="1">
        <f t="array" aca="1" ref="AU1474" ca="1">AU1469*INDIRECT(AU1460)</f>
        <v>2500</v>
      </c>
      <c r="AV1474" s="76" cm="1">
        <f t="array" aca="1" ref="AV1474" ca="1">AV1469*INDIRECT(AV1460)</f>
        <v>2500</v>
      </c>
      <c r="AW1474" s="76" cm="1">
        <f t="array" aca="1" ref="AW1474" ca="1">AW1469*INDIRECT(AW1460)</f>
        <v>2500</v>
      </c>
      <c r="AX1474" s="76" cm="1">
        <f t="array" aca="1" ref="AX1474" ca="1">AX1469*INDIRECT(AX1460)</f>
        <v>2500</v>
      </c>
      <c r="AY1474" s="76" cm="1">
        <f t="array" aca="1" ref="AY1474" ca="1">AY1469*INDIRECT(AY1460)</f>
        <v>2500</v>
      </c>
      <c r="AZ1474" s="76" cm="1">
        <f t="array" aca="1" ref="AZ1474" ca="1">AZ1469*INDIRECT(AZ1460)</f>
        <v>2500</v>
      </c>
      <c r="BA1474" s="76" cm="1">
        <f t="array" aca="1" ref="BA1474" ca="1">BA1469*INDIRECT(BA1460)</f>
        <v>2500</v>
      </c>
      <c r="BB1474" s="76" cm="1">
        <f t="array" aca="1" ref="BB1474" ca="1">BB1469*INDIRECT(BB1460)</f>
        <v>2500</v>
      </c>
      <c r="BC1474" s="76" cm="1">
        <f t="array" aca="1" ref="BC1474" ca="1">BC1469*INDIRECT(BC1460)</f>
        <v>2500</v>
      </c>
      <c r="BD1474" s="76" cm="1">
        <f t="array" aca="1" ref="BD1474" ca="1">BD1469*INDIRECT(BD1460)</f>
        <v>2500</v>
      </c>
      <c r="BE1474" s="76" cm="1">
        <f t="array" aca="1" ref="BE1474" ca="1">BE1469*INDIRECT(BE1460)</f>
        <v>2500</v>
      </c>
      <c r="BF1474" s="76" cm="1">
        <f t="array" aca="1" ref="BF1474" ca="1">BF1469*INDIRECT(BF1460)</f>
        <v>2500</v>
      </c>
      <c r="BG1474" s="76" cm="1">
        <f t="array" aca="1" ref="BG1474" ca="1">BG1469*INDIRECT(BG1460)</f>
        <v>2500</v>
      </c>
      <c r="BH1474" s="76" cm="1">
        <f t="array" aca="1" ref="BH1474" ca="1">BH1469*INDIRECT(BH1460)</f>
        <v>2500</v>
      </c>
      <c r="BI1474" s="76" cm="1">
        <f t="array" aca="1" ref="BI1474" ca="1">BI1469*INDIRECT(BI1460)</f>
        <v>2500</v>
      </c>
      <c r="BJ1474" s="76" cm="1">
        <f t="array" aca="1" ref="BJ1474" ca="1">BJ1469*INDIRECT(BJ1460)</f>
        <v>2500</v>
      </c>
      <c r="BK1474" s="76" cm="1">
        <f t="array" aca="1" ref="BK1474" ca="1">BK1469*INDIRECT(BK1460)</f>
        <v>2500</v>
      </c>
      <c r="BL1474" s="76" cm="1">
        <f t="array" aca="1" ref="BL1474" ca="1">BL1469*INDIRECT(BL1460)</f>
        <v>2500</v>
      </c>
      <c r="BM1474" s="76" cm="1">
        <f t="array" aca="1" ref="BM1474" ca="1">BM1469*INDIRECT(BM1460)</f>
        <v>2500</v>
      </c>
      <c r="BN1474" s="76" cm="1">
        <f t="array" aca="1" ref="BN1474" ca="1">BN1469*INDIRECT(BN1460)</f>
        <v>2500</v>
      </c>
      <c r="BO1474" s="76" cm="1">
        <f t="array" aca="1" ref="BO1474" ca="1">BO1469*INDIRECT(BO1460)</f>
        <v>2500</v>
      </c>
      <c r="BP1474" s="76" cm="1">
        <f t="array" aca="1" ref="BP1474" ca="1">BP1469*INDIRECT(BP1460)</f>
        <v>2500</v>
      </c>
      <c r="BQ1474" s="76" cm="1">
        <f t="array" aca="1" ref="BQ1474" ca="1">BQ1469*INDIRECT(BQ1460)</f>
        <v>2500</v>
      </c>
      <c r="BR1474" s="76" cm="1">
        <f t="array" aca="1" ref="BR1474" ca="1">BR1469*INDIRECT(BR1460)</f>
        <v>2500</v>
      </c>
      <c r="BS1474" s="76" cm="1">
        <f t="array" aca="1" ref="BS1474" ca="1">BS1469*INDIRECT(BS1460)</f>
        <v>2500</v>
      </c>
      <c r="BT1474" s="76" cm="1">
        <f t="array" aca="1" ref="BT1474" ca="1">BT1469*INDIRECT(BT1460)</f>
        <v>2500</v>
      </c>
      <c r="BU1474" s="76" cm="1">
        <f t="array" aca="1" ref="BU1474" ca="1">BU1469*INDIRECT(BU1460)</f>
        <v>2500</v>
      </c>
      <c r="BV1474" s="76" cm="1">
        <f t="array" aca="1" ref="BV1474" ca="1">BV1469*INDIRECT(BV1460)</f>
        <v>2500</v>
      </c>
      <c r="BW1474" s="76" cm="1">
        <f t="array" aca="1" ref="BW1474" ca="1">BW1469*INDIRECT(BW1460)</f>
        <v>2500</v>
      </c>
      <c r="BX1474" s="76" cm="1">
        <f t="array" aca="1" ref="BX1474" ca="1">BX1469*INDIRECT(BX1460)</f>
        <v>2500</v>
      </c>
      <c r="BY1474" s="76" cm="1">
        <f t="array" aca="1" ref="BY1474" ca="1">BY1469*INDIRECT(BY1460)</f>
        <v>2500</v>
      </c>
      <c r="BZ1474" s="76" cm="1">
        <f t="array" aca="1" ref="BZ1474" ca="1">BZ1469*INDIRECT(BZ1460)</f>
        <v>2500</v>
      </c>
      <c r="CA1474" s="76" cm="1">
        <f t="array" aca="1" ref="CA1474" ca="1">CA1469*INDIRECT(CA1460)</f>
        <v>2500</v>
      </c>
      <c r="CB1474" s="76" cm="1">
        <f t="array" aca="1" ref="CB1474" ca="1">CB1469*INDIRECT(CB1460)</f>
        <v>2500</v>
      </c>
      <c r="CC1474" s="76" cm="1">
        <f t="array" aca="1" ref="CC1474" ca="1">CC1469*INDIRECT(CC1460)</f>
        <v>2500</v>
      </c>
      <c r="CD1474" s="76" cm="1">
        <f t="array" aca="1" ref="CD1474" ca="1">CD1469*INDIRECT(CD1460)</f>
        <v>2500</v>
      </c>
      <c r="CE1474" s="76" cm="1">
        <f t="array" aca="1" ref="CE1474" ca="1">CE1469*INDIRECT(CE1460)</f>
        <v>2500</v>
      </c>
      <c r="CF1474" s="76" cm="1">
        <f t="array" aca="1" ref="CF1474" ca="1">CF1469*INDIRECT(CF1460)</f>
        <v>2500</v>
      </c>
      <c r="CG1474" s="76" cm="1">
        <f t="array" aca="1" ref="CG1474" ca="1">CG1469*INDIRECT(CG1460)</f>
        <v>2500</v>
      </c>
      <c r="CH1474" s="76" cm="1">
        <f t="array" aca="1" ref="CH1474" ca="1">CH1469*INDIRECT(CH1460)</f>
        <v>2500</v>
      </c>
      <c r="CI1474" s="76" cm="1">
        <f t="array" aca="1" ref="CI1474" ca="1">CI1469*INDIRECT(CI1460)</f>
        <v>2500</v>
      </c>
      <c r="CJ1474" s="76" cm="1">
        <f t="array" aca="1" ref="CJ1474" ca="1">CJ1469*INDIRECT(CJ1460)</f>
        <v>2500</v>
      </c>
      <c r="CK1474" s="76" cm="1">
        <f t="array" aca="1" ref="CK1474" ca="1">CK1469*INDIRECT(CK1460)</f>
        <v>2500</v>
      </c>
      <c r="CL1474" s="76" cm="1">
        <f t="array" aca="1" ref="CL1474" ca="1">CL1469*INDIRECT(CL1460)</f>
        <v>2500</v>
      </c>
      <c r="CN1474" s="76"/>
      <c r="CO1474" s="76" t="e" cm="1">
        <f t="array" aca="1" ref="CO1474" ca="1">CO1469*INDIRECT(CO1460)</f>
        <v>#N/A</v>
      </c>
      <c r="CP1474" s="76" t="e" cm="1">
        <f t="array" aca="1" ref="CP1474" ca="1">CP1469*INDIRECT(CP1460)</f>
        <v>#N/A</v>
      </c>
      <c r="CQ1474" s="76" t="e" cm="1">
        <f t="array" aca="1" ref="CQ1474" ca="1">CQ1469*INDIRECT(CQ1460)</f>
        <v>#N/A</v>
      </c>
      <c r="CR1474" s="76" t="e" cm="1">
        <f t="array" aca="1" ref="CR1474" ca="1">CR1469*INDIRECT(CR1460)</f>
        <v>#N/A</v>
      </c>
      <c r="CS1474" s="76" t="e" cm="1">
        <f t="array" aca="1" ref="CS1474" ca="1">CS1469*INDIRECT(CS1460)</f>
        <v>#N/A</v>
      </c>
      <c r="CT1474" s="76" t="e" cm="1">
        <f t="array" aca="1" ref="CT1474" ca="1">CT1469*INDIRECT(CT1460)</f>
        <v>#N/A</v>
      </c>
      <c r="CU1474" s="76" t="e" cm="1">
        <f t="array" aca="1" ref="CU1474" ca="1">CU1469*INDIRECT(CU1460)</f>
        <v>#N/A</v>
      </c>
      <c r="CV1474" s="76" t="e" cm="1">
        <f t="array" aca="1" ref="CV1474" ca="1">CV1469*INDIRECT(CV1460)</f>
        <v>#N/A</v>
      </c>
      <c r="CW1474" s="76" t="e" cm="1">
        <f t="array" aca="1" ref="CW1474" ca="1">CW1469*INDIRECT(CW1460)</f>
        <v>#N/A</v>
      </c>
      <c r="CX1474" s="76" t="e" cm="1">
        <f t="array" aca="1" ref="CX1474" ca="1">CX1469*INDIRECT(CX1460)</f>
        <v>#N/A</v>
      </c>
      <c r="CY1474" s="76" t="e" cm="1">
        <f t="array" aca="1" ref="CY1474" ca="1">CY1469*INDIRECT(CY1460)</f>
        <v>#N/A</v>
      </c>
      <c r="CZ1474" s="76" t="e" cm="1">
        <f t="array" aca="1" ref="CZ1474" ca="1">CZ1469*INDIRECT(CZ1460)</f>
        <v>#N/A</v>
      </c>
      <c r="DA1474" s="76" t="e" cm="1">
        <f t="array" aca="1" ref="DA1474" ca="1">DA1469*INDIRECT(DA1460)</f>
        <v>#N/A</v>
      </c>
      <c r="DB1474" s="76" t="e" cm="1">
        <f t="array" aca="1" ref="DB1474" ca="1">DB1469*INDIRECT(DB1460)</f>
        <v>#N/A</v>
      </c>
      <c r="DC1474" s="76" t="e" cm="1">
        <f t="array" aca="1" ref="DC1474" ca="1">DC1469*INDIRECT(DC1460)</f>
        <v>#N/A</v>
      </c>
      <c r="DD1474" s="76" t="e" cm="1">
        <f t="array" aca="1" ref="DD1474" ca="1">DD1469*INDIRECT(DD1460)</f>
        <v>#N/A</v>
      </c>
      <c r="DE1474" s="76" t="e" cm="1">
        <f t="array" aca="1" ref="DE1474" ca="1">DE1469*INDIRECT(DE1460)</f>
        <v>#N/A</v>
      </c>
      <c r="DF1474" s="76" t="e" cm="1">
        <f t="array" aca="1" ref="DF1474" ca="1">DF1469*INDIRECT(DF1460)</f>
        <v>#N/A</v>
      </c>
      <c r="DG1474" s="76" t="e" cm="1">
        <f t="array" aca="1" ref="DG1474" ca="1">DG1469*INDIRECT(DG1460)</f>
        <v>#N/A</v>
      </c>
      <c r="DH1474" s="76" t="e" cm="1">
        <f t="array" aca="1" ref="DH1474" ca="1">DH1469*INDIRECT(DH1460)</f>
        <v>#N/A</v>
      </c>
      <c r="DI1474" s="76" t="e" cm="1">
        <f t="array" aca="1" ref="DI1474" ca="1">DI1469*INDIRECT(DI1460)</f>
        <v>#N/A</v>
      </c>
      <c r="DJ1474" s="76" t="e" cm="1">
        <f t="array" aca="1" ref="DJ1474" ca="1">DJ1469*INDIRECT(DJ1460)</f>
        <v>#N/A</v>
      </c>
      <c r="DK1474" s="76" t="e" cm="1">
        <f t="array" aca="1" ref="DK1474" ca="1">DK1469*INDIRECT(DK1460)</f>
        <v>#N/A</v>
      </c>
      <c r="DL1474" s="76" t="e" cm="1">
        <f t="array" aca="1" ref="DL1474" ca="1">DL1469*INDIRECT(DL1460)</f>
        <v>#N/A</v>
      </c>
    </row>
    <row r="1475" spans="1:116" x14ac:dyDescent="0.4">
      <c r="A1475" s="12"/>
      <c r="B1475" s="339"/>
      <c r="C1475" s="339"/>
      <c r="D1475" s="337" t="s">
        <v>518</v>
      </c>
      <c r="E1475" s="337" t="str">
        <f t="shared" si="1987"/>
        <v>1475 SPLIT-SV-VR</v>
      </c>
      <c r="G1475" s="145" t="str">
        <f>G1470</f>
        <v>Product B</v>
      </c>
      <c r="H1475" s="12"/>
      <c r="I1475" s="60"/>
      <c r="J1475" s="60"/>
      <c r="K1475" s="34">
        <f t="shared" ca="1" si="1990"/>
        <v>30000</v>
      </c>
      <c r="L1475" s="34">
        <f t="shared" ca="1" si="1990"/>
        <v>30000</v>
      </c>
      <c r="M1475" s="34">
        <f t="shared" ca="1" si="1990"/>
        <v>30000</v>
      </c>
      <c r="N1475" s="34">
        <f t="shared" ca="1" si="1990"/>
        <v>30000</v>
      </c>
      <c r="O1475" s="34">
        <f t="shared" ca="1" si="1990"/>
        <v>30000</v>
      </c>
      <c r="P1475" s="34">
        <f t="shared" ca="1" si="1990"/>
        <v>30000</v>
      </c>
      <c r="R1475" s="13"/>
      <c r="S1475" s="76" cm="1">
        <f t="array" aca="1" ref="S1475" ca="1">S1470*INDIRECT(S1460)</f>
        <v>2500</v>
      </c>
      <c r="T1475" s="76" cm="1">
        <f t="array" aca="1" ref="T1475" ca="1">T1470*INDIRECT(T1460)</f>
        <v>2500</v>
      </c>
      <c r="U1475" s="76" cm="1">
        <f t="array" aca="1" ref="U1475" ca="1">U1470*INDIRECT(U1460)</f>
        <v>2500</v>
      </c>
      <c r="V1475" s="76" cm="1">
        <f t="array" aca="1" ref="V1475" ca="1">V1470*INDIRECT(V1460)</f>
        <v>2500</v>
      </c>
      <c r="W1475" s="76" cm="1">
        <f t="array" aca="1" ref="W1475" ca="1">W1470*INDIRECT(W1460)</f>
        <v>2500</v>
      </c>
      <c r="X1475" s="76" cm="1">
        <f t="array" aca="1" ref="X1475" ca="1">X1470*INDIRECT(X1460)</f>
        <v>2500</v>
      </c>
      <c r="Y1475" s="76" cm="1">
        <f t="array" aca="1" ref="Y1475" ca="1">Y1470*INDIRECT(Y1460)</f>
        <v>2500</v>
      </c>
      <c r="Z1475" s="76" cm="1">
        <f t="array" aca="1" ref="Z1475" ca="1">Z1470*INDIRECT(Z1460)</f>
        <v>2500</v>
      </c>
      <c r="AA1475" s="76" cm="1">
        <f t="array" aca="1" ref="AA1475" ca="1">AA1470*INDIRECT(AA1460)</f>
        <v>2500</v>
      </c>
      <c r="AB1475" s="76" cm="1">
        <f t="array" aca="1" ref="AB1475" ca="1">AB1470*INDIRECT(AB1460)</f>
        <v>2500</v>
      </c>
      <c r="AC1475" s="76" cm="1">
        <f t="array" aca="1" ref="AC1475" ca="1">AC1470*INDIRECT(AC1460)</f>
        <v>2500</v>
      </c>
      <c r="AD1475" s="76" cm="1">
        <f t="array" aca="1" ref="AD1475" ca="1">AD1470*INDIRECT(AD1460)</f>
        <v>2500</v>
      </c>
      <c r="AE1475" s="76" cm="1">
        <f t="array" aca="1" ref="AE1475" ca="1">AE1470*INDIRECT(AE1460)</f>
        <v>2500</v>
      </c>
      <c r="AF1475" s="76" cm="1">
        <f t="array" aca="1" ref="AF1475" ca="1">AF1470*INDIRECT(AF1460)</f>
        <v>2500</v>
      </c>
      <c r="AG1475" s="76" cm="1">
        <f t="array" aca="1" ref="AG1475" ca="1">AG1470*INDIRECT(AG1460)</f>
        <v>2500</v>
      </c>
      <c r="AH1475" s="76" cm="1">
        <f t="array" aca="1" ref="AH1475" ca="1">AH1470*INDIRECT(AH1460)</f>
        <v>2500</v>
      </c>
      <c r="AI1475" s="76" cm="1">
        <f t="array" aca="1" ref="AI1475" ca="1">AI1470*INDIRECT(AI1460)</f>
        <v>2500</v>
      </c>
      <c r="AJ1475" s="76" cm="1">
        <f t="array" aca="1" ref="AJ1475" ca="1">AJ1470*INDIRECT(AJ1460)</f>
        <v>2500</v>
      </c>
      <c r="AK1475" s="76" cm="1">
        <f t="array" aca="1" ref="AK1475" ca="1">AK1470*INDIRECT(AK1460)</f>
        <v>2500</v>
      </c>
      <c r="AL1475" s="76" cm="1">
        <f t="array" aca="1" ref="AL1475" ca="1">AL1470*INDIRECT(AL1460)</f>
        <v>2500</v>
      </c>
      <c r="AM1475" s="76" cm="1">
        <f t="array" aca="1" ref="AM1475" ca="1">AM1470*INDIRECT(AM1460)</f>
        <v>2500</v>
      </c>
      <c r="AN1475" s="76" cm="1">
        <f t="array" aca="1" ref="AN1475" ca="1">AN1470*INDIRECT(AN1460)</f>
        <v>2500</v>
      </c>
      <c r="AO1475" s="76" cm="1">
        <f t="array" aca="1" ref="AO1475" ca="1">AO1470*INDIRECT(AO1460)</f>
        <v>2500</v>
      </c>
      <c r="AP1475" s="76" cm="1">
        <f t="array" aca="1" ref="AP1475" ca="1">AP1470*INDIRECT(AP1460)</f>
        <v>2500</v>
      </c>
      <c r="AQ1475" s="76" cm="1">
        <f t="array" aca="1" ref="AQ1475" ca="1">AQ1470*INDIRECT(AQ1460)</f>
        <v>2500</v>
      </c>
      <c r="AR1475" s="76" cm="1">
        <f t="array" aca="1" ref="AR1475" ca="1">AR1470*INDIRECT(AR1460)</f>
        <v>2500</v>
      </c>
      <c r="AS1475" s="76" cm="1">
        <f t="array" aca="1" ref="AS1475" ca="1">AS1470*INDIRECT(AS1460)</f>
        <v>2500</v>
      </c>
      <c r="AT1475" s="76" cm="1">
        <f t="array" aca="1" ref="AT1475" ca="1">AT1470*INDIRECT(AT1460)</f>
        <v>2500</v>
      </c>
      <c r="AU1475" s="76" cm="1">
        <f t="array" aca="1" ref="AU1475" ca="1">AU1470*INDIRECT(AU1460)</f>
        <v>2500</v>
      </c>
      <c r="AV1475" s="76" cm="1">
        <f t="array" aca="1" ref="AV1475" ca="1">AV1470*INDIRECT(AV1460)</f>
        <v>2500</v>
      </c>
      <c r="AW1475" s="76" cm="1">
        <f t="array" aca="1" ref="AW1475" ca="1">AW1470*INDIRECT(AW1460)</f>
        <v>2500</v>
      </c>
      <c r="AX1475" s="76" cm="1">
        <f t="array" aca="1" ref="AX1475" ca="1">AX1470*INDIRECT(AX1460)</f>
        <v>2500</v>
      </c>
      <c r="AY1475" s="76" cm="1">
        <f t="array" aca="1" ref="AY1475" ca="1">AY1470*INDIRECT(AY1460)</f>
        <v>2500</v>
      </c>
      <c r="AZ1475" s="76" cm="1">
        <f t="array" aca="1" ref="AZ1475" ca="1">AZ1470*INDIRECT(AZ1460)</f>
        <v>2500</v>
      </c>
      <c r="BA1475" s="76" cm="1">
        <f t="array" aca="1" ref="BA1475" ca="1">BA1470*INDIRECT(BA1460)</f>
        <v>2500</v>
      </c>
      <c r="BB1475" s="76" cm="1">
        <f t="array" aca="1" ref="BB1475" ca="1">BB1470*INDIRECT(BB1460)</f>
        <v>2500</v>
      </c>
      <c r="BC1475" s="76" cm="1">
        <f t="array" aca="1" ref="BC1475" ca="1">BC1470*INDIRECT(BC1460)</f>
        <v>2500</v>
      </c>
      <c r="BD1475" s="76" cm="1">
        <f t="array" aca="1" ref="BD1475" ca="1">BD1470*INDIRECT(BD1460)</f>
        <v>2500</v>
      </c>
      <c r="BE1475" s="76" cm="1">
        <f t="array" aca="1" ref="BE1475" ca="1">BE1470*INDIRECT(BE1460)</f>
        <v>2500</v>
      </c>
      <c r="BF1475" s="76" cm="1">
        <f t="array" aca="1" ref="BF1475" ca="1">BF1470*INDIRECT(BF1460)</f>
        <v>2500</v>
      </c>
      <c r="BG1475" s="76" cm="1">
        <f t="array" aca="1" ref="BG1475" ca="1">BG1470*INDIRECT(BG1460)</f>
        <v>2500</v>
      </c>
      <c r="BH1475" s="76" cm="1">
        <f t="array" aca="1" ref="BH1475" ca="1">BH1470*INDIRECT(BH1460)</f>
        <v>2500</v>
      </c>
      <c r="BI1475" s="76" cm="1">
        <f t="array" aca="1" ref="BI1475" ca="1">BI1470*INDIRECT(BI1460)</f>
        <v>2500</v>
      </c>
      <c r="BJ1475" s="76" cm="1">
        <f t="array" aca="1" ref="BJ1475" ca="1">BJ1470*INDIRECT(BJ1460)</f>
        <v>2500</v>
      </c>
      <c r="BK1475" s="76" cm="1">
        <f t="array" aca="1" ref="BK1475" ca="1">BK1470*INDIRECT(BK1460)</f>
        <v>2500</v>
      </c>
      <c r="BL1475" s="76" cm="1">
        <f t="array" aca="1" ref="BL1475" ca="1">BL1470*INDIRECT(BL1460)</f>
        <v>2500</v>
      </c>
      <c r="BM1475" s="76" cm="1">
        <f t="array" aca="1" ref="BM1475" ca="1">BM1470*INDIRECT(BM1460)</f>
        <v>2500</v>
      </c>
      <c r="BN1475" s="76" cm="1">
        <f t="array" aca="1" ref="BN1475" ca="1">BN1470*INDIRECT(BN1460)</f>
        <v>2500</v>
      </c>
      <c r="BO1475" s="76" cm="1">
        <f t="array" aca="1" ref="BO1475" ca="1">BO1470*INDIRECT(BO1460)</f>
        <v>2500</v>
      </c>
      <c r="BP1475" s="76" cm="1">
        <f t="array" aca="1" ref="BP1475" ca="1">BP1470*INDIRECT(BP1460)</f>
        <v>2500</v>
      </c>
      <c r="BQ1475" s="76" cm="1">
        <f t="array" aca="1" ref="BQ1475" ca="1">BQ1470*INDIRECT(BQ1460)</f>
        <v>2500</v>
      </c>
      <c r="BR1475" s="76" cm="1">
        <f t="array" aca="1" ref="BR1475" ca="1">BR1470*INDIRECT(BR1460)</f>
        <v>2500</v>
      </c>
      <c r="BS1475" s="76" cm="1">
        <f t="array" aca="1" ref="BS1475" ca="1">BS1470*INDIRECT(BS1460)</f>
        <v>2500</v>
      </c>
      <c r="BT1475" s="76" cm="1">
        <f t="array" aca="1" ref="BT1475" ca="1">BT1470*INDIRECT(BT1460)</f>
        <v>2500</v>
      </c>
      <c r="BU1475" s="76" cm="1">
        <f t="array" aca="1" ref="BU1475" ca="1">BU1470*INDIRECT(BU1460)</f>
        <v>2500</v>
      </c>
      <c r="BV1475" s="76" cm="1">
        <f t="array" aca="1" ref="BV1475" ca="1">BV1470*INDIRECT(BV1460)</f>
        <v>2500</v>
      </c>
      <c r="BW1475" s="76" cm="1">
        <f t="array" aca="1" ref="BW1475" ca="1">BW1470*INDIRECT(BW1460)</f>
        <v>2500</v>
      </c>
      <c r="BX1475" s="76" cm="1">
        <f t="array" aca="1" ref="BX1475" ca="1">BX1470*INDIRECT(BX1460)</f>
        <v>2500</v>
      </c>
      <c r="BY1475" s="76" cm="1">
        <f t="array" aca="1" ref="BY1475" ca="1">BY1470*INDIRECT(BY1460)</f>
        <v>2500</v>
      </c>
      <c r="BZ1475" s="76" cm="1">
        <f t="array" aca="1" ref="BZ1475" ca="1">BZ1470*INDIRECT(BZ1460)</f>
        <v>2500</v>
      </c>
      <c r="CA1475" s="76" cm="1">
        <f t="array" aca="1" ref="CA1475" ca="1">CA1470*INDIRECT(CA1460)</f>
        <v>2500</v>
      </c>
      <c r="CB1475" s="76" cm="1">
        <f t="array" aca="1" ref="CB1475" ca="1">CB1470*INDIRECT(CB1460)</f>
        <v>2500</v>
      </c>
      <c r="CC1475" s="76" cm="1">
        <f t="array" aca="1" ref="CC1475" ca="1">CC1470*INDIRECT(CC1460)</f>
        <v>2500</v>
      </c>
      <c r="CD1475" s="76" cm="1">
        <f t="array" aca="1" ref="CD1475" ca="1">CD1470*INDIRECT(CD1460)</f>
        <v>2500</v>
      </c>
      <c r="CE1475" s="76" cm="1">
        <f t="array" aca="1" ref="CE1475" ca="1">CE1470*INDIRECT(CE1460)</f>
        <v>2500</v>
      </c>
      <c r="CF1475" s="76" cm="1">
        <f t="array" aca="1" ref="CF1475" ca="1">CF1470*INDIRECT(CF1460)</f>
        <v>2500</v>
      </c>
      <c r="CG1475" s="76" cm="1">
        <f t="array" aca="1" ref="CG1475" ca="1">CG1470*INDIRECT(CG1460)</f>
        <v>2500</v>
      </c>
      <c r="CH1475" s="76" cm="1">
        <f t="array" aca="1" ref="CH1475" ca="1">CH1470*INDIRECT(CH1460)</f>
        <v>2500</v>
      </c>
      <c r="CI1475" s="76" cm="1">
        <f t="array" aca="1" ref="CI1475" ca="1">CI1470*INDIRECT(CI1460)</f>
        <v>2500</v>
      </c>
      <c r="CJ1475" s="76" cm="1">
        <f t="array" aca="1" ref="CJ1475" ca="1">CJ1470*INDIRECT(CJ1460)</f>
        <v>2500</v>
      </c>
      <c r="CK1475" s="76" cm="1">
        <f t="array" aca="1" ref="CK1475" ca="1">CK1470*INDIRECT(CK1460)</f>
        <v>2500</v>
      </c>
      <c r="CL1475" s="76" cm="1">
        <f t="array" aca="1" ref="CL1475" ca="1">CL1470*INDIRECT(CL1460)</f>
        <v>2500</v>
      </c>
      <c r="CN1475" s="76"/>
      <c r="CO1475" s="76" t="e" cm="1">
        <f t="array" aca="1" ref="CO1475" ca="1">CO1470*INDIRECT(CO1460)</f>
        <v>#N/A</v>
      </c>
      <c r="CP1475" s="76" t="e" cm="1">
        <f t="array" aca="1" ref="CP1475" ca="1">CP1470*INDIRECT(CP1460)</f>
        <v>#N/A</v>
      </c>
      <c r="CQ1475" s="76" t="e" cm="1">
        <f t="array" aca="1" ref="CQ1475" ca="1">CQ1470*INDIRECT(CQ1460)</f>
        <v>#N/A</v>
      </c>
      <c r="CR1475" s="76" t="e" cm="1">
        <f t="array" aca="1" ref="CR1475" ca="1">CR1470*INDIRECT(CR1460)</f>
        <v>#N/A</v>
      </c>
      <c r="CS1475" s="76" t="e" cm="1">
        <f t="array" aca="1" ref="CS1475" ca="1">CS1470*INDIRECT(CS1460)</f>
        <v>#N/A</v>
      </c>
      <c r="CT1475" s="76" t="e" cm="1">
        <f t="array" aca="1" ref="CT1475" ca="1">CT1470*INDIRECT(CT1460)</f>
        <v>#N/A</v>
      </c>
      <c r="CU1475" s="76" t="e" cm="1">
        <f t="array" aca="1" ref="CU1475" ca="1">CU1470*INDIRECT(CU1460)</f>
        <v>#N/A</v>
      </c>
      <c r="CV1475" s="76" t="e" cm="1">
        <f t="array" aca="1" ref="CV1475" ca="1">CV1470*INDIRECT(CV1460)</f>
        <v>#N/A</v>
      </c>
      <c r="CW1475" s="76" t="e" cm="1">
        <f t="array" aca="1" ref="CW1475" ca="1">CW1470*INDIRECT(CW1460)</f>
        <v>#N/A</v>
      </c>
      <c r="CX1475" s="76" t="e" cm="1">
        <f t="array" aca="1" ref="CX1475" ca="1">CX1470*INDIRECT(CX1460)</f>
        <v>#N/A</v>
      </c>
      <c r="CY1475" s="76" t="e" cm="1">
        <f t="array" aca="1" ref="CY1475" ca="1">CY1470*INDIRECT(CY1460)</f>
        <v>#N/A</v>
      </c>
      <c r="CZ1475" s="76" t="e" cm="1">
        <f t="array" aca="1" ref="CZ1475" ca="1">CZ1470*INDIRECT(CZ1460)</f>
        <v>#N/A</v>
      </c>
      <c r="DA1475" s="76" t="e" cm="1">
        <f t="array" aca="1" ref="DA1475" ca="1">DA1470*INDIRECT(DA1460)</f>
        <v>#N/A</v>
      </c>
      <c r="DB1475" s="76" t="e" cm="1">
        <f t="array" aca="1" ref="DB1475" ca="1">DB1470*INDIRECT(DB1460)</f>
        <v>#N/A</v>
      </c>
      <c r="DC1475" s="76" t="e" cm="1">
        <f t="array" aca="1" ref="DC1475" ca="1">DC1470*INDIRECT(DC1460)</f>
        <v>#N/A</v>
      </c>
      <c r="DD1475" s="76" t="e" cm="1">
        <f t="array" aca="1" ref="DD1475" ca="1">DD1470*INDIRECT(DD1460)</f>
        <v>#N/A</v>
      </c>
      <c r="DE1475" s="76" t="e" cm="1">
        <f t="array" aca="1" ref="DE1475" ca="1">DE1470*INDIRECT(DE1460)</f>
        <v>#N/A</v>
      </c>
      <c r="DF1475" s="76" t="e" cm="1">
        <f t="array" aca="1" ref="DF1475" ca="1">DF1470*INDIRECT(DF1460)</f>
        <v>#N/A</v>
      </c>
      <c r="DG1475" s="76" t="e" cm="1">
        <f t="array" aca="1" ref="DG1475" ca="1">DG1470*INDIRECT(DG1460)</f>
        <v>#N/A</v>
      </c>
      <c r="DH1475" s="76" t="e" cm="1">
        <f t="array" aca="1" ref="DH1475" ca="1">DH1470*INDIRECT(DH1460)</f>
        <v>#N/A</v>
      </c>
      <c r="DI1475" s="76" t="e" cm="1">
        <f t="array" aca="1" ref="DI1475" ca="1">DI1470*INDIRECT(DI1460)</f>
        <v>#N/A</v>
      </c>
      <c r="DJ1475" s="76" t="e" cm="1">
        <f t="array" aca="1" ref="DJ1475" ca="1">DJ1470*INDIRECT(DJ1460)</f>
        <v>#N/A</v>
      </c>
      <c r="DK1475" s="76" t="e" cm="1">
        <f t="array" aca="1" ref="DK1475" ca="1">DK1470*INDIRECT(DK1460)</f>
        <v>#N/A</v>
      </c>
      <c r="DL1475" s="76" t="e" cm="1">
        <f t="array" aca="1" ref="DL1475" ca="1">DL1470*INDIRECT(DL1460)</f>
        <v>#N/A</v>
      </c>
    </row>
    <row r="1476" spans="1:116" x14ac:dyDescent="0.4">
      <c r="A1476" s="12"/>
      <c r="B1476" s="339"/>
      <c r="C1476" s="339"/>
      <c r="D1476" s="337" t="s">
        <v>518</v>
      </c>
      <c r="E1476" s="337" t="str">
        <f t="shared" si="1987"/>
        <v>1476 SPLIT-SV-VR</v>
      </c>
      <c r="G1476" s="127"/>
      <c r="H1476" s="12"/>
      <c r="I1476" s="60"/>
      <c r="J1476" s="60"/>
      <c r="K1476" s="12"/>
      <c r="L1476" s="12"/>
      <c r="M1476" s="12"/>
      <c r="N1476" s="12"/>
      <c r="O1476" s="12"/>
      <c r="P1476" s="12"/>
      <c r="R1476" s="13"/>
      <c r="S1476" s="76"/>
      <c r="T1476" s="76"/>
      <c r="U1476" s="76"/>
      <c r="V1476" s="76"/>
      <c r="W1476" s="76"/>
      <c r="X1476" s="76"/>
      <c r="Y1476" s="76"/>
      <c r="Z1476" s="76"/>
      <c r="AA1476" s="76"/>
      <c r="AB1476" s="76"/>
      <c r="AC1476" s="76"/>
      <c r="AD1476" s="76"/>
      <c r="AE1476" s="76"/>
      <c r="AF1476" s="76"/>
      <c r="AG1476" s="76"/>
      <c r="AH1476" s="76"/>
      <c r="AI1476" s="76"/>
      <c r="AJ1476" s="76"/>
      <c r="AK1476" s="76"/>
      <c r="AL1476" s="76"/>
      <c r="AM1476" s="76"/>
      <c r="AN1476" s="76"/>
      <c r="AO1476" s="76"/>
      <c r="AP1476" s="76"/>
      <c r="AQ1476" s="76"/>
      <c r="AR1476" s="76"/>
      <c r="AS1476" s="76"/>
      <c r="AT1476" s="76"/>
      <c r="AU1476" s="76"/>
      <c r="AV1476" s="76"/>
      <c r="AW1476" s="76"/>
      <c r="AX1476" s="76"/>
      <c r="AY1476" s="76"/>
      <c r="AZ1476" s="76"/>
      <c r="BA1476" s="76"/>
      <c r="BB1476" s="76"/>
      <c r="BC1476" s="76"/>
      <c r="BD1476" s="76"/>
      <c r="BE1476" s="76"/>
      <c r="BF1476" s="76"/>
      <c r="BG1476" s="76"/>
      <c r="BH1476" s="76"/>
      <c r="BI1476" s="76"/>
      <c r="BJ1476" s="76"/>
      <c r="BK1476" s="76"/>
      <c r="BL1476" s="76"/>
      <c r="BM1476" s="76"/>
      <c r="BN1476" s="76"/>
      <c r="BO1476" s="76"/>
      <c r="BP1476" s="76"/>
      <c r="BQ1476" s="76"/>
      <c r="BR1476" s="76"/>
      <c r="BS1476" s="76"/>
      <c r="BT1476" s="76"/>
      <c r="BU1476" s="76"/>
      <c r="BV1476" s="76"/>
      <c r="BW1476" s="76"/>
      <c r="BX1476" s="76"/>
      <c r="BY1476" s="76"/>
      <c r="BZ1476" s="76"/>
      <c r="CA1476" s="76"/>
      <c r="CB1476" s="76"/>
      <c r="CC1476" s="76"/>
      <c r="CD1476" s="76"/>
      <c r="CE1476" s="76"/>
      <c r="CF1476" s="76"/>
      <c r="CG1476" s="76"/>
      <c r="CH1476" s="76"/>
      <c r="CI1476" s="76"/>
      <c r="CJ1476" s="76"/>
      <c r="CK1476" s="76"/>
      <c r="CL1476" s="76"/>
      <c r="CN1476" s="76"/>
      <c r="CO1476" s="76"/>
      <c r="CP1476" s="76"/>
      <c r="CQ1476" s="76"/>
      <c r="CR1476" s="76"/>
      <c r="CS1476" s="76"/>
      <c r="CT1476" s="76"/>
      <c r="CU1476" s="76"/>
      <c r="CV1476" s="76"/>
      <c r="CW1476" s="76"/>
      <c r="CX1476" s="76"/>
      <c r="CY1476" s="76"/>
      <c r="CZ1476" s="76"/>
      <c r="DA1476" s="76"/>
      <c r="DB1476" s="76"/>
      <c r="DC1476" s="76"/>
      <c r="DD1476" s="76"/>
      <c r="DE1476" s="76"/>
      <c r="DF1476" s="76"/>
      <c r="DG1476" s="76"/>
      <c r="DH1476" s="76"/>
      <c r="DI1476" s="76"/>
      <c r="DJ1476" s="76"/>
      <c r="DK1476" s="76"/>
      <c r="DL1476" s="76"/>
    </row>
    <row r="1477" spans="1:116" x14ac:dyDescent="0.4">
      <c r="A1477" s="12"/>
      <c r="B1477" s="339"/>
      <c r="C1477" s="339"/>
      <c r="D1477" s="337" t="s">
        <v>518</v>
      </c>
      <c r="E1477" s="337" t="str">
        <f t="shared" si="1987"/>
        <v>1477 SPLIT-SV-VR</v>
      </c>
      <c r="G1477" s="95" t="str">
        <f>"Price/"&amp;G1498&amp;":"</f>
        <v>Price/procedure:</v>
      </c>
      <c r="H1477" s="12"/>
      <c r="I1477" s="60"/>
      <c r="J1477" s="60"/>
      <c r="K1477" s="12"/>
      <c r="L1477" s="12"/>
      <c r="M1477" s="12"/>
      <c r="N1477" s="12"/>
      <c r="O1477" s="12"/>
      <c r="P1477" s="12"/>
      <c r="R1477" s="13"/>
      <c r="S1477" s="76"/>
      <c r="T1477" s="76"/>
      <c r="U1477" s="76"/>
      <c r="V1477" s="76"/>
      <c r="W1477" s="76"/>
      <c r="X1477" s="76"/>
      <c r="Y1477" s="76"/>
      <c r="Z1477" s="76"/>
      <c r="AA1477" s="76"/>
      <c r="AB1477" s="76"/>
      <c r="AC1477" s="76"/>
      <c r="AD1477" s="76"/>
      <c r="AE1477" s="76"/>
      <c r="AF1477" s="76"/>
      <c r="AG1477" s="76"/>
      <c r="AH1477" s="76"/>
      <c r="AI1477" s="76"/>
      <c r="AJ1477" s="76"/>
      <c r="AK1477" s="76"/>
      <c r="AL1477" s="76"/>
      <c r="AM1477" s="76"/>
      <c r="AN1477" s="76"/>
      <c r="AO1477" s="76"/>
      <c r="AP1477" s="76"/>
      <c r="AQ1477" s="76"/>
      <c r="AR1477" s="76"/>
      <c r="AS1477" s="76"/>
      <c r="AT1477" s="76"/>
      <c r="AU1477" s="76"/>
      <c r="AV1477" s="76"/>
      <c r="AW1477" s="76"/>
      <c r="AX1477" s="76"/>
      <c r="AY1477" s="76"/>
      <c r="AZ1477" s="76"/>
      <c r="BA1477" s="76"/>
      <c r="BB1477" s="76"/>
      <c r="BC1477" s="76"/>
      <c r="BD1477" s="76"/>
      <c r="BE1477" s="76"/>
      <c r="BF1477" s="76"/>
      <c r="BG1477" s="76"/>
      <c r="BH1477" s="76"/>
      <c r="BI1477" s="76"/>
      <c r="BJ1477" s="76"/>
      <c r="BK1477" s="76"/>
      <c r="BL1477" s="76"/>
      <c r="BM1477" s="76"/>
      <c r="BN1477" s="76"/>
      <c r="BO1477" s="76"/>
      <c r="BP1477" s="76"/>
      <c r="BQ1477" s="76"/>
      <c r="BR1477" s="76"/>
      <c r="BS1477" s="76"/>
      <c r="BT1477" s="76"/>
      <c r="BU1477" s="76"/>
      <c r="BV1477" s="76"/>
      <c r="BW1477" s="76"/>
      <c r="BX1477" s="76"/>
      <c r="BY1477" s="76"/>
      <c r="BZ1477" s="76"/>
      <c r="CA1477" s="76"/>
      <c r="CB1477" s="76"/>
      <c r="CC1477" s="76"/>
      <c r="CD1477" s="76"/>
      <c r="CE1477" s="76"/>
      <c r="CF1477" s="76"/>
      <c r="CG1477" s="76"/>
      <c r="CH1477" s="76"/>
      <c r="CI1477" s="76"/>
      <c r="CJ1477" s="76"/>
      <c r="CK1477" s="76"/>
      <c r="CL1477" s="76"/>
      <c r="CN1477" s="76"/>
      <c r="CO1477" s="76"/>
      <c r="CP1477" s="76"/>
      <c r="CQ1477" s="76"/>
      <c r="CR1477" s="76"/>
      <c r="CS1477" s="76"/>
      <c r="CT1477" s="76"/>
      <c r="CU1477" s="76"/>
      <c r="CV1477" s="76"/>
      <c r="CW1477" s="76"/>
      <c r="CX1477" s="76"/>
      <c r="CY1477" s="76"/>
      <c r="CZ1477" s="76"/>
      <c r="DA1477" s="76"/>
      <c r="DB1477" s="76"/>
      <c r="DC1477" s="76"/>
      <c r="DD1477" s="76"/>
      <c r="DE1477" s="76"/>
      <c r="DF1477" s="76"/>
      <c r="DG1477" s="76"/>
      <c r="DH1477" s="76"/>
      <c r="DI1477" s="76"/>
      <c r="DJ1477" s="76"/>
      <c r="DK1477" s="76"/>
      <c r="DL1477" s="76"/>
    </row>
    <row r="1478" spans="1:116" x14ac:dyDescent="0.4">
      <c r="A1478" s="12"/>
      <c r="B1478" s="339"/>
      <c r="C1478" s="339"/>
      <c r="D1478" s="337" t="s">
        <v>518</v>
      </c>
      <c r="E1478" s="337" t="str">
        <f t="shared" si="1987"/>
        <v>1478 SPLIT-SV-VR</v>
      </c>
      <c r="G1478" s="145" t="str">
        <f>G1469</f>
        <v>Product A</v>
      </c>
      <c r="H1478" s="12"/>
      <c r="I1478" s="60"/>
      <c r="J1478" s="60"/>
      <c r="K1478" s="61">
        <v>100</v>
      </c>
      <c r="L1478" s="61">
        <v>100</v>
      </c>
      <c r="M1478" s="61">
        <v>100</v>
      </c>
      <c r="N1478" s="61">
        <v>100</v>
      </c>
      <c r="O1478" s="61">
        <v>100</v>
      </c>
      <c r="P1478" s="61">
        <v>100</v>
      </c>
      <c r="R1478" s="67"/>
      <c r="S1478" s="147" cm="1">
        <f t="array" ref="S1478">INDEX($K:$P,ROW(),MATCH(S$3,$K$2:$P$2,0))</f>
        <v>100</v>
      </c>
      <c r="T1478" s="147" cm="1">
        <f t="array" ref="T1478">INDEX($K:$P,ROW(),MATCH(T$3,$K$2:$P$2,0))</f>
        <v>100</v>
      </c>
      <c r="U1478" s="147" cm="1">
        <f t="array" ref="U1478">INDEX($K:$P,ROW(),MATCH(U$3,$K$2:$P$2,0))</f>
        <v>100</v>
      </c>
      <c r="V1478" s="147" cm="1">
        <f t="array" ref="V1478">INDEX($K:$P,ROW(),MATCH(V$3,$K$2:$P$2,0))</f>
        <v>100</v>
      </c>
      <c r="W1478" s="147" cm="1">
        <f t="array" ref="W1478">INDEX($K:$P,ROW(),MATCH(W$3,$K$2:$P$2,0))</f>
        <v>100</v>
      </c>
      <c r="X1478" s="147" cm="1">
        <f t="array" ref="X1478">INDEX($K:$P,ROW(),MATCH(X$3,$K$2:$P$2,0))</f>
        <v>100</v>
      </c>
      <c r="Y1478" s="147" cm="1">
        <f t="array" ref="Y1478">INDEX($K:$P,ROW(),MATCH(Y$3,$K$2:$P$2,0))</f>
        <v>100</v>
      </c>
      <c r="Z1478" s="147" cm="1">
        <f t="array" ref="Z1478">INDEX($K:$P,ROW(),MATCH(Z$3,$K$2:$P$2,0))</f>
        <v>100</v>
      </c>
      <c r="AA1478" s="147" cm="1">
        <f t="array" ref="AA1478">INDEX($K:$P,ROW(),MATCH(AA$3,$K$2:$P$2,0))</f>
        <v>100</v>
      </c>
      <c r="AB1478" s="147" cm="1">
        <f t="array" ref="AB1478">INDEX($K:$P,ROW(),MATCH(AB$3,$K$2:$P$2,0))</f>
        <v>100</v>
      </c>
      <c r="AC1478" s="147" cm="1">
        <f t="array" ref="AC1478">INDEX($K:$P,ROW(),MATCH(AC$3,$K$2:$P$2,0))</f>
        <v>100</v>
      </c>
      <c r="AD1478" s="147" cm="1">
        <f t="array" ref="AD1478">INDEX($K:$P,ROW(),MATCH(AD$3,$K$2:$P$2,0))</f>
        <v>100</v>
      </c>
      <c r="AE1478" s="147" cm="1">
        <f t="array" ref="AE1478">INDEX($K:$P,ROW(),MATCH(AE$3,$K$2:$P$2,0))</f>
        <v>100</v>
      </c>
      <c r="AF1478" s="147" cm="1">
        <f t="array" ref="AF1478">INDEX($K:$P,ROW(),MATCH(AF$3,$K$2:$P$2,0))</f>
        <v>100</v>
      </c>
      <c r="AG1478" s="147" cm="1">
        <f t="array" ref="AG1478">INDEX($K:$P,ROW(),MATCH(AG$3,$K$2:$P$2,0))</f>
        <v>100</v>
      </c>
      <c r="AH1478" s="147" cm="1">
        <f t="array" ref="AH1478">INDEX($K:$P,ROW(),MATCH(AH$3,$K$2:$P$2,0))</f>
        <v>100</v>
      </c>
      <c r="AI1478" s="147" cm="1">
        <f t="array" ref="AI1478">INDEX($K:$P,ROW(),MATCH(AI$3,$K$2:$P$2,0))</f>
        <v>100</v>
      </c>
      <c r="AJ1478" s="147" cm="1">
        <f t="array" ref="AJ1478">INDEX($K:$P,ROW(),MATCH(AJ$3,$K$2:$P$2,0))</f>
        <v>100</v>
      </c>
      <c r="AK1478" s="147" cm="1">
        <f t="array" ref="AK1478">INDEX($K:$P,ROW(),MATCH(AK$3,$K$2:$P$2,0))</f>
        <v>100</v>
      </c>
      <c r="AL1478" s="147" cm="1">
        <f t="array" ref="AL1478">INDEX($K:$P,ROW(),MATCH(AL$3,$K$2:$P$2,0))</f>
        <v>100</v>
      </c>
      <c r="AM1478" s="147" cm="1">
        <f t="array" ref="AM1478">INDEX($K:$P,ROW(),MATCH(AM$3,$K$2:$P$2,0))</f>
        <v>100</v>
      </c>
      <c r="AN1478" s="147" cm="1">
        <f t="array" ref="AN1478">INDEX($K:$P,ROW(),MATCH(AN$3,$K$2:$P$2,0))</f>
        <v>100</v>
      </c>
      <c r="AO1478" s="147" cm="1">
        <f t="array" ref="AO1478">INDEX($K:$P,ROW(),MATCH(AO$3,$K$2:$P$2,0))</f>
        <v>100</v>
      </c>
      <c r="AP1478" s="147" cm="1">
        <f t="array" ref="AP1478">INDEX($K:$P,ROW(),MATCH(AP$3,$K$2:$P$2,0))</f>
        <v>100</v>
      </c>
      <c r="AQ1478" s="147" cm="1">
        <f t="array" ref="AQ1478">INDEX($K:$P,ROW(),MATCH(AQ$3,$K$2:$P$2,0))</f>
        <v>100</v>
      </c>
      <c r="AR1478" s="147" cm="1">
        <f t="array" ref="AR1478">INDEX($K:$P,ROW(),MATCH(AR$3,$K$2:$P$2,0))</f>
        <v>100</v>
      </c>
      <c r="AS1478" s="147" cm="1">
        <f t="array" ref="AS1478">INDEX($K:$P,ROW(),MATCH(AS$3,$K$2:$P$2,0))</f>
        <v>100</v>
      </c>
      <c r="AT1478" s="147" cm="1">
        <f t="array" ref="AT1478">INDEX($K:$P,ROW(),MATCH(AT$3,$K$2:$P$2,0))</f>
        <v>100</v>
      </c>
      <c r="AU1478" s="147" cm="1">
        <f t="array" ref="AU1478">INDEX($K:$P,ROW(),MATCH(AU$3,$K$2:$P$2,0))</f>
        <v>100</v>
      </c>
      <c r="AV1478" s="147" cm="1">
        <f t="array" ref="AV1478">INDEX($K:$P,ROW(),MATCH(AV$3,$K$2:$P$2,0))</f>
        <v>100</v>
      </c>
      <c r="AW1478" s="147" cm="1">
        <f t="array" ref="AW1478">INDEX($K:$P,ROW(),MATCH(AW$3,$K$2:$P$2,0))</f>
        <v>100</v>
      </c>
      <c r="AX1478" s="147" cm="1">
        <f t="array" ref="AX1478">INDEX($K:$P,ROW(),MATCH(AX$3,$K$2:$P$2,0))</f>
        <v>100</v>
      </c>
      <c r="AY1478" s="147" cm="1">
        <f t="array" ref="AY1478">INDEX($K:$P,ROW(),MATCH(AY$3,$K$2:$P$2,0))</f>
        <v>100</v>
      </c>
      <c r="AZ1478" s="147" cm="1">
        <f t="array" ref="AZ1478">INDEX($K:$P,ROW(),MATCH(AZ$3,$K$2:$P$2,0))</f>
        <v>100</v>
      </c>
      <c r="BA1478" s="147" cm="1">
        <f t="array" ref="BA1478">INDEX($K:$P,ROW(),MATCH(BA$3,$K$2:$P$2,0))</f>
        <v>100</v>
      </c>
      <c r="BB1478" s="147" cm="1">
        <f t="array" ref="BB1478">INDEX($K:$P,ROW(),MATCH(BB$3,$K$2:$P$2,0))</f>
        <v>100</v>
      </c>
      <c r="BC1478" s="147" cm="1">
        <f t="array" ref="BC1478">INDEX($K:$P,ROW(),MATCH(BC$3,$K$2:$P$2,0))</f>
        <v>100</v>
      </c>
      <c r="BD1478" s="147" cm="1">
        <f t="array" ref="BD1478">INDEX($K:$P,ROW(),MATCH(BD$3,$K$2:$P$2,0))</f>
        <v>100</v>
      </c>
      <c r="BE1478" s="147" cm="1">
        <f t="array" ref="BE1478">INDEX($K:$P,ROW(),MATCH(BE$3,$K$2:$P$2,0))</f>
        <v>100</v>
      </c>
      <c r="BF1478" s="147" cm="1">
        <f t="array" ref="BF1478">INDEX($K:$P,ROW(),MATCH(BF$3,$K$2:$P$2,0))</f>
        <v>100</v>
      </c>
      <c r="BG1478" s="147" cm="1">
        <f t="array" ref="BG1478">INDEX($K:$P,ROW(),MATCH(BG$3,$K$2:$P$2,0))</f>
        <v>100</v>
      </c>
      <c r="BH1478" s="147" cm="1">
        <f t="array" ref="BH1478">INDEX($K:$P,ROW(),MATCH(BH$3,$K$2:$P$2,0))</f>
        <v>100</v>
      </c>
      <c r="BI1478" s="147" cm="1">
        <f t="array" ref="BI1478">INDEX($K:$P,ROW(),MATCH(BI$3,$K$2:$P$2,0))</f>
        <v>100</v>
      </c>
      <c r="BJ1478" s="147" cm="1">
        <f t="array" ref="BJ1478">INDEX($K:$P,ROW(),MATCH(BJ$3,$K$2:$P$2,0))</f>
        <v>100</v>
      </c>
      <c r="BK1478" s="147" cm="1">
        <f t="array" ref="BK1478">INDEX($K:$P,ROW(),MATCH(BK$3,$K$2:$P$2,0))</f>
        <v>100</v>
      </c>
      <c r="BL1478" s="147" cm="1">
        <f t="array" ref="BL1478">INDEX($K:$P,ROW(),MATCH(BL$3,$K$2:$P$2,0))</f>
        <v>100</v>
      </c>
      <c r="BM1478" s="147" cm="1">
        <f t="array" ref="BM1478">INDEX($K:$P,ROW(),MATCH(BM$3,$K$2:$P$2,0))</f>
        <v>100</v>
      </c>
      <c r="BN1478" s="147" cm="1">
        <f t="array" ref="BN1478">INDEX($K:$P,ROW(),MATCH(BN$3,$K$2:$P$2,0))</f>
        <v>100</v>
      </c>
      <c r="BO1478" s="147" cm="1">
        <f t="array" ref="BO1478">INDEX($K:$P,ROW(),MATCH(BO$3,$K$2:$P$2,0))</f>
        <v>100</v>
      </c>
      <c r="BP1478" s="147" cm="1">
        <f t="array" ref="BP1478">INDEX($K:$P,ROW(),MATCH(BP$3,$K$2:$P$2,0))</f>
        <v>100</v>
      </c>
      <c r="BQ1478" s="147" cm="1">
        <f t="array" ref="BQ1478">INDEX($K:$P,ROW(),MATCH(BQ$3,$K$2:$P$2,0))</f>
        <v>100</v>
      </c>
      <c r="BR1478" s="147" cm="1">
        <f t="array" ref="BR1478">INDEX($K:$P,ROW(),MATCH(BR$3,$K$2:$P$2,0))</f>
        <v>100</v>
      </c>
      <c r="BS1478" s="147" cm="1">
        <f t="array" ref="BS1478">INDEX($K:$P,ROW(),MATCH(BS$3,$K$2:$P$2,0))</f>
        <v>100</v>
      </c>
      <c r="BT1478" s="147" cm="1">
        <f t="array" ref="BT1478">INDEX($K:$P,ROW(),MATCH(BT$3,$K$2:$P$2,0))</f>
        <v>100</v>
      </c>
      <c r="BU1478" s="147" cm="1">
        <f t="array" ref="BU1478">INDEX($K:$P,ROW(),MATCH(BU$3,$K$2:$P$2,0))</f>
        <v>100</v>
      </c>
      <c r="BV1478" s="147" cm="1">
        <f t="array" ref="BV1478">INDEX($K:$P,ROW(),MATCH(BV$3,$K$2:$P$2,0))</f>
        <v>100</v>
      </c>
      <c r="BW1478" s="147" cm="1">
        <f t="array" ref="BW1478">INDEX($K:$P,ROW(),MATCH(BW$3,$K$2:$P$2,0))</f>
        <v>100</v>
      </c>
      <c r="BX1478" s="147" cm="1">
        <f t="array" ref="BX1478">INDEX($K:$P,ROW(),MATCH(BX$3,$K$2:$P$2,0))</f>
        <v>100</v>
      </c>
      <c r="BY1478" s="147" cm="1">
        <f t="array" ref="BY1478">INDEX($K:$P,ROW(),MATCH(BY$3,$K$2:$P$2,0))</f>
        <v>100</v>
      </c>
      <c r="BZ1478" s="147" cm="1">
        <f t="array" ref="BZ1478">INDEX($K:$P,ROW(),MATCH(BZ$3,$K$2:$P$2,0))</f>
        <v>100</v>
      </c>
      <c r="CA1478" s="147" cm="1">
        <f t="array" ref="CA1478">INDEX($K:$P,ROW(),MATCH(CA$3,$K$2:$P$2,0))</f>
        <v>100</v>
      </c>
      <c r="CB1478" s="147" cm="1">
        <f t="array" ref="CB1478">INDEX($K:$P,ROW(),MATCH(CB$3,$K$2:$P$2,0))</f>
        <v>100</v>
      </c>
      <c r="CC1478" s="147" cm="1">
        <f t="array" ref="CC1478">INDEX($K:$P,ROW(),MATCH(CC$3,$K$2:$P$2,0))</f>
        <v>100</v>
      </c>
      <c r="CD1478" s="147" cm="1">
        <f t="array" ref="CD1478">INDEX($K:$P,ROW(),MATCH(CD$3,$K$2:$P$2,0))</f>
        <v>100</v>
      </c>
      <c r="CE1478" s="147" cm="1">
        <f t="array" ref="CE1478">INDEX($K:$P,ROW(),MATCH(CE$3,$K$2:$P$2,0))</f>
        <v>100</v>
      </c>
      <c r="CF1478" s="147" cm="1">
        <f t="array" ref="CF1478">INDEX($K:$P,ROW(),MATCH(CF$3,$K$2:$P$2,0))</f>
        <v>100</v>
      </c>
      <c r="CG1478" s="147" cm="1">
        <f t="array" ref="CG1478">INDEX($K:$P,ROW(),MATCH(CG$3,$K$2:$P$2,0))</f>
        <v>100</v>
      </c>
      <c r="CH1478" s="147" cm="1">
        <f t="array" ref="CH1478">INDEX($K:$P,ROW(),MATCH(CH$3,$K$2:$P$2,0))</f>
        <v>100</v>
      </c>
      <c r="CI1478" s="147" cm="1">
        <f t="array" ref="CI1478">INDEX($K:$P,ROW(),MATCH(CI$3,$K$2:$P$2,0))</f>
        <v>100</v>
      </c>
      <c r="CJ1478" s="147" cm="1">
        <f t="array" ref="CJ1478">INDEX($K:$P,ROW(),MATCH(CJ$3,$K$2:$P$2,0))</f>
        <v>100</v>
      </c>
      <c r="CK1478" s="147" cm="1">
        <f t="array" ref="CK1478">INDEX($K:$P,ROW(),MATCH(CK$3,$K$2:$P$2,0))</f>
        <v>100</v>
      </c>
      <c r="CL1478" s="147" cm="1">
        <f t="array" ref="CL1478">INDEX($K:$P,ROW(),MATCH(CL$3,$K$2:$P$2,0))</f>
        <v>100</v>
      </c>
      <c r="CN1478" s="147"/>
      <c r="CO1478" s="147" t="e" cm="1">
        <f t="array" ref="CO1478">INDEX($K:$P,ROW(),MATCH(CO$3,$K$2:$P$2,0))</f>
        <v>#N/A</v>
      </c>
      <c r="CP1478" s="147" t="e" cm="1">
        <f t="array" ref="CP1478">INDEX($K:$P,ROW(),MATCH(CP$3,$K$2:$P$2,0))</f>
        <v>#N/A</v>
      </c>
      <c r="CQ1478" s="147" t="e" cm="1">
        <f t="array" ref="CQ1478">INDEX($K:$P,ROW(),MATCH(CQ$3,$K$2:$P$2,0))</f>
        <v>#N/A</v>
      </c>
      <c r="CR1478" s="147" t="e" cm="1">
        <f t="array" ref="CR1478">INDEX($K:$P,ROW(),MATCH(CR$3,$K$2:$P$2,0))</f>
        <v>#N/A</v>
      </c>
      <c r="CS1478" s="147" t="e" cm="1">
        <f t="array" ref="CS1478">INDEX($K:$P,ROW(),MATCH(CS$3,$K$2:$P$2,0))</f>
        <v>#N/A</v>
      </c>
      <c r="CT1478" s="147" t="e" cm="1">
        <f t="array" ref="CT1478">INDEX($K:$P,ROW(),MATCH(CT$3,$K$2:$P$2,0))</f>
        <v>#N/A</v>
      </c>
      <c r="CU1478" s="147" t="e" cm="1">
        <f t="array" ref="CU1478">INDEX($K:$P,ROW(),MATCH(CU$3,$K$2:$P$2,0))</f>
        <v>#N/A</v>
      </c>
      <c r="CV1478" s="147" t="e" cm="1">
        <f t="array" ref="CV1478">INDEX($K:$P,ROW(),MATCH(CV$3,$K$2:$P$2,0))</f>
        <v>#N/A</v>
      </c>
      <c r="CW1478" s="147" t="e" cm="1">
        <f t="array" ref="CW1478">INDEX($K:$P,ROW(),MATCH(CW$3,$K$2:$P$2,0))</f>
        <v>#N/A</v>
      </c>
      <c r="CX1478" s="147" t="e" cm="1">
        <f t="array" ref="CX1478">INDEX($K:$P,ROW(),MATCH(CX$3,$K$2:$P$2,0))</f>
        <v>#N/A</v>
      </c>
      <c r="CY1478" s="147" t="e" cm="1">
        <f t="array" ref="CY1478">INDEX($K:$P,ROW(),MATCH(CY$3,$K$2:$P$2,0))</f>
        <v>#N/A</v>
      </c>
      <c r="CZ1478" s="147" t="e" cm="1">
        <f t="array" ref="CZ1478">INDEX($K:$P,ROW(),MATCH(CZ$3,$K$2:$P$2,0))</f>
        <v>#N/A</v>
      </c>
      <c r="DA1478" s="147" t="e" cm="1">
        <f t="array" ref="DA1478">INDEX($K:$P,ROW(),MATCH(DA$3,$K$2:$P$2,0))</f>
        <v>#N/A</v>
      </c>
      <c r="DB1478" s="147" t="e" cm="1">
        <f t="array" ref="DB1478">INDEX($K:$P,ROW(),MATCH(DB$3,$K$2:$P$2,0))</f>
        <v>#N/A</v>
      </c>
      <c r="DC1478" s="147" t="e" cm="1">
        <f t="array" ref="DC1478">INDEX($K:$P,ROW(),MATCH(DC$3,$K$2:$P$2,0))</f>
        <v>#N/A</v>
      </c>
      <c r="DD1478" s="147" t="e" cm="1">
        <f t="array" ref="DD1478">INDEX($K:$P,ROW(),MATCH(DD$3,$K$2:$P$2,0))</f>
        <v>#N/A</v>
      </c>
      <c r="DE1478" s="147" t="e" cm="1">
        <f t="array" ref="DE1478">INDEX($K:$P,ROW(),MATCH(DE$3,$K$2:$P$2,0))</f>
        <v>#N/A</v>
      </c>
      <c r="DF1478" s="147" t="e" cm="1">
        <f t="array" ref="DF1478">INDEX($K:$P,ROW(),MATCH(DF$3,$K$2:$P$2,0))</f>
        <v>#N/A</v>
      </c>
      <c r="DG1478" s="147" t="e" cm="1">
        <f t="array" ref="DG1478">INDEX($K:$P,ROW(),MATCH(DG$3,$K$2:$P$2,0))</f>
        <v>#N/A</v>
      </c>
      <c r="DH1478" s="147" t="e" cm="1">
        <f t="array" ref="DH1478">INDEX($K:$P,ROW(),MATCH(DH$3,$K$2:$P$2,0))</f>
        <v>#N/A</v>
      </c>
      <c r="DI1478" s="147" t="e" cm="1">
        <f t="array" ref="DI1478">INDEX($K:$P,ROW(),MATCH(DI$3,$K$2:$P$2,0))</f>
        <v>#N/A</v>
      </c>
      <c r="DJ1478" s="147" t="e" cm="1">
        <f t="array" ref="DJ1478">INDEX($K:$P,ROW(),MATCH(DJ$3,$K$2:$P$2,0))</f>
        <v>#N/A</v>
      </c>
      <c r="DK1478" s="147" t="e" cm="1">
        <f t="array" ref="DK1478">INDEX($K:$P,ROW(),MATCH(DK$3,$K$2:$P$2,0))</f>
        <v>#N/A</v>
      </c>
      <c r="DL1478" s="147" t="e" cm="1">
        <f t="array" ref="DL1478">INDEX($K:$P,ROW(),MATCH(DL$3,$K$2:$P$2,0))</f>
        <v>#N/A</v>
      </c>
    </row>
    <row r="1479" spans="1:116" x14ac:dyDescent="0.4">
      <c r="A1479" s="12"/>
      <c r="B1479" s="339"/>
      <c r="C1479" s="339"/>
      <c r="D1479" s="337" t="s">
        <v>518</v>
      </c>
      <c r="E1479" s="337" t="str">
        <f t="shared" si="1987"/>
        <v>1479 SPLIT-SV-VR</v>
      </c>
      <c r="G1479" s="145" t="str">
        <f>G1470</f>
        <v>Product B</v>
      </c>
      <c r="H1479" s="12"/>
      <c r="I1479" s="60"/>
      <c r="J1479" s="60"/>
      <c r="K1479" s="61">
        <v>200</v>
      </c>
      <c r="L1479" s="61">
        <v>200</v>
      </c>
      <c r="M1479" s="61">
        <v>200</v>
      </c>
      <c r="N1479" s="61">
        <v>200</v>
      </c>
      <c r="O1479" s="61">
        <v>200</v>
      </c>
      <c r="P1479" s="61">
        <v>200</v>
      </c>
      <c r="R1479" s="13"/>
      <c r="S1479" s="147" cm="1">
        <f t="array" ref="S1479">INDEX($K:$P,ROW(),MATCH(S$3,$K$2:$P$2,0))</f>
        <v>200</v>
      </c>
      <c r="T1479" s="147" cm="1">
        <f t="array" ref="T1479">INDEX($K:$P,ROW(),MATCH(T$3,$K$2:$P$2,0))</f>
        <v>200</v>
      </c>
      <c r="U1479" s="147" cm="1">
        <f t="array" ref="U1479">INDEX($K:$P,ROW(),MATCH(U$3,$K$2:$P$2,0))</f>
        <v>200</v>
      </c>
      <c r="V1479" s="147" cm="1">
        <f t="array" ref="V1479">INDEX($K:$P,ROW(),MATCH(V$3,$K$2:$P$2,0))</f>
        <v>200</v>
      </c>
      <c r="W1479" s="147" cm="1">
        <f t="array" ref="W1479">INDEX($K:$P,ROW(),MATCH(W$3,$K$2:$P$2,0))</f>
        <v>200</v>
      </c>
      <c r="X1479" s="147" cm="1">
        <f t="array" ref="X1479">INDEX($K:$P,ROW(),MATCH(X$3,$K$2:$P$2,0))</f>
        <v>200</v>
      </c>
      <c r="Y1479" s="147" cm="1">
        <f t="array" ref="Y1479">INDEX($K:$P,ROW(),MATCH(Y$3,$K$2:$P$2,0))</f>
        <v>200</v>
      </c>
      <c r="Z1479" s="147" cm="1">
        <f t="array" ref="Z1479">INDEX($K:$P,ROW(),MATCH(Z$3,$K$2:$P$2,0))</f>
        <v>200</v>
      </c>
      <c r="AA1479" s="147" cm="1">
        <f t="array" ref="AA1479">INDEX($K:$P,ROW(),MATCH(AA$3,$K$2:$P$2,0))</f>
        <v>200</v>
      </c>
      <c r="AB1479" s="147" cm="1">
        <f t="array" ref="AB1479">INDEX($K:$P,ROW(),MATCH(AB$3,$K$2:$P$2,0))</f>
        <v>200</v>
      </c>
      <c r="AC1479" s="147" cm="1">
        <f t="array" ref="AC1479">INDEX($K:$P,ROW(),MATCH(AC$3,$K$2:$P$2,0))</f>
        <v>200</v>
      </c>
      <c r="AD1479" s="147" cm="1">
        <f t="array" ref="AD1479">INDEX($K:$P,ROW(),MATCH(AD$3,$K$2:$P$2,0))</f>
        <v>200</v>
      </c>
      <c r="AE1479" s="147" cm="1">
        <f t="array" ref="AE1479">INDEX($K:$P,ROW(),MATCH(AE$3,$K$2:$P$2,0))</f>
        <v>200</v>
      </c>
      <c r="AF1479" s="147" cm="1">
        <f t="array" ref="AF1479">INDEX($K:$P,ROW(),MATCH(AF$3,$K$2:$P$2,0))</f>
        <v>200</v>
      </c>
      <c r="AG1479" s="147" cm="1">
        <f t="array" ref="AG1479">INDEX($K:$P,ROW(),MATCH(AG$3,$K$2:$P$2,0))</f>
        <v>200</v>
      </c>
      <c r="AH1479" s="147" cm="1">
        <f t="array" ref="AH1479">INDEX($K:$P,ROW(),MATCH(AH$3,$K$2:$P$2,0))</f>
        <v>200</v>
      </c>
      <c r="AI1479" s="147" cm="1">
        <f t="array" ref="AI1479">INDEX($K:$P,ROW(),MATCH(AI$3,$K$2:$P$2,0))</f>
        <v>200</v>
      </c>
      <c r="AJ1479" s="147" cm="1">
        <f t="array" ref="AJ1479">INDEX($K:$P,ROW(),MATCH(AJ$3,$K$2:$P$2,0))</f>
        <v>200</v>
      </c>
      <c r="AK1479" s="147" cm="1">
        <f t="array" ref="AK1479">INDEX($K:$P,ROW(),MATCH(AK$3,$K$2:$P$2,0))</f>
        <v>200</v>
      </c>
      <c r="AL1479" s="147" cm="1">
        <f t="array" ref="AL1479">INDEX($K:$P,ROW(),MATCH(AL$3,$K$2:$P$2,0))</f>
        <v>200</v>
      </c>
      <c r="AM1479" s="147" cm="1">
        <f t="array" ref="AM1479">INDEX($K:$P,ROW(),MATCH(AM$3,$K$2:$P$2,0))</f>
        <v>200</v>
      </c>
      <c r="AN1479" s="147" cm="1">
        <f t="array" ref="AN1479">INDEX($K:$P,ROW(),MATCH(AN$3,$K$2:$P$2,0))</f>
        <v>200</v>
      </c>
      <c r="AO1479" s="147" cm="1">
        <f t="array" ref="AO1479">INDEX($K:$P,ROW(),MATCH(AO$3,$K$2:$P$2,0))</f>
        <v>200</v>
      </c>
      <c r="AP1479" s="147" cm="1">
        <f t="array" ref="AP1479">INDEX($K:$P,ROW(),MATCH(AP$3,$K$2:$P$2,0))</f>
        <v>200</v>
      </c>
      <c r="AQ1479" s="147" cm="1">
        <f t="array" ref="AQ1479">INDEX($K:$P,ROW(),MATCH(AQ$3,$K$2:$P$2,0))</f>
        <v>200</v>
      </c>
      <c r="AR1479" s="147" cm="1">
        <f t="array" ref="AR1479">INDEX($K:$P,ROW(),MATCH(AR$3,$K$2:$P$2,0))</f>
        <v>200</v>
      </c>
      <c r="AS1479" s="147" cm="1">
        <f t="array" ref="AS1479">INDEX($K:$P,ROW(),MATCH(AS$3,$K$2:$P$2,0))</f>
        <v>200</v>
      </c>
      <c r="AT1479" s="147" cm="1">
        <f t="array" ref="AT1479">INDEX($K:$P,ROW(),MATCH(AT$3,$K$2:$P$2,0))</f>
        <v>200</v>
      </c>
      <c r="AU1479" s="147" cm="1">
        <f t="array" ref="AU1479">INDEX($K:$P,ROW(),MATCH(AU$3,$K$2:$P$2,0))</f>
        <v>200</v>
      </c>
      <c r="AV1479" s="147" cm="1">
        <f t="array" ref="AV1479">INDEX($K:$P,ROW(),MATCH(AV$3,$K$2:$P$2,0))</f>
        <v>200</v>
      </c>
      <c r="AW1479" s="147" cm="1">
        <f t="array" ref="AW1479">INDEX($K:$P,ROW(),MATCH(AW$3,$K$2:$P$2,0))</f>
        <v>200</v>
      </c>
      <c r="AX1479" s="147" cm="1">
        <f t="array" ref="AX1479">INDEX($K:$P,ROW(),MATCH(AX$3,$K$2:$P$2,0))</f>
        <v>200</v>
      </c>
      <c r="AY1479" s="147" cm="1">
        <f t="array" ref="AY1479">INDEX($K:$P,ROW(),MATCH(AY$3,$K$2:$P$2,0))</f>
        <v>200</v>
      </c>
      <c r="AZ1479" s="147" cm="1">
        <f t="array" ref="AZ1479">INDEX($K:$P,ROW(),MATCH(AZ$3,$K$2:$P$2,0))</f>
        <v>200</v>
      </c>
      <c r="BA1479" s="147" cm="1">
        <f t="array" ref="BA1479">INDEX($K:$P,ROW(),MATCH(BA$3,$K$2:$P$2,0))</f>
        <v>200</v>
      </c>
      <c r="BB1479" s="147" cm="1">
        <f t="array" ref="BB1479">INDEX($K:$P,ROW(),MATCH(BB$3,$K$2:$P$2,0))</f>
        <v>200</v>
      </c>
      <c r="BC1479" s="147" cm="1">
        <f t="array" ref="BC1479">INDEX($K:$P,ROW(),MATCH(BC$3,$K$2:$P$2,0))</f>
        <v>200</v>
      </c>
      <c r="BD1479" s="147" cm="1">
        <f t="array" ref="BD1479">INDEX($K:$P,ROW(),MATCH(BD$3,$K$2:$P$2,0))</f>
        <v>200</v>
      </c>
      <c r="BE1479" s="147" cm="1">
        <f t="array" ref="BE1479">INDEX($K:$P,ROW(),MATCH(BE$3,$K$2:$P$2,0))</f>
        <v>200</v>
      </c>
      <c r="BF1479" s="147" cm="1">
        <f t="array" ref="BF1479">INDEX($K:$P,ROW(),MATCH(BF$3,$K$2:$P$2,0))</f>
        <v>200</v>
      </c>
      <c r="BG1479" s="147" cm="1">
        <f t="array" ref="BG1479">INDEX($K:$P,ROW(),MATCH(BG$3,$K$2:$P$2,0))</f>
        <v>200</v>
      </c>
      <c r="BH1479" s="147" cm="1">
        <f t="array" ref="BH1479">INDEX($K:$P,ROW(),MATCH(BH$3,$K$2:$P$2,0))</f>
        <v>200</v>
      </c>
      <c r="BI1479" s="147" cm="1">
        <f t="array" ref="BI1479">INDEX($K:$P,ROW(),MATCH(BI$3,$K$2:$P$2,0))</f>
        <v>200</v>
      </c>
      <c r="BJ1479" s="147" cm="1">
        <f t="array" ref="BJ1479">INDEX($K:$P,ROW(),MATCH(BJ$3,$K$2:$P$2,0))</f>
        <v>200</v>
      </c>
      <c r="BK1479" s="147" cm="1">
        <f t="array" ref="BK1479">INDEX($K:$P,ROW(),MATCH(BK$3,$K$2:$P$2,0))</f>
        <v>200</v>
      </c>
      <c r="BL1479" s="147" cm="1">
        <f t="array" ref="BL1479">INDEX($K:$P,ROW(),MATCH(BL$3,$K$2:$P$2,0))</f>
        <v>200</v>
      </c>
      <c r="BM1479" s="147" cm="1">
        <f t="array" ref="BM1479">INDEX($K:$P,ROW(),MATCH(BM$3,$K$2:$P$2,0))</f>
        <v>200</v>
      </c>
      <c r="BN1479" s="147" cm="1">
        <f t="array" ref="BN1479">INDEX($K:$P,ROW(),MATCH(BN$3,$K$2:$P$2,0))</f>
        <v>200</v>
      </c>
      <c r="BO1479" s="147" cm="1">
        <f t="array" ref="BO1479">INDEX($K:$P,ROW(),MATCH(BO$3,$K$2:$P$2,0))</f>
        <v>200</v>
      </c>
      <c r="BP1479" s="147" cm="1">
        <f t="array" ref="BP1479">INDEX($K:$P,ROW(),MATCH(BP$3,$K$2:$P$2,0))</f>
        <v>200</v>
      </c>
      <c r="BQ1479" s="147" cm="1">
        <f t="array" ref="BQ1479">INDEX($K:$P,ROW(),MATCH(BQ$3,$K$2:$P$2,0))</f>
        <v>200</v>
      </c>
      <c r="BR1479" s="147" cm="1">
        <f t="array" ref="BR1479">INDEX($K:$P,ROW(),MATCH(BR$3,$K$2:$P$2,0))</f>
        <v>200</v>
      </c>
      <c r="BS1479" s="147" cm="1">
        <f t="array" ref="BS1479">INDEX($K:$P,ROW(),MATCH(BS$3,$K$2:$P$2,0))</f>
        <v>200</v>
      </c>
      <c r="BT1479" s="147" cm="1">
        <f t="array" ref="BT1479">INDEX($K:$P,ROW(),MATCH(BT$3,$K$2:$P$2,0))</f>
        <v>200</v>
      </c>
      <c r="BU1479" s="147" cm="1">
        <f t="array" ref="BU1479">INDEX($K:$P,ROW(),MATCH(BU$3,$K$2:$P$2,0))</f>
        <v>200</v>
      </c>
      <c r="BV1479" s="147" cm="1">
        <f t="array" ref="BV1479">INDEX($K:$P,ROW(),MATCH(BV$3,$K$2:$P$2,0))</f>
        <v>200</v>
      </c>
      <c r="BW1479" s="147" cm="1">
        <f t="array" ref="BW1479">INDEX($K:$P,ROW(),MATCH(BW$3,$K$2:$P$2,0))</f>
        <v>200</v>
      </c>
      <c r="BX1479" s="147" cm="1">
        <f t="array" ref="BX1479">INDEX($K:$P,ROW(),MATCH(BX$3,$K$2:$P$2,0))</f>
        <v>200</v>
      </c>
      <c r="BY1479" s="147" cm="1">
        <f t="array" ref="BY1479">INDEX($K:$P,ROW(),MATCH(BY$3,$K$2:$P$2,0))</f>
        <v>200</v>
      </c>
      <c r="BZ1479" s="147" cm="1">
        <f t="array" ref="BZ1479">INDEX($K:$P,ROW(),MATCH(BZ$3,$K$2:$P$2,0))</f>
        <v>200</v>
      </c>
      <c r="CA1479" s="147" cm="1">
        <f t="array" ref="CA1479">INDEX($K:$P,ROW(),MATCH(CA$3,$K$2:$P$2,0))</f>
        <v>200</v>
      </c>
      <c r="CB1479" s="147" cm="1">
        <f t="array" ref="CB1479">INDEX($K:$P,ROW(),MATCH(CB$3,$K$2:$P$2,0))</f>
        <v>200</v>
      </c>
      <c r="CC1479" s="147" cm="1">
        <f t="array" ref="CC1479">INDEX($K:$P,ROW(),MATCH(CC$3,$K$2:$P$2,0))</f>
        <v>200</v>
      </c>
      <c r="CD1479" s="147" cm="1">
        <f t="array" ref="CD1479">INDEX($K:$P,ROW(),MATCH(CD$3,$K$2:$P$2,0))</f>
        <v>200</v>
      </c>
      <c r="CE1479" s="147" cm="1">
        <f t="array" ref="CE1479">INDEX($K:$P,ROW(),MATCH(CE$3,$K$2:$P$2,0))</f>
        <v>200</v>
      </c>
      <c r="CF1479" s="147" cm="1">
        <f t="array" ref="CF1479">INDEX($K:$P,ROW(),MATCH(CF$3,$K$2:$P$2,0))</f>
        <v>200</v>
      </c>
      <c r="CG1479" s="147" cm="1">
        <f t="array" ref="CG1479">INDEX($K:$P,ROW(),MATCH(CG$3,$K$2:$P$2,0))</f>
        <v>200</v>
      </c>
      <c r="CH1479" s="147" cm="1">
        <f t="array" ref="CH1479">INDEX($K:$P,ROW(),MATCH(CH$3,$K$2:$P$2,0))</f>
        <v>200</v>
      </c>
      <c r="CI1479" s="147" cm="1">
        <f t="array" ref="CI1479">INDEX($K:$P,ROW(),MATCH(CI$3,$K$2:$P$2,0))</f>
        <v>200</v>
      </c>
      <c r="CJ1479" s="147" cm="1">
        <f t="array" ref="CJ1479">INDEX($K:$P,ROW(),MATCH(CJ$3,$K$2:$P$2,0))</f>
        <v>200</v>
      </c>
      <c r="CK1479" s="147" cm="1">
        <f t="array" ref="CK1479">INDEX($K:$P,ROW(),MATCH(CK$3,$K$2:$P$2,0))</f>
        <v>200</v>
      </c>
      <c r="CL1479" s="147" cm="1">
        <f t="array" ref="CL1479">INDEX($K:$P,ROW(),MATCH(CL$3,$K$2:$P$2,0))</f>
        <v>200</v>
      </c>
      <c r="CN1479" s="147"/>
      <c r="CO1479" s="147" t="e" cm="1">
        <f t="array" ref="CO1479">INDEX($K:$P,ROW(),MATCH(CO$3,$K$2:$P$2,0))</f>
        <v>#N/A</v>
      </c>
      <c r="CP1479" s="147" t="e" cm="1">
        <f t="array" ref="CP1479">INDEX($K:$P,ROW(),MATCH(CP$3,$K$2:$P$2,0))</f>
        <v>#N/A</v>
      </c>
      <c r="CQ1479" s="147" t="e" cm="1">
        <f t="array" ref="CQ1479">INDEX($K:$P,ROW(),MATCH(CQ$3,$K$2:$P$2,0))</f>
        <v>#N/A</v>
      </c>
      <c r="CR1479" s="147" t="e" cm="1">
        <f t="array" ref="CR1479">INDEX($K:$P,ROW(),MATCH(CR$3,$K$2:$P$2,0))</f>
        <v>#N/A</v>
      </c>
      <c r="CS1479" s="147" t="e" cm="1">
        <f t="array" ref="CS1479">INDEX($K:$P,ROW(),MATCH(CS$3,$K$2:$P$2,0))</f>
        <v>#N/A</v>
      </c>
      <c r="CT1479" s="147" t="e" cm="1">
        <f t="array" ref="CT1479">INDEX($K:$P,ROW(),MATCH(CT$3,$K$2:$P$2,0))</f>
        <v>#N/A</v>
      </c>
      <c r="CU1479" s="147" t="e" cm="1">
        <f t="array" ref="CU1479">INDEX($K:$P,ROW(),MATCH(CU$3,$K$2:$P$2,0))</f>
        <v>#N/A</v>
      </c>
      <c r="CV1479" s="147" t="e" cm="1">
        <f t="array" ref="CV1479">INDEX($K:$P,ROW(),MATCH(CV$3,$K$2:$P$2,0))</f>
        <v>#N/A</v>
      </c>
      <c r="CW1479" s="147" t="e" cm="1">
        <f t="array" ref="CW1479">INDEX($K:$P,ROW(),MATCH(CW$3,$K$2:$P$2,0))</f>
        <v>#N/A</v>
      </c>
      <c r="CX1479" s="147" t="e" cm="1">
        <f t="array" ref="CX1479">INDEX($K:$P,ROW(),MATCH(CX$3,$K$2:$P$2,0))</f>
        <v>#N/A</v>
      </c>
      <c r="CY1479" s="147" t="e" cm="1">
        <f t="array" ref="CY1479">INDEX($K:$P,ROW(),MATCH(CY$3,$K$2:$P$2,0))</f>
        <v>#N/A</v>
      </c>
      <c r="CZ1479" s="147" t="e" cm="1">
        <f t="array" ref="CZ1479">INDEX($K:$P,ROW(),MATCH(CZ$3,$K$2:$P$2,0))</f>
        <v>#N/A</v>
      </c>
      <c r="DA1479" s="147" t="e" cm="1">
        <f t="array" ref="DA1479">INDEX($K:$P,ROW(),MATCH(DA$3,$K$2:$P$2,0))</f>
        <v>#N/A</v>
      </c>
      <c r="DB1479" s="147" t="e" cm="1">
        <f t="array" ref="DB1479">INDEX($K:$P,ROW(),MATCH(DB$3,$K$2:$P$2,0))</f>
        <v>#N/A</v>
      </c>
      <c r="DC1479" s="147" t="e" cm="1">
        <f t="array" ref="DC1479">INDEX($K:$P,ROW(),MATCH(DC$3,$K$2:$P$2,0))</f>
        <v>#N/A</v>
      </c>
      <c r="DD1479" s="147" t="e" cm="1">
        <f t="array" ref="DD1479">INDEX($K:$P,ROW(),MATCH(DD$3,$K$2:$P$2,0))</f>
        <v>#N/A</v>
      </c>
      <c r="DE1479" s="147" t="e" cm="1">
        <f t="array" ref="DE1479">INDEX($K:$P,ROW(),MATCH(DE$3,$K$2:$P$2,0))</f>
        <v>#N/A</v>
      </c>
      <c r="DF1479" s="147" t="e" cm="1">
        <f t="array" ref="DF1479">INDEX($K:$P,ROW(),MATCH(DF$3,$K$2:$P$2,0))</f>
        <v>#N/A</v>
      </c>
      <c r="DG1479" s="147" t="e" cm="1">
        <f t="array" ref="DG1479">INDEX($K:$P,ROW(),MATCH(DG$3,$K$2:$P$2,0))</f>
        <v>#N/A</v>
      </c>
      <c r="DH1479" s="147" t="e" cm="1">
        <f t="array" ref="DH1479">INDEX($K:$P,ROW(),MATCH(DH$3,$K$2:$P$2,0))</f>
        <v>#N/A</v>
      </c>
      <c r="DI1479" s="147" t="e" cm="1">
        <f t="array" ref="DI1479">INDEX($K:$P,ROW(),MATCH(DI$3,$K$2:$P$2,0))</f>
        <v>#N/A</v>
      </c>
      <c r="DJ1479" s="147" t="e" cm="1">
        <f t="array" ref="DJ1479">INDEX($K:$P,ROW(),MATCH(DJ$3,$K$2:$P$2,0))</f>
        <v>#N/A</v>
      </c>
      <c r="DK1479" s="147" t="e" cm="1">
        <f t="array" ref="DK1479">INDEX($K:$P,ROW(),MATCH(DK$3,$K$2:$P$2,0))</f>
        <v>#N/A</v>
      </c>
      <c r="DL1479" s="147" t="e" cm="1">
        <f t="array" ref="DL1479">INDEX($K:$P,ROW(),MATCH(DL$3,$K$2:$P$2,0))</f>
        <v>#N/A</v>
      </c>
    </row>
    <row r="1480" spans="1:116" x14ac:dyDescent="0.4">
      <c r="A1480" s="12"/>
      <c r="B1480" s="339"/>
      <c r="C1480" s="339"/>
      <c r="D1480" s="337" t="s">
        <v>518</v>
      </c>
      <c r="E1480" s="337" t="str">
        <f t="shared" si="1987"/>
        <v>1480 SPLIT-SV-VR</v>
      </c>
      <c r="G1480" s="95"/>
      <c r="H1480" s="12"/>
      <c r="I1480" s="60"/>
      <c r="J1480" s="60"/>
      <c r="K1480" s="12"/>
      <c r="L1480" s="12"/>
      <c r="M1480" s="12"/>
      <c r="N1480" s="12"/>
      <c r="O1480" s="12"/>
      <c r="P1480" s="12"/>
      <c r="R1480" s="13"/>
      <c r="S1480" s="76"/>
      <c r="T1480" s="76"/>
      <c r="U1480" s="76"/>
      <c r="V1480" s="76"/>
      <c r="W1480" s="76"/>
      <c r="X1480" s="76"/>
      <c r="Y1480" s="76"/>
      <c r="Z1480" s="76"/>
      <c r="AA1480" s="76"/>
      <c r="AB1480" s="76"/>
      <c r="AC1480" s="76"/>
      <c r="AD1480" s="76"/>
      <c r="AE1480" s="76"/>
      <c r="AF1480" s="76"/>
      <c r="AG1480" s="76"/>
      <c r="AH1480" s="76"/>
      <c r="AI1480" s="76"/>
      <c r="AJ1480" s="76"/>
      <c r="AK1480" s="76"/>
      <c r="AL1480" s="76"/>
      <c r="AM1480" s="76"/>
      <c r="AN1480" s="76"/>
      <c r="AO1480" s="76"/>
      <c r="AP1480" s="76"/>
      <c r="AQ1480" s="76"/>
      <c r="AR1480" s="76"/>
      <c r="AS1480" s="76"/>
      <c r="AT1480" s="76"/>
      <c r="AU1480" s="76"/>
      <c r="AV1480" s="76"/>
      <c r="AW1480" s="76"/>
      <c r="AX1480" s="76"/>
      <c r="AY1480" s="76"/>
      <c r="AZ1480" s="76"/>
      <c r="BA1480" s="76"/>
      <c r="BB1480" s="76"/>
      <c r="BC1480" s="76"/>
      <c r="BD1480" s="76"/>
      <c r="BE1480" s="76"/>
      <c r="BF1480" s="76"/>
      <c r="BG1480" s="76"/>
      <c r="BH1480" s="76"/>
      <c r="BI1480" s="76"/>
      <c r="BJ1480" s="76"/>
      <c r="BK1480" s="76"/>
      <c r="BL1480" s="76"/>
      <c r="BM1480" s="76"/>
      <c r="BN1480" s="76"/>
      <c r="BO1480" s="76"/>
      <c r="BP1480" s="76"/>
      <c r="BQ1480" s="76"/>
      <c r="BR1480" s="76"/>
      <c r="BS1480" s="76"/>
      <c r="BT1480" s="76"/>
      <c r="BU1480" s="76"/>
      <c r="BV1480" s="76"/>
      <c r="BW1480" s="76"/>
      <c r="BX1480" s="76"/>
      <c r="BY1480" s="76"/>
      <c r="BZ1480" s="76"/>
      <c r="CA1480" s="76"/>
      <c r="CB1480" s="76"/>
      <c r="CC1480" s="76"/>
      <c r="CD1480" s="76"/>
      <c r="CE1480" s="76"/>
      <c r="CF1480" s="76"/>
      <c r="CG1480" s="76"/>
      <c r="CH1480" s="76"/>
      <c r="CI1480" s="76"/>
      <c r="CJ1480" s="76"/>
      <c r="CK1480" s="76"/>
      <c r="CL1480" s="76"/>
      <c r="CN1480" s="76"/>
      <c r="CO1480" s="76"/>
      <c r="CP1480" s="76"/>
      <c r="CQ1480" s="76"/>
      <c r="CR1480" s="76"/>
      <c r="CS1480" s="76"/>
      <c r="CT1480" s="76"/>
      <c r="CU1480" s="76"/>
      <c r="CV1480" s="76"/>
      <c r="CW1480" s="76"/>
      <c r="CX1480" s="76"/>
      <c r="CY1480" s="76"/>
      <c r="CZ1480" s="76"/>
      <c r="DA1480" s="76"/>
      <c r="DB1480" s="76"/>
      <c r="DC1480" s="76"/>
      <c r="DD1480" s="76"/>
      <c r="DE1480" s="76"/>
      <c r="DF1480" s="76"/>
      <c r="DG1480" s="76"/>
      <c r="DH1480" s="76"/>
      <c r="DI1480" s="76"/>
      <c r="DJ1480" s="76"/>
      <c r="DK1480" s="76"/>
      <c r="DL1480" s="76"/>
    </row>
    <row r="1481" spans="1:116" x14ac:dyDescent="0.4">
      <c r="A1481" s="12"/>
      <c r="B1481" s="339"/>
      <c r="C1481" s="339"/>
      <c r="D1481" s="337" t="s">
        <v>518</v>
      </c>
      <c r="E1481" s="337" t="str">
        <f t="shared" si="1987"/>
        <v>1481 SPLIT-SV-VR</v>
      </c>
      <c r="G1481" s="95" t="s">
        <v>241</v>
      </c>
      <c r="H1481" s="12"/>
      <c r="I1481" s="60"/>
      <c r="J1481" s="60"/>
      <c r="K1481" s="12"/>
      <c r="L1481" s="12"/>
      <c r="M1481" s="12"/>
      <c r="N1481" s="12"/>
      <c r="O1481" s="12"/>
      <c r="P1481" s="12"/>
      <c r="R1481" s="13"/>
      <c r="S1481" s="76"/>
      <c r="T1481" s="76"/>
      <c r="U1481" s="76"/>
      <c r="V1481" s="76"/>
      <c r="W1481" s="76"/>
      <c r="X1481" s="76"/>
      <c r="Y1481" s="76"/>
      <c r="Z1481" s="76"/>
      <c r="AA1481" s="76"/>
      <c r="AB1481" s="76"/>
      <c r="AC1481" s="76"/>
      <c r="AD1481" s="76"/>
      <c r="AE1481" s="76"/>
      <c r="AF1481" s="76"/>
      <c r="AG1481" s="76"/>
      <c r="AH1481" s="76"/>
      <c r="AI1481" s="76"/>
      <c r="AJ1481" s="76"/>
      <c r="AK1481" s="76"/>
      <c r="AL1481" s="76"/>
      <c r="AM1481" s="76"/>
      <c r="AN1481" s="76"/>
      <c r="AO1481" s="76"/>
      <c r="AP1481" s="76"/>
      <c r="AQ1481" s="76"/>
      <c r="AR1481" s="76"/>
      <c r="AS1481" s="76"/>
      <c r="AT1481" s="76"/>
      <c r="AU1481" s="76"/>
      <c r="AV1481" s="76"/>
      <c r="AW1481" s="76"/>
      <c r="AX1481" s="76"/>
      <c r="AY1481" s="76"/>
      <c r="AZ1481" s="76"/>
      <c r="BA1481" s="76"/>
      <c r="BB1481" s="76"/>
      <c r="BC1481" s="76"/>
      <c r="BD1481" s="76"/>
      <c r="BE1481" s="76"/>
      <c r="BF1481" s="76"/>
      <c r="BG1481" s="76"/>
      <c r="BH1481" s="76"/>
      <c r="BI1481" s="76"/>
      <c r="BJ1481" s="76"/>
      <c r="BK1481" s="76"/>
      <c r="BL1481" s="76"/>
      <c r="BM1481" s="76"/>
      <c r="BN1481" s="76"/>
      <c r="BO1481" s="76"/>
      <c r="BP1481" s="76"/>
      <c r="BQ1481" s="76"/>
      <c r="BR1481" s="76"/>
      <c r="BS1481" s="76"/>
      <c r="BT1481" s="76"/>
      <c r="BU1481" s="76"/>
      <c r="BV1481" s="76"/>
      <c r="BW1481" s="76"/>
      <c r="BX1481" s="76"/>
      <c r="BY1481" s="76"/>
      <c r="BZ1481" s="76"/>
      <c r="CA1481" s="76"/>
      <c r="CB1481" s="76"/>
      <c r="CC1481" s="76"/>
      <c r="CD1481" s="76"/>
      <c r="CE1481" s="76"/>
      <c r="CF1481" s="76"/>
      <c r="CG1481" s="76"/>
      <c r="CH1481" s="76"/>
      <c r="CI1481" s="76"/>
      <c r="CJ1481" s="76"/>
      <c r="CK1481" s="76"/>
      <c r="CL1481" s="76"/>
      <c r="CN1481" s="76"/>
      <c r="CO1481" s="76"/>
      <c r="CP1481" s="76"/>
      <c r="CQ1481" s="76"/>
      <c r="CR1481" s="76"/>
      <c r="CS1481" s="76"/>
      <c r="CT1481" s="76"/>
      <c r="CU1481" s="76"/>
      <c r="CV1481" s="76"/>
      <c r="CW1481" s="76"/>
      <c r="CX1481" s="76"/>
      <c r="CY1481" s="76"/>
      <c r="CZ1481" s="76"/>
      <c r="DA1481" s="76"/>
      <c r="DB1481" s="76"/>
      <c r="DC1481" s="76"/>
      <c r="DD1481" s="76"/>
      <c r="DE1481" s="76"/>
      <c r="DF1481" s="76"/>
      <c r="DG1481" s="76"/>
      <c r="DH1481" s="76"/>
      <c r="DI1481" s="76"/>
      <c r="DJ1481" s="76"/>
      <c r="DK1481" s="76"/>
      <c r="DL1481" s="76"/>
    </row>
    <row r="1482" spans="1:116" x14ac:dyDescent="0.4">
      <c r="A1482" s="12"/>
      <c r="B1482" s="339"/>
      <c r="C1482" s="339"/>
      <c r="D1482" s="337" t="s">
        <v>518</v>
      </c>
      <c r="E1482" s="337" t="str">
        <f t="shared" si="1987"/>
        <v>1482 SPLIT-SV-VR</v>
      </c>
      <c r="G1482" s="158" t="str">
        <f>G1478</f>
        <v>Product A</v>
      </c>
      <c r="H1482" s="12"/>
      <c r="I1482" s="60"/>
      <c r="J1482" s="60"/>
      <c r="K1482" s="53">
        <f t="shared" ref="K1482:P1483" ca="1" si="1991">SUMIF($3:$3,K$2,1482:1482)</f>
        <v>3000000</v>
      </c>
      <c r="L1482" s="53">
        <f t="shared" ca="1" si="1991"/>
        <v>3000000</v>
      </c>
      <c r="M1482" s="53">
        <f t="shared" ca="1" si="1991"/>
        <v>3000000</v>
      </c>
      <c r="N1482" s="53">
        <f t="shared" ca="1" si="1991"/>
        <v>3000000</v>
      </c>
      <c r="O1482" s="53">
        <f t="shared" ca="1" si="1991"/>
        <v>3000000</v>
      </c>
      <c r="P1482" s="53">
        <f t="shared" ca="1" si="1991"/>
        <v>3000000</v>
      </c>
      <c r="R1482" s="13"/>
      <c r="S1482" s="80">
        <f ca="1">S1474*S1478</f>
        <v>250000</v>
      </c>
      <c r="T1482" s="80">
        <f t="shared" ref="T1482:CE1482" ca="1" si="1992">T1474*T1478</f>
        <v>250000</v>
      </c>
      <c r="U1482" s="80">
        <f t="shared" ca="1" si="1992"/>
        <v>250000</v>
      </c>
      <c r="V1482" s="80">
        <f t="shared" ca="1" si="1992"/>
        <v>250000</v>
      </c>
      <c r="W1482" s="80">
        <f t="shared" ca="1" si="1992"/>
        <v>250000</v>
      </c>
      <c r="X1482" s="80">
        <f t="shared" ca="1" si="1992"/>
        <v>250000</v>
      </c>
      <c r="Y1482" s="80">
        <f t="shared" ca="1" si="1992"/>
        <v>250000</v>
      </c>
      <c r="Z1482" s="80">
        <f t="shared" ca="1" si="1992"/>
        <v>250000</v>
      </c>
      <c r="AA1482" s="80">
        <f t="shared" ca="1" si="1992"/>
        <v>250000</v>
      </c>
      <c r="AB1482" s="80">
        <f t="shared" ca="1" si="1992"/>
        <v>250000</v>
      </c>
      <c r="AC1482" s="80">
        <f t="shared" ca="1" si="1992"/>
        <v>250000</v>
      </c>
      <c r="AD1482" s="80">
        <f t="shared" ca="1" si="1992"/>
        <v>250000</v>
      </c>
      <c r="AE1482" s="80">
        <f t="shared" ca="1" si="1992"/>
        <v>250000</v>
      </c>
      <c r="AF1482" s="80">
        <f t="shared" ca="1" si="1992"/>
        <v>250000</v>
      </c>
      <c r="AG1482" s="80">
        <f t="shared" ca="1" si="1992"/>
        <v>250000</v>
      </c>
      <c r="AH1482" s="80">
        <f t="shared" ca="1" si="1992"/>
        <v>250000</v>
      </c>
      <c r="AI1482" s="80">
        <f t="shared" ca="1" si="1992"/>
        <v>250000</v>
      </c>
      <c r="AJ1482" s="80">
        <f t="shared" ca="1" si="1992"/>
        <v>250000</v>
      </c>
      <c r="AK1482" s="80">
        <f t="shared" ca="1" si="1992"/>
        <v>250000</v>
      </c>
      <c r="AL1482" s="80">
        <f t="shared" ca="1" si="1992"/>
        <v>250000</v>
      </c>
      <c r="AM1482" s="80">
        <f t="shared" ca="1" si="1992"/>
        <v>250000</v>
      </c>
      <c r="AN1482" s="80">
        <f t="shared" ca="1" si="1992"/>
        <v>250000</v>
      </c>
      <c r="AO1482" s="80">
        <f t="shared" ca="1" si="1992"/>
        <v>250000</v>
      </c>
      <c r="AP1482" s="80">
        <f t="shared" ca="1" si="1992"/>
        <v>250000</v>
      </c>
      <c r="AQ1482" s="80">
        <f t="shared" ca="1" si="1992"/>
        <v>250000</v>
      </c>
      <c r="AR1482" s="80">
        <f t="shared" ca="1" si="1992"/>
        <v>250000</v>
      </c>
      <c r="AS1482" s="80">
        <f t="shared" ca="1" si="1992"/>
        <v>250000</v>
      </c>
      <c r="AT1482" s="80">
        <f t="shared" ca="1" si="1992"/>
        <v>250000</v>
      </c>
      <c r="AU1482" s="80">
        <f t="shared" ca="1" si="1992"/>
        <v>250000</v>
      </c>
      <c r="AV1482" s="80">
        <f t="shared" ca="1" si="1992"/>
        <v>250000</v>
      </c>
      <c r="AW1482" s="80">
        <f t="shared" ca="1" si="1992"/>
        <v>250000</v>
      </c>
      <c r="AX1482" s="80">
        <f t="shared" ca="1" si="1992"/>
        <v>250000</v>
      </c>
      <c r="AY1482" s="80">
        <f t="shared" ca="1" si="1992"/>
        <v>250000</v>
      </c>
      <c r="AZ1482" s="80">
        <f t="shared" ca="1" si="1992"/>
        <v>250000</v>
      </c>
      <c r="BA1482" s="80">
        <f t="shared" ca="1" si="1992"/>
        <v>250000</v>
      </c>
      <c r="BB1482" s="80">
        <f t="shared" ca="1" si="1992"/>
        <v>250000</v>
      </c>
      <c r="BC1482" s="80">
        <f t="shared" ca="1" si="1992"/>
        <v>250000</v>
      </c>
      <c r="BD1482" s="80">
        <f t="shared" ca="1" si="1992"/>
        <v>250000</v>
      </c>
      <c r="BE1482" s="80">
        <f t="shared" ca="1" si="1992"/>
        <v>250000</v>
      </c>
      <c r="BF1482" s="80">
        <f t="shared" ca="1" si="1992"/>
        <v>250000</v>
      </c>
      <c r="BG1482" s="80">
        <f t="shared" ca="1" si="1992"/>
        <v>250000</v>
      </c>
      <c r="BH1482" s="80">
        <f t="shared" ca="1" si="1992"/>
        <v>250000</v>
      </c>
      <c r="BI1482" s="80">
        <f t="shared" ca="1" si="1992"/>
        <v>250000</v>
      </c>
      <c r="BJ1482" s="80">
        <f t="shared" ca="1" si="1992"/>
        <v>250000</v>
      </c>
      <c r="BK1482" s="80">
        <f t="shared" ca="1" si="1992"/>
        <v>250000</v>
      </c>
      <c r="BL1482" s="80">
        <f t="shared" ca="1" si="1992"/>
        <v>250000</v>
      </c>
      <c r="BM1482" s="80">
        <f t="shared" ca="1" si="1992"/>
        <v>250000</v>
      </c>
      <c r="BN1482" s="80">
        <f t="shared" ca="1" si="1992"/>
        <v>250000</v>
      </c>
      <c r="BO1482" s="80">
        <f t="shared" ca="1" si="1992"/>
        <v>250000</v>
      </c>
      <c r="BP1482" s="80">
        <f t="shared" ca="1" si="1992"/>
        <v>250000</v>
      </c>
      <c r="BQ1482" s="80">
        <f t="shared" ca="1" si="1992"/>
        <v>250000</v>
      </c>
      <c r="BR1482" s="80">
        <f t="shared" ca="1" si="1992"/>
        <v>250000</v>
      </c>
      <c r="BS1482" s="80">
        <f t="shared" ca="1" si="1992"/>
        <v>250000</v>
      </c>
      <c r="BT1482" s="80">
        <f t="shared" ca="1" si="1992"/>
        <v>250000</v>
      </c>
      <c r="BU1482" s="80">
        <f t="shared" ca="1" si="1992"/>
        <v>250000</v>
      </c>
      <c r="BV1482" s="80">
        <f t="shared" ca="1" si="1992"/>
        <v>250000</v>
      </c>
      <c r="BW1482" s="80">
        <f t="shared" ca="1" si="1992"/>
        <v>250000</v>
      </c>
      <c r="BX1482" s="80">
        <f t="shared" ca="1" si="1992"/>
        <v>250000</v>
      </c>
      <c r="BY1482" s="80">
        <f t="shared" ca="1" si="1992"/>
        <v>250000</v>
      </c>
      <c r="BZ1482" s="80">
        <f t="shared" ca="1" si="1992"/>
        <v>250000</v>
      </c>
      <c r="CA1482" s="80">
        <f t="shared" ca="1" si="1992"/>
        <v>250000</v>
      </c>
      <c r="CB1482" s="80">
        <f t="shared" ca="1" si="1992"/>
        <v>250000</v>
      </c>
      <c r="CC1482" s="80">
        <f t="shared" ca="1" si="1992"/>
        <v>250000</v>
      </c>
      <c r="CD1482" s="80">
        <f t="shared" ca="1" si="1992"/>
        <v>250000</v>
      </c>
      <c r="CE1482" s="80">
        <f t="shared" ca="1" si="1992"/>
        <v>250000</v>
      </c>
      <c r="CF1482" s="80">
        <f t="shared" ref="CF1482:CL1482" ca="1" si="1993">CF1474*CF1478</f>
        <v>250000</v>
      </c>
      <c r="CG1482" s="80">
        <f t="shared" ca="1" si="1993"/>
        <v>250000</v>
      </c>
      <c r="CH1482" s="80">
        <f t="shared" ca="1" si="1993"/>
        <v>250000</v>
      </c>
      <c r="CI1482" s="80">
        <f t="shared" ca="1" si="1993"/>
        <v>250000</v>
      </c>
      <c r="CJ1482" s="80">
        <f t="shared" ca="1" si="1993"/>
        <v>250000</v>
      </c>
      <c r="CK1482" s="80">
        <f t="shared" ca="1" si="1993"/>
        <v>250000</v>
      </c>
      <c r="CL1482" s="80">
        <f t="shared" ca="1" si="1993"/>
        <v>250000</v>
      </c>
      <c r="CN1482" s="80"/>
      <c r="CO1482" s="80" t="e">
        <f t="shared" ref="CO1482:DL1482" ca="1" si="1994">CO1474*CO1478</f>
        <v>#N/A</v>
      </c>
      <c r="CP1482" s="80" t="e">
        <f t="shared" ca="1" si="1994"/>
        <v>#N/A</v>
      </c>
      <c r="CQ1482" s="80" t="e">
        <f t="shared" ca="1" si="1994"/>
        <v>#N/A</v>
      </c>
      <c r="CR1482" s="80" t="e">
        <f t="shared" ca="1" si="1994"/>
        <v>#N/A</v>
      </c>
      <c r="CS1482" s="80" t="e">
        <f t="shared" ca="1" si="1994"/>
        <v>#N/A</v>
      </c>
      <c r="CT1482" s="80" t="e">
        <f t="shared" ca="1" si="1994"/>
        <v>#N/A</v>
      </c>
      <c r="CU1482" s="80" t="e">
        <f t="shared" ca="1" si="1994"/>
        <v>#N/A</v>
      </c>
      <c r="CV1482" s="80" t="e">
        <f t="shared" ca="1" si="1994"/>
        <v>#N/A</v>
      </c>
      <c r="CW1482" s="80" t="e">
        <f t="shared" ca="1" si="1994"/>
        <v>#N/A</v>
      </c>
      <c r="CX1482" s="80" t="e">
        <f t="shared" ca="1" si="1994"/>
        <v>#N/A</v>
      </c>
      <c r="CY1482" s="80" t="e">
        <f t="shared" ca="1" si="1994"/>
        <v>#N/A</v>
      </c>
      <c r="CZ1482" s="80" t="e">
        <f t="shared" ca="1" si="1994"/>
        <v>#N/A</v>
      </c>
      <c r="DA1482" s="80" t="e">
        <f t="shared" ca="1" si="1994"/>
        <v>#N/A</v>
      </c>
      <c r="DB1482" s="80" t="e">
        <f t="shared" ca="1" si="1994"/>
        <v>#N/A</v>
      </c>
      <c r="DC1482" s="80" t="e">
        <f t="shared" ca="1" si="1994"/>
        <v>#N/A</v>
      </c>
      <c r="DD1482" s="80" t="e">
        <f t="shared" ca="1" si="1994"/>
        <v>#N/A</v>
      </c>
      <c r="DE1482" s="80" t="e">
        <f t="shared" ca="1" si="1994"/>
        <v>#N/A</v>
      </c>
      <c r="DF1482" s="80" t="e">
        <f t="shared" ca="1" si="1994"/>
        <v>#N/A</v>
      </c>
      <c r="DG1482" s="80" t="e">
        <f t="shared" ca="1" si="1994"/>
        <v>#N/A</v>
      </c>
      <c r="DH1482" s="80" t="e">
        <f t="shared" ca="1" si="1994"/>
        <v>#N/A</v>
      </c>
      <c r="DI1482" s="80" t="e">
        <f t="shared" ca="1" si="1994"/>
        <v>#N/A</v>
      </c>
      <c r="DJ1482" s="80" t="e">
        <f t="shared" ca="1" si="1994"/>
        <v>#N/A</v>
      </c>
      <c r="DK1482" s="80" t="e">
        <f t="shared" ca="1" si="1994"/>
        <v>#N/A</v>
      </c>
      <c r="DL1482" s="80" t="e">
        <f t="shared" ca="1" si="1994"/>
        <v>#N/A</v>
      </c>
    </row>
    <row r="1483" spans="1:116" x14ac:dyDescent="0.4">
      <c r="A1483" s="12"/>
      <c r="B1483" s="339"/>
      <c r="C1483" s="339"/>
      <c r="D1483" s="337" t="s">
        <v>518</v>
      </c>
      <c r="E1483" s="337" t="str">
        <f t="shared" si="1987"/>
        <v>1483 SPLIT-SV-VR</v>
      </c>
      <c r="G1483" s="158" t="str">
        <f>G1479</f>
        <v>Product B</v>
      </c>
      <c r="H1483" s="12"/>
      <c r="I1483" s="60"/>
      <c r="J1483" s="60"/>
      <c r="K1483" s="238">
        <f t="shared" ca="1" si="1991"/>
        <v>6000000</v>
      </c>
      <c r="L1483" s="238">
        <f t="shared" ca="1" si="1991"/>
        <v>6000000</v>
      </c>
      <c r="M1483" s="238">
        <f t="shared" ca="1" si="1991"/>
        <v>6000000</v>
      </c>
      <c r="N1483" s="238">
        <f t="shared" ca="1" si="1991"/>
        <v>6000000</v>
      </c>
      <c r="O1483" s="238">
        <f t="shared" ca="1" si="1991"/>
        <v>6000000</v>
      </c>
      <c r="P1483" s="238">
        <f t="shared" ca="1" si="1991"/>
        <v>6000000</v>
      </c>
      <c r="R1483" s="13"/>
      <c r="S1483" s="80">
        <f ca="1">S1475*S1479</f>
        <v>500000</v>
      </c>
      <c r="T1483" s="80">
        <f t="shared" ref="T1483:CE1483" ca="1" si="1995">T1475*T1479</f>
        <v>500000</v>
      </c>
      <c r="U1483" s="80">
        <f t="shared" ca="1" si="1995"/>
        <v>500000</v>
      </c>
      <c r="V1483" s="80">
        <f t="shared" ca="1" si="1995"/>
        <v>500000</v>
      </c>
      <c r="W1483" s="80">
        <f t="shared" ca="1" si="1995"/>
        <v>500000</v>
      </c>
      <c r="X1483" s="80">
        <f t="shared" ca="1" si="1995"/>
        <v>500000</v>
      </c>
      <c r="Y1483" s="80">
        <f t="shared" ca="1" si="1995"/>
        <v>500000</v>
      </c>
      <c r="Z1483" s="80">
        <f t="shared" ca="1" si="1995"/>
        <v>500000</v>
      </c>
      <c r="AA1483" s="80">
        <f t="shared" ca="1" si="1995"/>
        <v>500000</v>
      </c>
      <c r="AB1483" s="80">
        <f t="shared" ca="1" si="1995"/>
        <v>500000</v>
      </c>
      <c r="AC1483" s="80">
        <f t="shared" ca="1" si="1995"/>
        <v>500000</v>
      </c>
      <c r="AD1483" s="80">
        <f t="shared" ca="1" si="1995"/>
        <v>500000</v>
      </c>
      <c r="AE1483" s="80">
        <f t="shared" ca="1" si="1995"/>
        <v>500000</v>
      </c>
      <c r="AF1483" s="80">
        <f t="shared" ca="1" si="1995"/>
        <v>500000</v>
      </c>
      <c r="AG1483" s="80">
        <f t="shared" ca="1" si="1995"/>
        <v>500000</v>
      </c>
      <c r="AH1483" s="80">
        <f t="shared" ca="1" si="1995"/>
        <v>500000</v>
      </c>
      <c r="AI1483" s="80">
        <f t="shared" ca="1" si="1995"/>
        <v>500000</v>
      </c>
      <c r="AJ1483" s="80">
        <f t="shared" ca="1" si="1995"/>
        <v>500000</v>
      </c>
      <c r="AK1483" s="80">
        <f t="shared" ca="1" si="1995"/>
        <v>500000</v>
      </c>
      <c r="AL1483" s="80">
        <f t="shared" ca="1" si="1995"/>
        <v>500000</v>
      </c>
      <c r="AM1483" s="80">
        <f t="shared" ca="1" si="1995"/>
        <v>500000</v>
      </c>
      <c r="AN1483" s="80">
        <f t="shared" ca="1" si="1995"/>
        <v>500000</v>
      </c>
      <c r="AO1483" s="80">
        <f t="shared" ca="1" si="1995"/>
        <v>500000</v>
      </c>
      <c r="AP1483" s="80">
        <f t="shared" ca="1" si="1995"/>
        <v>500000</v>
      </c>
      <c r="AQ1483" s="80">
        <f t="shared" ca="1" si="1995"/>
        <v>500000</v>
      </c>
      <c r="AR1483" s="80">
        <f t="shared" ca="1" si="1995"/>
        <v>500000</v>
      </c>
      <c r="AS1483" s="80">
        <f t="shared" ca="1" si="1995"/>
        <v>500000</v>
      </c>
      <c r="AT1483" s="80">
        <f t="shared" ca="1" si="1995"/>
        <v>500000</v>
      </c>
      <c r="AU1483" s="80">
        <f t="shared" ca="1" si="1995"/>
        <v>500000</v>
      </c>
      <c r="AV1483" s="80">
        <f t="shared" ca="1" si="1995"/>
        <v>500000</v>
      </c>
      <c r="AW1483" s="80">
        <f t="shared" ca="1" si="1995"/>
        <v>500000</v>
      </c>
      <c r="AX1483" s="80">
        <f t="shared" ca="1" si="1995"/>
        <v>500000</v>
      </c>
      <c r="AY1483" s="80">
        <f t="shared" ca="1" si="1995"/>
        <v>500000</v>
      </c>
      <c r="AZ1483" s="80">
        <f t="shared" ca="1" si="1995"/>
        <v>500000</v>
      </c>
      <c r="BA1483" s="80">
        <f t="shared" ca="1" si="1995"/>
        <v>500000</v>
      </c>
      <c r="BB1483" s="80">
        <f t="shared" ca="1" si="1995"/>
        <v>500000</v>
      </c>
      <c r="BC1483" s="80">
        <f t="shared" ca="1" si="1995"/>
        <v>500000</v>
      </c>
      <c r="BD1483" s="80">
        <f t="shared" ca="1" si="1995"/>
        <v>500000</v>
      </c>
      <c r="BE1483" s="80">
        <f t="shared" ca="1" si="1995"/>
        <v>500000</v>
      </c>
      <c r="BF1483" s="80">
        <f t="shared" ca="1" si="1995"/>
        <v>500000</v>
      </c>
      <c r="BG1483" s="80">
        <f t="shared" ca="1" si="1995"/>
        <v>500000</v>
      </c>
      <c r="BH1483" s="80">
        <f t="shared" ca="1" si="1995"/>
        <v>500000</v>
      </c>
      <c r="BI1483" s="80">
        <f t="shared" ca="1" si="1995"/>
        <v>500000</v>
      </c>
      <c r="BJ1483" s="80">
        <f t="shared" ca="1" si="1995"/>
        <v>500000</v>
      </c>
      <c r="BK1483" s="80">
        <f t="shared" ca="1" si="1995"/>
        <v>500000</v>
      </c>
      <c r="BL1483" s="80">
        <f t="shared" ca="1" si="1995"/>
        <v>500000</v>
      </c>
      <c r="BM1483" s="80">
        <f t="shared" ca="1" si="1995"/>
        <v>500000</v>
      </c>
      <c r="BN1483" s="80">
        <f t="shared" ca="1" si="1995"/>
        <v>500000</v>
      </c>
      <c r="BO1483" s="80">
        <f t="shared" ca="1" si="1995"/>
        <v>500000</v>
      </c>
      <c r="BP1483" s="80">
        <f t="shared" ca="1" si="1995"/>
        <v>500000</v>
      </c>
      <c r="BQ1483" s="80">
        <f t="shared" ca="1" si="1995"/>
        <v>500000</v>
      </c>
      <c r="BR1483" s="80">
        <f t="shared" ca="1" si="1995"/>
        <v>500000</v>
      </c>
      <c r="BS1483" s="80">
        <f t="shared" ca="1" si="1995"/>
        <v>500000</v>
      </c>
      <c r="BT1483" s="80">
        <f t="shared" ca="1" si="1995"/>
        <v>500000</v>
      </c>
      <c r="BU1483" s="80">
        <f t="shared" ca="1" si="1995"/>
        <v>500000</v>
      </c>
      <c r="BV1483" s="80">
        <f t="shared" ca="1" si="1995"/>
        <v>500000</v>
      </c>
      <c r="BW1483" s="80">
        <f t="shared" ca="1" si="1995"/>
        <v>500000</v>
      </c>
      <c r="BX1483" s="80">
        <f t="shared" ca="1" si="1995"/>
        <v>500000</v>
      </c>
      <c r="BY1483" s="80">
        <f t="shared" ca="1" si="1995"/>
        <v>500000</v>
      </c>
      <c r="BZ1483" s="80">
        <f t="shared" ca="1" si="1995"/>
        <v>500000</v>
      </c>
      <c r="CA1483" s="80">
        <f t="shared" ca="1" si="1995"/>
        <v>500000</v>
      </c>
      <c r="CB1483" s="80">
        <f t="shared" ca="1" si="1995"/>
        <v>500000</v>
      </c>
      <c r="CC1483" s="80">
        <f t="shared" ca="1" si="1995"/>
        <v>500000</v>
      </c>
      <c r="CD1483" s="80">
        <f t="shared" ca="1" si="1995"/>
        <v>500000</v>
      </c>
      <c r="CE1483" s="80">
        <f t="shared" ca="1" si="1995"/>
        <v>500000</v>
      </c>
      <c r="CF1483" s="80">
        <f t="shared" ref="CF1483:CL1483" ca="1" si="1996">CF1475*CF1479</f>
        <v>500000</v>
      </c>
      <c r="CG1483" s="80">
        <f t="shared" ca="1" si="1996"/>
        <v>500000</v>
      </c>
      <c r="CH1483" s="80">
        <f t="shared" ca="1" si="1996"/>
        <v>500000</v>
      </c>
      <c r="CI1483" s="80">
        <f t="shared" ca="1" si="1996"/>
        <v>500000</v>
      </c>
      <c r="CJ1483" s="80">
        <f t="shared" ca="1" si="1996"/>
        <v>500000</v>
      </c>
      <c r="CK1483" s="80">
        <f t="shared" ca="1" si="1996"/>
        <v>500000</v>
      </c>
      <c r="CL1483" s="80">
        <f t="shared" ca="1" si="1996"/>
        <v>500000</v>
      </c>
      <c r="CN1483" s="80"/>
      <c r="CO1483" s="80" t="e">
        <f t="shared" ref="CO1483:DL1483" ca="1" si="1997">CO1475*CO1479</f>
        <v>#N/A</v>
      </c>
      <c r="CP1483" s="80" t="e">
        <f t="shared" ca="1" si="1997"/>
        <v>#N/A</v>
      </c>
      <c r="CQ1483" s="80" t="e">
        <f t="shared" ca="1" si="1997"/>
        <v>#N/A</v>
      </c>
      <c r="CR1483" s="80" t="e">
        <f t="shared" ca="1" si="1997"/>
        <v>#N/A</v>
      </c>
      <c r="CS1483" s="80" t="e">
        <f t="shared" ca="1" si="1997"/>
        <v>#N/A</v>
      </c>
      <c r="CT1483" s="80" t="e">
        <f t="shared" ca="1" si="1997"/>
        <v>#N/A</v>
      </c>
      <c r="CU1483" s="80" t="e">
        <f t="shared" ca="1" si="1997"/>
        <v>#N/A</v>
      </c>
      <c r="CV1483" s="80" t="e">
        <f t="shared" ca="1" si="1997"/>
        <v>#N/A</v>
      </c>
      <c r="CW1483" s="80" t="e">
        <f t="shared" ca="1" si="1997"/>
        <v>#N/A</v>
      </c>
      <c r="CX1483" s="80" t="e">
        <f t="shared" ca="1" si="1997"/>
        <v>#N/A</v>
      </c>
      <c r="CY1483" s="80" t="e">
        <f t="shared" ca="1" si="1997"/>
        <v>#N/A</v>
      </c>
      <c r="CZ1483" s="80" t="e">
        <f t="shared" ca="1" si="1997"/>
        <v>#N/A</v>
      </c>
      <c r="DA1483" s="80" t="e">
        <f t="shared" ca="1" si="1997"/>
        <v>#N/A</v>
      </c>
      <c r="DB1483" s="80" t="e">
        <f t="shared" ca="1" si="1997"/>
        <v>#N/A</v>
      </c>
      <c r="DC1483" s="80" t="e">
        <f t="shared" ca="1" si="1997"/>
        <v>#N/A</v>
      </c>
      <c r="DD1483" s="80" t="e">
        <f t="shared" ca="1" si="1997"/>
        <v>#N/A</v>
      </c>
      <c r="DE1483" s="80" t="e">
        <f t="shared" ca="1" si="1997"/>
        <v>#N/A</v>
      </c>
      <c r="DF1483" s="80" t="e">
        <f t="shared" ca="1" si="1997"/>
        <v>#N/A</v>
      </c>
      <c r="DG1483" s="80" t="e">
        <f t="shared" ca="1" si="1997"/>
        <v>#N/A</v>
      </c>
      <c r="DH1483" s="80" t="e">
        <f t="shared" ca="1" si="1997"/>
        <v>#N/A</v>
      </c>
      <c r="DI1483" s="80" t="e">
        <f t="shared" ca="1" si="1997"/>
        <v>#N/A</v>
      </c>
      <c r="DJ1483" s="80" t="e">
        <f t="shared" ca="1" si="1997"/>
        <v>#N/A</v>
      </c>
      <c r="DK1483" s="80" t="e">
        <f t="shared" ca="1" si="1997"/>
        <v>#N/A</v>
      </c>
      <c r="DL1483" s="80" t="e">
        <f t="shared" ca="1" si="1997"/>
        <v>#N/A</v>
      </c>
    </row>
    <row r="1484" spans="1:116" x14ac:dyDescent="0.4">
      <c r="B1484" s="337"/>
      <c r="C1484" s="337" t="s">
        <v>198</v>
      </c>
      <c r="D1484" s="337" t="s">
        <v>518</v>
      </c>
      <c r="E1484" s="337" t="str">
        <f t="shared" si="1986"/>
        <v>1484 SPLIT-SV-VR</v>
      </c>
      <c r="G1484" s="126" t="str">
        <f>"Total revenue - "&amp;G1457</f>
        <v>Total revenue - Surgical procedures</v>
      </c>
      <c r="H1484" s="12"/>
      <c r="I1484" s="60"/>
      <c r="J1484" s="60"/>
      <c r="K1484" s="33">
        <f ca="1">SUMIF($3:$3,K$2,1484:1484)</f>
        <v>9000000</v>
      </c>
      <c r="L1484" s="33">
        <f t="shared" ref="L1484:P1484" ca="1" si="1998">SUMIF($3:$3,L$2,1484:1484)</f>
        <v>9000000</v>
      </c>
      <c r="M1484" s="33">
        <f t="shared" ca="1" si="1998"/>
        <v>9000000</v>
      </c>
      <c r="N1484" s="33">
        <f t="shared" ca="1" si="1998"/>
        <v>9000000</v>
      </c>
      <c r="O1484" s="33">
        <f t="shared" ca="1" si="1998"/>
        <v>9000000</v>
      </c>
      <c r="P1484" s="33">
        <f t="shared" ca="1" si="1998"/>
        <v>9000000</v>
      </c>
      <c r="R1484" s="15"/>
      <c r="S1484" s="148">
        <f ca="1">SUM(S1482:S1483)</f>
        <v>750000</v>
      </c>
      <c r="T1484" s="148">
        <f t="shared" ref="T1484:CE1484" ca="1" si="1999">SUM(T1482:T1483)</f>
        <v>750000</v>
      </c>
      <c r="U1484" s="148">
        <f t="shared" ca="1" si="1999"/>
        <v>750000</v>
      </c>
      <c r="V1484" s="148">
        <f t="shared" ca="1" si="1999"/>
        <v>750000</v>
      </c>
      <c r="W1484" s="148">
        <f t="shared" ca="1" si="1999"/>
        <v>750000</v>
      </c>
      <c r="X1484" s="148">
        <f t="shared" ca="1" si="1999"/>
        <v>750000</v>
      </c>
      <c r="Y1484" s="148">
        <f t="shared" ca="1" si="1999"/>
        <v>750000</v>
      </c>
      <c r="Z1484" s="148">
        <f t="shared" ca="1" si="1999"/>
        <v>750000</v>
      </c>
      <c r="AA1484" s="148">
        <f t="shared" ca="1" si="1999"/>
        <v>750000</v>
      </c>
      <c r="AB1484" s="148">
        <f t="shared" ca="1" si="1999"/>
        <v>750000</v>
      </c>
      <c r="AC1484" s="148">
        <f t="shared" ca="1" si="1999"/>
        <v>750000</v>
      </c>
      <c r="AD1484" s="148">
        <f t="shared" ca="1" si="1999"/>
        <v>750000</v>
      </c>
      <c r="AE1484" s="148">
        <f t="shared" ca="1" si="1999"/>
        <v>750000</v>
      </c>
      <c r="AF1484" s="148">
        <f t="shared" ca="1" si="1999"/>
        <v>750000</v>
      </c>
      <c r="AG1484" s="148">
        <f t="shared" ca="1" si="1999"/>
        <v>750000</v>
      </c>
      <c r="AH1484" s="148">
        <f t="shared" ca="1" si="1999"/>
        <v>750000</v>
      </c>
      <c r="AI1484" s="148">
        <f t="shared" ca="1" si="1999"/>
        <v>750000</v>
      </c>
      <c r="AJ1484" s="148">
        <f t="shared" ca="1" si="1999"/>
        <v>750000</v>
      </c>
      <c r="AK1484" s="148">
        <f t="shared" ca="1" si="1999"/>
        <v>750000</v>
      </c>
      <c r="AL1484" s="148">
        <f t="shared" ca="1" si="1999"/>
        <v>750000</v>
      </c>
      <c r="AM1484" s="148">
        <f t="shared" ca="1" si="1999"/>
        <v>750000</v>
      </c>
      <c r="AN1484" s="148">
        <f t="shared" ca="1" si="1999"/>
        <v>750000</v>
      </c>
      <c r="AO1484" s="148">
        <f t="shared" ca="1" si="1999"/>
        <v>750000</v>
      </c>
      <c r="AP1484" s="148">
        <f t="shared" ca="1" si="1999"/>
        <v>750000</v>
      </c>
      <c r="AQ1484" s="148">
        <f t="shared" ca="1" si="1999"/>
        <v>750000</v>
      </c>
      <c r="AR1484" s="148">
        <f t="shared" ca="1" si="1999"/>
        <v>750000</v>
      </c>
      <c r="AS1484" s="148">
        <f t="shared" ca="1" si="1999"/>
        <v>750000</v>
      </c>
      <c r="AT1484" s="148">
        <f t="shared" ca="1" si="1999"/>
        <v>750000</v>
      </c>
      <c r="AU1484" s="148">
        <f t="shared" ca="1" si="1999"/>
        <v>750000</v>
      </c>
      <c r="AV1484" s="148">
        <f t="shared" ca="1" si="1999"/>
        <v>750000</v>
      </c>
      <c r="AW1484" s="148">
        <f t="shared" ca="1" si="1999"/>
        <v>750000</v>
      </c>
      <c r="AX1484" s="148">
        <f t="shared" ca="1" si="1999"/>
        <v>750000</v>
      </c>
      <c r="AY1484" s="148">
        <f t="shared" ca="1" si="1999"/>
        <v>750000</v>
      </c>
      <c r="AZ1484" s="148">
        <f t="shared" ca="1" si="1999"/>
        <v>750000</v>
      </c>
      <c r="BA1484" s="148">
        <f t="shared" ca="1" si="1999"/>
        <v>750000</v>
      </c>
      <c r="BB1484" s="148">
        <f t="shared" ca="1" si="1999"/>
        <v>750000</v>
      </c>
      <c r="BC1484" s="148">
        <f t="shared" ca="1" si="1999"/>
        <v>750000</v>
      </c>
      <c r="BD1484" s="148">
        <f t="shared" ca="1" si="1999"/>
        <v>750000</v>
      </c>
      <c r="BE1484" s="148">
        <f t="shared" ca="1" si="1999"/>
        <v>750000</v>
      </c>
      <c r="BF1484" s="148">
        <f t="shared" ca="1" si="1999"/>
        <v>750000</v>
      </c>
      <c r="BG1484" s="148">
        <f t="shared" ca="1" si="1999"/>
        <v>750000</v>
      </c>
      <c r="BH1484" s="148">
        <f t="shared" ca="1" si="1999"/>
        <v>750000</v>
      </c>
      <c r="BI1484" s="148">
        <f t="shared" ca="1" si="1999"/>
        <v>750000</v>
      </c>
      <c r="BJ1484" s="148">
        <f t="shared" ca="1" si="1999"/>
        <v>750000</v>
      </c>
      <c r="BK1484" s="148">
        <f t="shared" ca="1" si="1999"/>
        <v>750000</v>
      </c>
      <c r="BL1484" s="148">
        <f t="shared" ca="1" si="1999"/>
        <v>750000</v>
      </c>
      <c r="BM1484" s="148">
        <f t="shared" ca="1" si="1999"/>
        <v>750000</v>
      </c>
      <c r="BN1484" s="148">
        <f t="shared" ca="1" si="1999"/>
        <v>750000</v>
      </c>
      <c r="BO1484" s="148">
        <f t="shared" ca="1" si="1999"/>
        <v>750000</v>
      </c>
      <c r="BP1484" s="148">
        <f t="shared" ca="1" si="1999"/>
        <v>750000</v>
      </c>
      <c r="BQ1484" s="148">
        <f t="shared" ca="1" si="1999"/>
        <v>750000</v>
      </c>
      <c r="BR1484" s="148">
        <f t="shared" ca="1" si="1999"/>
        <v>750000</v>
      </c>
      <c r="BS1484" s="148">
        <f t="shared" ca="1" si="1999"/>
        <v>750000</v>
      </c>
      <c r="BT1484" s="148">
        <f t="shared" ca="1" si="1999"/>
        <v>750000</v>
      </c>
      <c r="BU1484" s="148">
        <f t="shared" ca="1" si="1999"/>
        <v>750000</v>
      </c>
      <c r="BV1484" s="148">
        <f t="shared" ca="1" si="1999"/>
        <v>750000</v>
      </c>
      <c r="BW1484" s="148">
        <f t="shared" ca="1" si="1999"/>
        <v>750000</v>
      </c>
      <c r="BX1484" s="148">
        <f t="shared" ca="1" si="1999"/>
        <v>750000</v>
      </c>
      <c r="BY1484" s="148">
        <f t="shared" ca="1" si="1999"/>
        <v>750000</v>
      </c>
      <c r="BZ1484" s="148">
        <f t="shared" ca="1" si="1999"/>
        <v>750000</v>
      </c>
      <c r="CA1484" s="148">
        <f t="shared" ca="1" si="1999"/>
        <v>750000</v>
      </c>
      <c r="CB1484" s="148">
        <f t="shared" ca="1" si="1999"/>
        <v>750000</v>
      </c>
      <c r="CC1484" s="148">
        <f t="shared" ca="1" si="1999"/>
        <v>750000</v>
      </c>
      <c r="CD1484" s="148">
        <f t="shared" ca="1" si="1999"/>
        <v>750000</v>
      </c>
      <c r="CE1484" s="148">
        <f t="shared" ca="1" si="1999"/>
        <v>750000</v>
      </c>
      <c r="CF1484" s="148">
        <f t="shared" ref="CF1484:CL1484" ca="1" si="2000">SUM(CF1482:CF1483)</f>
        <v>750000</v>
      </c>
      <c r="CG1484" s="148">
        <f t="shared" ca="1" si="2000"/>
        <v>750000</v>
      </c>
      <c r="CH1484" s="148">
        <f t="shared" ca="1" si="2000"/>
        <v>750000</v>
      </c>
      <c r="CI1484" s="148">
        <f t="shared" ca="1" si="2000"/>
        <v>750000</v>
      </c>
      <c r="CJ1484" s="148">
        <f t="shared" ca="1" si="2000"/>
        <v>750000</v>
      </c>
      <c r="CK1484" s="148">
        <f t="shared" ca="1" si="2000"/>
        <v>750000</v>
      </c>
      <c r="CL1484" s="148">
        <f t="shared" ca="1" si="2000"/>
        <v>750000</v>
      </c>
      <c r="CN1484" s="77"/>
      <c r="CO1484" s="148" t="e">
        <f t="shared" ref="CO1484:DL1484" ca="1" si="2001">SUM(CO1482:CO1483)</f>
        <v>#N/A</v>
      </c>
      <c r="CP1484" s="148" t="e">
        <f t="shared" ca="1" si="2001"/>
        <v>#N/A</v>
      </c>
      <c r="CQ1484" s="148" t="e">
        <f t="shared" ca="1" si="2001"/>
        <v>#N/A</v>
      </c>
      <c r="CR1484" s="148" t="e">
        <f t="shared" ca="1" si="2001"/>
        <v>#N/A</v>
      </c>
      <c r="CS1484" s="148" t="e">
        <f t="shared" ca="1" si="2001"/>
        <v>#N/A</v>
      </c>
      <c r="CT1484" s="148" t="e">
        <f t="shared" ca="1" si="2001"/>
        <v>#N/A</v>
      </c>
      <c r="CU1484" s="148" t="e">
        <f t="shared" ca="1" si="2001"/>
        <v>#N/A</v>
      </c>
      <c r="CV1484" s="148" t="e">
        <f t="shared" ca="1" si="2001"/>
        <v>#N/A</v>
      </c>
      <c r="CW1484" s="148" t="e">
        <f t="shared" ca="1" si="2001"/>
        <v>#N/A</v>
      </c>
      <c r="CX1484" s="148" t="e">
        <f t="shared" ca="1" si="2001"/>
        <v>#N/A</v>
      </c>
      <c r="CY1484" s="148" t="e">
        <f t="shared" ca="1" si="2001"/>
        <v>#N/A</v>
      </c>
      <c r="CZ1484" s="148" t="e">
        <f t="shared" ca="1" si="2001"/>
        <v>#N/A</v>
      </c>
      <c r="DA1484" s="148" t="e">
        <f t="shared" ca="1" si="2001"/>
        <v>#N/A</v>
      </c>
      <c r="DB1484" s="148" t="e">
        <f t="shared" ca="1" si="2001"/>
        <v>#N/A</v>
      </c>
      <c r="DC1484" s="148" t="e">
        <f t="shared" ca="1" si="2001"/>
        <v>#N/A</v>
      </c>
      <c r="DD1484" s="148" t="e">
        <f t="shared" ca="1" si="2001"/>
        <v>#N/A</v>
      </c>
      <c r="DE1484" s="148" t="e">
        <f t="shared" ca="1" si="2001"/>
        <v>#N/A</v>
      </c>
      <c r="DF1484" s="148" t="e">
        <f t="shared" ca="1" si="2001"/>
        <v>#N/A</v>
      </c>
      <c r="DG1484" s="148" t="e">
        <f t="shared" ca="1" si="2001"/>
        <v>#N/A</v>
      </c>
      <c r="DH1484" s="148" t="e">
        <f t="shared" ca="1" si="2001"/>
        <v>#N/A</v>
      </c>
      <c r="DI1484" s="148" t="e">
        <f t="shared" ca="1" si="2001"/>
        <v>#N/A</v>
      </c>
      <c r="DJ1484" s="148" t="e">
        <f t="shared" ca="1" si="2001"/>
        <v>#N/A</v>
      </c>
      <c r="DK1484" s="148" t="e">
        <f t="shared" ca="1" si="2001"/>
        <v>#N/A</v>
      </c>
      <c r="DL1484" s="148" t="e">
        <f t="shared" ca="1" si="2001"/>
        <v>#N/A</v>
      </c>
    </row>
    <row r="1485" spans="1:116" x14ac:dyDescent="0.4">
      <c r="B1485" s="337"/>
      <c r="C1485" s="337"/>
      <c r="D1485" s="337" t="s">
        <v>518</v>
      </c>
      <c r="E1485" s="337" t="str">
        <f t="shared" ref="E1485" si="2002">ROW()&amp;" "&amp;D1485</f>
        <v>1485 SPLIT-SV-VR</v>
      </c>
      <c r="G1485" s="126"/>
      <c r="H1485" s="12"/>
      <c r="I1485" s="60"/>
      <c r="J1485" s="60"/>
      <c r="K1485" s="33"/>
      <c r="L1485" s="33"/>
      <c r="M1485" s="33"/>
      <c r="N1485" s="33"/>
      <c r="O1485" s="33"/>
      <c r="P1485" s="33"/>
      <c r="R1485" s="15"/>
      <c r="S1485" s="77"/>
      <c r="T1485" s="77"/>
      <c r="U1485" s="77"/>
      <c r="V1485" s="77"/>
      <c r="W1485" s="77"/>
      <c r="X1485" s="77"/>
      <c r="Y1485" s="77"/>
      <c r="Z1485" s="77"/>
      <c r="AA1485" s="77"/>
      <c r="AB1485" s="77"/>
      <c r="AC1485" s="77"/>
      <c r="AD1485" s="77"/>
      <c r="AE1485" s="77"/>
      <c r="AF1485" s="77"/>
      <c r="AG1485" s="77"/>
      <c r="AH1485" s="77"/>
      <c r="AI1485" s="77"/>
      <c r="AJ1485" s="77"/>
      <c r="AK1485" s="77"/>
      <c r="AL1485" s="77"/>
      <c r="AM1485" s="77"/>
      <c r="AN1485" s="77"/>
      <c r="AO1485" s="77"/>
      <c r="AP1485" s="77"/>
      <c r="AQ1485" s="77"/>
      <c r="AR1485" s="77"/>
      <c r="AS1485" s="77"/>
      <c r="AT1485" s="77"/>
      <c r="AU1485" s="77"/>
      <c r="AV1485" s="77"/>
      <c r="AW1485" s="77"/>
      <c r="AX1485" s="77"/>
      <c r="AY1485" s="77"/>
      <c r="AZ1485" s="77"/>
      <c r="BA1485" s="77"/>
      <c r="BB1485" s="77"/>
      <c r="BC1485" s="77"/>
      <c r="BD1485" s="77"/>
      <c r="BE1485" s="77"/>
      <c r="BF1485" s="77"/>
      <c r="BG1485" s="77"/>
      <c r="BH1485" s="77"/>
      <c r="BI1485" s="77"/>
      <c r="BJ1485" s="77"/>
      <c r="BK1485" s="77"/>
      <c r="BL1485" s="77"/>
      <c r="BM1485" s="77"/>
      <c r="BN1485" s="77"/>
      <c r="BO1485" s="77"/>
      <c r="BP1485" s="77"/>
      <c r="BQ1485" s="77"/>
      <c r="BR1485" s="77"/>
      <c r="BS1485" s="77"/>
      <c r="BT1485" s="77"/>
      <c r="BU1485" s="77"/>
      <c r="BV1485" s="77"/>
      <c r="BW1485" s="77"/>
      <c r="BX1485" s="77"/>
      <c r="BY1485" s="77"/>
      <c r="BZ1485" s="77"/>
      <c r="CA1485" s="77"/>
      <c r="CB1485" s="77"/>
      <c r="CC1485" s="77"/>
      <c r="CD1485" s="77"/>
      <c r="CE1485" s="77"/>
      <c r="CF1485" s="77"/>
      <c r="CG1485" s="77"/>
      <c r="CH1485" s="77"/>
      <c r="CI1485" s="77"/>
      <c r="CJ1485" s="77"/>
      <c r="CK1485" s="77"/>
      <c r="CL1485" s="77"/>
      <c r="CN1485" s="77"/>
      <c r="CO1485" s="77"/>
      <c r="CP1485" s="77"/>
      <c r="CQ1485" s="77"/>
      <c r="CR1485" s="77"/>
      <c r="CS1485" s="77"/>
      <c r="CT1485" s="77"/>
      <c r="CU1485" s="77"/>
      <c r="CV1485" s="77"/>
      <c r="CW1485" s="77"/>
      <c r="CX1485" s="77"/>
      <c r="CY1485" s="77"/>
      <c r="CZ1485" s="77"/>
      <c r="DA1485" s="77"/>
      <c r="DB1485" s="77"/>
      <c r="DC1485" s="77"/>
      <c r="DD1485" s="77"/>
      <c r="DE1485" s="77"/>
      <c r="DF1485" s="77"/>
      <c r="DG1485" s="77"/>
      <c r="DH1485" s="77"/>
      <c r="DI1485" s="77"/>
      <c r="DJ1485" s="77"/>
      <c r="DK1485" s="77"/>
      <c r="DL1485" s="77"/>
    </row>
    <row r="1486" spans="1:116" x14ac:dyDescent="0.4">
      <c r="A1486" s="12"/>
      <c r="B1486" s="339"/>
      <c r="C1486" s="339"/>
      <c r="D1486" s="337" t="s">
        <v>518</v>
      </c>
      <c r="E1486" s="337" t="str">
        <f t="shared" ref="E1486:E1493" si="2003">ROW()&amp;" "&amp;D1486</f>
        <v>1486 SPLIT-SV-VR</v>
      </c>
      <c r="G1486" s="95" t="str">
        <f>"COGS/"&amp;G1498&amp;":"</f>
        <v>COGS/procedure:</v>
      </c>
      <c r="H1486" s="12"/>
      <c r="I1486" s="60"/>
      <c r="J1486" s="60"/>
      <c r="K1486" s="12"/>
      <c r="L1486" s="12"/>
      <c r="M1486" s="12"/>
      <c r="N1486" s="12"/>
      <c r="O1486" s="12"/>
      <c r="P1486" s="12"/>
      <c r="R1486" s="13"/>
      <c r="S1486" s="76"/>
      <c r="T1486" s="76"/>
      <c r="U1486" s="76"/>
      <c r="V1486" s="76"/>
      <c r="W1486" s="76"/>
      <c r="X1486" s="76"/>
      <c r="Y1486" s="76"/>
      <c r="Z1486" s="76"/>
      <c r="AA1486" s="76"/>
      <c r="AB1486" s="76"/>
      <c r="AC1486" s="76"/>
      <c r="AD1486" s="76"/>
      <c r="AE1486" s="76"/>
      <c r="AF1486" s="76"/>
      <c r="AG1486" s="76"/>
      <c r="AH1486" s="76"/>
      <c r="AI1486" s="76"/>
      <c r="AJ1486" s="76"/>
      <c r="AK1486" s="76"/>
      <c r="AL1486" s="76"/>
      <c r="AM1486" s="76"/>
      <c r="AN1486" s="76"/>
      <c r="AO1486" s="76"/>
      <c r="AP1486" s="76"/>
      <c r="AQ1486" s="76"/>
      <c r="AR1486" s="76"/>
      <c r="AS1486" s="76"/>
      <c r="AT1486" s="76"/>
      <c r="AU1486" s="76"/>
      <c r="AV1486" s="76"/>
      <c r="AW1486" s="76"/>
      <c r="AX1486" s="76"/>
      <c r="AY1486" s="76"/>
      <c r="AZ1486" s="76"/>
      <c r="BA1486" s="76"/>
      <c r="BB1486" s="76"/>
      <c r="BC1486" s="76"/>
      <c r="BD1486" s="76"/>
      <c r="BE1486" s="76"/>
      <c r="BF1486" s="76"/>
      <c r="BG1486" s="76"/>
      <c r="BH1486" s="76"/>
      <c r="BI1486" s="76"/>
      <c r="BJ1486" s="76"/>
      <c r="BK1486" s="76"/>
      <c r="BL1486" s="76"/>
      <c r="BM1486" s="76"/>
      <c r="BN1486" s="76"/>
      <c r="BO1486" s="76"/>
      <c r="BP1486" s="76"/>
      <c r="BQ1486" s="76"/>
      <c r="BR1486" s="76"/>
      <c r="BS1486" s="76"/>
      <c r="BT1486" s="76"/>
      <c r="BU1486" s="76"/>
      <c r="BV1486" s="76"/>
      <c r="BW1486" s="76"/>
      <c r="BX1486" s="76"/>
      <c r="BY1486" s="76"/>
      <c r="BZ1486" s="76"/>
      <c r="CA1486" s="76"/>
      <c r="CB1486" s="76"/>
      <c r="CC1486" s="76"/>
      <c r="CD1486" s="76"/>
      <c r="CE1486" s="76"/>
      <c r="CF1486" s="76"/>
      <c r="CG1486" s="76"/>
      <c r="CH1486" s="76"/>
      <c r="CI1486" s="76"/>
      <c r="CJ1486" s="76"/>
      <c r="CK1486" s="76"/>
      <c r="CL1486" s="76"/>
      <c r="CN1486" s="76"/>
      <c r="CO1486" s="76"/>
      <c r="CP1486" s="76"/>
      <c r="CQ1486" s="76"/>
      <c r="CR1486" s="76"/>
      <c r="CS1486" s="76"/>
      <c r="CT1486" s="76"/>
      <c r="CU1486" s="76"/>
      <c r="CV1486" s="76"/>
      <c r="CW1486" s="76"/>
      <c r="CX1486" s="76"/>
      <c r="CY1486" s="76"/>
      <c r="CZ1486" s="76"/>
      <c r="DA1486" s="76"/>
      <c r="DB1486" s="76"/>
      <c r="DC1486" s="76"/>
      <c r="DD1486" s="76"/>
      <c r="DE1486" s="76"/>
      <c r="DF1486" s="76"/>
      <c r="DG1486" s="76"/>
      <c r="DH1486" s="76"/>
      <c r="DI1486" s="76"/>
      <c r="DJ1486" s="76"/>
      <c r="DK1486" s="76"/>
      <c r="DL1486" s="76"/>
    </row>
    <row r="1487" spans="1:116" x14ac:dyDescent="0.4">
      <c r="A1487" s="12"/>
      <c r="B1487" s="339"/>
      <c r="C1487" s="339"/>
      <c r="D1487" s="337" t="s">
        <v>518</v>
      </c>
      <c r="E1487" s="337" t="str">
        <f t="shared" si="2003"/>
        <v>1487 SPLIT-SV-VR</v>
      </c>
      <c r="G1487" s="145" t="str">
        <f>G1478</f>
        <v>Product A</v>
      </c>
      <c r="H1487" s="12"/>
      <c r="I1487" s="60"/>
      <c r="J1487" s="60"/>
      <c r="K1487" s="61">
        <v>50</v>
      </c>
      <c r="L1487" s="61">
        <v>50</v>
      </c>
      <c r="M1487" s="61">
        <v>50</v>
      </c>
      <c r="N1487" s="61">
        <v>50</v>
      </c>
      <c r="O1487" s="61">
        <v>50</v>
      </c>
      <c r="P1487" s="61">
        <v>50</v>
      </c>
      <c r="R1487" s="67"/>
      <c r="S1487" s="147" cm="1">
        <f t="array" ref="S1487">INDEX($K:$P,ROW(),MATCH(S$3,$K$2:$P$2,0))</f>
        <v>50</v>
      </c>
      <c r="T1487" s="147" cm="1">
        <f t="array" ref="T1487">INDEX($K:$P,ROW(),MATCH(T$3,$K$2:$P$2,0))</f>
        <v>50</v>
      </c>
      <c r="U1487" s="147" cm="1">
        <f t="array" ref="U1487">INDEX($K:$P,ROW(),MATCH(U$3,$K$2:$P$2,0))</f>
        <v>50</v>
      </c>
      <c r="V1487" s="147" cm="1">
        <f t="array" ref="V1487">INDEX($K:$P,ROW(),MATCH(V$3,$K$2:$P$2,0))</f>
        <v>50</v>
      </c>
      <c r="W1487" s="147" cm="1">
        <f t="array" ref="W1487">INDEX($K:$P,ROW(),MATCH(W$3,$K$2:$P$2,0))</f>
        <v>50</v>
      </c>
      <c r="X1487" s="147" cm="1">
        <f t="array" ref="X1487">INDEX($K:$P,ROW(),MATCH(X$3,$K$2:$P$2,0))</f>
        <v>50</v>
      </c>
      <c r="Y1487" s="147" cm="1">
        <f t="array" ref="Y1487">INDEX($K:$P,ROW(),MATCH(Y$3,$K$2:$P$2,0))</f>
        <v>50</v>
      </c>
      <c r="Z1487" s="147" cm="1">
        <f t="array" ref="Z1487">INDEX($K:$P,ROW(),MATCH(Z$3,$K$2:$P$2,0))</f>
        <v>50</v>
      </c>
      <c r="AA1487" s="147" cm="1">
        <f t="array" ref="AA1487">INDEX($K:$P,ROW(),MATCH(AA$3,$K$2:$P$2,0))</f>
        <v>50</v>
      </c>
      <c r="AB1487" s="147" cm="1">
        <f t="array" ref="AB1487">INDEX($K:$P,ROW(),MATCH(AB$3,$K$2:$P$2,0))</f>
        <v>50</v>
      </c>
      <c r="AC1487" s="147" cm="1">
        <f t="array" ref="AC1487">INDEX($K:$P,ROW(),MATCH(AC$3,$K$2:$P$2,0))</f>
        <v>50</v>
      </c>
      <c r="AD1487" s="147" cm="1">
        <f t="array" ref="AD1487">INDEX($K:$P,ROW(),MATCH(AD$3,$K$2:$P$2,0))</f>
        <v>50</v>
      </c>
      <c r="AE1487" s="147" cm="1">
        <f t="array" ref="AE1487">INDEX($K:$P,ROW(),MATCH(AE$3,$K$2:$P$2,0))</f>
        <v>50</v>
      </c>
      <c r="AF1487" s="147" cm="1">
        <f t="array" ref="AF1487">INDEX($K:$P,ROW(),MATCH(AF$3,$K$2:$P$2,0))</f>
        <v>50</v>
      </c>
      <c r="AG1487" s="147" cm="1">
        <f t="array" ref="AG1487">INDEX($K:$P,ROW(),MATCH(AG$3,$K$2:$P$2,0))</f>
        <v>50</v>
      </c>
      <c r="AH1487" s="147" cm="1">
        <f t="array" ref="AH1487">INDEX($K:$P,ROW(),MATCH(AH$3,$K$2:$P$2,0))</f>
        <v>50</v>
      </c>
      <c r="AI1487" s="147" cm="1">
        <f t="array" ref="AI1487">INDEX($K:$P,ROW(),MATCH(AI$3,$K$2:$P$2,0))</f>
        <v>50</v>
      </c>
      <c r="AJ1487" s="147" cm="1">
        <f t="array" ref="AJ1487">INDEX($K:$P,ROW(),MATCH(AJ$3,$K$2:$P$2,0))</f>
        <v>50</v>
      </c>
      <c r="AK1487" s="147" cm="1">
        <f t="array" ref="AK1487">INDEX($K:$P,ROW(),MATCH(AK$3,$K$2:$P$2,0))</f>
        <v>50</v>
      </c>
      <c r="AL1487" s="147" cm="1">
        <f t="array" ref="AL1487">INDEX($K:$P,ROW(),MATCH(AL$3,$K$2:$P$2,0))</f>
        <v>50</v>
      </c>
      <c r="AM1487" s="147" cm="1">
        <f t="array" ref="AM1487">INDEX($K:$P,ROW(),MATCH(AM$3,$K$2:$P$2,0))</f>
        <v>50</v>
      </c>
      <c r="AN1487" s="147" cm="1">
        <f t="array" ref="AN1487">INDEX($K:$P,ROW(),MATCH(AN$3,$K$2:$P$2,0))</f>
        <v>50</v>
      </c>
      <c r="AO1487" s="147" cm="1">
        <f t="array" ref="AO1487">INDEX($K:$P,ROW(),MATCH(AO$3,$K$2:$P$2,0))</f>
        <v>50</v>
      </c>
      <c r="AP1487" s="147" cm="1">
        <f t="array" ref="AP1487">INDEX($K:$P,ROW(),MATCH(AP$3,$K$2:$P$2,0))</f>
        <v>50</v>
      </c>
      <c r="AQ1487" s="147" cm="1">
        <f t="array" ref="AQ1487">INDEX($K:$P,ROW(),MATCH(AQ$3,$K$2:$P$2,0))</f>
        <v>50</v>
      </c>
      <c r="AR1487" s="147" cm="1">
        <f t="array" ref="AR1487">INDEX($K:$P,ROW(),MATCH(AR$3,$K$2:$P$2,0))</f>
        <v>50</v>
      </c>
      <c r="AS1487" s="147" cm="1">
        <f t="array" ref="AS1487">INDEX($K:$P,ROW(),MATCH(AS$3,$K$2:$P$2,0))</f>
        <v>50</v>
      </c>
      <c r="AT1487" s="147" cm="1">
        <f t="array" ref="AT1487">INDEX($K:$P,ROW(),MATCH(AT$3,$K$2:$P$2,0))</f>
        <v>50</v>
      </c>
      <c r="AU1487" s="147" cm="1">
        <f t="array" ref="AU1487">INDEX($K:$P,ROW(),MATCH(AU$3,$K$2:$P$2,0))</f>
        <v>50</v>
      </c>
      <c r="AV1487" s="147" cm="1">
        <f t="array" ref="AV1487">INDEX($K:$P,ROW(),MATCH(AV$3,$K$2:$P$2,0))</f>
        <v>50</v>
      </c>
      <c r="AW1487" s="147" cm="1">
        <f t="array" ref="AW1487">INDEX($K:$P,ROW(),MATCH(AW$3,$K$2:$P$2,0))</f>
        <v>50</v>
      </c>
      <c r="AX1487" s="147" cm="1">
        <f t="array" ref="AX1487">INDEX($K:$P,ROW(),MATCH(AX$3,$K$2:$P$2,0))</f>
        <v>50</v>
      </c>
      <c r="AY1487" s="147" cm="1">
        <f t="array" ref="AY1487">INDEX($K:$P,ROW(),MATCH(AY$3,$K$2:$P$2,0))</f>
        <v>50</v>
      </c>
      <c r="AZ1487" s="147" cm="1">
        <f t="array" ref="AZ1487">INDEX($K:$P,ROW(),MATCH(AZ$3,$K$2:$P$2,0))</f>
        <v>50</v>
      </c>
      <c r="BA1487" s="147" cm="1">
        <f t="array" ref="BA1487">INDEX($K:$P,ROW(),MATCH(BA$3,$K$2:$P$2,0))</f>
        <v>50</v>
      </c>
      <c r="BB1487" s="147" cm="1">
        <f t="array" ref="BB1487">INDEX($K:$P,ROW(),MATCH(BB$3,$K$2:$P$2,0))</f>
        <v>50</v>
      </c>
      <c r="BC1487" s="147" cm="1">
        <f t="array" ref="BC1487">INDEX($K:$P,ROW(),MATCH(BC$3,$K$2:$P$2,0))</f>
        <v>50</v>
      </c>
      <c r="BD1487" s="147" cm="1">
        <f t="array" ref="BD1487">INDEX($K:$P,ROW(),MATCH(BD$3,$K$2:$P$2,0))</f>
        <v>50</v>
      </c>
      <c r="BE1487" s="147" cm="1">
        <f t="array" ref="BE1487">INDEX($K:$P,ROW(),MATCH(BE$3,$K$2:$P$2,0))</f>
        <v>50</v>
      </c>
      <c r="BF1487" s="147" cm="1">
        <f t="array" ref="BF1487">INDEX($K:$P,ROW(),MATCH(BF$3,$K$2:$P$2,0))</f>
        <v>50</v>
      </c>
      <c r="BG1487" s="147" cm="1">
        <f t="array" ref="BG1487">INDEX($K:$P,ROW(),MATCH(BG$3,$K$2:$P$2,0))</f>
        <v>50</v>
      </c>
      <c r="BH1487" s="147" cm="1">
        <f t="array" ref="BH1487">INDEX($K:$P,ROW(),MATCH(BH$3,$K$2:$P$2,0))</f>
        <v>50</v>
      </c>
      <c r="BI1487" s="147" cm="1">
        <f t="array" ref="BI1487">INDEX($K:$P,ROW(),MATCH(BI$3,$K$2:$P$2,0))</f>
        <v>50</v>
      </c>
      <c r="BJ1487" s="147" cm="1">
        <f t="array" ref="BJ1487">INDEX($K:$P,ROW(),MATCH(BJ$3,$K$2:$P$2,0))</f>
        <v>50</v>
      </c>
      <c r="BK1487" s="147" cm="1">
        <f t="array" ref="BK1487">INDEX($K:$P,ROW(),MATCH(BK$3,$K$2:$P$2,0))</f>
        <v>50</v>
      </c>
      <c r="BL1487" s="147" cm="1">
        <f t="array" ref="BL1487">INDEX($K:$P,ROW(),MATCH(BL$3,$K$2:$P$2,0))</f>
        <v>50</v>
      </c>
      <c r="BM1487" s="147" cm="1">
        <f t="array" ref="BM1487">INDEX($K:$P,ROW(),MATCH(BM$3,$K$2:$P$2,0))</f>
        <v>50</v>
      </c>
      <c r="BN1487" s="147" cm="1">
        <f t="array" ref="BN1487">INDEX($K:$P,ROW(),MATCH(BN$3,$K$2:$P$2,0))</f>
        <v>50</v>
      </c>
      <c r="BO1487" s="147" cm="1">
        <f t="array" ref="BO1487">INDEX($K:$P,ROW(),MATCH(BO$3,$K$2:$P$2,0))</f>
        <v>50</v>
      </c>
      <c r="BP1487" s="147" cm="1">
        <f t="array" ref="BP1487">INDEX($K:$P,ROW(),MATCH(BP$3,$K$2:$P$2,0))</f>
        <v>50</v>
      </c>
      <c r="BQ1487" s="147" cm="1">
        <f t="array" ref="BQ1487">INDEX($K:$P,ROW(),MATCH(BQ$3,$K$2:$P$2,0))</f>
        <v>50</v>
      </c>
      <c r="BR1487" s="147" cm="1">
        <f t="array" ref="BR1487">INDEX($K:$P,ROW(),MATCH(BR$3,$K$2:$P$2,0))</f>
        <v>50</v>
      </c>
      <c r="BS1487" s="147" cm="1">
        <f t="array" ref="BS1487">INDEX($K:$P,ROW(),MATCH(BS$3,$K$2:$P$2,0))</f>
        <v>50</v>
      </c>
      <c r="BT1487" s="147" cm="1">
        <f t="array" ref="BT1487">INDEX($K:$P,ROW(),MATCH(BT$3,$K$2:$P$2,0))</f>
        <v>50</v>
      </c>
      <c r="BU1487" s="147" cm="1">
        <f t="array" ref="BU1487">INDEX($K:$P,ROW(),MATCH(BU$3,$K$2:$P$2,0))</f>
        <v>50</v>
      </c>
      <c r="BV1487" s="147" cm="1">
        <f t="array" ref="BV1487">INDEX($K:$P,ROW(),MATCH(BV$3,$K$2:$P$2,0))</f>
        <v>50</v>
      </c>
      <c r="BW1487" s="147" cm="1">
        <f t="array" ref="BW1487">INDEX($K:$P,ROW(),MATCH(BW$3,$K$2:$P$2,0))</f>
        <v>50</v>
      </c>
      <c r="BX1487" s="147" cm="1">
        <f t="array" ref="BX1487">INDEX($K:$P,ROW(),MATCH(BX$3,$K$2:$P$2,0))</f>
        <v>50</v>
      </c>
      <c r="BY1487" s="147" cm="1">
        <f t="array" ref="BY1487">INDEX($K:$P,ROW(),MATCH(BY$3,$K$2:$P$2,0))</f>
        <v>50</v>
      </c>
      <c r="BZ1487" s="147" cm="1">
        <f t="array" ref="BZ1487">INDEX($K:$P,ROW(),MATCH(BZ$3,$K$2:$P$2,0))</f>
        <v>50</v>
      </c>
      <c r="CA1487" s="147" cm="1">
        <f t="array" ref="CA1487">INDEX($K:$P,ROW(),MATCH(CA$3,$K$2:$P$2,0))</f>
        <v>50</v>
      </c>
      <c r="CB1487" s="147" cm="1">
        <f t="array" ref="CB1487">INDEX($K:$P,ROW(),MATCH(CB$3,$K$2:$P$2,0))</f>
        <v>50</v>
      </c>
      <c r="CC1487" s="147" cm="1">
        <f t="array" ref="CC1487">INDEX($K:$P,ROW(),MATCH(CC$3,$K$2:$P$2,0))</f>
        <v>50</v>
      </c>
      <c r="CD1487" s="147" cm="1">
        <f t="array" ref="CD1487">INDEX($K:$P,ROW(),MATCH(CD$3,$K$2:$P$2,0))</f>
        <v>50</v>
      </c>
      <c r="CE1487" s="147" cm="1">
        <f t="array" ref="CE1487">INDEX($K:$P,ROW(),MATCH(CE$3,$K$2:$P$2,0))</f>
        <v>50</v>
      </c>
      <c r="CF1487" s="147" cm="1">
        <f t="array" ref="CF1487">INDEX($K:$P,ROW(),MATCH(CF$3,$K$2:$P$2,0))</f>
        <v>50</v>
      </c>
      <c r="CG1487" s="147" cm="1">
        <f t="array" ref="CG1487">INDEX($K:$P,ROW(),MATCH(CG$3,$K$2:$P$2,0))</f>
        <v>50</v>
      </c>
      <c r="CH1487" s="147" cm="1">
        <f t="array" ref="CH1487">INDEX($K:$P,ROW(),MATCH(CH$3,$K$2:$P$2,0))</f>
        <v>50</v>
      </c>
      <c r="CI1487" s="147" cm="1">
        <f t="array" ref="CI1487">INDEX($K:$P,ROW(),MATCH(CI$3,$K$2:$P$2,0))</f>
        <v>50</v>
      </c>
      <c r="CJ1487" s="147" cm="1">
        <f t="array" ref="CJ1487">INDEX($K:$P,ROW(),MATCH(CJ$3,$K$2:$P$2,0))</f>
        <v>50</v>
      </c>
      <c r="CK1487" s="147" cm="1">
        <f t="array" ref="CK1487">INDEX($K:$P,ROW(),MATCH(CK$3,$K$2:$P$2,0))</f>
        <v>50</v>
      </c>
      <c r="CL1487" s="147" cm="1">
        <f t="array" ref="CL1487">INDEX($K:$P,ROW(),MATCH(CL$3,$K$2:$P$2,0))</f>
        <v>50</v>
      </c>
      <c r="CN1487" s="147"/>
      <c r="CO1487" s="147" t="e" cm="1">
        <f t="array" ref="CO1487">INDEX($K:$P,ROW(),MATCH(CO$3,$K$2:$P$2,0))</f>
        <v>#N/A</v>
      </c>
      <c r="CP1487" s="147" t="e" cm="1">
        <f t="array" ref="CP1487">INDEX($K:$P,ROW(),MATCH(CP$3,$K$2:$P$2,0))</f>
        <v>#N/A</v>
      </c>
      <c r="CQ1487" s="147" t="e" cm="1">
        <f t="array" ref="CQ1487">INDEX($K:$P,ROW(),MATCH(CQ$3,$K$2:$P$2,0))</f>
        <v>#N/A</v>
      </c>
      <c r="CR1487" s="147" t="e" cm="1">
        <f t="array" ref="CR1487">INDEX($K:$P,ROW(),MATCH(CR$3,$K$2:$P$2,0))</f>
        <v>#N/A</v>
      </c>
      <c r="CS1487" s="147" t="e" cm="1">
        <f t="array" ref="CS1487">INDEX($K:$P,ROW(),MATCH(CS$3,$K$2:$P$2,0))</f>
        <v>#N/A</v>
      </c>
      <c r="CT1487" s="147" t="e" cm="1">
        <f t="array" ref="CT1487">INDEX($K:$P,ROW(),MATCH(CT$3,$K$2:$P$2,0))</f>
        <v>#N/A</v>
      </c>
      <c r="CU1487" s="147" t="e" cm="1">
        <f t="array" ref="CU1487">INDEX($K:$P,ROW(),MATCH(CU$3,$K$2:$P$2,0))</f>
        <v>#N/A</v>
      </c>
      <c r="CV1487" s="147" t="e" cm="1">
        <f t="array" ref="CV1487">INDEX($K:$P,ROW(),MATCH(CV$3,$K$2:$P$2,0))</f>
        <v>#N/A</v>
      </c>
      <c r="CW1487" s="147" t="e" cm="1">
        <f t="array" ref="CW1487">INDEX($K:$P,ROW(),MATCH(CW$3,$K$2:$P$2,0))</f>
        <v>#N/A</v>
      </c>
      <c r="CX1487" s="147" t="e" cm="1">
        <f t="array" ref="CX1487">INDEX($K:$P,ROW(),MATCH(CX$3,$K$2:$P$2,0))</f>
        <v>#N/A</v>
      </c>
      <c r="CY1487" s="147" t="e" cm="1">
        <f t="array" ref="CY1487">INDEX($K:$P,ROW(),MATCH(CY$3,$K$2:$P$2,0))</f>
        <v>#N/A</v>
      </c>
      <c r="CZ1487" s="147" t="e" cm="1">
        <f t="array" ref="CZ1487">INDEX($K:$P,ROW(),MATCH(CZ$3,$K$2:$P$2,0))</f>
        <v>#N/A</v>
      </c>
      <c r="DA1487" s="147" t="e" cm="1">
        <f t="array" ref="DA1487">INDEX($K:$P,ROW(),MATCH(DA$3,$K$2:$P$2,0))</f>
        <v>#N/A</v>
      </c>
      <c r="DB1487" s="147" t="e" cm="1">
        <f t="array" ref="DB1487">INDEX($K:$P,ROW(),MATCH(DB$3,$K$2:$P$2,0))</f>
        <v>#N/A</v>
      </c>
      <c r="DC1487" s="147" t="e" cm="1">
        <f t="array" ref="DC1487">INDEX($K:$P,ROW(),MATCH(DC$3,$K$2:$P$2,0))</f>
        <v>#N/A</v>
      </c>
      <c r="DD1487" s="147" t="e" cm="1">
        <f t="array" ref="DD1487">INDEX($K:$P,ROW(),MATCH(DD$3,$K$2:$P$2,0))</f>
        <v>#N/A</v>
      </c>
      <c r="DE1487" s="147" t="e" cm="1">
        <f t="array" ref="DE1487">INDEX($K:$P,ROW(),MATCH(DE$3,$K$2:$P$2,0))</f>
        <v>#N/A</v>
      </c>
      <c r="DF1487" s="147" t="e" cm="1">
        <f t="array" ref="DF1487">INDEX($K:$P,ROW(),MATCH(DF$3,$K$2:$P$2,0))</f>
        <v>#N/A</v>
      </c>
      <c r="DG1487" s="147" t="e" cm="1">
        <f t="array" ref="DG1487">INDEX($K:$P,ROW(),MATCH(DG$3,$K$2:$P$2,0))</f>
        <v>#N/A</v>
      </c>
      <c r="DH1487" s="147" t="e" cm="1">
        <f t="array" ref="DH1487">INDEX($K:$P,ROW(),MATCH(DH$3,$K$2:$P$2,0))</f>
        <v>#N/A</v>
      </c>
      <c r="DI1487" s="147" t="e" cm="1">
        <f t="array" ref="DI1487">INDEX($K:$P,ROW(),MATCH(DI$3,$K$2:$P$2,0))</f>
        <v>#N/A</v>
      </c>
      <c r="DJ1487" s="147" t="e" cm="1">
        <f t="array" ref="DJ1487">INDEX($K:$P,ROW(),MATCH(DJ$3,$K$2:$P$2,0))</f>
        <v>#N/A</v>
      </c>
      <c r="DK1487" s="147" t="e" cm="1">
        <f t="array" ref="DK1487">INDEX($K:$P,ROW(),MATCH(DK$3,$K$2:$P$2,0))</f>
        <v>#N/A</v>
      </c>
      <c r="DL1487" s="147" t="e" cm="1">
        <f t="array" ref="DL1487">INDEX($K:$P,ROW(),MATCH(DL$3,$K$2:$P$2,0))</f>
        <v>#N/A</v>
      </c>
    </row>
    <row r="1488" spans="1:116" x14ac:dyDescent="0.4">
      <c r="A1488" s="12"/>
      <c r="B1488" s="339"/>
      <c r="C1488" s="339"/>
      <c r="D1488" s="337" t="s">
        <v>518</v>
      </c>
      <c r="E1488" s="337" t="str">
        <f t="shared" si="2003"/>
        <v>1488 SPLIT-SV-VR</v>
      </c>
      <c r="G1488" s="145" t="str">
        <f>G1479</f>
        <v>Product B</v>
      </c>
      <c r="H1488" s="12"/>
      <c r="I1488" s="60"/>
      <c r="J1488" s="60"/>
      <c r="K1488" s="61">
        <v>100</v>
      </c>
      <c r="L1488" s="61">
        <v>100</v>
      </c>
      <c r="M1488" s="61">
        <v>100</v>
      </c>
      <c r="N1488" s="61">
        <v>100</v>
      </c>
      <c r="O1488" s="61">
        <v>100</v>
      </c>
      <c r="P1488" s="61">
        <v>100</v>
      </c>
      <c r="R1488" s="13"/>
      <c r="S1488" s="147" cm="1">
        <f t="array" ref="S1488">INDEX($K:$P,ROW(),MATCH(S$3,$K$2:$P$2,0))</f>
        <v>100</v>
      </c>
      <c r="T1488" s="147" cm="1">
        <f t="array" ref="T1488">INDEX($K:$P,ROW(),MATCH(T$3,$K$2:$P$2,0))</f>
        <v>100</v>
      </c>
      <c r="U1488" s="147" cm="1">
        <f t="array" ref="U1488">INDEX($K:$P,ROW(),MATCH(U$3,$K$2:$P$2,0))</f>
        <v>100</v>
      </c>
      <c r="V1488" s="147" cm="1">
        <f t="array" ref="V1488">INDEX($K:$P,ROW(),MATCH(V$3,$K$2:$P$2,0))</f>
        <v>100</v>
      </c>
      <c r="W1488" s="147" cm="1">
        <f t="array" ref="W1488">INDEX($K:$P,ROW(),MATCH(W$3,$K$2:$P$2,0))</f>
        <v>100</v>
      </c>
      <c r="X1488" s="147" cm="1">
        <f t="array" ref="X1488">INDEX($K:$P,ROW(),MATCH(X$3,$K$2:$P$2,0))</f>
        <v>100</v>
      </c>
      <c r="Y1488" s="147" cm="1">
        <f t="array" ref="Y1488">INDEX($K:$P,ROW(),MATCH(Y$3,$K$2:$P$2,0))</f>
        <v>100</v>
      </c>
      <c r="Z1488" s="147" cm="1">
        <f t="array" ref="Z1488">INDEX($K:$P,ROW(),MATCH(Z$3,$K$2:$P$2,0))</f>
        <v>100</v>
      </c>
      <c r="AA1488" s="147" cm="1">
        <f t="array" ref="AA1488">INDEX($K:$P,ROW(),MATCH(AA$3,$K$2:$P$2,0))</f>
        <v>100</v>
      </c>
      <c r="AB1488" s="147" cm="1">
        <f t="array" ref="AB1488">INDEX($K:$P,ROW(),MATCH(AB$3,$K$2:$P$2,0))</f>
        <v>100</v>
      </c>
      <c r="AC1488" s="147" cm="1">
        <f t="array" ref="AC1488">INDEX($K:$P,ROW(),MATCH(AC$3,$K$2:$P$2,0))</f>
        <v>100</v>
      </c>
      <c r="AD1488" s="147" cm="1">
        <f t="array" ref="AD1488">INDEX($K:$P,ROW(),MATCH(AD$3,$K$2:$P$2,0))</f>
        <v>100</v>
      </c>
      <c r="AE1488" s="147" cm="1">
        <f t="array" ref="AE1488">INDEX($K:$P,ROW(),MATCH(AE$3,$K$2:$P$2,0))</f>
        <v>100</v>
      </c>
      <c r="AF1488" s="147" cm="1">
        <f t="array" ref="AF1488">INDEX($K:$P,ROW(),MATCH(AF$3,$K$2:$P$2,0))</f>
        <v>100</v>
      </c>
      <c r="AG1488" s="147" cm="1">
        <f t="array" ref="AG1488">INDEX($K:$P,ROW(),MATCH(AG$3,$K$2:$P$2,0))</f>
        <v>100</v>
      </c>
      <c r="AH1488" s="147" cm="1">
        <f t="array" ref="AH1488">INDEX($K:$P,ROW(),MATCH(AH$3,$K$2:$P$2,0))</f>
        <v>100</v>
      </c>
      <c r="AI1488" s="147" cm="1">
        <f t="array" ref="AI1488">INDEX($K:$P,ROW(),MATCH(AI$3,$K$2:$P$2,0))</f>
        <v>100</v>
      </c>
      <c r="AJ1488" s="147" cm="1">
        <f t="array" ref="AJ1488">INDEX($K:$P,ROW(),MATCH(AJ$3,$K$2:$P$2,0))</f>
        <v>100</v>
      </c>
      <c r="AK1488" s="147" cm="1">
        <f t="array" ref="AK1488">INDEX($K:$P,ROW(),MATCH(AK$3,$K$2:$P$2,0))</f>
        <v>100</v>
      </c>
      <c r="AL1488" s="147" cm="1">
        <f t="array" ref="AL1488">INDEX($K:$P,ROW(),MATCH(AL$3,$K$2:$P$2,0))</f>
        <v>100</v>
      </c>
      <c r="AM1488" s="147" cm="1">
        <f t="array" ref="AM1488">INDEX($K:$P,ROW(),MATCH(AM$3,$K$2:$P$2,0))</f>
        <v>100</v>
      </c>
      <c r="AN1488" s="147" cm="1">
        <f t="array" ref="AN1488">INDEX($K:$P,ROW(),MATCH(AN$3,$K$2:$P$2,0))</f>
        <v>100</v>
      </c>
      <c r="AO1488" s="147" cm="1">
        <f t="array" ref="AO1488">INDEX($K:$P,ROW(),MATCH(AO$3,$K$2:$P$2,0))</f>
        <v>100</v>
      </c>
      <c r="AP1488" s="147" cm="1">
        <f t="array" ref="AP1488">INDEX($K:$P,ROW(),MATCH(AP$3,$K$2:$P$2,0))</f>
        <v>100</v>
      </c>
      <c r="AQ1488" s="147" cm="1">
        <f t="array" ref="AQ1488">INDEX($K:$P,ROW(),MATCH(AQ$3,$K$2:$P$2,0))</f>
        <v>100</v>
      </c>
      <c r="AR1488" s="147" cm="1">
        <f t="array" ref="AR1488">INDEX($K:$P,ROW(),MATCH(AR$3,$K$2:$P$2,0))</f>
        <v>100</v>
      </c>
      <c r="AS1488" s="147" cm="1">
        <f t="array" ref="AS1488">INDEX($K:$P,ROW(),MATCH(AS$3,$K$2:$P$2,0))</f>
        <v>100</v>
      </c>
      <c r="AT1488" s="147" cm="1">
        <f t="array" ref="AT1488">INDEX($K:$P,ROW(),MATCH(AT$3,$K$2:$P$2,0))</f>
        <v>100</v>
      </c>
      <c r="AU1488" s="147" cm="1">
        <f t="array" ref="AU1488">INDEX($K:$P,ROW(),MATCH(AU$3,$K$2:$P$2,0))</f>
        <v>100</v>
      </c>
      <c r="AV1488" s="147" cm="1">
        <f t="array" ref="AV1488">INDEX($K:$P,ROW(),MATCH(AV$3,$K$2:$P$2,0))</f>
        <v>100</v>
      </c>
      <c r="AW1488" s="147" cm="1">
        <f t="array" ref="AW1488">INDEX($K:$P,ROW(),MATCH(AW$3,$K$2:$P$2,0))</f>
        <v>100</v>
      </c>
      <c r="AX1488" s="147" cm="1">
        <f t="array" ref="AX1488">INDEX($K:$P,ROW(),MATCH(AX$3,$K$2:$P$2,0))</f>
        <v>100</v>
      </c>
      <c r="AY1488" s="147" cm="1">
        <f t="array" ref="AY1488">INDEX($K:$P,ROW(),MATCH(AY$3,$K$2:$P$2,0))</f>
        <v>100</v>
      </c>
      <c r="AZ1488" s="147" cm="1">
        <f t="array" ref="AZ1488">INDEX($K:$P,ROW(),MATCH(AZ$3,$K$2:$P$2,0))</f>
        <v>100</v>
      </c>
      <c r="BA1488" s="147" cm="1">
        <f t="array" ref="BA1488">INDEX($K:$P,ROW(),MATCH(BA$3,$K$2:$P$2,0))</f>
        <v>100</v>
      </c>
      <c r="BB1488" s="147" cm="1">
        <f t="array" ref="BB1488">INDEX($K:$P,ROW(),MATCH(BB$3,$K$2:$P$2,0))</f>
        <v>100</v>
      </c>
      <c r="BC1488" s="147" cm="1">
        <f t="array" ref="BC1488">INDEX($K:$P,ROW(),MATCH(BC$3,$K$2:$P$2,0))</f>
        <v>100</v>
      </c>
      <c r="BD1488" s="147" cm="1">
        <f t="array" ref="BD1488">INDEX($K:$P,ROW(),MATCH(BD$3,$K$2:$P$2,0))</f>
        <v>100</v>
      </c>
      <c r="BE1488" s="147" cm="1">
        <f t="array" ref="BE1488">INDEX($K:$P,ROW(),MATCH(BE$3,$K$2:$P$2,0))</f>
        <v>100</v>
      </c>
      <c r="BF1488" s="147" cm="1">
        <f t="array" ref="BF1488">INDEX($K:$P,ROW(),MATCH(BF$3,$K$2:$P$2,0))</f>
        <v>100</v>
      </c>
      <c r="BG1488" s="147" cm="1">
        <f t="array" ref="BG1488">INDEX($K:$P,ROW(),MATCH(BG$3,$K$2:$P$2,0))</f>
        <v>100</v>
      </c>
      <c r="BH1488" s="147" cm="1">
        <f t="array" ref="BH1488">INDEX($K:$P,ROW(),MATCH(BH$3,$K$2:$P$2,0))</f>
        <v>100</v>
      </c>
      <c r="BI1488" s="147" cm="1">
        <f t="array" ref="BI1488">INDEX($K:$P,ROW(),MATCH(BI$3,$K$2:$P$2,0))</f>
        <v>100</v>
      </c>
      <c r="BJ1488" s="147" cm="1">
        <f t="array" ref="BJ1488">INDEX($K:$P,ROW(),MATCH(BJ$3,$K$2:$P$2,0))</f>
        <v>100</v>
      </c>
      <c r="BK1488" s="147" cm="1">
        <f t="array" ref="BK1488">INDEX($K:$P,ROW(),MATCH(BK$3,$K$2:$P$2,0))</f>
        <v>100</v>
      </c>
      <c r="BL1488" s="147" cm="1">
        <f t="array" ref="BL1488">INDEX($K:$P,ROW(),MATCH(BL$3,$K$2:$P$2,0))</f>
        <v>100</v>
      </c>
      <c r="BM1488" s="147" cm="1">
        <f t="array" ref="BM1488">INDEX($K:$P,ROW(),MATCH(BM$3,$K$2:$P$2,0))</f>
        <v>100</v>
      </c>
      <c r="BN1488" s="147" cm="1">
        <f t="array" ref="BN1488">INDEX($K:$P,ROW(),MATCH(BN$3,$K$2:$P$2,0))</f>
        <v>100</v>
      </c>
      <c r="BO1488" s="147" cm="1">
        <f t="array" ref="BO1488">INDEX($K:$P,ROW(),MATCH(BO$3,$K$2:$P$2,0))</f>
        <v>100</v>
      </c>
      <c r="BP1488" s="147" cm="1">
        <f t="array" ref="BP1488">INDEX($K:$P,ROW(),MATCH(BP$3,$K$2:$P$2,0))</f>
        <v>100</v>
      </c>
      <c r="BQ1488" s="147" cm="1">
        <f t="array" ref="BQ1488">INDEX($K:$P,ROW(),MATCH(BQ$3,$K$2:$P$2,0))</f>
        <v>100</v>
      </c>
      <c r="BR1488" s="147" cm="1">
        <f t="array" ref="BR1488">INDEX($K:$P,ROW(),MATCH(BR$3,$K$2:$P$2,0))</f>
        <v>100</v>
      </c>
      <c r="BS1488" s="147" cm="1">
        <f t="array" ref="BS1488">INDEX($K:$P,ROW(),MATCH(BS$3,$K$2:$P$2,0))</f>
        <v>100</v>
      </c>
      <c r="BT1488" s="147" cm="1">
        <f t="array" ref="BT1488">INDEX($K:$P,ROW(),MATCH(BT$3,$K$2:$P$2,0))</f>
        <v>100</v>
      </c>
      <c r="BU1488" s="147" cm="1">
        <f t="array" ref="BU1488">INDEX($K:$P,ROW(),MATCH(BU$3,$K$2:$P$2,0))</f>
        <v>100</v>
      </c>
      <c r="BV1488" s="147" cm="1">
        <f t="array" ref="BV1488">INDEX($K:$P,ROW(),MATCH(BV$3,$K$2:$P$2,0))</f>
        <v>100</v>
      </c>
      <c r="BW1488" s="147" cm="1">
        <f t="array" ref="BW1488">INDEX($K:$P,ROW(),MATCH(BW$3,$K$2:$P$2,0))</f>
        <v>100</v>
      </c>
      <c r="BX1488" s="147" cm="1">
        <f t="array" ref="BX1488">INDEX($K:$P,ROW(),MATCH(BX$3,$K$2:$P$2,0))</f>
        <v>100</v>
      </c>
      <c r="BY1488" s="147" cm="1">
        <f t="array" ref="BY1488">INDEX($K:$P,ROW(),MATCH(BY$3,$K$2:$P$2,0))</f>
        <v>100</v>
      </c>
      <c r="BZ1488" s="147" cm="1">
        <f t="array" ref="BZ1488">INDEX($K:$P,ROW(),MATCH(BZ$3,$K$2:$P$2,0))</f>
        <v>100</v>
      </c>
      <c r="CA1488" s="147" cm="1">
        <f t="array" ref="CA1488">INDEX($K:$P,ROW(),MATCH(CA$3,$K$2:$P$2,0))</f>
        <v>100</v>
      </c>
      <c r="CB1488" s="147" cm="1">
        <f t="array" ref="CB1488">INDEX($K:$P,ROW(),MATCH(CB$3,$K$2:$P$2,0))</f>
        <v>100</v>
      </c>
      <c r="CC1488" s="147" cm="1">
        <f t="array" ref="CC1488">INDEX($K:$P,ROW(),MATCH(CC$3,$K$2:$P$2,0))</f>
        <v>100</v>
      </c>
      <c r="CD1488" s="147" cm="1">
        <f t="array" ref="CD1488">INDEX($K:$P,ROW(),MATCH(CD$3,$K$2:$P$2,0))</f>
        <v>100</v>
      </c>
      <c r="CE1488" s="147" cm="1">
        <f t="array" ref="CE1488">INDEX($K:$P,ROW(),MATCH(CE$3,$K$2:$P$2,0))</f>
        <v>100</v>
      </c>
      <c r="CF1488" s="147" cm="1">
        <f t="array" ref="CF1488">INDEX($K:$P,ROW(),MATCH(CF$3,$K$2:$P$2,0))</f>
        <v>100</v>
      </c>
      <c r="CG1488" s="147" cm="1">
        <f t="array" ref="CG1488">INDEX($K:$P,ROW(),MATCH(CG$3,$K$2:$P$2,0))</f>
        <v>100</v>
      </c>
      <c r="CH1488" s="147" cm="1">
        <f t="array" ref="CH1488">INDEX($K:$P,ROW(),MATCH(CH$3,$K$2:$P$2,0))</f>
        <v>100</v>
      </c>
      <c r="CI1488" s="147" cm="1">
        <f t="array" ref="CI1488">INDEX($K:$P,ROW(),MATCH(CI$3,$K$2:$P$2,0))</f>
        <v>100</v>
      </c>
      <c r="CJ1488" s="147" cm="1">
        <f t="array" ref="CJ1488">INDEX($K:$P,ROW(),MATCH(CJ$3,$K$2:$P$2,0))</f>
        <v>100</v>
      </c>
      <c r="CK1488" s="147" cm="1">
        <f t="array" ref="CK1488">INDEX($K:$P,ROW(),MATCH(CK$3,$K$2:$P$2,0))</f>
        <v>100</v>
      </c>
      <c r="CL1488" s="147" cm="1">
        <f t="array" ref="CL1488">INDEX($K:$P,ROW(),MATCH(CL$3,$K$2:$P$2,0))</f>
        <v>100</v>
      </c>
      <c r="CN1488" s="147"/>
      <c r="CO1488" s="147" t="e" cm="1">
        <f t="array" ref="CO1488">INDEX($K:$P,ROW(),MATCH(CO$3,$K$2:$P$2,0))</f>
        <v>#N/A</v>
      </c>
      <c r="CP1488" s="147" t="e" cm="1">
        <f t="array" ref="CP1488">INDEX($K:$P,ROW(),MATCH(CP$3,$K$2:$P$2,0))</f>
        <v>#N/A</v>
      </c>
      <c r="CQ1488" s="147" t="e" cm="1">
        <f t="array" ref="CQ1488">INDEX($K:$P,ROW(),MATCH(CQ$3,$K$2:$P$2,0))</f>
        <v>#N/A</v>
      </c>
      <c r="CR1488" s="147" t="e" cm="1">
        <f t="array" ref="CR1488">INDEX($K:$P,ROW(),MATCH(CR$3,$K$2:$P$2,0))</f>
        <v>#N/A</v>
      </c>
      <c r="CS1488" s="147" t="e" cm="1">
        <f t="array" ref="CS1488">INDEX($K:$P,ROW(),MATCH(CS$3,$K$2:$P$2,0))</f>
        <v>#N/A</v>
      </c>
      <c r="CT1488" s="147" t="e" cm="1">
        <f t="array" ref="CT1488">INDEX($K:$P,ROW(),MATCH(CT$3,$K$2:$P$2,0))</f>
        <v>#N/A</v>
      </c>
      <c r="CU1488" s="147" t="e" cm="1">
        <f t="array" ref="CU1488">INDEX($K:$P,ROW(),MATCH(CU$3,$K$2:$P$2,0))</f>
        <v>#N/A</v>
      </c>
      <c r="CV1488" s="147" t="e" cm="1">
        <f t="array" ref="CV1488">INDEX($K:$P,ROW(),MATCH(CV$3,$K$2:$P$2,0))</f>
        <v>#N/A</v>
      </c>
      <c r="CW1488" s="147" t="e" cm="1">
        <f t="array" ref="CW1488">INDEX($K:$P,ROW(),MATCH(CW$3,$K$2:$P$2,0))</f>
        <v>#N/A</v>
      </c>
      <c r="CX1488" s="147" t="e" cm="1">
        <f t="array" ref="CX1488">INDEX($K:$P,ROW(),MATCH(CX$3,$K$2:$P$2,0))</f>
        <v>#N/A</v>
      </c>
      <c r="CY1488" s="147" t="e" cm="1">
        <f t="array" ref="CY1488">INDEX($K:$P,ROW(),MATCH(CY$3,$K$2:$P$2,0))</f>
        <v>#N/A</v>
      </c>
      <c r="CZ1488" s="147" t="e" cm="1">
        <f t="array" ref="CZ1488">INDEX($K:$P,ROW(),MATCH(CZ$3,$K$2:$P$2,0))</f>
        <v>#N/A</v>
      </c>
      <c r="DA1488" s="147" t="e" cm="1">
        <f t="array" ref="DA1488">INDEX($K:$P,ROW(),MATCH(DA$3,$K$2:$P$2,0))</f>
        <v>#N/A</v>
      </c>
      <c r="DB1488" s="147" t="e" cm="1">
        <f t="array" ref="DB1488">INDEX($K:$P,ROW(),MATCH(DB$3,$K$2:$P$2,0))</f>
        <v>#N/A</v>
      </c>
      <c r="DC1488" s="147" t="e" cm="1">
        <f t="array" ref="DC1488">INDEX($K:$P,ROW(),MATCH(DC$3,$K$2:$P$2,0))</f>
        <v>#N/A</v>
      </c>
      <c r="DD1488" s="147" t="e" cm="1">
        <f t="array" ref="DD1488">INDEX($K:$P,ROW(),MATCH(DD$3,$K$2:$P$2,0))</f>
        <v>#N/A</v>
      </c>
      <c r="DE1488" s="147" t="e" cm="1">
        <f t="array" ref="DE1488">INDEX($K:$P,ROW(),MATCH(DE$3,$K$2:$P$2,0))</f>
        <v>#N/A</v>
      </c>
      <c r="DF1488" s="147" t="e" cm="1">
        <f t="array" ref="DF1488">INDEX($K:$P,ROW(),MATCH(DF$3,$K$2:$P$2,0))</f>
        <v>#N/A</v>
      </c>
      <c r="DG1488" s="147" t="e" cm="1">
        <f t="array" ref="DG1488">INDEX($K:$P,ROW(),MATCH(DG$3,$K$2:$P$2,0))</f>
        <v>#N/A</v>
      </c>
      <c r="DH1488" s="147" t="e" cm="1">
        <f t="array" ref="DH1488">INDEX($K:$P,ROW(),MATCH(DH$3,$K$2:$P$2,0))</f>
        <v>#N/A</v>
      </c>
      <c r="DI1488" s="147" t="e" cm="1">
        <f t="array" ref="DI1488">INDEX($K:$P,ROW(),MATCH(DI$3,$K$2:$P$2,0))</f>
        <v>#N/A</v>
      </c>
      <c r="DJ1488" s="147" t="e" cm="1">
        <f t="array" ref="DJ1488">INDEX($K:$P,ROW(),MATCH(DJ$3,$K$2:$P$2,0))</f>
        <v>#N/A</v>
      </c>
      <c r="DK1488" s="147" t="e" cm="1">
        <f t="array" ref="DK1488">INDEX($K:$P,ROW(),MATCH(DK$3,$K$2:$P$2,0))</f>
        <v>#N/A</v>
      </c>
      <c r="DL1488" s="147" t="e" cm="1">
        <f t="array" ref="DL1488">INDEX($K:$P,ROW(),MATCH(DL$3,$K$2:$P$2,0))</f>
        <v>#N/A</v>
      </c>
    </row>
    <row r="1489" spans="1:116" x14ac:dyDescent="0.4">
      <c r="A1489" s="12"/>
      <c r="B1489" s="339"/>
      <c r="C1489" s="339"/>
      <c r="D1489" s="337" t="s">
        <v>518</v>
      </c>
      <c r="E1489" s="337" t="str">
        <f t="shared" si="2003"/>
        <v>1489 SPLIT-SV-VR</v>
      </c>
      <c r="G1489" s="95"/>
      <c r="H1489" s="12"/>
      <c r="I1489" s="60"/>
      <c r="J1489" s="60"/>
      <c r="K1489" s="12"/>
      <c r="L1489" s="12"/>
      <c r="M1489" s="12"/>
      <c r="N1489" s="12"/>
      <c r="O1489" s="12"/>
      <c r="P1489" s="12"/>
      <c r="R1489" s="13"/>
      <c r="S1489" s="76"/>
      <c r="T1489" s="76"/>
      <c r="U1489" s="76"/>
      <c r="V1489" s="76"/>
      <c r="W1489" s="76"/>
      <c r="X1489" s="76"/>
      <c r="Y1489" s="76"/>
      <c r="Z1489" s="76"/>
      <c r="AA1489" s="76"/>
      <c r="AB1489" s="76"/>
      <c r="AC1489" s="76"/>
      <c r="AD1489" s="76"/>
      <c r="AE1489" s="76"/>
      <c r="AF1489" s="76"/>
      <c r="AG1489" s="76"/>
      <c r="AH1489" s="76"/>
      <c r="AI1489" s="76"/>
      <c r="AJ1489" s="76"/>
      <c r="AK1489" s="76"/>
      <c r="AL1489" s="76"/>
      <c r="AM1489" s="76"/>
      <c r="AN1489" s="76"/>
      <c r="AO1489" s="76"/>
      <c r="AP1489" s="76"/>
      <c r="AQ1489" s="76"/>
      <c r="AR1489" s="76"/>
      <c r="AS1489" s="76"/>
      <c r="AT1489" s="76"/>
      <c r="AU1489" s="76"/>
      <c r="AV1489" s="76"/>
      <c r="AW1489" s="76"/>
      <c r="AX1489" s="76"/>
      <c r="AY1489" s="76"/>
      <c r="AZ1489" s="76"/>
      <c r="BA1489" s="76"/>
      <c r="BB1489" s="76"/>
      <c r="BC1489" s="76"/>
      <c r="BD1489" s="76"/>
      <c r="BE1489" s="76"/>
      <c r="BF1489" s="76"/>
      <c r="BG1489" s="76"/>
      <c r="BH1489" s="76"/>
      <c r="BI1489" s="76"/>
      <c r="BJ1489" s="76"/>
      <c r="BK1489" s="76"/>
      <c r="BL1489" s="76"/>
      <c r="BM1489" s="76"/>
      <c r="BN1489" s="76"/>
      <c r="BO1489" s="76"/>
      <c r="BP1489" s="76"/>
      <c r="BQ1489" s="76"/>
      <c r="BR1489" s="76"/>
      <c r="BS1489" s="76"/>
      <c r="BT1489" s="76"/>
      <c r="BU1489" s="76"/>
      <c r="BV1489" s="76"/>
      <c r="BW1489" s="76"/>
      <c r="BX1489" s="76"/>
      <c r="BY1489" s="76"/>
      <c r="BZ1489" s="76"/>
      <c r="CA1489" s="76"/>
      <c r="CB1489" s="76"/>
      <c r="CC1489" s="76"/>
      <c r="CD1489" s="76"/>
      <c r="CE1489" s="76"/>
      <c r="CF1489" s="76"/>
      <c r="CG1489" s="76"/>
      <c r="CH1489" s="76"/>
      <c r="CI1489" s="76"/>
      <c r="CJ1489" s="76"/>
      <c r="CK1489" s="76"/>
      <c r="CL1489" s="76"/>
      <c r="CN1489" s="76"/>
      <c r="CO1489" s="76"/>
      <c r="CP1489" s="76"/>
      <c r="CQ1489" s="76"/>
      <c r="CR1489" s="76"/>
      <c r="CS1489" s="76"/>
      <c r="CT1489" s="76"/>
      <c r="CU1489" s="76"/>
      <c r="CV1489" s="76"/>
      <c r="CW1489" s="76"/>
      <c r="CX1489" s="76"/>
      <c r="CY1489" s="76"/>
      <c r="CZ1489" s="76"/>
      <c r="DA1489" s="76"/>
      <c r="DB1489" s="76"/>
      <c r="DC1489" s="76"/>
      <c r="DD1489" s="76"/>
      <c r="DE1489" s="76"/>
      <c r="DF1489" s="76"/>
      <c r="DG1489" s="76"/>
      <c r="DH1489" s="76"/>
      <c r="DI1489" s="76"/>
      <c r="DJ1489" s="76"/>
      <c r="DK1489" s="76"/>
      <c r="DL1489" s="76"/>
    </row>
    <row r="1490" spans="1:116" x14ac:dyDescent="0.4">
      <c r="A1490" s="12"/>
      <c r="B1490" s="339"/>
      <c r="C1490" s="339"/>
      <c r="D1490" s="337" t="s">
        <v>518</v>
      </c>
      <c r="E1490" s="337" t="str">
        <f t="shared" si="2003"/>
        <v>1490 SPLIT-SV-VR</v>
      </c>
      <c r="G1490" s="95" t="s">
        <v>522</v>
      </c>
      <c r="H1490" s="12"/>
      <c r="I1490" s="60"/>
      <c r="J1490" s="60"/>
      <c r="K1490" s="12"/>
      <c r="L1490" s="12"/>
      <c r="M1490" s="12"/>
      <c r="N1490" s="12"/>
      <c r="O1490" s="12"/>
      <c r="P1490" s="12"/>
      <c r="R1490" s="13"/>
      <c r="S1490" s="76"/>
      <c r="T1490" s="76"/>
      <c r="U1490" s="76"/>
      <c r="V1490" s="76"/>
      <c r="W1490" s="76"/>
      <c r="X1490" s="76"/>
      <c r="Y1490" s="76"/>
      <c r="Z1490" s="76"/>
      <c r="AA1490" s="76"/>
      <c r="AB1490" s="76"/>
      <c r="AC1490" s="76"/>
      <c r="AD1490" s="76"/>
      <c r="AE1490" s="76"/>
      <c r="AF1490" s="76"/>
      <c r="AG1490" s="76"/>
      <c r="AH1490" s="76"/>
      <c r="AI1490" s="76"/>
      <c r="AJ1490" s="76"/>
      <c r="AK1490" s="76"/>
      <c r="AL1490" s="76"/>
      <c r="AM1490" s="76"/>
      <c r="AN1490" s="76"/>
      <c r="AO1490" s="76"/>
      <c r="AP1490" s="76"/>
      <c r="AQ1490" s="76"/>
      <c r="AR1490" s="76"/>
      <c r="AS1490" s="76"/>
      <c r="AT1490" s="76"/>
      <c r="AU1490" s="76"/>
      <c r="AV1490" s="76"/>
      <c r="AW1490" s="76"/>
      <c r="AX1490" s="76"/>
      <c r="AY1490" s="76"/>
      <c r="AZ1490" s="76"/>
      <c r="BA1490" s="76"/>
      <c r="BB1490" s="76"/>
      <c r="BC1490" s="76"/>
      <c r="BD1490" s="76"/>
      <c r="BE1490" s="76"/>
      <c r="BF1490" s="76"/>
      <c r="BG1490" s="76"/>
      <c r="BH1490" s="76"/>
      <c r="BI1490" s="76"/>
      <c r="BJ1490" s="76"/>
      <c r="BK1490" s="76"/>
      <c r="BL1490" s="76"/>
      <c r="BM1490" s="76"/>
      <c r="BN1490" s="76"/>
      <c r="BO1490" s="76"/>
      <c r="BP1490" s="76"/>
      <c r="BQ1490" s="76"/>
      <c r="BR1490" s="76"/>
      <c r="BS1490" s="76"/>
      <c r="BT1490" s="76"/>
      <c r="BU1490" s="76"/>
      <c r="BV1490" s="76"/>
      <c r="BW1490" s="76"/>
      <c r="BX1490" s="76"/>
      <c r="BY1490" s="76"/>
      <c r="BZ1490" s="76"/>
      <c r="CA1490" s="76"/>
      <c r="CB1490" s="76"/>
      <c r="CC1490" s="76"/>
      <c r="CD1490" s="76"/>
      <c r="CE1490" s="76"/>
      <c r="CF1490" s="76"/>
      <c r="CG1490" s="76"/>
      <c r="CH1490" s="76"/>
      <c r="CI1490" s="76"/>
      <c r="CJ1490" s="76"/>
      <c r="CK1490" s="76"/>
      <c r="CL1490" s="76"/>
      <c r="CN1490" s="76"/>
      <c r="CO1490" s="76"/>
      <c r="CP1490" s="76"/>
      <c r="CQ1490" s="76"/>
      <c r="CR1490" s="76"/>
      <c r="CS1490" s="76"/>
      <c r="CT1490" s="76"/>
      <c r="CU1490" s="76"/>
      <c r="CV1490" s="76"/>
      <c r="CW1490" s="76"/>
      <c r="CX1490" s="76"/>
      <c r="CY1490" s="76"/>
      <c r="CZ1490" s="76"/>
      <c r="DA1490" s="76"/>
      <c r="DB1490" s="76"/>
      <c r="DC1490" s="76"/>
      <c r="DD1490" s="76"/>
      <c r="DE1490" s="76"/>
      <c r="DF1490" s="76"/>
      <c r="DG1490" s="76"/>
      <c r="DH1490" s="76"/>
      <c r="DI1490" s="76"/>
      <c r="DJ1490" s="76"/>
      <c r="DK1490" s="76"/>
      <c r="DL1490" s="76"/>
    </row>
    <row r="1491" spans="1:116" x14ac:dyDescent="0.4">
      <c r="A1491" s="12"/>
      <c r="B1491" s="339"/>
      <c r="C1491" s="339"/>
      <c r="D1491" s="337" t="s">
        <v>518</v>
      </c>
      <c r="E1491" s="337" t="str">
        <f t="shared" si="2003"/>
        <v>1491 SPLIT-SV-VR</v>
      </c>
      <c r="G1491" s="158" t="str">
        <f>G1487</f>
        <v>Product A</v>
      </c>
      <c r="H1491" s="12"/>
      <c r="I1491" s="60"/>
      <c r="J1491" s="60"/>
      <c r="K1491" s="53">
        <f t="shared" ref="K1491:P1493" ca="1" si="2004">SUMIF($3:$3,K$2,1491:1491)</f>
        <v>-1500000</v>
      </c>
      <c r="L1491" s="53">
        <f t="shared" ca="1" si="2004"/>
        <v>-1500000</v>
      </c>
      <c r="M1491" s="53">
        <f t="shared" ca="1" si="2004"/>
        <v>-1500000</v>
      </c>
      <c r="N1491" s="53">
        <f t="shared" ca="1" si="2004"/>
        <v>-1500000</v>
      </c>
      <c r="O1491" s="53">
        <f t="shared" ca="1" si="2004"/>
        <v>-1500000</v>
      </c>
      <c r="P1491" s="53">
        <f t="shared" ca="1" si="2004"/>
        <v>-1500000</v>
      </c>
      <c r="R1491" s="13"/>
      <c r="S1491" s="80">
        <f ca="1">-S1474*S1487</f>
        <v>-125000</v>
      </c>
      <c r="T1491" s="80">
        <f t="shared" ref="T1491:CE1491" ca="1" si="2005">-T1474*T1487</f>
        <v>-125000</v>
      </c>
      <c r="U1491" s="80">
        <f t="shared" ca="1" si="2005"/>
        <v>-125000</v>
      </c>
      <c r="V1491" s="80">
        <f t="shared" ca="1" si="2005"/>
        <v>-125000</v>
      </c>
      <c r="W1491" s="80">
        <f t="shared" ca="1" si="2005"/>
        <v>-125000</v>
      </c>
      <c r="X1491" s="80">
        <f t="shared" ca="1" si="2005"/>
        <v>-125000</v>
      </c>
      <c r="Y1491" s="80">
        <f t="shared" ca="1" si="2005"/>
        <v>-125000</v>
      </c>
      <c r="Z1491" s="80">
        <f t="shared" ca="1" si="2005"/>
        <v>-125000</v>
      </c>
      <c r="AA1491" s="80">
        <f t="shared" ca="1" si="2005"/>
        <v>-125000</v>
      </c>
      <c r="AB1491" s="80">
        <f t="shared" ca="1" si="2005"/>
        <v>-125000</v>
      </c>
      <c r="AC1491" s="80">
        <f t="shared" ca="1" si="2005"/>
        <v>-125000</v>
      </c>
      <c r="AD1491" s="80">
        <f t="shared" ca="1" si="2005"/>
        <v>-125000</v>
      </c>
      <c r="AE1491" s="80">
        <f t="shared" ca="1" si="2005"/>
        <v>-125000</v>
      </c>
      <c r="AF1491" s="80">
        <f t="shared" ca="1" si="2005"/>
        <v>-125000</v>
      </c>
      <c r="AG1491" s="80">
        <f t="shared" ca="1" si="2005"/>
        <v>-125000</v>
      </c>
      <c r="AH1491" s="80">
        <f t="shared" ca="1" si="2005"/>
        <v>-125000</v>
      </c>
      <c r="AI1491" s="80">
        <f t="shared" ca="1" si="2005"/>
        <v>-125000</v>
      </c>
      <c r="AJ1491" s="80">
        <f t="shared" ca="1" si="2005"/>
        <v>-125000</v>
      </c>
      <c r="AK1491" s="80">
        <f t="shared" ca="1" si="2005"/>
        <v>-125000</v>
      </c>
      <c r="AL1491" s="80">
        <f t="shared" ca="1" si="2005"/>
        <v>-125000</v>
      </c>
      <c r="AM1491" s="80">
        <f t="shared" ca="1" si="2005"/>
        <v>-125000</v>
      </c>
      <c r="AN1491" s="80">
        <f t="shared" ca="1" si="2005"/>
        <v>-125000</v>
      </c>
      <c r="AO1491" s="80">
        <f t="shared" ca="1" si="2005"/>
        <v>-125000</v>
      </c>
      <c r="AP1491" s="80">
        <f t="shared" ca="1" si="2005"/>
        <v>-125000</v>
      </c>
      <c r="AQ1491" s="80">
        <f t="shared" ca="1" si="2005"/>
        <v>-125000</v>
      </c>
      <c r="AR1491" s="80">
        <f t="shared" ca="1" si="2005"/>
        <v>-125000</v>
      </c>
      <c r="AS1491" s="80">
        <f t="shared" ca="1" si="2005"/>
        <v>-125000</v>
      </c>
      <c r="AT1491" s="80">
        <f t="shared" ca="1" si="2005"/>
        <v>-125000</v>
      </c>
      <c r="AU1491" s="80">
        <f t="shared" ca="1" si="2005"/>
        <v>-125000</v>
      </c>
      <c r="AV1491" s="80">
        <f t="shared" ca="1" si="2005"/>
        <v>-125000</v>
      </c>
      <c r="AW1491" s="80">
        <f t="shared" ca="1" si="2005"/>
        <v>-125000</v>
      </c>
      <c r="AX1491" s="80">
        <f t="shared" ca="1" si="2005"/>
        <v>-125000</v>
      </c>
      <c r="AY1491" s="80">
        <f t="shared" ca="1" si="2005"/>
        <v>-125000</v>
      </c>
      <c r="AZ1491" s="80">
        <f t="shared" ca="1" si="2005"/>
        <v>-125000</v>
      </c>
      <c r="BA1491" s="80">
        <f t="shared" ca="1" si="2005"/>
        <v>-125000</v>
      </c>
      <c r="BB1491" s="80">
        <f t="shared" ca="1" si="2005"/>
        <v>-125000</v>
      </c>
      <c r="BC1491" s="80">
        <f t="shared" ca="1" si="2005"/>
        <v>-125000</v>
      </c>
      <c r="BD1491" s="80">
        <f t="shared" ca="1" si="2005"/>
        <v>-125000</v>
      </c>
      <c r="BE1491" s="80">
        <f t="shared" ca="1" si="2005"/>
        <v>-125000</v>
      </c>
      <c r="BF1491" s="80">
        <f t="shared" ca="1" si="2005"/>
        <v>-125000</v>
      </c>
      <c r="BG1491" s="80">
        <f t="shared" ca="1" si="2005"/>
        <v>-125000</v>
      </c>
      <c r="BH1491" s="80">
        <f t="shared" ca="1" si="2005"/>
        <v>-125000</v>
      </c>
      <c r="BI1491" s="80">
        <f t="shared" ca="1" si="2005"/>
        <v>-125000</v>
      </c>
      <c r="BJ1491" s="80">
        <f t="shared" ca="1" si="2005"/>
        <v>-125000</v>
      </c>
      <c r="BK1491" s="80">
        <f t="shared" ca="1" si="2005"/>
        <v>-125000</v>
      </c>
      <c r="BL1491" s="80">
        <f t="shared" ca="1" si="2005"/>
        <v>-125000</v>
      </c>
      <c r="BM1491" s="80">
        <f t="shared" ca="1" si="2005"/>
        <v>-125000</v>
      </c>
      <c r="BN1491" s="80">
        <f t="shared" ca="1" si="2005"/>
        <v>-125000</v>
      </c>
      <c r="BO1491" s="80">
        <f t="shared" ca="1" si="2005"/>
        <v>-125000</v>
      </c>
      <c r="BP1491" s="80">
        <f t="shared" ca="1" si="2005"/>
        <v>-125000</v>
      </c>
      <c r="BQ1491" s="80">
        <f t="shared" ca="1" si="2005"/>
        <v>-125000</v>
      </c>
      <c r="BR1491" s="80">
        <f t="shared" ca="1" si="2005"/>
        <v>-125000</v>
      </c>
      <c r="BS1491" s="80">
        <f t="shared" ca="1" si="2005"/>
        <v>-125000</v>
      </c>
      <c r="BT1491" s="80">
        <f t="shared" ca="1" si="2005"/>
        <v>-125000</v>
      </c>
      <c r="BU1491" s="80">
        <f t="shared" ca="1" si="2005"/>
        <v>-125000</v>
      </c>
      <c r="BV1491" s="80">
        <f t="shared" ca="1" si="2005"/>
        <v>-125000</v>
      </c>
      <c r="BW1491" s="80">
        <f t="shared" ca="1" si="2005"/>
        <v>-125000</v>
      </c>
      <c r="BX1491" s="80">
        <f t="shared" ca="1" si="2005"/>
        <v>-125000</v>
      </c>
      <c r="BY1491" s="80">
        <f t="shared" ca="1" si="2005"/>
        <v>-125000</v>
      </c>
      <c r="BZ1491" s="80">
        <f t="shared" ca="1" si="2005"/>
        <v>-125000</v>
      </c>
      <c r="CA1491" s="80">
        <f t="shared" ca="1" si="2005"/>
        <v>-125000</v>
      </c>
      <c r="CB1491" s="80">
        <f t="shared" ca="1" si="2005"/>
        <v>-125000</v>
      </c>
      <c r="CC1491" s="80">
        <f t="shared" ca="1" si="2005"/>
        <v>-125000</v>
      </c>
      <c r="CD1491" s="80">
        <f t="shared" ca="1" si="2005"/>
        <v>-125000</v>
      </c>
      <c r="CE1491" s="80">
        <f t="shared" ca="1" si="2005"/>
        <v>-125000</v>
      </c>
      <c r="CF1491" s="80">
        <f t="shared" ref="CF1491:CL1491" ca="1" si="2006">-CF1474*CF1487</f>
        <v>-125000</v>
      </c>
      <c r="CG1491" s="80">
        <f t="shared" ca="1" si="2006"/>
        <v>-125000</v>
      </c>
      <c r="CH1491" s="80">
        <f t="shared" ca="1" si="2006"/>
        <v>-125000</v>
      </c>
      <c r="CI1491" s="80">
        <f t="shared" ca="1" si="2006"/>
        <v>-125000</v>
      </c>
      <c r="CJ1491" s="80">
        <f t="shared" ca="1" si="2006"/>
        <v>-125000</v>
      </c>
      <c r="CK1491" s="80">
        <f t="shared" ca="1" si="2006"/>
        <v>-125000</v>
      </c>
      <c r="CL1491" s="80">
        <f t="shared" ca="1" si="2006"/>
        <v>-125000</v>
      </c>
      <c r="CN1491" s="80"/>
      <c r="CO1491" s="80" t="e">
        <f t="shared" ref="CO1491:DL1491" ca="1" si="2007">-CO1474*CO1487</f>
        <v>#N/A</v>
      </c>
      <c r="CP1491" s="80" t="e">
        <f t="shared" ca="1" si="2007"/>
        <v>#N/A</v>
      </c>
      <c r="CQ1491" s="80" t="e">
        <f t="shared" ca="1" si="2007"/>
        <v>#N/A</v>
      </c>
      <c r="CR1491" s="80" t="e">
        <f t="shared" ca="1" si="2007"/>
        <v>#N/A</v>
      </c>
      <c r="CS1491" s="80" t="e">
        <f t="shared" ca="1" si="2007"/>
        <v>#N/A</v>
      </c>
      <c r="CT1491" s="80" t="e">
        <f t="shared" ca="1" si="2007"/>
        <v>#N/A</v>
      </c>
      <c r="CU1491" s="80" t="e">
        <f t="shared" ca="1" si="2007"/>
        <v>#N/A</v>
      </c>
      <c r="CV1491" s="80" t="e">
        <f t="shared" ca="1" si="2007"/>
        <v>#N/A</v>
      </c>
      <c r="CW1491" s="80" t="e">
        <f t="shared" ca="1" si="2007"/>
        <v>#N/A</v>
      </c>
      <c r="CX1491" s="80" t="e">
        <f t="shared" ca="1" si="2007"/>
        <v>#N/A</v>
      </c>
      <c r="CY1491" s="80" t="e">
        <f t="shared" ca="1" si="2007"/>
        <v>#N/A</v>
      </c>
      <c r="CZ1491" s="80" t="e">
        <f t="shared" ca="1" si="2007"/>
        <v>#N/A</v>
      </c>
      <c r="DA1491" s="80" t="e">
        <f t="shared" ca="1" si="2007"/>
        <v>#N/A</v>
      </c>
      <c r="DB1491" s="80" t="e">
        <f t="shared" ca="1" si="2007"/>
        <v>#N/A</v>
      </c>
      <c r="DC1491" s="80" t="e">
        <f t="shared" ca="1" si="2007"/>
        <v>#N/A</v>
      </c>
      <c r="DD1491" s="80" t="e">
        <f t="shared" ca="1" si="2007"/>
        <v>#N/A</v>
      </c>
      <c r="DE1491" s="80" t="e">
        <f t="shared" ca="1" si="2007"/>
        <v>#N/A</v>
      </c>
      <c r="DF1491" s="80" t="e">
        <f t="shared" ca="1" si="2007"/>
        <v>#N/A</v>
      </c>
      <c r="DG1491" s="80" t="e">
        <f t="shared" ca="1" si="2007"/>
        <v>#N/A</v>
      </c>
      <c r="DH1491" s="80" t="e">
        <f t="shared" ca="1" si="2007"/>
        <v>#N/A</v>
      </c>
      <c r="DI1491" s="80" t="e">
        <f t="shared" ca="1" si="2007"/>
        <v>#N/A</v>
      </c>
      <c r="DJ1491" s="80" t="e">
        <f t="shared" ca="1" si="2007"/>
        <v>#N/A</v>
      </c>
      <c r="DK1491" s="80" t="e">
        <f t="shared" ca="1" si="2007"/>
        <v>#N/A</v>
      </c>
      <c r="DL1491" s="80" t="e">
        <f t="shared" ca="1" si="2007"/>
        <v>#N/A</v>
      </c>
    </row>
    <row r="1492" spans="1:116" x14ac:dyDescent="0.4">
      <c r="A1492" s="12"/>
      <c r="B1492" s="339"/>
      <c r="C1492" s="339"/>
      <c r="D1492" s="337" t="s">
        <v>518</v>
      </c>
      <c r="E1492" s="337" t="str">
        <f t="shared" si="2003"/>
        <v>1492 SPLIT-SV-VR</v>
      </c>
      <c r="G1492" s="158" t="str">
        <f>G1488</f>
        <v>Product B</v>
      </c>
      <c r="H1492" s="12"/>
      <c r="I1492" s="60"/>
      <c r="J1492" s="60"/>
      <c r="K1492" s="238">
        <f t="shared" ca="1" si="2004"/>
        <v>-3000000</v>
      </c>
      <c r="L1492" s="238">
        <f t="shared" ca="1" si="2004"/>
        <v>-3000000</v>
      </c>
      <c r="M1492" s="238">
        <f t="shared" ca="1" si="2004"/>
        <v>-3000000</v>
      </c>
      <c r="N1492" s="238">
        <f t="shared" ca="1" si="2004"/>
        <v>-3000000</v>
      </c>
      <c r="O1492" s="238">
        <f t="shared" ca="1" si="2004"/>
        <v>-3000000</v>
      </c>
      <c r="P1492" s="238">
        <f t="shared" ca="1" si="2004"/>
        <v>-3000000</v>
      </c>
      <c r="R1492" s="13"/>
      <c r="S1492" s="243">
        <f ca="1">-S1475*S1488</f>
        <v>-250000</v>
      </c>
      <c r="T1492" s="243">
        <f t="shared" ref="T1492:CE1492" ca="1" si="2008">-T1475*T1488</f>
        <v>-250000</v>
      </c>
      <c r="U1492" s="243">
        <f t="shared" ca="1" si="2008"/>
        <v>-250000</v>
      </c>
      <c r="V1492" s="243">
        <f t="shared" ca="1" si="2008"/>
        <v>-250000</v>
      </c>
      <c r="W1492" s="243">
        <f t="shared" ca="1" si="2008"/>
        <v>-250000</v>
      </c>
      <c r="X1492" s="243">
        <f t="shared" ca="1" si="2008"/>
        <v>-250000</v>
      </c>
      <c r="Y1492" s="243">
        <f t="shared" ca="1" si="2008"/>
        <v>-250000</v>
      </c>
      <c r="Z1492" s="243">
        <f t="shared" ca="1" si="2008"/>
        <v>-250000</v>
      </c>
      <c r="AA1492" s="243">
        <f t="shared" ca="1" si="2008"/>
        <v>-250000</v>
      </c>
      <c r="AB1492" s="243">
        <f t="shared" ca="1" si="2008"/>
        <v>-250000</v>
      </c>
      <c r="AC1492" s="243">
        <f t="shared" ca="1" si="2008"/>
        <v>-250000</v>
      </c>
      <c r="AD1492" s="243">
        <f t="shared" ca="1" si="2008"/>
        <v>-250000</v>
      </c>
      <c r="AE1492" s="243">
        <f t="shared" ca="1" si="2008"/>
        <v>-250000</v>
      </c>
      <c r="AF1492" s="243">
        <f t="shared" ca="1" si="2008"/>
        <v>-250000</v>
      </c>
      <c r="AG1492" s="243">
        <f t="shared" ca="1" si="2008"/>
        <v>-250000</v>
      </c>
      <c r="AH1492" s="243">
        <f t="shared" ca="1" si="2008"/>
        <v>-250000</v>
      </c>
      <c r="AI1492" s="243">
        <f t="shared" ca="1" si="2008"/>
        <v>-250000</v>
      </c>
      <c r="AJ1492" s="243">
        <f t="shared" ca="1" si="2008"/>
        <v>-250000</v>
      </c>
      <c r="AK1492" s="243">
        <f t="shared" ca="1" si="2008"/>
        <v>-250000</v>
      </c>
      <c r="AL1492" s="243">
        <f t="shared" ca="1" si="2008"/>
        <v>-250000</v>
      </c>
      <c r="AM1492" s="243">
        <f t="shared" ca="1" si="2008"/>
        <v>-250000</v>
      </c>
      <c r="AN1492" s="243">
        <f t="shared" ca="1" si="2008"/>
        <v>-250000</v>
      </c>
      <c r="AO1492" s="243">
        <f t="shared" ca="1" si="2008"/>
        <v>-250000</v>
      </c>
      <c r="AP1492" s="243">
        <f t="shared" ca="1" si="2008"/>
        <v>-250000</v>
      </c>
      <c r="AQ1492" s="243">
        <f t="shared" ca="1" si="2008"/>
        <v>-250000</v>
      </c>
      <c r="AR1492" s="243">
        <f t="shared" ca="1" si="2008"/>
        <v>-250000</v>
      </c>
      <c r="AS1492" s="243">
        <f t="shared" ca="1" si="2008"/>
        <v>-250000</v>
      </c>
      <c r="AT1492" s="243">
        <f t="shared" ca="1" si="2008"/>
        <v>-250000</v>
      </c>
      <c r="AU1492" s="243">
        <f t="shared" ca="1" si="2008"/>
        <v>-250000</v>
      </c>
      <c r="AV1492" s="243">
        <f t="shared" ca="1" si="2008"/>
        <v>-250000</v>
      </c>
      <c r="AW1492" s="243">
        <f t="shared" ca="1" si="2008"/>
        <v>-250000</v>
      </c>
      <c r="AX1492" s="243">
        <f t="shared" ca="1" si="2008"/>
        <v>-250000</v>
      </c>
      <c r="AY1492" s="243">
        <f t="shared" ca="1" si="2008"/>
        <v>-250000</v>
      </c>
      <c r="AZ1492" s="243">
        <f t="shared" ca="1" si="2008"/>
        <v>-250000</v>
      </c>
      <c r="BA1492" s="243">
        <f t="shared" ca="1" si="2008"/>
        <v>-250000</v>
      </c>
      <c r="BB1492" s="243">
        <f t="shared" ca="1" si="2008"/>
        <v>-250000</v>
      </c>
      <c r="BC1492" s="243">
        <f t="shared" ca="1" si="2008"/>
        <v>-250000</v>
      </c>
      <c r="BD1492" s="243">
        <f t="shared" ca="1" si="2008"/>
        <v>-250000</v>
      </c>
      <c r="BE1492" s="243">
        <f t="shared" ca="1" si="2008"/>
        <v>-250000</v>
      </c>
      <c r="BF1492" s="243">
        <f t="shared" ca="1" si="2008"/>
        <v>-250000</v>
      </c>
      <c r="BG1492" s="243">
        <f t="shared" ca="1" si="2008"/>
        <v>-250000</v>
      </c>
      <c r="BH1492" s="243">
        <f t="shared" ca="1" si="2008"/>
        <v>-250000</v>
      </c>
      <c r="BI1492" s="243">
        <f t="shared" ca="1" si="2008"/>
        <v>-250000</v>
      </c>
      <c r="BJ1492" s="243">
        <f t="shared" ca="1" si="2008"/>
        <v>-250000</v>
      </c>
      <c r="BK1492" s="243">
        <f t="shared" ca="1" si="2008"/>
        <v>-250000</v>
      </c>
      <c r="BL1492" s="243">
        <f t="shared" ca="1" si="2008"/>
        <v>-250000</v>
      </c>
      <c r="BM1492" s="243">
        <f t="shared" ca="1" si="2008"/>
        <v>-250000</v>
      </c>
      <c r="BN1492" s="243">
        <f t="shared" ca="1" si="2008"/>
        <v>-250000</v>
      </c>
      <c r="BO1492" s="243">
        <f t="shared" ca="1" si="2008"/>
        <v>-250000</v>
      </c>
      <c r="BP1492" s="243">
        <f t="shared" ca="1" si="2008"/>
        <v>-250000</v>
      </c>
      <c r="BQ1492" s="243">
        <f t="shared" ca="1" si="2008"/>
        <v>-250000</v>
      </c>
      <c r="BR1492" s="243">
        <f t="shared" ca="1" si="2008"/>
        <v>-250000</v>
      </c>
      <c r="BS1492" s="243">
        <f t="shared" ca="1" si="2008"/>
        <v>-250000</v>
      </c>
      <c r="BT1492" s="243">
        <f t="shared" ca="1" si="2008"/>
        <v>-250000</v>
      </c>
      <c r="BU1492" s="243">
        <f t="shared" ca="1" si="2008"/>
        <v>-250000</v>
      </c>
      <c r="BV1492" s="243">
        <f t="shared" ca="1" si="2008"/>
        <v>-250000</v>
      </c>
      <c r="BW1492" s="243">
        <f t="shared" ca="1" si="2008"/>
        <v>-250000</v>
      </c>
      <c r="BX1492" s="243">
        <f t="shared" ca="1" si="2008"/>
        <v>-250000</v>
      </c>
      <c r="BY1492" s="243">
        <f t="shared" ca="1" si="2008"/>
        <v>-250000</v>
      </c>
      <c r="BZ1492" s="243">
        <f t="shared" ca="1" si="2008"/>
        <v>-250000</v>
      </c>
      <c r="CA1492" s="243">
        <f t="shared" ca="1" si="2008"/>
        <v>-250000</v>
      </c>
      <c r="CB1492" s="243">
        <f t="shared" ca="1" si="2008"/>
        <v>-250000</v>
      </c>
      <c r="CC1492" s="243">
        <f t="shared" ca="1" si="2008"/>
        <v>-250000</v>
      </c>
      <c r="CD1492" s="243">
        <f t="shared" ca="1" si="2008"/>
        <v>-250000</v>
      </c>
      <c r="CE1492" s="243">
        <f t="shared" ca="1" si="2008"/>
        <v>-250000</v>
      </c>
      <c r="CF1492" s="243">
        <f t="shared" ref="CF1492:CL1492" ca="1" si="2009">-CF1475*CF1488</f>
        <v>-250000</v>
      </c>
      <c r="CG1492" s="243">
        <f t="shared" ca="1" si="2009"/>
        <v>-250000</v>
      </c>
      <c r="CH1492" s="243">
        <f t="shared" ca="1" si="2009"/>
        <v>-250000</v>
      </c>
      <c r="CI1492" s="243">
        <f t="shared" ca="1" si="2009"/>
        <v>-250000</v>
      </c>
      <c r="CJ1492" s="243">
        <f t="shared" ca="1" si="2009"/>
        <v>-250000</v>
      </c>
      <c r="CK1492" s="243">
        <f t="shared" ca="1" si="2009"/>
        <v>-250000</v>
      </c>
      <c r="CL1492" s="243">
        <f t="shared" ca="1" si="2009"/>
        <v>-250000</v>
      </c>
      <c r="CN1492" s="80"/>
      <c r="CO1492" s="243" t="e">
        <f t="shared" ref="CO1492:DL1492" ca="1" si="2010">-CO1475*CO1488</f>
        <v>#N/A</v>
      </c>
      <c r="CP1492" s="243" t="e">
        <f t="shared" ca="1" si="2010"/>
        <v>#N/A</v>
      </c>
      <c r="CQ1492" s="243" t="e">
        <f t="shared" ca="1" si="2010"/>
        <v>#N/A</v>
      </c>
      <c r="CR1492" s="243" t="e">
        <f t="shared" ca="1" si="2010"/>
        <v>#N/A</v>
      </c>
      <c r="CS1492" s="243" t="e">
        <f t="shared" ca="1" si="2010"/>
        <v>#N/A</v>
      </c>
      <c r="CT1492" s="243" t="e">
        <f t="shared" ca="1" si="2010"/>
        <v>#N/A</v>
      </c>
      <c r="CU1492" s="243" t="e">
        <f t="shared" ca="1" si="2010"/>
        <v>#N/A</v>
      </c>
      <c r="CV1492" s="243" t="e">
        <f t="shared" ca="1" si="2010"/>
        <v>#N/A</v>
      </c>
      <c r="CW1492" s="243" t="e">
        <f t="shared" ca="1" si="2010"/>
        <v>#N/A</v>
      </c>
      <c r="CX1492" s="243" t="e">
        <f t="shared" ca="1" si="2010"/>
        <v>#N/A</v>
      </c>
      <c r="CY1492" s="243" t="e">
        <f t="shared" ca="1" si="2010"/>
        <v>#N/A</v>
      </c>
      <c r="CZ1492" s="243" t="e">
        <f t="shared" ca="1" si="2010"/>
        <v>#N/A</v>
      </c>
      <c r="DA1492" s="243" t="e">
        <f t="shared" ca="1" si="2010"/>
        <v>#N/A</v>
      </c>
      <c r="DB1492" s="243" t="e">
        <f t="shared" ca="1" si="2010"/>
        <v>#N/A</v>
      </c>
      <c r="DC1492" s="243" t="e">
        <f t="shared" ca="1" si="2010"/>
        <v>#N/A</v>
      </c>
      <c r="DD1492" s="243" t="e">
        <f t="shared" ca="1" si="2010"/>
        <v>#N/A</v>
      </c>
      <c r="DE1492" s="243" t="e">
        <f t="shared" ca="1" si="2010"/>
        <v>#N/A</v>
      </c>
      <c r="DF1492" s="243" t="e">
        <f t="shared" ca="1" si="2010"/>
        <v>#N/A</v>
      </c>
      <c r="DG1492" s="243" t="e">
        <f t="shared" ca="1" si="2010"/>
        <v>#N/A</v>
      </c>
      <c r="DH1492" s="243" t="e">
        <f t="shared" ca="1" si="2010"/>
        <v>#N/A</v>
      </c>
      <c r="DI1492" s="243" t="e">
        <f t="shared" ca="1" si="2010"/>
        <v>#N/A</v>
      </c>
      <c r="DJ1492" s="243" t="e">
        <f t="shared" ca="1" si="2010"/>
        <v>#N/A</v>
      </c>
      <c r="DK1492" s="243" t="e">
        <f t="shared" ca="1" si="2010"/>
        <v>#N/A</v>
      </c>
      <c r="DL1492" s="243" t="e">
        <f t="shared" ca="1" si="2010"/>
        <v>#N/A</v>
      </c>
    </row>
    <row r="1493" spans="1:116" x14ac:dyDescent="0.4">
      <c r="B1493" s="337"/>
      <c r="C1493" s="337" t="s">
        <v>203</v>
      </c>
      <c r="D1493" s="337" t="s">
        <v>518</v>
      </c>
      <c r="E1493" s="337" t="str">
        <f t="shared" si="2003"/>
        <v>1493 SPLIT-SV-VR</v>
      </c>
      <c r="G1493" s="126" t="str">
        <f>"Total COGS - "&amp;G1457</f>
        <v>Total COGS - Surgical procedures</v>
      </c>
      <c r="H1493" s="12"/>
      <c r="I1493" s="60"/>
      <c r="J1493" s="60"/>
      <c r="K1493" s="33">
        <f t="shared" ca="1" si="2004"/>
        <v>-4500000</v>
      </c>
      <c r="L1493" s="33">
        <f t="shared" ca="1" si="2004"/>
        <v>-4500000</v>
      </c>
      <c r="M1493" s="33">
        <f t="shared" ca="1" si="2004"/>
        <v>-4500000</v>
      </c>
      <c r="N1493" s="33">
        <f t="shared" ca="1" si="2004"/>
        <v>-4500000</v>
      </c>
      <c r="O1493" s="33">
        <f t="shared" ca="1" si="2004"/>
        <v>-4500000</v>
      </c>
      <c r="P1493" s="33">
        <f t="shared" ca="1" si="2004"/>
        <v>-4500000</v>
      </c>
      <c r="R1493" s="15"/>
      <c r="S1493" s="77">
        <f ca="1">SUM(S1491:S1492)</f>
        <v>-375000</v>
      </c>
      <c r="T1493" s="148">
        <f t="shared" ref="T1493" ca="1" si="2011">SUM(T1491:T1492)</f>
        <v>-375000</v>
      </c>
      <c r="U1493" s="148">
        <f t="shared" ref="U1493" ca="1" si="2012">SUM(U1491:U1492)</f>
        <v>-375000</v>
      </c>
      <c r="V1493" s="148">
        <f t="shared" ref="V1493" ca="1" si="2013">SUM(V1491:V1492)</f>
        <v>-375000</v>
      </c>
      <c r="W1493" s="148">
        <f t="shared" ref="W1493" ca="1" si="2014">SUM(W1491:W1492)</f>
        <v>-375000</v>
      </c>
      <c r="X1493" s="148">
        <f t="shared" ref="X1493" ca="1" si="2015">SUM(X1491:X1492)</f>
        <v>-375000</v>
      </c>
      <c r="Y1493" s="148">
        <f t="shared" ref="Y1493" ca="1" si="2016">SUM(Y1491:Y1492)</f>
        <v>-375000</v>
      </c>
      <c r="Z1493" s="148">
        <f t="shared" ref="Z1493" ca="1" si="2017">SUM(Z1491:Z1492)</f>
        <v>-375000</v>
      </c>
      <c r="AA1493" s="148">
        <f t="shared" ref="AA1493" ca="1" si="2018">SUM(AA1491:AA1492)</f>
        <v>-375000</v>
      </c>
      <c r="AB1493" s="148">
        <f t="shared" ref="AB1493" ca="1" si="2019">SUM(AB1491:AB1492)</f>
        <v>-375000</v>
      </c>
      <c r="AC1493" s="148">
        <f t="shared" ref="AC1493" ca="1" si="2020">SUM(AC1491:AC1492)</f>
        <v>-375000</v>
      </c>
      <c r="AD1493" s="148">
        <f t="shared" ref="AD1493" ca="1" si="2021">SUM(AD1491:AD1492)</f>
        <v>-375000</v>
      </c>
      <c r="AE1493" s="148">
        <f t="shared" ref="AE1493" ca="1" si="2022">SUM(AE1491:AE1492)</f>
        <v>-375000</v>
      </c>
      <c r="AF1493" s="148">
        <f t="shared" ref="AF1493" ca="1" si="2023">SUM(AF1491:AF1492)</f>
        <v>-375000</v>
      </c>
      <c r="AG1493" s="148">
        <f t="shared" ref="AG1493" ca="1" si="2024">SUM(AG1491:AG1492)</f>
        <v>-375000</v>
      </c>
      <c r="AH1493" s="148">
        <f t="shared" ref="AH1493" ca="1" si="2025">SUM(AH1491:AH1492)</f>
        <v>-375000</v>
      </c>
      <c r="AI1493" s="148">
        <f t="shared" ref="AI1493" ca="1" si="2026">SUM(AI1491:AI1492)</f>
        <v>-375000</v>
      </c>
      <c r="AJ1493" s="148">
        <f t="shared" ref="AJ1493" ca="1" si="2027">SUM(AJ1491:AJ1492)</f>
        <v>-375000</v>
      </c>
      <c r="AK1493" s="148">
        <f t="shared" ref="AK1493" ca="1" si="2028">SUM(AK1491:AK1492)</f>
        <v>-375000</v>
      </c>
      <c r="AL1493" s="148">
        <f t="shared" ref="AL1493" ca="1" si="2029">SUM(AL1491:AL1492)</f>
        <v>-375000</v>
      </c>
      <c r="AM1493" s="148">
        <f t="shared" ref="AM1493" ca="1" si="2030">SUM(AM1491:AM1492)</f>
        <v>-375000</v>
      </c>
      <c r="AN1493" s="148">
        <f t="shared" ref="AN1493" ca="1" si="2031">SUM(AN1491:AN1492)</f>
        <v>-375000</v>
      </c>
      <c r="AO1493" s="148">
        <f t="shared" ref="AO1493" ca="1" si="2032">SUM(AO1491:AO1492)</f>
        <v>-375000</v>
      </c>
      <c r="AP1493" s="148">
        <f t="shared" ref="AP1493" ca="1" si="2033">SUM(AP1491:AP1492)</f>
        <v>-375000</v>
      </c>
      <c r="AQ1493" s="148">
        <f t="shared" ref="AQ1493" ca="1" si="2034">SUM(AQ1491:AQ1492)</f>
        <v>-375000</v>
      </c>
      <c r="AR1493" s="148">
        <f t="shared" ref="AR1493" ca="1" si="2035">SUM(AR1491:AR1492)</f>
        <v>-375000</v>
      </c>
      <c r="AS1493" s="148">
        <f t="shared" ref="AS1493" ca="1" si="2036">SUM(AS1491:AS1492)</f>
        <v>-375000</v>
      </c>
      <c r="AT1493" s="148">
        <f t="shared" ref="AT1493" ca="1" si="2037">SUM(AT1491:AT1492)</f>
        <v>-375000</v>
      </c>
      <c r="AU1493" s="148">
        <f t="shared" ref="AU1493" ca="1" si="2038">SUM(AU1491:AU1492)</f>
        <v>-375000</v>
      </c>
      <c r="AV1493" s="148">
        <f t="shared" ref="AV1493" ca="1" si="2039">SUM(AV1491:AV1492)</f>
        <v>-375000</v>
      </c>
      <c r="AW1493" s="148">
        <f t="shared" ref="AW1493" ca="1" si="2040">SUM(AW1491:AW1492)</f>
        <v>-375000</v>
      </c>
      <c r="AX1493" s="148">
        <f t="shared" ref="AX1493" ca="1" si="2041">SUM(AX1491:AX1492)</f>
        <v>-375000</v>
      </c>
      <c r="AY1493" s="148">
        <f t="shared" ref="AY1493" ca="1" si="2042">SUM(AY1491:AY1492)</f>
        <v>-375000</v>
      </c>
      <c r="AZ1493" s="148">
        <f t="shared" ref="AZ1493" ca="1" si="2043">SUM(AZ1491:AZ1492)</f>
        <v>-375000</v>
      </c>
      <c r="BA1493" s="148">
        <f t="shared" ref="BA1493" ca="1" si="2044">SUM(BA1491:BA1492)</f>
        <v>-375000</v>
      </c>
      <c r="BB1493" s="148">
        <f t="shared" ref="BB1493" ca="1" si="2045">SUM(BB1491:BB1492)</f>
        <v>-375000</v>
      </c>
      <c r="BC1493" s="148">
        <f t="shared" ref="BC1493" ca="1" si="2046">SUM(BC1491:BC1492)</f>
        <v>-375000</v>
      </c>
      <c r="BD1493" s="148">
        <f t="shared" ref="BD1493" ca="1" si="2047">SUM(BD1491:BD1492)</f>
        <v>-375000</v>
      </c>
      <c r="BE1493" s="148">
        <f t="shared" ref="BE1493" ca="1" si="2048">SUM(BE1491:BE1492)</f>
        <v>-375000</v>
      </c>
      <c r="BF1493" s="148">
        <f t="shared" ref="BF1493" ca="1" si="2049">SUM(BF1491:BF1492)</f>
        <v>-375000</v>
      </c>
      <c r="BG1493" s="148">
        <f t="shared" ref="BG1493" ca="1" si="2050">SUM(BG1491:BG1492)</f>
        <v>-375000</v>
      </c>
      <c r="BH1493" s="148">
        <f t="shared" ref="BH1493" ca="1" si="2051">SUM(BH1491:BH1492)</f>
        <v>-375000</v>
      </c>
      <c r="BI1493" s="148">
        <f t="shared" ref="BI1493" ca="1" si="2052">SUM(BI1491:BI1492)</f>
        <v>-375000</v>
      </c>
      <c r="BJ1493" s="148">
        <f t="shared" ref="BJ1493" ca="1" si="2053">SUM(BJ1491:BJ1492)</f>
        <v>-375000</v>
      </c>
      <c r="BK1493" s="148">
        <f t="shared" ref="BK1493" ca="1" si="2054">SUM(BK1491:BK1492)</f>
        <v>-375000</v>
      </c>
      <c r="BL1493" s="148">
        <f t="shared" ref="BL1493" ca="1" si="2055">SUM(BL1491:BL1492)</f>
        <v>-375000</v>
      </c>
      <c r="BM1493" s="148">
        <f t="shared" ref="BM1493" ca="1" si="2056">SUM(BM1491:BM1492)</f>
        <v>-375000</v>
      </c>
      <c r="BN1493" s="148">
        <f t="shared" ref="BN1493" ca="1" si="2057">SUM(BN1491:BN1492)</f>
        <v>-375000</v>
      </c>
      <c r="BO1493" s="148">
        <f t="shared" ref="BO1493" ca="1" si="2058">SUM(BO1491:BO1492)</f>
        <v>-375000</v>
      </c>
      <c r="BP1493" s="148">
        <f t="shared" ref="BP1493" ca="1" si="2059">SUM(BP1491:BP1492)</f>
        <v>-375000</v>
      </c>
      <c r="BQ1493" s="148">
        <f t="shared" ref="BQ1493" ca="1" si="2060">SUM(BQ1491:BQ1492)</f>
        <v>-375000</v>
      </c>
      <c r="BR1493" s="148">
        <f t="shared" ref="BR1493" ca="1" si="2061">SUM(BR1491:BR1492)</f>
        <v>-375000</v>
      </c>
      <c r="BS1493" s="148">
        <f t="shared" ref="BS1493" ca="1" si="2062">SUM(BS1491:BS1492)</f>
        <v>-375000</v>
      </c>
      <c r="BT1493" s="148">
        <f t="shared" ref="BT1493" ca="1" si="2063">SUM(BT1491:BT1492)</f>
        <v>-375000</v>
      </c>
      <c r="BU1493" s="148">
        <f t="shared" ref="BU1493" ca="1" si="2064">SUM(BU1491:BU1492)</f>
        <v>-375000</v>
      </c>
      <c r="BV1493" s="148">
        <f t="shared" ref="BV1493" ca="1" si="2065">SUM(BV1491:BV1492)</f>
        <v>-375000</v>
      </c>
      <c r="BW1493" s="148">
        <f t="shared" ref="BW1493" ca="1" si="2066">SUM(BW1491:BW1492)</f>
        <v>-375000</v>
      </c>
      <c r="BX1493" s="148">
        <f t="shared" ref="BX1493" ca="1" si="2067">SUM(BX1491:BX1492)</f>
        <v>-375000</v>
      </c>
      <c r="BY1493" s="148">
        <f t="shared" ref="BY1493" ca="1" si="2068">SUM(BY1491:BY1492)</f>
        <v>-375000</v>
      </c>
      <c r="BZ1493" s="148">
        <f t="shared" ref="BZ1493" ca="1" si="2069">SUM(BZ1491:BZ1492)</f>
        <v>-375000</v>
      </c>
      <c r="CA1493" s="148">
        <f t="shared" ref="CA1493" ca="1" si="2070">SUM(CA1491:CA1492)</f>
        <v>-375000</v>
      </c>
      <c r="CB1493" s="148">
        <f t="shared" ref="CB1493" ca="1" si="2071">SUM(CB1491:CB1492)</f>
        <v>-375000</v>
      </c>
      <c r="CC1493" s="148">
        <f t="shared" ref="CC1493" ca="1" si="2072">SUM(CC1491:CC1492)</f>
        <v>-375000</v>
      </c>
      <c r="CD1493" s="148">
        <f t="shared" ref="CD1493" ca="1" si="2073">SUM(CD1491:CD1492)</f>
        <v>-375000</v>
      </c>
      <c r="CE1493" s="148">
        <f t="shared" ref="CE1493" ca="1" si="2074">SUM(CE1491:CE1492)</f>
        <v>-375000</v>
      </c>
      <c r="CF1493" s="148">
        <f t="shared" ref="CF1493" ca="1" si="2075">SUM(CF1491:CF1492)</f>
        <v>-375000</v>
      </c>
      <c r="CG1493" s="148">
        <f t="shared" ref="CG1493" ca="1" si="2076">SUM(CG1491:CG1492)</f>
        <v>-375000</v>
      </c>
      <c r="CH1493" s="148">
        <f t="shared" ref="CH1493" ca="1" si="2077">SUM(CH1491:CH1492)</f>
        <v>-375000</v>
      </c>
      <c r="CI1493" s="148">
        <f t="shared" ref="CI1493" ca="1" si="2078">SUM(CI1491:CI1492)</f>
        <v>-375000</v>
      </c>
      <c r="CJ1493" s="148">
        <f t="shared" ref="CJ1493" ca="1" si="2079">SUM(CJ1491:CJ1492)</f>
        <v>-375000</v>
      </c>
      <c r="CK1493" s="148">
        <f t="shared" ref="CK1493" ca="1" si="2080">SUM(CK1491:CK1492)</f>
        <v>-375000</v>
      </c>
      <c r="CL1493" s="148">
        <f t="shared" ref="CL1493:DL1493" ca="1" si="2081">SUM(CL1491:CL1492)</f>
        <v>-375000</v>
      </c>
      <c r="CN1493" s="77"/>
      <c r="CO1493" s="148" t="e">
        <f t="shared" ca="1" si="2081"/>
        <v>#N/A</v>
      </c>
      <c r="CP1493" s="148" t="e">
        <f t="shared" ca="1" si="2081"/>
        <v>#N/A</v>
      </c>
      <c r="CQ1493" s="148" t="e">
        <f t="shared" ca="1" si="2081"/>
        <v>#N/A</v>
      </c>
      <c r="CR1493" s="148" t="e">
        <f t="shared" ca="1" si="2081"/>
        <v>#N/A</v>
      </c>
      <c r="CS1493" s="148" t="e">
        <f t="shared" ca="1" si="2081"/>
        <v>#N/A</v>
      </c>
      <c r="CT1493" s="148" t="e">
        <f t="shared" ca="1" si="2081"/>
        <v>#N/A</v>
      </c>
      <c r="CU1493" s="148" t="e">
        <f t="shared" ca="1" si="2081"/>
        <v>#N/A</v>
      </c>
      <c r="CV1493" s="148" t="e">
        <f t="shared" ca="1" si="2081"/>
        <v>#N/A</v>
      </c>
      <c r="CW1493" s="148" t="e">
        <f t="shared" ca="1" si="2081"/>
        <v>#N/A</v>
      </c>
      <c r="CX1493" s="148" t="e">
        <f t="shared" ca="1" si="2081"/>
        <v>#N/A</v>
      </c>
      <c r="CY1493" s="148" t="e">
        <f t="shared" ca="1" si="2081"/>
        <v>#N/A</v>
      </c>
      <c r="CZ1493" s="148" t="e">
        <f t="shared" ca="1" si="2081"/>
        <v>#N/A</v>
      </c>
      <c r="DA1493" s="148" t="e">
        <f t="shared" ca="1" si="2081"/>
        <v>#N/A</v>
      </c>
      <c r="DB1493" s="148" t="e">
        <f t="shared" ca="1" si="2081"/>
        <v>#N/A</v>
      </c>
      <c r="DC1493" s="148" t="e">
        <f t="shared" ca="1" si="2081"/>
        <v>#N/A</v>
      </c>
      <c r="DD1493" s="148" t="e">
        <f t="shared" ca="1" si="2081"/>
        <v>#N/A</v>
      </c>
      <c r="DE1493" s="148" t="e">
        <f t="shared" ca="1" si="2081"/>
        <v>#N/A</v>
      </c>
      <c r="DF1493" s="148" t="e">
        <f t="shared" ca="1" si="2081"/>
        <v>#N/A</v>
      </c>
      <c r="DG1493" s="148" t="e">
        <f t="shared" ca="1" si="2081"/>
        <v>#N/A</v>
      </c>
      <c r="DH1493" s="148" t="e">
        <f t="shared" ca="1" si="2081"/>
        <v>#N/A</v>
      </c>
      <c r="DI1493" s="148" t="e">
        <f t="shared" ca="1" si="2081"/>
        <v>#N/A</v>
      </c>
      <c r="DJ1493" s="148" t="e">
        <f t="shared" ca="1" si="2081"/>
        <v>#N/A</v>
      </c>
      <c r="DK1493" s="148" t="e">
        <f t="shared" ca="1" si="2081"/>
        <v>#N/A</v>
      </c>
      <c r="DL1493" s="148" t="e">
        <f t="shared" ca="1" si="2081"/>
        <v>#N/A</v>
      </c>
    </row>
    <row r="1494" spans="1:116" x14ac:dyDescent="0.4">
      <c r="B1494" s="337"/>
      <c r="C1494" s="337"/>
      <c r="D1494" s="337" t="s">
        <v>518</v>
      </c>
      <c r="E1494" s="337" t="str">
        <f t="shared" ref="E1494:E1496" si="2082">ROW()&amp;" "&amp;D1494</f>
        <v>1494 SPLIT-SV-VR</v>
      </c>
      <c r="G1494" s="126"/>
      <c r="H1494" s="12"/>
      <c r="I1494" s="60"/>
      <c r="J1494" s="60"/>
      <c r="K1494" s="33"/>
      <c r="L1494" s="33"/>
      <c r="M1494" s="33"/>
      <c r="N1494" s="33"/>
      <c r="O1494" s="33"/>
      <c r="P1494" s="33"/>
      <c r="R1494" s="15"/>
      <c r="S1494" s="77"/>
      <c r="T1494" s="77"/>
      <c r="U1494" s="77"/>
      <c r="V1494" s="77"/>
      <c r="W1494" s="77"/>
      <c r="X1494" s="77"/>
      <c r="Y1494" s="77"/>
      <c r="Z1494" s="77"/>
      <c r="AA1494" s="77"/>
      <c r="AB1494" s="77"/>
      <c r="AC1494" s="77"/>
      <c r="AD1494" s="77"/>
      <c r="AE1494" s="77"/>
      <c r="AF1494" s="77"/>
      <c r="AG1494" s="77"/>
      <c r="AH1494" s="77"/>
      <c r="AI1494" s="77"/>
      <c r="AJ1494" s="77"/>
      <c r="AK1494" s="77"/>
      <c r="AL1494" s="77"/>
      <c r="AM1494" s="77"/>
      <c r="AN1494" s="77"/>
      <c r="AO1494" s="77"/>
      <c r="AP1494" s="77"/>
      <c r="AQ1494" s="77"/>
      <c r="AR1494" s="77"/>
      <c r="AS1494" s="77"/>
      <c r="AT1494" s="77"/>
      <c r="AU1494" s="77"/>
      <c r="AV1494" s="77"/>
      <c r="AW1494" s="77"/>
      <c r="AX1494" s="77"/>
      <c r="AY1494" s="77"/>
      <c r="AZ1494" s="77"/>
      <c r="BA1494" s="77"/>
      <c r="BB1494" s="77"/>
      <c r="BC1494" s="77"/>
      <c r="BD1494" s="77"/>
      <c r="BE1494" s="77"/>
      <c r="BF1494" s="77"/>
      <c r="BG1494" s="77"/>
      <c r="BH1494" s="77"/>
      <c r="BI1494" s="77"/>
      <c r="BJ1494" s="77"/>
      <c r="BK1494" s="77"/>
      <c r="BL1494" s="77"/>
      <c r="BM1494" s="77"/>
      <c r="BN1494" s="77"/>
      <c r="BO1494" s="77"/>
      <c r="BP1494" s="77"/>
      <c r="BQ1494" s="77"/>
      <c r="BR1494" s="77"/>
      <c r="BS1494" s="77"/>
      <c r="BT1494" s="77"/>
      <c r="BU1494" s="77"/>
      <c r="BV1494" s="77"/>
      <c r="BW1494" s="77"/>
      <c r="BX1494" s="77"/>
      <c r="BY1494" s="77"/>
      <c r="BZ1494" s="77"/>
      <c r="CA1494" s="77"/>
      <c r="CB1494" s="77"/>
      <c r="CC1494" s="77"/>
      <c r="CD1494" s="77"/>
      <c r="CE1494" s="77"/>
      <c r="CF1494" s="77"/>
      <c r="CG1494" s="77"/>
      <c r="CH1494" s="77"/>
      <c r="CI1494" s="77"/>
      <c r="CJ1494" s="77"/>
      <c r="CK1494" s="77"/>
      <c r="CL1494" s="77"/>
      <c r="CN1494" s="77"/>
      <c r="CO1494" s="77"/>
      <c r="CP1494" s="77"/>
      <c r="CQ1494" s="77"/>
      <c r="CR1494" s="77"/>
      <c r="CS1494" s="77"/>
      <c r="CT1494" s="77"/>
      <c r="CU1494" s="77"/>
      <c r="CV1494" s="77"/>
      <c r="CW1494" s="77"/>
      <c r="CX1494" s="77"/>
      <c r="CY1494" s="77"/>
      <c r="CZ1494" s="77"/>
      <c r="DA1494" s="77"/>
      <c r="DB1494" s="77"/>
      <c r="DC1494" s="77"/>
      <c r="DD1494" s="77"/>
      <c r="DE1494" s="77"/>
      <c r="DF1494" s="77"/>
      <c r="DG1494" s="77"/>
      <c r="DH1494" s="77"/>
      <c r="DI1494" s="77"/>
      <c r="DJ1494" s="77"/>
      <c r="DK1494" s="77"/>
      <c r="DL1494" s="77"/>
    </row>
    <row r="1495" spans="1:116" x14ac:dyDescent="0.4">
      <c r="B1495" s="337"/>
      <c r="C1495" s="337"/>
      <c r="D1495" s="337" t="s">
        <v>518</v>
      </c>
      <c r="E1495" s="337" t="str">
        <f t="shared" si="2082"/>
        <v>1495 SPLIT-SV-VR</v>
      </c>
      <c r="G1495" s="126" t="s">
        <v>68</v>
      </c>
      <c r="H1495" s="12"/>
      <c r="I1495" s="60"/>
      <c r="J1495" s="60"/>
      <c r="K1495" s="33">
        <f ca="1">SUMIF($3:$3,K$2,1495:1495)</f>
        <v>4500000</v>
      </c>
      <c r="L1495" s="33">
        <f t="shared" ref="L1495:P1495" ca="1" si="2083">SUMIF($3:$3,L$2,1495:1495)</f>
        <v>4500000</v>
      </c>
      <c r="M1495" s="33">
        <f t="shared" ca="1" si="2083"/>
        <v>4500000</v>
      </c>
      <c r="N1495" s="33">
        <f t="shared" ca="1" si="2083"/>
        <v>4500000</v>
      </c>
      <c r="O1495" s="33">
        <f t="shared" ca="1" si="2083"/>
        <v>4500000</v>
      </c>
      <c r="P1495" s="33">
        <f t="shared" ca="1" si="2083"/>
        <v>4500000</v>
      </c>
      <c r="R1495" s="15"/>
      <c r="S1495" s="77">
        <f ca="1">S1484+S1493</f>
        <v>375000</v>
      </c>
      <c r="T1495" s="77">
        <f t="shared" ref="T1495:CE1495" ca="1" si="2084">T1484+T1493</f>
        <v>375000</v>
      </c>
      <c r="U1495" s="77">
        <f t="shared" ca="1" si="2084"/>
        <v>375000</v>
      </c>
      <c r="V1495" s="77">
        <f t="shared" ca="1" si="2084"/>
        <v>375000</v>
      </c>
      <c r="W1495" s="77">
        <f t="shared" ca="1" si="2084"/>
        <v>375000</v>
      </c>
      <c r="X1495" s="77">
        <f t="shared" ca="1" si="2084"/>
        <v>375000</v>
      </c>
      <c r="Y1495" s="77">
        <f t="shared" ca="1" si="2084"/>
        <v>375000</v>
      </c>
      <c r="Z1495" s="77">
        <f t="shared" ca="1" si="2084"/>
        <v>375000</v>
      </c>
      <c r="AA1495" s="77">
        <f t="shared" ca="1" si="2084"/>
        <v>375000</v>
      </c>
      <c r="AB1495" s="77">
        <f t="shared" ca="1" si="2084"/>
        <v>375000</v>
      </c>
      <c r="AC1495" s="77">
        <f t="shared" ca="1" si="2084"/>
        <v>375000</v>
      </c>
      <c r="AD1495" s="77">
        <f t="shared" ca="1" si="2084"/>
        <v>375000</v>
      </c>
      <c r="AE1495" s="77">
        <f t="shared" ca="1" si="2084"/>
        <v>375000</v>
      </c>
      <c r="AF1495" s="77">
        <f t="shared" ca="1" si="2084"/>
        <v>375000</v>
      </c>
      <c r="AG1495" s="77">
        <f t="shared" ca="1" si="2084"/>
        <v>375000</v>
      </c>
      <c r="AH1495" s="77">
        <f t="shared" ca="1" si="2084"/>
        <v>375000</v>
      </c>
      <c r="AI1495" s="77">
        <f t="shared" ca="1" si="2084"/>
        <v>375000</v>
      </c>
      <c r="AJ1495" s="77">
        <f t="shared" ca="1" si="2084"/>
        <v>375000</v>
      </c>
      <c r="AK1495" s="77">
        <f t="shared" ca="1" si="2084"/>
        <v>375000</v>
      </c>
      <c r="AL1495" s="77">
        <f t="shared" ca="1" si="2084"/>
        <v>375000</v>
      </c>
      <c r="AM1495" s="77">
        <f t="shared" ca="1" si="2084"/>
        <v>375000</v>
      </c>
      <c r="AN1495" s="77">
        <f t="shared" ca="1" si="2084"/>
        <v>375000</v>
      </c>
      <c r="AO1495" s="77">
        <f t="shared" ca="1" si="2084"/>
        <v>375000</v>
      </c>
      <c r="AP1495" s="77">
        <f t="shared" ca="1" si="2084"/>
        <v>375000</v>
      </c>
      <c r="AQ1495" s="77">
        <f t="shared" ca="1" si="2084"/>
        <v>375000</v>
      </c>
      <c r="AR1495" s="77">
        <f t="shared" ca="1" si="2084"/>
        <v>375000</v>
      </c>
      <c r="AS1495" s="77">
        <f t="shared" ca="1" si="2084"/>
        <v>375000</v>
      </c>
      <c r="AT1495" s="77">
        <f t="shared" ca="1" si="2084"/>
        <v>375000</v>
      </c>
      <c r="AU1495" s="77">
        <f t="shared" ca="1" si="2084"/>
        <v>375000</v>
      </c>
      <c r="AV1495" s="77">
        <f t="shared" ca="1" si="2084"/>
        <v>375000</v>
      </c>
      <c r="AW1495" s="77">
        <f t="shared" ca="1" si="2084"/>
        <v>375000</v>
      </c>
      <c r="AX1495" s="77">
        <f t="shared" ca="1" si="2084"/>
        <v>375000</v>
      </c>
      <c r="AY1495" s="77">
        <f t="shared" ca="1" si="2084"/>
        <v>375000</v>
      </c>
      <c r="AZ1495" s="77">
        <f t="shared" ca="1" si="2084"/>
        <v>375000</v>
      </c>
      <c r="BA1495" s="77">
        <f t="shared" ca="1" si="2084"/>
        <v>375000</v>
      </c>
      <c r="BB1495" s="77">
        <f t="shared" ca="1" si="2084"/>
        <v>375000</v>
      </c>
      <c r="BC1495" s="77">
        <f t="shared" ca="1" si="2084"/>
        <v>375000</v>
      </c>
      <c r="BD1495" s="77">
        <f t="shared" ca="1" si="2084"/>
        <v>375000</v>
      </c>
      <c r="BE1495" s="77">
        <f t="shared" ca="1" si="2084"/>
        <v>375000</v>
      </c>
      <c r="BF1495" s="77">
        <f t="shared" ca="1" si="2084"/>
        <v>375000</v>
      </c>
      <c r="BG1495" s="77">
        <f t="shared" ca="1" si="2084"/>
        <v>375000</v>
      </c>
      <c r="BH1495" s="77">
        <f t="shared" ca="1" si="2084"/>
        <v>375000</v>
      </c>
      <c r="BI1495" s="77">
        <f t="shared" ca="1" si="2084"/>
        <v>375000</v>
      </c>
      <c r="BJ1495" s="77">
        <f t="shared" ca="1" si="2084"/>
        <v>375000</v>
      </c>
      <c r="BK1495" s="77">
        <f t="shared" ca="1" si="2084"/>
        <v>375000</v>
      </c>
      <c r="BL1495" s="77">
        <f t="shared" ca="1" si="2084"/>
        <v>375000</v>
      </c>
      <c r="BM1495" s="77">
        <f t="shared" ca="1" si="2084"/>
        <v>375000</v>
      </c>
      <c r="BN1495" s="77">
        <f t="shared" ca="1" si="2084"/>
        <v>375000</v>
      </c>
      <c r="BO1495" s="77">
        <f t="shared" ca="1" si="2084"/>
        <v>375000</v>
      </c>
      <c r="BP1495" s="77">
        <f t="shared" ca="1" si="2084"/>
        <v>375000</v>
      </c>
      <c r="BQ1495" s="77">
        <f t="shared" ca="1" si="2084"/>
        <v>375000</v>
      </c>
      <c r="BR1495" s="77">
        <f t="shared" ca="1" si="2084"/>
        <v>375000</v>
      </c>
      <c r="BS1495" s="77">
        <f t="shared" ca="1" si="2084"/>
        <v>375000</v>
      </c>
      <c r="BT1495" s="77">
        <f t="shared" ca="1" si="2084"/>
        <v>375000</v>
      </c>
      <c r="BU1495" s="77">
        <f t="shared" ca="1" si="2084"/>
        <v>375000</v>
      </c>
      <c r="BV1495" s="77">
        <f t="shared" ca="1" si="2084"/>
        <v>375000</v>
      </c>
      <c r="BW1495" s="77">
        <f t="shared" ca="1" si="2084"/>
        <v>375000</v>
      </c>
      <c r="BX1495" s="77">
        <f t="shared" ca="1" si="2084"/>
        <v>375000</v>
      </c>
      <c r="BY1495" s="77">
        <f t="shared" ca="1" si="2084"/>
        <v>375000</v>
      </c>
      <c r="BZ1495" s="77">
        <f t="shared" ca="1" si="2084"/>
        <v>375000</v>
      </c>
      <c r="CA1495" s="77">
        <f t="shared" ca="1" si="2084"/>
        <v>375000</v>
      </c>
      <c r="CB1495" s="77">
        <f t="shared" ca="1" si="2084"/>
        <v>375000</v>
      </c>
      <c r="CC1495" s="77">
        <f t="shared" ca="1" si="2084"/>
        <v>375000</v>
      </c>
      <c r="CD1495" s="77">
        <f t="shared" ca="1" si="2084"/>
        <v>375000</v>
      </c>
      <c r="CE1495" s="77">
        <f t="shared" ca="1" si="2084"/>
        <v>375000</v>
      </c>
      <c r="CF1495" s="77">
        <f t="shared" ref="CF1495:CL1495" ca="1" si="2085">CF1484+CF1493</f>
        <v>375000</v>
      </c>
      <c r="CG1495" s="77">
        <f t="shared" ca="1" si="2085"/>
        <v>375000</v>
      </c>
      <c r="CH1495" s="77">
        <f t="shared" ca="1" si="2085"/>
        <v>375000</v>
      </c>
      <c r="CI1495" s="77">
        <f t="shared" ca="1" si="2085"/>
        <v>375000</v>
      </c>
      <c r="CJ1495" s="77">
        <f t="shared" ca="1" si="2085"/>
        <v>375000</v>
      </c>
      <c r="CK1495" s="77">
        <f t="shared" ca="1" si="2085"/>
        <v>375000</v>
      </c>
      <c r="CL1495" s="77">
        <f t="shared" ca="1" si="2085"/>
        <v>375000</v>
      </c>
      <c r="CN1495" s="77"/>
      <c r="CO1495" s="77" t="e">
        <f t="shared" ref="CO1495:DL1495" ca="1" si="2086">CO1484+CO1493</f>
        <v>#N/A</v>
      </c>
      <c r="CP1495" s="77" t="e">
        <f t="shared" ca="1" si="2086"/>
        <v>#N/A</v>
      </c>
      <c r="CQ1495" s="77" t="e">
        <f t="shared" ca="1" si="2086"/>
        <v>#N/A</v>
      </c>
      <c r="CR1495" s="77" t="e">
        <f t="shared" ca="1" si="2086"/>
        <v>#N/A</v>
      </c>
      <c r="CS1495" s="77" t="e">
        <f t="shared" ca="1" si="2086"/>
        <v>#N/A</v>
      </c>
      <c r="CT1495" s="77" t="e">
        <f t="shared" ca="1" si="2086"/>
        <v>#N/A</v>
      </c>
      <c r="CU1495" s="77" t="e">
        <f t="shared" ca="1" si="2086"/>
        <v>#N/A</v>
      </c>
      <c r="CV1495" s="77" t="e">
        <f t="shared" ca="1" si="2086"/>
        <v>#N/A</v>
      </c>
      <c r="CW1495" s="77" t="e">
        <f t="shared" ca="1" si="2086"/>
        <v>#N/A</v>
      </c>
      <c r="CX1495" s="77" t="e">
        <f t="shared" ca="1" si="2086"/>
        <v>#N/A</v>
      </c>
      <c r="CY1495" s="77" t="e">
        <f t="shared" ca="1" si="2086"/>
        <v>#N/A</v>
      </c>
      <c r="CZ1495" s="77" t="e">
        <f t="shared" ca="1" si="2086"/>
        <v>#N/A</v>
      </c>
      <c r="DA1495" s="77" t="e">
        <f t="shared" ca="1" si="2086"/>
        <v>#N/A</v>
      </c>
      <c r="DB1495" s="77" t="e">
        <f t="shared" ca="1" si="2086"/>
        <v>#N/A</v>
      </c>
      <c r="DC1495" s="77" t="e">
        <f t="shared" ca="1" si="2086"/>
        <v>#N/A</v>
      </c>
      <c r="DD1495" s="77" t="e">
        <f t="shared" ca="1" si="2086"/>
        <v>#N/A</v>
      </c>
      <c r="DE1495" s="77" t="e">
        <f t="shared" ca="1" si="2086"/>
        <v>#N/A</v>
      </c>
      <c r="DF1495" s="77" t="e">
        <f t="shared" ca="1" si="2086"/>
        <v>#N/A</v>
      </c>
      <c r="DG1495" s="77" t="e">
        <f t="shared" ca="1" si="2086"/>
        <v>#N/A</v>
      </c>
      <c r="DH1495" s="77" t="e">
        <f t="shared" ca="1" si="2086"/>
        <v>#N/A</v>
      </c>
      <c r="DI1495" s="77" t="e">
        <f t="shared" ca="1" si="2086"/>
        <v>#N/A</v>
      </c>
      <c r="DJ1495" s="77" t="e">
        <f t="shared" ca="1" si="2086"/>
        <v>#N/A</v>
      </c>
      <c r="DK1495" s="77" t="e">
        <f t="shared" ca="1" si="2086"/>
        <v>#N/A</v>
      </c>
      <c r="DL1495" s="77" t="e">
        <f t="shared" ca="1" si="2086"/>
        <v>#N/A</v>
      </c>
    </row>
    <row r="1496" spans="1:116" x14ac:dyDescent="0.4">
      <c r="B1496" s="337"/>
      <c r="C1496" s="337"/>
      <c r="D1496" s="337" t="s">
        <v>518</v>
      </c>
      <c r="E1496" s="337" t="str">
        <f t="shared" si="2082"/>
        <v>1496 SPLIT-SV-VR</v>
      </c>
      <c r="G1496" s="145" t="s">
        <v>225</v>
      </c>
      <c r="H1496" s="12"/>
      <c r="I1496" s="60"/>
      <c r="J1496" s="60"/>
      <c r="K1496" s="20">
        <f ca="1">K1495/K1484</f>
        <v>0.5</v>
      </c>
      <c r="L1496" s="20">
        <f t="shared" ref="L1496:P1496" ca="1" si="2087">L1495/L1484</f>
        <v>0.5</v>
      </c>
      <c r="M1496" s="20">
        <f t="shared" ca="1" si="2087"/>
        <v>0.5</v>
      </c>
      <c r="N1496" s="20">
        <f t="shared" ca="1" si="2087"/>
        <v>0.5</v>
      </c>
      <c r="O1496" s="20">
        <f t="shared" ca="1" si="2087"/>
        <v>0.5</v>
      </c>
      <c r="P1496" s="20">
        <f t="shared" ca="1" si="2087"/>
        <v>0.5</v>
      </c>
      <c r="R1496" s="15"/>
      <c r="S1496" s="150">
        <f ca="1">S1495/S1484</f>
        <v>0.5</v>
      </c>
      <c r="T1496" s="150">
        <f t="shared" ref="T1496:CE1496" ca="1" si="2088">T1495/T1484</f>
        <v>0.5</v>
      </c>
      <c r="U1496" s="150">
        <f t="shared" ca="1" si="2088"/>
        <v>0.5</v>
      </c>
      <c r="V1496" s="150">
        <f t="shared" ca="1" si="2088"/>
        <v>0.5</v>
      </c>
      <c r="W1496" s="150">
        <f t="shared" ca="1" si="2088"/>
        <v>0.5</v>
      </c>
      <c r="X1496" s="150">
        <f t="shared" ca="1" si="2088"/>
        <v>0.5</v>
      </c>
      <c r="Y1496" s="150">
        <f t="shared" ca="1" si="2088"/>
        <v>0.5</v>
      </c>
      <c r="Z1496" s="150">
        <f t="shared" ca="1" si="2088"/>
        <v>0.5</v>
      </c>
      <c r="AA1496" s="150">
        <f t="shared" ca="1" si="2088"/>
        <v>0.5</v>
      </c>
      <c r="AB1496" s="150">
        <f t="shared" ca="1" si="2088"/>
        <v>0.5</v>
      </c>
      <c r="AC1496" s="150">
        <f t="shared" ca="1" si="2088"/>
        <v>0.5</v>
      </c>
      <c r="AD1496" s="150">
        <f t="shared" ca="1" si="2088"/>
        <v>0.5</v>
      </c>
      <c r="AE1496" s="150">
        <f t="shared" ca="1" si="2088"/>
        <v>0.5</v>
      </c>
      <c r="AF1496" s="150">
        <f t="shared" ca="1" si="2088"/>
        <v>0.5</v>
      </c>
      <c r="AG1496" s="150">
        <f t="shared" ca="1" si="2088"/>
        <v>0.5</v>
      </c>
      <c r="AH1496" s="150">
        <f t="shared" ca="1" si="2088"/>
        <v>0.5</v>
      </c>
      <c r="AI1496" s="150">
        <f t="shared" ca="1" si="2088"/>
        <v>0.5</v>
      </c>
      <c r="AJ1496" s="150">
        <f t="shared" ca="1" si="2088"/>
        <v>0.5</v>
      </c>
      <c r="AK1496" s="150">
        <f t="shared" ca="1" si="2088"/>
        <v>0.5</v>
      </c>
      <c r="AL1496" s="150">
        <f t="shared" ca="1" si="2088"/>
        <v>0.5</v>
      </c>
      <c r="AM1496" s="150">
        <f t="shared" ca="1" si="2088"/>
        <v>0.5</v>
      </c>
      <c r="AN1496" s="150">
        <f t="shared" ca="1" si="2088"/>
        <v>0.5</v>
      </c>
      <c r="AO1496" s="150">
        <f t="shared" ca="1" si="2088"/>
        <v>0.5</v>
      </c>
      <c r="AP1496" s="150">
        <f t="shared" ca="1" si="2088"/>
        <v>0.5</v>
      </c>
      <c r="AQ1496" s="150">
        <f t="shared" ca="1" si="2088"/>
        <v>0.5</v>
      </c>
      <c r="AR1496" s="150">
        <f t="shared" ca="1" si="2088"/>
        <v>0.5</v>
      </c>
      <c r="AS1496" s="150">
        <f t="shared" ca="1" si="2088"/>
        <v>0.5</v>
      </c>
      <c r="AT1496" s="150">
        <f t="shared" ca="1" si="2088"/>
        <v>0.5</v>
      </c>
      <c r="AU1496" s="150">
        <f t="shared" ca="1" si="2088"/>
        <v>0.5</v>
      </c>
      <c r="AV1496" s="150">
        <f t="shared" ca="1" si="2088"/>
        <v>0.5</v>
      </c>
      <c r="AW1496" s="150">
        <f t="shared" ca="1" si="2088"/>
        <v>0.5</v>
      </c>
      <c r="AX1496" s="150">
        <f t="shared" ca="1" si="2088"/>
        <v>0.5</v>
      </c>
      <c r="AY1496" s="150">
        <f t="shared" ca="1" si="2088"/>
        <v>0.5</v>
      </c>
      <c r="AZ1496" s="150">
        <f t="shared" ca="1" si="2088"/>
        <v>0.5</v>
      </c>
      <c r="BA1496" s="150">
        <f t="shared" ca="1" si="2088"/>
        <v>0.5</v>
      </c>
      <c r="BB1496" s="150">
        <f t="shared" ca="1" si="2088"/>
        <v>0.5</v>
      </c>
      <c r="BC1496" s="150">
        <f t="shared" ca="1" si="2088"/>
        <v>0.5</v>
      </c>
      <c r="BD1496" s="150">
        <f t="shared" ca="1" si="2088"/>
        <v>0.5</v>
      </c>
      <c r="BE1496" s="150">
        <f t="shared" ca="1" si="2088"/>
        <v>0.5</v>
      </c>
      <c r="BF1496" s="150">
        <f t="shared" ca="1" si="2088"/>
        <v>0.5</v>
      </c>
      <c r="BG1496" s="150">
        <f t="shared" ca="1" si="2088"/>
        <v>0.5</v>
      </c>
      <c r="BH1496" s="150">
        <f t="shared" ca="1" si="2088"/>
        <v>0.5</v>
      </c>
      <c r="BI1496" s="150">
        <f t="shared" ca="1" si="2088"/>
        <v>0.5</v>
      </c>
      <c r="BJ1496" s="150">
        <f t="shared" ca="1" si="2088"/>
        <v>0.5</v>
      </c>
      <c r="BK1496" s="150">
        <f t="shared" ca="1" si="2088"/>
        <v>0.5</v>
      </c>
      <c r="BL1496" s="150">
        <f t="shared" ca="1" si="2088"/>
        <v>0.5</v>
      </c>
      <c r="BM1496" s="150">
        <f t="shared" ca="1" si="2088"/>
        <v>0.5</v>
      </c>
      <c r="BN1496" s="150">
        <f t="shared" ca="1" si="2088"/>
        <v>0.5</v>
      </c>
      <c r="BO1496" s="150">
        <f t="shared" ca="1" si="2088"/>
        <v>0.5</v>
      </c>
      <c r="BP1496" s="150">
        <f t="shared" ca="1" si="2088"/>
        <v>0.5</v>
      </c>
      <c r="BQ1496" s="150">
        <f t="shared" ca="1" si="2088"/>
        <v>0.5</v>
      </c>
      <c r="BR1496" s="150">
        <f t="shared" ca="1" si="2088"/>
        <v>0.5</v>
      </c>
      <c r="BS1496" s="150">
        <f t="shared" ca="1" si="2088"/>
        <v>0.5</v>
      </c>
      <c r="BT1496" s="150">
        <f t="shared" ca="1" si="2088"/>
        <v>0.5</v>
      </c>
      <c r="BU1496" s="150">
        <f t="shared" ca="1" si="2088"/>
        <v>0.5</v>
      </c>
      <c r="BV1496" s="150">
        <f t="shared" ca="1" si="2088"/>
        <v>0.5</v>
      </c>
      <c r="BW1496" s="150">
        <f t="shared" ca="1" si="2088"/>
        <v>0.5</v>
      </c>
      <c r="BX1496" s="150">
        <f t="shared" ca="1" si="2088"/>
        <v>0.5</v>
      </c>
      <c r="BY1496" s="150">
        <f t="shared" ca="1" si="2088"/>
        <v>0.5</v>
      </c>
      <c r="BZ1496" s="150">
        <f t="shared" ca="1" si="2088"/>
        <v>0.5</v>
      </c>
      <c r="CA1496" s="150">
        <f t="shared" ca="1" si="2088"/>
        <v>0.5</v>
      </c>
      <c r="CB1496" s="150">
        <f t="shared" ca="1" si="2088"/>
        <v>0.5</v>
      </c>
      <c r="CC1496" s="150">
        <f t="shared" ca="1" si="2088"/>
        <v>0.5</v>
      </c>
      <c r="CD1496" s="150">
        <f t="shared" ca="1" si="2088"/>
        <v>0.5</v>
      </c>
      <c r="CE1496" s="150">
        <f t="shared" ca="1" si="2088"/>
        <v>0.5</v>
      </c>
      <c r="CF1496" s="150">
        <f t="shared" ref="CF1496:CL1496" ca="1" si="2089">CF1495/CF1484</f>
        <v>0.5</v>
      </c>
      <c r="CG1496" s="150">
        <f t="shared" ca="1" si="2089"/>
        <v>0.5</v>
      </c>
      <c r="CH1496" s="150">
        <f t="shared" ca="1" si="2089"/>
        <v>0.5</v>
      </c>
      <c r="CI1496" s="150">
        <f t="shared" ca="1" si="2089"/>
        <v>0.5</v>
      </c>
      <c r="CJ1496" s="150">
        <f t="shared" ca="1" si="2089"/>
        <v>0.5</v>
      </c>
      <c r="CK1496" s="150">
        <f t="shared" ca="1" si="2089"/>
        <v>0.5</v>
      </c>
      <c r="CL1496" s="150">
        <f t="shared" ca="1" si="2089"/>
        <v>0.5</v>
      </c>
      <c r="CN1496" s="150"/>
      <c r="CO1496" s="150" t="e">
        <f t="shared" ref="CO1496:DL1496" ca="1" si="2090">CO1495/CO1484</f>
        <v>#N/A</v>
      </c>
      <c r="CP1496" s="150" t="e">
        <f t="shared" ca="1" si="2090"/>
        <v>#N/A</v>
      </c>
      <c r="CQ1496" s="150" t="e">
        <f t="shared" ca="1" si="2090"/>
        <v>#N/A</v>
      </c>
      <c r="CR1496" s="150" t="e">
        <f t="shared" ca="1" si="2090"/>
        <v>#N/A</v>
      </c>
      <c r="CS1496" s="150" t="e">
        <f t="shared" ca="1" si="2090"/>
        <v>#N/A</v>
      </c>
      <c r="CT1496" s="150" t="e">
        <f t="shared" ca="1" si="2090"/>
        <v>#N/A</v>
      </c>
      <c r="CU1496" s="150" t="e">
        <f t="shared" ca="1" si="2090"/>
        <v>#N/A</v>
      </c>
      <c r="CV1496" s="150" t="e">
        <f t="shared" ca="1" si="2090"/>
        <v>#N/A</v>
      </c>
      <c r="CW1496" s="150" t="e">
        <f t="shared" ca="1" si="2090"/>
        <v>#N/A</v>
      </c>
      <c r="CX1496" s="150" t="e">
        <f t="shared" ca="1" si="2090"/>
        <v>#N/A</v>
      </c>
      <c r="CY1496" s="150" t="e">
        <f t="shared" ca="1" si="2090"/>
        <v>#N/A</v>
      </c>
      <c r="CZ1496" s="150" t="e">
        <f t="shared" ca="1" si="2090"/>
        <v>#N/A</v>
      </c>
      <c r="DA1496" s="150" t="e">
        <f t="shared" ca="1" si="2090"/>
        <v>#N/A</v>
      </c>
      <c r="DB1496" s="150" t="e">
        <f t="shared" ca="1" si="2090"/>
        <v>#N/A</v>
      </c>
      <c r="DC1496" s="150" t="e">
        <f t="shared" ca="1" si="2090"/>
        <v>#N/A</v>
      </c>
      <c r="DD1496" s="150" t="e">
        <f t="shared" ca="1" si="2090"/>
        <v>#N/A</v>
      </c>
      <c r="DE1496" s="150" t="e">
        <f t="shared" ca="1" si="2090"/>
        <v>#N/A</v>
      </c>
      <c r="DF1496" s="150" t="e">
        <f t="shared" ca="1" si="2090"/>
        <v>#N/A</v>
      </c>
      <c r="DG1496" s="150" t="e">
        <f t="shared" ca="1" si="2090"/>
        <v>#N/A</v>
      </c>
      <c r="DH1496" s="150" t="e">
        <f t="shared" ca="1" si="2090"/>
        <v>#N/A</v>
      </c>
      <c r="DI1496" s="150" t="e">
        <f t="shared" ca="1" si="2090"/>
        <v>#N/A</v>
      </c>
      <c r="DJ1496" s="150" t="e">
        <f t="shared" ca="1" si="2090"/>
        <v>#N/A</v>
      </c>
      <c r="DK1496" s="150" t="e">
        <f t="shared" ca="1" si="2090"/>
        <v>#N/A</v>
      </c>
      <c r="DL1496" s="150" t="e">
        <f t="shared" ca="1" si="2090"/>
        <v>#N/A</v>
      </c>
    </row>
    <row r="1497" spans="1:116" x14ac:dyDescent="0.4">
      <c r="B1497" s="337" t="s">
        <v>332</v>
      </c>
      <c r="C1497" s="337"/>
      <c r="D1497" s="337" t="s">
        <v>518</v>
      </c>
      <c r="E1497" s="337" t="str">
        <f t="shared" si="1986"/>
        <v>1497 SPLIT-SV-VR</v>
      </c>
      <c r="G1497" s="136" t="str">
        <f>G1457</f>
        <v>Surgical procedures</v>
      </c>
      <c r="H1497" s="12"/>
      <c r="I1497" s="60"/>
      <c r="J1497" s="60"/>
      <c r="K1497" s="38"/>
      <c r="L1497" s="38"/>
      <c r="M1497" s="38"/>
      <c r="N1497" s="38"/>
      <c r="O1497" s="38"/>
      <c r="P1497" s="38"/>
      <c r="R1497" s="15"/>
      <c r="S1497" s="240"/>
      <c r="T1497" s="240"/>
      <c r="U1497" s="240"/>
      <c r="V1497" s="240"/>
      <c r="W1497" s="240"/>
      <c r="X1497" s="240"/>
      <c r="Y1497" s="240"/>
      <c r="Z1497" s="240"/>
      <c r="AA1497" s="240"/>
      <c r="AB1497" s="240"/>
      <c r="AC1497" s="240"/>
      <c r="AD1497" s="240"/>
      <c r="AE1497" s="240"/>
      <c r="AF1497" s="240"/>
      <c r="AG1497" s="240"/>
      <c r="AH1497" s="240"/>
      <c r="AI1497" s="240"/>
      <c r="AJ1497" s="240"/>
      <c r="AK1497" s="240"/>
      <c r="AL1497" s="240"/>
      <c r="AM1497" s="240"/>
      <c r="AN1497" s="240"/>
      <c r="AO1497" s="240"/>
      <c r="AP1497" s="240"/>
      <c r="AQ1497" s="240"/>
      <c r="AR1497" s="240"/>
      <c r="AS1497" s="240"/>
      <c r="AT1497" s="240"/>
      <c r="AU1497" s="240"/>
      <c r="AV1497" s="240"/>
      <c r="AW1497" s="240"/>
      <c r="AX1497" s="240"/>
      <c r="AY1497" s="240"/>
      <c r="AZ1497" s="240"/>
      <c r="BA1497" s="240"/>
      <c r="BB1497" s="240"/>
      <c r="BC1497" s="240"/>
      <c r="BD1497" s="240"/>
      <c r="BE1497" s="240"/>
      <c r="BF1497" s="240"/>
      <c r="BG1497" s="240"/>
      <c r="BH1497" s="240"/>
      <c r="BI1497" s="240"/>
      <c r="BJ1497" s="240"/>
      <c r="BK1497" s="240"/>
      <c r="BL1497" s="240"/>
      <c r="BM1497" s="240"/>
      <c r="BN1497" s="240"/>
      <c r="BO1497" s="240"/>
      <c r="BP1497" s="240"/>
      <c r="BQ1497" s="240"/>
      <c r="BR1497" s="240"/>
      <c r="BS1497" s="240"/>
      <c r="BT1497" s="240"/>
      <c r="BU1497" s="240"/>
      <c r="BV1497" s="240"/>
      <c r="BW1497" s="240"/>
      <c r="BX1497" s="240"/>
      <c r="BY1497" s="240"/>
      <c r="BZ1497" s="240"/>
      <c r="CA1497" s="240"/>
      <c r="CB1497" s="240"/>
      <c r="CC1497" s="240"/>
      <c r="CD1497" s="240"/>
      <c r="CE1497" s="240"/>
      <c r="CF1497" s="240"/>
      <c r="CG1497" s="240"/>
      <c r="CH1497" s="240"/>
      <c r="CI1497" s="240"/>
      <c r="CJ1497" s="240"/>
      <c r="CK1497" s="240"/>
      <c r="CL1497" s="240"/>
      <c r="CN1497" s="60"/>
      <c r="CO1497" s="76"/>
      <c r="CP1497" s="76"/>
      <c r="CQ1497" s="76"/>
      <c r="CR1497" s="76"/>
      <c r="CS1497" s="76"/>
      <c r="CT1497" s="76"/>
      <c r="CU1497" s="76"/>
      <c r="CV1497" s="76"/>
      <c r="CW1497" s="76"/>
      <c r="CX1497" s="76"/>
      <c r="CY1497" s="76"/>
      <c r="CZ1497" s="76"/>
      <c r="DA1497" s="76"/>
      <c r="DB1497" s="76"/>
      <c r="DC1497" s="76"/>
      <c r="DD1497" s="76"/>
      <c r="DE1497" s="76"/>
      <c r="DF1497" s="76"/>
      <c r="DG1497" s="76"/>
      <c r="DH1497" s="76"/>
      <c r="DI1497" s="76"/>
      <c r="DJ1497" s="76"/>
      <c r="DK1497" s="76"/>
      <c r="DL1497" s="76"/>
    </row>
    <row r="1498" spans="1:116" x14ac:dyDescent="0.4">
      <c r="B1498" s="337" t="s">
        <v>332</v>
      </c>
      <c r="C1498" s="337"/>
      <c r="D1498" s="337" t="s">
        <v>518</v>
      </c>
      <c r="E1498" s="337" t="str">
        <f>ROW()&amp;" "&amp;D1498</f>
        <v>1498 SPLIT-SV-VR</v>
      </c>
      <c r="G1498" s="185" t="str">
        <f>G1458</f>
        <v>procedure</v>
      </c>
      <c r="H1498" s="27"/>
      <c r="I1498" s="78"/>
      <c r="J1498" s="78"/>
      <c r="K1498" s="33"/>
      <c r="L1498" s="33"/>
      <c r="M1498" s="33"/>
      <c r="N1498" s="33"/>
      <c r="O1498" s="33"/>
      <c r="P1498" s="33"/>
      <c r="R1498" s="33"/>
      <c r="S1498" s="80"/>
      <c r="T1498" s="80"/>
      <c r="U1498" s="80"/>
      <c r="V1498" s="80"/>
      <c r="W1498" s="80"/>
      <c r="X1498" s="80"/>
      <c r="Y1498" s="80"/>
      <c r="Z1498" s="80"/>
      <c r="AA1498" s="80"/>
      <c r="AB1498" s="80"/>
      <c r="AC1498" s="80"/>
      <c r="AD1498" s="80"/>
      <c r="AE1498" s="80"/>
      <c r="AF1498" s="80"/>
      <c r="AG1498" s="80"/>
      <c r="AH1498" s="80"/>
      <c r="AI1498" s="80"/>
      <c r="AJ1498" s="80"/>
      <c r="AK1498" s="80"/>
      <c r="AL1498" s="80"/>
      <c r="AM1498" s="80"/>
      <c r="AN1498" s="80"/>
      <c r="AO1498" s="80"/>
      <c r="AP1498" s="80"/>
      <c r="AQ1498" s="80"/>
      <c r="AR1498" s="80"/>
      <c r="AS1498" s="80"/>
      <c r="AT1498" s="80"/>
      <c r="AU1498" s="80"/>
      <c r="AV1498" s="80"/>
      <c r="AW1498" s="80"/>
      <c r="AX1498" s="80"/>
      <c r="AY1498" s="80"/>
      <c r="AZ1498" s="80"/>
      <c r="BA1498" s="80"/>
      <c r="BB1498" s="80"/>
      <c r="BC1498" s="80"/>
      <c r="BD1498" s="80"/>
      <c r="BE1498" s="80"/>
      <c r="BF1498" s="80"/>
      <c r="BG1498" s="80"/>
      <c r="BH1498" s="80"/>
      <c r="BI1498" s="80"/>
      <c r="BJ1498" s="80"/>
      <c r="BK1498" s="80"/>
      <c r="BL1498" s="80"/>
      <c r="BM1498" s="80"/>
      <c r="BN1498" s="80"/>
      <c r="BO1498" s="80"/>
      <c r="BP1498" s="80"/>
      <c r="BQ1498" s="80"/>
      <c r="BR1498" s="80"/>
      <c r="BS1498" s="80"/>
      <c r="BT1498" s="80"/>
      <c r="BU1498" s="80"/>
      <c r="BV1498" s="80"/>
      <c r="BW1498" s="80"/>
      <c r="BX1498" s="80"/>
      <c r="BY1498" s="80"/>
      <c r="BZ1498" s="80"/>
      <c r="CA1498" s="80"/>
      <c r="CB1498" s="80"/>
      <c r="CC1498" s="80"/>
      <c r="CD1498" s="80"/>
      <c r="CE1498" s="80"/>
      <c r="CF1498" s="80"/>
      <c r="CG1498" s="80"/>
      <c r="CH1498" s="80"/>
      <c r="CI1498" s="80"/>
      <c r="CJ1498" s="80"/>
      <c r="CK1498" s="80"/>
      <c r="CL1498" s="80"/>
      <c r="CN1498" s="78"/>
      <c r="CO1498" s="77"/>
      <c r="CP1498" s="77"/>
      <c r="CQ1498" s="77"/>
      <c r="CR1498" s="77"/>
      <c r="CS1498" s="77"/>
      <c r="CT1498" s="77"/>
      <c r="CU1498" s="77"/>
      <c r="CV1498" s="77"/>
      <c r="CW1498" s="77"/>
      <c r="CX1498" s="77"/>
      <c r="CY1498" s="77"/>
      <c r="CZ1498" s="77"/>
      <c r="DA1498" s="77"/>
      <c r="DB1498" s="77"/>
      <c r="DC1498" s="77"/>
      <c r="DD1498" s="77"/>
      <c r="DE1498" s="77"/>
      <c r="DF1498" s="77"/>
      <c r="DG1498" s="77"/>
      <c r="DH1498" s="77"/>
      <c r="DI1498" s="77"/>
      <c r="DJ1498" s="77"/>
      <c r="DK1498" s="77"/>
      <c r="DL1498" s="77"/>
    </row>
    <row r="1499" spans="1:116" x14ac:dyDescent="0.4">
      <c r="B1499" s="337" t="s">
        <v>332</v>
      </c>
      <c r="C1499" s="337"/>
      <c r="D1499" s="337" t="s">
        <v>518</v>
      </c>
      <c r="E1499" s="337" t="str">
        <f t="shared" ref="E1499:E1504" si="2091">ROW()&amp;" "&amp;D1499</f>
        <v>1499 SPLIT-SV-VR</v>
      </c>
      <c r="G1499" s="191" t="s">
        <v>461</v>
      </c>
      <c r="H1499" s="27"/>
      <c r="I1499" s="78"/>
      <c r="J1499" s="78"/>
      <c r="K1499" s="33"/>
      <c r="L1499" s="33"/>
      <c r="M1499" s="33"/>
      <c r="N1499" s="33"/>
      <c r="O1499" s="33"/>
      <c r="P1499" s="33"/>
      <c r="R1499" s="33"/>
      <c r="S1499" s="212" t="str">
        <f>ADDRESS(ROW(S1484),COLUMN(S1484),2)</f>
        <v>S$1484</v>
      </c>
      <c r="T1499" s="212" t="str">
        <f t="shared" ref="T1499:CE1499" si="2092">ADDRESS(ROW(T1484),COLUMN(T1484),2)</f>
        <v>T$1484</v>
      </c>
      <c r="U1499" s="212" t="str">
        <f t="shared" si="2092"/>
        <v>U$1484</v>
      </c>
      <c r="V1499" s="212" t="str">
        <f t="shared" si="2092"/>
        <v>V$1484</v>
      </c>
      <c r="W1499" s="212" t="str">
        <f t="shared" si="2092"/>
        <v>W$1484</v>
      </c>
      <c r="X1499" s="212" t="str">
        <f t="shared" si="2092"/>
        <v>X$1484</v>
      </c>
      <c r="Y1499" s="212" t="str">
        <f t="shared" si="2092"/>
        <v>Y$1484</v>
      </c>
      <c r="Z1499" s="212" t="str">
        <f t="shared" si="2092"/>
        <v>Z$1484</v>
      </c>
      <c r="AA1499" s="212" t="str">
        <f t="shared" si="2092"/>
        <v>AA$1484</v>
      </c>
      <c r="AB1499" s="212" t="str">
        <f t="shared" si="2092"/>
        <v>AB$1484</v>
      </c>
      <c r="AC1499" s="212" t="str">
        <f t="shared" si="2092"/>
        <v>AC$1484</v>
      </c>
      <c r="AD1499" s="212" t="str">
        <f t="shared" si="2092"/>
        <v>AD$1484</v>
      </c>
      <c r="AE1499" s="212" t="str">
        <f t="shared" si="2092"/>
        <v>AE$1484</v>
      </c>
      <c r="AF1499" s="212" t="str">
        <f t="shared" si="2092"/>
        <v>AF$1484</v>
      </c>
      <c r="AG1499" s="212" t="str">
        <f t="shared" si="2092"/>
        <v>AG$1484</v>
      </c>
      <c r="AH1499" s="212" t="str">
        <f t="shared" si="2092"/>
        <v>AH$1484</v>
      </c>
      <c r="AI1499" s="212" t="str">
        <f t="shared" si="2092"/>
        <v>AI$1484</v>
      </c>
      <c r="AJ1499" s="212" t="str">
        <f t="shared" si="2092"/>
        <v>AJ$1484</v>
      </c>
      <c r="AK1499" s="212" t="str">
        <f t="shared" si="2092"/>
        <v>AK$1484</v>
      </c>
      <c r="AL1499" s="212" t="str">
        <f t="shared" si="2092"/>
        <v>AL$1484</v>
      </c>
      <c r="AM1499" s="212" t="str">
        <f t="shared" si="2092"/>
        <v>AM$1484</v>
      </c>
      <c r="AN1499" s="212" t="str">
        <f t="shared" si="2092"/>
        <v>AN$1484</v>
      </c>
      <c r="AO1499" s="212" t="str">
        <f t="shared" si="2092"/>
        <v>AO$1484</v>
      </c>
      <c r="AP1499" s="212" t="str">
        <f t="shared" si="2092"/>
        <v>AP$1484</v>
      </c>
      <c r="AQ1499" s="212" t="str">
        <f t="shared" si="2092"/>
        <v>AQ$1484</v>
      </c>
      <c r="AR1499" s="212" t="str">
        <f t="shared" si="2092"/>
        <v>AR$1484</v>
      </c>
      <c r="AS1499" s="212" t="str">
        <f t="shared" si="2092"/>
        <v>AS$1484</v>
      </c>
      <c r="AT1499" s="212" t="str">
        <f t="shared" si="2092"/>
        <v>AT$1484</v>
      </c>
      <c r="AU1499" s="212" t="str">
        <f t="shared" si="2092"/>
        <v>AU$1484</v>
      </c>
      <c r="AV1499" s="212" t="str">
        <f t="shared" si="2092"/>
        <v>AV$1484</v>
      </c>
      <c r="AW1499" s="212" t="str">
        <f t="shared" si="2092"/>
        <v>AW$1484</v>
      </c>
      <c r="AX1499" s="212" t="str">
        <f t="shared" si="2092"/>
        <v>AX$1484</v>
      </c>
      <c r="AY1499" s="212" t="str">
        <f t="shared" si="2092"/>
        <v>AY$1484</v>
      </c>
      <c r="AZ1499" s="212" t="str">
        <f t="shared" si="2092"/>
        <v>AZ$1484</v>
      </c>
      <c r="BA1499" s="212" t="str">
        <f t="shared" si="2092"/>
        <v>BA$1484</v>
      </c>
      <c r="BB1499" s="212" t="str">
        <f t="shared" si="2092"/>
        <v>BB$1484</v>
      </c>
      <c r="BC1499" s="212" t="str">
        <f t="shared" si="2092"/>
        <v>BC$1484</v>
      </c>
      <c r="BD1499" s="212" t="str">
        <f t="shared" si="2092"/>
        <v>BD$1484</v>
      </c>
      <c r="BE1499" s="212" t="str">
        <f t="shared" si="2092"/>
        <v>BE$1484</v>
      </c>
      <c r="BF1499" s="212" t="str">
        <f t="shared" si="2092"/>
        <v>BF$1484</v>
      </c>
      <c r="BG1499" s="212" t="str">
        <f t="shared" si="2092"/>
        <v>BG$1484</v>
      </c>
      <c r="BH1499" s="212" t="str">
        <f t="shared" si="2092"/>
        <v>BH$1484</v>
      </c>
      <c r="BI1499" s="212" t="str">
        <f t="shared" si="2092"/>
        <v>BI$1484</v>
      </c>
      <c r="BJ1499" s="212" t="str">
        <f t="shared" si="2092"/>
        <v>BJ$1484</v>
      </c>
      <c r="BK1499" s="212" t="str">
        <f t="shared" si="2092"/>
        <v>BK$1484</v>
      </c>
      <c r="BL1499" s="212" t="str">
        <f t="shared" si="2092"/>
        <v>BL$1484</v>
      </c>
      <c r="BM1499" s="212" t="str">
        <f t="shared" si="2092"/>
        <v>BM$1484</v>
      </c>
      <c r="BN1499" s="212" t="str">
        <f t="shared" si="2092"/>
        <v>BN$1484</v>
      </c>
      <c r="BO1499" s="212" t="str">
        <f t="shared" si="2092"/>
        <v>BO$1484</v>
      </c>
      <c r="BP1499" s="212" t="str">
        <f t="shared" si="2092"/>
        <v>BP$1484</v>
      </c>
      <c r="BQ1499" s="212" t="str">
        <f t="shared" si="2092"/>
        <v>BQ$1484</v>
      </c>
      <c r="BR1499" s="212" t="str">
        <f t="shared" si="2092"/>
        <v>BR$1484</v>
      </c>
      <c r="BS1499" s="212" t="str">
        <f t="shared" si="2092"/>
        <v>BS$1484</v>
      </c>
      <c r="BT1499" s="212" t="str">
        <f t="shared" si="2092"/>
        <v>BT$1484</v>
      </c>
      <c r="BU1499" s="212" t="str">
        <f t="shared" si="2092"/>
        <v>BU$1484</v>
      </c>
      <c r="BV1499" s="212" t="str">
        <f t="shared" si="2092"/>
        <v>BV$1484</v>
      </c>
      <c r="BW1499" s="212" t="str">
        <f t="shared" si="2092"/>
        <v>BW$1484</v>
      </c>
      <c r="BX1499" s="212" t="str">
        <f t="shared" si="2092"/>
        <v>BX$1484</v>
      </c>
      <c r="BY1499" s="212" t="str">
        <f t="shared" si="2092"/>
        <v>BY$1484</v>
      </c>
      <c r="BZ1499" s="212" t="str">
        <f t="shared" si="2092"/>
        <v>BZ$1484</v>
      </c>
      <c r="CA1499" s="212" t="str">
        <f t="shared" si="2092"/>
        <v>CA$1484</v>
      </c>
      <c r="CB1499" s="212" t="str">
        <f t="shared" si="2092"/>
        <v>CB$1484</v>
      </c>
      <c r="CC1499" s="212" t="str">
        <f t="shared" si="2092"/>
        <v>CC$1484</v>
      </c>
      <c r="CD1499" s="212" t="str">
        <f t="shared" si="2092"/>
        <v>CD$1484</v>
      </c>
      <c r="CE1499" s="212" t="str">
        <f t="shared" si="2092"/>
        <v>CE$1484</v>
      </c>
      <c r="CF1499" s="212" t="str">
        <f t="shared" ref="CF1499:CL1499" si="2093">ADDRESS(ROW(CF1484),COLUMN(CF1484),2)</f>
        <v>CF$1484</v>
      </c>
      <c r="CG1499" s="212" t="str">
        <f t="shared" si="2093"/>
        <v>CG$1484</v>
      </c>
      <c r="CH1499" s="212" t="str">
        <f t="shared" si="2093"/>
        <v>CH$1484</v>
      </c>
      <c r="CI1499" s="212" t="str">
        <f t="shared" si="2093"/>
        <v>CI$1484</v>
      </c>
      <c r="CJ1499" s="212" t="str">
        <f t="shared" si="2093"/>
        <v>CJ$1484</v>
      </c>
      <c r="CK1499" s="212" t="str">
        <f t="shared" si="2093"/>
        <v>CK$1484</v>
      </c>
      <c r="CL1499" s="212" t="str">
        <f t="shared" si="2093"/>
        <v>CL$1484</v>
      </c>
      <c r="CN1499" s="78"/>
      <c r="CO1499" s="212" t="str">
        <f t="shared" ref="CO1499:DL1499" si="2094">ADDRESS(ROW(CO1484),COLUMN(CO1484),2)</f>
        <v>CO$1484</v>
      </c>
      <c r="CP1499" s="212" t="str">
        <f t="shared" si="2094"/>
        <v>CP$1484</v>
      </c>
      <c r="CQ1499" s="212" t="str">
        <f t="shared" si="2094"/>
        <v>CQ$1484</v>
      </c>
      <c r="CR1499" s="212" t="str">
        <f t="shared" si="2094"/>
        <v>CR$1484</v>
      </c>
      <c r="CS1499" s="212" t="str">
        <f t="shared" si="2094"/>
        <v>CS$1484</v>
      </c>
      <c r="CT1499" s="212" t="str">
        <f t="shared" si="2094"/>
        <v>CT$1484</v>
      </c>
      <c r="CU1499" s="212" t="str">
        <f t="shared" si="2094"/>
        <v>CU$1484</v>
      </c>
      <c r="CV1499" s="212" t="str">
        <f t="shared" si="2094"/>
        <v>CV$1484</v>
      </c>
      <c r="CW1499" s="212" t="str">
        <f t="shared" si="2094"/>
        <v>CW$1484</v>
      </c>
      <c r="CX1499" s="212" t="str">
        <f t="shared" si="2094"/>
        <v>CX$1484</v>
      </c>
      <c r="CY1499" s="212" t="str">
        <f t="shared" si="2094"/>
        <v>CY$1484</v>
      </c>
      <c r="CZ1499" s="212" t="str">
        <f t="shared" si="2094"/>
        <v>CZ$1484</v>
      </c>
      <c r="DA1499" s="212" t="str">
        <f t="shared" si="2094"/>
        <v>DA$1484</v>
      </c>
      <c r="DB1499" s="212" t="str">
        <f t="shared" si="2094"/>
        <v>DB$1484</v>
      </c>
      <c r="DC1499" s="212" t="str">
        <f t="shared" si="2094"/>
        <v>DC$1484</v>
      </c>
      <c r="DD1499" s="212" t="str">
        <f t="shared" si="2094"/>
        <v>DD$1484</v>
      </c>
      <c r="DE1499" s="212" t="str">
        <f t="shared" si="2094"/>
        <v>DE$1484</v>
      </c>
      <c r="DF1499" s="212" t="str">
        <f t="shared" si="2094"/>
        <v>DF$1484</v>
      </c>
      <c r="DG1499" s="212" t="str">
        <f t="shared" si="2094"/>
        <v>DG$1484</v>
      </c>
      <c r="DH1499" s="212" t="str">
        <f t="shared" si="2094"/>
        <v>DH$1484</v>
      </c>
      <c r="DI1499" s="212" t="str">
        <f t="shared" si="2094"/>
        <v>DI$1484</v>
      </c>
      <c r="DJ1499" s="212" t="str">
        <f t="shared" si="2094"/>
        <v>DJ$1484</v>
      </c>
      <c r="DK1499" s="212" t="str">
        <f t="shared" si="2094"/>
        <v>DK$1484</v>
      </c>
      <c r="DL1499" s="212" t="str">
        <f t="shared" si="2094"/>
        <v>DL$1484</v>
      </c>
    </row>
    <row r="1500" spans="1:116" x14ac:dyDescent="0.4">
      <c r="B1500" s="337" t="s">
        <v>332</v>
      </c>
      <c r="C1500" s="337"/>
      <c r="D1500" s="337" t="s">
        <v>518</v>
      </c>
      <c r="E1500" s="337" t="str">
        <f t="shared" si="2091"/>
        <v>1500 SPLIT-SV-VR</v>
      </c>
      <c r="G1500" s="136" t="s">
        <v>462</v>
      </c>
      <c r="K1500" s="53"/>
      <c r="L1500" s="53"/>
      <c r="M1500" s="53"/>
      <c r="N1500" s="53"/>
      <c r="O1500" s="53"/>
      <c r="P1500" s="53"/>
      <c r="R1500" s="24"/>
      <c r="S1500" s="179" t="str">
        <f>S1460</f>
        <v>S$17</v>
      </c>
      <c r="T1500" s="179" t="str">
        <f t="shared" ref="T1500:CE1500" si="2095">T1460</f>
        <v>T$17</v>
      </c>
      <c r="U1500" s="179" t="str">
        <f t="shared" si="2095"/>
        <v>U$17</v>
      </c>
      <c r="V1500" s="179" t="str">
        <f t="shared" si="2095"/>
        <v>V$17</v>
      </c>
      <c r="W1500" s="179" t="str">
        <f t="shared" si="2095"/>
        <v>W$17</v>
      </c>
      <c r="X1500" s="179" t="str">
        <f t="shared" si="2095"/>
        <v>X$17</v>
      </c>
      <c r="Y1500" s="179" t="str">
        <f t="shared" si="2095"/>
        <v>Y$17</v>
      </c>
      <c r="Z1500" s="179" t="str">
        <f t="shared" si="2095"/>
        <v>Z$17</v>
      </c>
      <c r="AA1500" s="179" t="str">
        <f t="shared" si="2095"/>
        <v>AA$17</v>
      </c>
      <c r="AB1500" s="179" t="str">
        <f t="shared" si="2095"/>
        <v>AB$17</v>
      </c>
      <c r="AC1500" s="179" t="str">
        <f t="shared" si="2095"/>
        <v>AC$17</v>
      </c>
      <c r="AD1500" s="179" t="str">
        <f t="shared" si="2095"/>
        <v>AD$17</v>
      </c>
      <c r="AE1500" s="179" t="str">
        <f t="shared" si="2095"/>
        <v>AE$17</v>
      </c>
      <c r="AF1500" s="179" t="str">
        <f t="shared" si="2095"/>
        <v>AF$17</v>
      </c>
      <c r="AG1500" s="179" t="str">
        <f t="shared" si="2095"/>
        <v>AG$17</v>
      </c>
      <c r="AH1500" s="179" t="str">
        <f t="shared" si="2095"/>
        <v>AH$17</v>
      </c>
      <c r="AI1500" s="179" t="str">
        <f t="shared" si="2095"/>
        <v>AI$17</v>
      </c>
      <c r="AJ1500" s="179" t="str">
        <f t="shared" si="2095"/>
        <v>AJ$17</v>
      </c>
      <c r="AK1500" s="179" t="str">
        <f t="shared" si="2095"/>
        <v>AK$17</v>
      </c>
      <c r="AL1500" s="179" t="str">
        <f t="shared" si="2095"/>
        <v>AL$17</v>
      </c>
      <c r="AM1500" s="179" t="str">
        <f t="shared" si="2095"/>
        <v>AM$17</v>
      </c>
      <c r="AN1500" s="179" t="str">
        <f t="shared" si="2095"/>
        <v>AN$17</v>
      </c>
      <c r="AO1500" s="179" t="str">
        <f t="shared" si="2095"/>
        <v>AO$17</v>
      </c>
      <c r="AP1500" s="179" t="str">
        <f t="shared" si="2095"/>
        <v>AP$17</v>
      </c>
      <c r="AQ1500" s="179" t="str">
        <f t="shared" si="2095"/>
        <v>AQ$17</v>
      </c>
      <c r="AR1500" s="179" t="str">
        <f t="shared" si="2095"/>
        <v>AR$17</v>
      </c>
      <c r="AS1500" s="179" t="str">
        <f t="shared" si="2095"/>
        <v>AS$17</v>
      </c>
      <c r="AT1500" s="179" t="str">
        <f t="shared" si="2095"/>
        <v>AT$17</v>
      </c>
      <c r="AU1500" s="179" t="str">
        <f t="shared" si="2095"/>
        <v>AU$17</v>
      </c>
      <c r="AV1500" s="179" t="str">
        <f t="shared" si="2095"/>
        <v>AV$17</v>
      </c>
      <c r="AW1500" s="179" t="str">
        <f t="shared" si="2095"/>
        <v>AW$17</v>
      </c>
      <c r="AX1500" s="179" t="str">
        <f t="shared" si="2095"/>
        <v>AX$17</v>
      </c>
      <c r="AY1500" s="179" t="str">
        <f t="shared" si="2095"/>
        <v>AY$17</v>
      </c>
      <c r="AZ1500" s="179" t="str">
        <f t="shared" si="2095"/>
        <v>AZ$17</v>
      </c>
      <c r="BA1500" s="179" t="str">
        <f t="shared" si="2095"/>
        <v>BA$17</v>
      </c>
      <c r="BB1500" s="179" t="str">
        <f t="shared" si="2095"/>
        <v>BB$17</v>
      </c>
      <c r="BC1500" s="179" t="str">
        <f t="shared" si="2095"/>
        <v>BC$17</v>
      </c>
      <c r="BD1500" s="179" t="str">
        <f t="shared" si="2095"/>
        <v>BD$17</v>
      </c>
      <c r="BE1500" s="179" t="str">
        <f t="shared" si="2095"/>
        <v>BE$17</v>
      </c>
      <c r="BF1500" s="179" t="str">
        <f t="shared" si="2095"/>
        <v>BF$17</v>
      </c>
      <c r="BG1500" s="179" t="str">
        <f t="shared" si="2095"/>
        <v>BG$17</v>
      </c>
      <c r="BH1500" s="179" t="str">
        <f t="shared" si="2095"/>
        <v>BH$17</v>
      </c>
      <c r="BI1500" s="179" t="str">
        <f t="shared" si="2095"/>
        <v>BI$17</v>
      </c>
      <c r="BJ1500" s="179" t="str">
        <f t="shared" si="2095"/>
        <v>BJ$17</v>
      </c>
      <c r="BK1500" s="179" t="str">
        <f t="shared" si="2095"/>
        <v>BK$17</v>
      </c>
      <c r="BL1500" s="179" t="str">
        <f t="shared" si="2095"/>
        <v>BL$17</v>
      </c>
      <c r="BM1500" s="179" t="str">
        <f t="shared" si="2095"/>
        <v>BM$17</v>
      </c>
      <c r="BN1500" s="179" t="str">
        <f t="shared" si="2095"/>
        <v>BN$17</v>
      </c>
      <c r="BO1500" s="179" t="str">
        <f t="shared" si="2095"/>
        <v>BO$17</v>
      </c>
      <c r="BP1500" s="179" t="str">
        <f t="shared" si="2095"/>
        <v>BP$17</v>
      </c>
      <c r="BQ1500" s="179" t="str">
        <f t="shared" si="2095"/>
        <v>BQ$17</v>
      </c>
      <c r="BR1500" s="179" t="str">
        <f t="shared" si="2095"/>
        <v>BR$17</v>
      </c>
      <c r="BS1500" s="179" t="str">
        <f t="shared" si="2095"/>
        <v>BS$17</v>
      </c>
      <c r="BT1500" s="179" t="str">
        <f t="shared" si="2095"/>
        <v>BT$17</v>
      </c>
      <c r="BU1500" s="179" t="str">
        <f t="shared" si="2095"/>
        <v>BU$17</v>
      </c>
      <c r="BV1500" s="179" t="str">
        <f t="shared" si="2095"/>
        <v>BV$17</v>
      </c>
      <c r="BW1500" s="179" t="str">
        <f t="shared" si="2095"/>
        <v>BW$17</v>
      </c>
      <c r="BX1500" s="179" t="str">
        <f t="shared" si="2095"/>
        <v>BX$17</v>
      </c>
      <c r="BY1500" s="179" t="str">
        <f t="shared" si="2095"/>
        <v>BY$17</v>
      </c>
      <c r="BZ1500" s="179" t="str">
        <f t="shared" si="2095"/>
        <v>BZ$17</v>
      </c>
      <c r="CA1500" s="179" t="str">
        <f t="shared" si="2095"/>
        <v>CA$17</v>
      </c>
      <c r="CB1500" s="179" t="str">
        <f t="shared" si="2095"/>
        <v>CB$17</v>
      </c>
      <c r="CC1500" s="179" t="str">
        <f t="shared" si="2095"/>
        <v>CC$17</v>
      </c>
      <c r="CD1500" s="179" t="str">
        <f t="shared" si="2095"/>
        <v>CD$17</v>
      </c>
      <c r="CE1500" s="179" t="str">
        <f t="shared" si="2095"/>
        <v>CE$17</v>
      </c>
      <c r="CF1500" s="179" t="str">
        <f t="shared" ref="CF1500:CL1500" si="2096">CF1460</f>
        <v>CF$17</v>
      </c>
      <c r="CG1500" s="179" t="str">
        <f t="shared" si="2096"/>
        <v>CG$17</v>
      </c>
      <c r="CH1500" s="179" t="str">
        <f t="shared" si="2096"/>
        <v>CH$17</v>
      </c>
      <c r="CI1500" s="179" t="str">
        <f t="shared" si="2096"/>
        <v>CI$17</v>
      </c>
      <c r="CJ1500" s="179" t="str">
        <f t="shared" si="2096"/>
        <v>CJ$17</v>
      </c>
      <c r="CK1500" s="179" t="str">
        <f t="shared" si="2096"/>
        <v>CK$17</v>
      </c>
      <c r="CL1500" s="179" t="str">
        <f t="shared" si="2096"/>
        <v>CL$17</v>
      </c>
      <c r="CO1500" s="179" t="str">
        <f t="shared" ref="CO1500:DL1500" si="2097">CO1460</f>
        <v>CO$17</v>
      </c>
      <c r="CP1500" s="179" t="str">
        <f t="shared" si="2097"/>
        <v>CP$17</v>
      </c>
      <c r="CQ1500" s="179" t="str">
        <f t="shared" si="2097"/>
        <v>CQ$17</v>
      </c>
      <c r="CR1500" s="179" t="str">
        <f t="shared" si="2097"/>
        <v>CR$17</v>
      </c>
      <c r="CS1500" s="179" t="str">
        <f t="shared" si="2097"/>
        <v>CS$17</v>
      </c>
      <c r="CT1500" s="179" t="str">
        <f t="shared" si="2097"/>
        <v>CT$17</v>
      </c>
      <c r="CU1500" s="179" t="str">
        <f t="shared" si="2097"/>
        <v>CU$17</v>
      </c>
      <c r="CV1500" s="179" t="str">
        <f t="shared" si="2097"/>
        <v>CV$17</v>
      </c>
      <c r="CW1500" s="179" t="str">
        <f t="shared" si="2097"/>
        <v>CW$17</v>
      </c>
      <c r="CX1500" s="179" t="str">
        <f t="shared" si="2097"/>
        <v>CX$17</v>
      </c>
      <c r="CY1500" s="179" t="str">
        <f t="shared" si="2097"/>
        <v>CY$17</v>
      </c>
      <c r="CZ1500" s="179" t="str">
        <f t="shared" si="2097"/>
        <v>CZ$17</v>
      </c>
      <c r="DA1500" s="179" t="str">
        <f t="shared" si="2097"/>
        <v>DA$17</v>
      </c>
      <c r="DB1500" s="179" t="str">
        <f t="shared" si="2097"/>
        <v>DB$17</v>
      </c>
      <c r="DC1500" s="179" t="str">
        <f t="shared" si="2097"/>
        <v>DC$17</v>
      </c>
      <c r="DD1500" s="179" t="str">
        <f t="shared" si="2097"/>
        <v>DD$17</v>
      </c>
      <c r="DE1500" s="179" t="str">
        <f t="shared" si="2097"/>
        <v>DE$17</v>
      </c>
      <c r="DF1500" s="179" t="str">
        <f t="shared" si="2097"/>
        <v>DF$17</v>
      </c>
      <c r="DG1500" s="179" t="str">
        <f t="shared" si="2097"/>
        <v>DG$17</v>
      </c>
      <c r="DH1500" s="179" t="str">
        <f t="shared" si="2097"/>
        <v>DH$17</v>
      </c>
      <c r="DI1500" s="179" t="str">
        <f t="shared" si="2097"/>
        <v>DI$17</v>
      </c>
      <c r="DJ1500" s="179" t="str">
        <f t="shared" si="2097"/>
        <v>DJ$17</v>
      </c>
      <c r="DK1500" s="179" t="str">
        <f t="shared" si="2097"/>
        <v>DK$17</v>
      </c>
      <c r="DL1500" s="179" t="str">
        <f t="shared" si="2097"/>
        <v>DL$17</v>
      </c>
    </row>
    <row r="1501" spans="1:116" x14ac:dyDescent="0.4">
      <c r="B1501" s="337" t="s">
        <v>332</v>
      </c>
      <c r="C1501" s="337"/>
      <c r="D1501" s="337" t="s">
        <v>518</v>
      </c>
      <c r="E1501" s="337" t="str">
        <f t="shared" si="2091"/>
        <v>1501 SPLIT-SV-VR</v>
      </c>
      <c r="G1501" s="191" t="str">
        <f>G1493</f>
        <v>Total COGS - Surgical procedures</v>
      </c>
      <c r="H1501" s="12"/>
      <c r="I1501" s="60"/>
      <c r="J1501" s="60"/>
      <c r="K1501" s="15"/>
      <c r="L1501" s="15"/>
      <c r="M1501" s="15"/>
      <c r="N1501" s="15"/>
      <c r="O1501" s="15"/>
      <c r="P1501" s="15"/>
      <c r="R1501" s="15"/>
      <c r="S1501" s="80"/>
      <c r="T1501" s="80"/>
      <c r="U1501" s="80"/>
      <c r="V1501" s="80"/>
      <c r="W1501" s="80"/>
      <c r="X1501" s="80"/>
      <c r="Y1501" s="80"/>
      <c r="Z1501" s="80"/>
      <c r="AA1501" s="80"/>
      <c r="AB1501" s="80"/>
      <c r="AC1501" s="80"/>
      <c r="AD1501" s="80"/>
      <c r="AE1501" s="80"/>
      <c r="AF1501" s="80"/>
      <c r="AG1501" s="80"/>
      <c r="AH1501" s="80"/>
      <c r="AI1501" s="80"/>
      <c r="AJ1501" s="80"/>
      <c r="AK1501" s="80"/>
      <c r="AL1501" s="80"/>
      <c r="AM1501" s="80"/>
      <c r="AN1501" s="80"/>
      <c r="AO1501" s="80"/>
      <c r="AP1501" s="80"/>
      <c r="AQ1501" s="80"/>
      <c r="AR1501" s="80"/>
      <c r="AS1501" s="80"/>
      <c r="AT1501" s="80"/>
      <c r="AU1501" s="80"/>
      <c r="AV1501" s="80"/>
      <c r="AW1501" s="80"/>
      <c r="AX1501" s="80"/>
      <c r="AY1501" s="80"/>
      <c r="AZ1501" s="80"/>
      <c r="BA1501" s="80"/>
      <c r="BB1501" s="80"/>
      <c r="BC1501" s="80"/>
      <c r="BD1501" s="80"/>
      <c r="BE1501" s="80"/>
      <c r="BF1501" s="80"/>
      <c r="BG1501" s="80"/>
      <c r="BH1501" s="80"/>
      <c r="BI1501" s="80"/>
      <c r="BJ1501" s="80"/>
      <c r="BK1501" s="80"/>
      <c r="BL1501" s="80"/>
      <c r="BM1501" s="80"/>
      <c r="BN1501" s="80"/>
      <c r="BO1501" s="80"/>
      <c r="BP1501" s="80"/>
      <c r="BQ1501" s="80"/>
      <c r="BR1501" s="80"/>
      <c r="BS1501" s="80"/>
      <c r="BT1501" s="80"/>
      <c r="BU1501" s="80"/>
      <c r="BV1501" s="80"/>
      <c r="BW1501" s="80"/>
      <c r="BX1501" s="80"/>
      <c r="BY1501" s="80"/>
      <c r="BZ1501" s="80"/>
      <c r="CA1501" s="80"/>
      <c r="CB1501" s="80"/>
      <c r="CC1501" s="80"/>
      <c r="CD1501" s="80"/>
      <c r="CE1501" s="80"/>
      <c r="CF1501" s="80"/>
      <c r="CG1501" s="80"/>
      <c r="CH1501" s="80"/>
      <c r="CI1501" s="80"/>
      <c r="CJ1501" s="80"/>
      <c r="CK1501" s="80"/>
      <c r="CL1501" s="80"/>
      <c r="CN1501" s="60"/>
      <c r="CO1501" s="80"/>
      <c r="CP1501" s="80"/>
      <c r="CQ1501" s="80"/>
      <c r="CR1501" s="80"/>
      <c r="CS1501" s="80"/>
      <c r="CT1501" s="80"/>
      <c r="CU1501" s="80"/>
      <c r="CV1501" s="80"/>
      <c r="CW1501" s="80"/>
      <c r="CX1501" s="80"/>
      <c r="CY1501" s="80"/>
      <c r="CZ1501" s="80"/>
      <c r="DA1501" s="80"/>
      <c r="DB1501" s="80"/>
      <c r="DC1501" s="80"/>
      <c r="DD1501" s="80"/>
      <c r="DE1501" s="80"/>
      <c r="DF1501" s="80"/>
      <c r="DG1501" s="80"/>
      <c r="DH1501" s="80"/>
      <c r="DI1501" s="80"/>
      <c r="DJ1501" s="80"/>
      <c r="DK1501" s="80"/>
      <c r="DL1501" s="80"/>
    </row>
    <row r="1502" spans="1:116" x14ac:dyDescent="0.4">
      <c r="B1502" s="337" t="s">
        <v>332</v>
      </c>
      <c r="C1502" s="337"/>
      <c r="D1502" s="337" t="s">
        <v>518</v>
      </c>
      <c r="E1502" s="337" t="str">
        <f t="shared" si="2091"/>
        <v>1502 SPLIT-SV-VR</v>
      </c>
      <c r="G1502" s="136" t="str">
        <f>G1462</f>
        <v xml:space="preserve">secondary unit </v>
      </c>
      <c r="H1502" s="12"/>
      <c r="I1502" s="60"/>
      <c r="J1502" s="60"/>
      <c r="K1502" s="15"/>
      <c r="L1502" s="15"/>
      <c r="M1502" s="15"/>
      <c r="N1502" s="15"/>
      <c r="O1502" s="15"/>
      <c r="P1502" s="15"/>
      <c r="R1502" s="15"/>
      <c r="S1502" s="179"/>
      <c r="T1502" s="179"/>
      <c r="U1502" s="179"/>
      <c r="V1502" s="179"/>
      <c r="W1502" s="179"/>
      <c r="X1502" s="179"/>
      <c r="Y1502" s="179"/>
      <c r="Z1502" s="179"/>
      <c r="AA1502" s="179"/>
      <c r="AB1502" s="179"/>
      <c r="AC1502" s="179"/>
      <c r="AD1502" s="179"/>
      <c r="AE1502" s="179"/>
      <c r="AF1502" s="179"/>
      <c r="AG1502" s="179"/>
      <c r="AH1502" s="179"/>
      <c r="AI1502" s="179"/>
      <c r="AJ1502" s="179"/>
      <c r="AK1502" s="179"/>
      <c r="AL1502" s="179"/>
      <c r="AM1502" s="179"/>
      <c r="AN1502" s="179"/>
      <c r="AO1502" s="179"/>
      <c r="AP1502" s="179"/>
      <c r="AQ1502" s="179"/>
      <c r="AR1502" s="179"/>
      <c r="AS1502" s="179"/>
      <c r="AT1502" s="179"/>
      <c r="AU1502" s="179"/>
      <c r="AV1502" s="179"/>
      <c r="AW1502" s="179"/>
      <c r="AX1502" s="179"/>
      <c r="AY1502" s="179"/>
      <c r="AZ1502" s="179"/>
      <c r="BA1502" s="179"/>
      <c r="BB1502" s="179"/>
      <c r="BC1502" s="179"/>
      <c r="BD1502" s="179"/>
      <c r="BE1502" s="179"/>
      <c r="BF1502" s="179"/>
      <c r="BG1502" s="179"/>
      <c r="BH1502" s="179"/>
      <c r="BI1502" s="179"/>
      <c r="BJ1502" s="179"/>
      <c r="BK1502" s="179"/>
      <c r="BL1502" s="179"/>
      <c r="BM1502" s="179"/>
      <c r="BN1502" s="179"/>
      <c r="BO1502" s="179"/>
      <c r="BP1502" s="179"/>
      <c r="BQ1502" s="179"/>
      <c r="BR1502" s="179"/>
      <c r="BS1502" s="179"/>
      <c r="BT1502" s="179"/>
      <c r="BU1502" s="179"/>
      <c r="BV1502" s="179"/>
      <c r="BW1502" s="179"/>
      <c r="BX1502" s="179"/>
      <c r="BY1502" s="179"/>
      <c r="BZ1502" s="179"/>
      <c r="CA1502" s="179"/>
      <c r="CB1502" s="179"/>
      <c r="CC1502" s="179"/>
      <c r="CD1502" s="179"/>
      <c r="CE1502" s="179"/>
      <c r="CF1502" s="179"/>
      <c r="CG1502" s="179"/>
      <c r="CH1502" s="179"/>
      <c r="CI1502" s="179"/>
      <c r="CJ1502" s="179"/>
      <c r="CK1502" s="179"/>
      <c r="CL1502" s="179"/>
      <c r="CN1502" s="60"/>
      <c r="CO1502" s="179"/>
      <c r="CP1502" s="179"/>
      <c r="CQ1502" s="179"/>
      <c r="CR1502" s="179"/>
      <c r="CS1502" s="179"/>
      <c r="CT1502" s="179"/>
      <c r="CU1502" s="179"/>
      <c r="CV1502" s="179"/>
      <c r="CW1502" s="179"/>
      <c r="CX1502" s="179"/>
      <c r="CY1502" s="179"/>
      <c r="CZ1502" s="179"/>
      <c r="DA1502" s="179"/>
      <c r="DB1502" s="179"/>
      <c r="DC1502" s="179"/>
      <c r="DD1502" s="179"/>
      <c r="DE1502" s="179"/>
      <c r="DF1502" s="179"/>
      <c r="DG1502" s="179"/>
      <c r="DH1502" s="179"/>
      <c r="DI1502" s="179"/>
      <c r="DJ1502" s="179"/>
      <c r="DK1502" s="179"/>
      <c r="DL1502" s="179"/>
    </row>
    <row r="1503" spans="1:116" x14ac:dyDescent="0.4">
      <c r="B1503" s="337" t="s">
        <v>332</v>
      </c>
      <c r="C1503" s="337"/>
      <c r="D1503" s="337" t="s">
        <v>518</v>
      </c>
      <c r="E1503" s="337" t="str">
        <f t="shared" si="2091"/>
        <v>1503 SPLIT-SV-VR</v>
      </c>
      <c r="G1503" s="136" t="str">
        <f>G1463</f>
        <v>Secondary revenue driver</v>
      </c>
      <c r="H1503" s="12"/>
      <c r="I1503" s="60"/>
      <c r="J1503" s="60"/>
      <c r="K1503" s="15"/>
      <c r="L1503" s="15"/>
      <c r="M1503" s="15"/>
      <c r="N1503" s="15"/>
      <c r="O1503" s="15"/>
      <c r="P1503" s="15"/>
      <c r="R1503" s="15"/>
      <c r="S1503" s="212" t="str">
        <f>ADDRESS(ROW(S1493),COLUMN(S1493),2)</f>
        <v>S$1493</v>
      </c>
      <c r="T1503" s="212" t="str">
        <f t="shared" ref="T1503:CE1503" si="2098">ADDRESS(ROW(T1493),COLUMN(T1493),2)</f>
        <v>T$1493</v>
      </c>
      <c r="U1503" s="212" t="str">
        <f t="shared" si="2098"/>
        <v>U$1493</v>
      </c>
      <c r="V1503" s="212" t="str">
        <f t="shared" si="2098"/>
        <v>V$1493</v>
      </c>
      <c r="W1503" s="212" t="str">
        <f t="shared" si="2098"/>
        <v>W$1493</v>
      </c>
      <c r="X1503" s="212" t="str">
        <f t="shared" si="2098"/>
        <v>X$1493</v>
      </c>
      <c r="Y1503" s="212" t="str">
        <f t="shared" si="2098"/>
        <v>Y$1493</v>
      </c>
      <c r="Z1503" s="212" t="str">
        <f t="shared" si="2098"/>
        <v>Z$1493</v>
      </c>
      <c r="AA1503" s="212" t="str">
        <f t="shared" si="2098"/>
        <v>AA$1493</v>
      </c>
      <c r="AB1503" s="212" t="str">
        <f t="shared" si="2098"/>
        <v>AB$1493</v>
      </c>
      <c r="AC1503" s="212" t="str">
        <f t="shared" si="2098"/>
        <v>AC$1493</v>
      </c>
      <c r="AD1503" s="212" t="str">
        <f t="shared" si="2098"/>
        <v>AD$1493</v>
      </c>
      <c r="AE1503" s="212" t="str">
        <f t="shared" si="2098"/>
        <v>AE$1493</v>
      </c>
      <c r="AF1503" s="212" t="str">
        <f t="shared" si="2098"/>
        <v>AF$1493</v>
      </c>
      <c r="AG1503" s="212" t="str">
        <f t="shared" si="2098"/>
        <v>AG$1493</v>
      </c>
      <c r="AH1503" s="212" t="str">
        <f t="shared" si="2098"/>
        <v>AH$1493</v>
      </c>
      <c r="AI1503" s="212" t="str">
        <f t="shared" si="2098"/>
        <v>AI$1493</v>
      </c>
      <c r="AJ1503" s="212" t="str">
        <f t="shared" si="2098"/>
        <v>AJ$1493</v>
      </c>
      <c r="AK1503" s="212" t="str">
        <f t="shared" si="2098"/>
        <v>AK$1493</v>
      </c>
      <c r="AL1503" s="212" t="str">
        <f t="shared" si="2098"/>
        <v>AL$1493</v>
      </c>
      <c r="AM1503" s="212" t="str">
        <f t="shared" si="2098"/>
        <v>AM$1493</v>
      </c>
      <c r="AN1503" s="212" t="str">
        <f t="shared" si="2098"/>
        <v>AN$1493</v>
      </c>
      <c r="AO1503" s="212" t="str">
        <f t="shared" si="2098"/>
        <v>AO$1493</v>
      </c>
      <c r="AP1503" s="212" t="str">
        <f t="shared" si="2098"/>
        <v>AP$1493</v>
      </c>
      <c r="AQ1503" s="212" t="str">
        <f t="shared" si="2098"/>
        <v>AQ$1493</v>
      </c>
      <c r="AR1503" s="212" t="str">
        <f t="shared" si="2098"/>
        <v>AR$1493</v>
      </c>
      <c r="AS1503" s="212" t="str">
        <f t="shared" si="2098"/>
        <v>AS$1493</v>
      </c>
      <c r="AT1503" s="212" t="str">
        <f t="shared" si="2098"/>
        <v>AT$1493</v>
      </c>
      <c r="AU1503" s="212" t="str">
        <f t="shared" si="2098"/>
        <v>AU$1493</v>
      </c>
      <c r="AV1503" s="212" t="str">
        <f t="shared" si="2098"/>
        <v>AV$1493</v>
      </c>
      <c r="AW1503" s="212" t="str">
        <f t="shared" si="2098"/>
        <v>AW$1493</v>
      </c>
      <c r="AX1503" s="212" t="str">
        <f t="shared" si="2098"/>
        <v>AX$1493</v>
      </c>
      <c r="AY1503" s="212" t="str">
        <f t="shared" si="2098"/>
        <v>AY$1493</v>
      </c>
      <c r="AZ1503" s="212" t="str">
        <f t="shared" si="2098"/>
        <v>AZ$1493</v>
      </c>
      <c r="BA1503" s="212" t="str">
        <f t="shared" si="2098"/>
        <v>BA$1493</v>
      </c>
      <c r="BB1503" s="212" t="str">
        <f t="shared" si="2098"/>
        <v>BB$1493</v>
      </c>
      <c r="BC1503" s="212" t="str">
        <f t="shared" si="2098"/>
        <v>BC$1493</v>
      </c>
      <c r="BD1503" s="212" t="str">
        <f t="shared" si="2098"/>
        <v>BD$1493</v>
      </c>
      <c r="BE1503" s="212" t="str">
        <f t="shared" si="2098"/>
        <v>BE$1493</v>
      </c>
      <c r="BF1503" s="212" t="str">
        <f t="shared" si="2098"/>
        <v>BF$1493</v>
      </c>
      <c r="BG1503" s="212" t="str">
        <f t="shared" si="2098"/>
        <v>BG$1493</v>
      </c>
      <c r="BH1503" s="212" t="str">
        <f t="shared" si="2098"/>
        <v>BH$1493</v>
      </c>
      <c r="BI1503" s="212" t="str">
        <f t="shared" si="2098"/>
        <v>BI$1493</v>
      </c>
      <c r="BJ1503" s="212" t="str">
        <f t="shared" si="2098"/>
        <v>BJ$1493</v>
      </c>
      <c r="BK1503" s="212" t="str">
        <f t="shared" si="2098"/>
        <v>BK$1493</v>
      </c>
      <c r="BL1503" s="212" t="str">
        <f t="shared" si="2098"/>
        <v>BL$1493</v>
      </c>
      <c r="BM1503" s="212" t="str">
        <f t="shared" si="2098"/>
        <v>BM$1493</v>
      </c>
      <c r="BN1503" s="212" t="str">
        <f t="shared" si="2098"/>
        <v>BN$1493</v>
      </c>
      <c r="BO1503" s="212" t="str">
        <f t="shared" si="2098"/>
        <v>BO$1493</v>
      </c>
      <c r="BP1503" s="212" t="str">
        <f t="shared" si="2098"/>
        <v>BP$1493</v>
      </c>
      <c r="BQ1503" s="212" t="str">
        <f t="shared" si="2098"/>
        <v>BQ$1493</v>
      </c>
      <c r="BR1503" s="212" t="str">
        <f t="shared" si="2098"/>
        <v>BR$1493</v>
      </c>
      <c r="BS1503" s="212" t="str">
        <f t="shared" si="2098"/>
        <v>BS$1493</v>
      </c>
      <c r="BT1503" s="212" t="str">
        <f t="shared" si="2098"/>
        <v>BT$1493</v>
      </c>
      <c r="BU1503" s="212" t="str">
        <f t="shared" si="2098"/>
        <v>BU$1493</v>
      </c>
      <c r="BV1503" s="212" t="str">
        <f t="shared" si="2098"/>
        <v>BV$1493</v>
      </c>
      <c r="BW1503" s="212" t="str">
        <f t="shared" si="2098"/>
        <v>BW$1493</v>
      </c>
      <c r="BX1503" s="212" t="str">
        <f t="shared" si="2098"/>
        <v>BX$1493</v>
      </c>
      <c r="BY1503" s="212" t="str">
        <f t="shared" si="2098"/>
        <v>BY$1493</v>
      </c>
      <c r="BZ1503" s="212" t="str">
        <f t="shared" si="2098"/>
        <v>BZ$1493</v>
      </c>
      <c r="CA1503" s="212" t="str">
        <f t="shared" si="2098"/>
        <v>CA$1493</v>
      </c>
      <c r="CB1503" s="212" t="str">
        <f t="shared" si="2098"/>
        <v>CB$1493</v>
      </c>
      <c r="CC1503" s="212" t="str">
        <f t="shared" si="2098"/>
        <v>CC$1493</v>
      </c>
      <c r="CD1503" s="212" t="str">
        <f t="shared" si="2098"/>
        <v>CD$1493</v>
      </c>
      <c r="CE1503" s="212" t="str">
        <f t="shared" si="2098"/>
        <v>CE$1493</v>
      </c>
      <c r="CF1503" s="212" t="str">
        <f t="shared" ref="CF1503:CL1503" si="2099">ADDRESS(ROW(CF1493),COLUMN(CF1493),2)</f>
        <v>CF$1493</v>
      </c>
      <c r="CG1503" s="212" t="str">
        <f t="shared" si="2099"/>
        <v>CG$1493</v>
      </c>
      <c r="CH1503" s="212" t="str">
        <f t="shared" si="2099"/>
        <v>CH$1493</v>
      </c>
      <c r="CI1503" s="212" t="str">
        <f t="shared" si="2099"/>
        <v>CI$1493</v>
      </c>
      <c r="CJ1503" s="212" t="str">
        <f t="shared" si="2099"/>
        <v>CJ$1493</v>
      </c>
      <c r="CK1503" s="212" t="str">
        <f t="shared" si="2099"/>
        <v>CK$1493</v>
      </c>
      <c r="CL1503" s="212" t="str">
        <f t="shared" si="2099"/>
        <v>CL$1493</v>
      </c>
      <c r="CN1503" s="60"/>
      <c r="CO1503" s="212" t="str">
        <f t="shared" ref="CO1503:DL1503" si="2100">ADDRESS(ROW(CO1493),COLUMN(CO1493),2)</f>
        <v>CO$1493</v>
      </c>
      <c r="CP1503" s="212" t="str">
        <f t="shared" si="2100"/>
        <v>CP$1493</v>
      </c>
      <c r="CQ1503" s="212" t="str">
        <f t="shared" si="2100"/>
        <v>CQ$1493</v>
      </c>
      <c r="CR1503" s="212" t="str">
        <f t="shared" si="2100"/>
        <v>CR$1493</v>
      </c>
      <c r="CS1503" s="212" t="str">
        <f t="shared" si="2100"/>
        <v>CS$1493</v>
      </c>
      <c r="CT1503" s="212" t="str">
        <f t="shared" si="2100"/>
        <v>CT$1493</v>
      </c>
      <c r="CU1503" s="212" t="str">
        <f t="shared" si="2100"/>
        <v>CU$1493</v>
      </c>
      <c r="CV1503" s="212" t="str">
        <f t="shared" si="2100"/>
        <v>CV$1493</v>
      </c>
      <c r="CW1503" s="212" t="str">
        <f t="shared" si="2100"/>
        <v>CW$1493</v>
      </c>
      <c r="CX1503" s="212" t="str">
        <f t="shared" si="2100"/>
        <v>CX$1493</v>
      </c>
      <c r="CY1503" s="212" t="str">
        <f t="shared" si="2100"/>
        <v>CY$1493</v>
      </c>
      <c r="CZ1503" s="212" t="str">
        <f t="shared" si="2100"/>
        <v>CZ$1493</v>
      </c>
      <c r="DA1503" s="212" t="str">
        <f t="shared" si="2100"/>
        <v>DA$1493</v>
      </c>
      <c r="DB1503" s="212" t="str">
        <f t="shared" si="2100"/>
        <v>DB$1493</v>
      </c>
      <c r="DC1503" s="212" t="str">
        <f t="shared" si="2100"/>
        <v>DC$1493</v>
      </c>
      <c r="DD1503" s="212" t="str">
        <f t="shared" si="2100"/>
        <v>DD$1493</v>
      </c>
      <c r="DE1503" s="212" t="str">
        <f t="shared" si="2100"/>
        <v>DE$1493</v>
      </c>
      <c r="DF1503" s="212" t="str">
        <f t="shared" si="2100"/>
        <v>DF$1493</v>
      </c>
      <c r="DG1503" s="212" t="str">
        <f t="shared" si="2100"/>
        <v>DG$1493</v>
      </c>
      <c r="DH1503" s="212" t="str">
        <f t="shared" si="2100"/>
        <v>DH$1493</v>
      </c>
      <c r="DI1503" s="212" t="str">
        <f t="shared" si="2100"/>
        <v>DI$1493</v>
      </c>
      <c r="DJ1503" s="212" t="str">
        <f t="shared" si="2100"/>
        <v>DJ$1493</v>
      </c>
      <c r="DK1503" s="212" t="str">
        <f t="shared" si="2100"/>
        <v>DK$1493</v>
      </c>
      <c r="DL1503" s="212" t="str">
        <f t="shared" si="2100"/>
        <v>DL$1493</v>
      </c>
    </row>
    <row r="1504" spans="1:116" x14ac:dyDescent="0.4">
      <c r="B1504" s="337" t="s">
        <v>332</v>
      </c>
      <c r="C1504" s="337"/>
      <c r="D1504" s="337" t="s">
        <v>518</v>
      </c>
      <c r="E1504" s="337" t="str">
        <f t="shared" si="2091"/>
        <v>1504 SPLIT-SV-VR</v>
      </c>
      <c r="G1504" s="136" t="str">
        <f>G1464</f>
        <v>Secondary volume driver</v>
      </c>
      <c r="H1504" s="12"/>
      <c r="I1504" s="60"/>
      <c r="J1504" s="60"/>
      <c r="K1504" s="15"/>
      <c r="L1504" s="15"/>
      <c r="M1504" s="15"/>
      <c r="N1504" s="15"/>
      <c r="O1504" s="15"/>
      <c r="P1504" s="15"/>
      <c r="R1504" s="15"/>
      <c r="S1504" s="179"/>
      <c r="T1504" s="179"/>
      <c r="U1504" s="179"/>
      <c r="V1504" s="179"/>
      <c r="W1504" s="179"/>
      <c r="X1504" s="179"/>
      <c r="Y1504" s="179"/>
      <c r="Z1504" s="179"/>
      <c r="AA1504" s="179"/>
      <c r="AB1504" s="179"/>
      <c r="AC1504" s="179"/>
      <c r="AD1504" s="179"/>
      <c r="AE1504" s="179"/>
      <c r="AF1504" s="179"/>
      <c r="AG1504" s="179"/>
      <c r="AH1504" s="179"/>
      <c r="AI1504" s="179"/>
      <c r="AJ1504" s="179"/>
      <c r="AK1504" s="179"/>
      <c r="AL1504" s="179"/>
      <c r="AM1504" s="179"/>
      <c r="AN1504" s="179"/>
      <c r="AO1504" s="179"/>
      <c r="AP1504" s="179"/>
      <c r="AQ1504" s="179"/>
      <c r="AR1504" s="179"/>
      <c r="AS1504" s="179"/>
      <c r="AT1504" s="179"/>
      <c r="AU1504" s="179"/>
      <c r="AV1504" s="179"/>
      <c r="AW1504" s="179"/>
      <c r="AX1504" s="179"/>
      <c r="AY1504" s="179"/>
      <c r="AZ1504" s="179"/>
      <c r="BA1504" s="179"/>
      <c r="BB1504" s="179"/>
      <c r="BC1504" s="179"/>
      <c r="BD1504" s="179"/>
      <c r="BE1504" s="179"/>
      <c r="BF1504" s="179"/>
      <c r="BG1504" s="179"/>
      <c r="BH1504" s="179"/>
      <c r="BI1504" s="179"/>
      <c r="BJ1504" s="179"/>
      <c r="BK1504" s="179"/>
      <c r="BL1504" s="179"/>
      <c r="BM1504" s="179"/>
      <c r="BN1504" s="179"/>
      <c r="BO1504" s="179"/>
      <c r="BP1504" s="179"/>
      <c r="BQ1504" s="179"/>
      <c r="BR1504" s="179"/>
      <c r="BS1504" s="179"/>
      <c r="BT1504" s="179"/>
      <c r="BU1504" s="179"/>
      <c r="BV1504" s="179"/>
      <c r="BW1504" s="179"/>
      <c r="BX1504" s="179"/>
      <c r="BY1504" s="179"/>
      <c r="BZ1504" s="179"/>
      <c r="CA1504" s="179"/>
      <c r="CB1504" s="179"/>
      <c r="CC1504" s="179"/>
      <c r="CD1504" s="179"/>
      <c r="CE1504" s="179"/>
      <c r="CF1504" s="179"/>
      <c r="CG1504" s="179"/>
      <c r="CH1504" s="179"/>
      <c r="CI1504" s="179"/>
      <c r="CJ1504" s="179"/>
      <c r="CK1504" s="179"/>
      <c r="CL1504" s="179"/>
      <c r="CN1504" s="60"/>
      <c r="CO1504" s="179"/>
      <c r="CP1504" s="179"/>
      <c r="CQ1504" s="179"/>
      <c r="CR1504" s="179"/>
      <c r="CS1504" s="179"/>
      <c r="CT1504" s="179"/>
      <c r="CU1504" s="179"/>
      <c r="CV1504" s="179"/>
      <c r="CW1504" s="179"/>
      <c r="CX1504" s="179"/>
      <c r="CY1504" s="179"/>
      <c r="CZ1504" s="179"/>
      <c r="DA1504" s="179"/>
      <c r="DB1504" s="179"/>
      <c r="DC1504" s="179"/>
      <c r="DD1504" s="179"/>
      <c r="DE1504" s="179"/>
      <c r="DF1504" s="179"/>
      <c r="DG1504" s="179"/>
      <c r="DH1504" s="179"/>
      <c r="DI1504" s="179"/>
      <c r="DJ1504" s="179"/>
      <c r="DK1504" s="179"/>
      <c r="DL1504" s="179"/>
    </row>
    <row r="1506" spans="1:116" s="164" customFormat="1" x14ac:dyDescent="0.4">
      <c r="A1506" s="206" t="s">
        <v>537</v>
      </c>
      <c r="B1506" s="27" t="s">
        <v>537</v>
      </c>
      <c r="C1506" s="27" t="s">
        <v>537</v>
      </c>
      <c r="D1506" s="27" t="s">
        <v>537</v>
      </c>
      <c r="E1506" s="27" t="s">
        <v>537</v>
      </c>
      <c r="F1506" s="27" t="s">
        <v>537</v>
      </c>
      <c r="G1506" s="206" t="s">
        <v>537</v>
      </c>
      <c r="H1506" s="206" t="s">
        <v>537</v>
      </c>
      <c r="I1506" s="206" t="s">
        <v>537</v>
      </c>
      <c r="J1506" s="206"/>
      <c r="K1506" s="206" t="s">
        <v>537</v>
      </c>
      <c r="L1506" s="206" t="s">
        <v>537</v>
      </c>
      <c r="M1506" s="206" t="s">
        <v>537</v>
      </c>
      <c r="N1506" s="206" t="s">
        <v>537</v>
      </c>
      <c r="O1506" s="206" t="s">
        <v>537</v>
      </c>
      <c r="P1506" s="206" t="s">
        <v>537</v>
      </c>
      <c r="Q1506"/>
      <c r="R1506" s="204"/>
      <c r="S1506" s="204"/>
      <c r="T1506" s="204"/>
      <c r="U1506" s="204"/>
      <c r="V1506" s="204"/>
      <c r="W1506" s="204"/>
      <c r="X1506" s="204"/>
      <c r="Y1506" s="204"/>
      <c r="Z1506" s="204"/>
      <c r="AA1506" s="204"/>
      <c r="AB1506" s="204"/>
      <c r="AC1506" s="204"/>
      <c r="AD1506" s="204"/>
      <c r="AE1506" s="204"/>
      <c r="AF1506" s="204"/>
      <c r="AG1506" s="204"/>
      <c r="AH1506" s="204"/>
      <c r="AI1506" s="204"/>
      <c r="AJ1506" s="204"/>
      <c r="AK1506" s="204"/>
      <c r="AL1506" s="204"/>
      <c r="AM1506" s="204"/>
      <c r="AN1506" s="204"/>
      <c r="AO1506" s="204"/>
      <c r="AP1506" s="204"/>
      <c r="AQ1506" s="204"/>
      <c r="AR1506" s="204"/>
      <c r="AS1506" s="204"/>
      <c r="AT1506" s="204"/>
      <c r="AU1506" s="204"/>
      <c r="AV1506" s="204"/>
      <c r="AW1506" s="204"/>
      <c r="AX1506" s="204"/>
      <c r="AY1506" s="204"/>
      <c r="AZ1506" s="204"/>
      <c r="BA1506" s="204"/>
      <c r="BB1506" s="204"/>
      <c r="BC1506" s="204"/>
      <c r="BD1506" s="204"/>
      <c r="BE1506" s="204"/>
      <c r="BF1506" s="204"/>
      <c r="BG1506" s="204"/>
      <c r="BH1506" s="204"/>
      <c r="BI1506" s="204"/>
      <c r="BJ1506" s="204"/>
      <c r="BK1506" s="204"/>
      <c r="BL1506" s="204"/>
      <c r="BM1506" s="204"/>
      <c r="BN1506" s="204"/>
      <c r="BO1506" s="204"/>
      <c r="BP1506" s="204"/>
      <c r="BQ1506" s="204"/>
      <c r="BR1506" s="204"/>
      <c r="BS1506" s="204"/>
      <c r="BT1506" s="204"/>
      <c r="BU1506" s="204"/>
      <c r="BV1506" s="204"/>
      <c r="BW1506" s="204"/>
      <c r="BX1506" s="204"/>
      <c r="BY1506" s="204"/>
      <c r="BZ1506" s="204"/>
      <c r="CA1506" s="204"/>
      <c r="CB1506" s="204"/>
      <c r="CC1506" s="204"/>
      <c r="CD1506" s="204"/>
      <c r="CE1506" s="204"/>
      <c r="CF1506" s="204"/>
      <c r="CG1506" s="204"/>
      <c r="CH1506" s="204"/>
      <c r="CI1506" s="204"/>
      <c r="CJ1506" s="204"/>
      <c r="CK1506" s="204"/>
      <c r="CL1506" s="204"/>
      <c r="CM1506"/>
      <c r="CN1506" s="206" t="s">
        <v>537</v>
      </c>
    </row>
    <row r="1507" spans="1:116" x14ac:dyDescent="0.4">
      <c r="A1507" s="174"/>
      <c r="E1507" s="8"/>
      <c r="G1507" s="175" t="s">
        <v>490</v>
      </c>
      <c r="H1507" s="174"/>
      <c r="I1507" s="176"/>
      <c r="J1507" s="176"/>
      <c r="K1507" s="197"/>
      <c r="L1507" s="197"/>
      <c r="M1507" s="197"/>
      <c r="N1507" s="197"/>
      <c r="O1507" s="197"/>
      <c r="P1507" s="197"/>
      <c r="R1507" s="198"/>
      <c r="S1507" s="174"/>
      <c r="T1507" s="174"/>
      <c r="U1507" s="174"/>
      <c r="V1507" s="174"/>
      <c r="W1507" s="174"/>
      <c r="X1507" s="174"/>
      <c r="Y1507" s="174"/>
      <c r="Z1507" s="174"/>
      <c r="AA1507" s="174"/>
      <c r="AB1507" s="174"/>
      <c r="AC1507" s="174"/>
      <c r="AD1507" s="174"/>
      <c r="AE1507" s="174"/>
      <c r="AF1507" s="174"/>
      <c r="AG1507" s="174"/>
      <c r="AH1507" s="174"/>
      <c r="AI1507" s="174"/>
      <c r="AJ1507" s="174"/>
      <c r="AK1507" s="174"/>
      <c r="AL1507" s="174"/>
      <c r="AM1507" s="174"/>
      <c r="AN1507" s="174"/>
      <c r="AO1507" s="174"/>
      <c r="AP1507" s="174"/>
      <c r="AQ1507" s="174"/>
      <c r="AR1507" s="174"/>
      <c r="AS1507" s="174"/>
      <c r="AT1507" s="174"/>
      <c r="AU1507" s="174"/>
      <c r="AV1507" s="174"/>
      <c r="AW1507" s="174"/>
      <c r="AX1507" s="174"/>
      <c r="AY1507" s="174"/>
      <c r="AZ1507" s="174"/>
      <c r="BA1507" s="174"/>
      <c r="BB1507" s="174"/>
      <c r="BC1507" s="174"/>
      <c r="BD1507" s="174"/>
      <c r="BE1507" s="174"/>
      <c r="BF1507" s="174"/>
      <c r="BG1507" s="174"/>
      <c r="BH1507" s="174"/>
      <c r="BI1507" s="174"/>
      <c r="BJ1507" s="174"/>
      <c r="BK1507" s="174"/>
      <c r="BL1507" s="174"/>
      <c r="BM1507" s="174"/>
      <c r="BN1507" s="174"/>
      <c r="BO1507" s="174"/>
      <c r="BP1507" s="174"/>
      <c r="BQ1507" s="174"/>
      <c r="BR1507" s="174"/>
      <c r="BS1507" s="174"/>
      <c r="BT1507" s="174"/>
      <c r="BU1507" s="174"/>
      <c r="BV1507" s="174"/>
      <c r="BW1507" s="174"/>
      <c r="BX1507" s="174"/>
      <c r="BY1507" s="174"/>
      <c r="BZ1507" s="174"/>
      <c r="CA1507" s="174"/>
      <c r="CB1507" s="174"/>
      <c r="CC1507" s="174"/>
      <c r="CD1507" s="174"/>
      <c r="CE1507" s="174"/>
      <c r="CF1507" s="174"/>
      <c r="CG1507" s="174"/>
      <c r="CH1507" s="174"/>
      <c r="CI1507" s="174"/>
      <c r="CJ1507" s="174"/>
      <c r="CK1507" s="174"/>
      <c r="CL1507" s="174"/>
      <c r="CN1507" s="176"/>
      <c r="CO1507" s="174"/>
      <c r="CP1507" s="174"/>
      <c r="CQ1507" s="174"/>
      <c r="CR1507" s="174"/>
      <c r="CS1507" s="174"/>
      <c r="CT1507" s="174"/>
      <c r="CU1507" s="174"/>
      <c r="CV1507" s="174"/>
      <c r="CW1507" s="174"/>
      <c r="CX1507" s="174"/>
      <c r="CY1507" s="174"/>
      <c r="CZ1507" s="174"/>
      <c r="DA1507" s="174"/>
      <c r="DB1507" s="174"/>
      <c r="DC1507" s="174"/>
      <c r="DD1507" s="174"/>
      <c r="DE1507" s="174"/>
      <c r="DF1507" s="174"/>
      <c r="DG1507" s="174"/>
      <c r="DH1507" s="174"/>
      <c r="DI1507" s="174"/>
      <c r="DJ1507" s="174"/>
      <c r="DK1507" s="174"/>
      <c r="DL1507" s="174"/>
    </row>
    <row r="1508" spans="1:116" x14ac:dyDescent="0.4">
      <c r="A1508" s="174"/>
      <c r="E1508" s="8"/>
      <c r="G1508" s="175" t="s">
        <v>492</v>
      </c>
      <c r="H1508" s="174"/>
      <c r="I1508" s="176"/>
      <c r="J1508" s="176"/>
      <c r="K1508" s="197"/>
      <c r="L1508" s="197"/>
      <c r="M1508" s="197"/>
      <c r="N1508" s="197"/>
      <c r="O1508" s="197"/>
      <c r="P1508" s="197"/>
      <c r="R1508" s="198"/>
      <c r="S1508" s="174"/>
      <c r="T1508" s="174"/>
      <c r="U1508" s="174"/>
      <c r="V1508" s="174"/>
      <c r="W1508" s="174"/>
      <c r="X1508" s="174"/>
      <c r="Y1508" s="174"/>
      <c r="Z1508" s="174"/>
      <c r="AA1508" s="174"/>
      <c r="AB1508" s="174"/>
      <c r="AC1508" s="174"/>
      <c r="AD1508" s="174"/>
      <c r="AE1508" s="174"/>
      <c r="AF1508" s="174"/>
      <c r="AG1508" s="174"/>
      <c r="AH1508" s="174"/>
      <c r="AI1508" s="174"/>
      <c r="AJ1508" s="174"/>
      <c r="AK1508" s="174"/>
      <c r="AL1508" s="174"/>
      <c r="AM1508" s="174"/>
      <c r="AN1508" s="174"/>
      <c r="AO1508" s="174"/>
      <c r="AP1508" s="174"/>
      <c r="AQ1508" s="174"/>
      <c r="AR1508" s="174"/>
      <c r="AS1508" s="174"/>
      <c r="AT1508" s="174"/>
      <c r="AU1508" s="174"/>
      <c r="AV1508" s="174"/>
      <c r="AW1508" s="174"/>
      <c r="AX1508" s="174"/>
      <c r="AY1508" s="174"/>
      <c r="AZ1508" s="174"/>
      <c r="BA1508" s="174"/>
      <c r="BB1508" s="174"/>
      <c r="BC1508" s="174"/>
      <c r="BD1508" s="174"/>
      <c r="BE1508" s="174"/>
      <c r="BF1508" s="174"/>
      <c r="BG1508" s="174"/>
      <c r="BH1508" s="174"/>
      <c r="BI1508" s="174"/>
      <c r="BJ1508" s="174"/>
      <c r="BK1508" s="174"/>
      <c r="BL1508" s="174"/>
      <c r="BM1508" s="174"/>
      <c r="BN1508" s="174"/>
      <c r="BO1508" s="174"/>
      <c r="BP1508" s="174"/>
      <c r="BQ1508" s="174"/>
      <c r="BR1508" s="174"/>
      <c r="BS1508" s="174"/>
      <c r="BT1508" s="174"/>
      <c r="BU1508" s="174"/>
      <c r="BV1508" s="174"/>
      <c r="BW1508" s="174"/>
      <c r="BX1508" s="174"/>
      <c r="BY1508" s="174"/>
      <c r="BZ1508" s="174"/>
      <c r="CA1508" s="174"/>
      <c r="CB1508" s="174"/>
      <c r="CC1508" s="174"/>
      <c r="CD1508" s="174"/>
      <c r="CE1508" s="174"/>
      <c r="CF1508" s="174"/>
      <c r="CG1508" s="174"/>
      <c r="CH1508" s="174"/>
      <c r="CI1508" s="174"/>
      <c r="CJ1508" s="174"/>
      <c r="CK1508" s="174"/>
      <c r="CL1508" s="174"/>
      <c r="CN1508" s="176"/>
      <c r="CO1508" s="174"/>
      <c r="CP1508" s="174"/>
      <c r="CQ1508" s="174"/>
      <c r="CR1508" s="174"/>
      <c r="CS1508" s="174"/>
      <c r="CT1508" s="174"/>
      <c r="CU1508" s="174"/>
      <c r="CV1508" s="174"/>
      <c r="CW1508" s="174"/>
      <c r="CX1508" s="174"/>
      <c r="CY1508" s="174"/>
      <c r="CZ1508" s="174"/>
      <c r="DA1508" s="174"/>
      <c r="DB1508" s="174"/>
      <c r="DC1508" s="174"/>
      <c r="DD1508" s="174"/>
      <c r="DE1508" s="174"/>
      <c r="DF1508" s="174"/>
      <c r="DG1508" s="174"/>
      <c r="DH1508" s="174"/>
      <c r="DI1508" s="174"/>
      <c r="DJ1508" s="174"/>
      <c r="DK1508" s="174"/>
      <c r="DL1508" s="174"/>
    </row>
    <row r="1509" spans="1:116" x14ac:dyDescent="0.4">
      <c r="A1509" s="174"/>
      <c r="E1509" s="8"/>
      <c r="G1509" s="175" t="s">
        <v>461</v>
      </c>
      <c r="H1509" s="174"/>
      <c r="I1509" s="176"/>
      <c r="J1509" s="176"/>
      <c r="K1509" s="197"/>
      <c r="L1509" s="197"/>
      <c r="M1509" s="197"/>
      <c r="N1509" s="197"/>
      <c r="O1509" s="197"/>
      <c r="P1509" s="197"/>
      <c r="R1509" s="198"/>
      <c r="S1509" s="199" t="str">
        <f t="shared" ref="S1509:AX1509" si="2101">S$20</f>
        <v>S$16</v>
      </c>
      <c r="T1509" s="199" t="str">
        <f t="shared" si="2101"/>
        <v>T$16</v>
      </c>
      <c r="U1509" s="199" t="str">
        <f t="shared" si="2101"/>
        <v>U$16</v>
      </c>
      <c r="V1509" s="199" t="str">
        <f t="shared" si="2101"/>
        <v>V$16</v>
      </c>
      <c r="W1509" s="199" t="str">
        <f t="shared" si="2101"/>
        <v>W$16</v>
      </c>
      <c r="X1509" s="199" t="str">
        <f t="shared" si="2101"/>
        <v>X$16</v>
      </c>
      <c r="Y1509" s="199" t="str">
        <f t="shared" si="2101"/>
        <v>Y$16</v>
      </c>
      <c r="Z1509" s="199" t="str">
        <f t="shared" si="2101"/>
        <v>Z$16</v>
      </c>
      <c r="AA1509" s="199" t="str">
        <f t="shared" si="2101"/>
        <v>AA$16</v>
      </c>
      <c r="AB1509" s="199" t="str">
        <f t="shared" si="2101"/>
        <v>AB$16</v>
      </c>
      <c r="AC1509" s="199" t="str">
        <f t="shared" si="2101"/>
        <v>AC$16</v>
      </c>
      <c r="AD1509" s="199" t="str">
        <f t="shared" si="2101"/>
        <v>AD$16</v>
      </c>
      <c r="AE1509" s="199" t="str">
        <f t="shared" si="2101"/>
        <v>AE$16</v>
      </c>
      <c r="AF1509" s="199" t="str">
        <f t="shared" si="2101"/>
        <v>AF$16</v>
      </c>
      <c r="AG1509" s="199" t="str">
        <f t="shared" si="2101"/>
        <v>AG$16</v>
      </c>
      <c r="AH1509" s="199" t="str">
        <f t="shared" si="2101"/>
        <v>AH$16</v>
      </c>
      <c r="AI1509" s="199" t="str">
        <f t="shared" si="2101"/>
        <v>AI$16</v>
      </c>
      <c r="AJ1509" s="199" t="str">
        <f t="shared" si="2101"/>
        <v>AJ$16</v>
      </c>
      <c r="AK1509" s="199" t="str">
        <f t="shared" si="2101"/>
        <v>AK$16</v>
      </c>
      <c r="AL1509" s="199" t="str">
        <f t="shared" si="2101"/>
        <v>AL$16</v>
      </c>
      <c r="AM1509" s="199" t="str">
        <f t="shared" si="2101"/>
        <v>AM$16</v>
      </c>
      <c r="AN1509" s="199" t="str">
        <f t="shared" si="2101"/>
        <v>AN$16</v>
      </c>
      <c r="AO1509" s="199" t="str">
        <f t="shared" si="2101"/>
        <v>AO$16</v>
      </c>
      <c r="AP1509" s="199" t="str">
        <f t="shared" si="2101"/>
        <v>AP$16</v>
      </c>
      <c r="AQ1509" s="199" t="str">
        <f t="shared" si="2101"/>
        <v>AQ$16</v>
      </c>
      <c r="AR1509" s="199" t="str">
        <f t="shared" si="2101"/>
        <v>AR$16</v>
      </c>
      <c r="AS1509" s="199" t="str">
        <f t="shared" si="2101"/>
        <v>AS$16</v>
      </c>
      <c r="AT1509" s="199" t="str">
        <f t="shared" si="2101"/>
        <v>AT$16</v>
      </c>
      <c r="AU1509" s="199" t="str">
        <f t="shared" si="2101"/>
        <v>AU$16</v>
      </c>
      <c r="AV1509" s="199" t="str">
        <f t="shared" si="2101"/>
        <v>AV$16</v>
      </c>
      <c r="AW1509" s="199" t="str">
        <f t="shared" si="2101"/>
        <v>AW$16</v>
      </c>
      <c r="AX1509" s="199" t="str">
        <f t="shared" si="2101"/>
        <v>AX$16</v>
      </c>
      <c r="AY1509" s="199" t="str">
        <f t="shared" ref="AY1509:CD1509" si="2102">AY$20</f>
        <v>AY$16</v>
      </c>
      <c r="AZ1509" s="199" t="str">
        <f t="shared" si="2102"/>
        <v>AZ$16</v>
      </c>
      <c r="BA1509" s="199" t="str">
        <f t="shared" si="2102"/>
        <v>BA$16</v>
      </c>
      <c r="BB1509" s="199" t="str">
        <f t="shared" si="2102"/>
        <v>BB$16</v>
      </c>
      <c r="BC1509" s="199" t="str">
        <f t="shared" si="2102"/>
        <v>BC$16</v>
      </c>
      <c r="BD1509" s="199" t="str">
        <f t="shared" si="2102"/>
        <v>BD$16</v>
      </c>
      <c r="BE1509" s="199" t="str">
        <f t="shared" si="2102"/>
        <v>BE$16</v>
      </c>
      <c r="BF1509" s="199" t="str">
        <f t="shared" si="2102"/>
        <v>BF$16</v>
      </c>
      <c r="BG1509" s="199" t="str">
        <f t="shared" si="2102"/>
        <v>BG$16</v>
      </c>
      <c r="BH1509" s="199" t="str">
        <f t="shared" si="2102"/>
        <v>BH$16</v>
      </c>
      <c r="BI1509" s="199" t="str">
        <f t="shared" si="2102"/>
        <v>BI$16</v>
      </c>
      <c r="BJ1509" s="199" t="str">
        <f t="shared" si="2102"/>
        <v>BJ$16</v>
      </c>
      <c r="BK1509" s="199" t="str">
        <f t="shared" si="2102"/>
        <v>BK$16</v>
      </c>
      <c r="BL1509" s="199" t="str">
        <f t="shared" si="2102"/>
        <v>BL$16</v>
      </c>
      <c r="BM1509" s="199" t="str">
        <f t="shared" si="2102"/>
        <v>BM$16</v>
      </c>
      <c r="BN1509" s="199" t="str">
        <f t="shared" si="2102"/>
        <v>BN$16</v>
      </c>
      <c r="BO1509" s="199" t="str">
        <f t="shared" si="2102"/>
        <v>BO$16</v>
      </c>
      <c r="BP1509" s="199" t="str">
        <f t="shared" si="2102"/>
        <v>BP$16</v>
      </c>
      <c r="BQ1509" s="199" t="str">
        <f t="shared" si="2102"/>
        <v>BQ$16</v>
      </c>
      <c r="BR1509" s="199" t="str">
        <f t="shared" si="2102"/>
        <v>BR$16</v>
      </c>
      <c r="BS1509" s="199" t="str">
        <f t="shared" si="2102"/>
        <v>BS$16</v>
      </c>
      <c r="BT1509" s="199" t="str">
        <f t="shared" si="2102"/>
        <v>BT$16</v>
      </c>
      <c r="BU1509" s="199" t="str">
        <f t="shared" si="2102"/>
        <v>BU$16</v>
      </c>
      <c r="BV1509" s="199" t="str">
        <f t="shared" si="2102"/>
        <v>BV$16</v>
      </c>
      <c r="BW1509" s="199" t="str">
        <f t="shared" si="2102"/>
        <v>BW$16</v>
      </c>
      <c r="BX1509" s="199" t="str">
        <f t="shared" si="2102"/>
        <v>BX$16</v>
      </c>
      <c r="BY1509" s="199" t="str">
        <f t="shared" si="2102"/>
        <v>BY$16</v>
      </c>
      <c r="BZ1509" s="199" t="str">
        <f t="shared" si="2102"/>
        <v>BZ$16</v>
      </c>
      <c r="CA1509" s="199" t="str">
        <f t="shared" si="2102"/>
        <v>CA$16</v>
      </c>
      <c r="CB1509" s="199" t="str">
        <f t="shared" si="2102"/>
        <v>CB$16</v>
      </c>
      <c r="CC1509" s="199" t="str">
        <f t="shared" si="2102"/>
        <v>CC$16</v>
      </c>
      <c r="CD1509" s="199" t="str">
        <f t="shared" si="2102"/>
        <v>CD$16</v>
      </c>
      <c r="CE1509" s="199" t="str">
        <f t="shared" ref="CE1509:CL1509" si="2103">CE$20</f>
        <v>CE$16</v>
      </c>
      <c r="CF1509" s="199" t="str">
        <f t="shared" si="2103"/>
        <v>CF$16</v>
      </c>
      <c r="CG1509" s="199" t="str">
        <f t="shared" si="2103"/>
        <v>CG$16</v>
      </c>
      <c r="CH1509" s="199" t="str">
        <f t="shared" si="2103"/>
        <v>CH$16</v>
      </c>
      <c r="CI1509" s="199" t="str">
        <f t="shared" si="2103"/>
        <v>CI$16</v>
      </c>
      <c r="CJ1509" s="199" t="str">
        <f t="shared" si="2103"/>
        <v>CJ$16</v>
      </c>
      <c r="CK1509" s="199" t="str">
        <f t="shared" si="2103"/>
        <v>CK$16</v>
      </c>
      <c r="CL1509" s="199" t="str">
        <f t="shared" si="2103"/>
        <v>CL$16</v>
      </c>
      <c r="CN1509" s="176"/>
      <c r="CO1509" s="199" t="str">
        <f t="shared" ref="CO1509:DL1509" si="2104">CO$20</f>
        <v>CO$16</v>
      </c>
      <c r="CP1509" s="199" t="str">
        <f t="shared" si="2104"/>
        <v>CP$16</v>
      </c>
      <c r="CQ1509" s="199" t="str">
        <f t="shared" si="2104"/>
        <v>CQ$16</v>
      </c>
      <c r="CR1509" s="199" t="str">
        <f t="shared" si="2104"/>
        <v>CR$16</v>
      </c>
      <c r="CS1509" s="199" t="str">
        <f t="shared" si="2104"/>
        <v>CS$16</v>
      </c>
      <c r="CT1509" s="199" t="str">
        <f t="shared" si="2104"/>
        <v>CT$16</v>
      </c>
      <c r="CU1509" s="199" t="str">
        <f t="shared" si="2104"/>
        <v>CU$16</v>
      </c>
      <c r="CV1509" s="199" t="str">
        <f t="shared" si="2104"/>
        <v>CV$16</v>
      </c>
      <c r="CW1509" s="199" t="str">
        <f t="shared" si="2104"/>
        <v>CW$16</v>
      </c>
      <c r="CX1509" s="199" t="str">
        <f t="shared" si="2104"/>
        <v>CX$16</v>
      </c>
      <c r="CY1509" s="199" t="str">
        <f t="shared" si="2104"/>
        <v>CY$16</v>
      </c>
      <c r="CZ1509" s="199" t="str">
        <f t="shared" si="2104"/>
        <v>CZ$16</v>
      </c>
      <c r="DA1509" s="199" t="str">
        <f t="shared" si="2104"/>
        <v>DA$16</v>
      </c>
      <c r="DB1509" s="199" t="str">
        <f t="shared" si="2104"/>
        <v>DB$16</v>
      </c>
      <c r="DC1509" s="199" t="str">
        <f t="shared" si="2104"/>
        <v>DC$16</v>
      </c>
      <c r="DD1509" s="199" t="str">
        <f t="shared" si="2104"/>
        <v>DD$16</v>
      </c>
      <c r="DE1509" s="199" t="str">
        <f t="shared" si="2104"/>
        <v>DE$16</v>
      </c>
      <c r="DF1509" s="199" t="str">
        <f t="shared" si="2104"/>
        <v>DF$16</v>
      </c>
      <c r="DG1509" s="199" t="str">
        <f t="shared" si="2104"/>
        <v>DG$16</v>
      </c>
      <c r="DH1509" s="199" t="str">
        <f t="shared" si="2104"/>
        <v>DH$16</v>
      </c>
      <c r="DI1509" s="199" t="str">
        <f t="shared" si="2104"/>
        <v>DI$16</v>
      </c>
      <c r="DJ1509" s="199" t="str">
        <f t="shared" si="2104"/>
        <v>DJ$16</v>
      </c>
      <c r="DK1509" s="199" t="str">
        <f t="shared" si="2104"/>
        <v>DK$16</v>
      </c>
      <c r="DL1509" s="199" t="str">
        <f t="shared" si="2104"/>
        <v>DL$16</v>
      </c>
    </row>
    <row r="1510" spans="1:116" x14ac:dyDescent="0.4">
      <c r="A1510" s="174"/>
      <c r="E1510" s="8"/>
      <c r="G1510" s="175" t="s">
        <v>462</v>
      </c>
      <c r="H1510" s="200"/>
      <c r="I1510" s="201"/>
      <c r="J1510" s="201"/>
      <c r="K1510" s="202"/>
      <c r="L1510" s="202"/>
      <c r="M1510" s="202"/>
      <c r="N1510" s="202"/>
      <c r="O1510" s="202"/>
      <c r="P1510" s="202"/>
      <c r="R1510" s="202"/>
      <c r="S1510" s="199" t="str">
        <f t="shared" ref="S1510:AX1510" si="2105">S$21</f>
        <v>S$17</v>
      </c>
      <c r="T1510" s="199" t="str">
        <f t="shared" si="2105"/>
        <v>T$17</v>
      </c>
      <c r="U1510" s="199" t="str">
        <f t="shared" si="2105"/>
        <v>U$17</v>
      </c>
      <c r="V1510" s="199" t="str">
        <f t="shared" si="2105"/>
        <v>V$17</v>
      </c>
      <c r="W1510" s="199" t="str">
        <f t="shared" si="2105"/>
        <v>W$17</v>
      </c>
      <c r="X1510" s="199" t="str">
        <f t="shared" si="2105"/>
        <v>X$17</v>
      </c>
      <c r="Y1510" s="199" t="str">
        <f t="shared" si="2105"/>
        <v>Y$17</v>
      </c>
      <c r="Z1510" s="199" t="str">
        <f t="shared" si="2105"/>
        <v>Z$17</v>
      </c>
      <c r="AA1510" s="199" t="str">
        <f t="shared" si="2105"/>
        <v>AA$17</v>
      </c>
      <c r="AB1510" s="199" t="str">
        <f t="shared" si="2105"/>
        <v>AB$17</v>
      </c>
      <c r="AC1510" s="199" t="str">
        <f t="shared" si="2105"/>
        <v>AC$17</v>
      </c>
      <c r="AD1510" s="199" t="str">
        <f t="shared" si="2105"/>
        <v>AD$17</v>
      </c>
      <c r="AE1510" s="199" t="str">
        <f t="shared" si="2105"/>
        <v>AE$17</v>
      </c>
      <c r="AF1510" s="199" t="str">
        <f t="shared" si="2105"/>
        <v>AF$17</v>
      </c>
      <c r="AG1510" s="199" t="str">
        <f t="shared" si="2105"/>
        <v>AG$17</v>
      </c>
      <c r="AH1510" s="199" t="str">
        <f t="shared" si="2105"/>
        <v>AH$17</v>
      </c>
      <c r="AI1510" s="199" t="str">
        <f t="shared" si="2105"/>
        <v>AI$17</v>
      </c>
      <c r="AJ1510" s="199" t="str">
        <f t="shared" si="2105"/>
        <v>AJ$17</v>
      </c>
      <c r="AK1510" s="199" t="str">
        <f t="shared" si="2105"/>
        <v>AK$17</v>
      </c>
      <c r="AL1510" s="199" t="str">
        <f t="shared" si="2105"/>
        <v>AL$17</v>
      </c>
      <c r="AM1510" s="199" t="str">
        <f t="shared" si="2105"/>
        <v>AM$17</v>
      </c>
      <c r="AN1510" s="199" t="str">
        <f t="shared" si="2105"/>
        <v>AN$17</v>
      </c>
      <c r="AO1510" s="199" t="str">
        <f t="shared" si="2105"/>
        <v>AO$17</v>
      </c>
      <c r="AP1510" s="199" t="str">
        <f t="shared" si="2105"/>
        <v>AP$17</v>
      </c>
      <c r="AQ1510" s="199" t="str">
        <f t="shared" si="2105"/>
        <v>AQ$17</v>
      </c>
      <c r="AR1510" s="199" t="str">
        <f t="shared" si="2105"/>
        <v>AR$17</v>
      </c>
      <c r="AS1510" s="199" t="str">
        <f t="shared" si="2105"/>
        <v>AS$17</v>
      </c>
      <c r="AT1510" s="199" t="str">
        <f t="shared" si="2105"/>
        <v>AT$17</v>
      </c>
      <c r="AU1510" s="199" t="str">
        <f t="shared" si="2105"/>
        <v>AU$17</v>
      </c>
      <c r="AV1510" s="199" t="str">
        <f t="shared" si="2105"/>
        <v>AV$17</v>
      </c>
      <c r="AW1510" s="199" t="str">
        <f t="shared" si="2105"/>
        <v>AW$17</v>
      </c>
      <c r="AX1510" s="199" t="str">
        <f t="shared" si="2105"/>
        <v>AX$17</v>
      </c>
      <c r="AY1510" s="199" t="str">
        <f t="shared" ref="AY1510:CD1510" si="2106">AY$21</f>
        <v>AY$17</v>
      </c>
      <c r="AZ1510" s="199" t="str">
        <f t="shared" si="2106"/>
        <v>AZ$17</v>
      </c>
      <c r="BA1510" s="199" t="str">
        <f t="shared" si="2106"/>
        <v>BA$17</v>
      </c>
      <c r="BB1510" s="199" t="str">
        <f t="shared" si="2106"/>
        <v>BB$17</v>
      </c>
      <c r="BC1510" s="199" t="str">
        <f t="shared" si="2106"/>
        <v>BC$17</v>
      </c>
      <c r="BD1510" s="199" t="str">
        <f t="shared" si="2106"/>
        <v>BD$17</v>
      </c>
      <c r="BE1510" s="199" t="str">
        <f t="shared" si="2106"/>
        <v>BE$17</v>
      </c>
      <c r="BF1510" s="199" t="str">
        <f t="shared" si="2106"/>
        <v>BF$17</v>
      </c>
      <c r="BG1510" s="199" t="str">
        <f t="shared" si="2106"/>
        <v>BG$17</v>
      </c>
      <c r="BH1510" s="199" t="str">
        <f t="shared" si="2106"/>
        <v>BH$17</v>
      </c>
      <c r="BI1510" s="199" t="str">
        <f t="shared" si="2106"/>
        <v>BI$17</v>
      </c>
      <c r="BJ1510" s="199" t="str">
        <f t="shared" si="2106"/>
        <v>BJ$17</v>
      </c>
      <c r="BK1510" s="199" t="str">
        <f t="shared" si="2106"/>
        <v>BK$17</v>
      </c>
      <c r="BL1510" s="199" t="str">
        <f t="shared" si="2106"/>
        <v>BL$17</v>
      </c>
      <c r="BM1510" s="199" t="str">
        <f t="shared" si="2106"/>
        <v>BM$17</v>
      </c>
      <c r="BN1510" s="199" t="str">
        <f t="shared" si="2106"/>
        <v>BN$17</v>
      </c>
      <c r="BO1510" s="199" t="str">
        <f t="shared" si="2106"/>
        <v>BO$17</v>
      </c>
      <c r="BP1510" s="199" t="str">
        <f t="shared" si="2106"/>
        <v>BP$17</v>
      </c>
      <c r="BQ1510" s="199" t="str">
        <f t="shared" si="2106"/>
        <v>BQ$17</v>
      </c>
      <c r="BR1510" s="199" t="str">
        <f t="shared" si="2106"/>
        <v>BR$17</v>
      </c>
      <c r="BS1510" s="199" t="str">
        <f t="shared" si="2106"/>
        <v>BS$17</v>
      </c>
      <c r="BT1510" s="199" t="str">
        <f t="shared" si="2106"/>
        <v>BT$17</v>
      </c>
      <c r="BU1510" s="199" t="str">
        <f t="shared" si="2106"/>
        <v>BU$17</v>
      </c>
      <c r="BV1510" s="199" t="str">
        <f t="shared" si="2106"/>
        <v>BV$17</v>
      </c>
      <c r="BW1510" s="199" t="str">
        <f t="shared" si="2106"/>
        <v>BW$17</v>
      </c>
      <c r="BX1510" s="199" t="str">
        <f t="shared" si="2106"/>
        <v>BX$17</v>
      </c>
      <c r="BY1510" s="199" t="str">
        <f t="shared" si="2106"/>
        <v>BY$17</v>
      </c>
      <c r="BZ1510" s="199" t="str">
        <f t="shared" si="2106"/>
        <v>BZ$17</v>
      </c>
      <c r="CA1510" s="199" t="str">
        <f t="shared" si="2106"/>
        <v>CA$17</v>
      </c>
      <c r="CB1510" s="199" t="str">
        <f t="shared" si="2106"/>
        <v>CB$17</v>
      </c>
      <c r="CC1510" s="199" t="str">
        <f t="shared" si="2106"/>
        <v>CC$17</v>
      </c>
      <c r="CD1510" s="199" t="str">
        <f t="shared" si="2106"/>
        <v>CD$17</v>
      </c>
      <c r="CE1510" s="199" t="str">
        <f t="shared" ref="CE1510:CL1510" si="2107">CE$21</f>
        <v>CE$17</v>
      </c>
      <c r="CF1510" s="199" t="str">
        <f t="shared" si="2107"/>
        <v>CF$17</v>
      </c>
      <c r="CG1510" s="199" t="str">
        <f t="shared" si="2107"/>
        <v>CG$17</v>
      </c>
      <c r="CH1510" s="199" t="str">
        <f t="shared" si="2107"/>
        <v>CH$17</v>
      </c>
      <c r="CI1510" s="199" t="str">
        <f t="shared" si="2107"/>
        <v>CI$17</v>
      </c>
      <c r="CJ1510" s="199" t="str">
        <f t="shared" si="2107"/>
        <v>CJ$17</v>
      </c>
      <c r="CK1510" s="199" t="str">
        <f t="shared" si="2107"/>
        <v>CK$17</v>
      </c>
      <c r="CL1510" s="199" t="str">
        <f t="shared" si="2107"/>
        <v>CL$17</v>
      </c>
      <c r="CN1510" s="201"/>
      <c r="CO1510" s="199" t="str">
        <f t="shared" ref="CO1510:DL1510" si="2108">CO$21</f>
        <v>CO$17</v>
      </c>
      <c r="CP1510" s="199" t="str">
        <f t="shared" si="2108"/>
        <v>CP$17</v>
      </c>
      <c r="CQ1510" s="199" t="str">
        <f t="shared" si="2108"/>
        <v>CQ$17</v>
      </c>
      <c r="CR1510" s="199" t="str">
        <f t="shared" si="2108"/>
        <v>CR$17</v>
      </c>
      <c r="CS1510" s="199" t="str">
        <f t="shared" si="2108"/>
        <v>CS$17</v>
      </c>
      <c r="CT1510" s="199" t="str">
        <f t="shared" si="2108"/>
        <v>CT$17</v>
      </c>
      <c r="CU1510" s="199" t="str">
        <f t="shared" si="2108"/>
        <v>CU$17</v>
      </c>
      <c r="CV1510" s="199" t="str">
        <f t="shared" si="2108"/>
        <v>CV$17</v>
      </c>
      <c r="CW1510" s="199" t="str">
        <f t="shared" si="2108"/>
        <v>CW$17</v>
      </c>
      <c r="CX1510" s="199" t="str">
        <f t="shared" si="2108"/>
        <v>CX$17</v>
      </c>
      <c r="CY1510" s="199" t="str">
        <f t="shared" si="2108"/>
        <v>CY$17</v>
      </c>
      <c r="CZ1510" s="199" t="str">
        <f t="shared" si="2108"/>
        <v>CZ$17</v>
      </c>
      <c r="DA1510" s="199" t="str">
        <f t="shared" si="2108"/>
        <v>DA$17</v>
      </c>
      <c r="DB1510" s="199" t="str">
        <f t="shared" si="2108"/>
        <v>DB$17</v>
      </c>
      <c r="DC1510" s="199" t="str">
        <f t="shared" si="2108"/>
        <v>DC$17</v>
      </c>
      <c r="DD1510" s="199" t="str">
        <f t="shared" si="2108"/>
        <v>DD$17</v>
      </c>
      <c r="DE1510" s="199" t="str">
        <f t="shared" si="2108"/>
        <v>DE$17</v>
      </c>
      <c r="DF1510" s="199" t="str">
        <f t="shared" si="2108"/>
        <v>DF$17</v>
      </c>
      <c r="DG1510" s="199" t="str">
        <f t="shared" si="2108"/>
        <v>DG$17</v>
      </c>
      <c r="DH1510" s="199" t="str">
        <f t="shared" si="2108"/>
        <v>DH$17</v>
      </c>
      <c r="DI1510" s="199" t="str">
        <f t="shared" si="2108"/>
        <v>DI$17</v>
      </c>
      <c r="DJ1510" s="199" t="str">
        <f t="shared" si="2108"/>
        <v>DJ$17</v>
      </c>
      <c r="DK1510" s="199" t="str">
        <f t="shared" si="2108"/>
        <v>DK$17</v>
      </c>
      <c r="DL1510" s="199" t="str">
        <f t="shared" si="2108"/>
        <v>DL$17</v>
      </c>
    </row>
    <row r="1511" spans="1:116" x14ac:dyDescent="0.4">
      <c r="A1511" s="174"/>
      <c r="E1511" s="8"/>
      <c r="G1511" s="175" t="s">
        <v>491</v>
      </c>
      <c r="H1511" s="200"/>
      <c r="I1511" s="201"/>
      <c r="J1511" s="201"/>
      <c r="K1511" s="202"/>
      <c r="L1511" s="202"/>
      <c r="M1511" s="202"/>
      <c r="N1511" s="202"/>
      <c r="O1511" s="202"/>
      <c r="P1511" s="202"/>
      <c r="R1511" s="202"/>
      <c r="S1511" s="190"/>
      <c r="T1511" s="190"/>
      <c r="U1511" s="190"/>
      <c r="V1511" s="190"/>
      <c r="W1511" s="190"/>
      <c r="X1511" s="190"/>
      <c r="Y1511" s="190"/>
      <c r="Z1511" s="190"/>
      <c r="AA1511" s="190"/>
      <c r="AB1511" s="190"/>
      <c r="AC1511" s="190"/>
      <c r="AD1511" s="190"/>
      <c r="AE1511" s="190"/>
      <c r="AF1511" s="190"/>
      <c r="AG1511" s="190"/>
      <c r="AH1511" s="190"/>
      <c r="AI1511" s="190"/>
      <c r="AJ1511" s="190"/>
      <c r="AK1511" s="190"/>
      <c r="AL1511" s="190"/>
      <c r="AM1511" s="190"/>
      <c r="AN1511" s="190"/>
      <c r="AO1511" s="190"/>
      <c r="AP1511" s="190"/>
      <c r="AQ1511" s="190"/>
      <c r="AR1511" s="190"/>
      <c r="AS1511" s="190"/>
      <c r="AT1511" s="190"/>
      <c r="AU1511" s="190"/>
      <c r="AV1511" s="190"/>
      <c r="AW1511" s="190"/>
      <c r="AX1511" s="190"/>
      <c r="AY1511" s="190"/>
      <c r="AZ1511" s="190"/>
      <c r="BA1511" s="190"/>
      <c r="BB1511" s="190"/>
      <c r="BC1511" s="190"/>
      <c r="BD1511" s="190"/>
      <c r="BE1511" s="190"/>
      <c r="BF1511" s="190"/>
      <c r="BG1511" s="190"/>
      <c r="BH1511" s="190"/>
      <c r="BI1511" s="190"/>
      <c r="BJ1511" s="190"/>
      <c r="BK1511" s="190"/>
      <c r="BL1511" s="190"/>
      <c r="BM1511" s="190"/>
      <c r="BN1511" s="190"/>
      <c r="BO1511" s="190"/>
      <c r="BP1511" s="190"/>
      <c r="BQ1511" s="190"/>
      <c r="BR1511" s="190"/>
      <c r="BS1511" s="190"/>
      <c r="BT1511" s="190"/>
      <c r="BU1511" s="190"/>
      <c r="BV1511" s="190"/>
      <c r="BW1511" s="190"/>
      <c r="BX1511" s="190"/>
      <c r="BY1511" s="190"/>
      <c r="BZ1511" s="190"/>
      <c r="CA1511" s="190"/>
      <c r="CB1511" s="190"/>
      <c r="CC1511" s="190"/>
      <c r="CD1511" s="190"/>
      <c r="CE1511" s="190"/>
      <c r="CF1511" s="190"/>
      <c r="CG1511" s="190"/>
      <c r="CH1511" s="190"/>
      <c r="CI1511" s="190"/>
      <c r="CJ1511" s="190"/>
      <c r="CK1511" s="190"/>
      <c r="CL1511" s="190"/>
      <c r="CN1511" s="201"/>
      <c r="CO1511" s="190"/>
      <c r="CP1511" s="190"/>
      <c r="CQ1511" s="190"/>
      <c r="CR1511" s="190"/>
      <c r="CS1511" s="190"/>
      <c r="CT1511" s="190"/>
      <c r="CU1511" s="190"/>
      <c r="CV1511" s="190"/>
      <c r="CW1511" s="190"/>
      <c r="CX1511" s="190"/>
      <c r="CY1511" s="190"/>
      <c r="CZ1511" s="190"/>
      <c r="DA1511" s="190"/>
      <c r="DB1511" s="190"/>
      <c r="DC1511" s="190"/>
      <c r="DD1511" s="190"/>
      <c r="DE1511" s="190"/>
      <c r="DF1511" s="190"/>
      <c r="DG1511" s="190"/>
      <c r="DH1511" s="190"/>
      <c r="DI1511" s="190"/>
      <c r="DJ1511" s="190"/>
      <c r="DK1511" s="190"/>
      <c r="DL1511" s="190"/>
    </row>
    <row r="1512" spans="1:116" x14ac:dyDescent="0.4">
      <c r="A1512" s="174"/>
      <c r="E1512" s="8"/>
      <c r="G1512" s="175" t="s">
        <v>505</v>
      </c>
      <c r="H1512" s="200"/>
      <c r="I1512" s="201"/>
      <c r="J1512" s="201"/>
      <c r="K1512" s="202"/>
      <c r="L1512" s="202"/>
      <c r="M1512" s="202"/>
      <c r="N1512" s="202"/>
      <c r="O1512" s="202"/>
      <c r="P1512" s="202"/>
      <c r="R1512" s="202"/>
      <c r="S1512" s="190"/>
      <c r="T1512" s="190"/>
      <c r="U1512" s="190"/>
      <c r="V1512" s="190"/>
      <c r="W1512" s="190"/>
      <c r="X1512" s="190"/>
      <c r="Y1512" s="190"/>
      <c r="Z1512" s="190"/>
      <c r="AA1512" s="190"/>
      <c r="AB1512" s="190"/>
      <c r="AC1512" s="190"/>
      <c r="AD1512" s="190"/>
      <c r="AE1512" s="190"/>
      <c r="AF1512" s="190"/>
      <c r="AG1512" s="190"/>
      <c r="AH1512" s="190"/>
      <c r="AI1512" s="190"/>
      <c r="AJ1512" s="190"/>
      <c r="AK1512" s="190"/>
      <c r="AL1512" s="190"/>
      <c r="AM1512" s="190"/>
      <c r="AN1512" s="190"/>
      <c r="AO1512" s="190"/>
      <c r="AP1512" s="190"/>
      <c r="AQ1512" s="190"/>
      <c r="AR1512" s="190"/>
      <c r="AS1512" s="190"/>
      <c r="AT1512" s="190"/>
      <c r="AU1512" s="190"/>
      <c r="AV1512" s="190"/>
      <c r="AW1512" s="190"/>
      <c r="AX1512" s="190"/>
      <c r="AY1512" s="190"/>
      <c r="AZ1512" s="190"/>
      <c r="BA1512" s="190"/>
      <c r="BB1512" s="190"/>
      <c r="BC1512" s="190"/>
      <c r="BD1512" s="190"/>
      <c r="BE1512" s="190"/>
      <c r="BF1512" s="190"/>
      <c r="BG1512" s="190"/>
      <c r="BH1512" s="190"/>
      <c r="BI1512" s="190"/>
      <c r="BJ1512" s="190"/>
      <c r="BK1512" s="190"/>
      <c r="BL1512" s="190"/>
      <c r="BM1512" s="190"/>
      <c r="BN1512" s="190"/>
      <c r="BO1512" s="190"/>
      <c r="BP1512" s="190"/>
      <c r="BQ1512" s="190"/>
      <c r="BR1512" s="190"/>
      <c r="BS1512" s="190"/>
      <c r="BT1512" s="190"/>
      <c r="BU1512" s="190"/>
      <c r="BV1512" s="190"/>
      <c r="BW1512" s="190"/>
      <c r="BX1512" s="190"/>
      <c r="BY1512" s="190"/>
      <c r="BZ1512" s="190"/>
      <c r="CA1512" s="190"/>
      <c r="CB1512" s="190"/>
      <c r="CC1512" s="190"/>
      <c r="CD1512" s="190"/>
      <c r="CE1512" s="190"/>
      <c r="CF1512" s="190"/>
      <c r="CG1512" s="190"/>
      <c r="CH1512" s="190"/>
      <c r="CI1512" s="190"/>
      <c r="CJ1512" s="190"/>
      <c r="CK1512" s="190"/>
      <c r="CL1512" s="190"/>
      <c r="CN1512" s="201"/>
      <c r="CO1512" s="190"/>
      <c r="CP1512" s="190"/>
      <c r="CQ1512" s="190"/>
      <c r="CR1512" s="190"/>
      <c r="CS1512" s="190"/>
      <c r="CT1512" s="190"/>
      <c r="CU1512" s="190"/>
      <c r="CV1512" s="190"/>
      <c r="CW1512" s="190"/>
      <c r="CX1512" s="190"/>
      <c r="CY1512" s="190"/>
      <c r="CZ1512" s="190"/>
      <c r="DA1512" s="190"/>
      <c r="DB1512" s="190"/>
      <c r="DC1512" s="190"/>
      <c r="DD1512" s="190"/>
      <c r="DE1512" s="190"/>
      <c r="DF1512" s="190"/>
      <c r="DG1512" s="190"/>
      <c r="DH1512" s="190"/>
      <c r="DI1512" s="190"/>
      <c r="DJ1512" s="190"/>
      <c r="DK1512" s="190"/>
      <c r="DL1512" s="190"/>
    </row>
    <row r="1513" spans="1:116" x14ac:dyDescent="0.4">
      <c r="A1513" s="174"/>
      <c r="E1513" s="8"/>
      <c r="G1513" s="175" t="s">
        <v>463</v>
      </c>
      <c r="H1513" s="200"/>
      <c r="I1513" s="201"/>
      <c r="J1513" s="201"/>
      <c r="K1513" s="202"/>
      <c r="L1513" s="202"/>
      <c r="M1513" s="202"/>
      <c r="N1513" s="202"/>
      <c r="O1513" s="202"/>
      <c r="P1513" s="202"/>
      <c r="R1513" s="202"/>
      <c r="S1513" s="190" t="str">
        <f t="shared" ref="S1513:AX1513" si="2109">S$22</f>
        <v>S$18</v>
      </c>
      <c r="T1513" s="190" t="str">
        <f t="shared" si="2109"/>
        <v>T$18</v>
      </c>
      <c r="U1513" s="190" t="str">
        <f t="shared" si="2109"/>
        <v>U$18</v>
      </c>
      <c r="V1513" s="190" t="str">
        <f t="shared" si="2109"/>
        <v>V$18</v>
      </c>
      <c r="W1513" s="190" t="str">
        <f t="shared" si="2109"/>
        <v>W$18</v>
      </c>
      <c r="X1513" s="190" t="str">
        <f t="shared" si="2109"/>
        <v>X$18</v>
      </c>
      <c r="Y1513" s="190" t="str">
        <f t="shared" si="2109"/>
        <v>Y$18</v>
      </c>
      <c r="Z1513" s="190" t="str">
        <f t="shared" si="2109"/>
        <v>Z$18</v>
      </c>
      <c r="AA1513" s="190" t="str">
        <f t="shared" si="2109"/>
        <v>AA$18</v>
      </c>
      <c r="AB1513" s="190" t="str">
        <f t="shared" si="2109"/>
        <v>AB$18</v>
      </c>
      <c r="AC1513" s="190" t="str">
        <f t="shared" si="2109"/>
        <v>AC$18</v>
      </c>
      <c r="AD1513" s="190" t="str">
        <f t="shared" si="2109"/>
        <v>AD$18</v>
      </c>
      <c r="AE1513" s="190" t="str">
        <f t="shared" si="2109"/>
        <v>AE$18</v>
      </c>
      <c r="AF1513" s="190" t="str">
        <f t="shared" si="2109"/>
        <v>AF$18</v>
      </c>
      <c r="AG1513" s="190" t="str">
        <f t="shared" si="2109"/>
        <v>AG$18</v>
      </c>
      <c r="AH1513" s="190" t="str">
        <f t="shared" si="2109"/>
        <v>AH$18</v>
      </c>
      <c r="AI1513" s="190" t="str">
        <f t="shared" si="2109"/>
        <v>AI$18</v>
      </c>
      <c r="AJ1513" s="190" t="str">
        <f t="shared" si="2109"/>
        <v>AJ$18</v>
      </c>
      <c r="AK1513" s="190" t="str">
        <f t="shared" si="2109"/>
        <v>AK$18</v>
      </c>
      <c r="AL1513" s="190" t="str">
        <f t="shared" si="2109"/>
        <v>AL$18</v>
      </c>
      <c r="AM1513" s="190" t="str">
        <f t="shared" si="2109"/>
        <v>AM$18</v>
      </c>
      <c r="AN1513" s="190" t="str">
        <f t="shared" si="2109"/>
        <v>AN$18</v>
      </c>
      <c r="AO1513" s="190" t="str">
        <f t="shared" si="2109"/>
        <v>AO$18</v>
      </c>
      <c r="AP1513" s="190" t="str">
        <f t="shared" si="2109"/>
        <v>AP$18</v>
      </c>
      <c r="AQ1513" s="190" t="str">
        <f t="shared" si="2109"/>
        <v>AQ$18</v>
      </c>
      <c r="AR1513" s="190" t="str">
        <f t="shared" si="2109"/>
        <v>AR$18</v>
      </c>
      <c r="AS1513" s="190" t="str">
        <f t="shared" si="2109"/>
        <v>AS$18</v>
      </c>
      <c r="AT1513" s="190" t="str">
        <f t="shared" si="2109"/>
        <v>AT$18</v>
      </c>
      <c r="AU1513" s="190" t="str">
        <f t="shared" si="2109"/>
        <v>AU$18</v>
      </c>
      <c r="AV1513" s="190" t="str">
        <f t="shared" si="2109"/>
        <v>AV$18</v>
      </c>
      <c r="AW1513" s="190" t="str">
        <f t="shared" si="2109"/>
        <v>AW$18</v>
      </c>
      <c r="AX1513" s="190" t="str">
        <f t="shared" si="2109"/>
        <v>AX$18</v>
      </c>
      <c r="AY1513" s="190" t="str">
        <f t="shared" ref="AY1513:CD1513" si="2110">AY$22</f>
        <v>AY$18</v>
      </c>
      <c r="AZ1513" s="190" t="str">
        <f t="shared" si="2110"/>
        <v>AZ$18</v>
      </c>
      <c r="BA1513" s="190" t="str">
        <f t="shared" si="2110"/>
        <v>BA$18</v>
      </c>
      <c r="BB1513" s="190" t="str">
        <f t="shared" si="2110"/>
        <v>BB$18</v>
      </c>
      <c r="BC1513" s="190" t="str">
        <f t="shared" si="2110"/>
        <v>BC$18</v>
      </c>
      <c r="BD1513" s="190" t="str">
        <f t="shared" si="2110"/>
        <v>BD$18</v>
      </c>
      <c r="BE1513" s="190" t="str">
        <f t="shared" si="2110"/>
        <v>BE$18</v>
      </c>
      <c r="BF1513" s="190" t="str">
        <f t="shared" si="2110"/>
        <v>BF$18</v>
      </c>
      <c r="BG1513" s="190" t="str">
        <f t="shared" si="2110"/>
        <v>BG$18</v>
      </c>
      <c r="BH1513" s="190" t="str">
        <f t="shared" si="2110"/>
        <v>BH$18</v>
      </c>
      <c r="BI1513" s="190" t="str">
        <f t="shared" si="2110"/>
        <v>BI$18</v>
      </c>
      <c r="BJ1513" s="190" t="str">
        <f t="shared" si="2110"/>
        <v>BJ$18</v>
      </c>
      <c r="BK1513" s="190" t="str">
        <f t="shared" si="2110"/>
        <v>BK$18</v>
      </c>
      <c r="BL1513" s="190" t="str">
        <f t="shared" si="2110"/>
        <v>BL$18</v>
      </c>
      <c r="BM1513" s="190" t="str">
        <f t="shared" si="2110"/>
        <v>BM$18</v>
      </c>
      <c r="BN1513" s="190" t="str">
        <f t="shared" si="2110"/>
        <v>BN$18</v>
      </c>
      <c r="BO1513" s="190" t="str">
        <f t="shared" si="2110"/>
        <v>BO$18</v>
      </c>
      <c r="BP1513" s="190" t="str">
        <f t="shared" si="2110"/>
        <v>BP$18</v>
      </c>
      <c r="BQ1513" s="190" t="str">
        <f t="shared" si="2110"/>
        <v>BQ$18</v>
      </c>
      <c r="BR1513" s="190" t="str">
        <f t="shared" si="2110"/>
        <v>BR$18</v>
      </c>
      <c r="BS1513" s="190" t="str">
        <f t="shared" si="2110"/>
        <v>BS$18</v>
      </c>
      <c r="BT1513" s="190" t="str">
        <f t="shared" si="2110"/>
        <v>BT$18</v>
      </c>
      <c r="BU1513" s="190" t="str">
        <f t="shared" si="2110"/>
        <v>BU$18</v>
      </c>
      <c r="BV1513" s="190" t="str">
        <f t="shared" si="2110"/>
        <v>BV$18</v>
      </c>
      <c r="BW1513" s="190" t="str">
        <f t="shared" si="2110"/>
        <v>BW$18</v>
      </c>
      <c r="BX1513" s="190" t="str">
        <f t="shared" si="2110"/>
        <v>BX$18</v>
      </c>
      <c r="BY1513" s="190" t="str">
        <f t="shared" si="2110"/>
        <v>BY$18</v>
      </c>
      <c r="BZ1513" s="190" t="str">
        <f t="shared" si="2110"/>
        <v>BZ$18</v>
      </c>
      <c r="CA1513" s="190" t="str">
        <f t="shared" si="2110"/>
        <v>CA$18</v>
      </c>
      <c r="CB1513" s="190" t="str">
        <f t="shared" si="2110"/>
        <v>CB$18</v>
      </c>
      <c r="CC1513" s="190" t="str">
        <f t="shared" si="2110"/>
        <v>CC$18</v>
      </c>
      <c r="CD1513" s="190" t="str">
        <f t="shared" si="2110"/>
        <v>CD$18</v>
      </c>
      <c r="CE1513" s="190" t="str">
        <f t="shared" ref="CE1513:CL1513" si="2111">CE$22</f>
        <v>CE$18</v>
      </c>
      <c r="CF1513" s="190" t="str">
        <f t="shared" si="2111"/>
        <v>CF$18</v>
      </c>
      <c r="CG1513" s="190" t="str">
        <f t="shared" si="2111"/>
        <v>CG$18</v>
      </c>
      <c r="CH1513" s="190" t="str">
        <f t="shared" si="2111"/>
        <v>CH$18</v>
      </c>
      <c r="CI1513" s="190" t="str">
        <f t="shared" si="2111"/>
        <v>CI$18</v>
      </c>
      <c r="CJ1513" s="190" t="str">
        <f t="shared" si="2111"/>
        <v>CJ$18</v>
      </c>
      <c r="CK1513" s="190" t="str">
        <f t="shared" si="2111"/>
        <v>CK$18</v>
      </c>
      <c r="CL1513" s="190" t="str">
        <f t="shared" si="2111"/>
        <v>CL$18</v>
      </c>
      <c r="CN1513" s="201"/>
      <c r="CO1513" s="190" t="str">
        <f t="shared" ref="CO1513:DL1513" si="2112">CO$22</f>
        <v>CO$18</v>
      </c>
      <c r="CP1513" s="190" t="str">
        <f t="shared" si="2112"/>
        <v>CP$18</v>
      </c>
      <c r="CQ1513" s="190" t="str">
        <f t="shared" si="2112"/>
        <v>CQ$18</v>
      </c>
      <c r="CR1513" s="190" t="str">
        <f t="shared" si="2112"/>
        <v>CR$18</v>
      </c>
      <c r="CS1513" s="190" t="str">
        <f t="shared" si="2112"/>
        <v>CS$18</v>
      </c>
      <c r="CT1513" s="190" t="str">
        <f t="shared" si="2112"/>
        <v>CT$18</v>
      </c>
      <c r="CU1513" s="190" t="str">
        <f t="shared" si="2112"/>
        <v>CU$18</v>
      </c>
      <c r="CV1513" s="190" t="str">
        <f t="shared" si="2112"/>
        <v>CV$18</v>
      </c>
      <c r="CW1513" s="190" t="str">
        <f t="shared" si="2112"/>
        <v>CW$18</v>
      </c>
      <c r="CX1513" s="190" t="str">
        <f t="shared" si="2112"/>
        <v>CX$18</v>
      </c>
      <c r="CY1513" s="190" t="str">
        <f t="shared" si="2112"/>
        <v>CY$18</v>
      </c>
      <c r="CZ1513" s="190" t="str">
        <f t="shared" si="2112"/>
        <v>CZ$18</v>
      </c>
      <c r="DA1513" s="190" t="str">
        <f t="shared" si="2112"/>
        <v>DA$18</v>
      </c>
      <c r="DB1513" s="190" t="str">
        <f t="shared" si="2112"/>
        <v>DB$18</v>
      </c>
      <c r="DC1513" s="190" t="str">
        <f t="shared" si="2112"/>
        <v>DC$18</v>
      </c>
      <c r="DD1513" s="190" t="str">
        <f t="shared" si="2112"/>
        <v>DD$18</v>
      </c>
      <c r="DE1513" s="190" t="str">
        <f t="shared" si="2112"/>
        <v>DE$18</v>
      </c>
      <c r="DF1513" s="190" t="str">
        <f t="shared" si="2112"/>
        <v>DF$18</v>
      </c>
      <c r="DG1513" s="190" t="str">
        <f t="shared" si="2112"/>
        <v>DG$18</v>
      </c>
      <c r="DH1513" s="190" t="str">
        <f t="shared" si="2112"/>
        <v>DH$18</v>
      </c>
      <c r="DI1513" s="190" t="str">
        <f t="shared" si="2112"/>
        <v>DI$18</v>
      </c>
      <c r="DJ1513" s="190" t="str">
        <f t="shared" si="2112"/>
        <v>DJ$18</v>
      </c>
      <c r="DK1513" s="190" t="str">
        <f t="shared" si="2112"/>
        <v>DK$18</v>
      </c>
      <c r="DL1513" s="190" t="str">
        <f t="shared" si="2112"/>
        <v>DL$18</v>
      </c>
    </row>
    <row r="1514" spans="1:116" x14ac:dyDescent="0.4">
      <c r="A1514" s="174"/>
      <c r="E1514" s="8"/>
      <c r="G1514" s="175" t="s">
        <v>464</v>
      </c>
      <c r="H1514" s="200"/>
      <c r="I1514" s="201"/>
      <c r="J1514" s="201"/>
      <c r="K1514" s="202"/>
      <c r="L1514" s="202"/>
      <c r="M1514" s="202"/>
      <c r="N1514" s="202"/>
      <c r="O1514" s="202"/>
      <c r="P1514" s="202"/>
      <c r="R1514" s="202"/>
      <c r="S1514" s="190" t="str">
        <f t="shared" ref="S1514:AX1514" si="2113">S$23</f>
        <v>S$19</v>
      </c>
      <c r="T1514" s="190" t="str">
        <f t="shared" si="2113"/>
        <v>T$19</v>
      </c>
      <c r="U1514" s="190" t="str">
        <f t="shared" si="2113"/>
        <v>U$19</v>
      </c>
      <c r="V1514" s="190" t="str">
        <f t="shared" si="2113"/>
        <v>V$19</v>
      </c>
      <c r="W1514" s="190" t="str">
        <f t="shared" si="2113"/>
        <v>W$19</v>
      </c>
      <c r="X1514" s="190" t="str">
        <f t="shared" si="2113"/>
        <v>X$19</v>
      </c>
      <c r="Y1514" s="190" t="str">
        <f t="shared" si="2113"/>
        <v>Y$19</v>
      </c>
      <c r="Z1514" s="190" t="str">
        <f t="shared" si="2113"/>
        <v>Z$19</v>
      </c>
      <c r="AA1514" s="190" t="str">
        <f t="shared" si="2113"/>
        <v>AA$19</v>
      </c>
      <c r="AB1514" s="190" t="str">
        <f t="shared" si="2113"/>
        <v>AB$19</v>
      </c>
      <c r="AC1514" s="190" t="str">
        <f t="shared" si="2113"/>
        <v>AC$19</v>
      </c>
      <c r="AD1514" s="190" t="str">
        <f t="shared" si="2113"/>
        <v>AD$19</v>
      </c>
      <c r="AE1514" s="190" t="str">
        <f t="shared" si="2113"/>
        <v>AE$19</v>
      </c>
      <c r="AF1514" s="190" t="str">
        <f t="shared" si="2113"/>
        <v>AF$19</v>
      </c>
      <c r="AG1514" s="190" t="str">
        <f t="shared" si="2113"/>
        <v>AG$19</v>
      </c>
      <c r="AH1514" s="190" t="str">
        <f t="shared" si="2113"/>
        <v>AH$19</v>
      </c>
      <c r="AI1514" s="190" t="str">
        <f t="shared" si="2113"/>
        <v>AI$19</v>
      </c>
      <c r="AJ1514" s="190" t="str">
        <f t="shared" si="2113"/>
        <v>AJ$19</v>
      </c>
      <c r="AK1514" s="190" t="str">
        <f t="shared" si="2113"/>
        <v>AK$19</v>
      </c>
      <c r="AL1514" s="190" t="str">
        <f t="shared" si="2113"/>
        <v>AL$19</v>
      </c>
      <c r="AM1514" s="190" t="str">
        <f t="shared" si="2113"/>
        <v>AM$19</v>
      </c>
      <c r="AN1514" s="190" t="str">
        <f t="shared" si="2113"/>
        <v>AN$19</v>
      </c>
      <c r="AO1514" s="190" t="str">
        <f t="shared" si="2113"/>
        <v>AO$19</v>
      </c>
      <c r="AP1514" s="190" t="str">
        <f t="shared" si="2113"/>
        <v>AP$19</v>
      </c>
      <c r="AQ1514" s="190" t="str">
        <f t="shared" si="2113"/>
        <v>AQ$19</v>
      </c>
      <c r="AR1514" s="190" t="str">
        <f t="shared" si="2113"/>
        <v>AR$19</v>
      </c>
      <c r="AS1514" s="190" t="str">
        <f t="shared" si="2113"/>
        <v>AS$19</v>
      </c>
      <c r="AT1514" s="190" t="str">
        <f t="shared" si="2113"/>
        <v>AT$19</v>
      </c>
      <c r="AU1514" s="190" t="str">
        <f t="shared" si="2113"/>
        <v>AU$19</v>
      </c>
      <c r="AV1514" s="190" t="str">
        <f t="shared" si="2113"/>
        <v>AV$19</v>
      </c>
      <c r="AW1514" s="190" t="str">
        <f t="shared" si="2113"/>
        <v>AW$19</v>
      </c>
      <c r="AX1514" s="190" t="str">
        <f t="shared" si="2113"/>
        <v>AX$19</v>
      </c>
      <c r="AY1514" s="190" t="str">
        <f t="shared" ref="AY1514:CD1514" si="2114">AY$23</f>
        <v>AY$19</v>
      </c>
      <c r="AZ1514" s="190" t="str">
        <f t="shared" si="2114"/>
        <v>AZ$19</v>
      </c>
      <c r="BA1514" s="190" t="str">
        <f t="shared" si="2114"/>
        <v>BA$19</v>
      </c>
      <c r="BB1514" s="190" t="str">
        <f t="shared" si="2114"/>
        <v>BB$19</v>
      </c>
      <c r="BC1514" s="190" t="str">
        <f t="shared" si="2114"/>
        <v>BC$19</v>
      </c>
      <c r="BD1514" s="190" t="str">
        <f t="shared" si="2114"/>
        <v>BD$19</v>
      </c>
      <c r="BE1514" s="190" t="str">
        <f t="shared" si="2114"/>
        <v>BE$19</v>
      </c>
      <c r="BF1514" s="190" t="str">
        <f t="shared" si="2114"/>
        <v>BF$19</v>
      </c>
      <c r="BG1514" s="190" t="str">
        <f t="shared" si="2114"/>
        <v>BG$19</v>
      </c>
      <c r="BH1514" s="190" t="str">
        <f t="shared" si="2114"/>
        <v>BH$19</v>
      </c>
      <c r="BI1514" s="190" t="str">
        <f t="shared" si="2114"/>
        <v>BI$19</v>
      </c>
      <c r="BJ1514" s="190" t="str">
        <f t="shared" si="2114"/>
        <v>BJ$19</v>
      </c>
      <c r="BK1514" s="190" t="str">
        <f t="shared" si="2114"/>
        <v>BK$19</v>
      </c>
      <c r="BL1514" s="190" t="str">
        <f t="shared" si="2114"/>
        <v>BL$19</v>
      </c>
      <c r="BM1514" s="190" t="str">
        <f t="shared" si="2114"/>
        <v>BM$19</v>
      </c>
      <c r="BN1514" s="190" t="str">
        <f t="shared" si="2114"/>
        <v>BN$19</v>
      </c>
      <c r="BO1514" s="190" t="str">
        <f t="shared" si="2114"/>
        <v>BO$19</v>
      </c>
      <c r="BP1514" s="190" t="str">
        <f t="shared" si="2114"/>
        <v>BP$19</v>
      </c>
      <c r="BQ1514" s="190" t="str">
        <f t="shared" si="2114"/>
        <v>BQ$19</v>
      </c>
      <c r="BR1514" s="190" t="str">
        <f t="shared" si="2114"/>
        <v>BR$19</v>
      </c>
      <c r="BS1514" s="190" t="str">
        <f t="shared" si="2114"/>
        <v>BS$19</v>
      </c>
      <c r="BT1514" s="190" t="str">
        <f t="shared" si="2114"/>
        <v>BT$19</v>
      </c>
      <c r="BU1514" s="190" t="str">
        <f t="shared" si="2114"/>
        <v>BU$19</v>
      </c>
      <c r="BV1514" s="190" t="str">
        <f t="shared" si="2114"/>
        <v>BV$19</v>
      </c>
      <c r="BW1514" s="190" t="str">
        <f t="shared" si="2114"/>
        <v>BW$19</v>
      </c>
      <c r="BX1514" s="190" t="str">
        <f t="shared" si="2114"/>
        <v>BX$19</v>
      </c>
      <c r="BY1514" s="190" t="str">
        <f t="shared" si="2114"/>
        <v>BY$19</v>
      </c>
      <c r="BZ1514" s="190" t="str">
        <f t="shared" si="2114"/>
        <v>BZ$19</v>
      </c>
      <c r="CA1514" s="190" t="str">
        <f t="shared" si="2114"/>
        <v>CA$19</v>
      </c>
      <c r="CB1514" s="190" t="str">
        <f t="shared" si="2114"/>
        <v>CB$19</v>
      </c>
      <c r="CC1514" s="190" t="str">
        <f t="shared" si="2114"/>
        <v>CC$19</v>
      </c>
      <c r="CD1514" s="190" t="str">
        <f t="shared" si="2114"/>
        <v>CD$19</v>
      </c>
      <c r="CE1514" s="190" t="str">
        <f t="shared" ref="CE1514:CL1514" si="2115">CE$23</f>
        <v>CE$19</v>
      </c>
      <c r="CF1514" s="190" t="str">
        <f t="shared" si="2115"/>
        <v>CF$19</v>
      </c>
      <c r="CG1514" s="190" t="str">
        <f t="shared" si="2115"/>
        <v>CG$19</v>
      </c>
      <c r="CH1514" s="190" t="str">
        <f t="shared" si="2115"/>
        <v>CH$19</v>
      </c>
      <c r="CI1514" s="190" t="str">
        <f t="shared" si="2115"/>
        <v>CI$19</v>
      </c>
      <c r="CJ1514" s="190" t="str">
        <f t="shared" si="2115"/>
        <v>CJ$19</v>
      </c>
      <c r="CK1514" s="190" t="str">
        <f t="shared" si="2115"/>
        <v>CK$19</v>
      </c>
      <c r="CL1514" s="190" t="str">
        <f t="shared" si="2115"/>
        <v>CL$19</v>
      </c>
      <c r="CN1514" s="201"/>
      <c r="CO1514" s="190" t="str">
        <f t="shared" ref="CO1514:DL1514" si="2116">CO$23</f>
        <v>CO$19</v>
      </c>
      <c r="CP1514" s="190" t="str">
        <f t="shared" si="2116"/>
        <v>CP$19</v>
      </c>
      <c r="CQ1514" s="190" t="str">
        <f t="shared" si="2116"/>
        <v>CQ$19</v>
      </c>
      <c r="CR1514" s="190" t="str">
        <f t="shared" si="2116"/>
        <v>CR$19</v>
      </c>
      <c r="CS1514" s="190" t="str">
        <f t="shared" si="2116"/>
        <v>CS$19</v>
      </c>
      <c r="CT1514" s="190" t="str">
        <f t="shared" si="2116"/>
        <v>CT$19</v>
      </c>
      <c r="CU1514" s="190" t="str">
        <f t="shared" si="2116"/>
        <v>CU$19</v>
      </c>
      <c r="CV1514" s="190" t="str">
        <f t="shared" si="2116"/>
        <v>CV$19</v>
      </c>
      <c r="CW1514" s="190" t="str">
        <f t="shared" si="2116"/>
        <v>CW$19</v>
      </c>
      <c r="CX1514" s="190" t="str">
        <f t="shared" si="2116"/>
        <v>CX$19</v>
      </c>
      <c r="CY1514" s="190" t="str">
        <f t="shared" si="2116"/>
        <v>CY$19</v>
      </c>
      <c r="CZ1514" s="190" t="str">
        <f t="shared" si="2116"/>
        <v>CZ$19</v>
      </c>
      <c r="DA1514" s="190" t="str">
        <f t="shared" si="2116"/>
        <v>DA$19</v>
      </c>
      <c r="DB1514" s="190" t="str">
        <f t="shared" si="2116"/>
        <v>DB$19</v>
      </c>
      <c r="DC1514" s="190" t="str">
        <f t="shared" si="2116"/>
        <v>DC$19</v>
      </c>
      <c r="DD1514" s="190" t="str">
        <f t="shared" si="2116"/>
        <v>DD$19</v>
      </c>
      <c r="DE1514" s="190" t="str">
        <f t="shared" si="2116"/>
        <v>DE$19</v>
      </c>
      <c r="DF1514" s="190" t="str">
        <f t="shared" si="2116"/>
        <v>DF$19</v>
      </c>
      <c r="DG1514" s="190" t="str">
        <f t="shared" si="2116"/>
        <v>DG$19</v>
      </c>
      <c r="DH1514" s="190" t="str">
        <f t="shared" si="2116"/>
        <v>DH$19</v>
      </c>
      <c r="DI1514" s="190" t="str">
        <f t="shared" si="2116"/>
        <v>DI$19</v>
      </c>
      <c r="DJ1514" s="190" t="str">
        <f t="shared" si="2116"/>
        <v>DJ$19</v>
      </c>
      <c r="DK1514" s="190" t="str">
        <f t="shared" si="2116"/>
        <v>DK$19</v>
      </c>
      <c r="DL1514" s="190" t="str">
        <f t="shared" si="2116"/>
        <v>DL$19</v>
      </c>
    </row>
    <row r="1515" spans="1:116" x14ac:dyDescent="0.4">
      <c r="A1515" s="31" t="s">
        <v>218</v>
      </c>
      <c r="B1515" s="31" t="s">
        <v>243</v>
      </c>
      <c r="C1515" s="31"/>
      <c r="D1515" t="s">
        <v>529</v>
      </c>
      <c r="E1515" s="8" t="str">
        <f t="shared" ref="E1515:E1524" si="2117">ROW()&amp;" "&amp;D1515</f>
        <v>1515 FCCA-F</v>
      </c>
      <c r="F1515" t="s">
        <v>530</v>
      </c>
      <c r="G1515" s="70" t="s">
        <v>531</v>
      </c>
      <c r="H1515" s="48"/>
      <c r="I1515" s="304"/>
      <c r="J1515" s="304"/>
      <c r="K1515" s="48"/>
      <c r="L1515" s="48"/>
      <c r="M1515" s="48"/>
      <c r="N1515" s="48"/>
      <c r="O1515" s="48"/>
      <c r="P1515" s="48"/>
      <c r="R1515" s="70"/>
      <c r="S1515" s="305"/>
      <c r="T1515" s="305"/>
      <c r="U1515" s="305"/>
      <c r="V1515" s="305"/>
      <c r="W1515" s="305"/>
      <c r="X1515" s="305"/>
      <c r="Y1515" s="305"/>
      <c r="Z1515" s="305"/>
      <c r="AA1515" s="305"/>
      <c r="AB1515" s="305"/>
      <c r="AC1515" s="305"/>
      <c r="AD1515" s="305"/>
      <c r="AE1515" s="305"/>
      <c r="AF1515" s="305"/>
      <c r="AG1515" s="305"/>
      <c r="AH1515" s="305"/>
      <c r="AI1515" s="305"/>
      <c r="AJ1515" s="305"/>
      <c r="AK1515" s="305"/>
      <c r="AL1515" s="305"/>
      <c r="AM1515" s="305"/>
      <c r="AN1515" s="305"/>
      <c r="AO1515" s="305"/>
      <c r="AP1515" s="305"/>
      <c r="AQ1515" s="305"/>
      <c r="AR1515" s="305"/>
      <c r="AS1515" s="305"/>
      <c r="AT1515" s="305"/>
      <c r="AU1515" s="305"/>
      <c r="AV1515" s="305"/>
      <c r="AW1515" s="305"/>
      <c r="AX1515" s="305"/>
      <c r="AY1515" s="305"/>
      <c r="AZ1515" s="305"/>
      <c r="BA1515" s="305"/>
      <c r="BB1515" s="305"/>
      <c r="BC1515" s="305"/>
      <c r="BD1515" s="305"/>
      <c r="BE1515" s="305"/>
      <c r="BF1515" s="305"/>
      <c r="BG1515" s="305"/>
      <c r="BH1515" s="305"/>
      <c r="BI1515" s="305"/>
      <c r="BJ1515" s="305"/>
      <c r="BK1515" s="305"/>
      <c r="BL1515" s="305"/>
      <c r="BM1515" s="305"/>
      <c r="BN1515" s="305"/>
      <c r="BO1515" s="305"/>
      <c r="BP1515" s="305"/>
      <c r="BQ1515" s="305"/>
      <c r="BR1515" s="305"/>
      <c r="BS1515" s="305"/>
      <c r="BT1515" s="305"/>
      <c r="BU1515" s="305"/>
      <c r="BV1515" s="305"/>
      <c r="BW1515" s="305"/>
      <c r="BX1515" s="305"/>
      <c r="BY1515" s="305"/>
      <c r="BZ1515" s="305"/>
      <c r="CA1515" s="305"/>
      <c r="CB1515" s="305"/>
      <c r="CC1515" s="305"/>
      <c r="CD1515" s="305"/>
      <c r="CE1515" s="305"/>
      <c r="CF1515" s="305"/>
      <c r="CG1515" s="305"/>
      <c r="CH1515" s="305"/>
      <c r="CI1515" s="305"/>
      <c r="CJ1515" s="305"/>
      <c r="CK1515" s="305"/>
      <c r="CL1515" s="305"/>
      <c r="CN1515" s="304"/>
      <c r="CO1515" s="305"/>
      <c r="CP1515" s="305"/>
      <c r="CQ1515" s="305"/>
      <c r="CR1515" s="305"/>
      <c r="CS1515" s="305"/>
      <c r="CT1515" s="305"/>
      <c r="CU1515" s="305"/>
      <c r="CV1515" s="305"/>
      <c r="CW1515" s="305"/>
      <c r="CX1515" s="305"/>
      <c r="CY1515" s="305"/>
      <c r="CZ1515" s="305"/>
      <c r="DA1515" s="305"/>
      <c r="DB1515" s="305"/>
      <c r="DC1515" s="305"/>
      <c r="DD1515" s="305"/>
      <c r="DE1515" s="305"/>
      <c r="DF1515" s="305"/>
      <c r="DG1515" s="305"/>
      <c r="DH1515" s="305"/>
      <c r="DI1515" s="305"/>
      <c r="DJ1515" s="305"/>
      <c r="DK1515" s="305"/>
      <c r="DL1515" s="305"/>
    </row>
    <row r="1516" spans="1:116" x14ac:dyDescent="0.4">
      <c r="B1516" t="str">
        <f>E1516</f>
        <v>1516 FCCA-F</v>
      </c>
      <c r="C1516" t="s">
        <v>224</v>
      </c>
      <c r="D1516" t="s">
        <v>529</v>
      </c>
      <c r="E1516" s="8" t="str">
        <f t="shared" si="2117"/>
        <v>1516 FCCA-F</v>
      </c>
      <c r="G1516" s="125" t="str">
        <f>"Current asset - "&amp;(SUBSTITUTE(G1515,":",""))</f>
        <v>Current asset - Fixed constant current asset</v>
      </c>
      <c r="J1516" s="74">
        <v>1000</v>
      </c>
      <c r="K1516" s="53">
        <f>SUMIF($4:$4,K$2,1516:1516)</f>
        <v>1000</v>
      </c>
      <c r="L1516" s="53">
        <f>SUMIF($4:$4,L$2,1516:1516)</f>
        <v>1000</v>
      </c>
      <c r="M1516" s="53">
        <f t="shared" ref="M1516:Q1516" si="2118">SUMIF($4:$4,M$2,1516:1516)</f>
        <v>1000</v>
      </c>
      <c r="N1516" s="53">
        <f t="shared" si="2118"/>
        <v>1000</v>
      </c>
      <c r="O1516" s="53">
        <f t="shared" si="2118"/>
        <v>1000</v>
      </c>
      <c r="P1516" s="53">
        <f t="shared" si="2118"/>
        <v>1000</v>
      </c>
      <c r="R1516" s="24">
        <f>$J1516</f>
        <v>1000</v>
      </c>
      <c r="S1516" s="80">
        <f>R1516</f>
        <v>1000</v>
      </c>
      <c r="T1516" s="80">
        <f t="shared" ref="T1516:CE1516" si="2119">S1516</f>
        <v>1000</v>
      </c>
      <c r="U1516" s="80">
        <f t="shared" si="2119"/>
        <v>1000</v>
      </c>
      <c r="V1516" s="80">
        <f t="shared" si="2119"/>
        <v>1000</v>
      </c>
      <c r="W1516" s="80">
        <f t="shared" si="2119"/>
        <v>1000</v>
      </c>
      <c r="X1516" s="80">
        <f t="shared" si="2119"/>
        <v>1000</v>
      </c>
      <c r="Y1516" s="80">
        <f t="shared" si="2119"/>
        <v>1000</v>
      </c>
      <c r="Z1516" s="80">
        <f t="shared" si="2119"/>
        <v>1000</v>
      </c>
      <c r="AA1516" s="80">
        <f t="shared" si="2119"/>
        <v>1000</v>
      </c>
      <c r="AB1516" s="80">
        <f t="shared" si="2119"/>
        <v>1000</v>
      </c>
      <c r="AC1516" s="80">
        <f t="shared" si="2119"/>
        <v>1000</v>
      </c>
      <c r="AD1516" s="80">
        <f t="shared" si="2119"/>
        <v>1000</v>
      </c>
      <c r="AE1516" s="80">
        <f t="shared" si="2119"/>
        <v>1000</v>
      </c>
      <c r="AF1516" s="80">
        <f t="shared" si="2119"/>
        <v>1000</v>
      </c>
      <c r="AG1516" s="80">
        <f t="shared" si="2119"/>
        <v>1000</v>
      </c>
      <c r="AH1516" s="80">
        <f t="shared" si="2119"/>
        <v>1000</v>
      </c>
      <c r="AI1516" s="80">
        <f t="shared" si="2119"/>
        <v>1000</v>
      </c>
      <c r="AJ1516" s="80">
        <f t="shared" si="2119"/>
        <v>1000</v>
      </c>
      <c r="AK1516" s="80">
        <f t="shared" si="2119"/>
        <v>1000</v>
      </c>
      <c r="AL1516" s="80">
        <f t="shared" si="2119"/>
        <v>1000</v>
      </c>
      <c r="AM1516" s="80">
        <f t="shared" si="2119"/>
        <v>1000</v>
      </c>
      <c r="AN1516" s="80">
        <f t="shared" si="2119"/>
        <v>1000</v>
      </c>
      <c r="AO1516" s="80">
        <f t="shared" si="2119"/>
        <v>1000</v>
      </c>
      <c r="AP1516" s="80">
        <f t="shared" si="2119"/>
        <v>1000</v>
      </c>
      <c r="AQ1516" s="80">
        <f t="shared" si="2119"/>
        <v>1000</v>
      </c>
      <c r="AR1516" s="80">
        <f t="shared" si="2119"/>
        <v>1000</v>
      </c>
      <c r="AS1516" s="80">
        <f t="shared" si="2119"/>
        <v>1000</v>
      </c>
      <c r="AT1516" s="80">
        <f t="shared" si="2119"/>
        <v>1000</v>
      </c>
      <c r="AU1516" s="80">
        <f t="shared" si="2119"/>
        <v>1000</v>
      </c>
      <c r="AV1516" s="80">
        <f t="shared" si="2119"/>
        <v>1000</v>
      </c>
      <c r="AW1516" s="80">
        <f t="shared" si="2119"/>
        <v>1000</v>
      </c>
      <c r="AX1516" s="80">
        <f t="shared" si="2119"/>
        <v>1000</v>
      </c>
      <c r="AY1516" s="80">
        <f t="shared" si="2119"/>
        <v>1000</v>
      </c>
      <c r="AZ1516" s="80">
        <f t="shared" si="2119"/>
        <v>1000</v>
      </c>
      <c r="BA1516" s="80">
        <f t="shared" si="2119"/>
        <v>1000</v>
      </c>
      <c r="BB1516" s="80">
        <f t="shared" si="2119"/>
        <v>1000</v>
      </c>
      <c r="BC1516" s="80">
        <f t="shared" si="2119"/>
        <v>1000</v>
      </c>
      <c r="BD1516" s="80">
        <f t="shared" si="2119"/>
        <v>1000</v>
      </c>
      <c r="BE1516" s="80">
        <f t="shared" si="2119"/>
        <v>1000</v>
      </c>
      <c r="BF1516" s="80">
        <f t="shared" si="2119"/>
        <v>1000</v>
      </c>
      <c r="BG1516" s="80">
        <f t="shared" si="2119"/>
        <v>1000</v>
      </c>
      <c r="BH1516" s="80">
        <f t="shared" si="2119"/>
        <v>1000</v>
      </c>
      <c r="BI1516" s="80">
        <f t="shared" si="2119"/>
        <v>1000</v>
      </c>
      <c r="BJ1516" s="80">
        <f t="shared" si="2119"/>
        <v>1000</v>
      </c>
      <c r="BK1516" s="80">
        <f t="shared" si="2119"/>
        <v>1000</v>
      </c>
      <c r="BL1516" s="80">
        <f t="shared" si="2119"/>
        <v>1000</v>
      </c>
      <c r="BM1516" s="80">
        <f t="shared" si="2119"/>
        <v>1000</v>
      </c>
      <c r="BN1516" s="80">
        <f t="shared" si="2119"/>
        <v>1000</v>
      </c>
      <c r="BO1516" s="80">
        <f t="shared" si="2119"/>
        <v>1000</v>
      </c>
      <c r="BP1516" s="80">
        <f t="shared" si="2119"/>
        <v>1000</v>
      </c>
      <c r="BQ1516" s="80">
        <f t="shared" si="2119"/>
        <v>1000</v>
      </c>
      <c r="BR1516" s="80">
        <f t="shared" si="2119"/>
        <v>1000</v>
      </c>
      <c r="BS1516" s="80">
        <f t="shared" si="2119"/>
        <v>1000</v>
      </c>
      <c r="BT1516" s="80">
        <f t="shared" si="2119"/>
        <v>1000</v>
      </c>
      <c r="BU1516" s="80">
        <f t="shared" si="2119"/>
        <v>1000</v>
      </c>
      <c r="BV1516" s="80">
        <f t="shared" si="2119"/>
        <v>1000</v>
      </c>
      <c r="BW1516" s="80">
        <f t="shared" si="2119"/>
        <v>1000</v>
      </c>
      <c r="BX1516" s="80">
        <f t="shared" si="2119"/>
        <v>1000</v>
      </c>
      <c r="BY1516" s="80">
        <f t="shared" si="2119"/>
        <v>1000</v>
      </c>
      <c r="BZ1516" s="80">
        <f t="shared" si="2119"/>
        <v>1000</v>
      </c>
      <c r="CA1516" s="80">
        <f t="shared" si="2119"/>
        <v>1000</v>
      </c>
      <c r="CB1516" s="80">
        <f t="shared" si="2119"/>
        <v>1000</v>
      </c>
      <c r="CC1516" s="80">
        <f t="shared" si="2119"/>
        <v>1000</v>
      </c>
      <c r="CD1516" s="80">
        <f t="shared" si="2119"/>
        <v>1000</v>
      </c>
      <c r="CE1516" s="80">
        <f t="shared" si="2119"/>
        <v>1000</v>
      </c>
      <c r="CF1516" s="80">
        <f t="shared" ref="CF1516:CL1516" si="2120">CE1516</f>
        <v>1000</v>
      </c>
      <c r="CG1516" s="80">
        <f t="shared" si="2120"/>
        <v>1000</v>
      </c>
      <c r="CH1516" s="80">
        <f t="shared" si="2120"/>
        <v>1000</v>
      </c>
      <c r="CI1516" s="80">
        <f t="shared" si="2120"/>
        <v>1000</v>
      </c>
      <c r="CJ1516" s="80">
        <f t="shared" si="2120"/>
        <v>1000</v>
      </c>
      <c r="CK1516" s="80">
        <f t="shared" si="2120"/>
        <v>1000</v>
      </c>
      <c r="CL1516" s="80">
        <f t="shared" si="2120"/>
        <v>1000</v>
      </c>
      <c r="CN1516" s="74">
        <f>J1516</f>
        <v>1000</v>
      </c>
      <c r="CO1516" s="80">
        <f t="shared" ref="CO1516" si="2121">CN1516</f>
        <v>1000</v>
      </c>
      <c r="CP1516" s="80">
        <f t="shared" ref="CP1516" si="2122">CO1516</f>
        <v>1000</v>
      </c>
      <c r="CQ1516" s="80">
        <f t="shared" ref="CQ1516" si="2123">CP1516</f>
        <v>1000</v>
      </c>
      <c r="CR1516" s="80">
        <f t="shared" ref="CR1516" si="2124">CQ1516</f>
        <v>1000</v>
      </c>
      <c r="CS1516" s="80">
        <f t="shared" ref="CS1516" si="2125">CR1516</f>
        <v>1000</v>
      </c>
      <c r="CT1516" s="80">
        <f t="shared" ref="CT1516" si="2126">CS1516</f>
        <v>1000</v>
      </c>
      <c r="CU1516" s="80">
        <f t="shared" ref="CU1516" si="2127">CT1516</f>
        <v>1000</v>
      </c>
      <c r="CV1516" s="80">
        <f t="shared" ref="CV1516" si="2128">CU1516</f>
        <v>1000</v>
      </c>
      <c r="CW1516" s="80">
        <f t="shared" ref="CW1516" si="2129">CV1516</f>
        <v>1000</v>
      </c>
      <c r="CX1516" s="80">
        <f t="shared" ref="CX1516" si="2130">CW1516</f>
        <v>1000</v>
      </c>
      <c r="CY1516" s="80">
        <f t="shared" ref="CY1516" si="2131">CX1516</f>
        <v>1000</v>
      </c>
      <c r="CZ1516" s="80">
        <f t="shared" ref="CZ1516" si="2132">CY1516</f>
        <v>1000</v>
      </c>
      <c r="DA1516" s="80">
        <f t="shared" ref="DA1516" si="2133">CZ1516</f>
        <v>1000</v>
      </c>
      <c r="DB1516" s="80">
        <f t="shared" ref="DB1516" si="2134">DA1516</f>
        <v>1000</v>
      </c>
      <c r="DC1516" s="80">
        <f t="shared" ref="DC1516" si="2135">DB1516</f>
        <v>1000</v>
      </c>
      <c r="DD1516" s="80">
        <f t="shared" ref="DD1516" si="2136">DC1516</f>
        <v>1000</v>
      </c>
      <c r="DE1516" s="80">
        <f t="shared" ref="DE1516" si="2137">DD1516</f>
        <v>1000</v>
      </c>
      <c r="DF1516" s="80">
        <f t="shared" ref="DF1516" si="2138">DE1516</f>
        <v>1000</v>
      </c>
      <c r="DG1516" s="80">
        <f t="shared" ref="DG1516" si="2139">DF1516</f>
        <v>1000</v>
      </c>
      <c r="DH1516" s="80">
        <f t="shared" ref="DH1516" si="2140">DG1516</f>
        <v>1000</v>
      </c>
      <c r="DI1516" s="80">
        <f t="shared" ref="DI1516" si="2141">DH1516</f>
        <v>1000</v>
      </c>
      <c r="DJ1516" s="80">
        <f t="shared" ref="DJ1516" si="2142">DI1516</f>
        <v>1000</v>
      </c>
      <c r="DK1516" s="80">
        <f t="shared" ref="DK1516:DL1516" si="2143">DJ1516</f>
        <v>1000</v>
      </c>
      <c r="DL1516" s="80">
        <f t="shared" si="2143"/>
        <v>1000</v>
      </c>
    </row>
    <row r="1517" spans="1:116" x14ac:dyDescent="0.4">
      <c r="D1517" t="s">
        <v>529</v>
      </c>
      <c r="E1517" s="8" t="str">
        <f t="shared" si="2117"/>
        <v>1517 FCCA-F</v>
      </c>
      <c r="G1517" s="126"/>
      <c r="H1517" s="27"/>
      <c r="I1517" s="77"/>
      <c r="J1517" s="77"/>
      <c r="K1517" s="28"/>
      <c r="L1517" s="28"/>
      <c r="M1517" s="28"/>
      <c r="N1517" s="28"/>
      <c r="O1517" s="28"/>
      <c r="P1517" s="28"/>
      <c r="R1517" s="33"/>
      <c r="S1517" s="77"/>
      <c r="T1517" s="77"/>
      <c r="U1517" s="77"/>
      <c r="V1517" s="77"/>
      <c r="W1517" s="77"/>
      <c r="X1517" s="77"/>
      <c r="Y1517" s="77"/>
      <c r="Z1517" s="77"/>
      <c r="AA1517" s="77"/>
      <c r="AB1517" s="77"/>
      <c r="AC1517" s="77"/>
      <c r="AD1517" s="77"/>
      <c r="AE1517" s="77"/>
      <c r="AF1517" s="77"/>
      <c r="AG1517" s="77"/>
      <c r="AH1517" s="77"/>
      <c r="AI1517" s="77"/>
      <c r="AJ1517" s="77"/>
      <c r="AK1517" s="77"/>
      <c r="AL1517" s="77"/>
      <c r="AM1517" s="77"/>
      <c r="AN1517" s="77"/>
      <c r="AO1517" s="77"/>
      <c r="AP1517" s="77"/>
      <c r="AQ1517" s="77"/>
      <c r="AR1517" s="77"/>
      <c r="AS1517" s="77"/>
      <c r="AT1517" s="77"/>
      <c r="AU1517" s="77"/>
      <c r="AV1517" s="77"/>
      <c r="AW1517" s="77"/>
      <c r="AX1517" s="77"/>
      <c r="AY1517" s="77"/>
      <c r="AZ1517" s="77"/>
      <c r="BA1517" s="77"/>
      <c r="BB1517" s="77"/>
      <c r="BC1517" s="77"/>
      <c r="BD1517" s="77"/>
      <c r="BE1517" s="77"/>
      <c r="BF1517" s="77"/>
      <c r="BG1517" s="77"/>
      <c r="BH1517" s="77"/>
      <c r="BI1517" s="77"/>
      <c r="BJ1517" s="77"/>
      <c r="BK1517" s="77"/>
      <c r="BL1517" s="77"/>
      <c r="BM1517" s="77"/>
      <c r="BN1517" s="77"/>
      <c r="BO1517" s="77"/>
      <c r="BP1517" s="77"/>
      <c r="BQ1517" s="77"/>
      <c r="BR1517" s="77"/>
      <c r="BS1517" s="77"/>
      <c r="BT1517" s="77"/>
      <c r="BU1517" s="77"/>
      <c r="BV1517" s="77"/>
      <c r="BW1517" s="77"/>
      <c r="BX1517" s="77"/>
      <c r="BY1517" s="77"/>
      <c r="BZ1517" s="77"/>
      <c r="CA1517" s="77"/>
      <c r="CB1517" s="77"/>
      <c r="CC1517" s="77"/>
      <c r="CD1517" s="77"/>
      <c r="CE1517" s="77"/>
      <c r="CF1517" s="77"/>
      <c r="CG1517" s="77"/>
      <c r="CH1517" s="77"/>
      <c r="CI1517" s="77"/>
      <c r="CJ1517" s="77"/>
      <c r="CK1517" s="77"/>
      <c r="CL1517" s="77"/>
      <c r="CN1517" s="77"/>
      <c r="CO1517" s="77"/>
      <c r="CP1517" s="77"/>
      <c r="CQ1517" s="77"/>
      <c r="CR1517" s="77"/>
      <c r="CS1517" s="77"/>
      <c r="CT1517" s="77"/>
      <c r="CU1517" s="77"/>
      <c r="CV1517" s="77"/>
      <c r="CW1517" s="77"/>
      <c r="CX1517" s="77"/>
      <c r="CY1517" s="77"/>
      <c r="CZ1517" s="77"/>
      <c r="DA1517" s="77"/>
      <c r="DB1517" s="77"/>
      <c r="DC1517" s="77"/>
      <c r="DD1517" s="77"/>
      <c r="DE1517" s="77"/>
      <c r="DF1517" s="77"/>
      <c r="DG1517" s="77"/>
      <c r="DH1517" s="77"/>
      <c r="DI1517" s="77"/>
      <c r="DJ1517" s="77"/>
      <c r="DK1517" s="77"/>
      <c r="DL1517" s="77"/>
    </row>
    <row r="1518" spans="1:116" x14ac:dyDescent="0.4">
      <c r="C1518" t="s">
        <v>234</v>
      </c>
      <c r="D1518" t="s">
        <v>529</v>
      </c>
      <c r="E1518" s="8" t="str">
        <f t="shared" si="2117"/>
        <v>1518 FCCA-F</v>
      </c>
      <c r="G1518" s="125" t="str">
        <f>"Change in "&amp;G1516</f>
        <v>Change in Current asset - Fixed constant current asset</v>
      </c>
      <c r="I1518" s="74"/>
      <c r="J1518" s="74"/>
      <c r="K1518" s="53">
        <f>SUMIF($3:$3,K$2,1518:1518)</f>
        <v>0</v>
      </c>
      <c r="L1518" s="53">
        <f t="shared" ref="L1518:P1518" si="2144">SUMIF($3:$3,L$2,1518:1518)</f>
        <v>0</v>
      </c>
      <c r="M1518" s="53">
        <f t="shared" si="2144"/>
        <v>0</v>
      </c>
      <c r="N1518" s="53">
        <f t="shared" si="2144"/>
        <v>0</v>
      </c>
      <c r="O1518" s="53">
        <f t="shared" si="2144"/>
        <v>0</v>
      </c>
      <c r="P1518" s="53">
        <f t="shared" si="2144"/>
        <v>0</v>
      </c>
      <c r="R1518" s="24"/>
      <c r="S1518" s="80">
        <f>R1516-S1516</f>
        <v>0</v>
      </c>
      <c r="T1518" s="80">
        <f t="shared" ref="T1518:CE1518" si="2145">S1516-T1516</f>
        <v>0</v>
      </c>
      <c r="U1518" s="80">
        <f t="shared" si="2145"/>
        <v>0</v>
      </c>
      <c r="V1518" s="80">
        <f t="shared" si="2145"/>
        <v>0</v>
      </c>
      <c r="W1518" s="80">
        <f t="shared" si="2145"/>
        <v>0</v>
      </c>
      <c r="X1518" s="80">
        <f t="shared" si="2145"/>
        <v>0</v>
      </c>
      <c r="Y1518" s="80">
        <f t="shared" si="2145"/>
        <v>0</v>
      </c>
      <c r="Z1518" s="80">
        <f t="shared" si="2145"/>
        <v>0</v>
      </c>
      <c r="AA1518" s="80">
        <f t="shared" si="2145"/>
        <v>0</v>
      </c>
      <c r="AB1518" s="80">
        <f t="shared" si="2145"/>
        <v>0</v>
      </c>
      <c r="AC1518" s="80">
        <f t="shared" si="2145"/>
        <v>0</v>
      </c>
      <c r="AD1518" s="80">
        <f t="shared" si="2145"/>
        <v>0</v>
      </c>
      <c r="AE1518" s="80">
        <f t="shared" si="2145"/>
        <v>0</v>
      </c>
      <c r="AF1518" s="80">
        <f t="shared" si="2145"/>
        <v>0</v>
      </c>
      <c r="AG1518" s="80">
        <f t="shared" si="2145"/>
        <v>0</v>
      </c>
      <c r="AH1518" s="80">
        <f t="shared" si="2145"/>
        <v>0</v>
      </c>
      <c r="AI1518" s="80">
        <f t="shared" si="2145"/>
        <v>0</v>
      </c>
      <c r="AJ1518" s="80">
        <f t="shared" si="2145"/>
        <v>0</v>
      </c>
      <c r="AK1518" s="80">
        <f t="shared" si="2145"/>
        <v>0</v>
      </c>
      <c r="AL1518" s="80">
        <f t="shared" si="2145"/>
        <v>0</v>
      </c>
      <c r="AM1518" s="80">
        <f t="shared" si="2145"/>
        <v>0</v>
      </c>
      <c r="AN1518" s="80">
        <f t="shared" si="2145"/>
        <v>0</v>
      </c>
      <c r="AO1518" s="80">
        <f t="shared" si="2145"/>
        <v>0</v>
      </c>
      <c r="AP1518" s="80">
        <f t="shared" si="2145"/>
        <v>0</v>
      </c>
      <c r="AQ1518" s="80">
        <f t="shared" si="2145"/>
        <v>0</v>
      </c>
      <c r="AR1518" s="80">
        <f t="shared" si="2145"/>
        <v>0</v>
      </c>
      <c r="AS1518" s="80">
        <f t="shared" si="2145"/>
        <v>0</v>
      </c>
      <c r="AT1518" s="80">
        <f t="shared" si="2145"/>
        <v>0</v>
      </c>
      <c r="AU1518" s="80">
        <f t="shared" si="2145"/>
        <v>0</v>
      </c>
      <c r="AV1518" s="80">
        <f t="shared" si="2145"/>
        <v>0</v>
      </c>
      <c r="AW1518" s="80">
        <f t="shared" si="2145"/>
        <v>0</v>
      </c>
      <c r="AX1518" s="80">
        <f t="shared" si="2145"/>
        <v>0</v>
      </c>
      <c r="AY1518" s="80">
        <f t="shared" si="2145"/>
        <v>0</v>
      </c>
      <c r="AZ1518" s="80">
        <f t="shared" si="2145"/>
        <v>0</v>
      </c>
      <c r="BA1518" s="80">
        <f t="shared" si="2145"/>
        <v>0</v>
      </c>
      <c r="BB1518" s="80">
        <f t="shared" si="2145"/>
        <v>0</v>
      </c>
      <c r="BC1518" s="80">
        <f t="shared" si="2145"/>
        <v>0</v>
      </c>
      <c r="BD1518" s="80">
        <f t="shared" si="2145"/>
        <v>0</v>
      </c>
      <c r="BE1518" s="80">
        <f t="shared" si="2145"/>
        <v>0</v>
      </c>
      <c r="BF1518" s="80">
        <f t="shared" si="2145"/>
        <v>0</v>
      </c>
      <c r="BG1518" s="80">
        <f t="shared" si="2145"/>
        <v>0</v>
      </c>
      <c r="BH1518" s="80">
        <f t="shared" si="2145"/>
        <v>0</v>
      </c>
      <c r="BI1518" s="80">
        <f t="shared" si="2145"/>
        <v>0</v>
      </c>
      <c r="BJ1518" s="80">
        <f t="shared" si="2145"/>
        <v>0</v>
      </c>
      <c r="BK1518" s="80">
        <f t="shared" si="2145"/>
        <v>0</v>
      </c>
      <c r="BL1518" s="80">
        <f t="shared" si="2145"/>
        <v>0</v>
      </c>
      <c r="BM1518" s="80">
        <f t="shared" si="2145"/>
        <v>0</v>
      </c>
      <c r="BN1518" s="80">
        <f t="shared" si="2145"/>
        <v>0</v>
      </c>
      <c r="BO1518" s="80">
        <f t="shared" si="2145"/>
        <v>0</v>
      </c>
      <c r="BP1518" s="80">
        <f t="shared" si="2145"/>
        <v>0</v>
      </c>
      <c r="BQ1518" s="80">
        <f t="shared" si="2145"/>
        <v>0</v>
      </c>
      <c r="BR1518" s="80">
        <f t="shared" si="2145"/>
        <v>0</v>
      </c>
      <c r="BS1518" s="80">
        <f t="shared" si="2145"/>
        <v>0</v>
      </c>
      <c r="BT1518" s="80">
        <f t="shared" si="2145"/>
        <v>0</v>
      </c>
      <c r="BU1518" s="80">
        <f t="shared" si="2145"/>
        <v>0</v>
      </c>
      <c r="BV1518" s="80">
        <f t="shared" si="2145"/>
        <v>0</v>
      </c>
      <c r="BW1518" s="80">
        <f t="shared" si="2145"/>
        <v>0</v>
      </c>
      <c r="BX1518" s="80">
        <f t="shared" si="2145"/>
        <v>0</v>
      </c>
      <c r="BY1518" s="80">
        <f t="shared" si="2145"/>
        <v>0</v>
      </c>
      <c r="BZ1518" s="80">
        <f t="shared" si="2145"/>
        <v>0</v>
      </c>
      <c r="CA1518" s="80">
        <f t="shared" si="2145"/>
        <v>0</v>
      </c>
      <c r="CB1518" s="80">
        <f t="shared" si="2145"/>
        <v>0</v>
      </c>
      <c r="CC1518" s="80">
        <f t="shared" si="2145"/>
        <v>0</v>
      </c>
      <c r="CD1518" s="80">
        <f t="shared" si="2145"/>
        <v>0</v>
      </c>
      <c r="CE1518" s="80">
        <f t="shared" si="2145"/>
        <v>0</v>
      </c>
      <c r="CF1518" s="80">
        <f t="shared" ref="CF1518:CL1518" si="2146">CE1516-CF1516</f>
        <v>0</v>
      </c>
      <c r="CG1518" s="80">
        <f t="shared" si="2146"/>
        <v>0</v>
      </c>
      <c r="CH1518" s="80">
        <f t="shared" si="2146"/>
        <v>0</v>
      </c>
      <c r="CI1518" s="80">
        <f t="shared" si="2146"/>
        <v>0</v>
      </c>
      <c r="CJ1518" s="80">
        <f t="shared" si="2146"/>
        <v>0</v>
      </c>
      <c r="CK1518" s="80">
        <f t="shared" si="2146"/>
        <v>0</v>
      </c>
      <c r="CL1518" s="80">
        <f t="shared" si="2146"/>
        <v>0</v>
      </c>
      <c r="CN1518" s="74"/>
      <c r="CO1518" s="80">
        <f t="shared" ref="CO1518" si="2147">CN1516-CO1516</f>
        <v>0</v>
      </c>
      <c r="CP1518" s="80">
        <f t="shared" ref="CP1518" si="2148">CO1516-CP1516</f>
        <v>0</v>
      </c>
      <c r="CQ1518" s="80">
        <f t="shared" ref="CQ1518" si="2149">CP1516-CQ1516</f>
        <v>0</v>
      </c>
      <c r="CR1518" s="80">
        <f t="shared" ref="CR1518" si="2150">CQ1516-CR1516</f>
        <v>0</v>
      </c>
      <c r="CS1518" s="80">
        <f t="shared" ref="CS1518" si="2151">CR1516-CS1516</f>
        <v>0</v>
      </c>
      <c r="CT1518" s="80">
        <f t="shared" ref="CT1518" si="2152">CS1516-CT1516</f>
        <v>0</v>
      </c>
      <c r="CU1518" s="80">
        <f t="shared" ref="CU1518" si="2153">CT1516-CU1516</f>
        <v>0</v>
      </c>
      <c r="CV1518" s="80">
        <f t="shared" ref="CV1518" si="2154">CU1516-CV1516</f>
        <v>0</v>
      </c>
      <c r="CW1518" s="80">
        <f t="shared" ref="CW1518" si="2155">CV1516-CW1516</f>
        <v>0</v>
      </c>
      <c r="CX1518" s="80">
        <f t="shared" ref="CX1518" si="2156">CW1516-CX1516</f>
        <v>0</v>
      </c>
      <c r="CY1518" s="80">
        <f t="shared" ref="CY1518" si="2157">CX1516-CY1516</f>
        <v>0</v>
      </c>
      <c r="CZ1518" s="80">
        <f t="shared" ref="CZ1518" si="2158">CY1516-CZ1516</f>
        <v>0</v>
      </c>
      <c r="DA1518" s="80">
        <f t="shared" ref="DA1518" si="2159">CZ1516-DA1516</f>
        <v>0</v>
      </c>
      <c r="DB1518" s="80">
        <f t="shared" ref="DB1518" si="2160">DA1516-DB1516</f>
        <v>0</v>
      </c>
      <c r="DC1518" s="80">
        <f t="shared" ref="DC1518" si="2161">DB1516-DC1516</f>
        <v>0</v>
      </c>
      <c r="DD1518" s="80">
        <f t="shared" ref="DD1518" si="2162">DC1516-DD1516</f>
        <v>0</v>
      </c>
      <c r="DE1518" s="80">
        <f t="shared" ref="DE1518" si="2163">DD1516-DE1516</f>
        <v>0</v>
      </c>
      <c r="DF1518" s="80">
        <f t="shared" ref="DF1518" si="2164">DE1516-DF1516</f>
        <v>0</v>
      </c>
      <c r="DG1518" s="80">
        <f t="shared" ref="DG1518" si="2165">DF1516-DG1516</f>
        <v>0</v>
      </c>
      <c r="DH1518" s="80">
        <f t="shared" ref="DH1518" si="2166">DG1516-DH1516</f>
        <v>0</v>
      </c>
      <c r="DI1518" s="80">
        <f t="shared" ref="DI1518" si="2167">DH1516-DI1516</f>
        <v>0</v>
      </c>
      <c r="DJ1518" s="80">
        <f t="shared" ref="DJ1518" si="2168">DI1516-DJ1516</f>
        <v>0</v>
      </c>
      <c r="DK1518" s="80">
        <f t="shared" ref="DK1518:DL1518" si="2169">DJ1516-DK1516</f>
        <v>0</v>
      </c>
      <c r="DL1518" s="80">
        <f t="shared" si="2169"/>
        <v>0</v>
      </c>
    </row>
    <row r="1519" spans="1:116" x14ac:dyDescent="0.4">
      <c r="D1519" t="s">
        <v>529</v>
      </c>
      <c r="E1519" s="8" t="str">
        <f t="shared" ref="E1519" si="2170">ROW()&amp;" "&amp;D1519</f>
        <v>1519 FCCA-F</v>
      </c>
      <c r="G1519" s="125"/>
      <c r="I1519" s="74"/>
      <c r="J1519" s="74"/>
      <c r="K1519" s="53"/>
      <c r="L1519" s="53"/>
      <c r="M1519" s="53"/>
      <c r="N1519" s="53"/>
      <c r="O1519" s="53"/>
      <c r="P1519" s="53"/>
      <c r="R1519" s="24"/>
      <c r="S1519" s="80"/>
      <c r="T1519" s="80"/>
      <c r="U1519" s="80"/>
      <c r="V1519" s="80"/>
      <c r="W1519" s="80"/>
      <c r="X1519" s="80"/>
      <c r="Y1519" s="80"/>
      <c r="Z1519" s="80"/>
      <c r="AA1519" s="80"/>
      <c r="AB1519" s="80"/>
      <c r="AC1519" s="80"/>
      <c r="AD1519" s="80"/>
      <c r="AE1519" s="80"/>
      <c r="AF1519" s="80"/>
      <c r="AG1519" s="80"/>
      <c r="AH1519" s="80"/>
      <c r="AI1519" s="80"/>
      <c r="AJ1519" s="80"/>
      <c r="AK1519" s="80"/>
      <c r="AL1519" s="80"/>
      <c r="AM1519" s="80"/>
      <c r="AN1519" s="80"/>
      <c r="AO1519" s="80"/>
      <c r="AP1519" s="80"/>
      <c r="AQ1519" s="80"/>
      <c r="AR1519" s="80"/>
      <c r="AS1519" s="80"/>
      <c r="AT1519" s="80"/>
      <c r="AU1519" s="80"/>
      <c r="AV1519" s="80"/>
      <c r="AW1519" s="80"/>
      <c r="AX1519" s="80"/>
      <c r="AY1519" s="80"/>
      <c r="AZ1519" s="80"/>
      <c r="BA1519" s="80"/>
      <c r="BB1519" s="80"/>
      <c r="BC1519" s="80"/>
      <c r="BD1519" s="80"/>
      <c r="BE1519" s="80"/>
      <c r="BF1519" s="80"/>
      <c r="BG1519" s="80"/>
      <c r="BH1519" s="80"/>
      <c r="BI1519" s="80"/>
      <c r="BJ1519" s="80"/>
      <c r="BK1519" s="80"/>
      <c r="BL1519" s="80"/>
      <c r="BM1519" s="80"/>
      <c r="BN1519" s="80"/>
      <c r="BO1519" s="80"/>
      <c r="BP1519" s="80"/>
      <c r="BQ1519" s="80"/>
      <c r="BR1519" s="80"/>
      <c r="BS1519" s="80"/>
      <c r="BT1519" s="80"/>
      <c r="BU1519" s="80"/>
      <c r="BV1519" s="80"/>
      <c r="BW1519" s="80"/>
      <c r="BX1519" s="80"/>
      <c r="BY1519" s="80"/>
      <c r="BZ1519" s="80"/>
      <c r="CA1519" s="80"/>
      <c r="CB1519" s="80"/>
      <c r="CC1519" s="80"/>
      <c r="CD1519" s="80"/>
      <c r="CE1519" s="80"/>
      <c r="CF1519" s="80"/>
      <c r="CG1519" s="80"/>
      <c r="CH1519" s="80"/>
      <c r="CI1519" s="80"/>
      <c r="CJ1519" s="80"/>
      <c r="CK1519" s="80"/>
      <c r="CL1519" s="80"/>
      <c r="CN1519" s="74"/>
      <c r="CO1519" s="80"/>
      <c r="CP1519" s="80"/>
      <c r="CQ1519" s="80"/>
      <c r="CR1519" s="80"/>
      <c r="CS1519" s="80"/>
      <c r="CT1519" s="80"/>
      <c r="CU1519" s="80"/>
      <c r="CV1519" s="80"/>
      <c r="CW1519" s="80"/>
      <c r="CX1519" s="80"/>
      <c r="CY1519" s="80"/>
      <c r="CZ1519" s="80"/>
      <c r="DA1519" s="80"/>
      <c r="DB1519" s="80"/>
      <c r="DC1519" s="80"/>
      <c r="DD1519" s="80"/>
      <c r="DE1519" s="80"/>
      <c r="DF1519" s="80"/>
      <c r="DG1519" s="80"/>
      <c r="DH1519" s="80"/>
      <c r="DI1519" s="80"/>
      <c r="DJ1519" s="80"/>
      <c r="DK1519" s="80"/>
      <c r="DL1519" s="80"/>
    </row>
    <row r="1520" spans="1:116" x14ac:dyDescent="0.4">
      <c r="B1520" t="s">
        <v>332</v>
      </c>
      <c r="D1520" t="s">
        <v>529</v>
      </c>
      <c r="E1520" s="8" t="str">
        <f t="shared" si="2117"/>
        <v>1520 FCCA-F</v>
      </c>
      <c r="G1520" s="136" t="str">
        <f>G1507</f>
        <v>(Primary label)</v>
      </c>
      <c r="H1520" s="27"/>
      <c r="I1520" s="78"/>
      <c r="J1520" s="78"/>
      <c r="K1520" s="33"/>
      <c r="L1520" s="33"/>
      <c r="M1520" s="33"/>
      <c r="N1520" s="33"/>
      <c r="O1520" s="33"/>
      <c r="P1520" s="33"/>
      <c r="R1520" s="33"/>
      <c r="S1520" s="77"/>
      <c r="T1520" s="77"/>
      <c r="U1520" s="77"/>
      <c r="V1520" s="77"/>
      <c r="W1520" s="77"/>
      <c r="X1520" s="77"/>
      <c r="Y1520" s="77"/>
      <c r="Z1520" s="77"/>
      <c r="AA1520" s="77"/>
      <c r="AB1520" s="77"/>
      <c r="AC1520" s="77"/>
      <c r="AD1520" s="77"/>
      <c r="AE1520" s="77"/>
      <c r="AF1520" s="77"/>
      <c r="AG1520" s="77"/>
      <c r="AH1520" s="77"/>
      <c r="AI1520" s="77"/>
      <c r="AJ1520" s="77"/>
      <c r="AK1520" s="77"/>
      <c r="AL1520" s="77"/>
      <c r="AM1520" s="77"/>
      <c r="AN1520" s="77"/>
      <c r="AO1520" s="77"/>
      <c r="AP1520" s="77"/>
      <c r="AQ1520" s="77"/>
      <c r="AR1520" s="77"/>
      <c r="AS1520" s="77"/>
      <c r="AT1520" s="77"/>
      <c r="AU1520" s="77"/>
      <c r="AV1520" s="77"/>
      <c r="AW1520" s="77"/>
      <c r="AX1520" s="77"/>
      <c r="AY1520" s="77"/>
      <c r="AZ1520" s="77"/>
      <c r="BA1520" s="77"/>
      <c r="BB1520" s="77"/>
      <c r="BC1520" s="77"/>
      <c r="BD1520" s="77"/>
      <c r="BE1520" s="77"/>
      <c r="BF1520" s="77"/>
      <c r="BG1520" s="77"/>
      <c r="BH1520" s="77"/>
      <c r="BI1520" s="77"/>
      <c r="BJ1520" s="77"/>
      <c r="BK1520" s="77"/>
      <c r="BL1520" s="77"/>
      <c r="BM1520" s="77"/>
      <c r="BN1520" s="77"/>
      <c r="BO1520" s="77"/>
      <c r="BP1520" s="77"/>
      <c r="BQ1520" s="77"/>
      <c r="BR1520" s="77"/>
      <c r="BS1520" s="77"/>
      <c r="BT1520" s="77"/>
      <c r="BU1520" s="77"/>
      <c r="BV1520" s="77"/>
      <c r="BW1520" s="77"/>
      <c r="BX1520" s="77"/>
      <c r="BY1520" s="77"/>
      <c r="BZ1520" s="77"/>
      <c r="CA1520" s="77"/>
      <c r="CB1520" s="77"/>
      <c r="CC1520" s="77"/>
      <c r="CD1520" s="77"/>
      <c r="CE1520" s="77"/>
      <c r="CF1520" s="77"/>
      <c r="CG1520" s="77"/>
      <c r="CH1520" s="77"/>
      <c r="CI1520" s="77"/>
      <c r="CJ1520" s="77"/>
      <c r="CK1520" s="77"/>
      <c r="CL1520" s="77"/>
      <c r="CN1520" s="78"/>
      <c r="CO1520" s="77"/>
      <c r="CP1520" s="77"/>
      <c r="CQ1520" s="77"/>
      <c r="CR1520" s="77"/>
      <c r="CS1520" s="77"/>
      <c r="CT1520" s="77"/>
      <c r="CU1520" s="77"/>
      <c r="CV1520" s="77"/>
      <c r="CW1520" s="77"/>
      <c r="CX1520" s="77"/>
      <c r="CY1520" s="77"/>
      <c r="CZ1520" s="77"/>
      <c r="DA1520" s="77"/>
      <c r="DB1520" s="77"/>
      <c r="DC1520" s="77"/>
      <c r="DD1520" s="77"/>
      <c r="DE1520" s="77"/>
      <c r="DF1520" s="77"/>
      <c r="DG1520" s="77"/>
      <c r="DH1520" s="77"/>
      <c r="DI1520" s="77"/>
      <c r="DJ1520" s="77"/>
      <c r="DK1520" s="77"/>
      <c r="DL1520" s="77"/>
    </row>
    <row r="1521" spans="1:116" x14ac:dyDescent="0.4">
      <c r="B1521" t="s">
        <v>332</v>
      </c>
      <c r="D1521" t="s">
        <v>529</v>
      </c>
      <c r="E1521" s="8" t="str">
        <f t="shared" si="2117"/>
        <v>1521 FCCA-F</v>
      </c>
      <c r="G1521" s="136" t="str">
        <f>G1508</f>
        <v>primary unit</v>
      </c>
      <c r="H1521" s="27"/>
      <c r="I1521" s="78"/>
      <c r="J1521" s="78"/>
      <c r="K1521" s="33"/>
      <c r="L1521" s="33"/>
      <c r="M1521" s="33"/>
      <c r="N1521" s="33"/>
      <c r="O1521" s="33"/>
      <c r="P1521" s="33"/>
      <c r="R1521" s="33"/>
      <c r="S1521" s="77"/>
      <c r="T1521" s="77"/>
      <c r="U1521" s="77"/>
      <c r="V1521" s="77"/>
      <c r="W1521" s="77"/>
      <c r="X1521" s="77"/>
      <c r="Y1521" s="77"/>
      <c r="Z1521" s="77"/>
      <c r="AA1521" s="77"/>
      <c r="AB1521" s="77"/>
      <c r="AC1521" s="77"/>
      <c r="AD1521" s="77"/>
      <c r="AE1521" s="77"/>
      <c r="AF1521" s="77"/>
      <c r="AG1521" s="77"/>
      <c r="AH1521" s="77"/>
      <c r="AI1521" s="77"/>
      <c r="AJ1521" s="77"/>
      <c r="AK1521" s="77"/>
      <c r="AL1521" s="77"/>
      <c r="AM1521" s="77"/>
      <c r="AN1521" s="77"/>
      <c r="AO1521" s="77"/>
      <c r="AP1521" s="77"/>
      <c r="AQ1521" s="77"/>
      <c r="AR1521" s="77"/>
      <c r="AS1521" s="77"/>
      <c r="AT1521" s="77"/>
      <c r="AU1521" s="77"/>
      <c r="AV1521" s="77"/>
      <c r="AW1521" s="77"/>
      <c r="AX1521" s="77"/>
      <c r="AY1521" s="77"/>
      <c r="AZ1521" s="77"/>
      <c r="BA1521" s="77"/>
      <c r="BB1521" s="77"/>
      <c r="BC1521" s="77"/>
      <c r="BD1521" s="77"/>
      <c r="BE1521" s="77"/>
      <c r="BF1521" s="77"/>
      <c r="BG1521" s="77"/>
      <c r="BH1521" s="77"/>
      <c r="BI1521" s="77"/>
      <c r="BJ1521" s="77"/>
      <c r="BK1521" s="77"/>
      <c r="BL1521" s="77"/>
      <c r="BM1521" s="77"/>
      <c r="BN1521" s="77"/>
      <c r="BO1521" s="77"/>
      <c r="BP1521" s="77"/>
      <c r="BQ1521" s="77"/>
      <c r="BR1521" s="77"/>
      <c r="BS1521" s="77"/>
      <c r="BT1521" s="77"/>
      <c r="BU1521" s="77"/>
      <c r="BV1521" s="77"/>
      <c r="BW1521" s="77"/>
      <c r="BX1521" s="77"/>
      <c r="BY1521" s="77"/>
      <c r="BZ1521" s="77"/>
      <c r="CA1521" s="77"/>
      <c r="CB1521" s="77"/>
      <c r="CC1521" s="77"/>
      <c r="CD1521" s="77"/>
      <c r="CE1521" s="77"/>
      <c r="CF1521" s="77"/>
      <c r="CG1521" s="77"/>
      <c r="CH1521" s="77"/>
      <c r="CI1521" s="77"/>
      <c r="CJ1521" s="77"/>
      <c r="CK1521" s="77"/>
      <c r="CL1521" s="77"/>
      <c r="CN1521" s="78"/>
      <c r="CO1521" s="77"/>
      <c r="CP1521" s="77"/>
      <c r="CQ1521" s="77"/>
      <c r="CR1521" s="77"/>
      <c r="CS1521" s="77"/>
      <c r="CT1521" s="77"/>
      <c r="CU1521" s="77"/>
      <c r="CV1521" s="77"/>
      <c r="CW1521" s="77"/>
      <c r="CX1521" s="77"/>
      <c r="CY1521" s="77"/>
      <c r="CZ1521" s="77"/>
      <c r="DA1521" s="77"/>
      <c r="DB1521" s="77"/>
      <c r="DC1521" s="77"/>
      <c r="DD1521" s="77"/>
      <c r="DE1521" s="77"/>
      <c r="DF1521" s="77"/>
      <c r="DG1521" s="77"/>
      <c r="DH1521" s="77"/>
      <c r="DI1521" s="77"/>
      <c r="DJ1521" s="77"/>
      <c r="DK1521" s="77"/>
      <c r="DL1521" s="77"/>
    </row>
    <row r="1522" spans="1:116" x14ac:dyDescent="0.4">
      <c r="B1522" t="s">
        <v>332</v>
      </c>
      <c r="D1522" t="s">
        <v>529</v>
      </c>
      <c r="E1522" s="8" t="str">
        <f t="shared" si="2117"/>
        <v>1522 FCCA-F</v>
      </c>
      <c r="G1522" s="136" t="str">
        <f>G1509</f>
        <v>Primary revenue driver</v>
      </c>
      <c r="K1522" s="53"/>
      <c r="L1522" s="53"/>
      <c r="M1522" s="53"/>
      <c r="N1522" s="53"/>
      <c r="O1522" s="53"/>
      <c r="P1522" s="53"/>
      <c r="R1522" s="24"/>
      <c r="S1522" s="179" t="str">
        <f t="shared" ref="S1522:AX1522" si="2171">S1509</f>
        <v>S$16</v>
      </c>
      <c r="T1522" s="179" t="str">
        <f t="shared" si="2171"/>
        <v>T$16</v>
      </c>
      <c r="U1522" s="179" t="str">
        <f t="shared" si="2171"/>
        <v>U$16</v>
      </c>
      <c r="V1522" s="179" t="str">
        <f t="shared" si="2171"/>
        <v>V$16</v>
      </c>
      <c r="W1522" s="179" t="str">
        <f t="shared" si="2171"/>
        <v>W$16</v>
      </c>
      <c r="X1522" s="179" t="str">
        <f t="shared" si="2171"/>
        <v>X$16</v>
      </c>
      <c r="Y1522" s="179" t="str">
        <f t="shared" si="2171"/>
        <v>Y$16</v>
      </c>
      <c r="Z1522" s="179" t="str">
        <f t="shared" si="2171"/>
        <v>Z$16</v>
      </c>
      <c r="AA1522" s="179" t="str">
        <f t="shared" si="2171"/>
        <v>AA$16</v>
      </c>
      <c r="AB1522" s="179" t="str">
        <f t="shared" si="2171"/>
        <v>AB$16</v>
      </c>
      <c r="AC1522" s="179" t="str">
        <f t="shared" si="2171"/>
        <v>AC$16</v>
      </c>
      <c r="AD1522" s="179" t="str">
        <f t="shared" si="2171"/>
        <v>AD$16</v>
      </c>
      <c r="AE1522" s="179" t="str">
        <f t="shared" si="2171"/>
        <v>AE$16</v>
      </c>
      <c r="AF1522" s="179" t="str">
        <f t="shared" si="2171"/>
        <v>AF$16</v>
      </c>
      <c r="AG1522" s="179" t="str">
        <f t="shared" si="2171"/>
        <v>AG$16</v>
      </c>
      <c r="AH1522" s="179" t="str">
        <f t="shared" si="2171"/>
        <v>AH$16</v>
      </c>
      <c r="AI1522" s="179" t="str">
        <f t="shared" si="2171"/>
        <v>AI$16</v>
      </c>
      <c r="AJ1522" s="179" t="str">
        <f t="shared" si="2171"/>
        <v>AJ$16</v>
      </c>
      <c r="AK1522" s="179" t="str">
        <f t="shared" si="2171"/>
        <v>AK$16</v>
      </c>
      <c r="AL1522" s="179" t="str">
        <f t="shared" si="2171"/>
        <v>AL$16</v>
      </c>
      <c r="AM1522" s="179" t="str">
        <f t="shared" si="2171"/>
        <v>AM$16</v>
      </c>
      <c r="AN1522" s="179" t="str">
        <f t="shared" si="2171"/>
        <v>AN$16</v>
      </c>
      <c r="AO1522" s="179" t="str">
        <f t="shared" si="2171"/>
        <v>AO$16</v>
      </c>
      <c r="AP1522" s="179" t="str">
        <f t="shared" si="2171"/>
        <v>AP$16</v>
      </c>
      <c r="AQ1522" s="179" t="str">
        <f t="shared" si="2171"/>
        <v>AQ$16</v>
      </c>
      <c r="AR1522" s="179" t="str">
        <f t="shared" si="2171"/>
        <v>AR$16</v>
      </c>
      <c r="AS1522" s="179" t="str">
        <f t="shared" si="2171"/>
        <v>AS$16</v>
      </c>
      <c r="AT1522" s="179" t="str">
        <f t="shared" si="2171"/>
        <v>AT$16</v>
      </c>
      <c r="AU1522" s="179" t="str">
        <f t="shared" si="2171"/>
        <v>AU$16</v>
      </c>
      <c r="AV1522" s="179" t="str">
        <f t="shared" si="2171"/>
        <v>AV$16</v>
      </c>
      <c r="AW1522" s="179" t="str">
        <f t="shared" si="2171"/>
        <v>AW$16</v>
      </c>
      <c r="AX1522" s="179" t="str">
        <f t="shared" si="2171"/>
        <v>AX$16</v>
      </c>
      <c r="AY1522" s="179" t="str">
        <f t="shared" ref="AY1522:CD1522" si="2172">AY1509</f>
        <v>AY$16</v>
      </c>
      <c r="AZ1522" s="179" t="str">
        <f t="shared" si="2172"/>
        <v>AZ$16</v>
      </c>
      <c r="BA1522" s="179" t="str">
        <f t="shared" si="2172"/>
        <v>BA$16</v>
      </c>
      <c r="BB1522" s="179" t="str">
        <f t="shared" si="2172"/>
        <v>BB$16</v>
      </c>
      <c r="BC1522" s="179" t="str">
        <f t="shared" si="2172"/>
        <v>BC$16</v>
      </c>
      <c r="BD1522" s="179" t="str">
        <f t="shared" si="2172"/>
        <v>BD$16</v>
      </c>
      <c r="BE1522" s="179" t="str">
        <f t="shared" si="2172"/>
        <v>BE$16</v>
      </c>
      <c r="BF1522" s="179" t="str">
        <f t="shared" si="2172"/>
        <v>BF$16</v>
      </c>
      <c r="BG1522" s="179" t="str">
        <f t="shared" si="2172"/>
        <v>BG$16</v>
      </c>
      <c r="BH1522" s="179" t="str">
        <f t="shared" si="2172"/>
        <v>BH$16</v>
      </c>
      <c r="BI1522" s="179" t="str">
        <f t="shared" si="2172"/>
        <v>BI$16</v>
      </c>
      <c r="BJ1522" s="179" t="str">
        <f t="shared" si="2172"/>
        <v>BJ$16</v>
      </c>
      <c r="BK1522" s="179" t="str">
        <f t="shared" si="2172"/>
        <v>BK$16</v>
      </c>
      <c r="BL1522" s="179" t="str">
        <f t="shared" si="2172"/>
        <v>BL$16</v>
      </c>
      <c r="BM1522" s="179" t="str">
        <f t="shared" si="2172"/>
        <v>BM$16</v>
      </c>
      <c r="BN1522" s="179" t="str">
        <f t="shared" si="2172"/>
        <v>BN$16</v>
      </c>
      <c r="BO1522" s="179" t="str">
        <f t="shared" si="2172"/>
        <v>BO$16</v>
      </c>
      <c r="BP1522" s="179" t="str">
        <f t="shared" si="2172"/>
        <v>BP$16</v>
      </c>
      <c r="BQ1522" s="179" t="str">
        <f t="shared" si="2172"/>
        <v>BQ$16</v>
      </c>
      <c r="BR1522" s="179" t="str">
        <f t="shared" si="2172"/>
        <v>BR$16</v>
      </c>
      <c r="BS1522" s="179" t="str">
        <f t="shared" si="2172"/>
        <v>BS$16</v>
      </c>
      <c r="BT1522" s="179" t="str">
        <f t="shared" si="2172"/>
        <v>BT$16</v>
      </c>
      <c r="BU1522" s="179" t="str">
        <f t="shared" si="2172"/>
        <v>BU$16</v>
      </c>
      <c r="BV1522" s="179" t="str">
        <f t="shared" si="2172"/>
        <v>BV$16</v>
      </c>
      <c r="BW1522" s="179" t="str">
        <f t="shared" si="2172"/>
        <v>BW$16</v>
      </c>
      <c r="BX1522" s="179" t="str">
        <f t="shared" si="2172"/>
        <v>BX$16</v>
      </c>
      <c r="BY1522" s="179" t="str">
        <f t="shared" si="2172"/>
        <v>BY$16</v>
      </c>
      <c r="BZ1522" s="179" t="str">
        <f t="shared" si="2172"/>
        <v>BZ$16</v>
      </c>
      <c r="CA1522" s="179" t="str">
        <f t="shared" si="2172"/>
        <v>CA$16</v>
      </c>
      <c r="CB1522" s="179" t="str">
        <f t="shared" si="2172"/>
        <v>CB$16</v>
      </c>
      <c r="CC1522" s="179" t="str">
        <f t="shared" si="2172"/>
        <v>CC$16</v>
      </c>
      <c r="CD1522" s="179" t="str">
        <f t="shared" si="2172"/>
        <v>CD$16</v>
      </c>
      <c r="CE1522" s="179" t="str">
        <f t="shared" ref="CE1522:CL1522" si="2173">CE1509</f>
        <v>CE$16</v>
      </c>
      <c r="CF1522" s="179" t="str">
        <f t="shared" si="2173"/>
        <v>CF$16</v>
      </c>
      <c r="CG1522" s="179" t="str">
        <f t="shared" si="2173"/>
        <v>CG$16</v>
      </c>
      <c r="CH1522" s="179" t="str">
        <f t="shared" si="2173"/>
        <v>CH$16</v>
      </c>
      <c r="CI1522" s="179" t="str">
        <f t="shared" si="2173"/>
        <v>CI$16</v>
      </c>
      <c r="CJ1522" s="179" t="str">
        <f t="shared" si="2173"/>
        <v>CJ$16</v>
      </c>
      <c r="CK1522" s="179" t="str">
        <f t="shared" si="2173"/>
        <v>CK$16</v>
      </c>
      <c r="CL1522" s="179" t="str">
        <f t="shared" si="2173"/>
        <v>CL$16</v>
      </c>
      <c r="CO1522" s="179" t="str">
        <f t="shared" ref="CO1522:DL1522" si="2174">CO1509</f>
        <v>CO$16</v>
      </c>
      <c r="CP1522" s="179" t="str">
        <f t="shared" si="2174"/>
        <v>CP$16</v>
      </c>
      <c r="CQ1522" s="179" t="str">
        <f t="shared" si="2174"/>
        <v>CQ$16</v>
      </c>
      <c r="CR1522" s="179" t="str">
        <f t="shared" si="2174"/>
        <v>CR$16</v>
      </c>
      <c r="CS1522" s="179" t="str">
        <f t="shared" si="2174"/>
        <v>CS$16</v>
      </c>
      <c r="CT1522" s="179" t="str">
        <f t="shared" si="2174"/>
        <v>CT$16</v>
      </c>
      <c r="CU1522" s="179" t="str">
        <f t="shared" si="2174"/>
        <v>CU$16</v>
      </c>
      <c r="CV1522" s="179" t="str">
        <f t="shared" si="2174"/>
        <v>CV$16</v>
      </c>
      <c r="CW1522" s="179" t="str">
        <f t="shared" si="2174"/>
        <v>CW$16</v>
      </c>
      <c r="CX1522" s="179" t="str">
        <f t="shared" si="2174"/>
        <v>CX$16</v>
      </c>
      <c r="CY1522" s="179" t="str">
        <f t="shared" si="2174"/>
        <v>CY$16</v>
      </c>
      <c r="CZ1522" s="179" t="str">
        <f t="shared" si="2174"/>
        <v>CZ$16</v>
      </c>
      <c r="DA1522" s="179" t="str">
        <f t="shared" si="2174"/>
        <v>DA$16</v>
      </c>
      <c r="DB1522" s="179" t="str">
        <f t="shared" si="2174"/>
        <v>DB$16</v>
      </c>
      <c r="DC1522" s="179" t="str">
        <f t="shared" si="2174"/>
        <v>DC$16</v>
      </c>
      <c r="DD1522" s="179" t="str">
        <f t="shared" si="2174"/>
        <v>DD$16</v>
      </c>
      <c r="DE1522" s="179" t="str">
        <f t="shared" si="2174"/>
        <v>DE$16</v>
      </c>
      <c r="DF1522" s="179" t="str">
        <f t="shared" si="2174"/>
        <v>DF$16</v>
      </c>
      <c r="DG1522" s="179" t="str">
        <f t="shared" si="2174"/>
        <v>DG$16</v>
      </c>
      <c r="DH1522" s="179" t="str">
        <f t="shared" si="2174"/>
        <v>DH$16</v>
      </c>
      <c r="DI1522" s="179" t="str">
        <f t="shared" si="2174"/>
        <v>DI$16</v>
      </c>
      <c r="DJ1522" s="179" t="str">
        <f t="shared" si="2174"/>
        <v>DJ$16</v>
      </c>
      <c r="DK1522" s="179" t="str">
        <f t="shared" si="2174"/>
        <v>DK$16</v>
      </c>
      <c r="DL1522" s="179" t="str">
        <f t="shared" si="2174"/>
        <v>DL$16</v>
      </c>
    </row>
    <row r="1523" spans="1:116" x14ac:dyDescent="0.4">
      <c r="B1523" t="s">
        <v>332</v>
      </c>
      <c r="D1523" t="s">
        <v>529</v>
      </c>
      <c r="E1523" s="8" t="str">
        <f t="shared" si="2117"/>
        <v>1523 FCCA-F</v>
      </c>
      <c r="G1523" s="136" t="str">
        <f>G1510</f>
        <v>Primary volume driver</v>
      </c>
      <c r="H1523" s="12"/>
      <c r="I1523" s="60"/>
      <c r="J1523" s="60"/>
      <c r="K1523" s="15"/>
      <c r="L1523" s="15"/>
      <c r="M1523" s="15"/>
      <c r="N1523" s="15"/>
      <c r="O1523" s="15"/>
      <c r="P1523" s="15"/>
      <c r="R1523" s="15"/>
      <c r="S1523" s="179" t="str">
        <f t="shared" ref="S1523:AX1523" si="2175">S1510</f>
        <v>S$17</v>
      </c>
      <c r="T1523" s="179" t="str">
        <f t="shared" si="2175"/>
        <v>T$17</v>
      </c>
      <c r="U1523" s="179" t="str">
        <f t="shared" si="2175"/>
        <v>U$17</v>
      </c>
      <c r="V1523" s="179" t="str">
        <f t="shared" si="2175"/>
        <v>V$17</v>
      </c>
      <c r="W1523" s="179" t="str">
        <f t="shared" si="2175"/>
        <v>W$17</v>
      </c>
      <c r="X1523" s="179" t="str">
        <f t="shared" si="2175"/>
        <v>X$17</v>
      </c>
      <c r="Y1523" s="179" t="str">
        <f t="shared" si="2175"/>
        <v>Y$17</v>
      </c>
      <c r="Z1523" s="179" t="str">
        <f t="shared" si="2175"/>
        <v>Z$17</v>
      </c>
      <c r="AA1523" s="179" t="str">
        <f t="shared" si="2175"/>
        <v>AA$17</v>
      </c>
      <c r="AB1523" s="179" t="str">
        <f t="shared" si="2175"/>
        <v>AB$17</v>
      </c>
      <c r="AC1523" s="179" t="str">
        <f t="shared" si="2175"/>
        <v>AC$17</v>
      </c>
      <c r="AD1523" s="179" t="str">
        <f t="shared" si="2175"/>
        <v>AD$17</v>
      </c>
      <c r="AE1523" s="179" t="str">
        <f t="shared" si="2175"/>
        <v>AE$17</v>
      </c>
      <c r="AF1523" s="179" t="str">
        <f t="shared" si="2175"/>
        <v>AF$17</v>
      </c>
      <c r="AG1523" s="179" t="str">
        <f t="shared" si="2175"/>
        <v>AG$17</v>
      </c>
      <c r="AH1523" s="179" t="str">
        <f t="shared" si="2175"/>
        <v>AH$17</v>
      </c>
      <c r="AI1523" s="179" t="str">
        <f t="shared" si="2175"/>
        <v>AI$17</v>
      </c>
      <c r="AJ1523" s="179" t="str">
        <f t="shared" si="2175"/>
        <v>AJ$17</v>
      </c>
      <c r="AK1523" s="179" t="str">
        <f t="shared" si="2175"/>
        <v>AK$17</v>
      </c>
      <c r="AL1523" s="179" t="str">
        <f t="shared" si="2175"/>
        <v>AL$17</v>
      </c>
      <c r="AM1523" s="179" t="str">
        <f t="shared" si="2175"/>
        <v>AM$17</v>
      </c>
      <c r="AN1523" s="179" t="str">
        <f t="shared" si="2175"/>
        <v>AN$17</v>
      </c>
      <c r="AO1523" s="179" t="str">
        <f t="shared" si="2175"/>
        <v>AO$17</v>
      </c>
      <c r="AP1523" s="179" t="str">
        <f t="shared" si="2175"/>
        <v>AP$17</v>
      </c>
      <c r="AQ1523" s="179" t="str">
        <f t="shared" si="2175"/>
        <v>AQ$17</v>
      </c>
      <c r="AR1523" s="179" t="str">
        <f t="shared" si="2175"/>
        <v>AR$17</v>
      </c>
      <c r="AS1523" s="179" t="str">
        <f t="shared" si="2175"/>
        <v>AS$17</v>
      </c>
      <c r="AT1523" s="179" t="str">
        <f t="shared" si="2175"/>
        <v>AT$17</v>
      </c>
      <c r="AU1523" s="179" t="str">
        <f t="shared" si="2175"/>
        <v>AU$17</v>
      </c>
      <c r="AV1523" s="179" t="str">
        <f t="shared" si="2175"/>
        <v>AV$17</v>
      </c>
      <c r="AW1523" s="179" t="str">
        <f t="shared" si="2175"/>
        <v>AW$17</v>
      </c>
      <c r="AX1523" s="179" t="str">
        <f t="shared" si="2175"/>
        <v>AX$17</v>
      </c>
      <c r="AY1523" s="179" t="str">
        <f t="shared" ref="AY1523:CD1523" si="2176">AY1510</f>
        <v>AY$17</v>
      </c>
      <c r="AZ1523" s="179" t="str">
        <f t="shared" si="2176"/>
        <v>AZ$17</v>
      </c>
      <c r="BA1523" s="179" t="str">
        <f t="shared" si="2176"/>
        <v>BA$17</v>
      </c>
      <c r="BB1523" s="179" t="str">
        <f t="shared" si="2176"/>
        <v>BB$17</v>
      </c>
      <c r="BC1523" s="179" t="str">
        <f t="shared" si="2176"/>
        <v>BC$17</v>
      </c>
      <c r="BD1523" s="179" t="str">
        <f t="shared" si="2176"/>
        <v>BD$17</v>
      </c>
      <c r="BE1523" s="179" t="str">
        <f t="shared" si="2176"/>
        <v>BE$17</v>
      </c>
      <c r="BF1523" s="179" t="str">
        <f t="shared" si="2176"/>
        <v>BF$17</v>
      </c>
      <c r="BG1523" s="179" t="str">
        <f t="shared" si="2176"/>
        <v>BG$17</v>
      </c>
      <c r="BH1523" s="179" t="str">
        <f t="shared" si="2176"/>
        <v>BH$17</v>
      </c>
      <c r="BI1523" s="179" t="str">
        <f t="shared" si="2176"/>
        <v>BI$17</v>
      </c>
      <c r="BJ1523" s="179" t="str">
        <f t="shared" si="2176"/>
        <v>BJ$17</v>
      </c>
      <c r="BK1523" s="179" t="str">
        <f t="shared" si="2176"/>
        <v>BK$17</v>
      </c>
      <c r="BL1523" s="179" t="str">
        <f t="shared" si="2176"/>
        <v>BL$17</v>
      </c>
      <c r="BM1523" s="179" t="str">
        <f t="shared" si="2176"/>
        <v>BM$17</v>
      </c>
      <c r="BN1523" s="179" t="str">
        <f t="shared" si="2176"/>
        <v>BN$17</v>
      </c>
      <c r="BO1523" s="179" t="str">
        <f t="shared" si="2176"/>
        <v>BO$17</v>
      </c>
      <c r="BP1523" s="179" t="str">
        <f t="shared" si="2176"/>
        <v>BP$17</v>
      </c>
      <c r="BQ1523" s="179" t="str">
        <f t="shared" si="2176"/>
        <v>BQ$17</v>
      </c>
      <c r="BR1523" s="179" t="str">
        <f t="shared" si="2176"/>
        <v>BR$17</v>
      </c>
      <c r="BS1523" s="179" t="str">
        <f t="shared" si="2176"/>
        <v>BS$17</v>
      </c>
      <c r="BT1523" s="179" t="str">
        <f t="shared" si="2176"/>
        <v>BT$17</v>
      </c>
      <c r="BU1523" s="179" t="str">
        <f t="shared" si="2176"/>
        <v>BU$17</v>
      </c>
      <c r="BV1523" s="179" t="str">
        <f t="shared" si="2176"/>
        <v>BV$17</v>
      </c>
      <c r="BW1523" s="179" t="str">
        <f t="shared" si="2176"/>
        <v>BW$17</v>
      </c>
      <c r="BX1523" s="179" t="str">
        <f t="shared" si="2176"/>
        <v>BX$17</v>
      </c>
      <c r="BY1523" s="179" t="str">
        <f t="shared" si="2176"/>
        <v>BY$17</v>
      </c>
      <c r="BZ1523" s="179" t="str">
        <f t="shared" si="2176"/>
        <v>BZ$17</v>
      </c>
      <c r="CA1523" s="179" t="str">
        <f t="shared" si="2176"/>
        <v>CA$17</v>
      </c>
      <c r="CB1523" s="179" t="str">
        <f t="shared" si="2176"/>
        <v>CB$17</v>
      </c>
      <c r="CC1523" s="179" t="str">
        <f t="shared" si="2176"/>
        <v>CC$17</v>
      </c>
      <c r="CD1523" s="179" t="str">
        <f t="shared" si="2176"/>
        <v>CD$17</v>
      </c>
      <c r="CE1523" s="179" t="str">
        <f t="shared" ref="CE1523:CL1523" si="2177">CE1510</f>
        <v>CE$17</v>
      </c>
      <c r="CF1523" s="179" t="str">
        <f t="shared" si="2177"/>
        <v>CF$17</v>
      </c>
      <c r="CG1523" s="179" t="str">
        <f t="shared" si="2177"/>
        <v>CG$17</v>
      </c>
      <c r="CH1523" s="179" t="str">
        <f t="shared" si="2177"/>
        <v>CH$17</v>
      </c>
      <c r="CI1523" s="179" t="str">
        <f t="shared" si="2177"/>
        <v>CI$17</v>
      </c>
      <c r="CJ1523" s="179" t="str">
        <f t="shared" si="2177"/>
        <v>CJ$17</v>
      </c>
      <c r="CK1523" s="179" t="str">
        <f t="shared" si="2177"/>
        <v>CK$17</v>
      </c>
      <c r="CL1523" s="179" t="str">
        <f t="shared" si="2177"/>
        <v>CL$17</v>
      </c>
      <c r="CN1523" s="60"/>
      <c r="CO1523" s="179" t="str">
        <f t="shared" ref="CO1523:DL1523" si="2178">CO1510</f>
        <v>CO$17</v>
      </c>
      <c r="CP1523" s="179" t="str">
        <f t="shared" si="2178"/>
        <v>CP$17</v>
      </c>
      <c r="CQ1523" s="179" t="str">
        <f t="shared" si="2178"/>
        <v>CQ$17</v>
      </c>
      <c r="CR1523" s="179" t="str">
        <f t="shared" si="2178"/>
        <v>CR$17</v>
      </c>
      <c r="CS1523" s="179" t="str">
        <f t="shared" si="2178"/>
        <v>CS$17</v>
      </c>
      <c r="CT1523" s="179" t="str">
        <f t="shared" si="2178"/>
        <v>CT$17</v>
      </c>
      <c r="CU1523" s="179" t="str">
        <f t="shared" si="2178"/>
        <v>CU$17</v>
      </c>
      <c r="CV1523" s="179" t="str">
        <f t="shared" si="2178"/>
        <v>CV$17</v>
      </c>
      <c r="CW1523" s="179" t="str">
        <f t="shared" si="2178"/>
        <v>CW$17</v>
      </c>
      <c r="CX1523" s="179" t="str">
        <f t="shared" si="2178"/>
        <v>CX$17</v>
      </c>
      <c r="CY1523" s="179" t="str">
        <f t="shared" si="2178"/>
        <v>CY$17</v>
      </c>
      <c r="CZ1523" s="179" t="str">
        <f t="shared" si="2178"/>
        <v>CZ$17</v>
      </c>
      <c r="DA1523" s="179" t="str">
        <f t="shared" si="2178"/>
        <v>DA$17</v>
      </c>
      <c r="DB1523" s="179" t="str">
        <f t="shared" si="2178"/>
        <v>DB$17</v>
      </c>
      <c r="DC1523" s="179" t="str">
        <f t="shared" si="2178"/>
        <v>DC$17</v>
      </c>
      <c r="DD1523" s="179" t="str">
        <f t="shared" si="2178"/>
        <v>DD$17</v>
      </c>
      <c r="DE1523" s="179" t="str">
        <f t="shared" si="2178"/>
        <v>DE$17</v>
      </c>
      <c r="DF1523" s="179" t="str">
        <f t="shared" si="2178"/>
        <v>DF$17</v>
      </c>
      <c r="DG1523" s="179" t="str">
        <f t="shared" si="2178"/>
        <v>DG$17</v>
      </c>
      <c r="DH1523" s="179" t="str">
        <f t="shared" si="2178"/>
        <v>DH$17</v>
      </c>
      <c r="DI1523" s="179" t="str">
        <f t="shared" si="2178"/>
        <v>DI$17</v>
      </c>
      <c r="DJ1523" s="179" t="str">
        <f t="shared" si="2178"/>
        <v>DJ$17</v>
      </c>
      <c r="DK1523" s="179" t="str">
        <f t="shared" si="2178"/>
        <v>DK$17</v>
      </c>
      <c r="DL1523" s="179" t="str">
        <f t="shared" si="2178"/>
        <v>DL$17</v>
      </c>
    </row>
    <row r="1524" spans="1:116" x14ac:dyDescent="0.4">
      <c r="B1524" t="s">
        <v>332</v>
      </c>
      <c r="D1524" t="s">
        <v>529</v>
      </c>
      <c r="E1524" s="8" t="str">
        <f t="shared" si="2117"/>
        <v>1524 FCCA-F</v>
      </c>
      <c r="G1524" s="191" t="str">
        <f>G1515</f>
        <v>Fixed constant current asset:</v>
      </c>
      <c r="H1524" s="12"/>
      <c r="I1524" s="60"/>
      <c r="J1524" s="60"/>
      <c r="K1524" s="15"/>
      <c r="L1524" s="15"/>
      <c r="M1524" s="15"/>
      <c r="N1524" s="15"/>
      <c r="O1524" s="15"/>
      <c r="P1524" s="15"/>
      <c r="R1524" s="15"/>
      <c r="S1524" s="179">
        <f t="shared" ref="S1524:AX1524" si="2179">S1511</f>
        <v>0</v>
      </c>
      <c r="T1524" s="179">
        <f t="shared" si="2179"/>
        <v>0</v>
      </c>
      <c r="U1524" s="179">
        <f t="shared" si="2179"/>
        <v>0</v>
      </c>
      <c r="V1524" s="179">
        <f t="shared" si="2179"/>
        <v>0</v>
      </c>
      <c r="W1524" s="179">
        <f t="shared" si="2179"/>
        <v>0</v>
      </c>
      <c r="X1524" s="179">
        <f t="shared" si="2179"/>
        <v>0</v>
      </c>
      <c r="Y1524" s="179">
        <f t="shared" si="2179"/>
        <v>0</v>
      </c>
      <c r="Z1524" s="179">
        <f t="shared" si="2179"/>
        <v>0</v>
      </c>
      <c r="AA1524" s="179">
        <f t="shared" si="2179"/>
        <v>0</v>
      </c>
      <c r="AB1524" s="179">
        <f t="shared" si="2179"/>
        <v>0</v>
      </c>
      <c r="AC1524" s="179">
        <f t="shared" si="2179"/>
        <v>0</v>
      </c>
      <c r="AD1524" s="179">
        <f t="shared" si="2179"/>
        <v>0</v>
      </c>
      <c r="AE1524" s="179">
        <f t="shared" si="2179"/>
        <v>0</v>
      </c>
      <c r="AF1524" s="179">
        <f t="shared" si="2179"/>
        <v>0</v>
      </c>
      <c r="AG1524" s="179">
        <f t="shared" si="2179"/>
        <v>0</v>
      </c>
      <c r="AH1524" s="179">
        <f t="shared" si="2179"/>
        <v>0</v>
      </c>
      <c r="AI1524" s="179">
        <f t="shared" si="2179"/>
        <v>0</v>
      </c>
      <c r="AJ1524" s="179">
        <f t="shared" si="2179"/>
        <v>0</v>
      </c>
      <c r="AK1524" s="179">
        <f t="shared" si="2179"/>
        <v>0</v>
      </c>
      <c r="AL1524" s="179">
        <f t="shared" si="2179"/>
        <v>0</v>
      </c>
      <c r="AM1524" s="179">
        <f t="shared" si="2179"/>
        <v>0</v>
      </c>
      <c r="AN1524" s="179">
        <f t="shared" si="2179"/>
        <v>0</v>
      </c>
      <c r="AO1524" s="179">
        <f t="shared" si="2179"/>
        <v>0</v>
      </c>
      <c r="AP1524" s="179">
        <f t="shared" si="2179"/>
        <v>0</v>
      </c>
      <c r="AQ1524" s="179">
        <f t="shared" si="2179"/>
        <v>0</v>
      </c>
      <c r="AR1524" s="179">
        <f t="shared" si="2179"/>
        <v>0</v>
      </c>
      <c r="AS1524" s="179">
        <f t="shared" si="2179"/>
        <v>0</v>
      </c>
      <c r="AT1524" s="179">
        <f t="shared" si="2179"/>
        <v>0</v>
      </c>
      <c r="AU1524" s="179">
        <f t="shared" si="2179"/>
        <v>0</v>
      </c>
      <c r="AV1524" s="179">
        <f t="shared" si="2179"/>
        <v>0</v>
      </c>
      <c r="AW1524" s="179">
        <f t="shared" si="2179"/>
        <v>0</v>
      </c>
      <c r="AX1524" s="179">
        <f t="shared" si="2179"/>
        <v>0</v>
      </c>
      <c r="AY1524" s="179">
        <f t="shared" ref="AY1524:CD1524" si="2180">AY1511</f>
        <v>0</v>
      </c>
      <c r="AZ1524" s="179">
        <f t="shared" si="2180"/>
        <v>0</v>
      </c>
      <c r="BA1524" s="179">
        <f t="shared" si="2180"/>
        <v>0</v>
      </c>
      <c r="BB1524" s="179">
        <f t="shared" si="2180"/>
        <v>0</v>
      </c>
      <c r="BC1524" s="179">
        <f t="shared" si="2180"/>
        <v>0</v>
      </c>
      <c r="BD1524" s="179">
        <f t="shared" si="2180"/>
        <v>0</v>
      </c>
      <c r="BE1524" s="179">
        <f t="shared" si="2180"/>
        <v>0</v>
      </c>
      <c r="BF1524" s="179">
        <f t="shared" si="2180"/>
        <v>0</v>
      </c>
      <c r="BG1524" s="179">
        <f t="shared" si="2180"/>
        <v>0</v>
      </c>
      <c r="BH1524" s="179">
        <f t="shared" si="2180"/>
        <v>0</v>
      </c>
      <c r="BI1524" s="179">
        <f t="shared" si="2180"/>
        <v>0</v>
      </c>
      <c r="BJ1524" s="179">
        <f t="shared" si="2180"/>
        <v>0</v>
      </c>
      <c r="BK1524" s="179">
        <f t="shared" si="2180"/>
        <v>0</v>
      </c>
      <c r="BL1524" s="179">
        <f t="shared" si="2180"/>
        <v>0</v>
      </c>
      <c r="BM1524" s="179">
        <f t="shared" si="2180"/>
        <v>0</v>
      </c>
      <c r="BN1524" s="179">
        <f t="shared" si="2180"/>
        <v>0</v>
      </c>
      <c r="BO1524" s="179">
        <f t="shared" si="2180"/>
        <v>0</v>
      </c>
      <c r="BP1524" s="179">
        <f t="shared" si="2180"/>
        <v>0</v>
      </c>
      <c r="BQ1524" s="179">
        <f t="shared" si="2180"/>
        <v>0</v>
      </c>
      <c r="BR1524" s="179">
        <f t="shared" si="2180"/>
        <v>0</v>
      </c>
      <c r="BS1524" s="179">
        <f t="shared" si="2180"/>
        <v>0</v>
      </c>
      <c r="BT1524" s="179">
        <f t="shared" si="2180"/>
        <v>0</v>
      </c>
      <c r="BU1524" s="179">
        <f t="shared" si="2180"/>
        <v>0</v>
      </c>
      <c r="BV1524" s="179">
        <f t="shared" si="2180"/>
        <v>0</v>
      </c>
      <c r="BW1524" s="179">
        <f t="shared" si="2180"/>
        <v>0</v>
      </c>
      <c r="BX1524" s="179">
        <f t="shared" si="2180"/>
        <v>0</v>
      </c>
      <c r="BY1524" s="179">
        <f t="shared" si="2180"/>
        <v>0</v>
      </c>
      <c r="BZ1524" s="179">
        <f t="shared" si="2180"/>
        <v>0</v>
      </c>
      <c r="CA1524" s="179">
        <f t="shared" si="2180"/>
        <v>0</v>
      </c>
      <c r="CB1524" s="179">
        <f t="shared" si="2180"/>
        <v>0</v>
      </c>
      <c r="CC1524" s="179">
        <f t="shared" si="2180"/>
        <v>0</v>
      </c>
      <c r="CD1524" s="179">
        <f t="shared" si="2180"/>
        <v>0</v>
      </c>
      <c r="CE1524" s="179">
        <f t="shared" ref="CE1524:CL1524" si="2181">CE1511</f>
        <v>0</v>
      </c>
      <c r="CF1524" s="179">
        <f t="shared" si="2181"/>
        <v>0</v>
      </c>
      <c r="CG1524" s="179">
        <f t="shared" si="2181"/>
        <v>0</v>
      </c>
      <c r="CH1524" s="179">
        <f t="shared" si="2181"/>
        <v>0</v>
      </c>
      <c r="CI1524" s="179">
        <f t="shared" si="2181"/>
        <v>0</v>
      </c>
      <c r="CJ1524" s="179">
        <f t="shared" si="2181"/>
        <v>0</v>
      </c>
      <c r="CK1524" s="179">
        <f t="shared" si="2181"/>
        <v>0</v>
      </c>
      <c r="CL1524" s="179">
        <f t="shared" si="2181"/>
        <v>0</v>
      </c>
      <c r="CN1524" s="60"/>
      <c r="CO1524" s="179">
        <f t="shared" ref="CO1524:DL1524" si="2182">CO1511</f>
        <v>0</v>
      </c>
      <c r="CP1524" s="179">
        <f t="shared" si="2182"/>
        <v>0</v>
      </c>
      <c r="CQ1524" s="179">
        <f t="shared" si="2182"/>
        <v>0</v>
      </c>
      <c r="CR1524" s="179">
        <f t="shared" si="2182"/>
        <v>0</v>
      </c>
      <c r="CS1524" s="179">
        <f t="shared" si="2182"/>
        <v>0</v>
      </c>
      <c r="CT1524" s="179">
        <f t="shared" si="2182"/>
        <v>0</v>
      </c>
      <c r="CU1524" s="179">
        <f t="shared" si="2182"/>
        <v>0</v>
      </c>
      <c r="CV1524" s="179">
        <f t="shared" si="2182"/>
        <v>0</v>
      </c>
      <c r="CW1524" s="179">
        <f t="shared" si="2182"/>
        <v>0</v>
      </c>
      <c r="CX1524" s="179">
        <f t="shared" si="2182"/>
        <v>0</v>
      </c>
      <c r="CY1524" s="179">
        <f t="shared" si="2182"/>
        <v>0</v>
      </c>
      <c r="CZ1524" s="179">
        <f t="shared" si="2182"/>
        <v>0</v>
      </c>
      <c r="DA1524" s="179">
        <f t="shared" si="2182"/>
        <v>0</v>
      </c>
      <c r="DB1524" s="179">
        <f t="shared" si="2182"/>
        <v>0</v>
      </c>
      <c r="DC1524" s="179">
        <f t="shared" si="2182"/>
        <v>0</v>
      </c>
      <c r="DD1524" s="179">
        <f t="shared" si="2182"/>
        <v>0</v>
      </c>
      <c r="DE1524" s="179">
        <f t="shared" si="2182"/>
        <v>0</v>
      </c>
      <c r="DF1524" s="179">
        <f t="shared" si="2182"/>
        <v>0</v>
      </c>
      <c r="DG1524" s="179">
        <f t="shared" si="2182"/>
        <v>0</v>
      </c>
      <c r="DH1524" s="179">
        <f t="shared" si="2182"/>
        <v>0</v>
      </c>
      <c r="DI1524" s="179">
        <f t="shared" si="2182"/>
        <v>0</v>
      </c>
      <c r="DJ1524" s="179">
        <f t="shared" si="2182"/>
        <v>0</v>
      </c>
      <c r="DK1524" s="179">
        <f t="shared" si="2182"/>
        <v>0</v>
      </c>
      <c r="DL1524" s="179">
        <f t="shared" si="2182"/>
        <v>0</v>
      </c>
    </row>
    <row r="1525" spans="1:116" x14ac:dyDescent="0.4">
      <c r="B1525" t="s">
        <v>332</v>
      </c>
      <c r="D1525" t="s">
        <v>529</v>
      </c>
      <c r="E1525" s="8" t="str">
        <f t="shared" ref="E1525" si="2183">ROW()&amp;" "&amp;D1525</f>
        <v>1525 FCCA-F</v>
      </c>
      <c r="G1525" s="241" t="str">
        <f>IFERROR(SUBSTITUTE(TRIM(MID(G1515, SEARCH("-", G1515) + 1, LEN(G1515))),":",""),"no unit")</f>
        <v>no unit</v>
      </c>
      <c r="H1525" s="12"/>
      <c r="I1525" s="60"/>
      <c r="J1525" s="60"/>
      <c r="K1525" s="15"/>
      <c r="L1525" s="15"/>
      <c r="M1525" s="15"/>
      <c r="N1525" s="15"/>
      <c r="O1525" s="15"/>
      <c r="P1525" s="15"/>
      <c r="R1525" s="15"/>
      <c r="S1525" s="179"/>
      <c r="T1525" s="179"/>
      <c r="U1525" s="179"/>
      <c r="V1525" s="179"/>
      <c r="W1525" s="179"/>
      <c r="X1525" s="179"/>
      <c r="Y1525" s="179"/>
      <c r="Z1525" s="179"/>
      <c r="AA1525" s="179"/>
      <c r="AB1525" s="179"/>
      <c r="AC1525" s="179"/>
      <c r="AD1525" s="179"/>
      <c r="AE1525" s="179"/>
      <c r="AF1525" s="179"/>
      <c r="AG1525" s="179"/>
      <c r="AH1525" s="179"/>
      <c r="AI1525" s="179"/>
      <c r="AJ1525" s="179"/>
      <c r="AK1525" s="179"/>
      <c r="AL1525" s="179"/>
      <c r="AM1525" s="179"/>
      <c r="AN1525" s="179"/>
      <c r="AO1525" s="179"/>
      <c r="AP1525" s="179"/>
      <c r="AQ1525" s="179"/>
      <c r="AR1525" s="179"/>
      <c r="AS1525" s="179"/>
      <c r="AT1525" s="179"/>
      <c r="AU1525" s="179"/>
      <c r="AV1525" s="179"/>
      <c r="AW1525" s="179"/>
      <c r="AX1525" s="179"/>
      <c r="AY1525" s="179"/>
      <c r="AZ1525" s="179"/>
      <c r="BA1525" s="179"/>
      <c r="BB1525" s="179"/>
      <c r="BC1525" s="179"/>
      <c r="BD1525" s="179"/>
      <c r="BE1525" s="179"/>
      <c r="BF1525" s="179"/>
      <c r="BG1525" s="179"/>
      <c r="BH1525" s="179"/>
      <c r="BI1525" s="179"/>
      <c r="BJ1525" s="179"/>
      <c r="BK1525" s="179"/>
      <c r="BL1525" s="179"/>
      <c r="BM1525" s="179"/>
      <c r="BN1525" s="179"/>
      <c r="BO1525" s="179"/>
      <c r="BP1525" s="179"/>
      <c r="BQ1525" s="179"/>
      <c r="BR1525" s="179"/>
      <c r="BS1525" s="179"/>
      <c r="BT1525" s="179"/>
      <c r="BU1525" s="179"/>
      <c r="BV1525" s="179"/>
      <c r="BW1525" s="179"/>
      <c r="BX1525" s="179"/>
      <c r="BY1525" s="179"/>
      <c r="BZ1525" s="179"/>
      <c r="CA1525" s="179"/>
      <c r="CB1525" s="179"/>
      <c r="CC1525" s="179"/>
      <c r="CD1525" s="179"/>
      <c r="CE1525" s="179"/>
      <c r="CF1525" s="179"/>
      <c r="CG1525" s="179"/>
      <c r="CH1525" s="179"/>
      <c r="CI1525" s="179"/>
      <c r="CJ1525" s="179"/>
      <c r="CK1525" s="179"/>
      <c r="CL1525" s="179"/>
      <c r="CN1525" s="60"/>
      <c r="CO1525" s="179"/>
      <c r="CP1525" s="179"/>
      <c r="CQ1525" s="179"/>
      <c r="CR1525" s="179"/>
      <c r="CS1525" s="179"/>
      <c r="CT1525" s="179"/>
      <c r="CU1525" s="179"/>
      <c r="CV1525" s="179"/>
      <c r="CW1525" s="179"/>
      <c r="CX1525" s="179"/>
      <c r="CY1525" s="179"/>
      <c r="CZ1525" s="179"/>
      <c r="DA1525" s="179"/>
      <c r="DB1525" s="179"/>
      <c r="DC1525" s="179"/>
      <c r="DD1525" s="179"/>
      <c r="DE1525" s="179"/>
      <c r="DF1525" s="179"/>
      <c r="DG1525" s="179"/>
      <c r="DH1525" s="179"/>
      <c r="DI1525" s="179"/>
      <c r="DJ1525" s="179"/>
      <c r="DK1525" s="179"/>
      <c r="DL1525" s="179"/>
    </row>
    <row r="1526" spans="1:116" x14ac:dyDescent="0.4">
      <c r="B1526" t="s">
        <v>332</v>
      </c>
      <c r="D1526" t="s">
        <v>529</v>
      </c>
      <c r="E1526" s="8" t="str">
        <f>ROW()&amp;" "&amp;D1526</f>
        <v>1526 FCCA-F</v>
      </c>
      <c r="G1526" s="136" t="str">
        <f>G1513</f>
        <v>Secondary revenue driver</v>
      </c>
      <c r="H1526" s="12"/>
      <c r="I1526" s="60"/>
      <c r="J1526" s="60"/>
      <c r="K1526" s="15"/>
      <c r="L1526" s="15"/>
      <c r="M1526" s="15"/>
      <c r="N1526" s="15"/>
      <c r="O1526" s="15"/>
      <c r="P1526" s="15"/>
      <c r="R1526" s="15"/>
      <c r="S1526" s="4" t="str">
        <f t="shared" ref="S1526:AX1526" si="2184">ADDRESS(ROW(S1516),COLUMN(S1516),2)</f>
        <v>S$1516</v>
      </c>
      <c r="T1526" s="4" t="str">
        <f t="shared" si="2184"/>
        <v>T$1516</v>
      </c>
      <c r="U1526" s="4" t="str">
        <f t="shared" si="2184"/>
        <v>U$1516</v>
      </c>
      <c r="V1526" s="4" t="str">
        <f t="shared" si="2184"/>
        <v>V$1516</v>
      </c>
      <c r="W1526" s="4" t="str">
        <f t="shared" si="2184"/>
        <v>W$1516</v>
      </c>
      <c r="X1526" s="4" t="str">
        <f t="shared" si="2184"/>
        <v>X$1516</v>
      </c>
      <c r="Y1526" s="4" t="str">
        <f t="shared" si="2184"/>
        <v>Y$1516</v>
      </c>
      <c r="Z1526" s="4" t="str">
        <f t="shared" si="2184"/>
        <v>Z$1516</v>
      </c>
      <c r="AA1526" s="4" t="str">
        <f t="shared" si="2184"/>
        <v>AA$1516</v>
      </c>
      <c r="AB1526" s="4" t="str">
        <f t="shared" si="2184"/>
        <v>AB$1516</v>
      </c>
      <c r="AC1526" s="4" t="str">
        <f t="shared" si="2184"/>
        <v>AC$1516</v>
      </c>
      <c r="AD1526" s="4" t="str">
        <f t="shared" si="2184"/>
        <v>AD$1516</v>
      </c>
      <c r="AE1526" s="4" t="str">
        <f t="shared" si="2184"/>
        <v>AE$1516</v>
      </c>
      <c r="AF1526" s="4" t="str">
        <f t="shared" si="2184"/>
        <v>AF$1516</v>
      </c>
      <c r="AG1526" s="4" t="str">
        <f t="shared" si="2184"/>
        <v>AG$1516</v>
      </c>
      <c r="AH1526" s="4" t="str">
        <f t="shared" si="2184"/>
        <v>AH$1516</v>
      </c>
      <c r="AI1526" s="4" t="str">
        <f t="shared" si="2184"/>
        <v>AI$1516</v>
      </c>
      <c r="AJ1526" s="4" t="str">
        <f t="shared" si="2184"/>
        <v>AJ$1516</v>
      </c>
      <c r="AK1526" s="4" t="str">
        <f t="shared" si="2184"/>
        <v>AK$1516</v>
      </c>
      <c r="AL1526" s="4" t="str">
        <f t="shared" si="2184"/>
        <v>AL$1516</v>
      </c>
      <c r="AM1526" s="4" t="str">
        <f t="shared" si="2184"/>
        <v>AM$1516</v>
      </c>
      <c r="AN1526" s="4" t="str">
        <f t="shared" si="2184"/>
        <v>AN$1516</v>
      </c>
      <c r="AO1526" s="4" t="str">
        <f t="shared" si="2184"/>
        <v>AO$1516</v>
      </c>
      <c r="AP1526" s="4" t="str">
        <f t="shared" si="2184"/>
        <v>AP$1516</v>
      </c>
      <c r="AQ1526" s="4" t="str">
        <f t="shared" si="2184"/>
        <v>AQ$1516</v>
      </c>
      <c r="AR1526" s="4" t="str">
        <f t="shared" si="2184"/>
        <v>AR$1516</v>
      </c>
      <c r="AS1526" s="4" t="str">
        <f t="shared" si="2184"/>
        <v>AS$1516</v>
      </c>
      <c r="AT1526" s="4" t="str">
        <f t="shared" si="2184"/>
        <v>AT$1516</v>
      </c>
      <c r="AU1526" s="4" t="str">
        <f t="shared" si="2184"/>
        <v>AU$1516</v>
      </c>
      <c r="AV1526" s="4" t="str">
        <f t="shared" si="2184"/>
        <v>AV$1516</v>
      </c>
      <c r="AW1526" s="4" t="str">
        <f t="shared" si="2184"/>
        <v>AW$1516</v>
      </c>
      <c r="AX1526" s="4" t="str">
        <f t="shared" si="2184"/>
        <v>AX$1516</v>
      </c>
      <c r="AY1526" s="4" t="str">
        <f t="shared" ref="AY1526:CD1526" si="2185">ADDRESS(ROW(AY1516),COLUMN(AY1516),2)</f>
        <v>AY$1516</v>
      </c>
      <c r="AZ1526" s="4" t="str">
        <f t="shared" si="2185"/>
        <v>AZ$1516</v>
      </c>
      <c r="BA1526" s="4" t="str">
        <f t="shared" si="2185"/>
        <v>BA$1516</v>
      </c>
      <c r="BB1526" s="4" t="str">
        <f t="shared" si="2185"/>
        <v>BB$1516</v>
      </c>
      <c r="BC1526" s="4" t="str">
        <f t="shared" si="2185"/>
        <v>BC$1516</v>
      </c>
      <c r="BD1526" s="4" t="str">
        <f t="shared" si="2185"/>
        <v>BD$1516</v>
      </c>
      <c r="BE1526" s="4" t="str">
        <f t="shared" si="2185"/>
        <v>BE$1516</v>
      </c>
      <c r="BF1526" s="4" t="str">
        <f t="shared" si="2185"/>
        <v>BF$1516</v>
      </c>
      <c r="BG1526" s="4" t="str">
        <f t="shared" si="2185"/>
        <v>BG$1516</v>
      </c>
      <c r="BH1526" s="4" t="str">
        <f t="shared" si="2185"/>
        <v>BH$1516</v>
      </c>
      <c r="BI1526" s="4" t="str">
        <f t="shared" si="2185"/>
        <v>BI$1516</v>
      </c>
      <c r="BJ1526" s="4" t="str">
        <f t="shared" si="2185"/>
        <v>BJ$1516</v>
      </c>
      <c r="BK1526" s="4" t="str">
        <f t="shared" si="2185"/>
        <v>BK$1516</v>
      </c>
      <c r="BL1526" s="4" t="str">
        <f t="shared" si="2185"/>
        <v>BL$1516</v>
      </c>
      <c r="BM1526" s="4" t="str">
        <f t="shared" si="2185"/>
        <v>BM$1516</v>
      </c>
      <c r="BN1526" s="4" t="str">
        <f t="shared" si="2185"/>
        <v>BN$1516</v>
      </c>
      <c r="BO1526" s="4" t="str">
        <f t="shared" si="2185"/>
        <v>BO$1516</v>
      </c>
      <c r="BP1526" s="4" t="str">
        <f t="shared" si="2185"/>
        <v>BP$1516</v>
      </c>
      <c r="BQ1526" s="4" t="str">
        <f t="shared" si="2185"/>
        <v>BQ$1516</v>
      </c>
      <c r="BR1526" s="4" t="str">
        <f t="shared" si="2185"/>
        <v>BR$1516</v>
      </c>
      <c r="BS1526" s="4" t="str">
        <f t="shared" si="2185"/>
        <v>BS$1516</v>
      </c>
      <c r="BT1526" s="4" t="str">
        <f t="shared" si="2185"/>
        <v>BT$1516</v>
      </c>
      <c r="BU1526" s="4" t="str">
        <f t="shared" si="2185"/>
        <v>BU$1516</v>
      </c>
      <c r="BV1526" s="4" t="str">
        <f t="shared" si="2185"/>
        <v>BV$1516</v>
      </c>
      <c r="BW1526" s="4" t="str">
        <f t="shared" si="2185"/>
        <v>BW$1516</v>
      </c>
      <c r="BX1526" s="4" t="str">
        <f t="shared" si="2185"/>
        <v>BX$1516</v>
      </c>
      <c r="BY1526" s="4" t="str">
        <f t="shared" si="2185"/>
        <v>BY$1516</v>
      </c>
      <c r="BZ1526" s="4" t="str">
        <f t="shared" si="2185"/>
        <v>BZ$1516</v>
      </c>
      <c r="CA1526" s="4" t="str">
        <f t="shared" si="2185"/>
        <v>CA$1516</v>
      </c>
      <c r="CB1526" s="4" t="str">
        <f t="shared" si="2185"/>
        <v>CB$1516</v>
      </c>
      <c r="CC1526" s="4" t="str">
        <f t="shared" si="2185"/>
        <v>CC$1516</v>
      </c>
      <c r="CD1526" s="4" t="str">
        <f t="shared" si="2185"/>
        <v>CD$1516</v>
      </c>
      <c r="CE1526" s="4" t="str">
        <f t="shared" ref="CE1526:CL1526" si="2186">ADDRESS(ROW(CE1516),COLUMN(CE1516),2)</f>
        <v>CE$1516</v>
      </c>
      <c r="CF1526" s="4" t="str">
        <f t="shared" si="2186"/>
        <v>CF$1516</v>
      </c>
      <c r="CG1526" s="4" t="str">
        <f t="shared" si="2186"/>
        <v>CG$1516</v>
      </c>
      <c r="CH1526" s="4" t="str">
        <f t="shared" si="2186"/>
        <v>CH$1516</v>
      </c>
      <c r="CI1526" s="4" t="str">
        <f t="shared" si="2186"/>
        <v>CI$1516</v>
      </c>
      <c r="CJ1526" s="4" t="str">
        <f t="shared" si="2186"/>
        <v>CJ$1516</v>
      </c>
      <c r="CK1526" s="4" t="str">
        <f t="shared" si="2186"/>
        <v>CK$1516</v>
      </c>
      <c r="CL1526" s="4" t="str">
        <f t="shared" si="2186"/>
        <v>CL$1516</v>
      </c>
      <c r="CN1526" s="60"/>
      <c r="CO1526" s="4" t="str">
        <f t="shared" ref="CO1526:DL1526" si="2187">ADDRESS(ROW(CO1516),COLUMN(CO1516),2)</f>
        <v>CO$1516</v>
      </c>
      <c r="CP1526" s="4" t="str">
        <f t="shared" si="2187"/>
        <v>CP$1516</v>
      </c>
      <c r="CQ1526" s="4" t="str">
        <f t="shared" si="2187"/>
        <v>CQ$1516</v>
      </c>
      <c r="CR1526" s="4" t="str">
        <f t="shared" si="2187"/>
        <v>CR$1516</v>
      </c>
      <c r="CS1526" s="4" t="str">
        <f t="shared" si="2187"/>
        <v>CS$1516</v>
      </c>
      <c r="CT1526" s="4" t="str">
        <f t="shared" si="2187"/>
        <v>CT$1516</v>
      </c>
      <c r="CU1526" s="4" t="str">
        <f t="shared" si="2187"/>
        <v>CU$1516</v>
      </c>
      <c r="CV1526" s="4" t="str">
        <f t="shared" si="2187"/>
        <v>CV$1516</v>
      </c>
      <c r="CW1526" s="4" t="str">
        <f t="shared" si="2187"/>
        <v>CW$1516</v>
      </c>
      <c r="CX1526" s="4" t="str">
        <f t="shared" si="2187"/>
        <v>CX$1516</v>
      </c>
      <c r="CY1526" s="4" t="str">
        <f t="shared" si="2187"/>
        <v>CY$1516</v>
      </c>
      <c r="CZ1526" s="4" t="str">
        <f t="shared" si="2187"/>
        <v>CZ$1516</v>
      </c>
      <c r="DA1526" s="4" t="str">
        <f t="shared" si="2187"/>
        <v>DA$1516</v>
      </c>
      <c r="DB1526" s="4" t="str">
        <f t="shared" si="2187"/>
        <v>DB$1516</v>
      </c>
      <c r="DC1526" s="4" t="str">
        <f t="shared" si="2187"/>
        <v>DC$1516</v>
      </c>
      <c r="DD1526" s="4" t="str">
        <f t="shared" si="2187"/>
        <v>DD$1516</v>
      </c>
      <c r="DE1526" s="4" t="str">
        <f t="shared" si="2187"/>
        <v>DE$1516</v>
      </c>
      <c r="DF1526" s="4" t="str">
        <f t="shared" si="2187"/>
        <v>DF$1516</v>
      </c>
      <c r="DG1526" s="4" t="str">
        <f t="shared" si="2187"/>
        <v>DG$1516</v>
      </c>
      <c r="DH1526" s="4" t="str">
        <f t="shared" si="2187"/>
        <v>DH$1516</v>
      </c>
      <c r="DI1526" s="4" t="str">
        <f t="shared" si="2187"/>
        <v>DI$1516</v>
      </c>
      <c r="DJ1526" s="4" t="str">
        <f t="shared" si="2187"/>
        <v>DJ$1516</v>
      </c>
      <c r="DK1526" s="4" t="str">
        <f t="shared" si="2187"/>
        <v>DK$1516</v>
      </c>
      <c r="DL1526" s="4" t="str">
        <f t="shared" si="2187"/>
        <v>DL$1516</v>
      </c>
    </row>
    <row r="1527" spans="1:116" x14ac:dyDescent="0.4">
      <c r="B1527" t="s">
        <v>332</v>
      </c>
      <c r="D1527" t="s">
        <v>529</v>
      </c>
      <c r="E1527" s="8" t="str">
        <f>ROW()&amp;" "&amp;D1527</f>
        <v>1527 FCCA-F</v>
      </c>
      <c r="G1527" s="136" t="str">
        <f>G1514</f>
        <v>Secondary volume driver</v>
      </c>
      <c r="H1527" s="12"/>
      <c r="I1527" s="60"/>
      <c r="J1527" s="60"/>
      <c r="K1527" s="15"/>
      <c r="L1527" s="15"/>
      <c r="M1527" s="15"/>
      <c r="N1527" s="15"/>
      <c r="O1527" s="15"/>
      <c r="P1527" s="15"/>
      <c r="R1527" s="15"/>
      <c r="S1527" s="179" t="str">
        <f t="shared" ref="S1527:AX1527" si="2188">S1514</f>
        <v>S$19</v>
      </c>
      <c r="T1527" s="179" t="str">
        <f t="shared" si="2188"/>
        <v>T$19</v>
      </c>
      <c r="U1527" s="179" t="str">
        <f t="shared" si="2188"/>
        <v>U$19</v>
      </c>
      <c r="V1527" s="179" t="str">
        <f t="shared" si="2188"/>
        <v>V$19</v>
      </c>
      <c r="W1527" s="179" t="str">
        <f t="shared" si="2188"/>
        <v>W$19</v>
      </c>
      <c r="X1527" s="179" t="str">
        <f t="shared" si="2188"/>
        <v>X$19</v>
      </c>
      <c r="Y1527" s="179" t="str">
        <f t="shared" si="2188"/>
        <v>Y$19</v>
      </c>
      <c r="Z1527" s="179" t="str">
        <f t="shared" si="2188"/>
        <v>Z$19</v>
      </c>
      <c r="AA1527" s="179" t="str">
        <f t="shared" si="2188"/>
        <v>AA$19</v>
      </c>
      <c r="AB1527" s="179" t="str">
        <f t="shared" si="2188"/>
        <v>AB$19</v>
      </c>
      <c r="AC1527" s="179" t="str">
        <f t="shared" si="2188"/>
        <v>AC$19</v>
      </c>
      <c r="AD1527" s="179" t="str">
        <f t="shared" si="2188"/>
        <v>AD$19</v>
      </c>
      <c r="AE1527" s="179" t="str">
        <f t="shared" si="2188"/>
        <v>AE$19</v>
      </c>
      <c r="AF1527" s="179" t="str">
        <f t="shared" si="2188"/>
        <v>AF$19</v>
      </c>
      <c r="AG1527" s="179" t="str">
        <f t="shared" si="2188"/>
        <v>AG$19</v>
      </c>
      <c r="AH1527" s="179" t="str">
        <f t="shared" si="2188"/>
        <v>AH$19</v>
      </c>
      <c r="AI1527" s="179" t="str">
        <f t="shared" si="2188"/>
        <v>AI$19</v>
      </c>
      <c r="AJ1527" s="179" t="str">
        <f t="shared" si="2188"/>
        <v>AJ$19</v>
      </c>
      <c r="AK1527" s="179" t="str">
        <f t="shared" si="2188"/>
        <v>AK$19</v>
      </c>
      <c r="AL1527" s="179" t="str">
        <f t="shared" si="2188"/>
        <v>AL$19</v>
      </c>
      <c r="AM1527" s="179" t="str">
        <f t="shared" si="2188"/>
        <v>AM$19</v>
      </c>
      <c r="AN1527" s="179" t="str">
        <f t="shared" si="2188"/>
        <v>AN$19</v>
      </c>
      <c r="AO1527" s="179" t="str">
        <f t="shared" si="2188"/>
        <v>AO$19</v>
      </c>
      <c r="AP1527" s="179" t="str">
        <f t="shared" si="2188"/>
        <v>AP$19</v>
      </c>
      <c r="AQ1527" s="179" t="str">
        <f t="shared" si="2188"/>
        <v>AQ$19</v>
      </c>
      <c r="AR1527" s="179" t="str">
        <f t="shared" si="2188"/>
        <v>AR$19</v>
      </c>
      <c r="AS1527" s="179" t="str">
        <f t="shared" si="2188"/>
        <v>AS$19</v>
      </c>
      <c r="AT1527" s="179" t="str">
        <f t="shared" si="2188"/>
        <v>AT$19</v>
      </c>
      <c r="AU1527" s="179" t="str">
        <f t="shared" si="2188"/>
        <v>AU$19</v>
      </c>
      <c r="AV1527" s="179" t="str">
        <f t="shared" si="2188"/>
        <v>AV$19</v>
      </c>
      <c r="AW1527" s="179" t="str">
        <f t="shared" si="2188"/>
        <v>AW$19</v>
      </c>
      <c r="AX1527" s="179" t="str">
        <f t="shared" si="2188"/>
        <v>AX$19</v>
      </c>
      <c r="AY1527" s="179" t="str">
        <f t="shared" ref="AY1527:CD1527" si="2189">AY1514</f>
        <v>AY$19</v>
      </c>
      <c r="AZ1527" s="179" t="str">
        <f t="shared" si="2189"/>
        <v>AZ$19</v>
      </c>
      <c r="BA1527" s="179" t="str">
        <f t="shared" si="2189"/>
        <v>BA$19</v>
      </c>
      <c r="BB1527" s="179" t="str">
        <f t="shared" si="2189"/>
        <v>BB$19</v>
      </c>
      <c r="BC1527" s="179" t="str">
        <f t="shared" si="2189"/>
        <v>BC$19</v>
      </c>
      <c r="BD1527" s="179" t="str">
        <f t="shared" si="2189"/>
        <v>BD$19</v>
      </c>
      <c r="BE1527" s="179" t="str">
        <f t="shared" si="2189"/>
        <v>BE$19</v>
      </c>
      <c r="BF1527" s="179" t="str">
        <f t="shared" si="2189"/>
        <v>BF$19</v>
      </c>
      <c r="BG1527" s="179" t="str">
        <f t="shared" si="2189"/>
        <v>BG$19</v>
      </c>
      <c r="BH1527" s="179" t="str">
        <f t="shared" si="2189"/>
        <v>BH$19</v>
      </c>
      <c r="BI1527" s="179" t="str">
        <f t="shared" si="2189"/>
        <v>BI$19</v>
      </c>
      <c r="BJ1527" s="179" t="str">
        <f t="shared" si="2189"/>
        <v>BJ$19</v>
      </c>
      <c r="BK1527" s="179" t="str">
        <f t="shared" si="2189"/>
        <v>BK$19</v>
      </c>
      <c r="BL1527" s="179" t="str">
        <f t="shared" si="2189"/>
        <v>BL$19</v>
      </c>
      <c r="BM1527" s="179" t="str">
        <f t="shared" si="2189"/>
        <v>BM$19</v>
      </c>
      <c r="BN1527" s="179" t="str">
        <f t="shared" si="2189"/>
        <v>BN$19</v>
      </c>
      <c r="BO1527" s="179" t="str">
        <f t="shared" si="2189"/>
        <v>BO$19</v>
      </c>
      <c r="BP1527" s="179" t="str">
        <f t="shared" si="2189"/>
        <v>BP$19</v>
      </c>
      <c r="BQ1527" s="179" t="str">
        <f t="shared" si="2189"/>
        <v>BQ$19</v>
      </c>
      <c r="BR1527" s="179" t="str">
        <f t="shared" si="2189"/>
        <v>BR$19</v>
      </c>
      <c r="BS1527" s="179" t="str">
        <f t="shared" si="2189"/>
        <v>BS$19</v>
      </c>
      <c r="BT1527" s="179" t="str">
        <f t="shared" si="2189"/>
        <v>BT$19</v>
      </c>
      <c r="BU1527" s="179" t="str">
        <f t="shared" si="2189"/>
        <v>BU$19</v>
      </c>
      <c r="BV1527" s="179" t="str">
        <f t="shared" si="2189"/>
        <v>BV$19</v>
      </c>
      <c r="BW1527" s="179" t="str">
        <f t="shared" si="2189"/>
        <v>BW$19</v>
      </c>
      <c r="BX1527" s="179" t="str">
        <f t="shared" si="2189"/>
        <v>BX$19</v>
      </c>
      <c r="BY1527" s="179" t="str">
        <f t="shared" si="2189"/>
        <v>BY$19</v>
      </c>
      <c r="BZ1527" s="179" t="str">
        <f t="shared" si="2189"/>
        <v>BZ$19</v>
      </c>
      <c r="CA1527" s="179" t="str">
        <f t="shared" si="2189"/>
        <v>CA$19</v>
      </c>
      <c r="CB1527" s="179" t="str">
        <f t="shared" si="2189"/>
        <v>CB$19</v>
      </c>
      <c r="CC1527" s="179" t="str">
        <f t="shared" si="2189"/>
        <v>CC$19</v>
      </c>
      <c r="CD1527" s="179" t="str">
        <f t="shared" si="2189"/>
        <v>CD$19</v>
      </c>
      <c r="CE1527" s="179" t="str">
        <f t="shared" ref="CE1527:CL1527" si="2190">CE1514</f>
        <v>CE$19</v>
      </c>
      <c r="CF1527" s="179" t="str">
        <f t="shared" si="2190"/>
        <v>CF$19</v>
      </c>
      <c r="CG1527" s="179" t="str">
        <f t="shared" si="2190"/>
        <v>CG$19</v>
      </c>
      <c r="CH1527" s="179" t="str">
        <f t="shared" si="2190"/>
        <v>CH$19</v>
      </c>
      <c r="CI1527" s="179" t="str">
        <f t="shared" si="2190"/>
        <v>CI$19</v>
      </c>
      <c r="CJ1527" s="179" t="str">
        <f t="shared" si="2190"/>
        <v>CJ$19</v>
      </c>
      <c r="CK1527" s="179" t="str">
        <f t="shared" si="2190"/>
        <v>CK$19</v>
      </c>
      <c r="CL1527" s="179" t="str">
        <f t="shared" si="2190"/>
        <v>CL$19</v>
      </c>
      <c r="CN1527" s="60"/>
      <c r="CO1527" s="179" t="str">
        <f t="shared" ref="CO1527:DL1527" si="2191">CO1514</f>
        <v>CO$19</v>
      </c>
      <c r="CP1527" s="179" t="str">
        <f t="shared" si="2191"/>
        <v>CP$19</v>
      </c>
      <c r="CQ1527" s="179" t="str">
        <f t="shared" si="2191"/>
        <v>CQ$19</v>
      </c>
      <c r="CR1527" s="179" t="str">
        <f t="shared" si="2191"/>
        <v>CR$19</v>
      </c>
      <c r="CS1527" s="179" t="str">
        <f t="shared" si="2191"/>
        <v>CS$19</v>
      </c>
      <c r="CT1527" s="179" t="str">
        <f t="shared" si="2191"/>
        <v>CT$19</v>
      </c>
      <c r="CU1527" s="179" t="str">
        <f t="shared" si="2191"/>
        <v>CU$19</v>
      </c>
      <c r="CV1527" s="179" t="str">
        <f t="shared" si="2191"/>
        <v>CV$19</v>
      </c>
      <c r="CW1527" s="179" t="str">
        <f t="shared" si="2191"/>
        <v>CW$19</v>
      </c>
      <c r="CX1527" s="179" t="str">
        <f t="shared" si="2191"/>
        <v>CX$19</v>
      </c>
      <c r="CY1527" s="179" t="str">
        <f t="shared" si="2191"/>
        <v>CY$19</v>
      </c>
      <c r="CZ1527" s="179" t="str">
        <f t="shared" si="2191"/>
        <v>CZ$19</v>
      </c>
      <c r="DA1527" s="179" t="str">
        <f t="shared" si="2191"/>
        <v>DA$19</v>
      </c>
      <c r="DB1527" s="179" t="str">
        <f t="shared" si="2191"/>
        <v>DB$19</v>
      </c>
      <c r="DC1527" s="179" t="str">
        <f t="shared" si="2191"/>
        <v>DC$19</v>
      </c>
      <c r="DD1527" s="179" t="str">
        <f t="shared" si="2191"/>
        <v>DD$19</v>
      </c>
      <c r="DE1527" s="179" t="str">
        <f t="shared" si="2191"/>
        <v>DE$19</v>
      </c>
      <c r="DF1527" s="179" t="str">
        <f t="shared" si="2191"/>
        <v>DF$19</v>
      </c>
      <c r="DG1527" s="179" t="str">
        <f t="shared" si="2191"/>
        <v>DG$19</v>
      </c>
      <c r="DH1527" s="179" t="str">
        <f t="shared" si="2191"/>
        <v>DH$19</v>
      </c>
      <c r="DI1527" s="179" t="str">
        <f t="shared" si="2191"/>
        <v>DI$19</v>
      </c>
      <c r="DJ1527" s="179" t="str">
        <f t="shared" si="2191"/>
        <v>DJ$19</v>
      </c>
      <c r="DK1527" s="179" t="str">
        <f t="shared" si="2191"/>
        <v>DK$19</v>
      </c>
      <c r="DL1527" s="179" t="str">
        <f t="shared" si="2191"/>
        <v>DL$19</v>
      </c>
    </row>
    <row r="1528" spans="1:116" x14ac:dyDescent="0.4">
      <c r="E1528" s="8"/>
      <c r="G1528" s="136"/>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A1529" s="174"/>
      <c r="E1529" s="8"/>
      <c r="G1529" s="175" t="s">
        <v>490</v>
      </c>
      <c r="H1529" s="174"/>
      <c r="I1529" s="176"/>
      <c r="J1529" s="176"/>
      <c r="K1529" s="197"/>
      <c r="L1529" s="197"/>
      <c r="M1529" s="197"/>
      <c r="N1529" s="197"/>
      <c r="O1529" s="197"/>
      <c r="P1529" s="197"/>
      <c r="R1529" s="198"/>
      <c r="S1529" s="174"/>
      <c r="T1529" s="174"/>
      <c r="U1529" s="174"/>
      <c r="V1529" s="174"/>
      <c r="W1529" s="174"/>
      <c r="X1529" s="174"/>
      <c r="Y1529" s="174"/>
      <c r="Z1529" s="174"/>
      <c r="AA1529" s="174"/>
      <c r="AB1529" s="174"/>
      <c r="AC1529" s="174"/>
      <c r="AD1529" s="174"/>
      <c r="AE1529" s="174"/>
      <c r="AF1529" s="174"/>
      <c r="AG1529" s="174"/>
      <c r="AH1529" s="174"/>
      <c r="AI1529" s="174"/>
      <c r="AJ1529" s="174"/>
      <c r="AK1529" s="174"/>
      <c r="AL1529" s="174"/>
      <c r="AM1529" s="174"/>
      <c r="AN1529" s="174"/>
      <c r="AO1529" s="174"/>
      <c r="AP1529" s="174"/>
      <c r="AQ1529" s="174"/>
      <c r="AR1529" s="174"/>
      <c r="AS1529" s="174"/>
      <c r="AT1529" s="174"/>
      <c r="AU1529" s="174"/>
      <c r="AV1529" s="174"/>
      <c r="AW1529" s="174"/>
      <c r="AX1529" s="174"/>
      <c r="AY1529" s="174"/>
      <c r="AZ1529" s="174"/>
      <c r="BA1529" s="174"/>
      <c r="BB1529" s="174"/>
      <c r="BC1529" s="174"/>
      <c r="BD1529" s="174"/>
      <c r="BE1529" s="174"/>
      <c r="BF1529" s="174"/>
      <c r="BG1529" s="174"/>
      <c r="BH1529" s="174"/>
      <c r="BI1529" s="174"/>
      <c r="BJ1529" s="174"/>
      <c r="BK1529" s="174"/>
      <c r="BL1529" s="174"/>
      <c r="BM1529" s="174"/>
      <c r="BN1529" s="174"/>
      <c r="BO1529" s="174"/>
      <c r="BP1529" s="174"/>
      <c r="BQ1529" s="174"/>
      <c r="BR1529" s="174"/>
      <c r="BS1529" s="174"/>
      <c r="BT1529" s="174"/>
      <c r="BU1529" s="174"/>
      <c r="BV1529" s="174"/>
      <c r="BW1529" s="174"/>
      <c r="BX1529" s="174"/>
      <c r="BY1529" s="174"/>
      <c r="BZ1529" s="174"/>
      <c r="CA1529" s="174"/>
      <c r="CB1529" s="174"/>
      <c r="CC1529" s="174"/>
      <c r="CD1529" s="174"/>
      <c r="CE1529" s="174"/>
      <c r="CF1529" s="174"/>
      <c r="CG1529" s="174"/>
      <c r="CH1529" s="174"/>
      <c r="CI1529" s="174"/>
      <c r="CJ1529" s="174"/>
      <c r="CK1529" s="174"/>
      <c r="CL1529" s="174"/>
      <c r="CN1529" s="176"/>
      <c r="CO1529" s="174"/>
      <c r="CP1529" s="174"/>
      <c r="CQ1529" s="174"/>
      <c r="CR1529" s="174"/>
      <c r="CS1529" s="174"/>
      <c r="CT1529" s="174"/>
      <c r="CU1529" s="174"/>
      <c r="CV1529" s="174"/>
      <c r="CW1529" s="174"/>
      <c r="CX1529" s="174"/>
      <c r="CY1529" s="174"/>
      <c r="CZ1529" s="174"/>
      <c r="DA1529" s="174"/>
      <c r="DB1529" s="174"/>
      <c r="DC1529" s="174"/>
      <c r="DD1529" s="174"/>
      <c r="DE1529" s="174"/>
      <c r="DF1529" s="174"/>
      <c r="DG1529" s="174"/>
      <c r="DH1529" s="174"/>
      <c r="DI1529" s="174"/>
      <c r="DJ1529" s="174"/>
      <c r="DK1529" s="174"/>
      <c r="DL1529" s="174"/>
    </row>
    <row r="1530" spans="1:116" x14ac:dyDescent="0.4">
      <c r="A1530" s="174"/>
      <c r="E1530" s="8"/>
      <c r="G1530" s="175" t="s">
        <v>492</v>
      </c>
      <c r="H1530" s="174"/>
      <c r="I1530" s="176"/>
      <c r="J1530" s="176"/>
      <c r="K1530" s="197"/>
      <c r="L1530" s="197"/>
      <c r="M1530" s="197"/>
      <c r="N1530" s="197"/>
      <c r="O1530" s="197"/>
      <c r="P1530" s="197"/>
      <c r="R1530" s="198"/>
      <c r="S1530" s="174"/>
      <c r="T1530" s="174"/>
      <c r="U1530" s="174"/>
      <c r="V1530" s="174"/>
      <c r="W1530" s="174"/>
      <c r="X1530" s="174"/>
      <c r="Y1530" s="174"/>
      <c r="Z1530" s="174"/>
      <c r="AA1530" s="174"/>
      <c r="AB1530" s="174"/>
      <c r="AC1530" s="174"/>
      <c r="AD1530" s="174"/>
      <c r="AE1530" s="174"/>
      <c r="AF1530" s="174"/>
      <c r="AG1530" s="174"/>
      <c r="AH1530" s="174"/>
      <c r="AI1530" s="174"/>
      <c r="AJ1530" s="174"/>
      <c r="AK1530" s="174"/>
      <c r="AL1530" s="174"/>
      <c r="AM1530" s="174"/>
      <c r="AN1530" s="174"/>
      <c r="AO1530" s="174"/>
      <c r="AP1530" s="174"/>
      <c r="AQ1530" s="174"/>
      <c r="AR1530" s="174"/>
      <c r="AS1530" s="174"/>
      <c r="AT1530" s="174"/>
      <c r="AU1530" s="174"/>
      <c r="AV1530" s="174"/>
      <c r="AW1530" s="174"/>
      <c r="AX1530" s="174"/>
      <c r="AY1530" s="174"/>
      <c r="AZ1530" s="174"/>
      <c r="BA1530" s="174"/>
      <c r="BB1530" s="174"/>
      <c r="BC1530" s="174"/>
      <c r="BD1530" s="174"/>
      <c r="BE1530" s="174"/>
      <c r="BF1530" s="174"/>
      <c r="BG1530" s="174"/>
      <c r="BH1530" s="174"/>
      <c r="BI1530" s="174"/>
      <c r="BJ1530" s="174"/>
      <c r="BK1530" s="174"/>
      <c r="BL1530" s="174"/>
      <c r="BM1530" s="174"/>
      <c r="BN1530" s="174"/>
      <c r="BO1530" s="174"/>
      <c r="BP1530" s="174"/>
      <c r="BQ1530" s="174"/>
      <c r="BR1530" s="174"/>
      <c r="BS1530" s="174"/>
      <c r="BT1530" s="174"/>
      <c r="BU1530" s="174"/>
      <c r="BV1530" s="174"/>
      <c r="BW1530" s="174"/>
      <c r="BX1530" s="174"/>
      <c r="BY1530" s="174"/>
      <c r="BZ1530" s="174"/>
      <c r="CA1530" s="174"/>
      <c r="CB1530" s="174"/>
      <c r="CC1530" s="174"/>
      <c r="CD1530" s="174"/>
      <c r="CE1530" s="174"/>
      <c r="CF1530" s="174"/>
      <c r="CG1530" s="174"/>
      <c r="CH1530" s="174"/>
      <c r="CI1530" s="174"/>
      <c r="CJ1530" s="174"/>
      <c r="CK1530" s="174"/>
      <c r="CL1530" s="174"/>
      <c r="CN1530" s="176"/>
      <c r="CO1530" s="174"/>
      <c r="CP1530" s="174"/>
      <c r="CQ1530" s="174"/>
      <c r="CR1530" s="174"/>
      <c r="CS1530" s="174"/>
      <c r="CT1530" s="174"/>
      <c r="CU1530" s="174"/>
      <c r="CV1530" s="174"/>
      <c r="CW1530" s="174"/>
      <c r="CX1530" s="174"/>
      <c r="CY1530" s="174"/>
      <c r="CZ1530" s="174"/>
      <c r="DA1530" s="174"/>
      <c r="DB1530" s="174"/>
      <c r="DC1530" s="174"/>
      <c r="DD1530" s="174"/>
      <c r="DE1530" s="174"/>
      <c r="DF1530" s="174"/>
      <c r="DG1530" s="174"/>
      <c r="DH1530" s="174"/>
      <c r="DI1530" s="174"/>
      <c r="DJ1530" s="174"/>
      <c r="DK1530" s="174"/>
      <c r="DL1530" s="174"/>
    </row>
    <row r="1531" spans="1:116" x14ac:dyDescent="0.4">
      <c r="A1531" s="174"/>
      <c r="E1531" s="8"/>
      <c r="G1531" s="175" t="s">
        <v>461</v>
      </c>
      <c r="H1531" s="174"/>
      <c r="I1531" s="176"/>
      <c r="J1531" s="176"/>
      <c r="K1531" s="197"/>
      <c r="L1531" s="197"/>
      <c r="M1531" s="197"/>
      <c r="N1531" s="197"/>
      <c r="O1531" s="197"/>
      <c r="P1531" s="197"/>
      <c r="R1531" s="198"/>
      <c r="S1531" s="199" t="str">
        <f t="shared" ref="S1531:CD1531" si="2192">S$20</f>
        <v>S$16</v>
      </c>
      <c r="T1531" s="199" t="str">
        <f t="shared" si="2192"/>
        <v>T$16</v>
      </c>
      <c r="U1531" s="199" t="str">
        <f t="shared" si="2192"/>
        <v>U$16</v>
      </c>
      <c r="V1531" s="199" t="str">
        <f t="shared" si="2192"/>
        <v>V$16</v>
      </c>
      <c r="W1531" s="199" t="str">
        <f t="shared" si="2192"/>
        <v>W$16</v>
      </c>
      <c r="X1531" s="199" t="str">
        <f t="shared" si="2192"/>
        <v>X$16</v>
      </c>
      <c r="Y1531" s="199" t="str">
        <f t="shared" si="2192"/>
        <v>Y$16</v>
      </c>
      <c r="Z1531" s="199" t="str">
        <f t="shared" si="2192"/>
        <v>Z$16</v>
      </c>
      <c r="AA1531" s="199" t="str">
        <f t="shared" si="2192"/>
        <v>AA$16</v>
      </c>
      <c r="AB1531" s="199" t="str">
        <f t="shared" si="2192"/>
        <v>AB$16</v>
      </c>
      <c r="AC1531" s="199" t="str">
        <f t="shared" si="2192"/>
        <v>AC$16</v>
      </c>
      <c r="AD1531" s="199" t="str">
        <f t="shared" si="2192"/>
        <v>AD$16</v>
      </c>
      <c r="AE1531" s="199" t="str">
        <f t="shared" si="2192"/>
        <v>AE$16</v>
      </c>
      <c r="AF1531" s="199" t="str">
        <f t="shared" si="2192"/>
        <v>AF$16</v>
      </c>
      <c r="AG1531" s="199" t="str">
        <f t="shared" si="2192"/>
        <v>AG$16</v>
      </c>
      <c r="AH1531" s="199" t="str">
        <f t="shared" si="2192"/>
        <v>AH$16</v>
      </c>
      <c r="AI1531" s="199" t="str">
        <f t="shared" si="2192"/>
        <v>AI$16</v>
      </c>
      <c r="AJ1531" s="199" t="str">
        <f t="shared" si="2192"/>
        <v>AJ$16</v>
      </c>
      <c r="AK1531" s="199" t="str">
        <f t="shared" si="2192"/>
        <v>AK$16</v>
      </c>
      <c r="AL1531" s="199" t="str">
        <f t="shared" si="2192"/>
        <v>AL$16</v>
      </c>
      <c r="AM1531" s="199" t="str">
        <f t="shared" si="2192"/>
        <v>AM$16</v>
      </c>
      <c r="AN1531" s="199" t="str">
        <f t="shared" si="2192"/>
        <v>AN$16</v>
      </c>
      <c r="AO1531" s="199" t="str">
        <f t="shared" si="2192"/>
        <v>AO$16</v>
      </c>
      <c r="AP1531" s="199" t="str">
        <f t="shared" si="2192"/>
        <v>AP$16</v>
      </c>
      <c r="AQ1531" s="199" t="str">
        <f t="shared" si="2192"/>
        <v>AQ$16</v>
      </c>
      <c r="AR1531" s="199" t="str">
        <f t="shared" si="2192"/>
        <v>AR$16</v>
      </c>
      <c r="AS1531" s="199" t="str">
        <f t="shared" si="2192"/>
        <v>AS$16</v>
      </c>
      <c r="AT1531" s="199" t="str">
        <f t="shared" si="2192"/>
        <v>AT$16</v>
      </c>
      <c r="AU1531" s="199" t="str">
        <f t="shared" si="2192"/>
        <v>AU$16</v>
      </c>
      <c r="AV1531" s="199" t="str">
        <f t="shared" si="2192"/>
        <v>AV$16</v>
      </c>
      <c r="AW1531" s="199" t="str">
        <f t="shared" si="2192"/>
        <v>AW$16</v>
      </c>
      <c r="AX1531" s="199" t="str">
        <f t="shared" si="2192"/>
        <v>AX$16</v>
      </c>
      <c r="AY1531" s="199" t="str">
        <f t="shared" si="2192"/>
        <v>AY$16</v>
      </c>
      <c r="AZ1531" s="199" t="str">
        <f t="shared" si="2192"/>
        <v>AZ$16</v>
      </c>
      <c r="BA1531" s="199" t="str">
        <f t="shared" si="2192"/>
        <v>BA$16</v>
      </c>
      <c r="BB1531" s="199" t="str">
        <f t="shared" si="2192"/>
        <v>BB$16</v>
      </c>
      <c r="BC1531" s="199" t="str">
        <f t="shared" si="2192"/>
        <v>BC$16</v>
      </c>
      <c r="BD1531" s="199" t="str">
        <f t="shared" si="2192"/>
        <v>BD$16</v>
      </c>
      <c r="BE1531" s="199" t="str">
        <f t="shared" si="2192"/>
        <v>BE$16</v>
      </c>
      <c r="BF1531" s="199" t="str">
        <f t="shared" si="2192"/>
        <v>BF$16</v>
      </c>
      <c r="BG1531" s="199" t="str">
        <f t="shared" si="2192"/>
        <v>BG$16</v>
      </c>
      <c r="BH1531" s="199" t="str">
        <f t="shared" si="2192"/>
        <v>BH$16</v>
      </c>
      <c r="BI1531" s="199" t="str">
        <f t="shared" si="2192"/>
        <v>BI$16</v>
      </c>
      <c r="BJ1531" s="199" t="str">
        <f t="shared" si="2192"/>
        <v>BJ$16</v>
      </c>
      <c r="BK1531" s="199" t="str">
        <f t="shared" si="2192"/>
        <v>BK$16</v>
      </c>
      <c r="BL1531" s="199" t="str">
        <f t="shared" si="2192"/>
        <v>BL$16</v>
      </c>
      <c r="BM1531" s="199" t="str">
        <f t="shared" si="2192"/>
        <v>BM$16</v>
      </c>
      <c r="BN1531" s="199" t="str">
        <f t="shared" si="2192"/>
        <v>BN$16</v>
      </c>
      <c r="BO1531" s="199" t="str">
        <f t="shared" si="2192"/>
        <v>BO$16</v>
      </c>
      <c r="BP1531" s="199" t="str">
        <f t="shared" si="2192"/>
        <v>BP$16</v>
      </c>
      <c r="BQ1531" s="199" t="str">
        <f t="shared" si="2192"/>
        <v>BQ$16</v>
      </c>
      <c r="BR1531" s="199" t="str">
        <f t="shared" si="2192"/>
        <v>BR$16</v>
      </c>
      <c r="BS1531" s="199" t="str">
        <f t="shared" si="2192"/>
        <v>BS$16</v>
      </c>
      <c r="BT1531" s="199" t="str">
        <f t="shared" si="2192"/>
        <v>BT$16</v>
      </c>
      <c r="BU1531" s="199" t="str">
        <f t="shared" si="2192"/>
        <v>BU$16</v>
      </c>
      <c r="BV1531" s="199" t="str">
        <f t="shared" si="2192"/>
        <v>BV$16</v>
      </c>
      <c r="BW1531" s="199" t="str">
        <f t="shared" si="2192"/>
        <v>BW$16</v>
      </c>
      <c r="BX1531" s="199" t="str">
        <f t="shared" si="2192"/>
        <v>BX$16</v>
      </c>
      <c r="BY1531" s="199" t="str">
        <f t="shared" si="2192"/>
        <v>BY$16</v>
      </c>
      <c r="BZ1531" s="199" t="str">
        <f t="shared" si="2192"/>
        <v>BZ$16</v>
      </c>
      <c r="CA1531" s="199" t="str">
        <f t="shared" si="2192"/>
        <v>CA$16</v>
      </c>
      <c r="CB1531" s="199" t="str">
        <f t="shared" si="2192"/>
        <v>CB$16</v>
      </c>
      <c r="CC1531" s="199" t="str">
        <f t="shared" si="2192"/>
        <v>CC$16</v>
      </c>
      <c r="CD1531" s="199" t="str">
        <f t="shared" si="2192"/>
        <v>CD$16</v>
      </c>
      <c r="CE1531" s="199" t="str">
        <f t="shared" ref="CE1531:CL1531" si="2193">CE$20</f>
        <v>CE$16</v>
      </c>
      <c r="CF1531" s="199" t="str">
        <f t="shared" si="2193"/>
        <v>CF$16</v>
      </c>
      <c r="CG1531" s="199" t="str">
        <f t="shared" si="2193"/>
        <v>CG$16</v>
      </c>
      <c r="CH1531" s="199" t="str">
        <f t="shared" si="2193"/>
        <v>CH$16</v>
      </c>
      <c r="CI1531" s="199" t="str">
        <f t="shared" si="2193"/>
        <v>CI$16</v>
      </c>
      <c r="CJ1531" s="199" t="str">
        <f t="shared" si="2193"/>
        <v>CJ$16</v>
      </c>
      <c r="CK1531" s="199" t="str">
        <f t="shared" si="2193"/>
        <v>CK$16</v>
      </c>
      <c r="CL1531" s="199" t="str">
        <f t="shared" si="2193"/>
        <v>CL$16</v>
      </c>
      <c r="CN1531" s="176"/>
      <c r="CO1531" s="199" t="str">
        <f t="shared" ref="CO1531:DL1531" si="2194">CO$20</f>
        <v>CO$16</v>
      </c>
      <c r="CP1531" s="199" t="str">
        <f t="shared" si="2194"/>
        <v>CP$16</v>
      </c>
      <c r="CQ1531" s="199" t="str">
        <f t="shared" si="2194"/>
        <v>CQ$16</v>
      </c>
      <c r="CR1531" s="199" t="str">
        <f t="shared" si="2194"/>
        <v>CR$16</v>
      </c>
      <c r="CS1531" s="199" t="str">
        <f t="shared" si="2194"/>
        <v>CS$16</v>
      </c>
      <c r="CT1531" s="199" t="str">
        <f t="shared" si="2194"/>
        <v>CT$16</v>
      </c>
      <c r="CU1531" s="199" t="str">
        <f t="shared" si="2194"/>
        <v>CU$16</v>
      </c>
      <c r="CV1531" s="199" t="str">
        <f t="shared" si="2194"/>
        <v>CV$16</v>
      </c>
      <c r="CW1531" s="199" t="str">
        <f t="shared" si="2194"/>
        <v>CW$16</v>
      </c>
      <c r="CX1531" s="199" t="str">
        <f t="shared" si="2194"/>
        <v>CX$16</v>
      </c>
      <c r="CY1531" s="199" t="str">
        <f t="shared" si="2194"/>
        <v>CY$16</v>
      </c>
      <c r="CZ1531" s="199" t="str">
        <f t="shared" si="2194"/>
        <v>CZ$16</v>
      </c>
      <c r="DA1531" s="199" t="str">
        <f t="shared" si="2194"/>
        <v>DA$16</v>
      </c>
      <c r="DB1531" s="199" t="str">
        <f t="shared" si="2194"/>
        <v>DB$16</v>
      </c>
      <c r="DC1531" s="199" t="str">
        <f t="shared" si="2194"/>
        <v>DC$16</v>
      </c>
      <c r="DD1531" s="199" t="str">
        <f t="shared" si="2194"/>
        <v>DD$16</v>
      </c>
      <c r="DE1531" s="199" t="str">
        <f t="shared" si="2194"/>
        <v>DE$16</v>
      </c>
      <c r="DF1531" s="199" t="str">
        <f t="shared" si="2194"/>
        <v>DF$16</v>
      </c>
      <c r="DG1531" s="199" t="str">
        <f t="shared" si="2194"/>
        <v>DG$16</v>
      </c>
      <c r="DH1531" s="199" t="str">
        <f t="shared" si="2194"/>
        <v>DH$16</v>
      </c>
      <c r="DI1531" s="199" t="str">
        <f t="shared" si="2194"/>
        <v>DI$16</v>
      </c>
      <c r="DJ1531" s="199" t="str">
        <f t="shared" si="2194"/>
        <v>DJ$16</v>
      </c>
      <c r="DK1531" s="199" t="str">
        <f t="shared" si="2194"/>
        <v>DK$16</v>
      </c>
      <c r="DL1531" s="199" t="str">
        <f t="shared" si="2194"/>
        <v>DL$16</v>
      </c>
    </row>
    <row r="1532" spans="1:116" x14ac:dyDescent="0.4">
      <c r="A1532" s="174"/>
      <c r="E1532" s="8"/>
      <c r="G1532" s="175" t="s">
        <v>462</v>
      </c>
      <c r="H1532" s="200"/>
      <c r="I1532" s="201"/>
      <c r="J1532" s="201"/>
      <c r="K1532" s="202"/>
      <c r="L1532" s="202"/>
      <c r="M1532" s="202"/>
      <c r="N1532" s="202"/>
      <c r="O1532" s="202"/>
      <c r="P1532" s="202"/>
      <c r="R1532" s="202"/>
      <c r="S1532" s="199" t="str">
        <f t="shared" ref="S1532:CD1532" si="2195">S$21</f>
        <v>S$17</v>
      </c>
      <c r="T1532" s="199" t="str">
        <f t="shared" si="2195"/>
        <v>T$17</v>
      </c>
      <c r="U1532" s="199" t="str">
        <f t="shared" si="2195"/>
        <v>U$17</v>
      </c>
      <c r="V1532" s="199" t="str">
        <f t="shared" si="2195"/>
        <v>V$17</v>
      </c>
      <c r="W1532" s="199" t="str">
        <f t="shared" si="2195"/>
        <v>W$17</v>
      </c>
      <c r="X1532" s="199" t="str">
        <f t="shared" si="2195"/>
        <v>X$17</v>
      </c>
      <c r="Y1532" s="199" t="str">
        <f t="shared" si="2195"/>
        <v>Y$17</v>
      </c>
      <c r="Z1532" s="199" t="str">
        <f t="shared" si="2195"/>
        <v>Z$17</v>
      </c>
      <c r="AA1532" s="199" t="str">
        <f t="shared" si="2195"/>
        <v>AA$17</v>
      </c>
      <c r="AB1532" s="199" t="str">
        <f t="shared" si="2195"/>
        <v>AB$17</v>
      </c>
      <c r="AC1532" s="199" t="str">
        <f t="shared" si="2195"/>
        <v>AC$17</v>
      </c>
      <c r="AD1532" s="199" t="str">
        <f t="shared" si="2195"/>
        <v>AD$17</v>
      </c>
      <c r="AE1532" s="199" t="str">
        <f t="shared" si="2195"/>
        <v>AE$17</v>
      </c>
      <c r="AF1532" s="199" t="str">
        <f t="shared" si="2195"/>
        <v>AF$17</v>
      </c>
      <c r="AG1532" s="199" t="str">
        <f t="shared" si="2195"/>
        <v>AG$17</v>
      </c>
      <c r="AH1532" s="199" t="str">
        <f t="shared" si="2195"/>
        <v>AH$17</v>
      </c>
      <c r="AI1532" s="199" t="str">
        <f t="shared" si="2195"/>
        <v>AI$17</v>
      </c>
      <c r="AJ1532" s="199" t="str">
        <f t="shared" si="2195"/>
        <v>AJ$17</v>
      </c>
      <c r="AK1532" s="199" t="str">
        <f t="shared" si="2195"/>
        <v>AK$17</v>
      </c>
      <c r="AL1532" s="199" t="str">
        <f t="shared" si="2195"/>
        <v>AL$17</v>
      </c>
      <c r="AM1532" s="199" t="str">
        <f t="shared" si="2195"/>
        <v>AM$17</v>
      </c>
      <c r="AN1532" s="199" t="str">
        <f t="shared" si="2195"/>
        <v>AN$17</v>
      </c>
      <c r="AO1532" s="199" t="str">
        <f t="shared" si="2195"/>
        <v>AO$17</v>
      </c>
      <c r="AP1532" s="199" t="str">
        <f t="shared" si="2195"/>
        <v>AP$17</v>
      </c>
      <c r="AQ1532" s="199" t="str">
        <f t="shared" si="2195"/>
        <v>AQ$17</v>
      </c>
      <c r="AR1532" s="199" t="str">
        <f t="shared" si="2195"/>
        <v>AR$17</v>
      </c>
      <c r="AS1532" s="199" t="str">
        <f t="shared" si="2195"/>
        <v>AS$17</v>
      </c>
      <c r="AT1532" s="199" t="str">
        <f t="shared" si="2195"/>
        <v>AT$17</v>
      </c>
      <c r="AU1532" s="199" t="str">
        <f t="shared" si="2195"/>
        <v>AU$17</v>
      </c>
      <c r="AV1532" s="199" t="str">
        <f t="shared" si="2195"/>
        <v>AV$17</v>
      </c>
      <c r="AW1532" s="199" t="str">
        <f t="shared" si="2195"/>
        <v>AW$17</v>
      </c>
      <c r="AX1532" s="199" t="str">
        <f t="shared" si="2195"/>
        <v>AX$17</v>
      </c>
      <c r="AY1532" s="199" t="str">
        <f t="shared" si="2195"/>
        <v>AY$17</v>
      </c>
      <c r="AZ1532" s="199" t="str">
        <f t="shared" si="2195"/>
        <v>AZ$17</v>
      </c>
      <c r="BA1532" s="199" t="str">
        <f t="shared" si="2195"/>
        <v>BA$17</v>
      </c>
      <c r="BB1532" s="199" t="str">
        <f t="shared" si="2195"/>
        <v>BB$17</v>
      </c>
      <c r="BC1532" s="199" t="str">
        <f t="shared" si="2195"/>
        <v>BC$17</v>
      </c>
      <c r="BD1532" s="199" t="str">
        <f t="shared" si="2195"/>
        <v>BD$17</v>
      </c>
      <c r="BE1532" s="199" t="str">
        <f t="shared" si="2195"/>
        <v>BE$17</v>
      </c>
      <c r="BF1532" s="199" t="str">
        <f t="shared" si="2195"/>
        <v>BF$17</v>
      </c>
      <c r="BG1532" s="199" t="str">
        <f t="shared" si="2195"/>
        <v>BG$17</v>
      </c>
      <c r="BH1532" s="199" t="str">
        <f t="shared" si="2195"/>
        <v>BH$17</v>
      </c>
      <c r="BI1532" s="199" t="str">
        <f t="shared" si="2195"/>
        <v>BI$17</v>
      </c>
      <c r="BJ1532" s="199" t="str">
        <f t="shared" si="2195"/>
        <v>BJ$17</v>
      </c>
      <c r="BK1532" s="199" t="str">
        <f t="shared" si="2195"/>
        <v>BK$17</v>
      </c>
      <c r="BL1532" s="199" t="str">
        <f t="shared" si="2195"/>
        <v>BL$17</v>
      </c>
      <c r="BM1532" s="199" t="str">
        <f t="shared" si="2195"/>
        <v>BM$17</v>
      </c>
      <c r="BN1532" s="199" t="str">
        <f t="shared" si="2195"/>
        <v>BN$17</v>
      </c>
      <c r="BO1532" s="199" t="str">
        <f t="shared" si="2195"/>
        <v>BO$17</v>
      </c>
      <c r="BP1532" s="199" t="str">
        <f t="shared" si="2195"/>
        <v>BP$17</v>
      </c>
      <c r="BQ1532" s="199" t="str">
        <f t="shared" si="2195"/>
        <v>BQ$17</v>
      </c>
      <c r="BR1532" s="199" t="str">
        <f t="shared" si="2195"/>
        <v>BR$17</v>
      </c>
      <c r="BS1532" s="199" t="str">
        <f t="shared" si="2195"/>
        <v>BS$17</v>
      </c>
      <c r="BT1532" s="199" t="str">
        <f t="shared" si="2195"/>
        <v>BT$17</v>
      </c>
      <c r="BU1532" s="199" t="str">
        <f t="shared" si="2195"/>
        <v>BU$17</v>
      </c>
      <c r="BV1532" s="199" t="str">
        <f t="shared" si="2195"/>
        <v>BV$17</v>
      </c>
      <c r="BW1532" s="199" t="str">
        <f t="shared" si="2195"/>
        <v>BW$17</v>
      </c>
      <c r="BX1532" s="199" t="str">
        <f t="shared" si="2195"/>
        <v>BX$17</v>
      </c>
      <c r="BY1532" s="199" t="str">
        <f t="shared" si="2195"/>
        <v>BY$17</v>
      </c>
      <c r="BZ1532" s="199" t="str">
        <f t="shared" si="2195"/>
        <v>BZ$17</v>
      </c>
      <c r="CA1532" s="199" t="str">
        <f t="shared" si="2195"/>
        <v>CA$17</v>
      </c>
      <c r="CB1532" s="199" t="str">
        <f t="shared" si="2195"/>
        <v>CB$17</v>
      </c>
      <c r="CC1532" s="199" t="str">
        <f t="shared" si="2195"/>
        <v>CC$17</v>
      </c>
      <c r="CD1532" s="199" t="str">
        <f t="shared" si="2195"/>
        <v>CD$17</v>
      </c>
      <c r="CE1532" s="199" t="str">
        <f t="shared" ref="CE1532:CL1532" si="2196">CE$21</f>
        <v>CE$17</v>
      </c>
      <c r="CF1532" s="199" t="str">
        <f t="shared" si="2196"/>
        <v>CF$17</v>
      </c>
      <c r="CG1532" s="199" t="str">
        <f t="shared" si="2196"/>
        <v>CG$17</v>
      </c>
      <c r="CH1532" s="199" t="str">
        <f t="shared" si="2196"/>
        <v>CH$17</v>
      </c>
      <c r="CI1532" s="199" t="str">
        <f t="shared" si="2196"/>
        <v>CI$17</v>
      </c>
      <c r="CJ1532" s="199" t="str">
        <f t="shared" si="2196"/>
        <v>CJ$17</v>
      </c>
      <c r="CK1532" s="199" t="str">
        <f t="shared" si="2196"/>
        <v>CK$17</v>
      </c>
      <c r="CL1532" s="199" t="str">
        <f t="shared" si="2196"/>
        <v>CL$17</v>
      </c>
      <c r="CN1532" s="201"/>
      <c r="CO1532" s="199" t="str">
        <f t="shared" ref="CO1532:DL1532" si="2197">CO$21</f>
        <v>CO$17</v>
      </c>
      <c r="CP1532" s="199" t="str">
        <f t="shared" si="2197"/>
        <v>CP$17</v>
      </c>
      <c r="CQ1532" s="199" t="str">
        <f t="shared" si="2197"/>
        <v>CQ$17</v>
      </c>
      <c r="CR1532" s="199" t="str">
        <f t="shared" si="2197"/>
        <v>CR$17</v>
      </c>
      <c r="CS1532" s="199" t="str">
        <f t="shared" si="2197"/>
        <v>CS$17</v>
      </c>
      <c r="CT1532" s="199" t="str">
        <f t="shared" si="2197"/>
        <v>CT$17</v>
      </c>
      <c r="CU1532" s="199" t="str">
        <f t="shared" si="2197"/>
        <v>CU$17</v>
      </c>
      <c r="CV1532" s="199" t="str">
        <f t="shared" si="2197"/>
        <v>CV$17</v>
      </c>
      <c r="CW1532" s="199" t="str">
        <f t="shared" si="2197"/>
        <v>CW$17</v>
      </c>
      <c r="CX1532" s="199" t="str">
        <f t="shared" si="2197"/>
        <v>CX$17</v>
      </c>
      <c r="CY1532" s="199" t="str">
        <f t="shared" si="2197"/>
        <v>CY$17</v>
      </c>
      <c r="CZ1532" s="199" t="str">
        <f t="shared" si="2197"/>
        <v>CZ$17</v>
      </c>
      <c r="DA1532" s="199" t="str">
        <f t="shared" si="2197"/>
        <v>DA$17</v>
      </c>
      <c r="DB1532" s="199" t="str">
        <f t="shared" si="2197"/>
        <v>DB$17</v>
      </c>
      <c r="DC1532" s="199" t="str">
        <f t="shared" si="2197"/>
        <v>DC$17</v>
      </c>
      <c r="DD1532" s="199" t="str">
        <f t="shared" si="2197"/>
        <v>DD$17</v>
      </c>
      <c r="DE1532" s="199" t="str">
        <f t="shared" si="2197"/>
        <v>DE$17</v>
      </c>
      <c r="DF1532" s="199" t="str">
        <f t="shared" si="2197"/>
        <v>DF$17</v>
      </c>
      <c r="DG1532" s="199" t="str">
        <f t="shared" si="2197"/>
        <v>DG$17</v>
      </c>
      <c r="DH1532" s="199" t="str">
        <f t="shared" si="2197"/>
        <v>DH$17</v>
      </c>
      <c r="DI1532" s="199" t="str">
        <f t="shared" si="2197"/>
        <v>DI$17</v>
      </c>
      <c r="DJ1532" s="199" t="str">
        <f t="shared" si="2197"/>
        <v>DJ$17</v>
      </c>
      <c r="DK1532" s="199" t="str">
        <f t="shared" si="2197"/>
        <v>DK$17</v>
      </c>
      <c r="DL1532" s="199" t="str">
        <f t="shared" si="2197"/>
        <v>DL$17</v>
      </c>
    </row>
    <row r="1533" spans="1:116" x14ac:dyDescent="0.4">
      <c r="A1533" s="174"/>
      <c r="E1533" s="8"/>
      <c r="G1533" s="175" t="s">
        <v>491</v>
      </c>
      <c r="H1533" s="200"/>
      <c r="I1533" s="201"/>
      <c r="J1533" s="201"/>
      <c r="K1533" s="202"/>
      <c r="L1533" s="202"/>
      <c r="M1533" s="202"/>
      <c r="N1533" s="202"/>
      <c r="O1533" s="202"/>
      <c r="P1533" s="202"/>
      <c r="R1533" s="202"/>
      <c r="S1533" s="190"/>
      <c r="T1533" s="190"/>
      <c r="U1533" s="190"/>
      <c r="V1533" s="190"/>
      <c r="W1533" s="190"/>
      <c r="X1533" s="190"/>
      <c r="Y1533" s="190"/>
      <c r="Z1533" s="190"/>
      <c r="AA1533" s="190"/>
      <c r="AB1533" s="190"/>
      <c r="AC1533" s="190"/>
      <c r="AD1533" s="190"/>
      <c r="AE1533" s="190"/>
      <c r="AF1533" s="190"/>
      <c r="AG1533" s="190"/>
      <c r="AH1533" s="190"/>
      <c r="AI1533" s="190"/>
      <c r="AJ1533" s="190"/>
      <c r="AK1533" s="190"/>
      <c r="AL1533" s="190"/>
      <c r="AM1533" s="190"/>
      <c r="AN1533" s="190"/>
      <c r="AO1533" s="190"/>
      <c r="AP1533" s="190"/>
      <c r="AQ1533" s="190"/>
      <c r="AR1533" s="190"/>
      <c r="AS1533" s="190"/>
      <c r="AT1533" s="190"/>
      <c r="AU1533" s="190"/>
      <c r="AV1533" s="190"/>
      <c r="AW1533" s="190"/>
      <c r="AX1533" s="190"/>
      <c r="AY1533" s="190"/>
      <c r="AZ1533" s="190"/>
      <c r="BA1533" s="190"/>
      <c r="BB1533" s="190"/>
      <c r="BC1533" s="190"/>
      <c r="BD1533" s="190"/>
      <c r="BE1533" s="190"/>
      <c r="BF1533" s="190"/>
      <c r="BG1533" s="190"/>
      <c r="BH1533" s="190"/>
      <c r="BI1533" s="190"/>
      <c r="BJ1533" s="190"/>
      <c r="BK1533" s="190"/>
      <c r="BL1533" s="190"/>
      <c r="BM1533" s="190"/>
      <c r="BN1533" s="190"/>
      <c r="BO1533" s="190"/>
      <c r="BP1533" s="190"/>
      <c r="BQ1533" s="190"/>
      <c r="BR1533" s="190"/>
      <c r="BS1533" s="190"/>
      <c r="BT1533" s="190"/>
      <c r="BU1533" s="190"/>
      <c r="BV1533" s="190"/>
      <c r="BW1533" s="190"/>
      <c r="BX1533" s="190"/>
      <c r="BY1533" s="190"/>
      <c r="BZ1533" s="190"/>
      <c r="CA1533" s="190"/>
      <c r="CB1533" s="190"/>
      <c r="CC1533" s="190"/>
      <c r="CD1533" s="190"/>
      <c r="CE1533" s="190"/>
      <c r="CF1533" s="190"/>
      <c r="CG1533" s="190"/>
      <c r="CH1533" s="190"/>
      <c r="CI1533" s="190"/>
      <c r="CJ1533" s="190"/>
      <c r="CK1533" s="190"/>
      <c r="CL1533" s="190"/>
      <c r="CN1533" s="201"/>
      <c r="CO1533" s="190"/>
      <c r="CP1533" s="190"/>
      <c r="CQ1533" s="190"/>
      <c r="CR1533" s="190"/>
      <c r="CS1533" s="190"/>
      <c r="CT1533" s="190"/>
      <c r="CU1533" s="190"/>
      <c r="CV1533" s="190"/>
      <c r="CW1533" s="190"/>
      <c r="CX1533" s="190"/>
      <c r="CY1533" s="190"/>
      <c r="CZ1533" s="190"/>
      <c r="DA1533" s="190"/>
      <c r="DB1533" s="190"/>
      <c r="DC1533" s="190"/>
      <c r="DD1533" s="190"/>
      <c r="DE1533" s="190"/>
      <c r="DF1533" s="190"/>
      <c r="DG1533" s="190"/>
      <c r="DH1533" s="190"/>
      <c r="DI1533" s="190"/>
      <c r="DJ1533" s="190"/>
      <c r="DK1533" s="190"/>
      <c r="DL1533" s="190"/>
    </row>
    <row r="1534" spans="1:116" x14ac:dyDescent="0.4">
      <c r="A1534" s="174"/>
      <c r="E1534" s="8"/>
      <c r="G1534" s="175" t="s">
        <v>505</v>
      </c>
      <c r="H1534" s="200"/>
      <c r="I1534" s="201"/>
      <c r="J1534" s="201"/>
      <c r="K1534" s="202"/>
      <c r="L1534" s="202"/>
      <c r="M1534" s="202"/>
      <c r="N1534" s="202"/>
      <c r="O1534" s="202"/>
      <c r="P1534" s="202"/>
      <c r="R1534" s="202"/>
      <c r="S1534" s="190"/>
      <c r="T1534" s="190"/>
      <c r="U1534" s="190"/>
      <c r="V1534" s="190"/>
      <c r="W1534" s="190"/>
      <c r="X1534" s="190"/>
      <c r="Y1534" s="190"/>
      <c r="Z1534" s="190"/>
      <c r="AA1534" s="190"/>
      <c r="AB1534" s="190"/>
      <c r="AC1534" s="190"/>
      <c r="AD1534" s="190"/>
      <c r="AE1534" s="190"/>
      <c r="AF1534" s="190"/>
      <c r="AG1534" s="190"/>
      <c r="AH1534" s="190"/>
      <c r="AI1534" s="190"/>
      <c r="AJ1534" s="190"/>
      <c r="AK1534" s="190"/>
      <c r="AL1534" s="190"/>
      <c r="AM1534" s="190"/>
      <c r="AN1534" s="190"/>
      <c r="AO1534" s="190"/>
      <c r="AP1534" s="190"/>
      <c r="AQ1534" s="190"/>
      <c r="AR1534" s="190"/>
      <c r="AS1534" s="190"/>
      <c r="AT1534" s="190"/>
      <c r="AU1534" s="190"/>
      <c r="AV1534" s="190"/>
      <c r="AW1534" s="190"/>
      <c r="AX1534" s="190"/>
      <c r="AY1534" s="190"/>
      <c r="AZ1534" s="190"/>
      <c r="BA1534" s="190"/>
      <c r="BB1534" s="190"/>
      <c r="BC1534" s="190"/>
      <c r="BD1534" s="190"/>
      <c r="BE1534" s="190"/>
      <c r="BF1534" s="190"/>
      <c r="BG1534" s="190"/>
      <c r="BH1534" s="190"/>
      <c r="BI1534" s="190"/>
      <c r="BJ1534" s="190"/>
      <c r="BK1534" s="190"/>
      <c r="BL1534" s="190"/>
      <c r="BM1534" s="190"/>
      <c r="BN1534" s="190"/>
      <c r="BO1534" s="190"/>
      <c r="BP1534" s="190"/>
      <c r="BQ1534" s="190"/>
      <c r="BR1534" s="190"/>
      <c r="BS1534" s="190"/>
      <c r="BT1534" s="190"/>
      <c r="BU1534" s="190"/>
      <c r="BV1534" s="190"/>
      <c r="BW1534" s="190"/>
      <c r="BX1534" s="190"/>
      <c r="BY1534" s="190"/>
      <c r="BZ1534" s="190"/>
      <c r="CA1534" s="190"/>
      <c r="CB1534" s="190"/>
      <c r="CC1534" s="190"/>
      <c r="CD1534" s="190"/>
      <c r="CE1534" s="190"/>
      <c r="CF1534" s="190"/>
      <c r="CG1534" s="190"/>
      <c r="CH1534" s="190"/>
      <c r="CI1534" s="190"/>
      <c r="CJ1534" s="190"/>
      <c r="CK1534" s="190"/>
      <c r="CL1534" s="190"/>
      <c r="CN1534" s="201"/>
      <c r="CO1534" s="190"/>
      <c r="CP1534" s="190"/>
      <c r="CQ1534" s="190"/>
      <c r="CR1534" s="190"/>
      <c r="CS1534" s="190"/>
      <c r="CT1534" s="190"/>
      <c r="CU1534" s="190"/>
      <c r="CV1534" s="190"/>
      <c r="CW1534" s="190"/>
      <c r="CX1534" s="190"/>
      <c r="CY1534" s="190"/>
      <c r="CZ1534" s="190"/>
      <c r="DA1534" s="190"/>
      <c r="DB1534" s="190"/>
      <c r="DC1534" s="190"/>
      <c r="DD1534" s="190"/>
      <c r="DE1534" s="190"/>
      <c r="DF1534" s="190"/>
      <c r="DG1534" s="190"/>
      <c r="DH1534" s="190"/>
      <c r="DI1534" s="190"/>
      <c r="DJ1534" s="190"/>
      <c r="DK1534" s="190"/>
      <c r="DL1534" s="190"/>
    </row>
    <row r="1535" spans="1:116" x14ac:dyDescent="0.4">
      <c r="A1535" s="174"/>
      <c r="E1535" s="8"/>
      <c r="G1535" s="175" t="s">
        <v>463</v>
      </c>
      <c r="H1535" s="200"/>
      <c r="I1535" s="201"/>
      <c r="J1535" s="201"/>
      <c r="K1535" s="202"/>
      <c r="L1535" s="202"/>
      <c r="M1535" s="202"/>
      <c r="N1535" s="202"/>
      <c r="O1535" s="202"/>
      <c r="P1535" s="202"/>
      <c r="R1535" s="202"/>
      <c r="S1535" s="190" t="str">
        <f t="shared" ref="S1535:CD1535" si="2198">S$22</f>
        <v>S$18</v>
      </c>
      <c r="T1535" s="190" t="str">
        <f t="shared" si="2198"/>
        <v>T$18</v>
      </c>
      <c r="U1535" s="190" t="str">
        <f t="shared" si="2198"/>
        <v>U$18</v>
      </c>
      <c r="V1535" s="190" t="str">
        <f t="shared" si="2198"/>
        <v>V$18</v>
      </c>
      <c r="W1535" s="190" t="str">
        <f t="shared" si="2198"/>
        <v>W$18</v>
      </c>
      <c r="X1535" s="190" t="str">
        <f t="shared" si="2198"/>
        <v>X$18</v>
      </c>
      <c r="Y1535" s="190" t="str">
        <f t="shared" si="2198"/>
        <v>Y$18</v>
      </c>
      <c r="Z1535" s="190" t="str">
        <f t="shared" si="2198"/>
        <v>Z$18</v>
      </c>
      <c r="AA1535" s="190" t="str">
        <f t="shared" si="2198"/>
        <v>AA$18</v>
      </c>
      <c r="AB1535" s="190" t="str">
        <f t="shared" si="2198"/>
        <v>AB$18</v>
      </c>
      <c r="AC1535" s="190" t="str">
        <f t="shared" si="2198"/>
        <v>AC$18</v>
      </c>
      <c r="AD1535" s="190" t="str">
        <f t="shared" si="2198"/>
        <v>AD$18</v>
      </c>
      <c r="AE1535" s="190" t="str">
        <f t="shared" si="2198"/>
        <v>AE$18</v>
      </c>
      <c r="AF1535" s="190" t="str">
        <f t="shared" si="2198"/>
        <v>AF$18</v>
      </c>
      <c r="AG1535" s="190" t="str">
        <f t="shared" si="2198"/>
        <v>AG$18</v>
      </c>
      <c r="AH1535" s="190" t="str">
        <f t="shared" si="2198"/>
        <v>AH$18</v>
      </c>
      <c r="AI1535" s="190" t="str">
        <f t="shared" si="2198"/>
        <v>AI$18</v>
      </c>
      <c r="AJ1535" s="190" t="str">
        <f t="shared" si="2198"/>
        <v>AJ$18</v>
      </c>
      <c r="AK1535" s="190" t="str">
        <f t="shared" si="2198"/>
        <v>AK$18</v>
      </c>
      <c r="AL1535" s="190" t="str">
        <f t="shared" si="2198"/>
        <v>AL$18</v>
      </c>
      <c r="AM1535" s="190" t="str">
        <f t="shared" si="2198"/>
        <v>AM$18</v>
      </c>
      <c r="AN1535" s="190" t="str">
        <f t="shared" si="2198"/>
        <v>AN$18</v>
      </c>
      <c r="AO1535" s="190" t="str">
        <f t="shared" si="2198"/>
        <v>AO$18</v>
      </c>
      <c r="AP1535" s="190" t="str">
        <f t="shared" si="2198"/>
        <v>AP$18</v>
      </c>
      <c r="AQ1535" s="190" t="str">
        <f t="shared" si="2198"/>
        <v>AQ$18</v>
      </c>
      <c r="AR1535" s="190" t="str">
        <f t="shared" si="2198"/>
        <v>AR$18</v>
      </c>
      <c r="AS1535" s="190" t="str">
        <f t="shared" si="2198"/>
        <v>AS$18</v>
      </c>
      <c r="AT1535" s="190" t="str">
        <f t="shared" si="2198"/>
        <v>AT$18</v>
      </c>
      <c r="AU1535" s="190" t="str">
        <f t="shared" si="2198"/>
        <v>AU$18</v>
      </c>
      <c r="AV1535" s="190" t="str">
        <f t="shared" si="2198"/>
        <v>AV$18</v>
      </c>
      <c r="AW1535" s="190" t="str">
        <f t="shared" si="2198"/>
        <v>AW$18</v>
      </c>
      <c r="AX1535" s="190" t="str">
        <f t="shared" si="2198"/>
        <v>AX$18</v>
      </c>
      <c r="AY1535" s="190" t="str">
        <f t="shared" si="2198"/>
        <v>AY$18</v>
      </c>
      <c r="AZ1535" s="190" t="str">
        <f t="shared" si="2198"/>
        <v>AZ$18</v>
      </c>
      <c r="BA1535" s="190" t="str">
        <f t="shared" si="2198"/>
        <v>BA$18</v>
      </c>
      <c r="BB1535" s="190" t="str">
        <f t="shared" si="2198"/>
        <v>BB$18</v>
      </c>
      <c r="BC1535" s="190" t="str">
        <f t="shared" si="2198"/>
        <v>BC$18</v>
      </c>
      <c r="BD1535" s="190" t="str">
        <f t="shared" si="2198"/>
        <v>BD$18</v>
      </c>
      <c r="BE1535" s="190" t="str">
        <f t="shared" si="2198"/>
        <v>BE$18</v>
      </c>
      <c r="BF1535" s="190" t="str">
        <f t="shared" si="2198"/>
        <v>BF$18</v>
      </c>
      <c r="BG1535" s="190" t="str">
        <f t="shared" si="2198"/>
        <v>BG$18</v>
      </c>
      <c r="BH1535" s="190" t="str">
        <f t="shared" si="2198"/>
        <v>BH$18</v>
      </c>
      <c r="BI1535" s="190" t="str">
        <f t="shared" si="2198"/>
        <v>BI$18</v>
      </c>
      <c r="BJ1535" s="190" t="str">
        <f t="shared" si="2198"/>
        <v>BJ$18</v>
      </c>
      <c r="BK1535" s="190" t="str">
        <f t="shared" si="2198"/>
        <v>BK$18</v>
      </c>
      <c r="BL1535" s="190" t="str">
        <f t="shared" si="2198"/>
        <v>BL$18</v>
      </c>
      <c r="BM1535" s="190" t="str">
        <f t="shared" si="2198"/>
        <v>BM$18</v>
      </c>
      <c r="BN1535" s="190" t="str">
        <f t="shared" si="2198"/>
        <v>BN$18</v>
      </c>
      <c r="BO1535" s="190" t="str">
        <f t="shared" si="2198"/>
        <v>BO$18</v>
      </c>
      <c r="BP1535" s="190" t="str">
        <f t="shared" si="2198"/>
        <v>BP$18</v>
      </c>
      <c r="BQ1535" s="190" t="str">
        <f t="shared" si="2198"/>
        <v>BQ$18</v>
      </c>
      <c r="BR1535" s="190" t="str">
        <f t="shared" si="2198"/>
        <v>BR$18</v>
      </c>
      <c r="BS1535" s="190" t="str">
        <f t="shared" si="2198"/>
        <v>BS$18</v>
      </c>
      <c r="BT1535" s="190" t="str">
        <f t="shared" si="2198"/>
        <v>BT$18</v>
      </c>
      <c r="BU1535" s="190" t="str">
        <f t="shared" si="2198"/>
        <v>BU$18</v>
      </c>
      <c r="BV1535" s="190" t="str">
        <f t="shared" si="2198"/>
        <v>BV$18</v>
      </c>
      <c r="BW1535" s="190" t="str">
        <f t="shared" si="2198"/>
        <v>BW$18</v>
      </c>
      <c r="BX1535" s="190" t="str">
        <f t="shared" si="2198"/>
        <v>BX$18</v>
      </c>
      <c r="BY1535" s="190" t="str">
        <f t="shared" si="2198"/>
        <v>BY$18</v>
      </c>
      <c r="BZ1535" s="190" t="str">
        <f t="shared" si="2198"/>
        <v>BZ$18</v>
      </c>
      <c r="CA1535" s="190" t="str">
        <f t="shared" si="2198"/>
        <v>CA$18</v>
      </c>
      <c r="CB1535" s="190" t="str">
        <f t="shared" si="2198"/>
        <v>CB$18</v>
      </c>
      <c r="CC1535" s="190" t="str">
        <f t="shared" si="2198"/>
        <v>CC$18</v>
      </c>
      <c r="CD1535" s="190" t="str">
        <f t="shared" si="2198"/>
        <v>CD$18</v>
      </c>
      <c r="CE1535" s="190" t="str">
        <f t="shared" ref="CE1535:CL1535" si="2199">CE$22</f>
        <v>CE$18</v>
      </c>
      <c r="CF1535" s="190" t="str">
        <f t="shared" si="2199"/>
        <v>CF$18</v>
      </c>
      <c r="CG1535" s="190" t="str">
        <f t="shared" si="2199"/>
        <v>CG$18</v>
      </c>
      <c r="CH1535" s="190" t="str">
        <f t="shared" si="2199"/>
        <v>CH$18</v>
      </c>
      <c r="CI1535" s="190" t="str">
        <f t="shared" si="2199"/>
        <v>CI$18</v>
      </c>
      <c r="CJ1535" s="190" t="str">
        <f t="shared" si="2199"/>
        <v>CJ$18</v>
      </c>
      <c r="CK1535" s="190" t="str">
        <f t="shared" si="2199"/>
        <v>CK$18</v>
      </c>
      <c r="CL1535" s="190" t="str">
        <f t="shared" si="2199"/>
        <v>CL$18</v>
      </c>
      <c r="CN1535" s="201"/>
      <c r="CO1535" s="190" t="str">
        <f t="shared" ref="CO1535:DL1535" si="2200">CO$22</f>
        <v>CO$18</v>
      </c>
      <c r="CP1535" s="190" t="str">
        <f t="shared" si="2200"/>
        <v>CP$18</v>
      </c>
      <c r="CQ1535" s="190" t="str">
        <f t="shared" si="2200"/>
        <v>CQ$18</v>
      </c>
      <c r="CR1535" s="190" t="str">
        <f t="shared" si="2200"/>
        <v>CR$18</v>
      </c>
      <c r="CS1535" s="190" t="str">
        <f t="shared" si="2200"/>
        <v>CS$18</v>
      </c>
      <c r="CT1535" s="190" t="str">
        <f t="shared" si="2200"/>
        <v>CT$18</v>
      </c>
      <c r="CU1535" s="190" t="str">
        <f t="shared" si="2200"/>
        <v>CU$18</v>
      </c>
      <c r="CV1535" s="190" t="str">
        <f t="shared" si="2200"/>
        <v>CV$18</v>
      </c>
      <c r="CW1535" s="190" t="str">
        <f t="shared" si="2200"/>
        <v>CW$18</v>
      </c>
      <c r="CX1535" s="190" t="str">
        <f t="shared" si="2200"/>
        <v>CX$18</v>
      </c>
      <c r="CY1535" s="190" t="str">
        <f t="shared" si="2200"/>
        <v>CY$18</v>
      </c>
      <c r="CZ1535" s="190" t="str">
        <f t="shared" si="2200"/>
        <v>CZ$18</v>
      </c>
      <c r="DA1535" s="190" t="str">
        <f t="shared" si="2200"/>
        <v>DA$18</v>
      </c>
      <c r="DB1535" s="190" t="str">
        <f t="shared" si="2200"/>
        <v>DB$18</v>
      </c>
      <c r="DC1535" s="190" t="str">
        <f t="shared" si="2200"/>
        <v>DC$18</v>
      </c>
      <c r="DD1535" s="190" t="str">
        <f t="shared" si="2200"/>
        <v>DD$18</v>
      </c>
      <c r="DE1535" s="190" t="str">
        <f t="shared" si="2200"/>
        <v>DE$18</v>
      </c>
      <c r="DF1535" s="190" t="str">
        <f t="shared" si="2200"/>
        <v>DF$18</v>
      </c>
      <c r="DG1535" s="190" t="str">
        <f t="shared" si="2200"/>
        <v>DG$18</v>
      </c>
      <c r="DH1535" s="190" t="str">
        <f t="shared" si="2200"/>
        <v>DH$18</v>
      </c>
      <c r="DI1535" s="190" t="str">
        <f t="shared" si="2200"/>
        <v>DI$18</v>
      </c>
      <c r="DJ1535" s="190" t="str">
        <f t="shared" si="2200"/>
        <v>DJ$18</v>
      </c>
      <c r="DK1535" s="190" t="str">
        <f t="shared" si="2200"/>
        <v>DK$18</v>
      </c>
      <c r="DL1535" s="190" t="str">
        <f t="shared" si="2200"/>
        <v>DL$18</v>
      </c>
    </row>
    <row r="1536" spans="1:116" x14ac:dyDescent="0.4">
      <c r="A1536" s="174"/>
      <c r="E1536" s="8"/>
      <c r="G1536" s="175" t="s">
        <v>464</v>
      </c>
      <c r="H1536" s="200"/>
      <c r="I1536" s="201"/>
      <c r="J1536" s="201"/>
      <c r="K1536" s="202"/>
      <c r="L1536" s="202"/>
      <c r="M1536" s="202"/>
      <c r="N1536" s="202"/>
      <c r="O1536" s="202"/>
      <c r="P1536" s="202"/>
      <c r="R1536" s="202"/>
      <c r="S1536" s="190" t="str">
        <f t="shared" ref="S1536:CD1536" si="2201">S$23</f>
        <v>S$19</v>
      </c>
      <c r="T1536" s="190" t="str">
        <f t="shared" si="2201"/>
        <v>T$19</v>
      </c>
      <c r="U1536" s="190" t="str">
        <f t="shared" si="2201"/>
        <v>U$19</v>
      </c>
      <c r="V1536" s="190" t="str">
        <f t="shared" si="2201"/>
        <v>V$19</v>
      </c>
      <c r="W1536" s="190" t="str">
        <f t="shared" si="2201"/>
        <v>W$19</v>
      </c>
      <c r="X1536" s="190" t="str">
        <f t="shared" si="2201"/>
        <v>X$19</v>
      </c>
      <c r="Y1536" s="190" t="str">
        <f t="shared" si="2201"/>
        <v>Y$19</v>
      </c>
      <c r="Z1536" s="190" t="str">
        <f t="shared" si="2201"/>
        <v>Z$19</v>
      </c>
      <c r="AA1536" s="190" t="str">
        <f t="shared" si="2201"/>
        <v>AA$19</v>
      </c>
      <c r="AB1536" s="190" t="str">
        <f t="shared" si="2201"/>
        <v>AB$19</v>
      </c>
      <c r="AC1536" s="190" t="str">
        <f t="shared" si="2201"/>
        <v>AC$19</v>
      </c>
      <c r="AD1536" s="190" t="str">
        <f t="shared" si="2201"/>
        <v>AD$19</v>
      </c>
      <c r="AE1536" s="190" t="str">
        <f t="shared" si="2201"/>
        <v>AE$19</v>
      </c>
      <c r="AF1536" s="190" t="str">
        <f t="shared" si="2201"/>
        <v>AF$19</v>
      </c>
      <c r="AG1536" s="190" t="str">
        <f t="shared" si="2201"/>
        <v>AG$19</v>
      </c>
      <c r="AH1536" s="190" t="str">
        <f t="shared" si="2201"/>
        <v>AH$19</v>
      </c>
      <c r="AI1536" s="190" t="str">
        <f t="shared" si="2201"/>
        <v>AI$19</v>
      </c>
      <c r="AJ1536" s="190" t="str">
        <f t="shared" si="2201"/>
        <v>AJ$19</v>
      </c>
      <c r="AK1536" s="190" t="str">
        <f t="shared" si="2201"/>
        <v>AK$19</v>
      </c>
      <c r="AL1536" s="190" t="str">
        <f t="shared" si="2201"/>
        <v>AL$19</v>
      </c>
      <c r="AM1536" s="190" t="str">
        <f t="shared" si="2201"/>
        <v>AM$19</v>
      </c>
      <c r="AN1536" s="190" t="str">
        <f t="shared" si="2201"/>
        <v>AN$19</v>
      </c>
      <c r="AO1536" s="190" t="str">
        <f t="shared" si="2201"/>
        <v>AO$19</v>
      </c>
      <c r="AP1536" s="190" t="str">
        <f t="shared" si="2201"/>
        <v>AP$19</v>
      </c>
      <c r="AQ1536" s="190" t="str">
        <f t="shared" si="2201"/>
        <v>AQ$19</v>
      </c>
      <c r="AR1536" s="190" t="str">
        <f t="shared" si="2201"/>
        <v>AR$19</v>
      </c>
      <c r="AS1536" s="190" t="str">
        <f t="shared" si="2201"/>
        <v>AS$19</v>
      </c>
      <c r="AT1536" s="190" t="str">
        <f t="shared" si="2201"/>
        <v>AT$19</v>
      </c>
      <c r="AU1536" s="190" t="str">
        <f t="shared" si="2201"/>
        <v>AU$19</v>
      </c>
      <c r="AV1536" s="190" t="str">
        <f t="shared" si="2201"/>
        <v>AV$19</v>
      </c>
      <c r="AW1536" s="190" t="str">
        <f t="shared" si="2201"/>
        <v>AW$19</v>
      </c>
      <c r="AX1536" s="190" t="str">
        <f t="shared" si="2201"/>
        <v>AX$19</v>
      </c>
      <c r="AY1536" s="190" t="str">
        <f t="shared" si="2201"/>
        <v>AY$19</v>
      </c>
      <c r="AZ1536" s="190" t="str">
        <f t="shared" si="2201"/>
        <v>AZ$19</v>
      </c>
      <c r="BA1536" s="190" t="str">
        <f t="shared" si="2201"/>
        <v>BA$19</v>
      </c>
      <c r="BB1536" s="190" t="str">
        <f t="shared" si="2201"/>
        <v>BB$19</v>
      </c>
      <c r="BC1536" s="190" t="str">
        <f t="shared" si="2201"/>
        <v>BC$19</v>
      </c>
      <c r="BD1536" s="190" t="str">
        <f t="shared" si="2201"/>
        <v>BD$19</v>
      </c>
      <c r="BE1536" s="190" t="str">
        <f t="shared" si="2201"/>
        <v>BE$19</v>
      </c>
      <c r="BF1536" s="190" t="str">
        <f t="shared" si="2201"/>
        <v>BF$19</v>
      </c>
      <c r="BG1536" s="190" t="str">
        <f t="shared" si="2201"/>
        <v>BG$19</v>
      </c>
      <c r="BH1536" s="190" t="str">
        <f t="shared" si="2201"/>
        <v>BH$19</v>
      </c>
      <c r="BI1536" s="190" t="str">
        <f t="shared" si="2201"/>
        <v>BI$19</v>
      </c>
      <c r="BJ1536" s="190" t="str">
        <f t="shared" si="2201"/>
        <v>BJ$19</v>
      </c>
      <c r="BK1536" s="190" t="str">
        <f t="shared" si="2201"/>
        <v>BK$19</v>
      </c>
      <c r="BL1536" s="190" t="str">
        <f t="shared" si="2201"/>
        <v>BL$19</v>
      </c>
      <c r="BM1536" s="190" t="str">
        <f t="shared" si="2201"/>
        <v>BM$19</v>
      </c>
      <c r="BN1536" s="190" t="str">
        <f t="shared" si="2201"/>
        <v>BN$19</v>
      </c>
      <c r="BO1536" s="190" t="str">
        <f t="shared" si="2201"/>
        <v>BO$19</v>
      </c>
      <c r="BP1536" s="190" t="str">
        <f t="shared" si="2201"/>
        <v>BP$19</v>
      </c>
      <c r="BQ1536" s="190" t="str">
        <f t="shared" si="2201"/>
        <v>BQ$19</v>
      </c>
      <c r="BR1536" s="190" t="str">
        <f t="shared" si="2201"/>
        <v>BR$19</v>
      </c>
      <c r="BS1536" s="190" t="str">
        <f t="shared" si="2201"/>
        <v>BS$19</v>
      </c>
      <c r="BT1536" s="190" t="str">
        <f t="shared" si="2201"/>
        <v>BT$19</v>
      </c>
      <c r="BU1536" s="190" t="str">
        <f t="shared" si="2201"/>
        <v>BU$19</v>
      </c>
      <c r="BV1536" s="190" t="str">
        <f t="shared" si="2201"/>
        <v>BV$19</v>
      </c>
      <c r="BW1536" s="190" t="str">
        <f t="shared" si="2201"/>
        <v>BW$19</v>
      </c>
      <c r="BX1536" s="190" t="str">
        <f t="shared" si="2201"/>
        <v>BX$19</v>
      </c>
      <c r="BY1536" s="190" t="str">
        <f t="shared" si="2201"/>
        <v>BY$19</v>
      </c>
      <c r="BZ1536" s="190" t="str">
        <f t="shared" si="2201"/>
        <v>BZ$19</v>
      </c>
      <c r="CA1536" s="190" t="str">
        <f t="shared" si="2201"/>
        <v>CA$19</v>
      </c>
      <c r="CB1536" s="190" t="str">
        <f t="shared" si="2201"/>
        <v>CB$19</v>
      </c>
      <c r="CC1536" s="190" t="str">
        <f t="shared" si="2201"/>
        <v>CC$19</v>
      </c>
      <c r="CD1536" s="190" t="str">
        <f t="shared" si="2201"/>
        <v>CD$19</v>
      </c>
      <c r="CE1536" s="190" t="str">
        <f t="shared" ref="CE1536:CL1536" si="2202">CE$23</f>
        <v>CE$19</v>
      </c>
      <c r="CF1536" s="190" t="str">
        <f t="shared" si="2202"/>
        <v>CF$19</v>
      </c>
      <c r="CG1536" s="190" t="str">
        <f t="shared" si="2202"/>
        <v>CG$19</v>
      </c>
      <c r="CH1536" s="190" t="str">
        <f t="shared" si="2202"/>
        <v>CH$19</v>
      </c>
      <c r="CI1536" s="190" t="str">
        <f t="shared" si="2202"/>
        <v>CI$19</v>
      </c>
      <c r="CJ1536" s="190" t="str">
        <f t="shared" si="2202"/>
        <v>CJ$19</v>
      </c>
      <c r="CK1536" s="190" t="str">
        <f t="shared" si="2202"/>
        <v>CK$19</v>
      </c>
      <c r="CL1536" s="190" t="str">
        <f t="shared" si="2202"/>
        <v>CL$19</v>
      </c>
      <c r="CN1536" s="201"/>
      <c r="CO1536" s="190" t="str">
        <f t="shared" ref="CO1536:DL1536" si="2203">CO$23</f>
        <v>CO$19</v>
      </c>
      <c r="CP1536" s="190" t="str">
        <f t="shared" si="2203"/>
        <v>CP$19</v>
      </c>
      <c r="CQ1536" s="190" t="str">
        <f t="shared" si="2203"/>
        <v>CQ$19</v>
      </c>
      <c r="CR1536" s="190" t="str">
        <f t="shared" si="2203"/>
        <v>CR$19</v>
      </c>
      <c r="CS1536" s="190" t="str">
        <f t="shared" si="2203"/>
        <v>CS$19</v>
      </c>
      <c r="CT1536" s="190" t="str">
        <f t="shared" si="2203"/>
        <v>CT$19</v>
      </c>
      <c r="CU1536" s="190" t="str">
        <f t="shared" si="2203"/>
        <v>CU$19</v>
      </c>
      <c r="CV1536" s="190" t="str">
        <f t="shared" si="2203"/>
        <v>CV$19</v>
      </c>
      <c r="CW1536" s="190" t="str">
        <f t="shared" si="2203"/>
        <v>CW$19</v>
      </c>
      <c r="CX1536" s="190" t="str">
        <f t="shared" si="2203"/>
        <v>CX$19</v>
      </c>
      <c r="CY1536" s="190" t="str">
        <f t="shared" si="2203"/>
        <v>CY$19</v>
      </c>
      <c r="CZ1536" s="190" t="str">
        <f t="shared" si="2203"/>
        <v>CZ$19</v>
      </c>
      <c r="DA1536" s="190" t="str">
        <f t="shared" si="2203"/>
        <v>DA$19</v>
      </c>
      <c r="DB1536" s="190" t="str">
        <f t="shared" si="2203"/>
        <v>DB$19</v>
      </c>
      <c r="DC1536" s="190" t="str">
        <f t="shared" si="2203"/>
        <v>DC$19</v>
      </c>
      <c r="DD1536" s="190" t="str">
        <f t="shared" si="2203"/>
        <v>DD$19</v>
      </c>
      <c r="DE1536" s="190" t="str">
        <f t="shared" si="2203"/>
        <v>DE$19</v>
      </c>
      <c r="DF1536" s="190" t="str">
        <f t="shared" si="2203"/>
        <v>DF$19</v>
      </c>
      <c r="DG1536" s="190" t="str">
        <f t="shared" si="2203"/>
        <v>DG$19</v>
      </c>
      <c r="DH1536" s="190" t="str">
        <f t="shared" si="2203"/>
        <v>DH$19</v>
      </c>
      <c r="DI1536" s="190" t="str">
        <f t="shared" si="2203"/>
        <v>DI$19</v>
      </c>
      <c r="DJ1536" s="190" t="str">
        <f t="shared" si="2203"/>
        <v>DJ$19</v>
      </c>
      <c r="DK1536" s="190" t="str">
        <f t="shared" si="2203"/>
        <v>DK$19</v>
      </c>
      <c r="DL1536" s="190" t="str">
        <f t="shared" si="2203"/>
        <v>DL$19</v>
      </c>
    </row>
    <row r="1537" spans="1:116" x14ac:dyDescent="0.4">
      <c r="A1537" s="31" t="s">
        <v>218</v>
      </c>
      <c r="B1537" s="31" t="s">
        <v>243</v>
      </c>
      <c r="C1537" s="31"/>
      <c r="D1537" t="s">
        <v>528</v>
      </c>
      <c r="E1537" s="8" t="str">
        <f t="shared" ref="E1537:E1538" si="2204">ROW()&amp;" "&amp;D1537</f>
        <v>1537 FCCL-F</v>
      </c>
      <c r="F1537" t="s">
        <v>526</v>
      </c>
      <c r="G1537" s="70" t="s">
        <v>527</v>
      </c>
      <c r="H1537" s="48"/>
      <c r="I1537" s="304"/>
      <c r="J1537" s="304"/>
      <c r="K1537" s="48"/>
      <c r="L1537" s="48"/>
      <c r="M1537" s="48"/>
      <c r="N1537" s="48"/>
      <c r="O1537" s="48"/>
      <c r="P1537" s="48"/>
      <c r="R1537" s="70"/>
      <c r="S1537" s="305"/>
      <c r="T1537" s="305"/>
      <c r="U1537" s="305"/>
      <c r="V1537" s="305"/>
      <c r="W1537" s="305"/>
      <c r="X1537" s="305"/>
      <c r="Y1537" s="305"/>
      <c r="Z1537" s="305"/>
      <c r="AA1537" s="305"/>
      <c r="AB1537" s="305"/>
      <c r="AC1537" s="305"/>
      <c r="AD1537" s="305"/>
      <c r="AE1537" s="305"/>
      <c r="AF1537" s="305"/>
      <c r="AG1537" s="305"/>
      <c r="AH1537" s="305"/>
      <c r="AI1537" s="305"/>
      <c r="AJ1537" s="305"/>
      <c r="AK1537" s="305"/>
      <c r="AL1537" s="305"/>
      <c r="AM1537" s="305"/>
      <c r="AN1537" s="305"/>
      <c r="AO1537" s="305"/>
      <c r="AP1537" s="305"/>
      <c r="AQ1537" s="305"/>
      <c r="AR1537" s="305"/>
      <c r="AS1537" s="305"/>
      <c r="AT1537" s="305"/>
      <c r="AU1537" s="305"/>
      <c r="AV1537" s="305"/>
      <c r="AW1537" s="305"/>
      <c r="AX1537" s="305"/>
      <c r="AY1537" s="305"/>
      <c r="AZ1537" s="305"/>
      <c r="BA1537" s="305"/>
      <c r="BB1537" s="305"/>
      <c r="BC1537" s="305"/>
      <c r="BD1537" s="305"/>
      <c r="BE1537" s="305"/>
      <c r="BF1537" s="305"/>
      <c r="BG1537" s="305"/>
      <c r="BH1537" s="305"/>
      <c r="BI1537" s="305"/>
      <c r="BJ1537" s="305"/>
      <c r="BK1537" s="305"/>
      <c r="BL1537" s="305"/>
      <c r="BM1537" s="305"/>
      <c r="BN1537" s="305"/>
      <c r="BO1537" s="305"/>
      <c r="BP1537" s="305"/>
      <c r="BQ1537" s="305"/>
      <c r="BR1537" s="305"/>
      <c r="BS1537" s="305"/>
      <c r="BT1537" s="305"/>
      <c r="BU1537" s="305"/>
      <c r="BV1537" s="305"/>
      <c r="BW1537" s="305"/>
      <c r="BX1537" s="305"/>
      <c r="BY1537" s="305"/>
      <c r="BZ1537" s="305"/>
      <c r="CA1537" s="305"/>
      <c r="CB1537" s="305"/>
      <c r="CC1537" s="305"/>
      <c r="CD1537" s="305"/>
      <c r="CE1537" s="305"/>
      <c r="CF1537" s="305"/>
      <c r="CG1537" s="305"/>
      <c r="CH1537" s="305"/>
      <c r="CI1537" s="305"/>
      <c r="CJ1537" s="305"/>
      <c r="CK1537" s="305"/>
      <c r="CL1537" s="305"/>
      <c r="CN1537" s="304"/>
      <c r="CO1537" s="305"/>
      <c r="CP1537" s="305"/>
      <c r="CQ1537" s="305"/>
      <c r="CR1537" s="305"/>
      <c r="CS1537" s="305"/>
      <c r="CT1537" s="305"/>
      <c r="CU1537" s="305"/>
      <c r="CV1537" s="305"/>
      <c r="CW1537" s="305"/>
      <c r="CX1537" s="305"/>
      <c r="CY1537" s="305"/>
      <c r="CZ1537" s="305"/>
      <c r="DA1537" s="305"/>
      <c r="DB1537" s="305"/>
      <c r="DC1537" s="305"/>
      <c r="DD1537" s="305"/>
      <c r="DE1537" s="305"/>
      <c r="DF1537" s="305"/>
      <c r="DG1537" s="305"/>
      <c r="DH1537" s="305"/>
      <c r="DI1537" s="305"/>
      <c r="DJ1537" s="305"/>
      <c r="DK1537" s="305"/>
      <c r="DL1537" s="305"/>
    </row>
    <row r="1538" spans="1:116" x14ac:dyDescent="0.4">
      <c r="B1538" t="str">
        <f>E1538</f>
        <v>1538 FCCL-F</v>
      </c>
      <c r="C1538" t="s">
        <v>232</v>
      </c>
      <c r="D1538" t="s">
        <v>528</v>
      </c>
      <c r="E1538" s="8" t="str">
        <f t="shared" si="2204"/>
        <v>1538 FCCL-F</v>
      </c>
      <c r="G1538" s="125" t="str">
        <f>"Current liability - "&amp;(SUBSTITUTE(G1537,":",""))</f>
        <v>Current liability - Fixed constant current liability</v>
      </c>
      <c r="J1538" s="74">
        <v>1000</v>
      </c>
      <c r="K1538" s="53">
        <f>SUMIF($4:$4,K$2,1538:1538)</f>
        <v>1000</v>
      </c>
      <c r="L1538" s="53">
        <f>SUMIF($4:$4,L$2,1538:1538)</f>
        <v>1000</v>
      </c>
      <c r="M1538" s="53">
        <f t="shared" ref="M1538:Q1538" si="2205">SUMIF($4:$4,M$2,1538:1538)</f>
        <v>1000</v>
      </c>
      <c r="N1538" s="53">
        <f t="shared" si="2205"/>
        <v>1000</v>
      </c>
      <c r="O1538" s="53">
        <f t="shared" si="2205"/>
        <v>1000</v>
      </c>
      <c r="P1538" s="53">
        <f t="shared" si="2205"/>
        <v>1000</v>
      </c>
      <c r="R1538" s="24">
        <f>$J1538</f>
        <v>1000</v>
      </c>
      <c r="S1538" s="80">
        <f>R1538</f>
        <v>1000</v>
      </c>
      <c r="T1538" s="80">
        <f t="shared" ref="T1538" si="2206">S1538</f>
        <v>1000</v>
      </c>
      <c r="U1538" s="80">
        <f t="shared" ref="U1538" si="2207">T1538</f>
        <v>1000</v>
      </c>
      <c r="V1538" s="80">
        <f t="shared" ref="V1538" si="2208">U1538</f>
        <v>1000</v>
      </c>
      <c r="W1538" s="80">
        <f t="shared" ref="W1538" si="2209">V1538</f>
        <v>1000</v>
      </c>
      <c r="X1538" s="80">
        <f t="shared" ref="X1538" si="2210">W1538</f>
        <v>1000</v>
      </c>
      <c r="Y1538" s="80">
        <f t="shared" ref="Y1538" si="2211">X1538</f>
        <v>1000</v>
      </c>
      <c r="Z1538" s="80">
        <f t="shared" ref="Z1538" si="2212">Y1538</f>
        <v>1000</v>
      </c>
      <c r="AA1538" s="80">
        <f t="shared" ref="AA1538" si="2213">Z1538</f>
        <v>1000</v>
      </c>
      <c r="AB1538" s="80">
        <f t="shared" ref="AB1538" si="2214">AA1538</f>
        <v>1000</v>
      </c>
      <c r="AC1538" s="80">
        <f t="shared" ref="AC1538" si="2215">AB1538</f>
        <v>1000</v>
      </c>
      <c r="AD1538" s="80">
        <f t="shared" ref="AD1538" si="2216">AC1538</f>
        <v>1000</v>
      </c>
      <c r="AE1538" s="80">
        <f t="shared" ref="AE1538" si="2217">AD1538</f>
        <v>1000</v>
      </c>
      <c r="AF1538" s="80">
        <f t="shared" ref="AF1538" si="2218">AE1538</f>
        <v>1000</v>
      </c>
      <c r="AG1538" s="80">
        <f t="shared" ref="AG1538" si="2219">AF1538</f>
        <v>1000</v>
      </c>
      <c r="AH1538" s="80">
        <f t="shared" ref="AH1538" si="2220">AG1538</f>
        <v>1000</v>
      </c>
      <c r="AI1538" s="80">
        <f t="shared" ref="AI1538" si="2221">AH1538</f>
        <v>1000</v>
      </c>
      <c r="AJ1538" s="80">
        <f t="shared" ref="AJ1538" si="2222">AI1538</f>
        <v>1000</v>
      </c>
      <c r="AK1538" s="80">
        <f t="shared" ref="AK1538" si="2223">AJ1538</f>
        <v>1000</v>
      </c>
      <c r="AL1538" s="80">
        <f t="shared" ref="AL1538" si="2224">AK1538</f>
        <v>1000</v>
      </c>
      <c r="AM1538" s="80">
        <f t="shared" ref="AM1538" si="2225">AL1538</f>
        <v>1000</v>
      </c>
      <c r="AN1538" s="80">
        <f t="shared" ref="AN1538" si="2226">AM1538</f>
        <v>1000</v>
      </c>
      <c r="AO1538" s="80">
        <f t="shared" ref="AO1538" si="2227">AN1538</f>
        <v>1000</v>
      </c>
      <c r="AP1538" s="80">
        <f t="shared" ref="AP1538" si="2228">AO1538</f>
        <v>1000</v>
      </c>
      <c r="AQ1538" s="80">
        <f t="shared" ref="AQ1538" si="2229">AP1538</f>
        <v>1000</v>
      </c>
      <c r="AR1538" s="80">
        <f t="shared" ref="AR1538" si="2230">AQ1538</f>
        <v>1000</v>
      </c>
      <c r="AS1538" s="80">
        <f t="shared" ref="AS1538" si="2231">AR1538</f>
        <v>1000</v>
      </c>
      <c r="AT1538" s="80">
        <f t="shared" ref="AT1538" si="2232">AS1538</f>
        <v>1000</v>
      </c>
      <c r="AU1538" s="80">
        <f t="shared" ref="AU1538" si="2233">AT1538</f>
        <v>1000</v>
      </c>
      <c r="AV1538" s="80">
        <f t="shared" ref="AV1538" si="2234">AU1538</f>
        <v>1000</v>
      </c>
      <c r="AW1538" s="80">
        <f t="shared" ref="AW1538" si="2235">AV1538</f>
        <v>1000</v>
      </c>
      <c r="AX1538" s="80">
        <f t="shared" ref="AX1538" si="2236">AW1538</f>
        <v>1000</v>
      </c>
      <c r="AY1538" s="80">
        <f t="shared" ref="AY1538" si="2237">AX1538</f>
        <v>1000</v>
      </c>
      <c r="AZ1538" s="80">
        <f t="shared" ref="AZ1538" si="2238">AY1538</f>
        <v>1000</v>
      </c>
      <c r="BA1538" s="80">
        <f t="shared" ref="BA1538" si="2239">AZ1538</f>
        <v>1000</v>
      </c>
      <c r="BB1538" s="80">
        <f t="shared" ref="BB1538" si="2240">BA1538</f>
        <v>1000</v>
      </c>
      <c r="BC1538" s="80">
        <f t="shared" ref="BC1538" si="2241">BB1538</f>
        <v>1000</v>
      </c>
      <c r="BD1538" s="80">
        <f t="shared" ref="BD1538" si="2242">BC1538</f>
        <v>1000</v>
      </c>
      <c r="BE1538" s="80">
        <f t="shared" ref="BE1538" si="2243">BD1538</f>
        <v>1000</v>
      </c>
      <c r="BF1538" s="80">
        <f t="shared" ref="BF1538" si="2244">BE1538</f>
        <v>1000</v>
      </c>
      <c r="BG1538" s="80">
        <f t="shared" ref="BG1538" si="2245">BF1538</f>
        <v>1000</v>
      </c>
      <c r="BH1538" s="80">
        <f t="shared" ref="BH1538" si="2246">BG1538</f>
        <v>1000</v>
      </c>
      <c r="BI1538" s="80">
        <f t="shared" ref="BI1538" si="2247">BH1538</f>
        <v>1000</v>
      </c>
      <c r="BJ1538" s="80">
        <f t="shared" ref="BJ1538" si="2248">BI1538</f>
        <v>1000</v>
      </c>
      <c r="BK1538" s="80">
        <f t="shared" ref="BK1538" si="2249">BJ1538</f>
        <v>1000</v>
      </c>
      <c r="BL1538" s="80">
        <f t="shared" ref="BL1538" si="2250">BK1538</f>
        <v>1000</v>
      </c>
      <c r="BM1538" s="80">
        <f t="shared" ref="BM1538" si="2251">BL1538</f>
        <v>1000</v>
      </c>
      <c r="BN1538" s="80">
        <f t="shared" ref="BN1538" si="2252">BM1538</f>
        <v>1000</v>
      </c>
      <c r="BO1538" s="80">
        <f t="shared" ref="BO1538" si="2253">BN1538</f>
        <v>1000</v>
      </c>
      <c r="BP1538" s="80">
        <f t="shared" ref="BP1538" si="2254">BO1538</f>
        <v>1000</v>
      </c>
      <c r="BQ1538" s="80">
        <f t="shared" ref="BQ1538" si="2255">BP1538</f>
        <v>1000</v>
      </c>
      <c r="BR1538" s="80">
        <f t="shared" ref="BR1538" si="2256">BQ1538</f>
        <v>1000</v>
      </c>
      <c r="BS1538" s="80">
        <f t="shared" ref="BS1538" si="2257">BR1538</f>
        <v>1000</v>
      </c>
      <c r="BT1538" s="80">
        <f t="shared" ref="BT1538" si="2258">BS1538</f>
        <v>1000</v>
      </c>
      <c r="BU1538" s="80">
        <f t="shared" ref="BU1538" si="2259">BT1538</f>
        <v>1000</v>
      </c>
      <c r="BV1538" s="80">
        <f t="shared" ref="BV1538" si="2260">BU1538</f>
        <v>1000</v>
      </c>
      <c r="BW1538" s="80">
        <f t="shared" ref="BW1538" si="2261">BV1538</f>
        <v>1000</v>
      </c>
      <c r="BX1538" s="80">
        <f t="shared" ref="BX1538" si="2262">BW1538</f>
        <v>1000</v>
      </c>
      <c r="BY1538" s="80">
        <f t="shared" ref="BY1538" si="2263">BX1538</f>
        <v>1000</v>
      </c>
      <c r="BZ1538" s="80">
        <f t="shared" ref="BZ1538" si="2264">BY1538</f>
        <v>1000</v>
      </c>
      <c r="CA1538" s="80">
        <f t="shared" ref="CA1538" si="2265">BZ1538</f>
        <v>1000</v>
      </c>
      <c r="CB1538" s="80">
        <f t="shared" ref="CB1538" si="2266">CA1538</f>
        <v>1000</v>
      </c>
      <c r="CC1538" s="80">
        <f t="shared" ref="CC1538" si="2267">CB1538</f>
        <v>1000</v>
      </c>
      <c r="CD1538" s="80">
        <f t="shared" ref="CD1538" si="2268">CC1538</f>
        <v>1000</v>
      </c>
      <c r="CE1538" s="80">
        <f t="shared" ref="CE1538" si="2269">CD1538</f>
        <v>1000</v>
      </c>
      <c r="CF1538" s="80">
        <f t="shared" ref="CF1538" si="2270">CE1538</f>
        <v>1000</v>
      </c>
      <c r="CG1538" s="80">
        <f t="shared" ref="CG1538" si="2271">CF1538</f>
        <v>1000</v>
      </c>
      <c r="CH1538" s="80">
        <f t="shared" ref="CH1538" si="2272">CG1538</f>
        <v>1000</v>
      </c>
      <c r="CI1538" s="80">
        <f t="shared" ref="CI1538" si="2273">CH1538</f>
        <v>1000</v>
      </c>
      <c r="CJ1538" s="80">
        <f t="shared" ref="CJ1538" si="2274">CI1538</f>
        <v>1000</v>
      </c>
      <c r="CK1538" s="80">
        <f t="shared" ref="CK1538" si="2275">CJ1538</f>
        <v>1000</v>
      </c>
      <c r="CL1538" s="80">
        <f t="shared" ref="CL1538" si="2276">CK1538</f>
        <v>1000</v>
      </c>
      <c r="CN1538" s="74">
        <f>J1538</f>
        <v>1000</v>
      </c>
      <c r="CO1538" s="80">
        <f t="shared" ref="CO1538" si="2277">CN1538</f>
        <v>1000</v>
      </c>
      <c r="CP1538" s="80">
        <f t="shared" ref="CP1538" si="2278">CO1538</f>
        <v>1000</v>
      </c>
      <c r="CQ1538" s="80">
        <f t="shared" ref="CQ1538" si="2279">CP1538</f>
        <v>1000</v>
      </c>
      <c r="CR1538" s="80">
        <f t="shared" ref="CR1538" si="2280">CQ1538</f>
        <v>1000</v>
      </c>
      <c r="CS1538" s="80">
        <f t="shared" ref="CS1538" si="2281">CR1538</f>
        <v>1000</v>
      </c>
      <c r="CT1538" s="80">
        <f t="shared" ref="CT1538" si="2282">CS1538</f>
        <v>1000</v>
      </c>
      <c r="CU1538" s="80">
        <f t="shared" ref="CU1538" si="2283">CT1538</f>
        <v>1000</v>
      </c>
      <c r="CV1538" s="80">
        <f t="shared" ref="CV1538" si="2284">CU1538</f>
        <v>1000</v>
      </c>
      <c r="CW1538" s="80">
        <f t="shared" ref="CW1538" si="2285">CV1538</f>
        <v>1000</v>
      </c>
      <c r="CX1538" s="80">
        <f t="shared" ref="CX1538" si="2286">CW1538</f>
        <v>1000</v>
      </c>
      <c r="CY1538" s="80">
        <f t="shared" ref="CY1538" si="2287">CX1538</f>
        <v>1000</v>
      </c>
      <c r="CZ1538" s="80">
        <f t="shared" ref="CZ1538" si="2288">CY1538</f>
        <v>1000</v>
      </c>
      <c r="DA1538" s="80">
        <f t="shared" ref="DA1538" si="2289">CZ1538</f>
        <v>1000</v>
      </c>
      <c r="DB1538" s="80">
        <f t="shared" ref="DB1538" si="2290">DA1538</f>
        <v>1000</v>
      </c>
      <c r="DC1538" s="80">
        <f t="shared" ref="DC1538" si="2291">DB1538</f>
        <v>1000</v>
      </c>
      <c r="DD1538" s="80">
        <f t="shared" ref="DD1538" si="2292">DC1538</f>
        <v>1000</v>
      </c>
      <c r="DE1538" s="80">
        <f t="shared" ref="DE1538" si="2293">DD1538</f>
        <v>1000</v>
      </c>
      <c r="DF1538" s="80">
        <f t="shared" ref="DF1538" si="2294">DE1538</f>
        <v>1000</v>
      </c>
      <c r="DG1538" s="80">
        <f t="shared" ref="DG1538" si="2295">DF1538</f>
        <v>1000</v>
      </c>
      <c r="DH1538" s="80">
        <f t="shared" ref="DH1538" si="2296">DG1538</f>
        <v>1000</v>
      </c>
      <c r="DI1538" s="80">
        <f t="shared" ref="DI1538" si="2297">DH1538</f>
        <v>1000</v>
      </c>
      <c r="DJ1538" s="80">
        <f t="shared" ref="DJ1538" si="2298">DI1538</f>
        <v>1000</v>
      </c>
      <c r="DK1538" s="80">
        <f t="shared" ref="DK1538:DL1538" si="2299">DJ1538</f>
        <v>1000</v>
      </c>
      <c r="DL1538" s="80">
        <f t="shared" si="2299"/>
        <v>1000</v>
      </c>
    </row>
    <row r="1539" spans="1:116" x14ac:dyDescent="0.4">
      <c r="D1539" t="s">
        <v>528</v>
      </c>
      <c r="E1539" s="8" t="str">
        <f>ROW()&amp;" "&amp;D1539</f>
        <v>1539 FCCL-F</v>
      </c>
      <c r="G1539" s="126"/>
      <c r="H1539" s="27"/>
      <c r="I1539" s="77"/>
      <c r="J1539" s="77"/>
      <c r="K1539" s="28"/>
      <c r="L1539" s="28"/>
      <c r="M1539" s="28"/>
      <c r="N1539" s="28"/>
      <c r="O1539" s="28"/>
      <c r="P1539" s="28"/>
      <c r="R1539" s="33"/>
      <c r="S1539" s="77"/>
      <c r="T1539" s="77"/>
      <c r="U1539" s="77"/>
      <c r="V1539" s="77"/>
      <c r="W1539" s="77"/>
      <c r="X1539" s="77"/>
      <c r="Y1539" s="77"/>
      <c r="Z1539" s="77"/>
      <c r="AA1539" s="77"/>
      <c r="AB1539" s="77"/>
      <c r="AC1539" s="77"/>
      <c r="AD1539" s="77"/>
      <c r="AE1539" s="77"/>
      <c r="AF1539" s="77"/>
      <c r="AG1539" s="77"/>
      <c r="AH1539" s="77"/>
      <c r="AI1539" s="77"/>
      <c r="AJ1539" s="77"/>
      <c r="AK1539" s="77"/>
      <c r="AL1539" s="77"/>
      <c r="AM1539" s="77"/>
      <c r="AN1539" s="77"/>
      <c r="AO1539" s="77"/>
      <c r="AP1539" s="77"/>
      <c r="AQ1539" s="77"/>
      <c r="AR1539" s="77"/>
      <c r="AS1539" s="77"/>
      <c r="AT1539" s="77"/>
      <c r="AU1539" s="77"/>
      <c r="AV1539" s="77"/>
      <c r="AW1539" s="77"/>
      <c r="AX1539" s="77"/>
      <c r="AY1539" s="77"/>
      <c r="AZ1539" s="77"/>
      <c r="BA1539" s="77"/>
      <c r="BB1539" s="77"/>
      <c r="BC1539" s="77"/>
      <c r="BD1539" s="77"/>
      <c r="BE1539" s="77"/>
      <c r="BF1539" s="77"/>
      <c r="BG1539" s="77"/>
      <c r="BH1539" s="77"/>
      <c r="BI1539" s="77"/>
      <c r="BJ1539" s="77"/>
      <c r="BK1539" s="77"/>
      <c r="BL1539" s="77"/>
      <c r="BM1539" s="77"/>
      <c r="BN1539" s="77"/>
      <c r="BO1539" s="77"/>
      <c r="BP1539" s="77"/>
      <c r="BQ1539" s="77"/>
      <c r="BR1539" s="77"/>
      <c r="BS1539" s="77"/>
      <c r="BT1539" s="77"/>
      <c r="BU1539" s="77"/>
      <c r="BV1539" s="77"/>
      <c r="BW1539" s="77"/>
      <c r="BX1539" s="77"/>
      <c r="BY1539" s="77"/>
      <c r="BZ1539" s="77"/>
      <c r="CA1539" s="77"/>
      <c r="CB1539" s="77"/>
      <c r="CC1539" s="77"/>
      <c r="CD1539" s="77"/>
      <c r="CE1539" s="77"/>
      <c r="CF1539" s="77"/>
      <c r="CG1539" s="77"/>
      <c r="CH1539" s="77"/>
      <c r="CI1539" s="77"/>
      <c r="CJ1539" s="77"/>
      <c r="CK1539" s="77"/>
      <c r="CL1539" s="77"/>
      <c r="CN1539" s="77"/>
      <c r="CO1539" s="77"/>
      <c r="CP1539" s="77"/>
      <c r="CQ1539" s="77"/>
      <c r="CR1539" s="77"/>
      <c r="CS1539" s="77"/>
      <c r="CT1539" s="77"/>
      <c r="CU1539" s="77"/>
      <c r="CV1539" s="77"/>
      <c r="CW1539" s="77"/>
      <c r="CX1539" s="77"/>
      <c r="CY1539" s="77"/>
      <c r="CZ1539" s="77"/>
      <c r="DA1539" s="77"/>
      <c r="DB1539" s="77"/>
      <c r="DC1539" s="77"/>
      <c r="DD1539" s="77"/>
      <c r="DE1539" s="77"/>
      <c r="DF1539" s="77"/>
      <c r="DG1539" s="77"/>
      <c r="DH1539" s="77"/>
      <c r="DI1539" s="77"/>
      <c r="DJ1539" s="77"/>
      <c r="DK1539" s="77"/>
      <c r="DL1539" s="77"/>
    </row>
    <row r="1540" spans="1:116" x14ac:dyDescent="0.4">
      <c r="C1540" t="s">
        <v>234</v>
      </c>
      <c r="D1540" t="s">
        <v>528</v>
      </c>
      <c r="E1540" s="8" t="str">
        <f>ROW()&amp;" "&amp;D1540</f>
        <v>1540 FCCL-F</v>
      </c>
      <c r="G1540" s="125" t="str">
        <f>"Change in "&amp;G1538</f>
        <v>Change in Current liability - Fixed constant current liability</v>
      </c>
      <c r="I1540" s="74"/>
      <c r="J1540" s="74"/>
      <c r="K1540" s="53">
        <f>SUMIF($3:$3,K$2,1540:1540)</f>
        <v>0</v>
      </c>
      <c r="L1540" s="53">
        <f t="shared" ref="L1540:P1540" si="2300">SUMIF($3:$3,L$2,1540:1540)</f>
        <v>0</v>
      </c>
      <c r="M1540" s="53">
        <f t="shared" si="2300"/>
        <v>0</v>
      </c>
      <c r="N1540" s="53">
        <f t="shared" si="2300"/>
        <v>0</v>
      </c>
      <c r="O1540" s="53">
        <f t="shared" si="2300"/>
        <v>0</v>
      </c>
      <c r="P1540" s="53">
        <f t="shared" si="2300"/>
        <v>0</v>
      </c>
      <c r="R1540" s="24"/>
      <c r="S1540" s="80">
        <f>S1538-R1538</f>
        <v>0</v>
      </c>
      <c r="T1540" s="80">
        <f t="shared" ref="T1540:CE1540" si="2301">T1538-S1538</f>
        <v>0</v>
      </c>
      <c r="U1540" s="80">
        <f t="shared" si="2301"/>
        <v>0</v>
      </c>
      <c r="V1540" s="80">
        <f t="shared" si="2301"/>
        <v>0</v>
      </c>
      <c r="W1540" s="80">
        <f t="shared" si="2301"/>
        <v>0</v>
      </c>
      <c r="X1540" s="80">
        <f t="shared" si="2301"/>
        <v>0</v>
      </c>
      <c r="Y1540" s="80">
        <f t="shared" si="2301"/>
        <v>0</v>
      </c>
      <c r="Z1540" s="80">
        <f t="shared" si="2301"/>
        <v>0</v>
      </c>
      <c r="AA1540" s="80">
        <f t="shared" si="2301"/>
        <v>0</v>
      </c>
      <c r="AB1540" s="80">
        <f t="shared" si="2301"/>
        <v>0</v>
      </c>
      <c r="AC1540" s="80">
        <f t="shared" si="2301"/>
        <v>0</v>
      </c>
      <c r="AD1540" s="80">
        <f t="shared" si="2301"/>
        <v>0</v>
      </c>
      <c r="AE1540" s="80">
        <f t="shared" si="2301"/>
        <v>0</v>
      </c>
      <c r="AF1540" s="80">
        <f t="shared" si="2301"/>
        <v>0</v>
      </c>
      <c r="AG1540" s="80">
        <f t="shared" si="2301"/>
        <v>0</v>
      </c>
      <c r="AH1540" s="80">
        <f t="shared" si="2301"/>
        <v>0</v>
      </c>
      <c r="AI1540" s="80">
        <f t="shared" si="2301"/>
        <v>0</v>
      </c>
      <c r="AJ1540" s="80">
        <f t="shared" si="2301"/>
        <v>0</v>
      </c>
      <c r="AK1540" s="80">
        <f t="shared" si="2301"/>
        <v>0</v>
      </c>
      <c r="AL1540" s="80">
        <f t="shared" si="2301"/>
        <v>0</v>
      </c>
      <c r="AM1540" s="80">
        <f t="shared" si="2301"/>
        <v>0</v>
      </c>
      <c r="AN1540" s="80">
        <f t="shared" si="2301"/>
        <v>0</v>
      </c>
      <c r="AO1540" s="80">
        <f t="shared" si="2301"/>
        <v>0</v>
      </c>
      <c r="AP1540" s="80">
        <f t="shared" si="2301"/>
        <v>0</v>
      </c>
      <c r="AQ1540" s="80">
        <f t="shared" si="2301"/>
        <v>0</v>
      </c>
      <c r="AR1540" s="80">
        <f t="shared" si="2301"/>
        <v>0</v>
      </c>
      <c r="AS1540" s="80">
        <f t="shared" si="2301"/>
        <v>0</v>
      </c>
      <c r="AT1540" s="80">
        <f t="shared" si="2301"/>
        <v>0</v>
      </c>
      <c r="AU1540" s="80">
        <f t="shared" si="2301"/>
        <v>0</v>
      </c>
      <c r="AV1540" s="80">
        <f t="shared" si="2301"/>
        <v>0</v>
      </c>
      <c r="AW1540" s="80">
        <f t="shared" si="2301"/>
        <v>0</v>
      </c>
      <c r="AX1540" s="80">
        <f t="shared" si="2301"/>
        <v>0</v>
      </c>
      <c r="AY1540" s="80">
        <f t="shared" si="2301"/>
        <v>0</v>
      </c>
      <c r="AZ1540" s="80">
        <f t="shared" si="2301"/>
        <v>0</v>
      </c>
      <c r="BA1540" s="80">
        <f t="shared" si="2301"/>
        <v>0</v>
      </c>
      <c r="BB1540" s="80">
        <f t="shared" si="2301"/>
        <v>0</v>
      </c>
      <c r="BC1540" s="80">
        <f t="shared" si="2301"/>
        <v>0</v>
      </c>
      <c r="BD1540" s="80">
        <f t="shared" si="2301"/>
        <v>0</v>
      </c>
      <c r="BE1540" s="80">
        <f t="shared" si="2301"/>
        <v>0</v>
      </c>
      <c r="BF1540" s="80">
        <f t="shared" si="2301"/>
        <v>0</v>
      </c>
      <c r="BG1540" s="80">
        <f t="shared" si="2301"/>
        <v>0</v>
      </c>
      <c r="BH1540" s="80">
        <f t="shared" si="2301"/>
        <v>0</v>
      </c>
      <c r="BI1540" s="80">
        <f t="shared" si="2301"/>
        <v>0</v>
      </c>
      <c r="BJ1540" s="80">
        <f t="shared" si="2301"/>
        <v>0</v>
      </c>
      <c r="BK1540" s="80">
        <f t="shared" si="2301"/>
        <v>0</v>
      </c>
      <c r="BL1540" s="80">
        <f t="shared" si="2301"/>
        <v>0</v>
      </c>
      <c r="BM1540" s="80">
        <f t="shared" si="2301"/>
        <v>0</v>
      </c>
      <c r="BN1540" s="80">
        <f t="shared" si="2301"/>
        <v>0</v>
      </c>
      <c r="BO1540" s="80">
        <f t="shared" si="2301"/>
        <v>0</v>
      </c>
      <c r="BP1540" s="80">
        <f t="shared" si="2301"/>
        <v>0</v>
      </c>
      <c r="BQ1540" s="80">
        <f t="shared" si="2301"/>
        <v>0</v>
      </c>
      <c r="BR1540" s="80">
        <f t="shared" si="2301"/>
        <v>0</v>
      </c>
      <c r="BS1540" s="80">
        <f t="shared" si="2301"/>
        <v>0</v>
      </c>
      <c r="BT1540" s="80">
        <f t="shared" si="2301"/>
        <v>0</v>
      </c>
      <c r="BU1540" s="80">
        <f t="shared" si="2301"/>
        <v>0</v>
      </c>
      <c r="BV1540" s="80">
        <f t="shared" si="2301"/>
        <v>0</v>
      </c>
      <c r="BW1540" s="80">
        <f t="shared" si="2301"/>
        <v>0</v>
      </c>
      <c r="BX1540" s="80">
        <f t="shared" si="2301"/>
        <v>0</v>
      </c>
      <c r="BY1540" s="80">
        <f t="shared" si="2301"/>
        <v>0</v>
      </c>
      <c r="BZ1540" s="80">
        <f t="shared" si="2301"/>
        <v>0</v>
      </c>
      <c r="CA1540" s="80">
        <f t="shared" si="2301"/>
        <v>0</v>
      </c>
      <c r="CB1540" s="80">
        <f t="shared" si="2301"/>
        <v>0</v>
      </c>
      <c r="CC1540" s="80">
        <f t="shared" si="2301"/>
        <v>0</v>
      </c>
      <c r="CD1540" s="80">
        <f t="shared" si="2301"/>
        <v>0</v>
      </c>
      <c r="CE1540" s="80">
        <f t="shared" si="2301"/>
        <v>0</v>
      </c>
      <c r="CF1540" s="80">
        <f t="shared" ref="CF1540:CL1540" si="2302">CF1538-CE1538</f>
        <v>0</v>
      </c>
      <c r="CG1540" s="80">
        <f t="shared" si="2302"/>
        <v>0</v>
      </c>
      <c r="CH1540" s="80">
        <f t="shared" si="2302"/>
        <v>0</v>
      </c>
      <c r="CI1540" s="80">
        <f t="shared" si="2302"/>
        <v>0</v>
      </c>
      <c r="CJ1540" s="80">
        <f t="shared" si="2302"/>
        <v>0</v>
      </c>
      <c r="CK1540" s="80">
        <f t="shared" si="2302"/>
        <v>0</v>
      </c>
      <c r="CL1540" s="80">
        <f t="shared" si="2302"/>
        <v>0</v>
      </c>
      <c r="CN1540" s="74"/>
      <c r="CO1540" s="80">
        <f t="shared" ref="CO1540" si="2303">CN1538-CO1538</f>
        <v>0</v>
      </c>
      <c r="CP1540" s="80">
        <f t="shared" ref="CP1540" si="2304">CO1538-CP1538</f>
        <v>0</v>
      </c>
      <c r="CQ1540" s="80">
        <f t="shared" ref="CQ1540" si="2305">CP1538-CQ1538</f>
        <v>0</v>
      </c>
      <c r="CR1540" s="80">
        <f t="shared" ref="CR1540" si="2306">CQ1538-CR1538</f>
        <v>0</v>
      </c>
      <c r="CS1540" s="80">
        <f t="shared" ref="CS1540" si="2307">CR1538-CS1538</f>
        <v>0</v>
      </c>
      <c r="CT1540" s="80">
        <f t="shared" ref="CT1540" si="2308">CS1538-CT1538</f>
        <v>0</v>
      </c>
      <c r="CU1540" s="80">
        <f t="shared" ref="CU1540" si="2309">CT1538-CU1538</f>
        <v>0</v>
      </c>
      <c r="CV1540" s="80">
        <f t="shared" ref="CV1540" si="2310">CU1538-CV1538</f>
        <v>0</v>
      </c>
      <c r="CW1540" s="80">
        <f t="shared" ref="CW1540" si="2311">CV1538-CW1538</f>
        <v>0</v>
      </c>
      <c r="CX1540" s="80">
        <f t="shared" ref="CX1540" si="2312">CW1538-CX1538</f>
        <v>0</v>
      </c>
      <c r="CY1540" s="80">
        <f t="shared" ref="CY1540" si="2313">CX1538-CY1538</f>
        <v>0</v>
      </c>
      <c r="CZ1540" s="80">
        <f t="shared" ref="CZ1540" si="2314">CY1538-CZ1538</f>
        <v>0</v>
      </c>
      <c r="DA1540" s="80">
        <f t="shared" ref="DA1540" si="2315">CZ1538-DA1538</f>
        <v>0</v>
      </c>
      <c r="DB1540" s="80">
        <f t="shared" ref="DB1540" si="2316">DA1538-DB1538</f>
        <v>0</v>
      </c>
      <c r="DC1540" s="80">
        <f t="shared" ref="DC1540" si="2317">DB1538-DC1538</f>
        <v>0</v>
      </c>
      <c r="DD1540" s="80">
        <f t="shared" ref="DD1540" si="2318">DC1538-DD1538</f>
        <v>0</v>
      </c>
      <c r="DE1540" s="80">
        <f t="shared" ref="DE1540" si="2319">DD1538-DE1538</f>
        <v>0</v>
      </c>
      <c r="DF1540" s="80">
        <f t="shared" ref="DF1540" si="2320">DE1538-DF1538</f>
        <v>0</v>
      </c>
      <c r="DG1540" s="80">
        <f t="shared" ref="DG1540" si="2321">DF1538-DG1538</f>
        <v>0</v>
      </c>
      <c r="DH1540" s="80">
        <f t="shared" ref="DH1540" si="2322">DG1538-DH1538</f>
        <v>0</v>
      </c>
      <c r="DI1540" s="80">
        <f t="shared" ref="DI1540" si="2323">DH1538-DI1538</f>
        <v>0</v>
      </c>
      <c r="DJ1540" s="80">
        <f t="shared" ref="DJ1540" si="2324">DI1538-DJ1538</f>
        <v>0</v>
      </c>
      <c r="DK1540" s="80">
        <f t="shared" ref="DK1540:DL1540" si="2325">DJ1538-DK1538</f>
        <v>0</v>
      </c>
      <c r="DL1540" s="80">
        <f t="shared" si="2325"/>
        <v>0</v>
      </c>
    </row>
    <row r="1541" spans="1:116" x14ac:dyDescent="0.4">
      <c r="D1541" t="s">
        <v>528</v>
      </c>
      <c r="E1541" s="8" t="str">
        <f>ROW()&amp;" "&amp;D1541</f>
        <v>1541 FCCL-F</v>
      </c>
      <c r="G1541" s="125"/>
      <c r="I1541" s="74"/>
      <c r="J1541" s="74"/>
      <c r="K1541" s="53"/>
      <c r="L1541" s="53"/>
      <c r="M1541" s="53"/>
      <c r="N1541" s="53"/>
      <c r="O1541" s="53"/>
      <c r="P1541" s="53"/>
      <c r="R1541" s="24"/>
      <c r="S1541" s="80"/>
      <c r="T1541" s="80"/>
      <c r="U1541" s="80"/>
      <c r="V1541" s="80"/>
      <c r="W1541" s="80"/>
      <c r="X1541" s="80"/>
      <c r="Y1541" s="80"/>
      <c r="Z1541" s="80"/>
      <c r="AA1541" s="80"/>
      <c r="AB1541" s="80"/>
      <c r="AC1541" s="80"/>
      <c r="AD1541" s="80"/>
      <c r="AE1541" s="80"/>
      <c r="AF1541" s="80"/>
      <c r="AG1541" s="80"/>
      <c r="AH1541" s="80"/>
      <c r="AI1541" s="80"/>
      <c r="AJ1541" s="80"/>
      <c r="AK1541" s="80"/>
      <c r="AL1541" s="80"/>
      <c r="AM1541" s="80"/>
      <c r="AN1541" s="80"/>
      <c r="AO1541" s="80"/>
      <c r="AP1541" s="80"/>
      <c r="AQ1541" s="80"/>
      <c r="AR1541" s="80"/>
      <c r="AS1541" s="80"/>
      <c r="AT1541" s="80"/>
      <c r="AU1541" s="80"/>
      <c r="AV1541" s="80"/>
      <c r="AW1541" s="80"/>
      <c r="AX1541" s="80"/>
      <c r="AY1541" s="80"/>
      <c r="AZ1541" s="80"/>
      <c r="BA1541" s="80"/>
      <c r="BB1541" s="80"/>
      <c r="BC1541" s="80"/>
      <c r="BD1541" s="80"/>
      <c r="BE1541" s="80"/>
      <c r="BF1541" s="80"/>
      <c r="BG1541" s="80"/>
      <c r="BH1541" s="80"/>
      <c r="BI1541" s="80"/>
      <c r="BJ1541" s="80"/>
      <c r="BK1541" s="80"/>
      <c r="BL1541" s="80"/>
      <c r="BM1541" s="80"/>
      <c r="BN1541" s="80"/>
      <c r="BO1541" s="80"/>
      <c r="BP1541" s="80"/>
      <c r="BQ1541" s="80"/>
      <c r="BR1541" s="80"/>
      <c r="BS1541" s="80"/>
      <c r="BT1541" s="80"/>
      <c r="BU1541" s="80"/>
      <c r="BV1541" s="80"/>
      <c r="BW1541" s="80"/>
      <c r="BX1541" s="80"/>
      <c r="BY1541" s="80"/>
      <c r="BZ1541" s="80"/>
      <c r="CA1541" s="80"/>
      <c r="CB1541" s="80"/>
      <c r="CC1541" s="80"/>
      <c r="CD1541" s="80"/>
      <c r="CE1541" s="80"/>
      <c r="CF1541" s="80"/>
      <c r="CG1541" s="80"/>
      <c r="CH1541" s="80"/>
      <c r="CI1541" s="80"/>
      <c r="CJ1541" s="80"/>
      <c r="CK1541" s="80"/>
      <c r="CL1541" s="80"/>
      <c r="CN1541" s="74"/>
      <c r="CO1541" s="80"/>
      <c r="CP1541" s="80"/>
      <c r="CQ1541" s="80"/>
      <c r="CR1541" s="80"/>
      <c r="CS1541" s="80"/>
      <c r="CT1541" s="80"/>
      <c r="CU1541" s="80"/>
      <c r="CV1541" s="80"/>
      <c r="CW1541" s="80"/>
      <c r="CX1541" s="80"/>
      <c r="CY1541" s="80"/>
      <c r="CZ1541" s="80"/>
      <c r="DA1541" s="80"/>
      <c r="DB1541" s="80"/>
      <c r="DC1541" s="80"/>
      <c r="DD1541" s="80"/>
      <c r="DE1541" s="80"/>
      <c r="DF1541" s="80"/>
      <c r="DG1541" s="80"/>
      <c r="DH1541" s="80"/>
      <c r="DI1541" s="80"/>
      <c r="DJ1541" s="80"/>
      <c r="DK1541" s="80"/>
      <c r="DL1541" s="80"/>
    </row>
    <row r="1542" spans="1:116" x14ac:dyDescent="0.4">
      <c r="B1542" t="s">
        <v>332</v>
      </c>
      <c r="D1542" t="s">
        <v>528</v>
      </c>
      <c r="E1542" s="8" t="str">
        <f t="shared" ref="E1542" si="2326">ROW()&amp;" "&amp;D1542</f>
        <v>1542 FCCL-F</v>
      </c>
      <c r="G1542" s="136" t="str">
        <f>G1529</f>
        <v>(Primary label)</v>
      </c>
      <c r="H1542" s="27"/>
      <c r="I1542" s="78"/>
      <c r="J1542" s="78"/>
      <c r="K1542" s="33"/>
      <c r="L1542" s="33"/>
      <c r="M1542" s="33"/>
      <c r="N1542" s="33"/>
      <c r="O1542" s="33"/>
      <c r="P1542" s="33"/>
      <c r="R1542" s="33"/>
      <c r="S1542" s="77"/>
      <c r="T1542" s="77"/>
      <c r="U1542" s="77"/>
      <c r="V1542" s="77"/>
      <c r="W1542" s="77"/>
      <c r="X1542" s="77"/>
      <c r="Y1542" s="77"/>
      <c r="Z1542" s="77"/>
      <c r="AA1542" s="77"/>
      <c r="AB1542" s="77"/>
      <c r="AC1542" s="77"/>
      <c r="AD1542" s="77"/>
      <c r="AE1542" s="77"/>
      <c r="AF1542" s="77"/>
      <c r="AG1542" s="77"/>
      <c r="AH1542" s="77"/>
      <c r="AI1542" s="77"/>
      <c r="AJ1542" s="77"/>
      <c r="AK1542" s="77"/>
      <c r="AL1542" s="77"/>
      <c r="AM1542" s="77"/>
      <c r="AN1542" s="77"/>
      <c r="AO1542" s="77"/>
      <c r="AP1542" s="77"/>
      <c r="AQ1542" s="77"/>
      <c r="AR1542" s="77"/>
      <c r="AS1542" s="77"/>
      <c r="AT1542" s="77"/>
      <c r="AU1542" s="77"/>
      <c r="AV1542" s="77"/>
      <c r="AW1542" s="77"/>
      <c r="AX1542" s="77"/>
      <c r="AY1542" s="77"/>
      <c r="AZ1542" s="77"/>
      <c r="BA1542" s="77"/>
      <c r="BB1542" s="77"/>
      <c r="BC1542" s="77"/>
      <c r="BD1542" s="77"/>
      <c r="BE1542" s="77"/>
      <c r="BF1542" s="77"/>
      <c r="BG1542" s="77"/>
      <c r="BH1542" s="77"/>
      <c r="BI1542" s="77"/>
      <c r="BJ1542" s="77"/>
      <c r="BK1542" s="77"/>
      <c r="BL1542" s="77"/>
      <c r="BM1542" s="77"/>
      <c r="BN1542" s="77"/>
      <c r="BO1542" s="77"/>
      <c r="BP1542" s="77"/>
      <c r="BQ1542" s="77"/>
      <c r="BR1542" s="77"/>
      <c r="BS1542" s="77"/>
      <c r="BT1542" s="77"/>
      <c r="BU1542" s="77"/>
      <c r="BV1542" s="77"/>
      <c r="BW1542" s="77"/>
      <c r="BX1542" s="77"/>
      <c r="BY1542" s="77"/>
      <c r="BZ1542" s="77"/>
      <c r="CA1542" s="77"/>
      <c r="CB1542" s="77"/>
      <c r="CC1542" s="77"/>
      <c r="CD1542" s="77"/>
      <c r="CE1542" s="77"/>
      <c r="CF1542" s="77"/>
      <c r="CG1542" s="77"/>
      <c r="CH1542" s="77"/>
      <c r="CI1542" s="77"/>
      <c r="CJ1542" s="77"/>
      <c r="CK1542" s="77"/>
      <c r="CL1542" s="77"/>
      <c r="CN1542" s="78"/>
      <c r="CO1542" s="77"/>
      <c r="CP1542" s="77"/>
      <c r="CQ1542" s="77"/>
      <c r="CR1542" s="77"/>
      <c r="CS1542" s="77"/>
      <c r="CT1542" s="77"/>
      <c r="CU1542" s="77"/>
      <c r="CV1542" s="77"/>
      <c r="CW1542" s="77"/>
      <c r="CX1542" s="77"/>
      <c r="CY1542" s="77"/>
      <c r="CZ1542" s="77"/>
      <c r="DA1542" s="77"/>
      <c r="DB1542" s="77"/>
      <c r="DC1542" s="77"/>
      <c r="DD1542" s="77"/>
      <c r="DE1542" s="77"/>
      <c r="DF1542" s="77"/>
      <c r="DG1542" s="77"/>
      <c r="DH1542" s="77"/>
      <c r="DI1542" s="77"/>
      <c r="DJ1542" s="77"/>
      <c r="DK1542" s="77"/>
      <c r="DL1542" s="77"/>
    </row>
    <row r="1543" spans="1:116" x14ac:dyDescent="0.4">
      <c r="B1543" t="s">
        <v>332</v>
      </c>
      <c r="D1543" t="s">
        <v>528</v>
      </c>
      <c r="E1543" s="8" t="str">
        <f>ROW()&amp;" "&amp;D1543</f>
        <v>1543 FCCL-F</v>
      </c>
      <c r="G1543" s="136" t="str">
        <f>G1530</f>
        <v>primary unit</v>
      </c>
      <c r="H1543" s="27"/>
      <c r="I1543" s="78"/>
      <c r="J1543" s="78"/>
      <c r="K1543" s="33"/>
      <c r="L1543" s="33"/>
      <c r="M1543" s="33"/>
      <c r="N1543" s="33"/>
      <c r="O1543" s="33"/>
      <c r="P1543" s="33"/>
      <c r="R1543" s="33"/>
      <c r="S1543" s="77"/>
      <c r="T1543" s="77"/>
      <c r="U1543" s="77"/>
      <c r="V1543" s="77"/>
      <c r="W1543" s="77"/>
      <c r="X1543" s="77"/>
      <c r="Y1543" s="77"/>
      <c r="Z1543" s="77"/>
      <c r="AA1543" s="77"/>
      <c r="AB1543" s="77"/>
      <c r="AC1543" s="77"/>
      <c r="AD1543" s="77"/>
      <c r="AE1543" s="77"/>
      <c r="AF1543" s="77"/>
      <c r="AG1543" s="77"/>
      <c r="AH1543" s="77"/>
      <c r="AI1543" s="77"/>
      <c r="AJ1543" s="77"/>
      <c r="AK1543" s="77"/>
      <c r="AL1543" s="77"/>
      <c r="AM1543" s="77"/>
      <c r="AN1543" s="77"/>
      <c r="AO1543" s="77"/>
      <c r="AP1543" s="77"/>
      <c r="AQ1543" s="77"/>
      <c r="AR1543" s="77"/>
      <c r="AS1543" s="77"/>
      <c r="AT1543" s="77"/>
      <c r="AU1543" s="77"/>
      <c r="AV1543" s="77"/>
      <c r="AW1543" s="77"/>
      <c r="AX1543" s="77"/>
      <c r="AY1543" s="77"/>
      <c r="AZ1543" s="77"/>
      <c r="BA1543" s="77"/>
      <c r="BB1543" s="77"/>
      <c r="BC1543" s="77"/>
      <c r="BD1543" s="77"/>
      <c r="BE1543" s="77"/>
      <c r="BF1543" s="77"/>
      <c r="BG1543" s="77"/>
      <c r="BH1543" s="77"/>
      <c r="BI1543" s="77"/>
      <c r="BJ1543" s="77"/>
      <c r="BK1543" s="77"/>
      <c r="BL1543" s="77"/>
      <c r="BM1543" s="77"/>
      <c r="BN1543" s="77"/>
      <c r="BO1543" s="77"/>
      <c r="BP1543" s="77"/>
      <c r="BQ1543" s="77"/>
      <c r="BR1543" s="77"/>
      <c r="BS1543" s="77"/>
      <c r="BT1543" s="77"/>
      <c r="BU1543" s="77"/>
      <c r="BV1543" s="77"/>
      <c r="BW1543" s="77"/>
      <c r="BX1543" s="77"/>
      <c r="BY1543" s="77"/>
      <c r="BZ1543" s="77"/>
      <c r="CA1543" s="77"/>
      <c r="CB1543" s="77"/>
      <c r="CC1543" s="77"/>
      <c r="CD1543" s="77"/>
      <c r="CE1543" s="77"/>
      <c r="CF1543" s="77"/>
      <c r="CG1543" s="77"/>
      <c r="CH1543" s="77"/>
      <c r="CI1543" s="77"/>
      <c r="CJ1543" s="77"/>
      <c r="CK1543" s="77"/>
      <c r="CL1543" s="77"/>
      <c r="CN1543" s="78"/>
      <c r="CO1543" s="77"/>
      <c r="CP1543" s="77"/>
      <c r="CQ1543" s="77"/>
      <c r="CR1543" s="77"/>
      <c r="CS1543" s="77"/>
      <c r="CT1543" s="77"/>
      <c r="CU1543" s="77"/>
      <c r="CV1543" s="77"/>
      <c r="CW1543" s="77"/>
      <c r="CX1543" s="77"/>
      <c r="CY1543" s="77"/>
      <c r="CZ1543" s="77"/>
      <c r="DA1543" s="77"/>
      <c r="DB1543" s="77"/>
      <c r="DC1543" s="77"/>
      <c r="DD1543" s="77"/>
      <c r="DE1543" s="77"/>
      <c r="DF1543" s="77"/>
      <c r="DG1543" s="77"/>
      <c r="DH1543" s="77"/>
      <c r="DI1543" s="77"/>
      <c r="DJ1543" s="77"/>
      <c r="DK1543" s="77"/>
      <c r="DL1543" s="77"/>
    </row>
    <row r="1544" spans="1:116" x14ac:dyDescent="0.4">
      <c r="B1544" t="s">
        <v>332</v>
      </c>
      <c r="D1544" t="s">
        <v>528</v>
      </c>
      <c r="E1544" s="8" t="str">
        <f t="shared" ref="E1544:E1549" si="2327">ROW()&amp;" "&amp;D1544</f>
        <v>1544 FCCL-F</v>
      </c>
      <c r="G1544" s="136" t="str">
        <f>G1531</f>
        <v>Primary revenue driver</v>
      </c>
      <c r="K1544" s="53"/>
      <c r="L1544" s="53"/>
      <c r="M1544" s="53"/>
      <c r="N1544" s="53"/>
      <c r="O1544" s="53"/>
      <c r="P1544" s="53"/>
      <c r="R1544" s="24"/>
      <c r="S1544" s="179" t="str">
        <f t="shared" ref="S1544:AX1544" si="2328">S1531</f>
        <v>S$16</v>
      </c>
      <c r="T1544" s="179" t="str">
        <f t="shared" si="2328"/>
        <v>T$16</v>
      </c>
      <c r="U1544" s="179" t="str">
        <f t="shared" si="2328"/>
        <v>U$16</v>
      </c>
      <c r="V1544" s="179" t="str">
        <f t="shared" si="2328"/>
        <v>V$16</v>
      </c>
      <c r="W1544" s="179" t="str">
        <f t="shared" si="2328"/>
        <v>W$16</v>
      </c>
      <c r="X1544" s="179" t="str">
        <f t="shared" si="2328"/>
        <v>X$16</v>
      </c>
      <c r="Y1544" s="179" t="str">
        <f t="shared" si="2328"/>
        <v>Y$16</v>
      </c>
      <c r="Z1544" s="179" t="str">
        <f t="shared" si="2328"/>
        <v>Z$16</v>
      </c>
      <c r="AA1544" s="179" t="str">
        <f t="shared" si="2328"/>
        <v>AA$16</v>
      </c>
      <c r="AB1544" s="179" t="str">
        <f t="shared" si="2328"/>
        <v>AB$16</v>
      </c>
      <c r="AC1544" s="179" t="str">
        <f t="shared" si="2328"/>
        <v>AC$16</v>
      </c>
      <c r="AD1544" s="179" t="str">
        <f t="shared" si="2328"/>
        <v>AD$16</v>
      </c>
      <c r="AE1544" s="179" t="str">
        <f t="shared" si="2328"/>
        <v>AE$16</v>
      </c>
      <c r="AF1544" s="179" t="str">
        <f t="shared" si="2328"/>
        <v>AF$16</v>
      </c>
      <c r="AG1544" s="179" t="str">
        <f t="shared" si="2328"/>
        <v>AG$16</v>
      </c>
      <c r="AH1544" s="179" t="str">
        <f t="shared" si="2328"/>
        <v>AH$16</v>
      </c>
      <c r="AI1544" s="179" t="str">
        <f t="shared" si="2328"/>
        <v>AI$16</v>
      </c>
      <c r="AJ1544" s="179" t="str">
        <f t="shared" si="2328"/>
        <v>AJ$16</v>
      </c>
      <c r="AK1544" s="179" t="str">
        <f t="shared" si="2328"/>
        <v>AK$16</v>
      </c>
      <c r="AL1544" s="179" t="str">
        <f t="shared" si="2328"/>
        <v>AL$16</v>
      </c>
      <c r="AM1544" s="179" t="str">
        <f t="shared" si="2328"/>
        <v>AM$16</v>
      </c>
      <c r="AN1544" s="179" t="str">
        <f t="shared" si="2328"/>
        <v>AN$16</v>
      </c>
      <c r="AO1544" s="179" t="str">
        <f t="shared" si="2328"/>
        <v>AO$16</v>
      </c>
      <c r="AP1544" s="179" t="str">
        <f t="shared" si="2328"/>
        <v>AP$16</v>
      </c>
      <c r="AQ1544" s="179" t="str">
        <f t="shared" si="2328"/>
        <v>AQ$16</v>
      </c>
      <c r="AR1544" s="179" t="str">
        <f t="shared" si="2328"/>
        <v>AR$16</v>
      </c>
      <c r="AS1544" s="179" t="str">
        <f t="shared" si="2328"/>
        <v>AS$16</v>
      </c>
      <c r="AT1544" s="179" t="str">
        <f t="shared" si="2328"/>
        <v>AT$16</v>
      </c>
      <c r="AU1544" s="179" t="str">
        <f t="shared" si="2328"/>
        <v>AU$16</v>
      </c>
      <c r="AV1544" s="179" t="str">
        <f t="shared" si="2328"/>
        <v>AV$16</v>
      </c>
      <c r="AW1544" s="179" t="str">
        <f t="shared" si="2328"/>
        <v>AW$16</v>
      </c>
      <c r="AX1544" s="179" t="str">
        <f t="shared" si="2328"/>
        <v>AX$16</v>
      </c>
      <c r="AY1544" s="179" t="str">
        <f t="shared" ref="AY1544:CD1544" si="2329">AY1531</f>
        <v>AY$16</v>
      </c>
      <c r="AZ1544" s="179" t="str">
        <f t="shared" si="2329"/>
        <v>AZ$16</v>
      </c>
      <c r="BA1544" s="179" t="str">
        <f t="shared" si="2329"/>
        <v>BA$16</v>
      </c>
      <c r="BB1544" s="179" t="str">
        <f t="shared" si="2329"/>
        <v>BB$16</v>
      </c>
      <c r="BC1544" s="179" t="str">
        <f t="shared" si="2329"/>
        <v>BC$16</v>
      </c>
      <c r="BD1544" s="179" t="str">
        <f t="shared" si="2329"/>
        <v>BD$16</v>
      </c>
      <c r="BE1544" s="179" t="str">
        <f t="shared" si="2329"/>
        <v>BE$16</v>
      </c>
      <c r="BF1544" s="179" t="str">
        <f t="shared" si="2329"/>
        <v>BF$16</v>
      </c>
      <c r="BG1544" s="179" t="str">
        <f t="shared" si="2329"/>
        <v>BG$16</v>
      </c>
      <c r="BH1544" s="179" t="str">
        <f t="shared" si="2329"/>
        <v>BH$16</v>
      </c>
      <c r="BI1544" s="179" t="str">
        <f t="shared" si="2329"/>
        <v>BI$16</v>
      </c>
      <c r="BJ1544" s="179" t="str">
        <f t="shared" si="2329"/>
        <v>BJ$16</v>
      </c>
      <c r="BK1544" s="179" t="str">
        <f t="shared" si="2329"/>
        <v>BK$16</v>
      </c>
      <c r="BL1544" s="179" t="str">
        <f t="shared" si="2329"/>
        <v>BL$16</v>
      </c>
      <c r="BM1544" s="179" t="str">
        <f t="shared" si="2329"/>
        <v>BM$16</v>
      </c>
      <c r="BN1544" s="179" t="str">
        <f t="shared" si="2329"/>
        <v>BN$16</v>
      </c>
      <c r="BO1544" s="179" t="str">
        <f t="shared" si="2329"/>
        <v>BO$16</v>
      </c>
      <c r="BP1544" s="179" t="str">
        <f t="shared" si="2329"/>
        <v>BP$16</v>
      </c>
      <c r="BQ1544" s="179" t="str">
        <f t="shared" si="2329"/>
        <v>BQ$16</v>
      </c>
      <c r="BR1544" s="179" t="str">
        <f t="shared" si="2329"/>
        <v>BR$16</v>
      </c>
      <c r="BS1544" s="179" t="str">
        <f t="shared" si="2329"/>
        <v>BS$16</v>
      </c>
      <c r="BT1544" s="179" t="str">
        <f t="shared" si="2329"/>
        <v>BT$16</v>
      </c>
      <c r="BU1544" s="179" t="str">
        <f t="shared" si="2329"/>
        <v>BU$16</v>
      </c>
      <c r="BV1544" s="179" t="str">
        <f t="shared" si="2329"/>
        <v>BV$16</v>
      </c>
      <c r="BW1544" s="179" t="str">
        <f t="shared" si="2329"/>
        <v>BW$16</v>
      </c>
      <c r="BX1544" s="179" t="str">
        <f t="shared" si="2329"/>
        <v>BX$16</v>
      </c>
      <c r="BY1544" s="179" t="str">
        <f t="shared" si="2329"/>
        <v>BY$16</v>
      </c>
      <c r="BZ1544" s="179" t="str">
        <f t="shared" si="2329"/>
        <v>BZ$16</v>
      </c>
      <c r="CA1544" s="179" t="str">
        <f t="shared" si="2329"/>
        <v>CA$16</v>
      </c>
      <c r="CB1544" s="179" t="str">
        <f t="shared" si="2329"/>
        <v>CB$16</v>
      </c>
      <c r="CC1544" s="179" t="str">
        <f t="shared" si="2329"/>
        <v>CC$16</v>
      </c>
      <c r="CD1544" s="179" t="str">
        <f t="shared" si="2329"/>
        <v>CD$16</v>
      </c>
      <c r="CE1544" s="179" t="str">
        <f t="shared" ref="CE1544:CL1544" si="2330">CE1531</f>
        <v>CE$16</v>
      </c>
      <c r="CF1544" s="179" t="str">
        <f t="shared" si="2330"/>
        <v>CF$16</v>
      </c>
      <c r="CG1544" s="179" t="str">
        <f t="shared" si="2330"/>
        <v>CG$16</v>
      </c>
      <c r="CH1544" s="179" t="str">
        <f t="shared" si="2330"/>
        <v>CH$16</v>
      </c>
      <c r="CI1544" s="179" t="str">
        <f t="shared" si="2330"/>
        <v>CI$16</v>
      </c>
      <c r="CJ1544" s="179" t="str">
        <f t="shared" si="2330"/>
        <v>CJ$16</v>
      </c>
      <c r="CK1544" s="179" t="str">
        <f t="shared" si="2330"/>
        <v>CK$16</v>
      </c>
      <c r="CL1544" s="179" t="str">
        <f t="shared" si="2330"/>
        <v>CL$16</v>
      </c>
      <c r="CO1544" s="179" t="str">
        <f t="shared" ref="CO1544:DL1544" si="2331">CO1531</f>
        <v>CO$16</v>
      </c>
      <c r="CP1544" s="179" t="str">
        <f t="shared" si="2331"/>
        <v>CP$16</v>
      </c>
      <c r="CQ1544" s="179" t="str">
        <f t="shared" si="2331"/>
        <v>CQ$16</v>
      </c>
      <c r="CR1544" s="179" t="str">
        <f t="shared" si="2331"/>
        <v>CR$16</v>
      </c>
      <c r="CS1544" s="179" t="str">
        <f t="shared" si="2331"/>
        <v>CS$16</v>
      </c>
      <c r="CT1544" s="179" t="str">
        <f t="shared" si="2331"/>
        <v>CT$16</v>
      </c>
      <c r="CU1544" s="179" t="str">
        <f t="shared" si="2331"/>
        <v>CU$16</v>
      </c>
      <c r="CV1544" s="179" t="str">
        <f t="shared" si="2331"/>
        <v>CV$16</v>
      </c>
      <c r="CW1544" s="179" t="str">
        <f t="shared" si="2331"/>
        <v>CW$16</v>
      </c>
      <c r="CX1544" s="179" t="str">
        <f t="shared" si="2331"/>
        <v>CX$16</v>
      </c>
      <c r="CY1544" s="179" t="str">
        <f t="shared" si="2331"/>
        <v>CY$16</v>
      </c>
      <c r="CZ1544" s="179" t="str">
        <f t="shared" si="2331"/>
        <v>CZ$16</v>
      </c>
      <c r="DA1544" s="179" t="str">
        <f t="shared" si="2331"/>
        <v>DA$16</v>
      </c>
      <c r="DB1544" s="179" t="str">
        <f t="shared" si="2331"/>
        <v>DB$16</v>
      </c>
      <c r="DC1544" s="179" t="str">
        <f t="shared" si="2331"/>
        <v>DC$16</v>
      </c>
      <c r="DD1544" s="179" t="str">
        <f t="shared" si="2331"/>
        <v>DD$16</v>
      </c>
      <c r="DE1544" s="179" t="str">
        <f t="shared" si="2331"/>
        <v>DE$16</v>
      </c>
      <c r="DF1544" s="179" t="str">
        <f t="shared" si="2331"/>
        <v>DF$16</v>
      </c>
      <c r="DG1544" s="179" t="str">
        <f t="shared" si="2331"/>
        <v>DG$16</v>
      </c>
      <c r="DH1544" s="179" t="str">
        <f t="shared" si="2331"/>
        <v>DH$16</v>
      </c>
      <c r="DI1544" s="179" t="str">
        <f t="shared" si="2331"/>
        <v>DI$16</v>
      </c>
      <c r="DJ1544" s="179" t="str">
        <f t="shared" si="2331"/>
        <v>DJ$16</v>
      </c>
      <c r="DK1544" s="179" t="str">
        <f t="shared" si="2331"/>
        <v>DK$16</v>
      </c>
      <c r="DL1544" s="179" t="str">
        <f t="shared" si="2331"/>
        <v>DL$16</v>
      </c>
    </row>
    <row r="1545" spans="1:116" x14ac:dyDescent="0.4">
      <c r="B1545" t="s">
        <v>332</v>
      </c>
      <c r="D1545" t="s">
        <v>528</v>
      </c>
      <c r="E1545" s="8" t="str">
        <f t="shared" si="2327"/>
        <v>1545 FCCL-F</v>
      </c>
      <c r="G1545" s="136" t="str">
        <f>G1532</f>
        <v>Primary volume driver</v>
      </c>
      <c r="H1545" s="12"/>
      <c r="I1545" s="60"/>
      <c r="J1545" s="60"/>
      <c r="K1545" s="15"/>
      <c r="L1545" s="15"/>
      <c r="M1545" s="15"/>
      <c r="N1545" s="15"/>
      <c r="O1545" s="15"/>
      <c r="P1545" s="15"/>
      <c r="R1545" s="15"/>
      <c r="S1545" s="179" t="str">
        <f t="shared" ref="S1545:AX1545" si="2332">S1532</f>
        <v>S$17</v>
      </c>
      <c r="T1545" s="179" t="str">
        <f t="shared" si="2332"/>
        <v>T$17</v>
      </c>
      <c r="U1545" s="179" t="str">
        <f t="shared" si="2332"/>
        <v>U$17</v>
      </c>
      <c r="V1545" s="179" t="str">
        <f t="shared" si="2332"/>
        <v>V$17</v>
      </c>
      <c r="W1545" s="179" t="str">
        <f t="shared" si="2332"/>
        <v>W$17</v>
      </c>
      <c r="X1545" s="179" t="str">
        <f t="shared" si="2332"/>
        <v>X$17</v>
      </c>
      <c r="Y1545" s="179" t="str">
        <f t="shared" si="2332"/>
        <v>Y$17</v>
      </c>
      <c r="Z1545" s="179" t="str">
        <f t="shared" si="2332"/>
        <v>Z$17</v>
      </c>
      <c r="AA1545" s="179" t="str">
        <f t="shared" si="2332"/>
        <v>AA$17</v>
      </c>
      <c r="AB1545" s="179" t="str">
        <f t="shared" si="2332"/>
        <v>AB$17</v>
      </c>
      <c r="AC1545" s="179" t="str">
        <f t="shared" si="2332"/>
        <v>AC$17</v>
      </c>
      <c r="AD1545" s="179" t="str">
        <f t="shared" si="2332"/>
        <v>AD$17</v>
      </c>
      <c r="AE1545" s="179" t="str">
        <f t="shared" si="2332"/>
        <v>AE$17</v>
      </c>
      <c r="AF1545" s="179" t="str">
        <f t="shared" si="2332"/>
        <v>AF$17</v>
      </c>
      <c r="AG1545" s="179" t="str">
        <f t="shared" si="2332"/>
        <v>AG$17</v>
      </c>
      <c r="AH1545" s="179" t="str">
        <f t="shared" si="2332"/>
        <v>AH$17</v>
      </c>
      <c r="AI1545" s="179" t="str">
        <f t="shared" si="2332"/>
        <v>AI$17</v>
      </c>
      <c r="AJ1545" s="179" t="str">
        <f t="shared" si="2332"/>
        <v>AJ$17</v>
      </c>
      <c r="AK1545" s="179" t="str">
        <f t="shared" si="2332"/>
        <v>AK$17</v>
      </c>
      <c r="AL1545" s="179" t="str">
        <f t="shared" si="2332"/>
        <v>AL$17</v>
      </c>
      <c r="AM1545" s="179" t="str">
        <f t="shared" si="2332"/>
        <v>AM$17</v>
      </c>
      <c r="AN1545" s="179" t="str">
        <f t="shared" si="2332"/>
        <v>AN$17</v>
      </c>
      <c r="AO1545" s="179" t="str">
        <f t="shared" si="2332"/>
        <v>AO$17</v>
      </c>
      <c r="AP1545" s="179" t="str">
        <f t="shared" si="2332"/>
        <v>AP$17</v>
      </c>
      <c r="AQ1545" s="179" t="str">
        <f t="shared" si="2332"/>
        <v>AQ$17</v>
      </c>
      <c r="AR1545" s="179" t="str">
        <f t="shared" si="2332"/>
        <v>AR$17</v>
      </c>
      <c r="AS1545" s="179" t="str">
        <f t="shared" si="2332"/>
        <v>AS$17</v>
      </c>
      <c r="AT1545" s="179" t="str">
        <f t="shared" si="2332"/>
        <v>AT$17</v>
      </c>
      <c r="AU1545" s="179" t="str">
        <f t="shared" si="2332"/>
        <v>AU$17</v>
      </c>
      <c r="AV1545" s="179" t="str">
        <f t="shared" si="2332"/>
        <v>AV$17</v>
      </c>
      <c r="AW1545" s="179" t="str">
        <f t="shared" si="2332"/>
        <v>AW$17</v>
      </c>
      <c r="AX1545" s="179" t="str">
        <f t="shared" si="2332"/>
        <v>AX$17</v>
      </c>
      <c r="AY1545" s="179" t="str">
        <f t="shared" ref="AY1545:CD1545" si="2333">AY1532</f>
        <v>AY$17</v>
      </c>
      <c r="AZ1545" s="179" t="str">
        <f t="shared" si="2333"/>
        <v>AZ$17</v>
      </c>
      <c r="BA1545" s="179" t="str">
        <f t="shared" si="2333"/>
        <v>BA$17</v>
      </c>
      <c r="BB1545" s="179" t="str">
        <f t="shared" si="2333"/>
        <v>BB$17</v>
      </c>
      <c r="BC1545" s="179" t="str">
        <f t="shared" si="2333"/>
        <v>BC$17</v>
      </c>
      <c r="BD1545" s="179" t="str">
        <f t="shared" si="2333"/>
        <v>BD$17</v>
      </c>
      <c r="BE1545" s="179" t="str">
        <f t="shared" si="2333"/>
        <v>BE$17</v>
      </c>
      <c r="BF1545" s="179" t="str">
        <f t="shared" si="2333"/>
        <v>BF$17</v>
      </c>
      <c r="BG1545" s="179" t="str">
        <f t="shared" si="2333"/>
        <v>BG$17</v>
      </c>
      <c r="BH1545" s="179" t="str">
        <f t="shared" si="2333"/>
        <v>BH$17</v>
      </c>
      <c r="BI1545" s="179" t="str">
        <f t="shared" si="2333"/>
        <v>BI$17</v>
      </c>
      <c r="BJ1545" s="179" t="str">
        <f t="shared" si="2333"/>
        <v>BJ$17</v>
      </c>
      <c r="BK1545" s="179" t="str">
        <f t="shared" si="2333"/>
        <v>BK$17</v>
      </c>
      <c r="BL1545" s="179" t="str">
        <f t="shared" si="2333"/>
        <v>BL$17</v>
      </c>
      <c r="BM1545" s="179" t="str">
        <f t="shared" si="2333"/>
        <v>BM$17</v>
      </c>
      <c r="BN1545" s="179" t="str">
        <f t="shared" si="2333"/>
        <v>BN$17</v>
      </c>
      <c r="BO1545" s="179" t="str">
        <f t="shared" si="2333"/>
        <v>BO$17</v>
      </c>
      <c r="BP1545" s="179" t="str">
        <f t="shared" si="2333"/>
        <v>BP$17</v>
      </c>
      <c r="BQ1545" s="179" t="str">
        <f t="shared" si="2333"/>
        <v>BQ$17</v>
      </c>
      <c r="BR1545" s="179" t="str">
        <f t="shared" si="2333"/>
        <v>BR$17</v>
      </c>
      <c r="BS1545" s="179" t="str">
        <f t="shared" si="2333"/>
        <v>BS$17</v>
      </c>
      <c r="BT1545" s="179" t="str">
        <f t="shared" si="2333"/>
        <v>BT$17</v>
      </c>
      <c r="BU1545" s="179" t="str">
        <f t="shared" si="2333"/>
        <v>BU$17</v>
      </c>
      <c r="BV1545" s="179" t="str">
        <f t="shared" si="2333"/>
        <v>BV$17</v>
      </c>
      <c r="BW1545" s="179" t="str">
        <f t="shared" si="2333"/>
        <v>BW$17</v>
      </c>
      <c r="BX1545" s="179" t="str">
        <f t="shared" si="2333"/>
        <v>BX$17</v>
      </c>
      <c r="BY1545" s="179" t="str">
        <f t="shared" si="2333"/>
        <v>BY$17</v>
      </c>
      <c r="BZ1545" s="179" t="str">
        <f t="shared" si="2333"/>
        <v>BZ$17</v>
      </c>
      <c r="CA1545" s="179" t="str">
        <f t="shared" si="2333"/>
        <v>CA$17</v>
      </c>
      <c r="CB1545" s="179" t="str">
        <f t="shared" si="2333"/>
        <v>CB$17</v>
      </c>
      <c r="CC1545" s="179" t="str">
        <f t="shared" si="2333"/>
        <v>CC$17</v>
      </c>
      <c r="CD1545" s="179" t="str">
        <f t="shared" si="2333"/>
        <v>CD$17</v>
      </c>
      <c r="CE1545" s="179" t="str">
        <f t="shared" ref="CE1545:CL1545" si="2334">CE1532</f>
        <v>CE$17</v>
      </c>
      <c r="CF1545" s="179" t="str">
        <f t="shared" si="2334"/>
        <v>CF$17</v>
      </c>
      <c r="CG1545" s="179" t="str">
        <f t="shared" si="2334"/>
        <v>CG$17</v>
      </c>
      <c r="CH1545" s="179" t="str">
        <f t="shared" si="2334"/>
        <v>CH$17</v>
      </c>
      <c r="CI1545" s="179" t="str">
        <f t="shared" si="2334"/>
        <v>CI$17</v>
      </c>
      <c r="CJ1545" s="179" t="str">
        <f t="shared" si="2334"/>
        <v>CJ$17</v>
      </c>
      <c r="CK1545" s="179" t="str">
        <f t="shared" si="2334"/>
        <v>CK$17</v>
      </c>
      <c r="CL1545" s="179" t="str">
        <f t="shared" si="2334"/>
        <v>CL$17</v>
      </c>
      <c r="CN1545" s="60"/>
      <c r="CO1545" s="179" t="str">
        <f t="shared" ref="CO1545:DL1545" si="2335">CO1532</f>
        <v>CO$17</v>
      </c>
      <c r="CP1545" s="179" t="str">
        <f t="shared" si="2335"/>
        <v>CP$17</v>
      </c>
      <c r="CQ1545" s="179" t="str">
        <f t="shared" si="2335"/>
        <v>CQ$17</v>
      </c>
      <c r="CR1545" s="179" t="str">
        <f t="shared" si="2335"/>
        <v>CR$17</v>
      </c>
      <c r="CS1545" s="179" t="str">
        <f t="shared" si="2335"/>
        <v>CS$17</v>
      </c>
      <c r="CT1545" s="179" t="str">
        <f t="shared" si="2335"/>
        <v>CT$17</v>
      </c>
      <c r="CU1545" s="179" t="str">
        <f t="shared" si="2335"/>
        <v>CU$17</v>
      </c>
      <c r="CV1545" s="179" t="str">
        <f t="shared" si="2335"/>
        <v>CV$17</v>
      </c>
      <c r="CW1545" s="179" t="str">
        <f t="shared" si="2335"/>
        <v>CW$17</v>
      </c>
      <c r="CX1545" s="179" t="str">
        <f t="shared" si="2335"/>
        <v>CX$17</v>
      </c>
      <c r="CY1545" s="179" t="str">
        <f t="shared" si="2335"/>
        <v>CY$17</v>
      </c>
      <c r="CZ1545" s="179" t="str">
        <f t="shared" si="2335"/>
        <v>CZ$17</v>
      </c>
      <c r="DA1545" s="179" t="str">
        <f t="shared" si="2335"/>
        <v>DA$17</v>
      </c>
      <c r="DB1545" s="179" t="str">
        <f t="shared" si="2335"/>
        <v>DB$17</v>
      </c>
      <c r="DC1545" s="179" t="str">
        <f t="shared" si="2335"/>
        <v>DC$17</v>
      </c>
      <c r="DD1545" s="179" t="str">
        <f t="shared" si="2335"/>
        <v>DD$17</v>
      </c>
      <c r="DE1545" s="179" t="str">
        <f t="shared" si="2335"/>
        <v>DE$17</v>
      </c>
      <c r="DF1545" s="179" t="str">
        <f t="shared" si="2335"/>
        <v>DF$17</v>
      </c>
      <c r="DG1545" s="179" t="str">
        <f t="shared" si="2335"/>
        <v>DG$17</v>
      </c>
      <c r="DH1545" s="179" t="str">
        <f t="shared" si="2335"/>
        <v>DH$17</v>
      </c>
      <c r="DI1545" s="179" t="str">
        <f t="shared" si="2335"/>
        <v>DI$17</v>
      </c>
      <c r="DJ1545" s="179" t="str">
        <f t="shared" si="2335"/>
        <v>DJ$17</v>
      </c>
      <c r="DK1545" s="179" t="str">
        <f t="shared" si="2335"/>
        <v>DK$17</v>
      </c>
      <c r="DL1545" s="179" t="str">
        <f t="shared" si="2335"/>
        <v>DL$17</v>
      </c>
    </row>
    <row r="1546" spans="1:116" x14ac:dyDescent="0.4">
      <c r="B1546" t="s">
        <v>332</v>
      </c>
      <c r="D1546" t="s">
        <v>528</v>
      </c>
      <c r="E1546" s="8" t="str">
        <f t="shared" si="2327"/>
        <v>1546 FCCL-F</v>
      </c>
      <c r="G1546" s="191" t="str">
        <f>G1537</f>
        <v>Fixed constant current liability:</v>
      </c>
      <c r="H1546" s="12"/>
      <c r="I1546" s="60"/>
      <c r="J1546" s="60"/>
      <c r="K1546" s="15"/>
      <c r="L1546" s="15"/>
      <c r="M1546" s="15"/>
      <c r="N1546" s="15"/>
      <c r="O1546" s="15"/>
      <c r="P1546" s="15"/>
      <c r="R1546" s="15"/>
      <c r="S1546" s="179">
        <f t="shared" ref="S1546:AX1546" si="2336">S1533</f>
        <v>0</v>
      </c>
      <c r="T1546" s="179">
        <f t="shared" si="2336"/>
        <v>0</v>
      </c>
      <c r="U1546" s="179">
        <f t="shared" si="2336"/>
        <v>0</v>
      </c>
      <c r="V1546" s="179">
        <f t="shared" si="2336"/>
        <v>0</v>
      </c>
      <c r="W1546" s="179">
        <f t="shared" si="2336"/>
        <v>0</v>
      </c>
      <c r="X1546" s="179">
        <f t="shared" si="2336"/>
        <v>0</v>
      </c>
      <c r="Y1546" s="179">
        <f t="shared" si="2336"/>
        <v>0</v>
      </c>
      <c r="Z1546" s="179">
        <f t="shared" si="2336"/>
        <v>0</v>
      </c>
      <c r="AA1546" s="179">
        <f t="shared" si="2336"/>
        <v>0</v>
      </c>
      <c r="AB1546" s="179">
        <f t="shared" si="2336"/>
        <v>0</v>
      </c>
      <c r="AC1546" s="179">
        <f t="shared" si="2336"/>
        <v>0</v>
      </c>
      <c r="AD1546" s="179">
        <f t="shared" si="2336"/>
        <v>0</v>
      </c>
      <c r="AE1546" s="179">
        <f t="shared" si="2336"/>
        <v>0</v>
      </c>
      <c r="AF1546" s="179">
        <f t="shared" si="2336"/>
        <v>0</v>
      </c>
      <c r="AG1546" s="179">
        <f t="shared" si="2336"/>
        <v>0</v>
      </c>
      <c r="AH1546" s="179">
        <f t="shared" si="2336"/>
        <v>0</v>
      </c>
      <c r="AI1546" s="179">
        <f t="shared" si="2336"/>
        <v>0</v>
      </c>
      <c r="AJ1546" s="179">
        <f t="shared" si="2336"/>
        <v>0</v>
      </c>
      <c r="AK1546" s="179">
        <f t="shared" si="2336"/>
        <v>0</v>
      </c>
      <c r="AL1546" s="179">
        <f t="shared" si="2336"/>
        <v>0</v>
      </c>
      <c r="AM1546" s="179">
        <f t="shared" si="2336"/>
        <v>0</v>
      </c>
      <c r="AN1546" s="179">
        <f t="shared" si="2336"/>
        <v>0</v>
      </c>
      <c r="AO1546" s="179">
        <f t="shared" si="2336"/>
        <v>0</v>
      </c>
      <c r="AP1546" s="179">
        <f t="shared" si="2336"/>
        <v>0</v>
      </c>
      <c r="AQ1546" s="179">
        <f t="shared" si="2336"/>
        <v>0</v>
      </c>
      <c r="AR1546" s="179">
        <f t="shared" si="2336"/>
        <v>0</v>
      </c>
      <c r="AS1546" s="179">
        <f t="shared" si="2336"/>
        <v>0</v>
      </c>
      <c r="AT1546" s="179">
        <f t="shared" si="2336"/>
        <v>0</v>
      </c>
      <c r="AU1546" s="179">
        <f t="shared" si="2336"/>
        <v>0</v>
      </c>
      <c r="AV1546" s="179">
        <f t="shared" si="2336"/>
        <v>0</v>
      </c>
      <c r="AW1546" s="179">
        <f t="shared" si="2336"/>
        <v>0</v>
      </c>
      <c r="AX1546" s="179">
        <f t="shared" si="2336"/>
        <v>0</v>
      </c>
      <c r="AY1546" s="179">
        <f t="shared" ref="AY1546:CD1546" si="2337">AY1533</f>
        <v>0</v>
      </c>
      <c r="AZ1546" s="179">
        <f t="shared" si="2337"/>
        <v>0</v>
      </c>
      <c r="BA1546" s="179">
        <f t="shared" si="2337"/>
        <v>0</v>
      </c>
      <c r="BB1546" s="179">
        <f t="shared" si="2337"/>
        <v>0</v>
      </c>
      <c r="BC1546" s="179">
        <f t="shared" si="2337"/>
        <v>0</v>
      </c>
      <c r="BD1546" s="179">
        <f t="shared" si="2337"/>
        <v>0</v>
      </c>
      <c r="BE1546" s="179">
        <f t="shared" si="2337"/>
        <v>0</v>
      </c>
      <c r="BF1546" s="179">
        <f t="shared" si="2337"/>
        <v>0</v>
      </c>
      <c r="BG1546" s="179">
        <f t="shared" si="2337"/>
        <v>0</v>
      </c>
      <c r="BH1546" s="179">
        <f t="shared" si="2337"/>
        <v>0</v>
      </c>
      <c r="BI1546" s="179">
        <f t="shared" si="2337"/>
        <v>0</v>
      </c>
      <c r="BJ1546" s="179">
        <f t="shared" si="2337"/>
        <v>0</v>
      </c>
      <c r="BK1546" s="179">
        <f t="shared" si="2337"/>
        <v>0</v>
      </c>
      <c r="BL1546" s="179">
        <f t="shared" si="2337"/>
        <v>0</v>
      </c>
      <c r="BM1546" s="179">
        <f t="shared" si="2337"/>
        <v>0</v>
      </c>
      <c r="BN1546" s="179">
        <f t="shared" si="2337"/>
        <v>0</v>
      </c>
      <c r="BO1546" s="179">
        <f t="shared" si="2337"/>
        <v>0</v>
      </c>
      <c r="BP1546" s="179">
        <f t="shared" si="2337"/>
        <v>0</v>
      </c>
      <c r="BQ1546" s="179">
        <f t="shared" si="2337"/>
        <v>0</v>
      </c>
      <c r="BR1546" s="179">
        <f t="shared" si="2337"/>
        <v>0</v>
      </c>
      <c r="BS1546" s="179">
        <f t="shared" si="2337"/>
        <v>0</v>
      </c>
      <c r="BT1546" s="179">
        <f t="shared" si="2337"/>
        <v>0</v>
      </c>
      <c r="BU1546" s="179">
        <f t="shared" si="2337"/>
        <v>0</v>
      </c>
      <c r="BV1546" s="179">
        <f t="shared" si="2337"/>
        <v>0</v>
      </c>
      <c r="BW1546" s="179">
        <f t="shared" si="2337"/>
        <v>0</v>
      </c>
      <c r="BX1546" s="179">
        <f t="shared" si="2337"/>
        <v>0</v>
      </c>
      <c r="BY1546" s="179">
        <f t="shared" si="2337"/>
        <v>0</v>
      </c>
      <c r="BZ1546" s="179">
        <f t="shared" si="2337"/>
        <v>0</v>
      </c>
      <c r="CA1546" s="179">
        <f t="shared" si="2337"/>
        <v>0</v>
      </c>
      <c r="CB1546" s="179">
        <f t="shared" si="2337"/>
        <v>0</v>
      </c>
      <c r="CC1546" s="179">
        <f t="shared" si="2337"/>
        <v>0</v>
      </c>
      <c r="CD1546" s="179">
        <f t="shared" si="2337"/>
        <v>0</v>
      </c>
      <c r="CE1546" s="179">
        <f t="shared" ref="CE1546:CL1546" si="2338">CE1533</f>
        <v>0</v>
      </c>
      <c r="CF1546" s="179">
        <f t="shared" si="2338"/>
        <v>0</v>
      </c>
      <c r="CG1546" s="179">
        <f t="shared" si="2338"/>
        <v>0</v>
      </c>
      <c r="CH1546" s="179">
        <f t="shared" si="2338"/>
        <v>0</v>
      </c>
      <c r="CI1546" s="179">
        <f t="shared" si="2338"/>
        <v>0</v>
      </c>
      <c r="CJ1546" s="179">
        <f t="shared" si="2338"/>
        <v>0</v>
      </c>
      <c r="CK1546" s="179">
        <f t="shared" si="2338"/>
        <v>0</v>
      </c>
      <c r="CL1546" s="179">
        <f t="shared" si="2338"/>
        <v>0</v>
      </c>
      <c r="CN1546" s="60"/>
      <c r="CO1546" s="179">
        <f t="shared" ref="CO1546:DL1546" si="2339">CO1533</f>
        <v>0</v>
      </c>
      <c r="CP1546" s="179">
        <f t="shared" si="2339"/>
        <v>0</v>
      </c>
      <c r="CQ1546" s="179">
        <f t="shared" si="2339"/>
        <v>0</v>
      </c>
      <c r="CR1546" s="179">
        <f t="shared" si="2339"/>
        <v>0</v>
      </c>
      <c r="CS1546" s="179">
        <f t="shared" si="2339"/>
        <v>0</v>
      </c>
      <c r="CT1546" s="179">
        <f t="shared" si="2339"/>
        <v>0</v>
      </c>
      <c r="CU1546" s="179">
        <f t="shared" si="2339"/>
        <v>0</v>
      </c>
      <c r="CV1546" s="179">
        <f t="shared" si="2339"/>
        <v>0</v>
      </c>
      <c r="CW1546" s="179">
        <f t="shared" si="2339"/>
        <v>0</v>
      </c>
      <c r="CX1546" s="179">
        <f t="shared" si="2339"/>
        <v>0</v>
      </c>
      <c r="CY1546" s="179">
        <f t="shared" si="2339"/>
        <v>0</v>
      </c>
      <c r="CZ1546" s="179">
        <f t="shared" si="2339"/>
        <v>0</v>
      </c>
      <c r="DA1546" s="179">
        <f t="shared" si="2339"/>
        <v>0</v>
      </c>
      <c r="DB1546" s="179">
        <f t="shared" si="2339"/>
        <v>0</v>
      </c>
      <c r="DC1546" s="179">
        <f t="shared" si="2339"/>
        <v>0</v>
      </c>
      <c r="DD1546" s="179">
        <f t="shared" si="2339"/>
        <v>0</v>
      </c>
      <c r="DE1546" s="179">
        <f t="shared" si="2339"/>
        <v>0</v>
      </c>
      <c r="DF1546" s="179">
        <f t="shared" si="2339"/>
        <v>0</v>
      </c>
      <c r="DG1546" s="179">
        <f t="shared" si="2339"/>
        <v>0</v>
      </c>
      <c r="DH1546" s="179">
        <f t="shared" si="2339"/>
        <v>0</v>
      </c>
      <c r="DI1546" s="179">
        <f t="shared" si="2339"/>
        <v>0</v>
      </c>
      <c r="DJ1546" s="179">
        <f t="shared" si="2339"/>
        <v>0</v>
      </c>
      <c r="DK1546" s="179">
        <f t="shared" si="2339"/>
        <v>0</v>
      </c>
      <c r="DL1546" s="179">
        <f t="shared" si="2339"/>
        <v>0</v>
      </c>
    </row>
    <row r="1547" spans="1:116" x14ac:dyDescent="0.4">
      <c r="B1547" t="s">
        <v>332</v>
      </c>
      <c r="D1547" t="s">
        <v>528</v>
      </c>
      <c r="E1547" s="8" t="str">
        <f t="shared" si="2327"/>
        <v>1547 FCCL-F</v>
      </c>
      <c r="G1547" s="241" t="str">
        <f>IFERROR(SUBSTITUTE(TRIM(MID(G1537, SEARCH("-", G1537) + 1, LEN(G1537))),":",""),"no unit")</f>
        <v>no unit</v>
      </c>
      <c r="H1547" s="12"/>
      <c r="I1547" s="60"/>
      <c r="J1547" s="60"/>
      <c r="K1547" s="15"/>
      <c r="L1547" s="15"/>
      <c r="M1547" s="15"/>
      <c r="N1547" s="15"/>
      <c r="O1547" s="15"/>
      <c r="P1547" s="15"/>
      <c r="R1547" s="15"/>
      <c r="S1547" s="179"/>
      <c r="T1547" s="179"/>
      <c r="U1547" s="179"/>
      <c r="V1547" s="179"/>
      <c r="W1547" s="179"/>
      <c r="X1547" s="179"/>
      <c r="Y1547" s="179"/>
      <c r="Z1547" s="179"/>
      <c r="AA1547" s="179"/>
      <c r="AB1547" s="179"/>
      <c r="AC1547" s="179"/>
      <c r="AD1547" s="179"/>
      <c r="AE1547" s="179"/>
      <c r="AF1547" s="179"/>
      <c r="AG1547" s="179"/>
      <c r="AH1547" s="179"/>
      <c r="AI1547" s="179"/>
      <c r="AJ1547" s="179"/>
      <c r="AK1547" s="179"/>
      <c r="AL1547" s="179"/>
      <c r="AM1547" s="179"/>
      <c r="AN1547" s="179"/>
      <c r="AO1547" s="179"/>
      <c r="AP1547" s="179"/>
      <c r="AQ1547" s="179"/>
      <c r="AR1547" s="179"/>
      <c r="AS1547" s="179"/>
      <c r="AT1547" s="179"/>
      <c r="AU1547" s="179"/>
      <c r="AV1547" s="179"/>
      <c r="AW1547" s="179"/>
      <c r="AX1547" s="179"/>
      <c r="AY1547" s="179"/>
      <c r="AZ1547" s="179"/>
      <c r="BA1547" s="179"/>
      <c r="BB1547" s="179"/>
      <c r="BC1547" s="179"/>
      <c r="BD1547" s="179"/>
      <c r="BE1547" s="179"/>
      <c r="BF1547" s="179"/>
      <c r="BG1547" s="179"/>
      <c r="BH1547" s="179"/>
      <c r="BI1547" s="179"/>
      <c r="BJ1547" s="179"/>
      <c r="BK1547" s="179"/>
      <c r="BL1547" s="179"/>
      <c r="BM1547" s="179"/>
      <c r="BN1547" s="179"/>
      <c r="BO1547" s="179"/>
      <c r="BP1547" s="179"/>
      <c r="BQ1547" s="179"/>
      <c r="BR1547" s="179"/>
      <c r="BS1547" s="179"/>
      <c r="BT1547" s="179"/>
      <c r="BU1547" s="179"/>
      <c r="BV1547" s="179"/>
      <c r="BW1547" s="179"/>
      <c r="BX1547" s="179"/>
      <c r="BY1547" s="179"/>
      <c r="BZ1547" s="179"/>
      <c r="CA1547" s="179"/>
      <c r="CB1547" s="179"/>
      <c r="CC1547" s="179"/>
      <c r="CD1547" s="179"/>
      <c r="CE1547" s="179"/>
      <c r="CF1547" s="179"/>
      <c r="CG1547" s="179"/>
      <c r="CH1547" s="179"/>
      <c r="CI1547" s="179"/>
      <c r="CJ1547" s="179"/>
      <c r="CK1547" s="179"/>
      <c r="CL1547" s="179"/>
      <c r="CN1547" s="60"/>
      <c r="CO1547" s="179"/>
      <c r="CP1547" s="179"/>
      <c r="CQ1547" s="179"/>
      <c r="CR1547" s="179"/>
      <c r="CS1547" s="179"/>
      <c r="CT1547" s="179"/>
      <c r="CU1547" s="179"/>
      <c r="CV1547" s="179"/>
      <c r="CW1547" s="179"/>
      <c r="CX1547" s="179"/>
      <c r="CY1547" s="179"/>
      <c r="CZ1547" s="179"/>
      <c r="DA1547" s="179"/>
      <c r="DB1547" s="179"/>
      <c r="DC1547" s="179"/>
      <c r="DD1547" s="179"/>
      <c r="DE1547" s="179"/>
      <c r="DF1547" s="179"/>
      <c r="DG1547" s="179"/>
      <c r="DH1547" s="179"/>
      <c r="DI1547" s="179"/>
      <c r="DJ1547" s="179"/>
      <c r="DK1547" s="179"/>
      <c r="DL1547" s="179"/>
    </row>
    <row r="1548" spans="1:116" x14ac:dyDescent="0.4">
      <c r="B1548" t="s">
        <v>332</v>
      </c>
      <c r="D1548" t="s">
        <v>528</v>
      </c>
      <c r="E1548" s="8" t="str">
        <f t="shared" si="2327"/>
        <v>1548 FCCL-F</v>
      </c>
      <c r="G1548" s="136" t="str">
        <f>G1535</f>
        <v>Secondary revenue driver</v>
      </c>
      <c r="H1548" s="12"/>
      <c r="I1548" s="60"/>
      <c r="J1548" s="60"/>
      <c r="K1548" s="15"/>
      <c r="L1548" s="15"/>
      <c r="M1548" s="15"/>
      <c r="N1548" s="15"/>
      <c r="O1548" s="15"/>
      <c r="P1548" s="15"/>
      <c r="R1548" s="15"/>
      <c r="S1548" s="4" t="str">
        <f t="shared" ref="S1548:AX1548" si="2340">ADDRESS(ROW(S1538),COLUMN(S1538),2)</f>
        <v>S$1538</v>
      </c>
      <c r="T1548" s="4" t="str">
        <f t="shared" si="2340"/>
        <v>T$1538</v>
      </c>
      <c r="U1548" s="4" t="str">
        <f t="shared" si="2340"/>
        <v>U$1538</v>
      </c>
      <c r="V1548" s="4" t="str">
        <f t="shared" si="2340"/>
        <v>V$1538</v>
      </c>
      <c r="W1548" s="4" t="str">
        <f t="shared" si="2340"/>
        <v>W$1538</v>
      </c>
      <c r="X1548" s="4" t="str">
        <f t="shared" si="2340"/>
        <v>X$1538</v>
      </c>
      <c r="Y1548" s="4" t="str">
        <f t="shared" si="2340"/>
        <v>Y$1538</v>
      </c>
      <c r="Z1548" s="4" t="str">
        <f t="shared" si="2340"/>
        <v>Z$1538</v>
      </c>
      <c r="AA1548" s="4" t="str">
        <f t="shared" si="2340"/>
        <v>AA$1538</v>
      </c>
      <c r="AB1548" s="4" t="str">
        <f t="shared" si="2340"/>
        <v>AB$1538</v>
      </c>
      <c r="AC1548" s="4" t="str">
        <f t="shared" si="2340"/>
        <v>AC$1538</v>
      </c>
      <c r="AD1548" s="4" t="str">
        <f t="shared" si="2340"/>
        <v>AD$1538</v>
      </c>
      <c r="AE1548" s="4" t="str">
        <f t="shared" si="2340"/>
        <v>AE$1538</v>
      </c>
      <c r="AF1548" s="4" t="str">
        <f t="shared" si="2340"/>
        <v>AF$1538</v>
      </c>
      <c r="AG1548" s="4" t="str">
        <f t="shared" si="2340"/>
        <v>AG$1538</v>
      </c>
      <c r="AH1548" s="4" t="str">
        <f t="shared" si="2340"/>
        <v>AH$1538</v>
      </c>
      <c r="AI1548" s="4" t="str">
        <f t="shared" si="2340"/>
        <v>AI$1538</v>
      </c>
      <c r="AJ1548" s="4" t="str">
        <f t="shared" si="2340"/>
        <v>AJ$1538</v>
      </c>
      <c r="AK1548" s="4" t="str">
        <f t="shared" si="2340"/>
        <v>AK$1538</v>
      </c>
      <c r="AL1548" s="4" t="str">
        <f t="shared" si="2340"/>
        <v>AL$1538</v>
      </c>
      <c r="AM1548" s="4" t="str">
        <f t="shared" si="2340"/>
        <v>AM$1538</v>
      </c>
      <c r="AN1548" s="4" t="str">
        <f t="shared" si="2340"/>
        <v>AN$1538</v>
      </c>
      <c r="AO1548" s="4" t="str">
        <f t="shared" si="2340"/>
        <v>AO$1538</v>
      </c>
      <c r="AP1548" s="4" t="str">
        <f t="shared" si="2340"/>
        <v>AP$1538</v>
      </c>
      <c r="AQ1548" s="4" t="str">
        <f t="shared" si="2340"/>
        <v>AQ$1538</v>
      </c>
      <c r="AR1548" s="4" t="str">
        <f t="shared" si="2340"/>
        <v>AR$1538</v>
      </c>
      <c r="AS1548" s="4" t="str">
        <f t="shared" si="2340"/>
        <v>AS$1538</v>
      </c>
      <c r="AT1548" s="4" t="str">
        <f t="shared" si="2340"/>
        <v>AT$1538</v>
      </c>
      <c r="AU1548" s="4" t="str">
        <f t="shared" si="2340"/>
        <v>AU$1538</v>
      </c>
      <c r="AV1548" s="4" t="str">
        <f t="shared" si="2340"/>
        <v>AV$1538</v>
      </c>
      <c r="AW1548" s="4" t="str">
        <f t="shared" si="2340"/>
        <v>AW$1538</v>
      </c>
      <c r="AX1548" s="4" t="str">
        <f t="shared" si="2340"/>
        <v>AX$1538</v>
      </c>
      <c r="AY1548" s="4" t="str">
        <f t="shared" ref="AY1548:CD1548" si="2341">ADDRESS(ROW(AY1538),COLUMN(AY1538),2)</f>
        <v>AY$1538</v>
      </c>
      <c r="AZ1548" s="4" t="str">
        <f t="shared" si="2341"/>
        <v>AZ$1538</v>
      </c>
      <c r="BA1548" s="4" t="str">
        <f t="shared" si="2341"/>
        <v>BA$1538</v>
      </c>
      <c r="BB1548" s="4" t="str">
        <f t="shared" si="2341"/>
        <v>BB$1538</v>
      </c>
      <c r="BC1548" s="4" t="str">
        <f t="shared" si="2341"/>
        <v>BC$1538</v>
      </c>
      <c r="BD1548" s="4" t="str">
        <f t="shared" si="2341"/>
        <v>BD$1538</v>
      </c>
      <c r="BE1548" s="4" t="str">
        <f t="shared" si="2341"/>
        <v>BE$1538</v>
      </c>
      <c r="BF1548" s="4" t="str">
        <f t="shared" si="2341"/>
        <v>BF$1538</v>
      </c>
      <c r="BG1548" s="4" t="str">
        <f t="shared" si="2341"/>
        <v>BG$1538</v>
      </c>
      <c r="BH1548" s="4" t="str">
        <f t="shared" si="2341"/>
        <v>BH$1538</v>
      </c>
      <c r="BI1548" s="4" t="str">
        <f t="shared" si="2341"/>
        <v>BI$1538</v>
      </c>
      <c r="BJ1548" s="4" t="str">
        <f t="shared" si="2341"/>
        <v>BJ$1538</v>
      </c>
      <c r="BK1548" s="4" t="str">
        <f t="shared" si="2341"/>
        <v>BK$1538</v>
      </c>
      <c r="BL1548" s="4" t="str">
        <f t="shared" si="2341"/>
        <v>BL$1538</v>
      </c>
      <c r="BM1548" s="4" t="str">
        <f t="shared" si="2341"/>
        <v>BM$1538</v>
      </c>
      <c r="BN1548" s="4" t="str">
        <f t="shared" si="2341"/>
        <v>BN$1538</v>
      </c>
      <c r="BO1548" s="4" t="str">
        <f t="shared" si="2341"/>
        <v>BO$1538</v>
      </c>
      <c r="BP1548" s="4" t="str">
        <f t="shared" si="2341"/>
        <v>BP$1538</v>
      </c>
      <c r="BQ1548" s="4" t="str">
        <f t="shared" si="2341"/>
        <v>BQ$1538</v>
      </c>
      <c r="BR1548" s="4" t="str">
        <f t="shared" si="2341"/>
        <v>BR$1538</v>
      </c>
      <c r="BS1548" s="4" t="str">
        <f t="shared" si="2341"/>
        <v>BS$1538</v>
      </c>
      <c r="BT1548" s="4" t="str">
        <f t="shared" si="2341"/>
        <v>BT$1538</v>
      </c>
      <c r="BU1548" s="4" t="str">
        <f t="shared" si="2341"/>
        <v>BU$1538</v>
      </c>
      <c r="BV1548" s="4" t="str">
        <f t="shared" si="2341"/>
        <v>BV$1538</v>
      </c>
      <c r="BW1548" s="4" t="str">
        <f t="shared" si="2341"/>
        <v>BW$1538</v>
      </c>
      <c r="BX1548" s="4" t="str">
        <f t="shared" si="2341"/>
        <v>BX$1538</v>
      </c>
      <c r="BY1548" s="4" t="str">
        <f t="shared" si="2341"/>
        <v>BY$1538</v>
      </c>
      <c r="BZ1548" s="4" t="str">
        <f t="shared" si="2341"/>
        <v>BZ$1538</v>
      </c>
      <c r="CA1548" s="4" t="str">
        <f t="shared" si="2341"/>
        <v>CA$1538</v>
      </c>
      <c r="CB1548" s="4" t="str">
        <f t="shared" si="2341"/>
        <v>CB$1538</v>
      </c>
      <c r="CC1548" s="4" t="str">
        <f t="shared" si="2341"/>
        <v>CC$1538</v>
      </c>
      <c r="CD1548" s="4" t="str">
        <f t="shared" si="2341"/>
        <v>CD$1538</v>
      </c>
      <c r="CE1548" s="4" t="str">
        <f t="shared" ref="CE1548:CL1548" si="2342">ADDRESS(ROW(CE1538),COLUMN(CE1538),2)</f>
        <v>CE$1538</v>
      </c>
      <c r="CF1548" s="4" t="str">
        <f t="shared" si="2342"/>
        <v>CF$1538</v>
      </c>
      <c r="CG1548" s="4" t="str">
        <f t="shared" si="2342"/>
        <v>CG$1538</v>
      </c>
      <c r="CH1548" s="4" t="str">
        <f t="shared" si="2342"/>
        <v>CH$1538</v>
      </c>
      <c r="CI1548" s="4" t="str">
        <f t="shared" si="2342"/>
        <v>CI$1538</v>
      </c>
      <c r="CJ1548" s="4" t="str">
        <f t="shared" si="2342"/>
        <v>CJ$1538</v>
      </c>
      <c r="CK1548" s="4" t="str">
        <f t="shared" si="2342"/>
        <v>CK$1538</v>
      </c>
      <c r="CL1548" s="4" t="str">
        <f t="shared" si="2342"/>
        <v>CL$1538</v>
      </c>
      <c r="CN1548" s="60"/>
      <c r="CO1548" s="4" t="str">
        <f t="shared" ref="CO1548:DL1548" si="2343">ADDRESS(ROW(CO1538),COLUMN(CO1538),2)</f>
        <v>CO$1538</v>
      </c>
      <c r="CP1548" s="4" t="str">
        <f t="shared" si="2343"/>
        <v>CP$1538</v>
      </c>
      <c r="CQ1548" s="4" t="str">
        <f t="shared" si="2343"/>
        <v>CQ$1538</v>
      </c>
      <c r="CR1548" s="4" t="str">
        <f t="shared" si="2343"/>
        <v>CR$1538</v>
      </c>
      <c r="CS1548" s="4" t="str">
        <f t="shared" si="2343"/>
        <v>CS$1538</v>
      </c>
      <c r="CT1548" s="4" t="str">
        <f t="shared" si="2343"/>
        <v>CT$1538</v>
      </c>
      <c r="CU1548" s="4" t="str">
        <f t="shared" si="2343"/>
        <v>CU$1538</v>
      </c>
      <c r="CV1548" s="4" t="str">
        <f t="shared" si="2343"/>
        <v>CV$1538</v>
      </c>
      <c r="CW1548" s="4" t="str">
        <f t="shared" si="2343"/>
        <v>CW$1538</v>
      </c>
      <c r="CX1548" s="4" t="str">
        <f t="shared" si="2343"/>
        <v>CX$1538</v>
      </c>
      <c r="CY1548" s="4" t="str">
        <f t="shared" si="2343"/>
        <v>CY$1538</v>
      </c>
      <c r="CZ1548" s="4" t="str">
        <f t="shared" si="2343"/>
        <v>CZ$1538</v>
      </c>
      <c r="DA1548" s="4" t="str">
        <f t="shared" si="2343"/>
        <v>DA$1538</v>
      </c>
      <c r="DB1548" s="4" t="str">
        <f t="shared" si="2343"/>
        <v>DB$1538</v>
      </c>
      <c r="DC1548" s="4" t="str">
        <f t="shared" si="2343"/>
        <v>DC$1538</v>
      </c>
      <c r="DD1548" s="4" t="str">
        <f t="shared" si="2343"/>
        <v>DD$1538</v>
      </c>
      <c r="DE1548" s="4" t="str">
        <f t="shared" si="2343"/>
        <v>DE$1538</v>
      </c>
      <c r="DF1548" s="4" t="str">
        <f t="shared" si="2343"/>
        <v>DF$1538</v>
      </c>
      <c r="DG1548" s="4" t="str">
        <f t="shared" si="2343"/>
        <v>DG$1538</v>
      </c>
      <c r="DH1548" s="4" t="str">
        <f t="shared" si="2343"/>
        <v>DH$1538</v>
      </c>
      <c r="DI1548" s="4" t="str">
        <f t="shared" si="2343"/>
        <v>DI$1538</v>
      </c>
      <c r="DJ1548" s="4" t="str">
        <f t="shared" si="2343"/>
        <v>DJ$1538</v>
      </c>
      <c r="DK1548" s="4" t="str">
        <f t="shared" si="2343"/>
        <v>DK$1538</v>
      </c>
      <c r="DL1548" s="4" t="str">
        <f t="shared" si="2343"/>
        <v>DL$1538</v>
      </c>
    </row>
    <row r="1549" spans="1:116" x14ac:dyDescent="0.4">
      <c r="B1549" t="s">
        <v>332</v>
      </c>
      <c r="D1549" t="s">
        <v>528</v>
      </c>
      <c r="E1549" s="8" t="str">
        <f t="shared" si="2327"/>
        <v>1549 FCCL-F</v>
      </c>
      <c r="G1549" s="136" t="str">
        <f>G1536</f>
        <v>Secondary volume driver</v>
      </c>
      <c r="H1549" s="12"/>
      <c r="I1549" s="60"/>
      <c r="J1549" s="60"/>
      <c r="K1549" s="15"/>
      <c r="L1549" s="15"/>
      <c r="M1549" s="15"/>
      <c r="N1549" s="15"/>
      <c r="O1549" s="15"/>
      <c r="P1549" s="15"/>
      <c r="R1549" s="15"/>
      <c r="S1549" s="179" t="str">
        <f t="shared" ref="S1549:AX1549" si="2344">S1536</f>
        <v>S$19</v>
      </c>
      <c r="T1549" s="179" t="str">
        <f t="shared" si="2344"/>
        <v>T$19</v>
      </c>
      <c r="U1549" s="179" t="str">
        <f t="shared" si="2344"/>
        <v>U$19</v>
      </c>
      <c r="V1549" s="179" t="str">
        <f t="shared" si="2344"/>
        <v>V$19</v>
      </c>
      <c r="W1549" s="179" t="str">
        <f t="shared" si="2344"/>
        <v>W$19</v>
      </c>
      <c r="X1549" s="179" t="str">
        <f t="shared" si="2344"/>
        <v>X$19</v>
      </c>
      <c r="Y1549" s="179" t="str">
        <f t="shared" si="2344"/>
        <v>Y$19</v>
      </c>
      <c r="Z1549" s="179" t="str">
        <f t="shared" si="2344"/>
        <v>Z$19</v>
      </c>
      <c r="AA1549" s="179" t="str">
        <f t="shared" si="2344"/>
        <v>AA$19</v>
      </c>
      <c r="AB1549" s="179" t="str">
        <f t="shared" si="2344"/>
        <v>AB$19</v>
      </c>
      <c r="AC1549" s="179" t="str">
        <f t="shared" si="2344"/>
        <v>AC$19</v>
      </c>
      <c r="AD1549" s="179" t="str">
        <f t="shared" si="2344"/>
        <v>AD$19</v>
      </c>
      <c r="AE1549" s="179" t="str">
        <f t="shared" si="2344"/>
        <v>AE$19</v>
      </c>
      <c r="AF1549" s="179" t="str">
        <f t="shared" si="2344"/>
        <v>AF$19</v>
      </c>
      <c r="AG1549" s="179" t="str">
        <f t="shared" si="2344"/>
        <v>AG$19</v>
      </c>
      <c r="AH1549" s="179" t="str">
        <f t="shared" si="2344"/>
        <v>AH$19</v>
      </c>
      <c r="AI1549" s="179" t="str">
        <f t="shared" si="2344"/>
        <v>AI$19</v>
      </c>
      <c r="AJ1549" s="179" t="str">
        <f t="shared" si="2344"/>
        <v>AJ$19</v>
      </c>
      <c r="AK1549" s="179" t="str">
        <f t="shared" si="2344"/>
        <v>AK$19</v>
      </c>
      <c r="AL1549" s="179" t="str">
        <f t="shared" si="2344"/>
        <v>AL$19</v>
      </c>
      <c r="AM1549" s="179" t="str">
        <f t="shared" si="2344"/>
        <v>AM$19</v>
      </c>
      <c r="AN1549" s="179" t="str">
        <f t="shared" si="2344"/>
        <v>AN$19</v>
      </c>
      <c r="AO1549" s="179" t="str">
        <f t="shared" si="2344"/>
        <v>AO$19</v>
      </c>
      <c r="AP1549" s="179" t="str">
        <f t="shared" si="2344"/>
        <v>AP$19</v>
      </c>
      <c r="AQ1549" s="179" t="str">
        <f t="shared" si="2344"/>
        <v>AQ$19</v>
      </c>
      <c r="AR1549" s="179" t="str">
        <f t="shared" si="2344"/>
        <v>AR$19</v>
      </c>
      <c r="AS1549" s="179" t="str">
        <f t="shared" si="2344"/>
        <v>AS$19</v>
      </c>
      <c r="AT1549" s="179" t="str">
        <f t="shared" si="2344"/>
        <v>AT$19</v>
      </c>
      <c r="AU1549" s="179" t="str">
        <f t="shared" si="2344"/>
        <v>AU$19</v>
      </c>
      <c r="AV1549" s="179" t="str">
        <f t="shared" si="2344"/>
        <v>AV$19</v>
      </c>
      <c r="AW1549" s="179" t="str">
        <f t="shared" si="2344"/>
        <v>AW$19</v>
      </c>
      <c r="AX1549" s="179" t="str">
        <f t="shared" si="2344"/>
        <v>AX$19</v>
      </c>
      <c r="AY1549" s="179" t="str">
        <f t="shared" ref="AY1549:CD1549" si="2345">AY1536</f>
        <v>AY$19</v>
      </c>
      <c r="AZ1549" s="179" t="str">
        <f t="shared" si="2345"/>
        <v>AZ$19</v>
      </c>
      <c r="BA1549" s="179" t="str">
        <f t="shared" si="2345"/>
        <v>BA$19</v>
      </c>
      <c r="BB1549" s="179" t="str">
        <f t="shared" si="2345"/>
        <v>BB$19</v>
      </c>
      <c r="BC1549" s="179" t="str">
        <f t="shared" si="2345"/>
        <v>BC$19</v>
      </c>
      <c r="BD1549" s="179" t="str">
        <f t="shared" si="2345"/>
        <v>BD$19</v>
      </c>
      <c r="BE1549" s="179" t="str">
        <f t="shared" si="2345"/>
        <v>BE$19</v>
      </c>
      <c r="BF1549" s="179" t="str">
        <f t="shared" si="2345"/>
        <v>BF$19</v>
      </c>
      <c r="BG1549" s="179" t="str">
        <f t="shared" si="2345"/>
        <v>BG$19</v>
      </c>
      <c r="BH1549" s="179" t="str">
        <f t="shared" si="2345"/>
        <v>BH$19</v>
      </c>
      <c r="BI1549" s="179" t="str">
        <f t="shared" si="2345"/>
        <v>BI$19</v>
      </c>
      <c r="BJ1549" s="179" t="str">
        <f t="shared" si="2345"/>
        <v>BJ$19</v>
      </c>
      <c r="BK1549" s="179" t="str">
        <f t="shared" si="2345"/>
        <v>BK$19</v>
      </c>
      <c r="BL1549" s="179" t="str">
        <f t="shared" si="2345"/>
        <v>BL$19</v>
      </c>
      <c r="BM1549" s="179" t="str">
        <f t="shared" si="2345"/>
        <v>BM$19</v>
      </c>
      <c r="BN1549" s="179" t="str">
        <f t="shared" si="2345"/>
        <v>BN$19</v>
      </c>
      <c r="BO1549" s="179" t="str">
        <f t="shared" si="2345"/>
        <v>BO$19</v>
      </c>
      <c r="BP1549" s="179" t="str">
        <f t="shared" si="2345"/>
        <v>BP$19</v>
      </c>
      <c r="BQ1549" s="179" t="str">
        <f t="shared" si="2345"/>
        <v>BQ$19</v>
      </c>
      <c r="BR1549" s="179" t="str">
        <f t="shared" si="2345"/>
        <v>BR$19</v>
      </c>
      <c r="BS1549" s="179" t="str">
        <f t="shared" si="2345"/>
        <v>BS$19</v>
      </c>
      <c r="BT1549" s="179" t="str">
        <f t="shared" si="2345"/>
        <v>BT$19</v>
      </c>
      <c r="BU1549" s="179" t="str">
        <f t="shared" si="2345"/>
        <v>BU$19</v>
      </c>
      <c r="BV1549" s="179" t="str">
        <f t="shared" si="2345"/>
        <v>BV$19</v>
      </c>
      <c r="BW1549" s="179" t="str">
        <f t="shared" si="2345"/>
        <v>BW$19</v>
      </c>
      <c r="BX1549" s="179" t="str">
        <f t="shared" si="2345"/>
        <v>BX$19</v>
      </c>
      <c r="BY1549" s="179" t="str">
        <f t="shared" si="2345"/>
        <v>BY$19</v>
      </c>
      <c r="BZ1549" s="179" t="str">
        <f t="shared" si="2345"/>
        <v>BZ$19</v>
      </c>
      <c r="CA1549" s="179" t="str">
        <f t="shared" si="2345"/>
        <v>CA$19</v>
      </c>
      <c r="CB1549" s="179" t="str">
        <f t="shared" si="2345"/>
        <v>CB$19</v>
      </c>
      <c r="CC1549" s="179" t="str">
        <f t="shared" si="2345"/>
        <v>CC$19</v>
      </c>
      <c r="CD1549" s="179" t="str">
        <f t="shared" si="2345"/>
        <v>CD$19</v>
      </c>
      <c r="CE1549" s="179" t="str">
        <f t="shared" ref="CE1549:CL1549" si="2346">CE1536</f>
        <v>CE$19</v>
      </c>
      <c r="CF1549" s="179" t="str">
        <f t="shared" si="2346"/>
        <v>CF$19</v>
      </c>
      <c r="CG1549" s="179" t="str">
        <f t="shared" si="2346"/>
        <v>CG$19</v>
      </c>
      <c r="CH1549" s="179" t="str">
        <f t="shared" si="2346"/>
        <v>CH$19</v>
      </c>
      <c r="CI1549" s="179" t="str">
        <f t="shared" si="2346"/>
        <v>CI$19</v>
      </c>
      <c r="CJ1549" s="179" t="str">
        <f t="shared" si="2346"/>
        <v>CJ$19</v>
      </c>
      <c r="CK1549" s="179" t="str">
        <f t="shared" si="2346"/>
        <v>CK$19</v>
      </c>
      <c r="CL1549" s="179" t="str">
        <f t="shared" si="2346"/>
        <v>CL$19</v>
      </c>
      <c r="CN1549" s="60"/>
      <c r="CO1549" s="179" t="str">
        <f t="shared" ref="CO1549:DL1549" si="2347">CO1536</f>
        <v>CO$19</v>
      </c>
      <c r="CP1549" s="179" t="str">
        <f t="shared" si="2347"/>
        <v>CP$19</v>
      </c>
      <c r="CQ1549" s="179" t="str">
        <f t="shared" si="2347"/>
        <v>CQ$19</v>
      </c>
      <c r="CR1549" s="179" t="str">
        <f t="shared" si="2347"/>
        <v>CR$19</v>
      </c>
      <c r="CS1549" s="179" t="str">
        <f t="shared" si="2347"/>
        <v>CS$19</v>
      </c>
      <c r="CT1549" s="179" t="str">
        <f t="shared" si="2347"/>
        <v>CT$19</v>
      </c>
      <c r="CU1549" s="179" t="str">
        <f t="shared" si="2347"/>
        <v>CU$19</v>
      </c>
      <c r="CV1549" s="179" t="str">
        <f t="shared" si="2347"/>
        <v>CV$19</v>
      </c>
      <c r="CW1549" s="179" t="str">
        <f t="shared" si="2347"/>
        <v>CW$19</v>
      </c>
      <c r="CX1549" s="179" t="str">
        <f t="shared" si="2347"/>
        <v>CX$19</v>
      </c>
      <c r="CY1549" s="179" t="str">
        <f t="shared" si="2347"/>
        <v>CY$19</v>
      </c>
      <c r="CZ1549" s="179" t="str">
        <f t="shared" si="2347"/>
        <v>CZ$19</v>
      </c>
      <c r="DA1549" s="179" t="str">
        <f t="shared" si="2347"/>
        <v>DA$19</v>
      </c>
      <c r="DB1549" s="179" t="str">
        <f t="shared" si="2347"/>
        <v>DB$19</v>
      </c>
      <c r="DC1549" s="179" t="str">
        <f t="shared" si="2347"/>
        <v>DC$19</v>
      </c>
      <c r="DD1549" s="179" t="str">
        <f t="shared" si="2347"/>
        <v>DD$19</v>
      </c>
      <c r="DE1549" s="179" t="str">
        <f t="shared" si="2347"/>
        <v>DE$19</v>
      </c>
      <c r="DF1549" s="179" t="str">
        <f t="shared" si="2347"/>
        <v>DF$19</v>
      </c>
      <c r="DG1549" s="179" t="str">
        <f t="shared" si="2347"/>
        <v>DG$19</v>
      </c>
      <c r="DH1549" s="179" t="str">
        <f t="shared" si="2347"/>
        <v>DH$19</v>
      </c>
      <c r="DI1549" s="179" t="str">
        <f t="shared" si="2347"/>
        <v>DI$19</v>
      </c>
      <c r="DJ1549" s="179" t="str">
        <f t="shared" si="2347"/>
        <v>DJ$19</v>
      </c>
      <c r="DK1549" s="179" t="str">
        <f t="shared" si="2347"/>
        <v>DK$19</v>
      </c>
      <c r="DL1549" s="179" t="str">
        <f t="shared" si="2347"/>
        <v>DL$19</v>
      </c>
    </row>
    <row r="1550" spans="1:116" x14ac:dyDescent="0.4">
      <c r="E1550" s="8"/>
      <c r="G1550" s="136"/>
      <c r="H1550" s="12"/>
      <c r="I1550" s="60"/>
      <c r="J1550" s="60"/>
      <c r="K1550" s="15"/>
      <c r="L1550" s="15"/>
      <c r="M1550" s="15"/>
      <c r="N1550" s="15"/>
      <c r="O1550" s="15"/>
      <c r="P1550" s="15"/>
      <c r="R1550" s="15"/>
      <c r="S1550" s="179"/>
      <c r="T1550" s="179"/>
      <c r="U1550" s="179"/>
      <c r="V1550" s="179"/>
      <c r="W1550" s="179"/>
      <c r="X1550" s="179"/>
      <c r="Y1550" s="179"/>
      <c r="Z1550" s="179"/>
      <c r="AA1550" s="179"/>
      <c r="AB1550" s="179"/>
      <c r="AC1550" s="179"/>
      <c r="AD1550" s="179"/>
      <c r="AE1550" s="179"/>
      <c r="AF1550" s="179"/>
      <c r="AG1550" s="179"/>
      <c r="AH1550" s="179"/>
      <c r="AI1550" s="179"/>
      <c r="AJ1550" s="179"/>
      <c r="AK1550" s="179"/>
      <c r="AL1550" s="179"/>
      <c r="AM1550" s="179"/>
      <c r="AN1550" s="179"/>
      <c r="AO1550" s="179"/>
      <c r="AP1550" s="179"/>
      <c r="AQ1550" s="179"/>
      <c r="AR1550" s="179"/>
      <c r="AS1550" s="179"/>
      <c r="AT1550" s="179"/>
      <c r="AU1550" s="179"/>
      <c r="AV1550" s="179"/>
      <c r="AW1550" s="179"/>
      <c r="AX1550" s="179"/>
      <c r="AY1550" s="179"/>
      <c r="AZ1550" s="179"/>
      <c r="BA1550" s="179"/>
      <c r="BB1550" s="179"/>
      <c r="BC1550" s="179"/>
      <c r="BD1550" s="179"/>
      <c r="BE1550" s="179"/>
      <c r="BF1550" s="179"/>
      <c r="BG1550" s="179"/>
      <c r="BH1550" s="179"/>
      <c r="BI1550" s="179"/>
      <c r="BJ1550" s="179"/>
      <c r="BK1550" s="179"/>
      <c r="BL1550" s="179"/>
      <c r="BM1550" s="179"/>
      <c r="BN1550" s="179"/>
      <c r="BO1550" s="179"/>
      <c r="BP1550" s="179"/>
      <c r="BQ1550" s="179"/>
      <c r="BR1550" s="179"/>
      <c r="BS1550" s="179"/>
      <c r="BT1550" s="179"/>
      <c r="BU1550" s="179"/>
      <c r="BV1550" s="179"/>
      <c r="BW1550" s="179"/>
      <c r="BX1550" s="179"/>
      <c r="BY1550" s="179"/>
      <c r="BZ1550" s="179"/>
      <c r="CA1550" s="179"/>
      <c r="CB1550" s="179"/>
      <c r="CC1550" s="179"/>
      <c r="CD1550" s="179"/>
      <c r="CE1550" s="179"/>
      <c r="CF1550" s="179"/>
      <c r="CG1550" s="179"/>
      <c r="CH1550" s="179"/>
      <c r="CI1550" s="179"/>
      <c r="CJ1550" s="179"/>
      <c r="CK1550" s="179"/>
      <c r="CL1550" s="179"/>
      <c r="CN1550" s="60"/>
      <c r="CO1550" s="179"/>
      <c r="CP1550" s="179"/>
      <c r="CQ1550" s="179"/>
      <c r="CR1550" s="179"/>
      <c r="CS1550" s="179"/>
      <c r="CT1550" s="179"/>
      <c r="CU1550" s="179"/>
      <c r="CV1550" s="179"/>
      <c r="CW1550" s="179"/>
      <c r="CX1550" s="179"/>
      <c r="CY1550" s="179"/>
      <c r="CZ1550" s="179"/>
      <c r="DA1550" s="179"/>
      <c r="DB1550" s="179"/>
      <c r="DC1550" s="179"/>
      <c r="DD1550" s="179"/>
      <c r="DE1550" s="179"/>
      <c r="DF1550" s="179"/>
      <c r="DG1550" s="179"/>
      <c r="DH1550" s="179"/>
      <c r="DI1550" s="179"/>
      <c r="DJ1550" s="179"/>
      <c r="DK1550" s="179"/>
      <c r="DL1550" s="179"/>
    </row>
    <row r="1551" spans="1:116" x14ac:dyDescent="0.4">
      <c r="A1551" s="174"/>
      <c r="E1551" s="8"/>
      <c r="G1551" s="175" t="s">
        <v>490</v>
      </c>
      <c r="H1551" s="174"/>
      <c r="I1551" s="176"/>
      <c r="J1551" s="176"/>
      <c r="K1551" s="197"/>
      <c r="L1551" s="197"/>
      <c r="M1551" s="197"/>
      <c r="N1551" s="197"/>
      <c r="O1551" s="197"/>
      <c r="P1551" s="197"/>
      <c r="R1551" s="198"/>
      <c r="S1551" s="174"/>
      <c r="T1551" s="174"/>
      <c r="U1551" s="174"/>
      <c r="V1551" s="174"/>
      <c r="W1551" s="174"/>
      <c r="X1551" s="174"/>
      <c r="Y1551" s="174"/>
      <c r="Z1551" s="174"/>
      <c r="AA1551" s="174"/>
      <c r="AB1551" s="174"/>
      <c r="AC1551" s="174"/>
      <c r="AD1551" s="174"/>
      <c r="AE1551" s="174"/>
      <c r="AF1551" s="174"/>
      <c r="AG1551" s="174"/>
      <c r="AH1551" s="174"/>
      <c r="AI1551" s="174"/>
      <c r="AJ1551" s="174"/>
      <c r="AK1551" s="174"/>
      <c r="AL1551" s="174"/>
      <c r="AM1551" s="174"/>
      <c r="AN1551" s="174"/>
      <c r="AO1551" s="174"/>
      <c r="AP1551" s="174"/>
      <c r="AQ1551" s="174"/>
      <c r="AR1551" s="174"/>
      <c r="AS1551" s="174"/>
      <c r="AT1551" s="174"/>
      <c r="AU1551" s="174"/>
      <c r="AV1551" s="174"/>
      <c r="AW1551" s="174"/>
      <c r="AX1551" s="174"/>
      <c r="AY1551" s="174"/>
      <c r="AZ1551" s="174"/>
      <c r="BA1551" s="174"/>
      <c r="BB1551" s="174"/>
      <c r="BC1551" s="174"/>
      <c r="BD1551" s="174"/>
      <c r="BE1551" s="174"/>
      <c r="BF1551" s="174"/>
      <c r="BG1551" s="174"/>
      <c r="BH1551" s="174"/>
      <c r="BI1551" s="174"/>
      <c r="BJ1551" s="174"/>
      <c r="BK1551" s="174"/>
      <c r="BL1551" s="174"/>
      <c r="BM1551" s="174"/>
      <c r="BN1551" s="174"/>
      <c r="BO1551" s="174"/>
      <c r="BP1551" s="174"/>
      <c r="BQ1551" s="174"/>
      <c r="BR1551" s="174"/>
      <c r="BS1551" s="174"/>
      <c r="BT1551" s="174"/>
      <c r="BU1551" s="174"/>
      <c r="BV1551" s="174"/>
      <c r="BW1551" s="174"/>
      <c r="BX1551" s="174"/>
      <c r="BY1551" s="174"/>
      <c r="BZ1551" s="174"/>
      <c r="CA1551" s="174"/>
      <c r="CB1551" s="174"/>
      <c r="CC1551" s="174"/>
      <c r="CD1551" s="174"/>
      <c r="CE1551" s="174"/>
      <c r="CF1551" s="174"/>
      <c r="CG1551" s="174"/>
      <c r="CH1551" s="174"/>
      <c r="CI1551" s="174"/>
      <c r="CJ1551" s="174"/>
      <c r="CK1551" s="174"/>
      <c r="CL1551" s="174"/>
      <c r="CN1551" s="176"/>
      <c r="CO1551" s="174"/>
      <c r="CP1551" s="174"/>
      <c r="CQ1551" s="174"/>
      <c r="CR1551" s="174"/>
      <c r="CS1551" s="174"/>
      <c r="CT1551" s="174"/>
      <c r="CU1551" s="174"/>
      <c r="CV1551" s="174"/>
      <c r="CW1551" s="174"/>
      <c r="CX1551" s="174"/>
      <c r="CY1551" s="174"/>
      <c r="CZ1551" s="174"/>
      <c r="DA1551" s="174"/>
      <c r="DB1551" s="174"/>
      <c r="DC1551" s="174"/>
      <c r="DD1551" s="174"/>
      <c r="DE1551" s="174"/>
      <c r="DF1551" s="174"/>
      <c r="DG1551" s="174"/>
      <c r="DH1551" s="174"/>
      <c r="DI1551" s="174"/>
      <c r="DJ1551" s="174"/>
      <c r="DK1551" s="174"/>
      <c r="DL1551" s="174"/>
    </row>
    <row r="1552" spans="1:116" x14ac:dyDescent="0.4">
      <c r="A1552" s="174"/>
      <c r="E1552" s="8"/>
      <c r="G1552" s="175" t="s">
        <v>492</v>
      </c>
      <c r="H1552" s="174"/>
      <c r="I1552" s="176"/>
      <c r="J1552" s="176"/>
      <c r="K1552" s="197"/>
      <c r="L1552" s="197"/>
      <c r="M1552" s="197"/>
      <c r="N1552" s="197"/>
      <c r="O1552" s="197"/>
      <c r="P1552" s="197"/>
      <c r="R1552" s="198"/>
      <c r="S1552" s="174"/>
      <c r="T1552" s="174"/>
      <c r="U1552" s="174"/>
      <c r="V1552" s="174"/>
      <c r="W1552" s="174"/>
      <c r="X1552" s="174"/>
      <c r="Y1552" s="174"/>
      <c r="Z1552" s="174"/>
      <c r="AA1552" s="174"/>
      <c r="AB1552" s="174"/>
      <c r="AC1552" s="174"/>
      <c r="AD1552" s="174"/>
      <c r="AE1552" s="174"/>
      <c r="AF1552" s="174"/>
      <c r="AG1552" s="174"/>
      <c r="AH1552" s="174"/>
      <c r="AI1552" s="174"/>
      <c r="AJ1552" s="174"/>
      <c r="AK1552" s="174"/>
      <c r="AL1552" s="174"/>
      <c r="AM1552" s="174"/>
      <c r="AN1552" s="174"/>
      <c r="AO1552" s="174"/>
      <c r="AP1552" s="174"/>
      <c r="AQ1552" s="174"/>
      <c r="AR1552" s="174"/>
      <c r="AS1552" s="174"/>
      <c r="AT1552" s="174"/>
      <c r="AU1552" s="174"/>
      <c r="AV1552" s="174"/>
      <c r="AW1552" s="174"/>
      <c r="AX1552" s="174"/>
      <c r="AY1552" s="174"/>
      <c r="AZ1552" s="174"/>
      <c r="BA1552" s="174"/>
      <c r="BB1552" s="174"/>
      <c r="BC1552" s="174"/>
      <c r="BD1552" s="174"/>
      <c r="BE1552" s="174"/>
      <c r="BF1552" s="174"/>
      <c r="BG1552" s="174"/>
      <c r="BH1552" s="174"/>
      <c r="BI1552" s="174"/>
      <c r="BJ1552" s="174"/>
      <c r="BK1552" s="174"/>
      <c r="BL1552" s="174"/>
      <c r="BM1552" s="174"/>
      <c r="BN1552" s="174"/>
      <c r="BO1552" s="174"/>
      <c r="BP1552" s="174"/>
      <c r="BQ1552" s="174"/>
      <c r="BR1552" s="174"/>
      <c r="BS1552" s="174"/>
      <c r="BT1552" s="174"/>
      <c r="BU1552" s="174"/>
      <c r="BV1552" s="174"/>
      <c r="BW1552" s="174"/>
      <c r="BX1552" s="174"/>
      <c r="BY1552" s="174"/>
      <c r="BZ1552" s="174"/>
      <c r="CA1552" s="174"/>
      <c r="CB1552" s="174"/>
      <c r="CC1552" s="174"/>
      <c r="CD1552" s="174"/>
      <c r="CE1552" s="174"/>
      <c r="CF1552" s="174"/>
      <c r="CG1552" s="174"/>
      <c r="CH1552" s="174"/>
      <c r="CI1552" s="174"/>
      <c r="CJ1552" s="174"/>
      <c r="CK1552" s="174"/>
      <c r="CL1552" s="174"/>
      <c r="CN1552" s="176"/>
      <c r="CO1552" s="174"/>
      <c r="CP1552" s="174"/>
      <c r="CQ1552" s="174"/>
      <c r="CR1552" s="174"/>
      <c r="CS1552" s="174"/>
      <c r="CT1552" s="174"/>
      <c r="CU1552" s="174"/>
      <c r="CV1552" s="174"/>
      <c r="CW1552" s="174"/>
      <c r="CX1552" s="174"/>
      <c r="CY1552" s="174"/>
      <c r="CZ1552" s="174"/>
      <c r="DA1552" s="174"/>
      <c r="DB1552" s="174"/>
      <c r="DC1552" s="174"/>
      <c r="DD1552" s="174"/>
      <c r="DE1552" s="174"/>
      <c r="DF1552" s="174"/>
      <c r="DG1552" s="174"/>
      <c r="DH1552" s="174"/>
      <c r="DI1552" s="174"/>
      <c r="DJ1552" s="174"/>
      <c r="DK1552" s="174"/>
      <c r="DL1552" s="174"/>
    </row>
    <row r="1553" spans="1:116" x14ac:dyDescent="0.4">
      <c r="A1553" s="174"/>
      <c r="E1553" s="8"/>
      <c r="G1553" s="175" t="s">
        <v>461</v>
      </c>
      <c r="H1553" s="174"/>
      <c r="I1553" s="176"/>
      <c r="J1553" s="176"/>
      <c r="K1553" s="197"/>
      <c r="L1553" s="197"/>
      <c r="M1553" s="197"/>
      <c r="N1553" s="197"/>
      <c r="O1553" s="197"/>
      <c r="P1553" s="197"/>
      <c r="R1553" s="198"/>
      <c r="S1553" s="199" t="str">
        <f t="shared" ref="S1553:CD1553" si="2348">S$20</f>
        <v>S$16</v>
      </c>
      <c r="T1553" s="199" t="str">
        <f t="shared" si="2348"/>
        <v>T$16</v>
      </c>
      <c r="U1553" s="199" t="str">
        <f t="shared" si="2348"/>
        <v>U$16</v>
      </c>
      <c r="V1553" s="199" t="str">
        <f t="shared" si="2348"/>
        <v>V$16</v>
      </c>
      <c r="W1553" s="199" t="str">
        <f t="shared" si="2348"/>
        <v>W$16</v>
      </c>
      <c r="X1553" s="199" t="str">
        <f t="shared" si="2348"/>
        <v>X$16</v>
      </c>
      <c r="Y1553" s="199" t="str">
        <f t="shared" si="2348"/>
        <v>Y$16</v>
      </c>
      <c r="Z1553" s="199" t="str">
        <f t="shared" si="2348"/>
        <v>Z$16</v>
      </c>
      <c r="AA1553" s="199" t="str">
        <f t="shared" si="2348"/>
        <v>AA$16</v>
      </c>
      <c r="AB1553" s="199" t="str">
        <f t="shared" si="2348"/>
        <v>AB$16</v>
      </c>
      <c r="AC1553" s="199" t="str">
        <f t="shared" si="2348"/>
        <v>AC$16</v>
      </c>
      <c r="AD1553" s="199" t="str">
        <f t="shared" si="2348"/>
        <v>AD$16</v>
      </c>
      <c r="AE1553" s="199" t="str">
        <f t="shared" si="2348"/>
        <v>AE$16</v>
      </c>
      <c r="AF1553" s="199" t="str">
        <f t="shared" si="2348"/>
        <v>AF$16</v>
      </c>
      <c r="AG1553" s="199" t="str">
        <f t="shared" si="2348"/>
        <v>AG$16</v>
      </c>
      <c r="AH1553" s="199" t="str">
        <f t="shared" si="2348"/>
        <v>AH$16</v>
      </c>
      <c r="AI1553" s="199" t="str">
        <f t="shared" si="2348"/>
        <v>AI$16</v>
      </c>
      <c r="AJ1553" s="199" t="str">
        <f t="shared" si="2348"/>
        <v>AJ$16</v>
      </c>
      <c r="AK1553" s="199" t="str">
        <f t="shared" si="2348"/>
        <v>AK$16</v>
      </c>
      <c r="AL1553" s="199" t="str">
        <f t="shared" si="2348"/>
        <v>AL$16</v>
      </c>
      <c r="AM1553" s="199" t="str">
        <f t="shared" si="2348"/>
        <v>AM$16</v>
      </c>
      <c r="AN1553" s="199" t="str">
        <f t="shared" si="2348"/>
        <v>AN$16</v>
      </c>
      <c r="AO1553" s="199" t="str">
        <f t="shared" si="2348"/>
        <v>AO$16</v>
      </c>
      <c r="AP1553" s="199" t="str">
        <f t="shared" si="2348"/>
        <v>AP$16</v>
      </c>
      <c r="AQ1553" s="199" t="str">
        <f t="shared" si="2348"/>
        <v>AQ$16</v>
      </c>
      <c r="AR1553" s="199" t="str">
        <f t="shared" si="2348"/>
        <v>AR$16</v>
      </c>
      <c r="AS1553" s="199" t="str">
        <f t="shared" si="2348"/>
        <v>AS$16</v>
      </c>
      <c r="AT1553" s="199" t="str">
        <f t="shared" si="2348"/>
        <v>AT$16</v>
      </c>
      <c r="AU1553" s="199" t="str">
        <f t="shared" si="2348"/>
        <v>AU$16</v>
      </c>
      <c r="AV1553" s="199" t="str">
        <f t="shared" si="2348"/>
        <v>AV$16</v>
      </c>
      <c r="AW1553" s="199" t="str">
        <f t="shared" si="2348"/>
        <v>AW$16</v>
      </c>
      <c r="AX1553" s="199" t="str">
        <f t="shared" si="2348"/>
        <v>AX$16</v>
      </c>
      <c r="AY1553" s="199" t="str">
        <f t="shared" si="2348"/>
        <v>AY$16</v>
      </c>
      <c r="AZ1553" s="199" t="str">
        <f t="shared" si="2348"/>
        <v>AZ$16</v>
      </c>
      <c r="BA1553" s="199" t="str">
        <f t="shared" si="2348"/>
        <v>BA$16</v>
      </c>
      <c r="BB1553" s="199" t="str">
        <f t="shared" si="2348"/>
        <v>BB$16</v>
      </c>
      <c r="BC1553" s="199" t="str">
        <f t="shared" si="2348"/>
        <v>BC$16</v>
      </c>
      <c r="BD1553" s="199" t="str">
        <f t="shared" si="2348"/>
        <v>BD$16</v>
      </c>
      <c r="BE1553" s="199" t="str">
        <f t="shared" si="2348"/>
        <v>BE$16</v>
      </c>
      <c r="BF1553" s="199" t="str">
        <f t="shared" si="2348"/>
        <v>BF$16</v>
      </c>
      <c r="BG1553" s="199" t="str">
        <f t="shared" si="2348"/>
        <v>BG$16</v>
      </c>
      <c r="BH1553" s="199" t="str">
        <f t="shared" si="2348"/>
        <v>BH$16</v>
      </c>
      <c r="BI1553" s="199" t="str">
        <f t="shared" si="2348"/>
        <v>BI$16</v>
      </c>
      <c r="BJ1553" s="199" t="str">
        <f t="shared" si="2348"/>
        <v>BJ$16</v>
      </c>
      <c r="BK1553" s="199" t="str">
        <f t="shared" si="2348"/>
        <v>BK$16</v>
      </c>
      <c r="BL1553" s="199" t="str">
        <f t="shared" si="2348"/>
        <v>BL$16</v>
      </c>
      <c r="BM1553" s="199" t="str">
        <f t="shared" si="2348"/>
        <v>BM$16</v>
      </c>
      <c r="BN1553" s="199" t="str">
        <f t="shared" si="2348"/>
        <v>BN$16</v>
      </c>
      <c r="BO1553" s="199" t="str">
        <f t="shared" si="2348"/>
        <v>BO$16</v>
      </c>
      <c r="BP1553" s="199" t="str">
        <f t="shared" si="2348"/>
        <v>BP$16</v>
      </c>
      <c r="BQ1553" s="199" t="str">
        <f t="shared" si="2348"/>
        <v>BQ$16</v>
      </c>
      <c r="BR1553" s="199" t="str">
        <f t="shared" si="2348"/>
        <v>BR$16</v>
      </c>
      <c r="BS1553" s="199" t="str">
        <f t="shared" si="2348"/>
        <v>BS$16</v>
      </c>
      <c r="BT1553" s="199" t="str">
        <f t="shared" si="2348"/>
        <v>BT$16</v>
      </c>
      <c r="BU1553" s="199" t="str">
        <f t="shared" si="2348"/>
        <v>BU$16</v>
      </c>
      <c r="BV1553" s="199" t="str">
        <f t="shared" si="2348"/>
        <v>BV$16</v>
      </c>
      <c r="BW1553" s="199" t="str">
        <f t="shared" si="2348"/>
        <v>BW$16</v>
      </c>
      <c r="BX1553" s="199" t="str">
        <f t="shared" si="2348"/>
        <v>BX$16</v>
      </c>
      <c r="BY1553" s="199" t="str">
        <f t="shared" si="2348"/>
        <v>BY$16</v>
      </c>
      <c r="BZ1553" s="199" t="str">
        <f t="shared" si="2348"/>
        <v>BZ$16</v>
      </c>
      <c r="CA1553" s="199" t="str">
        <f t="shared" si="2348"/>
        <v>CA$16</v>
      </c>
      <c r="CB1553" s="199" t="str">
        <f t="shared" si="2348"/>
        <v>CB$16</v>
      </c>
      <c r="CC1553" s="199" t="str">
        <f t="shared" si="2348"/>
        <v>CC$16</v>
      </c>
      <c r="CD1553" s="199" t="str">
        <f t="shared" si="2348"/>
        <v>CD$16</v>
      </c>
      <c r="CE1553" s="199" t="str">
        <f t="shared" ref="CE1553:CL1553" si="2349">CE$20</f>
        <v>CE$16</v>
      </c>
      <c r="CF1553" s="199" t="str">
        <f t="shared" si="2349"/>
        <v>CF$16</v>
      </c>
      <c r="CG1553" s="199" t="str">
        <f t="shared" si="2349"/>
        <v>CG$16</v>
      </c>
      <c r="CH1553" s="199" t="str">
        <f t="shared" si="2349"/>
        <v>CH$16</v>
      </c>
      <c r="CI1553" s="199" t="str">
        <f t="shared" si="2349"/>
        <v>CI$16</v>
      </c>
      <c r="CJ1553" s="199" t="str">
        <f t="shared" si="2349"/>
        <v>CJ$16</v>
      </c>
      <c r="CK1553" s="199" t="str">
        <f t="shared" si="2349"/>
        <v>CK$16</v>
      </c>
      <c r="CL1553" s="199" t="str">
        <f t="shared" si="2349"/>
        <v>CL$16</v>
      </c>
      <c r="CN1553" s="176"/>
      <c r="CO1553" s="199" t="str">
        <f t="shared" ref="CO1553:DL1553" si="2350">CO$20</f>
        <v>CO$16</v>
      </c>
      <c r="CP1553" s="199" t="str">
        <f t="shared" si="2350"/>
        <v>CP$16</v>
      </c>
      <c r="CQ1553" s="199" t="str">
        <f t="shared" si="2350"/>
        <v>CQ$16</v>
      </c>
      <c r="CR1553" s="199" t="str">
        <f t="shared" si="2350"/>
        <v>CR$16</v>
      </c>
      <c r="CS1553" s="199" t="str">
        <f t="shared" si="2350"/>
        <v>CS$16</v>
      </c>
      <c r="CT1553" s="199" t="str">
        <f t="shared" si="2350"/>
        <v>CT$16</v>
      </c>
      <c r="CU1553" s="199" t="str">
        <f t="shared" si="2350"/>
        <v>CU$16</v>
      </c>
      <c r="CV1553" s="199" t="str">
        <f t="shared" si="2350"/>
        <v>CV$16</v>
      </c>
      <c r="CW1553" s="199" t="str">
        <f t="shared" si="2350"/>
        <v>CW$16</v>
      </c>
      <c r="CX1553" s="199" t="str">
        <f t="shared" si="2350"/>
        <v>CX$16</v>
      </c>
      <c r="CY1553" s="199" t="str">
        <f t="shared" si="2350"/>
        <v>CY$16</v>
      </c>
      <c r="CZ1553" s="199" t="str">
        <f t="shared" si="2350"/>
        <v>CZ$16</v>
      </c>
      <c r="DA1553" s="199" t="str">
        <f t="shared" si="2350"/>
        <v>DA$16</v>
      </c>
      <c r="DB1553" s="199" t="str">
        <f t="shared" si="2350"/>
        <v>DB$16</v>
      </c>
      <c r="DC1553" s="199" t="str">
        <f t="shared" si="2350"/>
        <v>DC$16</v>
      </c>
      <c r="DD1553" s="199" t="str">
        <f t="shared" si="2350"/>
        <v>DD$16</v>
      </c>
      <c r="DE1553" s="199" t="str">
        <f t="shared" si="2350"/>
        <v>DE$16</v>
      </c>
      <c r="DF1553" s="199" t="str">
        <f t="shared" si="2350"/>
        <v>DF$16</v>
      </c>
      <c r="DG1553" s="199" t="str">
        <f t="shared" si="2350"/>
        <v>DG$16</v>
      </c>
      <c r="DH1553" s="199" t="str">
        <f t="shared" si="2350"/>
        <v>DH$16</v>
      </c>
      <c r="DI1553" s="199" t="str">
        <f t="shared" si="2350"/>
        <v>DI$16</v>
      </c>
      <c r="DJ1553" s="199" t="str">
        <f t="shared" si="2350"/>
        <v>DJ$16</v>
      </c>
      <c r="DK1553" s="199" t="str">
        <f t="shared" si="2350"/>
        <v>DK$16</v>
      </c>
      <c r="DL1553" s="199" t="str">
        <f t="shared" si="2350"/>
        <v>DL$16</v>
      </c>
    </row>
    <row r="1554" spans="1:116" x14ac:dyDescent="0.4">
      <c r="A1554" s="174"/>
      <c r="E1554" s="8"/>
      <c r="G1554" s="175" t="s">
        <v>462</v>
      </c>
      <c r="H1554" s="200"/>
      <c r="I1554" s="201"/>
      <c r="J1554" s="201"/>
      <c r="K1554" s="202"/>
      <c r="L1554" s="202"/>
      <c r="M1554" s="202"/>
      <c r="N1554" s="202"/>
      <c r="O1554" s="202"/>
      <c r="P1554" s="202"/>
      <c r="R1554" s="202"/>
      <c r="S1554" s="199" t="str">
        <f t="shared" ref="S1554:CD1554" si="2351">S$21</f>
        <v>S$17</v>
      </c>
      <c r="T1554" s="199" t="str">
        <f t="shared" si="2351"/>
        <v>T$17</v>
      </c>
      <c r="U1554" s="199" t="str">
        <f t="shared" si="2351"/>
        <v>U$17</v>
      </c>
      <c r="V1554" s="199" t="str">
        <f t="shared" si="2351"/>
        <v>V$17</v>
      </c>
      <c r="W1554" s="199" t="str">
        <f t="shared" si="2351"/>
        <v>W$17</v>
      </c>
      <c r="X1554" s="199" t="str">
        <f t="shared" si="2351"/>
        <v>X$17</v>
      </c>
      <c r="Y1554" s="199" t="str">
        <f t="shared" si="2351"/>
        <v>Y$17</v>
      </c>
      <c r="Z1554" s="199" t="str">
        <f t="shared" si="2351"/>
        <v>Z$17</v>
      </c>
      <c r="AA1554" s="199" t="str">
        <f t="shared" si="2351"/>
        <v>AA$17</v>
      </c>
      <c r="AB1554" s="199" t="str">
        <f t="shared" si="2351"/>
        <v>AB$17</v>
      </c>
      <c r="AC1554" s="199" t="str">
        <f t="shared" si="2351"/>
        <v>AC$17</v>
      </c>
      <c r="AD1554" s="199" t="str">
        <f t="shared" si="2351"/>
        <v>AD$17</v>
      </c>
      <c r="AE1554" s="199" t="str">
        <f t="shared" si="2351"/>
        <v>AE$17</v>
      </c>
      <c r="AF1554" s="199" t="str">
        <f t="shared" si="2351"/>
        <v>AF$17</v>
      </c>
      <c r="AG1554" s="199" t="str">
        <f t="shared" si="2351"/>
        <v>AG$17</v>
      </c>
      <c r="AH1554" s="199" t="str">
        <f t="shared" si="2351"/>
        <v>AH$17</v>
      </c>
      <c r="AI1554" s="199" t="str">
        <f t="shared" si="2351"/>
        <v>AI$17</v>
      </c>
      <c r="AJ1554" s="199" t="str">
        <f t="shared" si="2351"/>
        <v>AJ$17</v>
      </c>
      <c r="AK1554" s="199" t="str">
        <f t="shared" si="2351"/>
        <v>AK$17</v>
      </c>
      <c r="AL1554" s="199" t="str">
        <f t="shared" si="2351"/>
        <v>AL$17</v>
      </c>
      <c r="AM1554" s="199" t="str">
        <f t="shared" si="2351"/>
        <v>AM$17</v>
      </c>
      <c r="AN1554" s="199" t="str">
        <f t="shared" si="2351"/>
        <v>AN$17</v>
      </c>
      <c r="AO1554" s="199" t="str">
        <f t="shared" si="2351"/>
        <v>AO$17</v>
      </c>
      <c r="AP1554" s="199" t="str">
        <f t="shared" si="2351"/>
        <v>AP$17</v>
      </c>
      <c r="AQ1554" s="199" t="str">
        <f t="shared" si="2351"/>
        <v>AQ$17</v>
      </c>
      <c r="AR1554" s="199" t="str">
        <f t="shared" si="2351"/>
        <v>AR$17</v>
      </c>
      <c r="AS1554" s="199" t="str">
        <f t="shared" si="2351"/>
        <v>AS$17</v>
      </c>
      <c r="AT1554" s="199" t="str">
        <f t="shared" si="2351"/>
        <v>AT$17</v>
      </c>
      <c r="AU1554" s="199" t="str">
        <f t="shared" si="2351"/>
        <v>AU$17</v>
      </c>
      <c r="AV1554" s="199" t="str">
        <f t="shared" si="2351"/>
        <v>AV$17</v>
      </c>
      <c r="AW1554" s="199" t="str">
        <f t="shared" si="2351"/>
        <v>AW$17</v>
      </c>
      <c r="AX1554" s="199" t="str">
        <f t="shared" si="2351"/>
        <v>AX$17</v>
      </c>
      <c r="AY1554" s="199" t="str">
        <f t="shared" si="2351"/>
        <v>AY$17</v>
      </c>
      <c r="AZ1554" s="199" t="str">
        <f t="shared" si="2351"/>
        <v>AZ$17</v>
      </c>
      <c r="BA1554" s="199" t="str">
        <f t="shared" si="2351"/>
        <v>BA$17</v>
      </c>
      <c r="BB1554" s="199" t="str">
        <f t="shared" si="2351"/>
        <v>BB$17</v>
      </c>
      <c r="BC1554" s="199" t="str">
        <f t="shared" si="2351"/>
        <v>BC$17</v>
      </c>
      <c r="BD1554" s="199" t="str">
        <f t="shared" si="2351"/>
        <v>BD$17</v>
      </c>
      <c r="BE1554" s="199" t="str">
        <f t="shared" si="2351"/>
        <v>BE$17</v>
      </c>
      <c r="BF1554" s="199" t="str">
        <f t="shared" si="2351"/>
        <v>BF$17</v>
      </c>
      <c r="BG1554" s="199" t="str">
        <f t="shared" si="2351"/>
        <v>BG$17</v>
      </c>
      <c r="BH1554" s="199" t="str">
        <f t="shared" si="2351"/>
        <v>BH$17</v>
      </c>
      <c r="BI1554" s="199" t="str">
        <f t="shared" si="2351"/>
        <v>BI$17</v>
      </c>
      <c r="BJ1554" s="199" t="str">
        <f t="shared" si="2351"/>
        <v>BJ$17</v>
      </c>
      <c r="BK1554" s="199" t="str">
        <f t="shared" si="2351"/>
        <v>BK$17</v>
      </c>
      <c r="BL1554" s="199" t="str">
        <f t="shared" si="2351"/>
        <v>BL$17</v>
      </c>
      <c r="BM1554" s="199" t="str">
        <f t="shared" si="2351"/>
        <v>BM$17</v>
      </c>
      <c r="BN1554" s="199" t="str">
        <f t="shared" si="2351"/>
        <v>BN$17</v>
      </c>
      <c r="BO1554" s="199" t="str">
        <f t="shared" si="2351"/>
        <v>BO$17</v>
      </c>
      <c r="BP1554" s="199" t="str">
        <f t="shared" si="2351"/>
        <v>BP$17</v>
      </c>
      <c r="BQ1554" s="199" t="str">
        <f t="shared" si="2351"/>
        <v>BQ$17</v>
      </c>
      <c r="BR1554" s="199" t="str">
        <f t="shared" si="2351"/>
        <v>BR$17</v>
      </c>
      <c r="BS1554" s="199" t="str">
        <f t="shared" si="2351"/>
        <v>BS$17</v>
      </c>
      <c r="BT1554" s="199" t="str">
        <f t="shared" si="2351"/>
        <v>BT$17</v>
      </c>
      <c r="BU1554" s="199" t="str">
        <f t="shared" si="2351"/>
        <v>BU$17</v>
      </c>
      <c r="BV1554" s="199" t="str">
        <f t="shared" si="2351"/>
        <v>BV$17</v>
      </c>
      <c r="BW1554" s="199" t="str">
        <f t="shared" si="2351"/>
        <v>BW$17</v>
      </c>
      <c r="BX1554" s="199" t="str">
        <f t="shared" si="2351"/>
        <v>BX$17</v>
      </c>
      <c r="BY1554" s="199" t="str">
        <f t="shared" si="2351"/>
        <v>BY$17</v>
      </c>
      <c r="BZ1554" s="199" t="str">
        <f t="shared" si="2351"/>
        <v>BZ$17</v>
      </c>
      <c r="CA1554" s="199" t="str">
        <f t="shared" si="2351"/>
        <v>CA$17</v>
      </c>
      <c r="CB1554" s="199" t="str">
        <f t="shared" si="2351"/>
        <v>CB$17</v>
      </c>
      <c r="CC1554" s="199" t="str">
        <f t="shared" si="2351"/>
        <v>CC$17</v>
      </c>
      <c r="CD1554" s="199" t="str">
        <f t="shared" si="2351"/>
        <v>CD$17</v>
      </c>
      <c r="CE1554" s="199" t="str">
        <f t="shared" ref="CE1554:CL1554" si="2352">CE$21</f>
        <v>CE$17</v>
      </c>
      <c r="CF1554" s="199" t="str">
        <f t="shared" si="2352"/>
        <v>CF$17</v>
      </c>
      <c r="CG1554" s="199" t="str">
        <f t="shared" si="2352"/>
        <v>CG$17</v>
      </c>
      <c r="CH1554" s="199" t="str">
        <f t="shared" si="2352"/>
        <v>CH$17</v>
      </c>
      <c r="CI1554" s="199" t="str">
        <f t="shared" si="2352"/>
        <v>CI$17</v>
      </c>
      <c r="CJ1554" s="199" t="str">
        <f t="shared" si="2352"/>
        <v>CJ$17</v>
      </c>
      <c r="CK1554" s="199" t="str">
        <f t="shared" si="2352"/>
        <v>CK$17</v>
      </c>
      <c r="CL1554" s="199" t="str">
        <f t="shared" si="2352"/>
        <v>CL$17</v>
      </c>
      <c r="CN1554" s="201"/>
      <c r="CO1554" s="199" t="str">
        <f t="shared" ref="CO1554:DL1554" si="2353">CO$21</f>
        <v>CO$17</v>
      </c>
      <c r="CP1554" s="199" t="str">
        <f t="shared" si="2353"/>
        <v>CP$17</v>
      </c>
      <c r="CQ1554" s="199" t="str">
        <f t="shared" si="2353"/>
        <v>CQ$17</v>
      </c>
      <c r="CR1554" s="199" t="str">
        <f t="shared" si="2353"/>
        <v>CR$17</v>
      </c>
      <c r="CS1554" s="199" t="str">
        <f t="shared" si="2353"/>
        <v>CS$17</v>
      </c>
      <c r="CT1554" s="199" t="str">
        <f t="shared" si="2353"/>
        <v>CT$17</v>
      </c>
      <c r="CU1554" s="199" t="str">
        <f t="shared" si="2353"/>
        <v>CU$17</v>
      </c>
      <c r="CV1554" s="199" t="str">
        <f t="shared" si="2353"/>
        <v>CV$17</v>
      </c>
      <c r="CW1554" s="199" t="str">
        <f t="shared" si="2353"/>
        <v>CW$17</v>
      </c>
      <c r="CX1554" s="199" t="str">
        <f t="shared" si="2353"/>
        <v>CX$17</v>
      </c>
      <c r="CY1554" s="199" t="str">
        <f t="shared" si="2353"/>
        <v>CY$17</v>
      </c>
      <c r="CZ1554" s="199" t="str">
        <f t="shared" si="2353"/>
        <v>CZ$17</v>
      </c>
      <c r="DA1554" s="199" t="str">
        <f t="shared" si="2353"/>
        <v>DA$17</v>
      </c>
      <c r="DB1554" s="199" t="str">
        <f t="shared" si="2353"/>
        <v>DB$17</v>
      </c>
      <c r="DC1554" s="199" t="str">
        <f t="shared" si="2353"/>
        <v>DC$17</v>
      </c>
      <c r="DD1554" s="199" t="str">
        <f t="shared" si="2353"/>
        <v>DD$17</v>
      </c>
      <c r="DE1554" s="199" t="str">
        <f t="shared" si="2353"/>
        <v>DE$17</v>
      </c>
      <c r="DF1554" s="199" t="str">
        <f t="shared" si="2353"/>
        <v>DF$17</v>
      </c>
      <c r="DG1554" s="199" t="str">
        <f t="shared" si="2353"/>
        <v>DG$17</v>
      </c>
      <c r="DH1554" s="199" t="str">
        <f t="shared" si="2353"/>
        <v>DH$17</v>
      </c>
      <c r="DI1554" s="199" t="str">
        <f t="shared" si="2353"/>
        <v>DI$17</v>
      </c>
      <c r="DJ1554" s="199" t="str">
        <f t="shared" si="2353"/>
        <v>DJ$17</v>
      </c>
      <c r="DK1554" s="199" t="str">
        <f t="shared" si="2353"/>
        <v>DK$17</v>
      </c>
      <c r="DL1554" s="199" t="str">
        <f t="shared" si="2353"/>
        <v>DL$17</v>
      </c>
    </row>
    <row r="1555" spans="1:116" x14ac:dyDescent="0.4">
      <c r="A1555" s="174"/>
      <c r="E1555" s="8"/>
      <c r="G1555" s="175" t="s">
        <v>491</v>
      </c>
      <c r="H1555" s="200"/>
      <c r="I1555" s="201"/>
      <c r="J1555" s="201"/>
      <c r="K1555" s="202"/>
      <c r="L1555" s="202"/>
      <c r="M1555" s="202"/>
      <c r="N1555" s="202"/>
      <c r="O1555" s="202"/>
      <c r="P1555" s="202"/>
      <c r="R1555" s="202"/>
      <c r="S1555" s="190"/>
      <c r="T1555" s="190"/>
      <c r="U1555" s="190"/>
      <c r="V1555" s="190"/>
      <c r="W1555" s="190"/>
      <c r="X1555" s="190"/>
      <c r="Y1555" s="190"/>
      <c r="Z1555" s="190"/>
      <c r="AA1555" s="190"/>
      <c r="AB1555" s="190"/>
      <c r="AC1555" s="190"/>
      <c r="AD1555" s="190"/>
      <c r="AE1555" s="190"/>
      <c r="AF1555" s="190"/>
      <c r="AG1555" s="190"/>
      <c r="AH1555" s="190"/>
      <c r="AI1555" s="190"/>
      <c r="AJ1555" s="190"/>
      <c r="AK1555" s="190"/>
      <c r="AL1555" s="190"/>
      <c r="AM1555" s="190"/>
      <c r="AN1555" s="190"/>
      <c r="AO1555" s="190"/>
      <c r="AP1555" s="190"/>
      <c r="AQ1555" s="190"/>
      <c r="AR1555" s="190"/>
      <c r="AS1555" s="190"/>
      <c r="AT1555" s="190"/>
      <c r="AU1555" s="190"/>
      <c r="AV1555" s="190"/>
      <c r="AW1555" s="190"/>
      <c r="AX1555" s="190"/>
      <c r="AY1555" s="190"/>
      <c r="AZ1555" s="190"/>
      <c r="BA1555" s="190"/>
      <c r="BB1555" s="190"/>
      <c r="BC1555" s="190"/>
      <c r="BD1555" s="190"/>
      <c r="BE1555" s="190"/>
      <c r="BF1555" s="190"/>
      <c r="BG1555" s="190"/>
      <c r="BH1555" s="190"/>
      <c r="BI1555" s="190"/>
      <c r="BJ1555" s="190"/>
      <c r="BK1555" s="190"/>
      <c r="BL1555" s="190"/>
      <c r="BM1555" s="190"/>
      <c r="BN1555" s="190"/>
      <c r="BO1555" s="190"/>
      <c r="BP1555" s="190"/>
      <c r="BQ1555" s="190"/>
      <c r="BR1555" s="190"/>
      <c r="BS1555" s="190"/>
      <c r="BT1555" s="190"/>
      <c r="BU1555" s="190"/>
      <c r="BV1555" s="190"/>
      <c r="BW1555" s="190"/>
      <c r="BX1555" s="190"/>
      <c r="BY1555" s="190"/>
      <c r="BZ1555" s="190"/>
      <c r="CA1555" s="190"/>
      <c r="CB1555" s="190"/>
      <c r="CC1555" s="190"/>
      <c r="CD1555" s="190"/>
      <c r="CE1555" s="190"/>
      <c r="CF1555" s="190"/>
      <c r="CG1555" s="190"/>
      <c r="CH1555" s="190"/>
      <c r="CI1555" s="190"/>
      <c r="CJ1555" s="190"/>
      <c r="CK1555" s="190"/>
      <c r="CL1555" s="190"/>
      <c r="CN1555" s="201"/>
      <c r="CO1555" s="190"/>
      <c r="CP1555" s="190"/>
      <c r="CQ1555" s="190"/>
      <c r="CR1555" s="190"/>
      <c r="CS1555" s="190"/>
      <c r="CT1555" s="190"/>
      <c r="CU1555" s="190"/>
      <c r="CV1555" s="190"/>
      <c r="CW1555" s="190"/>
      <c r="CX1555" s="190"/>
      <c r="CY1555" s="190"/>
      <c r="CZ1555" s="190"/>
      <c r="DA1555" s="190"/>
      <c r="DB1555" s="190"/>
      <c r="DC1555" s="190"/>
      <c r="DD1555" s="190"/>
      <c r="DE1555" s="190"/>
      <c r="DF1555" s="190"/>
      <c r="DG1555" s="190"/>
      <c r="DH1555" s="190"/>
      <c r="DI1555" s="190"/>
      <c r="DJ1555" s="190"/>
      <c r="DK1555" s="190"/>
      <c r="DL1555" s="190"/>
    </row>
    <row r="1556" spans="1:116" x14ac:dyDescent="0.4">
      <c r="A1556" s="174"/>
      <c r="E1556" s="8"/>
      <c r="G1556" s="175" t="s">
        <v>505</v>
      </c>
      <c r="H1556" s="200"/>
      <c r="I1556" s="201"/>
      <c r="J1556" s="201"/>
      <c r="K1556" s="202"/>
      <c r="L1556" s="202"/>
      <c r="M1556" s="202"/>
      <c r="N1556" s="202"/>
      <c r="O1556" s="202"/>
      <c r="P1556" s="202"/>
      <c r="R1556" s="202"/>
      <c r="S1556" s="190"/>
      <c r="T1556" s="190"/>
      <c r="U1556" s="190"/>
      <c r="V1556" s="190"/>
      <c r="W1556" s="190"/>
      <c r="X1556" s="190"/>
      <c r="Y1556" s="190"/>
      <c r="Z1556" s="190"/>
      <c r="AA1556" s="190"/>
      <c r="AB1556" s="190"/>
      <c r="AC1556" s="190"/>
      <c r="AD1556" s="190"/>
      <c r="AE1556" s="190"/>
      <c r="AF1556" s="190"/>
      <c r="AG1556" s="190"/>
      <c r="AH1556" s="190"/>
      <c r="AI1556" s="190"/>
      <c r="AJ1556" s="190"/>
      <c r="AK1556" s="190"/>
      <c r="AL1556" s="190"/>
      <c r="AM1556" s="190"/>
      <c r="AN1556" s="190"/>
      <c r="AO1556" s="190"/>
      <c r="AP1556" s="190"/>
      <c r="AQ1556" s="190"/>
      <c r="AR1556" s="190"/>
      <c r="AS1556" s="190"/>
      <c r="AT1556" s="190"/>
      <c r="AU1556" s="190"/>
      <c r="AV1556" s="190"/>
      <c r="AW1556" s="190"/>
      <c r="AX1556" s="190"/>
      <c r="AY1556" s="190"/>
      <c r="AZ1556" s="190"/>
      <c r="BA1556" s="190"/>
      <c r="BB1556" s="190"/>
      <c r="BC1556" s="190"/>
      <c r="BD1556" s="190"/>
      <c r="BE1556" s="190"/>
      <c r="BF1556" s="190"/>
      <c r="BG1556" s="190"/>
      <c r="BH1556" s="190"/>
      <c r="BI1556" s="190"/>
      <c r="BJ1556" s="190"/>
      <c r="BK1556" s="190"/>
      <c r="BL1556" s="190"/>
      <c r="BM1556" s="190"/>
      <c r="BN1556" s="190"/>
      <c r="BO1556" s="190"/>
      <c r="BP1556" s="190"/>
      <c r="BQ1556" s="190"/>
      <c r="BR1556" s="190"/>
      <c r="BS1556" s="190"/>
      <c r="BT1556" s="190"/>
      <c r="BU1556" s="190"/>
      <c r="BV1556" s="190"/>
      <c r="BW1556" s="190"/>
      <c r="BX1556" s="190"/>
      <c r="BY1556" s="190"/>
      <c r="BZ1556" s="190"/>
      <c r="CA1556" s="190"/>
      <c r="CB1556" s="190"/>
      <c r="CC1556" s="190"/>
      <c r="CD1556" s="190"/>
      <c r="CE1556" s="190"/>
      <c r="CF1556" s="190"/>
      <c r="CG1556" s="190"/>
      <c r="CH1556" s="190"/>
      <c r="CI1556" s="190"/>
      <c r="CJ1556" s="190"/>
      <c r="CK1556" s="190"/>
      <c r="CL1556" s="190"/>
      <c r="CN1556" s="201"/>
      <c r="CO1556" s="190"/>
      <c r="CP1556" s="190"/>
      <c r="CQ1556" s="190"/>
      <c r="CR1556" s="190"/>
      <c r="CS1556" s="190"/>
      <c r="CT1556" s="190"/>
      <c r="CU1556" s="190"/>
      <c r="CV1556" s="190"/>
      <c r="CW1556" s="190"/>
      <c r="CX1556" s="190"/>
      <c r="CY1556" s="190"/>
      <c r="CZ1556" s="190"/>
      <c r="DA1556" s="190"/>
      <c r="DB1556" s="190"/>
      <c r="DC1556" s="190"/>
      <c r="DD1556" s="190"/>
      <c r="DE1556" s="190"/>
      <c r="DF1556" s="190"/>
      <c r="DG1556" s="190"/>
      <c r="DH1556" s="190"/>
      <c r="DI1556" s="190"/>
      <c r="DJ1556" s="190"/>
      <c r="DK1556" s="190"/>
      <c r="DL1556" s="190"/>
    </row>
    <row r="1557" spans="1:116" x14ac:dyDescent="0.4">
      <c r="A1557" s="174"/>
      <c r="E1557" s="8"/>
      <c r="G1557" s="175" t="s">
        <v>463</v>
      </c>
      <c r="H1557" s="200"/>
      <c r="I1557" s="201"/>
      <c r="J1557" s="201"/>
      <c r="K1557" s="202"/>
      <c r="L1557" s="202"/>
      <c r="M1557" s="202"/>
      <c r="N1557" s="202"/>
      <c r="O1557" s="202"/>
      <c r="P1557" s="202"/>
      <c r="R1557" s="202"/>
      <c r="S1557" s="190" t="str">
        <f t="shared" ref="S1557:CD1557" si="2354">S$22</f>
        <v>S$18</v>
      </c>
      <c r="T1557" s="190" t="str">
        <f t="shared" si="2354"/>
        <v>T$18</v>
      </c>
      <c r="U1557" s="190" t="str">
        <f t="shared" si="2354"/>
        <v>U$18</v>
      </c>
      <c r="V1557" s="190" t="str">
        <f t="shared" si="2354"/>
        <v>V$18</v>
      </c>
      <c r="W1557" s="190" t="str">
        <f t="shared" si="2354"/>
        <v>W$18</v>
      </c>
      <c r="X1557" s="190" t="str">
        <f t="shared" si="2354"/>
        <v>X$18</v>
      </c>
      <c r="Y1557" s="190" t="str">
        <f t="shared" si="2354"/>
        <v>Y$18</v>
      </c>
      <c r="Z1557" s="190" t="str">
        <f t="shared" si="2354"/>
        <v>Z$18</v>
      </c>
      <c r="AA1557" s="190" t="str">
        <f t="shared" si="2354"/>
        <v>AA$18</v>
      </c>
      <c r="AB1557" s="190" t="str">
        <f t="shared" si="2354"/>
        <v>AB$18</v>
      </c>
      <c r="AC1557" s="190" t="str">
        <f t="shared" si="2354"/>
        <v>AC$18</v>
      </c>
      <c r="AD1557" s="190" t="str">
        <f t="shared" si="2354"/>
        <v>AD$18</v>
      </c>
      <c r="AE1557" s="190" t="str">
        <f t="shared" si="2354"/>
        <v>AE$18</v>
      </c>
      <c r="AF1557" s="190" t="str">
        <f t="shared" si="2354"/>
        <v>AF$18</v>
      </c>
      <c r="AG1557" s="190" t="str">
        <f t="shared" si="2354"/>
        <v>AG$18</v>
      </c>
      <c r="AH1557" s="190" t="str">
        <f t="shared" si="2354"/>
        <v>AH$18</v>
      </c>
      <c r="AI1557" s="190" t="str">
        <f t="shared" si="2354"/>
        <v>AI$18</v>
      </c>
      <c r="AJ1557" s="190" t="str">
        <f t="shared" si="2354"/>
        <v>AJ$18</v>
      </c>
      <c r="AK1557" s="190" t="str">
        <f t="shared" si="2354"/>
        <v>AK$18</v>
      </c>
      <c r="AL1557" s="190" t="str">
        <f t="shared" si="2354"/>
        <v>AL$18</v>
      </c>
      <c r="AM1557" s="190" t="str">
        <f t="shared" si="2354"/>
        <v>AM$18</v>
      </c>
      <c r="AN1557" s="190" t="str">
        <f t="shared" si="2354"/>
        <v>AN$18</v>
      </c>
      <c r="AO1557" s="190" t="str">
        <f t="shared" si="2354"/>
        <v>AO$18</v>
      </c>
      <c r="AP1557" s="190" t="str">
        <f t="shared" si="2354"/>
        <v>AP$18</v>
      </c>
      <c r="AQ1557" s="190" t="str">
        <f t="shared" si="2354"/>
        <v>AQ$18</v>
      </c>
      <c r="AR1557" s="190" t="str">
        <f t="shared" si="2354"/>
        <v>AR$18</v>
      </c>
      <c r="AS1557" s="190" t="str">
        <f t="shared" si="2354"/>
        <v>AS$18</v>
      </c>
      <c r="AT1557" s="190" t="str">
        <f t="shared" si="2354"/>
        <v>AT$18</v>
      </c>
      <c r="AU1557" s="190" t="str">
        <f t="shared" si="2354"/>
        <v>AU$18</v>
      </c>
      <c r="AV1557" s="190" t="str">
        <f t="shared" si="2354"/>
        <v>AV$18</v>
      </c>
      <c r="AW1557" s="190" t="str">
        <f t="shared" si="2354"/>
        <v>AW$18</v>
      </c>
      <c r="AX1557" s="190" t="str">
        <f t="shared" si="2354"/>
        <v>AX$18</v>
      </c>
      <c r="AY1557" s="190" t="str">
        <f t="shared" si="2354"/>
        <v>AY$18</v>
      </c>
      <c r="AZ1557" s="190" t="str">
        <f t="shared" si="2354"/>
        <v>AZ$18</v>
      </c>
      <c r="BA1557" s="190" t="str">
        <f t="shared" si="2354"/>
        <v>BA$18</v>
      </c>
      <c r="BB1557" s="190" t="str">
        <f t="shared" si="2354"/>
        <v>BB$18</v>
      </c>
      <c r="BC1557" s="190" t="str">
        <f t="shared" si="2354"/>
        <v>BC$18</v>
      </c>
      <c r="BD1557" s="190" t="str">
        <f t="shared" si="2354"/>
        <v>BD$18</v>
      </c>
      <c r="BE1557" s="190" t="str">
        <f t="shared" si="2354"/>
        <v>BE$18</v>
      </c>
      <c r="BF1557" s="190" t="str">
        <f t="shared" si="2354"/>
        <v>BF$18</v>
      </c>
      <c r="BG1557" s="190" t="str">
        <f t="shared" si="2354"/>
        <v>BG$18</v>
      </c>
      <c r="BH1557" s="190" t="str">
        <f t="shared" si="2354"/>
        <v>BH$18</v>
      </c>
      <c r="BI1557" s="190" t="str">
        <f t="shared" si="2354"/>
        <v>BI$18</v>
      </c>
      <c r="BJ1557" s="190" t="str">
        <f t="shared" si="2354"/>
        <v>BJ$18</v>
      </c>
      <c r="BK1557" s="190" t="str">
        <f t="shared" si="2354"/>
        <v>BK$18</v>
      </c>
      <c r="BL1557" s="190" t="str">
        <f t="shared" si="2354"/>
        <v>BL$18</v>
      </c>
      <c r="BM1557" s="190" t="str">
        <f t="shared" si="2354"/>
        <v>BM$18</v>
      </c>
      <c r="BN1557" s="190" t="str">
        <f t="shared" si="2354"/>
        <v>BN$18</v>
      </c>
      <c r="BO1557" s="190" t="str">
        <f t="shared" si="2354"/>
        <v>BO$18</v>
      </c>
      <c r="BP1557" s="190" t="str">
        <f t="shared" si="2354"/>
        <v>BP$18</v>
      </c>
      <c r="BQ1557" s="190" t="str">
        <f t="shared" si="2354"/>
        <v>BQ$18</v>
      </c>
      <c r="BR1557" s="190" t="str">
        <f t="shared" si="2354"/>
        <v>BR$18</v>
      </c>
      <c r="BS1557" s="190" t="str">
        <f t="shared" si="2354"/>
        <v>BS$18</v>
      </c>
      <c r="BT1557" s="190" t="str">
        <f t="shared" si="2354"/>
        <v>BT$18</v>
      </c>
      <c r="BU1557" s="190" t="str">
        <f t="shared" si="2354"/>
        <v>BU$18</v>
      </c>
      <c r="BV1557" s="190" t="str">
        <f t="shared" si="2354"/>
        <v>BV$18</v>
      </c>
      <c r="BW1557" s="190" t="str">
        <f t="shared" si="2354"/>
        <v>BW$18</v>
      </c>
      <c r="BX1557" s="190" t="str">
        <f t="shared" si="2354"/>
        <v>BX$18</v>
      </c>
      <c r="BY1557" s="190" t="str">
        <f t="shared" si="2354"/>
        <v>BY$18</v>
      </c>
      <c r="BZ1557" s="190" t="str">
        <f t="shared" si="2354"/>
        <v>BZ$18</v>
      </c>
      <c r="CA1557" s="190" t="str">
        <f t="shared" si="2354"/>
        <v>CA$18</v>
      </c>
      <c r="CB1557" s="190" t="str">
        <f t="shared" si="2354"/>
        <v>CB$18</v>
      </c>
      <c r="CC1557" s="190" t="str">
        <f t="shared" si="2354"/>
        <v>CC$18</v>
      </c>
      <c r="CD1557" s="190" t="str">
        <f t="shared" si="2354"/>
        <v>CD$18</v>
      </c>
      <c r="CE1557" s="190" t="str">
        <f t="shared" ref="CE1557:CL1557" si="2355">CE$22</f>
        <v>CE$18</v>
      </c>
      <c r="CF1557" s="190" t="str">
        <f t="shared" si="2355"/>
        <v>CF$18</v>
      </c>
      <c r="CG1557" s="190" t="str">
        <f t="shared" si="2355"/>
        <v>CG$18</v>
      </c>
      <c r="CH1557" s="190" t="str">
        <f t="shared" si="2355"/>
        <v>CH$18</v>
      </c>
      <c r="CI1557" s="190" t="str">
        <f t="shared" si="2355"/>
        <v>CI$18</v>
      </c>
      <c r="CJ1557" s="190" t="str">
        <f t="shared" si="2355"/>
        <v>CJ$18</v>
      </c>
      <c r="CK1557" s="190" t="str">
        <f t="shared" si="2355"/>
        <v>CK$18</v>
      </c>
      <c r="CL1557" s="190" t="str">
        <f t="shared" si="2355"/>
        <v>CL$18</v>
      </c>
      <c r="CN1557" s="201"/>
      <c r="CO1557" s="190" t="str">
        <f t="shared" ref="CO1557:DL1557" si="2356">CO$22</f>
        <v>CO$18</v>
      </c>
      <c r="CP1557" s="190" t="str">
        <f t="shared" si="2356"/>
        <v>CP$18</v>
      </c>
      <c r="CQ1557" s="190" t="str">
        <f t="shared" si="2356"/>
        <v>CQ$18</v>
      </c>
      <c r="CR1557" s="190" t="str">
        <f t="shared" si="2356"/>
        <v>CR$18</v>
      </c>
      <c r="CS1557" s="190" t="str">
        <f t="shared" si="2356"/>
        <v>CS$18</v>
      </c>
      <c r="CT1557" s="190" t="str">
        <f t="shared" si="2356"/>
        <v>CT$18</v>
      </c>
      <c r="CU1557" s="190" t="str">
        <f t="shared" si="2356"/>
        <v>CU$18</v>
      </c>
      <c r="CV1557" s="190" t="str">
        <f t="shared" si="2356"/>
        <v>CV$18</v>
      </c>
      <c r="CW1557" s="190" t="str">
        <f t="shared" si="2356"/>
        <v>CW$18</v>
      </c>
      <c r="CX1557" s="190" t="str">
        <f t="shared" si="2356"/>
        <v>CX$18</v>
      </c>
      <c r="CY1557" s="190" t="str">
        <f t="shared" si="2356"/>
        <v>CY$18</v>
      </c>
      <c r="CZ1557" s="190" t="str">
        <f t="shared" si="2356"/>
        <v>CZ$18</v>
      </c>
      <c r="DA1557" s="190" t="str">
        <f t="shared" si="2356"/>
        <v>DA$18</v>
      </c>
      <c r="DB1557" s="190" t="str">
        <f t="shared" si="2356"/>
        <v>DB$18</v>
      </c>
      <c r="DC1557" s="190" t="str">
        <f t="shared" si="2356"/>
        <v>DC$18</v>
      </c>
      <c r="DD1557" s="190" t="str">
        <f t="shared" si="2356"/>
        <v>DD$18</v>
      </c>
      <c r="DE1557" s="190" t="str">
        <f t="shared" si="2356"/>
        <v>DE$18</v>
      </c>
      <c r="DF1557" s="190" t="str">
        <f t="shared" si="2356"/>
        <v>DF$18</v>
      </c>
      <c r="DG1557" s="190" t="str">
        <f t="shared" si="2356"/>
        <v>DG$18</v>
      </c>
      <c r="DH1557" s="190" t="str">
        <f t="shared" si="2356"/>
        <v>DH$18</v>
      </c>
      <c r="DI1557" s="190" t="str">
        <f t="shared" si="2356"/>
        <v>DI$18</v>
      </c>
      <c r="DJ1557" s="190" t="str">
        <f t="shared" si="2356"/>
        <v>DJ$18</v>
      </c>
      <c r="DK1557" s="190" t="str">
        <f t="shared" si="2356"/>
        <v>DK$18</v>
      </c>
      <c r="DL1557" s="190" t="str">
        <f t="shared" si="2356"/>
        <v>DL$18</v>
      </c>
    </row>
    <row r="1558" spans="1:116" x14ac:dyDescent="0.4">
      <c r="A1558" s="174"/>
      <c r="E1558" s="8"/>
      <c r="G1558" s="175" t="s">
        <v>464</v>
      </c>
      <c r="H1558" s="200"/>
      <c r="I1558" s="201"/>
      <c r="J1558" s="201"/>
      <c r="K1558" s="202"/>
      <c r="L1558" s="202"/>
      <c r="M1558" s="202"/>
      <c r="N1558" s="202"/>
      <c r="O1558" s="202"/>
      <c r="P1558" s="202"/>
      <c r="R1558" s="202"/>
      <c r="S1558" s="190" t="str">
        <f t="shared" ref="S1558:CD1558" si="2357">S$23</f>
        <v>S$19</v>
      </c>
      <c r="T1558" s="190" t="str">
        <f t="shared" si="2357"/>
        <v>T$19</v>
      </c>
      <c r="U1558" s="190" t="str">
        <f t="shared" si="2357"/>
        <v>U$19</v>
      </c>
      <c r="V1558" s="190" t="str">
        <f t="shared" si="2357"/>
        <v>V$19</v>
      </c>
      <c r="W1558" s="190" t="str">
        <f t="shared" si="2357"/>
        <v>W$19</v>
      </c>
      <c r="X1558" s="190" t="str">
        <f t="shared" si="2357"/>
        <v>X$19</v>
      </c>
      <c r="Y1558" s="190" t="str">
        <f t="shared" si="2357"/>
        <v>Y$19</v>
      </c>
      <c r="Z1558" s="190" t="str">
        <f t="shared" si="2357"/>
        <v>Z$19</v>
      </c>
      <c r="AA1558" s="190" t="str">
        <f t="shared" si="2357"/>
        <v>AA$19</v>
      </c>
      <c r="AB1558" s="190" t="str">
        <f t="shared" si="2357"/>
        <v>AB$19</v>
      </c>
      <c r="AC1558" s="190" t="str">
        <f t="shared" si="2357"/>
        <v>AC$19</v>
      </c>
      <c r="AD1558" s="190" t="str">
        <f t="shared" si="2357"/>
        <v>AD$19</v>
      </c>
      <c r="AE1558" s="190" t="str">
        <f t="shared" si="2357"/>
        <v>AE$19</v>
      </c>
      <c r="AF1558" s="190" t="str">
        <f t="shared" si="2357"/>
        <v>AF$19</v>
      </c>
      <c r="AG1558" s="190" t="str">
        <f t="shared" si="2357"/>
        <v>AG$19</v>
      </c>
      <c r="AH1558" s="190" t="str">
        <f t="shared" si="2357"/>
        <v>AH$19</v>
      </c>
      <c r="AI1558" s="190" t="str">
        <f t="shared" si="2357"/>
        <v>AI$19</v>
      </c>
      <c r="AJ1558" s="190" t="str">
        <f t="shared" si="2357"/>
        <v>AJ$19</v>
      </c>
      <c r="AK1558" s="190" t="str">
        <f t="shared" si="2357"/>
        <v>AK$19</v>
      </c>
      <c r="AL1558" s="190" t="str">
        <f t="shared" si="2357"/>
        <v>AL$19</v>
      </c>
      <c r="AM1558" s="190" t="str">
        <f t="shared" si="2357"/>
        <v>AM$19</v>
      </c>
      <c r="AN1558" s="190" t="str">
        <f t="shared" si="2357"/>
        <v>AN$19</v>
      </c>
      <c r="AO1558" s="190" t="str">
        <f t="shared" si="2357"/>
        <v>AO$19</v>
      </c>
      <c r="AP1558" s="190" t="str">
        <f t="shared" si="2357"/>
        <v>AP$19</v>
      </c>
      <c r="AQ1558" s="190" t="str">
        <f t="shared" si="2357"/>
        <v>AQ$19</v>
      </c>
      <c r="AR1558" s="190" t="str">
        <f t="shared" si="2357"/>
        <v>AR$19</v>
      </c>
      <c r="AS1558" s="190" t="str">
        <f t="shared" si="2357"/>
        <v>AS$19</v>
      </c>
      <c r="AT1558" s="190" t="str">
        <f t="shared" si="2357"/>
        <v>AT$19</v>
      </c>
      <c r="AU1558" s="190" t="str">
        <f t="shared" si="2357"/>
        <v>AU$19</v>
      </c>
      <c r="AV1558" s="190" t="str">
        <f t="shared" si="2357"/>
        <v>AV$19</v>
      </c>
      <c r="AW1558" s="190" t="str">
        <f t="shared" si="2357"/>
        <v>AW$19</v>
      </c>
      <c r="AX1558" s="190" t="str">
        <f t="shared" si="2357"/>
        <v>AX$19</v>
      </c>
      <c r="AY1558" s="190" t="str">
        <f t="shared" si="2357"/>
        <v>AY$19</v>
      </c>
      <c r="AZ1558" s="190" t="str">
        <f t="shared" si="2357"/>
        <v>AZ$19</v>
      </c>
      <c r="BA1558" s="190" t="str">
        <f t="shared" si="2357"/>
        <v>BA$19</v>
      </c>
      <c r="BB1558" s="190" t="str">
        <f t="shared" si="2357"/>
        <v>BB$19</v>
      </c>
      <c r="BC1558" s="190" t="str">
        <f t="shared" si="2357"/>
        <v>BC$19</v>
      </c>
      <c r="BD1558" s="190" t="str">
        <f t="shared" si="2357"/>
        <v>BD$19</v>
      </c>
      <c r="BE1558" s="190" t="str">
        <f t="shared" si="2357"/>
        <v>BE$19</v>
      </c>
      <c r="BF1558" s="190" t="str">
        <f t="shared" si="2357"/>
        <v>BF$19</v>
      </c>
      <c r="BG1558" s="190" t="str">
        <f t="shared" si="2357"/>
        <v>BG$19</v>
      </c>
      <c r="BH1558" s="190" t="str">
        <f t="shared" si="2357"/>
        <v>BH$19</v>
      </c>
      <c r="BI1558" s="190" t="str">
        <f t="shared" si="2357"/>
        <v>BI$19</v>
      </c>
      <c r="BJ1558" s="190" t="str">
        <f t="shared" si="2357"/>
        <v>BJ$19</v>
      </c>
      <c r="BK1558" s="190" t="str">
        <f t="shared" si="2357"/>
        <v>BK$19</v>
      </c>
      <c r="BL1558" s="190" t="str">
        <f t="shared" si="2357"/>
        <v>BL$19</v>
      </c>
      <c r="BM1558" s="190" t="str">
        <f t="shared" si="2357"/>
        <v>BM$19</v>
      </c>
      <c r="BN1558" s="190" t="str">
        <f t="shared" si="2357"/>
        <v>BN$19</v>
      </c>
      <c r="BO1558" s="190" t="str">
        <f t="shared" si="2357"/>
        <v>BO$19</v>
      </c>
      <c r="BP1558" s="190" t="str">
        <f t="shared" si="2357"/>
        <v>BP$19</v>
      </c>
      <c r="BQ1558" s="190" t="str">
        <f t="shared" si="2357"/>
        <v>BQ$19</v>
      </c>
      <c r="BR1558" s="190" t="str">
        <f t="shared" si="2357"/>
        <v>BR$19</v>
      </c>
      <c r="BS1558" s="190" t="str">
        <f t="shared" si="2357"/>
        <v>BS$19</v>
      </c>
      <c r="BT1558" s="190" t="str">
        <f t="shared" si="2357"/>
        <v>BT$19</v>
      </c>
      <c r="BU1558" s="190" t="str">
        <f t="shared" si="2357"/>
        <v>BU$19</v>
      </c>
      <c r="BV1558" s="190" t="str">
        <f t="shared" si="2357"/>
        <v>BV$19</v>
      </c>
      <c r="BW1558" s="190" t="str">
        <f t="shared" si="2357"/>
        <v>BW$19</v>
      </c>
      <c r="BX1558" s="190" t="str">
        <f t="shared" si="2357"/>
        <v>BX$19</v>
      </c>
      <c r="BY1558" s="190" t="str">
        <f t="shared" si="2357"/>
        <v>BY$19</v>
      </c>
      <c r="BZ1558" s="190" t="str">
        <f t="shared" si="2357"/>
        <v>BZ$19</v>
      </c>
      <c r="CA1558" s="190" t="str">
        <f t="shared" si="2357"/>
        <v>CA$19</v>
      </c>
      <c r="CB1558" s="190" t="str">
        <f t="shared" si="2357"/>
        <v>CB$19</v>
      </c>
      <c r="CC1558" s="190" t="str">
        <f t="shared" si="2357"/>
        <v>CC$19</v>
      </c>
      <c r="CD1558" s="190" t="str">
        <f t="shared" si="2357"/>
        <v>CD$19</v>
      </c>
      <c r="CE1558" s="190" t="str">
        <f t="shared" ref="CE1558:CL1558" si="2358">CE$23</f>
        <v>CE$19</v>
      </c>
      <c r="CF1558" s="190" t="str">
        <f t="shared" si="2358"/>
        <v>CF$19</v>
      </c>
      <c r="CG1558" s="190" t="str">
        <f t="shared" si="2358"/>
        <v>CG$19</v>
      </c>
      <c r="CH1558" s="190" t="str">
        <f t="shared" si="2358"/>
        <v>CH$19</v>
      </c>
      <c r="CI1558" s="190" t="str">
        <f t="shared" si="2358"/>
        <v>CI$19</v>
      </c>
      <c r="CJ1558" s="190" t="str">
        <f t="shared" si="2358"/>
        <v>CJ$19</v>
      </c>
      <c r="CK1558" s="190" t="str">
        <f t="shared" si="2358"/>
        <v>CK$19</v>
      </c>
      <c r="CL1558" s="190" t="str">
        <f t="shared" si="2358"/>
        <v>CL$19</v>
      </c>
      <c r="CN1558" s="201"/>
      <c r="CO1558" s="190" t="str">
        <f t="shared" ref="CO1558:DL1558" si="2359">CO$23</f>
        <v>CO$19</v>
      </c>
      <c r="CP1558" s="190" t="str">
        <f t="shared" si="2359"/>
        <v>CP$19</v>
      </c>
      <c r="CQ1558" s="190" t="str">
        <f t="shared" si="2359"/>
        <v>CQ$19</v>
      </c>
      <c r="CR1558" s="190" t="str">
        <f t="shared" si="2359"/>
        <v>CR$19</v>
      </c>
      <c r="CS1558" s="190" t="str">
        <f t="shared" si="2359"/>
        <v>CS$19</v>
      </c>
      <c r="CT1558" s="190" t="str">
        <f t="shared" si="2359"/>
        <v>CT$19</v>
      </c>
      <c r="CU1558" s="190" t="str">
        <f t="shared" si="2359"/>
        <v>CU$19</v>
      </c>
      <c r="CV1558" s="190" t="str">
        <f t="shared" si="2359"/>
        <v>CV$19</v>
      </c>
      <c r="CW1558" s="190" t="str">
        <f t="shared" si="2359"/>
        <v>CW$19</v>
      </c>
      <c r="CX1558" s="190" t="str">
        <f t="shared" si="2359"/>
        <v>CX$19</v>
      </c>
      <c r="CY1558" s="190" t="str">
        <f t="shared" si="2359"/>
        <v>CY$19</v>
      </c>
      <c r="CZ1558" s="190" t="str">
        <f t="shared" si="2359"/>
        <v>CZ$19</v>
      </c>
      <c r="DA1558" s="190" t="str">
        <f t="shared" si="2359"/>
        <v>DA$19</v>
      </c>
      <c r="DB1558" s="190" t="str">
        <f t="shared" si="2359"/>
        <v>DB$19</v>
      </c>
      <c r="DC1558" s="190" t="str">
        <f t="shared" si="2359"/>
        <v>DC$19</v>
      </c>
      <c r="DD1558" s="190" t="str">
        <f t="shared" si="2359"/>
        <v>DD$19</v>
      </c>
      <c r="DE1558" s="190" t="str">
        <f t="shared" si="2359"/>
        <v>DE$19</v>
      </c>
      <c r="DF1558" s="190" t="str">
        <f t="shared" si="2359"/>
        <v>DF$19</v>
      </c>
      <c r="DG1558" s="190" t="str">
        <f t="shared" si="2359"/>
        <v>DG$19</v>
      </c>
      <c r="DH1558" s="190" t="str">
        <f t="shared" si="2359"/>
        <v>DH$19</v>
      </c>
      <c r="DI1558" s="190" t="str">
        <f t="shared" si="2359"/>
        <v>DI$19</v>
      </c>
      <c r="DJ1558" s="190" t="str">
        <f t="shared" si="2359"/>
        <v>DJ$19</v>
      </c>
      <c r="DK1558" s="190" t="str">
        <f t="shared" si="2359"/>
        <v>DK$19</v>
      </c>
      <c r="DL1558" s="190" t="str">
        <f t="shared" si="2359"/>
        <v>DL$19</v>
      </c>
    </row>
    <row r="1559" spans="1:116" x14ac:dyDescent="0.4">
      <c r="A1559" s="31" t="s">
        <v>218</v>
      </c>
      <c r="B1559" s="31" t="s">
        <v>243</v>
      </c>
      <c r="C1559" s="31"/>
      <c r="D1559" t="s">
        <v>532</v>
      </c>
      <c r="E1559" s="8" t="str">
        <f t="shared" ref="E1559:E1560" si="2360">ROW()&amp;" "&amp;D1559</f>
        <v>1559 FCLTA-F</v>
      </c>
      <c r="F1559" t="s">
        <v>536</v>
      </c>
      <c r="G1559" s="70" t="s">
        <v>531</v>
      </c>
      <c r="H1559" s="48"/>
      <c r="I1559" s="304"/>
      <c r="J1559" s="304"/>
      <c r="K1559" s="48"/>
      <c r="L1559" s="48"/>
      <c r="M1559" s="48"/>
      <c r="N1559" s="48"/>
      <c r="O1559" s="48"/>
      <c r="P1559" s="48"/>
      <c r="R1559" s="70"/>
      <c r="S1559" s="305"/>
      <c r="T1559" s="305"/>
      <c r="U1559" s="305"/>
      <c r="V1559" s="305"/>
      <c r="W1559" s="305"/>
      <c r="X1559" s="305"/>
      <c r="Y1559" s="305"/>
      <c r="Z1559" s="305"/>
      <c r="AA1559" s="305"/>
      <c r="AB1559" s="305"/>
      <c r="AC1559" s="305"/>
      <c r="AD1559" s="305"/>
      <c r="AE1559" s="305"/>
      <c r="AF1559" s="305"/>
      <c r="AG1559" s="305"/>
      <c r="AH1559" s="305"/>
      <c r="AI1559" s="305"/>
      <c r="AJ1559" s="305"/>
      <c r="AK1559" s="305"/>
      <c r="AL1559" s="305"/>
      <c r="AM1559" s="305"/>
      <c r="AN1559" s="305"/>
      <c r="AO1559" s="305"/>
      <c r="AP1559" s="305"/>
      <c r="AQ1559" s="305"/>
      <c r="AR1559" s="305"/>
      <c r="AS1559" s="305"/>
      <c r="AT1559" s="305"/>
      <c r="AU1559" s="305"/>
      <c r="AV1559" s="305"/>
      <c r="AW1559" s="305"/>
      <c r="AX1559" s="305"/>
      <c r="AY1559" s="305"/>
      <c r="AZ1559" s="305"/>
      <c r="BA1559" s="305"/>
      <c r="BB1559" s="305"/>
      <c r="BC1559" s="305"/>
      <c r="BD1559" s="305"/>
      <c r="BE1559" s="305"/>
      <c r="BF1559" s="305"/>
      <c r="BG1559" s="305"/>
      <c r="BH1559" s="305"/>
      <c r="BI1559" s="305"/>
      <c r="BJ1559" s="305"/>
      <c r="BK1559" s="305"/>
      <c r="BL1559" s="305"/>
      <c r="BM1559" s="305"/>
      <c r="BN1559" s="305"/>
      <c r="BO1559" s="305"/>
      <c r="BP1559" s="305"/>
      <c r="BQ1559" s="305"/>
      <c r="BR1559" s="305"/>
      <c r="BS1559" s="305"/>
      <c r="BT1559" s="305"/>
      <c r="BU1559" s="305"/>
      <c r="BV1559" s="305"/>
      <c r="BW1559" s="305"/>
      <c r="BX1559" s="305"/>
      <c r="BY1559" s="305"/>
      <c r="BZ1559" s="305"/>
      <c r="CA1559" s="305"/>
      <c r="CB1559" s="305"/>
      <c r="CC1559" s="305"/>
      <c r="CD1559" s="305"/>
      <c r="CE1559" s="305"/>
      <c r="CF1559" s="305"/>
      <c r="CG1559" s="305"/>
      <c r="CH1559" s="305"/>
      <c r="CI1559" s="305"/>
      <c r="CJ1559" s="305"/>
      <c r="CK1559" s="305"/>
      <c r="CL1559" s="305"/>
      <c r="CN1559" s="304"/>
      <c r="CO1559" s="305"/>
      <c r="CP1559" s="305"/>
      <c r="CQ1559" s="305"/>
      <c r="CR1559" s="305"/>
      <c r="CS1559" s="305"/>
      <c r="CT1559" s="305"/>
      <c r="CU1559" s="305"/>
      <c r="CV1559" s="305"/>
      <c r="CW1559" s="305"/>
      <c r="CX1559" s="305"/>
      <c r="CY1559" s="305"/>
      <c r="CZ1559" s="305"/>
      <c r="DA1559" s="305"/>
      <c r="DB1559" s="305"/>
      <c r="DC1559" s="305"/>
      <c r="DD1559" s="305"/>
      <c r="DE1559" s="305"/>
      <c r="DF1559" s="305"/>
      <c r="DG1559" s="305"/>
      <c r="DH1559" s="305"/>
      <c r="DI1559" s="305"/>
      <c r="DJ1559" s="305"/>
      <c r="DK1559" s="305"/>
      <c r="DL1559" s="305"/>
    </row>
    <row r="1560" spans="1:116" x14ac:dyDescent="0.4">
      <c r="B1560" t="str">
        <f>E1560</f>
        <v>1560 FCLTA-F</v>
      </c>
      <c r="C1560" t="s">
        <v>240</v>
      </c>
      <c r="D1560" t="s">
        <v>532</v>
      </c>
      <c r="E1560" s="8" t="str">
        <f t="shared" si="2360"/>
        <v>1560 FCLTA-F</v>
      </c>
      <c r="G1560" s="125" t="str">
        <f>"Net fixed asset - "&amp;(SUBSTITUTE(G1559,":",""))</f>
        <v>Net fixed asset - Fixed constant current asset</v>
      </c>
      <c r="J1560" s="74">
        <v>1000</v>
      </c>
      <c r="K1560" s="53">
        <f>SUMIF($4:$4,K$2,1560:1560)</f>
        <v>1000</v>
      </c>
      <c r="L1560" s="53">
        <f>SUMIF($4:$4,L$2,1560:1560)</f>
        <v>1000</v>
      </c>
      <c r="M1560" s="53">
        <f t="shared" ref="M1560:Q1560" si="2361">SUMIF($4:$4,M$2,1560:1560)</f>
        <v>1000</v>
      </c>
      <c r="N1560" s="53">
        <f t="shared" si="2361"/>
        <v>1000</v>
      </c>
      <c r="O1560" s="53">
        <f t="shared" si="2361"/>
        <v>1000</v>
      </c>
      <c r="P1560" s="53">
        <f t="shared" si="2361"/>
        <v>1000</v>
      </c>
      <c r="R1560" s="24">
        <f>$J1560</f>
        <v>1000</v>
      </c>
      <c r="S1560" s="80">
        <f>R1560</f>
        <v>1000</v>
      </c>
      <c r="T1560" s="80">
        <f t="shared" ref="T1560" si="2362">S1560</f>
        <v>1000</v>
      </c>
      <c r="U1560" s="80">
        <f t="shared" ref="U1560" si="2363">T1560</f>
        <v>1000</v>
      </c>
      <c r="V1560" s="80">
        <f t="shared" ref="V1560" si="2364">U1560</f>
        <v>1000</v>
      </c>
      <c r="W1560" s="80">
        <f t="shared" ref="W1560" si="2365">V1560</f>
        <v>1000</v>
      </c>
      <c r="X1560" s="80">
        <f t="shared" ref="X1560" si="2366">W1560</f>
        <v>1000</v>
      </c>
      <c r="Y1560" s="80">
        <f t="shared" ref="Y1560" si="2367">X1560</f>
        <v>1000</v>
      </c>
      <c r="Z1560" s="80">
        <f t="shared" ref="Z1560" si="2368">Y1560</f>
        <v>1000</v>
      </c>
      <c r="AA1560" s="80">
        <f t="shared" ref="AA1560" si="2369">Z1560</f>
        <v>1000</v>
      </c>
      <c r="AB1560" s="80">
        <f t="shared" ref="AB1560" si="2370">AA1560</f>
        <v>1000</v>
      </c>
      <c r="AC1560" s="80">
        <f t="shared" ref="AC1560" si="2371">AB1560</f>
        <v>1000</v>
      </c>
      <c r="AD1560" s="80">
        <f t="shared" ref="AD1560" si="2372">AC1560</f>
        <v>1000</v>
      </c>
      <c r="AE1560" s="80">
        <f t="shared" ref="AE1560" si="2373">AD1560</f>
        <v>1000</v>
      </c>
      <c r="AF1560" s="80">
        <f t="shared" ref="AF1560" si="2374">AE1560</f>
        <v>1000</v>
      </c>
      <c r="AG1560" s="80">
        <f t="shared" ref="AG1560" si="2375">AF1560</f>
        <v>1000</v>
      </c>
      <c r="AH1560" s="80">
        <f t="shared" ref="AH1560" si="2376">AG1560</f>
        <v>1000</v>
      </c>
      <c r="AI1560" s="80">
        <f t="shared" ref="AI1560" si="2377">AH1560</f>
        <v>1000</v>
      </c>
      <c r="AJ1560" s="80">
        <f t="shared" ref="AJ1560" si="2378">AI1560</f>
        <v>1000</v>
      </c>
      <c r="AK1560" s="80">
        <f t="shared" ref="AK1560" si="2379">AJ1560</f>
        <v>1000</v>
      </c>
      <c r="AL1560" s="80">
        <f t="shared" ref="AL1560" si="2380">AK1560</f>
        <v>1000</v>
      </c>
      <c r="AM1560" s="80">
        <f t="shared" ref="AM1560" si="2381">AL1560</f>
        <v>1000</v>
      </c>
      <c r="AN1560" s="80">
        <f t="shared" ref="AN1560" si="2382">AM1560</f>
        <v>1000</v>
      </c>
      <c r="AO1560" s="80">
        <f t="shared" ref="AO1560" si="2383">AN1560</f>
        <v>1000</v>
      </c>
      <c r="AP1560" s="80">
        <f t="shared" ref="AP1560" si="2384">AO1560</f>
        <v>1000</v>
      </c>
      <c r="AQ1560" s="80">
        <f t="shared" ref="AQ1560" si="2385">AP1560</f>
        <v>1000</v>
      </c>
      <c r="AR1560" s="80">
        <f t="shared" ref="AR1560" si="2386">AQ1560</f>
        <v>1000</v>
      </c>
      <c r="AS1560" s="80">
        <f t="shared" ref="AS1560" si="2387">AR1560</f>
        <v>1000</v>
      </c>
      <c r="AT1560" s="80">
        <f t="shared" ref="AT1560" si="2388">AS1560</f>
        <v>1000</v>
      </c>
      <c r="AU1560" s="80">
        <f t="shared" ref="AU1560" si="2389">AT1560</f>
        <v>1000</v>
      </c>
      <c r="AV1560" s="80">
        <f t="shared" ref="AV1560" si="2390">AU1560</f>
        <v>1000</v>
      </c>
      <c r="AW1560" s="80">
        <f t="shared" ref="AW1560" si="2391">AV1560</f>
        <v>1000</v>
      </c>
      <c r="AX1560" s="80">
        <f t="shared" ref="AX1560" si="2392">AW1560</f>
        <v>1000</v>
      </c>
      <c r="AY1560" s="80">
        <f t="shared" ref="AY1560" si="2393">AX1560</f>
        <v>1000</v>
      </c>
      <c r="AZ1560" s="80">
        <f t="shared" ref="AZ1560" si="2394">AY1560</f>
        <v>1000</v>
      </c>
      <c r="BA1560" s="80">
        <f t="shared" ref="BA1560" si="2395">AZ1560</f>
        <v>1000</v>
      </c>
      <c r="BB1560" s="80">
        <f t="shared" ref="BB1560" si="2396">BA1560</f>
        <v>1000</v>
      </c>
      <c r="BC1560" s="80">
        <f t="shared" ref="BC1560" si="2397">BB1560</f>
        <v>1000</v>
      </c>
      <c r="BD1560" s="80">
        <f t="shared" ref="BD1560" si="2398">BC1560</f>
        <v>1000</v>
      </c>
      <c r="BE1560" s="80">
        <f t="shared" ref="BE1560" si="2399">BD1560</f>
        <v>1000</v>
      </c>
      <c r="BF1560" s="80">
        <f t="shared" ref="BF1560" si="2400">BE1560</f>
        <v>1000</v>
      </c>
      <c r="BG1560" s="80">
        <f t="shared" ref="BG1560" si="2401">BF1560</f>
        <v>1000</v>
      </c>
      <c r="BH1560" s="80">
        <f t="shared" ref="BH1560" si="2402">BG1560</f>
        <v>1000</v>
      </c>
      <c r="BI1560" s="80">
        <f t="shared" ref="BI1560" si="2403">BH1560</f>
        <v>1000</v>
      </c>
      <c r="BJ1560" s="80">
        <f t="shared" ref="BJ1560" si="2404">BI1560</f>
        <v>1000</v>
      </c>
      <c r="BK1560" s="80">
        <f t="shared" ref="BK1560" si="2405">BJ1560</f>
        <v>1000</v>
      </c>
      <c r="BL1560" s="80">
        <f t="shared" ref="BL1560" si="2406">BK1560</f>
        <v>1000</v>
      </c>
      <c r="BM1560" s="80">
        <f t="shared" ref="BM1560" si="2407">BL1560</f>
        <v>1000</v>
      </c>
      <c r="BN1560" s="80">
        <f t="shared" ref="BN1560" si="2408">BM1560</f>
        <v>1000</v>
      </c>
      <c r="BO1560" s="80">
        <f t="shared" ref="BO1560" si="2409">BN1560</f>
        <v>1000</v>
      </c>
      <c r="BP1560" s="80">
        <f t="shared" ref="BP1560" si="2410">BO1560</f>
        <v>1000</v>
      </c>
      <c r="BQ1560" s="80">
        <f t="shared" ref="BQ1560" si="2411">BP1560</f>
        <v>1000</v>
      </c>
      <c r="BR1560" s="80">
        <f t="shared" ref="BR1560" si="2412">BQ1560</f>
        <v>1000</v>
      </c>
      <c r="BS1560" s="80">
        <f t="shared" ref="BS1560" si="2413">BR1560</f>
        <v>1000</v>
      </c>
      <c r="BT1560" s="80">
        <f t="shared" ref="BT1560" si="2414">BS1560</f>
        <v>1000</v>
      </c>
      <c r="BU1560" s="80">
        <f t="shared" ref="BU1560" si="2415">BT1560</f>
        <v>1000</v>
      </c>
      <c r="BV1560" s="80">
        <f t="shared" ref="BV1560" si="2416">BU1560</f>
        <v>1000</v>
      </c>
      <c r="BW1560" s="80">
        <f t="shared" ref="BW1560" si="2417">BV1560</f>
        <v>1000</v>
      </c>
      <c r="BX1560" s="80">
        <f t="shared" ref="BX1560" si="2418">BW1560</f>
        <v>1000</v>
      </c>
      <c r="BY1560" s="80">
        <f t="shared" ref="BY1560" si="2419">BX1560</f>
        <v>1000</v>
      </c>
      <c r="BZ1560" s="80">
        <f t="shared" ref="BZ1560" si="2420">BY1560</f>
        <v>1000</v>
      </c>
      <c r="CA1560" s="80">
        <f t="shared" ref="CA1560" si="2421">BZ1560</f>
        <v>1000</v>
      </c>
      <c r="CB1560" s="80">
        <f t="shared" ref="CB1560" si="2422">CA1560</f>
        <v>1000</v>
      </c>
      <c r="CC1560" s="80">
        <f t="shared" ref="CC1560" si="2423">CB1560</f>
        <v>1000</v>
      </c>
      <c r="CD1560" s="80">
        <f t="shared" ref="CD1560" si="2424">CC1560</f>
        <v>1000</v>
      </c>
      <c r="CE1560" s="80">
        <f t="shared" ref="CE1560" si="2425">CD1560</f>
        <v>1000</v>
      </c>
      <c r="CF1560" s="80">
        <f t="shared" ref="CF1560" si="2426">CE1560</f>
        <v>1000</v>
      </c>
      <c r="CG1560" s="80">
        <f t="shared" ref="CG1560" si="2427">CF1560</f>
        <v>1000</v>
      </c>
      <c r="CH1560" s="80">
        <f t="shared" ref="CH1560" si="2428">CG1560</f>
        <v>1000</v>
      </c>
      <c r="CI1560" s="80">
        <f t="shared" ref="CI1560" si="2429">CH1560</f>
        <v>1000</v>
      </c>
      <c r="CJ1560" s="80">
        <f t="shared" ref="CJ1560" si="2430">CI1560</f>
        <v>1000</v>
      </c>
      <c r="CK1560" s="80">
        <f t="shared" ref="CK1560" si="2431">CJ1560</f>
        <v>1000</v>
      </c>
      <c r="CL1560" s="80">
        <f t="shared" ref="CL1560" si="2432">CK1560</f>
        <v>1000</v>
      </c>
      <c r="CN1560" s="74">
        <f>J1560</f>
        <v>1000</v>
      </c>
      <c r="CO1560" s="80">
        <f t="shared" ref="CO1560" si="2433">CN1560</f>
        <v>1000</v>
      </c>
      <c r="CP1560" s="80">
        <f t="shared" ref="CP1560" si="2434">CO1560</f>
        <v>1000</v>
      </c>
      <c r="CQ1560" s="80">
        <f t="shared" ref="CQ1560" si="2435">CP1560</f>
        <v>1000</v>
      </c>
      <c r="CR1560" s="80">
        <f t="shared" ref="CR1560" si="2436">CQ1560</f>
        <v>1000</v>
      </c>
      <c r="CS1560" s="80">
        <f t="shared" ref="CS1560" si="2437">CR1560</f>
        <v>1000</v>
      </c>
      <c r="CT1560" s="80">
        <f t="shared" ref="CT1560" si="2438">CS1560</f>
        <v>1000</v>
      </c>
      <c r="CU1560" s="80">
        <f t="shared" ref="CU1560" si="2439">CT1560</f>
        <v>1000</v>
      </c>
      <c r="CV1560" s="80">
        <f t="shared" ref="CV1560" si="2440">CU1560</f>
        <v>1000</v>
      </c>
      <c r="CW1560" s="80">
        <f t="shared" ref="CW1560" si="2441">CV1560</f>
        <v>1000</v>
      </c>
      <c r="CX1560" s="80">
        <f t="shared" ref="CX1560" si="2442">CW1560</f>
        <v>1000</v>
      </c>
      <c r="CY1560" s="80">
        <f t="shared" ref="CY1560" si="2443">CX1560</f>
        <v>1000</v>
      </c>
      <c r="CZ1560" s="80">
        <f t="shared" ref="CZ1560" si="2444">CY1560</f>
        <v>1000</v>
      </c>
      <c r="DA1560" s="80">
        <f t="shared" ref="DA1560" si="2445">CZ1560</f>
        <v>1000</v>
      </c>
      <c r="DB1560" s="80">
        <f t="shared" ref="DB1560" si="2446">DA1560</f>
        <v>1000</v>
      </c>
      <c r="DC1560" s="80">
        <f t="shared" ref="DC1560" si="2447">DB1560</f>
        <v>1000</v>
      </c>
      <c r="DD1560" s="80">
        <f t="shared" ref="DD1560" si="2448">DC1560</f>
        <v>1000</v>
      </c>
      <c r="DE1560" s="80">
        <f t="shared" ref="DE1560" si="2449">DD1560</f>
        <v>1000</v>
      </c>
      <c r="DF1560" s="80">
        <f t="shared" ref="DF1560" si="2450">DE1560</f>
        <v>1000</v>
      </c>
      <c r="DG1560" s="80">
        <f t="shared" ref="DG1560" si="2451">DF1560</f>
        <v>1000</v>
      </c>
      <c r="DH1560" s="80">
        <f t="shared" ref="DH1560" si="2452">DG1560</f>
        <v>1000</v>
      </c>
      <c r="DI1560" s="80">
        <f t="shared" ref="DI1560" si="2453">DH1560</f>
        <v>1000</v>
      </c>
      <c r="DJ1560" s="80">
        <f t="shared" ref="DJ1560" si="2454">DI1560</f>
        <v>1000</v>
      </c>
      <c r="DK1560" s="80">
        <f t="shared" ref="DK1560:DL1560" si="2455">DJ1560</f>
        <v>1000</v>
      </c>
      <c r="DL1560" s="80">
        <f t="shared" si="2455"/>
        <v>1000</v>
      </c>
    </row>
    <row r="1561" spans="1:116" x14ac:dyDescent="0.4">
      <c r="D1561" t="s">
        <v>532</v>
      </c>
      <c r="E1561" s="8" t="str">
        <f>ROW()&amp;" "&amp;D1561</f>
        <v>1561 FCLTA-F</v>
      </c>
      <c r="G1561" s="126"/>
      <c r="H1561" s="27"/>
      <c r="I1561" s="77"/>
      <c r="J1561" s="77"/>
      <c r="K1561" s="28"/>
      <c r="L1561" s="28"/>
      <c r="M1561" s="28"/>
      <c r="N1561" s="28"/>
      <c r="O1561" s="28"/>
      <c r="P1561" s="28"/>
      <c r="R1561" s="33"/>
      <c r="S1561" s="77"/>
      <c r="T1561" s="77"/>
      <c r="U1561" s="77"/>
      <c r="V1561" s="77"/>
      <c r="W1561" s="77"/>
      <c r="X1561" s="77"/>
      <c r="Y1561" s="77"/>
      <c r="Z1561" s="77"/>
      <c r="AA1561" s="77"/>
      <c r="AB1561" s="77"/>
      <c r="AC1561" s="77"/>
      <c r="AD1561" s="77"/>
      <c r="AE1561" s="77"/>
      <c r="AF1561" s="77"/>
      <c r="AG1561" s="77"/>
      <c r="AH1561" s="77"/>
      <c r="AI1561" s="77"/>
      <c r="AJ1561" s="77"/>
      <c r="AK1561" s="77"/>
      <c r="AL1561" s="77"/>
      <c r="AM1561" s="77"/>
      <c r="AN1561" s="77"/>
      <c r="AO1561" s="77"/>
      <c r="AP1561" s="77"/>
      <c r="AQ1561" s="77"/>
      <c r="AR1561" s="77"/>
      <c r="AS1561" s="77"/>
      <c r="AT1561" s="77"/>
      <c r="AU1561" s="77"/>
      <c r="AV1561" s="77"/>
      <c r="AW1561" s="77"/>
      <c r="AX1561" s="77"/>
      <c r="AY1561" s="77"/>
      <c r="AZ1561" s="77"/>
      <c r="BA1561" s="77"/>
      <c r="BB1561" s="77"/>
      <c r="BC1561" s="77"/>
      <c r="BD1561" s="77"/>
      <c r="BE1561" s="77"/>
      <c r="BF1561" s="77"/>
      <c r="BG1561" s="77"/>
      <c r="BH1561" s="77"/>
      <c r="BI1561" s="77"/>
      <c r="BJ1561" s="77"/>
      <c r="BK1561" s="77"/>
      <c r="BL1561" s="77"/>
      <c r="BM1561" s="77"/>
      <c r="BN1561" s="77"/>
      <c r="BO1561" s="77"/>
      <c r="BP1561" s="77"/>
      <c r="BQ1561" s="77"/>
      <c r="BR1561" s="77"/>
      <c r="BS1561" s="77"/>
      <c r="BT1561" s="77"/>
      <c r="BU1561" s="77"/>
      <c r="BV1561" s="77"/>
      <c r="BW1561" s="77"/>
      <c r="BX1561" s="77"/>
      <c r="BY1561" s="77"/>
      <c r="BZ1561" s="77"/>
      <c r="CA1561" s="77"/>
      <c r="CB1561" s="77"/>
      <c r="CC1561" s="77"/>
      <c r="CD1561" s="77"/>
      <c r="CE1561" s="77"/>
      <c r="CF1561" s="77"/>
      <c r="CG1561" s="77"/>
      <c r="CH1561" s="77"/>
      <c r="CI1561" s="77"/>
      <c r="CJ1561" s="77"/>
      <c r="CK1561" s="77"/>
      <c r="CL1561" s="77"/>
      <c r="CN1561" s="77"/>
      <c r="CO1561" s="77"/>
      <c r="CP1561" s="77"/>
      <c r="CQ1561" s="77"/>
      <c r="CR1561" s="77"/>
      <c r="CS1561" s="77"/>
      <c r="CT1561" s="77"/>
      <c r="CU1561" s="77"/>
      <c r="CV1561" s="77"/>
      <c r="CW1561" s="77"/>
      <c r="CX1561" s="77"/>
      <c r="CY1561" s="77"/>
      <c r="CZ1561" s="77"/>
      <c r="DA1561" s="77"/>
      <c r="DB1561" s="77"/>
      <c r="DC1561" s="77"/>
      <c r="DD1561" s="77"/>
      <c r="DE1561" s="77"/>
      <c r="DF1561" s="77"/>
      <c r="DG1561" s="77"/>
      <c r="DH1561" s="77"/>
      <c r="DI1561" s="77"/>
      <c r="DJ1561" s="77"/>
      <c r="DK1561" s="77"/>
      <c r="DL1561" s="77"/>
    </row>
    <row r="1562" spans="1:116" x14ac:dyDescent="0.4">
      <c r="C1562" t="s">
        <v>235</v>
      </c>
      <c r="D1562" t="s">
        <v>532</v>
      </c>
      <c r="E1562" s="8" t="str">
        <f>ROW()&amp;" "&amp;D1562</f>
        <v>1562 FCLTA-F</v>
      </c>
      <c r="G1562" s="125" t="str">
        <f>"Sale/(purchase) of "&amp;G1560</f>
        <v>Sale/(purchase) of Net fixed asset - Fixed constant current asset</v>
      </c>
      <c r="I1562" s="74"/>
      <c r="J1562" s="74"/>
      <c r="K1562" s="53">
        <f>SUMIF($3:$3,K$2,1562:1562)</f>
        <v>0</v>
      </c>
      <c r="L1562" s="53">
        <f t="shared" ref="L1562:P1562" si="2456">SUMIF($3:$3,L$2,1562:1562)</f>
        <v>0</v>
      </c>
      <c r="M1562" s="53">
        <f t="shared" si="2456"/>
        <v>0</v>
      </c>
      <c r="N1562" s="53">
        <f t="shared" si="2456"/>
        <v>0</v>
      </c>
      <c r="O1562" s="53">
        <f t="shared" si="2456"/>
        <v>0</v>
      </c>
      <c r="P1562" s="53">
        <f t="shared" si="2456"/>
        <v>0</v>
      </c>
      <c r="R1562" s="24"/>
      <c r="S1562" s="80">
        <f>R1560-S1560</f>
        <v>0</v>
      </c>
      <c r="T1562" s="80">
        <f t="shared" ref="T1562" si="2457">S1560-T1560</f>
        <v>0</v>
      </c>
      <c r="U1562" s="80">
        <f t="shared" ref="U1562" si="2458">T1560-U1560</f>
        <v>0</v>
      </c>
      <c r="V1562" s="80">
        <f t="shared" ref="V1562" si="2459">U1560-V1560</f>
        <v>0</v>
      </c>
      <c r="W1562" s="80">
        <f t="shared" ref="W1562" si="2460">V1560-W1560</f>
        <v>0</v>
      </c>
      <c r="X1562" s="80">
        <f t="shared" ref="X1562" si="2461">W1560-X1560</f>
        <v>0</v>
      </c>
      <c r="Y1562" s="80">
        <f t="shared" ref="Y1562" si="2462">X1560-Y1560</f>
        <v>0</v>
      </c>
      <c r="Z1562" s="80">
        <f t="shared" ref="Z1562" si="2463">Y1560-Z1560</f>
        <v>0</v>
      </c>
      <c r="AA1562" s="80">
        <f t="shared" ref="AA1562" si="2464">Z1560-AA1560</f>
        <v>0</v>
      </c>
      <c r="AB1562" s="80">
        <f t="shared" ref="AB1562" si="2465">AA1560-AB1560</f>
        <v>0</v>
      </c>
      <c r="AC1562" s="80">
        <f t="shared" ref="AC1562" si="2466">AB1560-AC1560</f>
        <v>0</v>
      </c>
      <c r="AD1562" s="80">
        <f t="shared" ref="AD1562" si="2467">AC1560-AD1560</f>
        <v>0</v>
      </c>
      <c r="AE1562" s="80">
        <f t="shared" ref="AE1562" si="2468">AD1560-AE1560</f>
        <v>0</v>
      </c>
      <c r="AF1562" s="80">
        <f t="shared" ref="AF1562" si="2469">AE1560-AF1560</f>
        <v>0</v>
      </c>
      <c r="AG1562" s="80">
        <f t="shared" ref="AG1562" si="2470">AF1560-AG1560</f>
        <v>0</v>
      </c>
      <c r="AH1562" s="80">
        <f t="shared" ref="AH1562" si="2471">AG1560-AH1560</f>
        <v>0</v>
      </c>
      <c r="AI1562" s="80">
        <f t="shared" ref="AI1562" si="2472">AH1560-AI1560</f>
        <v>0</v>
      </c>
      <c r="AJ1562" s="80">
        <f t="shared" ref="AJ1562" si="2473">AI1560-AJ1560</f>
        <v>0</v>
      </c>
      <c r="AK1562" s="80">
        <f t="shared" ref="AK1562" si="2474">AJ1560-AK1560</f>
        <v>0</v>
      </c>
      <c r="AL1562" s="80">
        <f t="shared" ref="AL1562" si="2475">AK1560-AL1560</f>
        <v>0</v>
      </c>
      <c r="AM1562" s="80">
        <f t="shared" ref="AM1562" si="2476">AL1560-AM1560</f>
        <v>0</v>
      </c>
      <c r="AN1562" s="80">
        <f t="shared" ref="AN1562" si="2477">AM1560-AN1560</f>
        <v>0</v>
      </c>
      <c r="AO1562" s="80">
        <f t="shared" ref="AO1562" si="2478">AN1560-AO1560</f>
        <v>0</v>
      </c>
      <c r="AP1562" s="80">
        <f t="shared" ref="AP1562" si="2479">AO1560-AP1560</f>
        <v>0</v>
      </c>
      <c r="AQ1562" s="80">
        <f t="shared" ref="AQ1562" si="2480">AP1560-AQ1560</f>
        <v>0</v>
      </c>
      <c r="AR1562" s="80">
        <f t="shared" ref="AR1562" si="2481">AQ1560-AR1560</f>
        <v>0</v>
      </c>
      <c r="AS1562" s="80">
        <f t="shared" ref="AS1562" si="2482">AR1560-AS1560</f>
        <v>0</v>
      </c>
      <c r="AT1562" s="80">
        <f t="shared" ref="AT1562" si="2483">AS1560-AT1560</f>
        <v>0</v>
      </c>
      <c r="AU1562" s="80">
        <f t="shared" ref="AU1562" si="2484">AT1560-AU1560</f>
        <v>0</v>
      </c>
      <c r="AV1562" s="80">
        <f t="shared" ref="AV1562" si="2485">AU1560-AV1560</f>
        <v>0</v>
      </c>
      <c r="AW1562" s="80">
        <f t="shared" ref="AW1562" si="2486">AV1560-AW1560</f>
        <v>0</v>
      </c>
      <c r="AX1562" s="80">
        <f t="shared" ref="AX1562" si="2487">AW1560-AX1560</f>
        <v>0</v>
      </c>
      <c r="AY1562" s="80">
        <f t="shared" ref="AY1562" si="2488">AX1560-AY1560</f>
        <v>0</v>
      </c>
      <c r="AZ1562" s="80">
        <f t="shared" ref="AZ1562" si="2489">AY1560-AZ1560</f>
        <v>0</v>
      </c>
      <c r="BA1562" s="80">
        <f t="shared" ref="BA1562" si="2490">AZ1560-BA1560</f>
        <v>0</v>
      </c>
      <c r="BB1562" s="80">
        <f t="shared" ref="BB1562" si="2491">BA1560-BB1560</f>
        <v>0</v>
      </c>
      <c r="BC1562" s="80">
        <f t="shared" ref="BC1562" si="2492">BB1560-BC1560</f>
        <v>0</v>
      </c>
      <c r="BD1562" s="80">
        <f t="shared" ref="BD1562" si="2493">BC1560-BD1560</f>
        <v>0</v>
      </c>
      <c r="BE1562" s="80">
        <f t="shared" ref="BE1562" si="2494">BD1560-BE1560</f>
        <v>0</v>
      </c>
      <c r="BF1562" s="80">
        <f t="shared" ref="BF1562" si="2495">BE1560-BF1560</f>
        <v>0</v>
      </c>
      <c r="BG1562" s="80">
        <f t="shared" ref="BG1562" si="2496">BF1560-BG1560</f>
        <v>0</v>
      </c>
      <c r="BH1562" s="80">
        <f t="shared" ref="BH1562" si="2497">BG1560-BH1560</f>
        <v>0</v>
      </c>
      <c r="BI1562" s="80">
        <f t="shared" ref="BI1562" si="2498">BH1560-BI1560</f>
        <v>0</v>
      </c>
      <c r="BJ1562" s="80">
        <f t="shared" ref="BJ1562" si="2499">BI1560-BJ1560</f>
        <v>0</v>
      </c>
      <c r="BK1562" s="80">
        <f t="shared" ref="BK1562" si="2500">BJ1560-BK1560</f>
        <v>0</v>
      </c>
      <c r="BL1562" s="80">
        <f t="shared" ref="BL1562" si="2501">BK1560-BL1560</f>
        <v>0</v>
      </c>
      <c r="BM1562" s="80">
        <f t="shared" ref="BM1562" si="2502">BL1560-BM1560</f>
        <v>0</v>
      </c>
      <c r="BN1562" s="80">
        <f t="shared" ref="BN1562" si="2503">BM1560-BN1560</f>
        <v>0</v>
      </c>
      <c r="BO1562" s="80">
        <f t="shared" ref="BO1562" si="2504">BN1560-BO1560</f>
        <v>0</v>
      </c>
      <c r="BP1562" s="80">
        <f t="shared" ref="BP1562" si="2505">BO1560-BP1560</f>
        <v>0</v>
      </c>
      <c r="BQ1562" s="80">
        <f t="shared" ref="BQ1562" si="2506">BP1560-BQ1560</f>
        <v>0</v>
      </c>
      <c r="BR1562" s="80">
        <f t="shared" ref="BR1562" si="2507">BQ1560-BR1560</f>
        <v>0</v>
      </c>
      <c r="BS1562" s="80">
        <f t="shared" ref="BS1562" si="2508">BR1560-BS1560</f>
        <v>0</v>
      </c>
      <c r="BT1562" s="80">
        <f t="shared" ref="BT1562" si="2509">BS1560-BT1560</f>
        <v>0</v>
      </c>
      <c r="BU1562" s="80">
        <f t="shared" ref="BU1562" si="2510">BT1560-BU1560</f>
        <v>0</v>
      </c>
      <c r="BV1562" s="80">
        <f t="shared" ref="BV1562" si="2511">BU1560-BV1560</f>
        <v>0</v>
      </c>
      <c r="BW1562" s="80">
        <f t="shared" ref="BW1562" si="2512">BV1560-BW1560</f>
        <v>0</v>
      </c>
      <c r="BX1562" s="80">
        <f t="shared" ref="BX1562" si="2513">BW1560-BX1560</f>
        <v>0</v>
      </c>
      <c r="BY1562" s="80">
        <f t="shared" ref="BY1562" si="2514">BX1560-BY1560</f>
        <v>0</v>
      </c>
      <c r="BZ1562" s="80">
        <f t="shared" ref="BZ1562" si="2515">BY1560-BZ1560</f>
        <v>0</v>
      </c>
      <c r="CA1562" s="80">
        <f t="shared" ref="CA1562" si="2516">BZ1560-CA1560</f>
        <v>0</v>
      </c>
      <c r="CB1562" s="80">
        <f t="shared" ref="CB1562" si="2517">CA1560-CB1560</f>
        <v>0</v>
      </c>
      <c r="CC1562" s="80">
        <f t="shared" ref="CC1562" si="2518">CB1560-CC1560</f>
        <v>0</v>
      </c>
      <c r="CD1562" s="80">
        <f t="shared" ref="CD1562" si="2519">CC1560-CD1560</f>
        <v>0</v>
      </c>
      <c r="CE1562" s="80">
        <f t="shared" ref="CE1562" si="2520">CD1560-CE1560</f>
        <v>0</v>
      </c>
      <c r="CF1562" s="80">
        <f t="shared" ref="CF1562" si="2521">CE1560-CF1560</f>
        <v>0</v>
      </c>
      <c r="CG1562" s="80">
        <f t="shared" ref="CG1562" si="2522">CF1560-CG1560</f>
        <v>0</v>
      </c>
      <c r="CH1562" s="80">
        <f t="shared" ref="CH1562" si="2523">CG1560-CH1560</f>
        <v>0</v>
      </c>
      <c r="CI1562" s="80">
        <f t="shared" ref="CI1562" si="2524">CH1560-CI1560</f>
        <v>0</v>
      </c>
      <c r="CJ1562" s="80">
        <f t="shared" ref="CJ1562" si="2525">CI1560-CJ1560</f>
        <v>0</v>
      </c>
      <c r="CK1562" s="80">
        <f t="shared" ref="CK1562" si="2526">CJ1560-CK1560</f>
        <v>0</v>
      </c>
      <c r="CL1562" s="80">
        <f t="shared" ref="CL1562" si="2527">CK1560-CL1560</f>
        <v>0</v>
      </c>
      <c r="CN1562" s="74"/>
      <c r="CO1562" s="80">
        <f t="shared" ref="CO1562" si="2528">CN1560-CO1560</f>
        <v>0</v>
      </c>
      <c r="CP1562" s="80">
        <f t="shared" ref="CP1562" si="2529">CO1560-CP1560</f>
        <v>0</v>
      </c>
      <c r="CQ1562" s="80">
        <f t="shared" ref="CQ1562" si="2530">CP1560-CQ1560</f>
        <v>0</v>
      </c>
      <c r="CR1562" s="80">
        <f t="shared" ref="CR1562" si="2531">CQ1560-CR1560</f>
        <v>0</v>
      </c>
      <c r="CS1562" s="80">
        <f t="shared" ref="CS1562" si="2532">CR1560-CS1560</f>
        <v>0</v>
      </c>
      <c r="CT1562" s="80">
        <f t="shared" ref="CT1562" si="2533">CS1560-CT1560</f>
        <v>0</v>
      </c>
      <c r="CU1562" s="80">
        <f t="shared" ref="CU1562" si="2534">CT1560-CU1560</f>
        <v>0</v>
      </c>
      <c r="CV1562" s="80">
        <f t="shared" ref="CV1562" si="2535">CU1560-CV1560</f>
        <v>0</v>
      </c>
      <c r="CW1562" s="80">
        <f t="shared" ref="CW1562" si="2536">CV1560-CW1560</f>
        <v>0</v>
      </c>
      <c r="CX1562" s="80">
        <f t="shared" ref="CX1562" si="2537">CW1560-CX1560</f>
        <v>0</v>
      </c>
      <c r="CY1562" s="80">
        <f t="shared" ref="CY1562" si="2538">CX1560-CY1560</f>
        <v>0</v>
      </c>
      <c r="CZ1562" s="80">
        <f t="shared" ref="CZ1562" si="2539">CY1560-CZ1560</f>
        <v>0</v>
      </c>
      <c r="DA1562" s="80">
        <f t="shared" ref="DA1562" si="2540">CZ1560-DA1560</f>
        <v>0</v>
      </c>
      <c r="DB1562" s="80">
        <f t="shared" ref="DB1562" si="2541">DA1560-DB1560</f>
        <v>0</v>
      </c>
      <c r="DC1562" s="80">
        <f t="shared" ref="DC1562" si="2542">DB1560-DC1560</f>
        <v>0</v>
      </c>
      <c r="DD1562" s="80">
        <f t="shared" ref="DD1562" si="2543">DC1560-DD1560</f>
        <v>0</v>
      </c>
      <c r="DE1562" s="80">
        <f t="shared" ref="DE1562" si="2544">DD1560-DE1560</f>
        <v>0</v>
      </c>
      <c r="DF1562" s="80">
        <f t="shared" ref="DF1562" si="2545">DE1560-DF1560</f>
        <v>0</v>
      </c>
      <c r="DG1562" s="80">
        <f t="shared" ref="DG1562" si="2546">DF1560-DG1560</f>
        <v>0</v>
      </c>
      <c r="DH1562" s="80">
        <f t="shared" ref="DH1562" si="2547">DG1560-DH1560</f>
        <v>0</v>
      </c>
      <c r="DI1562" s="80">
        <f t="shared" ref="DI1562" si="2548">DH1560-DI1560</f>
        <v>0</v>
      </c>
      <c r="DJ1562" s="80">
        <f t="shared" ref="DJ1562" si="2549">DI1560-DJ1560</f>
        <v>0</v>
      </c>
      <c r="DK1562" s="80">
        <f t="shared" ref="DK1562:DL1562" si="2550">DJ1560-DK1560</f>
        <v>0</v>
      </c>
      <c r="DL1562" s="80">
        <f t="shared" si="2550"/>
        <v>0</v>
      </c>
    </row>
    <row r="1563" spans="1:116" x14ac:dyDescent="0.4">
      <c r="B1563" t="s">
        <v>332</v>
      </c>
      <c r="D1563" t="s">
        <v>532</v>
      </c>
      <c r="E1563" s="8" t="str">
        <f t="shared" ref="E1563" si="2551">ROW()&amp;" "&amp;D1563</f>
        <v>1563 FCLTA-F</v>
      </c>
      <c r="G1563" s="136" t="str">
        <f>G1551</f>
        <v>(Primary label)</v>
      </c>
      <c r="H1563" s="27"/>
      <c r="I1563" s="78"/>
      <c r="J1563" s="78"/>
      <c r="K1563" s="33"/>
      <c r="L1563" s="33"/>
      <c r="M1563" s="33"/>
      <c r="N1563" s="33"/>
      <c r="O1563" s="33"/>
      <c r="P1563" s="33"/>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8"/>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B1564" t="s">
        <v>332</v>
      </c>
      <c r="D1564" t="s">
        <v>532</v>
      </c>
      <c r="E1564" s="8" t="str">
        <f>ROW()&amp;" "&amp;D1564</f>
        <v>1564 FCLTA-F</v>
      </c>
      <c r="G1564" s="136" t="str">
        <f>G1552</f>
        <v>primary unit</v>
      </c>
      <c r="H1564" s="27"/>
      <c r="I1564" s="78"/>
      <c r="J1564" s="78"/>
      <c r="K1564" s="33"/>
      <c r="L1564" s="33"/>
      <c r="M1564" s="33"/>
      <c r="N1564" s="33"/>
      <c r="O1564" s="33"/>
      <c r="P1564" s="33"/>
      <c r="R1564" s="33"/>
      <c r="S1564" s="77"/>
      <c r="T1564" s="77"/>
      <c r="U1564" s="77"/>
      <c r="V1564" s="77"/>
      <c r="W1564" s="77"/>
      <c r="X1564" s="77"/>
      <c r="Y1564" s="77"/>
      <c r="Z1564" s="77"/>
      <c r="AA1564" s="77"/>
      <c r="AB1564" s="77"/>
      <c r="AC1564" s="77"/>
      <c r="AD1564" s="77"/>
      <c r="AE1564" s="77"/>
      <c r="AF1564" s="77"/>
      <c r="AG1564" s="77"/>
      <c r="AH1564" s="77"/>
      <c r="AI1564" s="77"/>
      <c r="AJ1564" s="77"/>
      <c r="AK1564" s="77"/>
      <c r="AL1564" s="77"/>
      <c r="AM1564" s="77"/>
      <c r="AN1564" s="77"/>
      <c r="AO1564" s="77"/>
      <c r="AP1564" s="77"/>
      <c r="AQ1564" s="77"/>
      <c r="AR1564" s="77"/>
      <c r="AS1564" s="77"/>
      <c r="AT1564" s="77"/>
      <c r="AU1564" s="77"/>
      <c r="AV1564" s="77"/>
      <c r="AW1564" s="77"/>
      <c r="AX1564" s="77"/>
      <c r="AY1564" s="77"/>
      <c r="AZ1564" s="77"/>
      <c r="BA1564" s="77"/>
      <c r="BB1564" s="77"/>
      <c r="BC1564" s="77"/>
      <c r="BD1564" s="77"/>
      <c r="BE1564" s="77"/>
      <c r="BF1564" s="77"/>
      <c r="BG1564" s="77"/>
      <c r="BH1564" s="77"/>
      <c r="BI1564" s="77"/>
      <c r="BJ1564" s="77"/>
      <c r="BK1564" s="77"/>
      <c r="BL1564" s="77"/>
      <c r="BM1564" s="77"/>
      <c r="BN1564" s="77"/>
      <c r="BO1564" s="77"/>
      <c r="BP1564" s="77"/>
      <c r="BQ1564" s="77"/>
      <c r="BR1564" s="77"/>
      <c r="BS1564" s="77"/>
      <c r="BT1564" s="77"/>
      <c r="BU1564" s="77"/>
      <c r="BV1564" s="77"/>
      <c r="BW1564" s="77"/>
      <c r="BX1564" s="77"/>
      <c r="BY1564" s="77"/>
      <c r="BZ1564" s="77"/>
      <c r="CA1564" s="77"/>
      <c r="CB1564" s="77"/>
      <c r="CC1564" s="77"/>
      <c r="CD1564" s="77"/>
      <c r="CE1564" s="77"/>
      <c r="CF1564" s="77"/>
      <c r="CG1564" s="77"/>
      <c r="CH1564" s="77"/>
      <c r="CI1564" s="77"/>
      <c r="CJ1564" s="77"/>
      <c r="CK1564" s="77"/>
      <c r="CL1564" s="77"/>
      <c r="CN1564" s="78"/>
      <c r="CO1564" s="77"/>
      <c r="CP1564" s="77"/>
      <c r="CQ1564" s="77"/>
      <c r="CR1564" s="77"/>
      <c r="CS1564" s="77"/>
      <c r="CT1564" s="77"/>
      <c r="CU1564" s="77"/>
      <c r="CV1564" s="77"/>
      <c r="CW1564" s="77"/>
      <c r="CX1564" s="77"/>
      <c r="CY1564" s="77"/>
      <c r="CZ1564" s="77"/>
      <c r="DA1564" s="77"/>
      <c r="DB1564" s="77"/>
      <c r="DC1564" s="77"/>
      <c r="DD1564" s="77"/>
      <c r="DE1564" s="77"/>
      <c r="DF1564" s="77"/>
      <c r="DG1564" s="77"/>
      <c r="DH1564" s="77"/>
      <c r="DI1564" s="77"/>
      <c r="DJ1564" s="77"/>
      <c r="DK1564" s="77"/>
      <c r="DL1564" s="77"/>
    </row>
    <row r="1565" spans="1:116" x14ac:dyDescent="0.4">
      <c r="B1565" t="s">
        <v>332</v>
      </c>
      <c r="D1565" t="s">
        <v>532</v>
      </c>
      <c r="E1565" s="8" t="str">
        <f t="shared" ref="E1565:E1570" si="2552">ROW()&amp;" "&amp;D1565</f>
        <v>1565 FCLTA-F</v>
      </c>
      <c r="G1565" s="136" t="str">
        <f>G1553</f>
        <v>Primary revenue driver</v>
      </c>
      <c r="K1565" s="53"/>
      <c r="L1565" s="53"/>
      <c r="M1565" s="53"/>
      <c r="N1565" s="53"/>
      <c r="O1565" s="53"/>
      <c r="P1565" s="53"/>
      <c r="R1565" s="24"/>
      <c r="S1565" s="179" t="str">
        <f t="shared" ref="S1565:AX1565" si="2553">S1553</f>
        <v>S$16</v>
      </c>
      <c r="T1565" s="179" t="str">
        <f t="shared" si="2553"/>
        <v>T$16</v>
      </c>
      <c r="U1565" s="179" t="str">
        <f t="shared" si="2553"/>
        <v>U$16</v>
      </c>
      <c r="V1565" s="179" t="str">
        <f t="shared" si="2553"/>
        <v>V$16</v>
      </c>
      <c r="W1565" s="179" t="str">
        <f t="shared" si="2553"/>
        <v>W$16</v>
      </c>
      <c r="X1565" s="179" t="str">
        <f t="shared" si="2553"/>
        <v>X$16</v>
      </c>
      <c r="Y1565" s="179" t="str">
        <f t="shared" si="2553"/>
        <v>Y$16</v>
      </c>
      <c r="Z1565" s="179" t="str">
        <f t="shared" si="2553"/>
        <v>Z$16</v>
      </c>
      <c r="AA1565" s="179" t="str">
        <f t="shared" si="2553"/>
        <v>AA$16</v>
      </c>
      <c r="AB1565" s="179" t="str">
        <f t="shared" si="2553"/>
        <v>AB$16</v>
      </c>
      <c r="AC1565" s="179" t="str">
        <f t="shared" si="2553"/>
        <v>AC$16</v>
      </c>
      <c r="AD1565" s="179" t="str">
        <f t="shared" si="2553"/>
        <v>AD$16</v>
      </c>
      <c r="AE1565" s="179" t="str">
        <f t="shared" si="2553"/>
        <v>AE$16</v>
      </c>
      <c r="AF1565" s="179" t="str">
        <f t="shared" si="2553"/>
        <v>AF$16</v>
      </c>
      <c r="AG1565" s="179" t="str">
        <f t="shared" si="2553"/>
        <v>AG$16</v>
      </c>
      <c r="AH1565" s="179" t="str">
        <f t="shared" si="2553"/>
        <v>AH$16</v>
      </c>
      <c r="AI1565" s="179" t="str">
        <f t="shared" si="2553"/>
        <v>AI$16</v>
      </c>
      <c r="AJ1565" s="179" t="str">
        <f t="shared" si="2553"/>
        <v>AJ$16</v>
      </c>
      <c r="AK1565" s="179" t="str">
        <f t="shared" si="2553"/>
        <v>AK$16</v>
      </c>
      <c r="AL1565" s="179" t="str">
        <f t="shared" si="2553"/>
        <v>AL$16</v>
      </c>
      <c r="AM1565" s="179" t="str">
        <f t="shared" si="2553"/>
        <v>AM$16</v>
      </c>
      <c r="AN1565" s="179" t="str">
        <f t="shared" si="2553"/>
        <v>AN$16</v>
      </c>
      <c r="AO1565" s="179" t="str">
        <f t="shared" si="2553"/>
        <v>AO$16</v>
      </c>
      <c r="AP1565" s="179" t="str">
        <f t="shared" si="2553"/>
        <v>AP$16</v>
      </c>
      <c r="AQ1565" s="179" t="str">
        <f t="shared" si="2553"/>
        <v>AQ$16</v>
      </c>
      <c r="AR1565" s="179" t="str">
        <f t="shared" si="2553"/>
        <v>AR$16</v>
      </c>
      <c r="AS1565" s="179" t="str">
        <f t="shared" si="2553"/>
        <v>AS$16</v>
      </c>
      <c r="AT1565" s="179" t="str">
        <f t="shared" si="2553"/>
        <v>AT$16</v>
      </c>
      <c r="AU1565" s="179" t="str">
        <f t="shared" si="2553"/>
        <v>AU$16</v>
      </c>
      <c r="AV1565" s="179" t="str">
        <f t="shared" si="2553"/>
        <v>AV$16</v>
      </c>
      <c r="AW1565" s="179" t="str">
        <f t="shared" si="2553"/>
        <v>AW$16</v>
      </c>
      <c r="AX1565" s="179" t="str">
        <f t="shared" si="2553"/>
        <v>AX$16</v>
      </c>
      <c r="AY1565" s="179" t="str">
        <f t="shared" ref="AY1565:CD1565" si="2554">AY1553</f>
        <v>AY$16</v>
      </c>
      <c r="AZ1565" s="179" t="str">
        <f t="shared" si="2554"/>
        <v>AZ$16</v>
      </c>
      <c r="BA1565" s="179" t="str">
        <f t="shared" si="2554"/>
        <v>BA$16</v>
      </c>
      <c r="BB1565" s="179" t="str">
        <f t="shared" si="2554"/>
        <v>BB$16</v>
      </c>
      <c r="BC1565" s="179" t="str">
        <f t="shared" si="2554"/>
        <v>BC$16</v>
      </c>
      <c r="BD1565" s="179" t="str">
        <f t="shared" si="2554"/>
        <v>BD$16</v>
      </c>
      <c r="BE1565" s="179" t="str">
        <f t="shared" si="2554"/>
        <v>BE$16</v>
      </c>
      <c r="BF1565" s="179" t="str">
        <f t="shared" si="2554"/>
        <v>BF$16</v>
      </c>
      <c r="BG1565" s="179" t="str">
        <f t="shared" si="2554"/>
        <v>BG$16</v>
      </c>
      <c r="BH1565" s="179" t="str">
        <f t="shared" si="2554"/>
        <v>BH$16</v>
      </c>
      <c r="BI1565" s="179" t="str">
        <f t="shared" si="2554"/>
        <v>BI$16</v>
      </c>
      <c r="BJ1565" s="179" t="str">
        <f t="shared" si="2554"/>
        <v>BJ$16</v>
      </c>
      <c r="BK1565" s="179" t="str">
        <f t="shared" si="2554"/>
        <v>BK$16</v>
      </c>
      <c r="BL1565" s="179" t="str">
        <f t="shared" si="2554"/>
        <v>BL$16</v>
      </c>
      <c r="BM1565" s="179" t="str">
        <f t="shared" si="2554"/>
        <v>BM$16</v>
      </c>
      <c r="BN1565" s="179" t="str">
        <f t="shared" si="2554"/>
        <v>BN$16</v>
      </c>
      <c r="BO1565" s="179" t="str">
        <f t="shared" si="2554"/>
        <v>BO$16</v>
      </c>
      <c r="BP1565" s="179" t="str">
        <f t="shared" si="2554"/>
        <v>BP$16</v>
      </c>
      <c r="BQ1565" s="179" t="str">
        <f t="shared" si="2554"/>
        <v>BQ$16</v>
      </c>
      <c r="BR1565" s="179" t="str">
        <f t="shared" si="2554"/>
        <v>BR$16</v>
      </c>
      <c r="BS1565" s="179" t="str">
        <f t="shared" si="2554"/>
        <v>BS$16</v>
      </c>
      <c r="BT1565" s="179" t="str">
        <f t="shared" si="2554"/>
        <v>BT$16</v>
      </c>
      <c r="BU1565" s="179" t="str">
        <f t="shared" si="2554"/>
        <v>BU$16</v>
      </c>
      <c r="BV1565" s="179" t="str">
        <f t="shared" si="2554"/>
        <v>BV$16</v>
      </c>
      <c r="BW1565" s="179" t="str">
        <f t="shared" si="2554"/>
        <v>BW$16</v>
      </c>
      <c r="BX1565" s="179" t="str">
        <f t="shared" si="2554"/>
        <v>BX$16</v>
      </c>
      <c r="BY1565" s="179" t="str">
        <f t="shared" si="2554"/>
        <v>BY$16</v>
      </c>
      <c r="BZ1565" s="179" t="str">
        <f t="shared" si="2554"/>
        <v>BZ$16</v>
      </c>
      <c r="CA1565" s="179" t="str">
        <f t="shared" si="2554"/>
        <v>CA$16</v>
      </c>
      <c r="CB1565" s="179" t="str">
        <f t="shared" si="2554"/>
        <v>CB$16</v>
      </c>
      <c r="CC1565" s="179" t="str">
        <f t="shared" si="2554"/>
        <v>CC$16</v>
      </c>
      <c r="CD1565" s="179" t="str">
        <f t="shared" si="2554"/>
        <v>CD$16</v>
      </c>
      <c r="CE1565" s="179" t="str">
        <f t="shared" ref="CE1565:CL1565" si="2555">CE1553</f>
        <v>CE$16</v>
      </c>
      <c r="CF1565" s="179" t="str">
        <f t="shared" si="2555"/>
        <v>CF$16</v>
      </c>
      <c r="CG1565" s="179" t="str">
        <f t="shared" si="2555"/>
        <v>CG$16</v>
      </c>
      <c r="CH1565" s="179" t="str">
        <f t="shared" si="2555"/>
        <v>CH$16</v>
      </c>
      <c r="CI1565" s="179" t="str">
        <f t="shared" si="2555"/>
        <v>CI$16</v>
      </c>
      <c r="CJ1565" s="179" t="str">
        <f t="shared" si="2555"/>
        <v>CJ$16</v>
      </c>
      <c r="CK1565" s="179" t="str">
        <f t="shared" si="2555"/>
        <v>CK$16</v>
      </c>
      <c r="CL1565" s="179" t="str">
        <f t="shared" si="2555"/>
        <v>CL$16</v>
      </c>
      <c r="CO1565" s="179" t="str">
        <f t="shared" ref="CO1565:DL1565" si="2556">CO1553</f>
        <v>CO$16</v>
      </c>
      <c r="CP1565" s="179" t="str">
        <f t="shared" si="2556"/>
        <v>CP$16</v>
      </c>
      <c r="CQ1565" s="179" t="str">
        <f t="shared" si="2556"/>
        <v>CQ$16</v>
      </c>
      <c r="CR1565" s="179" t="str">
        <f t="shared" si="2556"/>
        <v>CR$16</v>
      </c>
      <c r="CS1565" s="179" t="str">
        <f t="shared" si="2556"/>
        <v>CS$16</v>
      </c>
      <c r="CT1565" s="179" t="str">
        <f t="shared" si="2556"/>
        <v>CT$16</v>
      </c>
      <c r="CU1565" s="179" t="str">
        <f t="shared" si="2556"/>
        <v>CU$16</v>
      </c>
      <c r="CV1565" s="179" t="str">
        <f t="shared" si="2556"/>
        <v>CV$16</v>
      </c>
      <c r="CW1565" s="179" t="str">
        <f t="shared" si="2556"/>
        <v>CW$16</v>
      </c>
      <c r="CX1565" s="179" t="str">
        <f t="shared" si="2556"/>
        <v>CX$16</v>
      </c>
      <c r="CY1565" s="179" t="str">
        <f t="shared" si="2556"/>
        <v>CY$16</v>
      </c>
      <c r="CZ1565" s="179" t="str">
        <f t="shared" si="2556"/>
        <v>CZ$16</v>
      </c>
      <c r="DA1565" s="179" t="str">
        <f t="shared" si="2556"/>
        <v>DA$16</v>
      </c>
      <c r="DB1565" s="179" t="str">
        <f t="shared" si="2556"/>
        <v>DB$16</v>
      </c>
      <c r="DC1565" s="179" t="str">
        <f t="shared" si="2556"/>
        <v>DC$16</v>
      </c>
      <c r="DD1565" s="179" t="str">
        <f t="shared" si="2556"/>
        <v>DD$16</v>
      </c>
      <c r="DE1565" s="179" t="str">
        <f t="shared" si="2556"/>
        <v>DE$16</v>
      </c>
      <c r="DF1565" s="179" t="str">
        <f t="shared" si="2556"/>
        <v>DF$16</v>
      </c>
      <c r="DG1565" s="179" t="str">
        <f t="shared" si="2556"/>
        <v>DG$16</v>
      </c>
      <c r="DH1565" s="179" t="str">
        <f t="shared" si="2556"/>
        <v>DH$16</v>
      </c>
      <c r="DI1565" s="179" t="str">
        <f t="shared" si="2556"/>
        <v>DI$16</v>
      </c>
      <c r="DJ1565" s="179" t="str">
        <f t="shared" si="2556"/>
        <v>DJ$16</v>
      </c>
      <c r="DK1565" s="179" t="str">
        <f t="shared" si="2556"/>
        <v>DK$16</v>
      </c>
      <c r="DL1565" s="179" t="str">
        <f t="shared" si="2556"/>
        <v>DL$16</v>
      </c>
    </row>
    <row r="1566" spans="1:116" x14ac:dyDescent="0.4">
      <c r="B1566" t="s">
        <v>332</v>
      </c>
      <c r="D1566" t="s">
        <v>532</v>
      </c>
      <c r="E1566" s="8" t="str">
        <f t="shared" si="2552"/>
        <v>1566 FCLTA-F</v>
      </c>
      <c r="G1566" s="136" t="str">
        <f>G1554</f>
        <v>Primary volume driver</v>
      </c>
      <c r="H1566" s="12"/>
      <c r="I1566" s="60"/>
      <c r="J1566" s="60"/>
      <c r="K1566" s="15"/>
      <c r="L1566" s="15"/>
      <c r="M1566" s="15"/>
      <c r="N1566" s="15"/>
      <c r="O1566" s="15"/>
      <c r="P1566" s="15"/>
      <c r="R1566" s="15"/>
      <c r="S1566" s="179" t="str">
        <f t="shared" ref="S1566:AX1566" si="2557">S1554</f>
        <v>S$17</v>
      </c>
      <c r="T1566" s="179" t="str">
        <f t="shared" si="2557"/>
        <v>T$17</v>
      </c>
      <c r="U1566" s="179" t="str">
        <f t="shared" si="2557"/>
        <v>U$17</v>
      </c>
      <c r="V1566" s="179" t="str">
        <f t="shared" si="2557"/>
        <v>V$17</v>
      </c>
      <c r="W1566" s="179" t="str">
        <f t="shared" si="2557"/>
        <v>W$17</v>
      </c>
      <c r="X1566" s="179" t="str">
        <f t="shared" si="2557"/>
        <v>X$17</v>
      </c>
      <c r="Y1566" s="179" t="str">
        <f t="shared" si="2557"/>
        <v>Y$17</v>
      </c>
      <c r="Z1566" s="179" t="str">
        <f t="shared" si="2557"/>
        <v>Z$17</v>
      </c>
      <c r="AA1566" s="179" t="str">
        <f t="shared" si="2557"/>
        <v>AA$17</v>
      </c>
      <c r="AB1566" s="179" t="str">
        <f t="shared" si="2557"/>
        <v>AB$17</v>
      </c>
      <c r="AC1566" s="179" t="str">
        <f t="shared" si="2557"/>
        <v>AC$17</v>
      </c>
      <c r="AD1566" s="179" t="str">
        <f t="shared" si="2557"/>
        <v>AD$17</v>
      </c>
      <c r="AE1566" s="179" t="str">
        <f t="shared" si="2557"/>
        <v>AE$17</v>
      </c>
      <c r="AF1566" s="179" t="str">
        <f t="shared" si="2557"/>
        <v>AF$17</v>
      </c>
      <c r="AG1566" s="179" t="str">
        <f t="shared" si="2557"/>
        <v>AG$17</v>
      </c>
      <c r="AH1566" s="179" t="str">
        <f t="shared" si="2557"/>
        <v>AH$17</v>
      </c>
      <c r="AI1566" s="179" t="str">
        <f t="shared" si="2557"/>
        <v>AI$17</v>
      </c>
      <c r="AJ1566" s="179" t="str">
        <f t="shared" si="2557"/>
        <v>AJ$17</v>
      </c>
      <c r="AK1566" s="179" t="str">
        <f t="shared" si="2557"/>
        <v>AK$17</v>
      </c>
      <c r="AL1566" s="179" t="str">
        <f t="shared" si="2557"/>
        <v>AL$17</v>
      </c>
      <c r="AM1566" s="179" t="str">
        <f t="shared" si="2557"/>
        <v>AM$17</v>
      </c>
      <c r="AN1566" s="179" t="str">
        <f t="shared" si="2557"/>
        <v>AN$17</v>
      </c>
      <c r="AO1566" s="179" t="str">
        <f t="shared" si="2557"/>
        <v>AO$17</v>
      </c>
      <c r="AP1566" s="179" t="str">
        <f t="shared" si="2557"/>
        <v>AP$17</v>
      </c>
      <c r="AQ1566" s="179" t="str">
        <f t="shared" si="2557"/>
        <v>AQ$17</v>
      </c>
      <c r="AR1566" s="179" t="str">
        <f t="shared" si="2557"/>
        <v>AR$17</v>
      </c>
      <c r="AS1566" s="179" t="str">
        <f t="shared" si="2557"/>
        <v>AS$17</v>
      </c>
      <c r="AT1566" s="179" t="str">
        <f t="shared" si="2557"/>
        <v>AT$17</v>
      </c>
      <c r="AU1566" s="179" t="str">
        <f t="shared" si="2557"/>
        <v>AU$17</v>
      </c>
      <c r="AV1566" s="179" t="str">
        <f t="shared" si="2557"/>
        <v>AV$17</v>
      </c>
      <c r="AW1566" s="179" t="str">
        <f t="shared" si="2557"/>
        <v>AW$17</v>
      </c>
      <c r="AX1566" s="179" t="str">
        <f t="shared" si="2557"/>
        <v>AX$17</v>
      </c>
      <c r="AY1566" s="179" t="str">
        <f t="shared" ref="AY1566:CD1566" si="2558">AY1554</f>
        <v>AY$17</v>
      </c>
      <c r="AZ1566" s="179" t="str">
        <f t="shared" si="2558"/>
        <v>AZ$17</v>
      </c>
      <c r="BA1566" s="179" t="str">
        <f t="shared" si="2558"/>
        <v>BA$17</v>
      </c>
      <c r="BB1566" s="179" t="str">
        <f t="shared" si="2558"/>
        <v>BB$17</v>
      </c>
      <c r="BC1566" s="179" t="str">
        <f t="shared" si="2558"/>
        <v>BC$17</v>
      </c>
      <c r="BD1566" s="179" t="str">
        <f t="shared" si="2558"/>
        <v>BD$17</v>
      </c>
      <c r="BE1566" s="179" t="str">
        <f t="shared" si="2558"/>
        <v>BE$17</v>
      </c>
      <c r="BF1566" s="179" t="str">
        <f t="shared" si="2558"/>
        <v>BF$17</v>
      </c>
      <c r="BG1566" s="179" t="str">
        <f t="shared" si="2558"/>
        <v>BG$17</v>
      </c>
      <c r="BH1566" s="179" t="str">
        <f t="shared" si="2558"/>
        <v>BH$17</v>
      </c>
      <c r="BI1566" s="179" t="str">
        <f t="shared" si="2558"/>
        <v>BI$17</v>
      </c>
      <c r="BJ1566" s="179" t="str">
        <f t="shared" si="2558"/>
        <v>BJ$17</v>
      </c>
      <c r="BK1566" s="179" t="str">
        <f t="shared" si="2558"/>
        <v>BK$17</v>
      </c>
      <c r="BL1566" s="179" t="str">
        <f t="shared" si="2558"/>
        <v>BL$17</v>
      </c>
      <c r="BM1566" s="179" t="str">
        <f t="shared" si="2558"/>
        <v>BM$17</v>
      </c>
      <c r="BN1566" s="179" t="str">
        <f t="shared" si="2558"/>
        <v>BN$17</v>
      </c>
      <c r="BO1566" s="179" t="str">
        <f t="shared" si="2558"/>
        <v>BO$17</v>
      </c>
      <c r="BP1566" s="179" t="str">
        <f t="shared" si="2558"/>
        <v>BP$17</v>
      </c>
      <c r="BQ1566" s="179" t="str">
        <f t="shared" si="2558"/>
        <v>BQ$17</v>
      </c>
      <c r="BR1566" s="179" t="str">
        <f t="shared" si="2558"/>
        <v>BR$17</v>
      </c>
      <c r="BS1566" s="179" t="str">
        <f t="shared" si="2558"/>
        <v>BS$17</v>
      </c>
      <c r="BT1566" s="179" t="str">
        <f t="shared" si="2558"/>
        <v>BT$17</v>
      </c>
      <c r="BU1566" s="179" t="str">
        <f t="shared" si="2558"/>
        <v>BU$17</v>
      </c>
      <c r="BV1566" s="179" t="str">
        <f t="shared" si="2558"/>
        <v>BV$17</v>
      </c>
      <c r="BW1566" s="179" t="str">
        <f t="shared" si="2558"/>
        <v>BW$17</v>
      </c>
      <c r="BX1566" s="179" t="str">
        <f t="shared" si="2558"/>
        <v>BX$17</v>
      </c>
      <c r="BY1566" s="179" t="str">
        <f t="shared" si="2558"/>
        <v>BY$17</v>
      </c>
      <c r="BZ1566" s="179" t="str">
        <f t="shared" si="2558"/>
        <v>BZ$17</v>
      </c>
      <c r="CA1566" s="179" t="str">
        <f t="shared" si="2558"/>
        <v>CA$17</v>
      </c>
      <c r="CB1566" s="179" t="str">
        <f t="shared" si="2558"/>
        <v>CB$17</v>
      </c>
      <c r="CC1566" s="179" t="str">
        <f t="shared" si="2558"/>
        <v>CC$17</v>
      </c>
      <c r="CD1566" s="179" t="str">
        <f t="shared" si="2558"/>
        <v>CD$17</v>
      </c>
      <c r="CE1566" s="179" t="str">
        <f t="shared" ref="CE1566:CL1566" si="2559">CE1554</f>
        <v>CE$17</v>
      </c>
      <c r="CF1566" s="179" t="str">
        <f t="shared" si="2559"/>
        <v>CF$17</v>
      </c>
      <c r="CG1566" s="179" t="str">
        <f t="shared" si="2559"/>
        <v>CG$17</v>
      </c>
      <c r="CH1566" s="179" t="str">
        <f t="shared" si="2559"/>
        <v>CH$17</v>
      </c>
      <c r="CI1566" s="179" t="str">
        <f t="shared" si="2559"/>
        <v>CI$17</v>
      </c>
      <c r="CJ1566" s="179" t="str">
        <f t="shared" si="2559"/>
        <v>CJ$17</v>
      </c>
      <c r="CK1566" s="179" t="str">
        <f t="shared" si="2559"/>
        <v>CK$17</v>
      </c>
      <c r="CL1566" s="179" t="str">
        <f t="shared" si="2559"/>
        <v>CL$17</v>
      </c>
      <c r="CN1566" s="60"/>
      <c r="CO1566" s="179" t="str">
        <f t="shared" ref="CO1566:DL1566" si="2560">CO1554</f>
        <v>CO$17</v>
      </c>
      <c r="CP1566" s="179" t="str">
        <f t="shared" si="2560"/>
        <v>CP$17</v>
      </c>
      <c r="CQ1566" s="179" t="str">
        <f t="shared" si="2560"/>
        <v>CQ$17</v>
      </c>
      <c r="CR1566" s="179" t="str">
        <f t="shared" si="2560"/>
        <v>CR$17</v>
      </c>
      <c r="CS1566" s="179" t="str">
        <f t="shared" si="2560"/>
        <v>CS$17</v>
      </c>
      <c r="CT1566" s="179" t="str">
        <f t="shared" si="2560"/>
        <v>CT$17</v>
      </c>
      <c r="CU1566" s="179" t="str">
        <f t="shared" si="2560"/>
        <v>CU$17</v>
      </c>
      <c r="CV1566" s="179" t="str">
        <f t="shared" si="2560"/>
        <v>CV$17</v>
      </c>
      <c r="CW1566" s="179" t="str">
        <f t="shared" si="2560"/>
        <v>CW$17</v>
      </c>
      <c r="CX1566" s="179" t="str">
        <f t="shared" si="2560"/>
        <v>CX$17</v>
      </c>
      <c r="CY1566" s="179" t="str">
        <f t="shared" si="2560"/>
        <v>CY$17</v>
      </c>
      <c r="CZ1566" s="179" t="str">
        <f t="shared" si="2560"/>
        <v>CZ$17</v>
      </c>
      <c r="DA1566" s="179" t="str">
        <f t="shared" si="2560"/>
        <v>DA$17</v>
      </c>
      <c r="DB1566" s="179" t="str">
        <f t="shared" si="2560"/>
        <v>DB$17</v>
      </c>
      <c r="DC1566" s="179" t="str">
        <f t="shared" si="2560"/>
        <v>DC$17</v>
      </c>
      <c r="DD1566" s="179" t="str">
        <f t="shared" si="2560"/>
        <v>DD$17</v>
      </c>
      <c r="DE1566" s="179" t="str">
        <f t="shared" si="2560"/>
        <v>DE$17</v>
      </c>
      <c r="DF1566" s="179" t="str">
        <f t="shared" si="2560"/>
        <v>DF$17</v>
      </c>
      <c r="DG1566" s="179" t="str">
        <f t="shared" si="2560"/>
        <v>DG$17</v>
      </c>
      <c r="DH1566" s="179" t="str">
        <f t="shared" si="2560"/>
        <v>DH$17</v>
      </c>
      <c r="DI1566" s="179" t="str">
        <f t="shared" si="2560"/>
        <v>DI$17</v>
      </c>
      <c r="DJ1566" s="179" t="str">
        <f t="shared" si="2560"/>
        <v>DJ$17</v>
      </c>
      <c r="DK1566" s="179" t="str">
        <f t="shared" si="2560"/>
        <v>DK$17</v>
      </c>
      <c r="DL1566" s="179" t="str">
        <f t="shared" si="2560"/>
        <v>DL$17</v>
      </c>
    </row>
    <row r="1567" spans="1:116" x14ac:dyDescent="0.4">
      <c r="B1567" t="s">
        <v>332</v>
      </c>
      <c r="D1567" t="s">
        <v>532</v>
      </c>
      <c r="E1567" s="8" t="str">
        <f t="shared" si="2552"/>
        <v>1567 FCLTA-F</v>
      </c>
      <c r="G1567" s="191" t="str">
        <f>G1559</f>
        <v>Fixed constant current asset:</v>
      </c>
      <c r="H1567" s="12"/>
      <c r="I1567" s="60"/>
      <c r="J1567" s="60"/>
      <c r="K1567" s="15"/>
      <c r="L1567" s="15"/>
      <c r="M1567" s="15"/>
      <c r="N1567" s="15"/>
      <c r="O1567" s="15"/>
      <c r="P1567" s="15"/>
      <c r="R1567" s="15"/>
      <c r="S1567" s="179">
        <f t="shared" ref="S1567:AX1567" si="2561">S1555</f>
        <v>0</v>
      </c>
      <c r="T1567" s="179">
        <f t="shared" si="2561"/>
        <v>0</v>
      </c>
      <c r="U1567" s="179">
        <f t="shared" si="2561"/>
        <v>0</v>
      </c>
      <c r="V1567" s="179">
        <f t="shared" si="2561"/>
        <v>0</v>
      </c>
      <c r="W1567" s="179">
        <f t="shared" si="2561"/>
        <v>0</v>
      </c>
      <c r="X1567" s="179">
        <f t="shared" si="2561"/>
        <v>0</v>
      </c>
      <c r="Y1567" s="179">
        <f t="shared" si="2561"/>
        <v>0</v>
      </c>
      <c r="Z1567" s="179">
        <f t="shared" si="2561"/>
        <v>0</v>
      </c>
      <c r="AA1567" s="179">
        <f t="shared" si="2561"/>
        <v>0</v>
      </c>
      <c r="AB1567" s="179">
        <f t="shared" si="2561"/>
        <v>0</v>
      </c>
      <c r="AC1567" s="179">
        <f t="shared" si="2561"/>
        <v>0</v>
      </c>
      <c r="AD1567" s="179">
        <f t="shared" si="2561"/>
        <v>0</v>
      </c>
      <c r="AE1567" s="179">
        <f t="shared" si="2561"/>
        <v>0</v>
      </c>
      <c r="AF1567" s="179">
        <f t="shared" si="2561"/>
        <v>0</v>
      </c>
      <c r="AG1567" s="179">
        <f t="shared" si="2561"/>
        <v>0</v>
      </c>
      <c r="AH1567" s="179">
        <f t="shared" si="2561"/>
        <v>0</v>
      </c>
      <c r="AI1567" s="179">
        <f t="shared" si="2561"/>
        <v>0</v>
      </c>
      <c r="AJ1567" s="179">
        <f t="shared" si="2561"/>
        <v>0</v>
      </c>
      <c r="AK1567" s="179">
        <f t="shared" si="2561"/>
        <v>0</v>
      </c>
      <c r="AL1567" s="179">
        <f t="shared" si="2561"/>
        <v>0</v>
      </c>
      <c r="AM1567" s="179">
        <f t="shared" si="2561"/>
        <v>0</v>
      </c>
      <c r="AN1567" s="179">
        <f t="shared" si="2561"/>
        <v>0</v>
      </c>
      <c r="AO1567" s="179">
        <f t="shared" si="2561"/>
        <v>0</v>
      </c>
      <c r="AP1567" s="179">
        <f t="shared" si="2561"/>
        <v>0</v>
      </c>
      <c r="AQ1567" s="179">
        <f t="shared" si="2561"/>
        <v>0</v>
      </c>
      <c r="AR1567" s="179">
        <f t="shared" si="2561"/>
        <v>0</v>
      </c>
      <c r="AS1567" s="179">
        <f t="shared" si="2561"/>
        <v>0</v>
      </c>
      <c r="AT1567" s="179">
        <f t="shared" si="2561"/>
        <v>0</v>
      </c>
      <c r="AU1567" s="179">
        <f t="shared" si="2561"/>
        <v>0</v>
      </c>
      <c r="AV1567" s="179">
        <f t="shared" si="2561"/>
        <v>0</v>
      </c>
      <c r="AW1567" s="179">
        <f t="shared" si="2561"/>
        <v>0</v>
      </c>
      <c r="AX1567" s="179">
        <f t="shared" si="2561"/>
        <v>0</v>
      </c>
      <c r="AY1567" s="179">
        <f t="shared" ref="AY1567:CD1567" si="2562">AY1555</f>
        <v>0</v>
      </c>
      <c r="AZ1567" s="179">
        <f t="shared" si="2562"/>
        <v>0</v>
      </c>
      <c r="BA1567" s="179">
        <f t="shared" si="2562"/>
        <v>0</v>
      </c>
      <c r="BB1567" s="179">
        <f t="shared" si="2562"/>
        <v>0</v>
      </c>
      <c r="BC1567" s="179">
        <f t="shared" si="2562"/>
        <v>0</v>
      </c>
      <c r="BD1567" s="179">
        <f t="shared" si="2562"/>
        <v>0</v>
      </c>
      <c r="BE1567" s="179">
        <f t="shared" si="2562"/>
        <v>0</v>
      </c>
      <c r="BF1567" s="179">
        <f t="shared" si="2562"/>
        <v>0</v>
      </c>
      <c r="BG1567" s="179">
        <f t="shared" si="2562"/>
        <v>0</v>
      </c>
      <c r="BH1567" s="179">
        <f t="shared" si="2562"/>
        <v>0</v>
      </c>
      <c r="BI1567" s="179">
        <f t="shared" si="2562"/>
        <v>0</v>
      </c>
      <c r="BJ1567" s="179">
        <f t="shared" si="2562"/>
        <v>0</v>
      </c>
      <c r="BK1567" s="179">
        <f t="shared" si="2562"/>
        <v>0</v>
      </c>
      <c r="BL1567" s="179">
        <f t="shared" si="2562"/>
        <v>0</v>
      </c>
      <c r="BM1567" s="179">
        <f t="shared" si="2562"/>
        <v>0</v>
      </c>
      <c r="BN1567" s="179">
        <f t="shared" si="2562"/>
        <v>0</v>
      </c>
      <c r="BO1567" s="179">
        <f t="shared" si="2562"/>
        <v>0</v>
      </c>
      <c r="BP1567" s="179">
        <f t="shared" si="2562"/>
        <v>0</v>
      </c>
      <c r="BQ1567" s="179">
        <f t="shared" si="2562"/>
        <v>0</v>
      </c>
      <c r="BR1567" s="179">
        <f t="shared" si="2562"/>
        <v>0</v>
      </c>
      <c r="BS1567" s="179">
        <f t="shared" si="2562"/>
        <v>0</v>
      </c>
      <c r="BT1567" s="179">
        <f t="shared" si="2562"/>
        <v>0</v>
      </c>
      <c r="BU1567" s="179">
        <f t="shared" si="2562"/>
        <v>0</v>
      </c>
      <c r="BV1567" s="179">
        <f t="shared" si="2562"/>
        <v>0</v>
      </c>
      <c r="BW1567" s="179">
        <f t="shared" si="2562"/>
        <v>0</v>
      </c>
      <c r="BX1567" s="179">
        <f t="shared" si="2562"/>
        <v>0</v>
      </c>
      <c r="BY1567" s="179">
        <f t="shared" si="2562"/>
        <v>0</v>
      </c>
      <c r="BZ1567" s="179">
        <f t="shared" si="2562"/>
        <v>0</v>
      </c>
      <c r="CA1567" s="179">
        <f t="shared" si="2562"/>
        <v>0</v>
      </c>
      <c r="CB1567" s="179">
        <f t="shared" si="2562"/>
        <v>0</v>
      </c>
      <c r="CC1567" s="179">
        <f t="shared" si="2562"/>
        <v>0</v>
      </c>
      <c r="CD1567" s="179">
        <f t="shared" si="2562"/>
        <v>0</v>
      </c>
      <c r="CE1567" s="179">
        <f t="shared" ref="CE1567:CL1567" si="2563">CE1555</f>
        <v>0</v>
      </c>
      <c r="CF1567" s="179">
        <f t="shared" si="2563"/>
        <v>0</v>
      </c>
      <c r="CG1567" s="179">
        <f t="shared" si="2563"/>
        <v>0</v>
      </c>
      <c r="CH1567" s="179">
        <f t="shared" si="2563"/>
        <v>0</v>
      </c>
      <c r="CI1567" s="179">
        <f t="shared" si="2563"/>
        <v>0</v>
      </c>
      <c r="CJ1567" s="179">
        <f t="shared" si="2563"/>
        <v>0</v>
      </c>
      <c r="CK1567" s="179">
        <f t="shared" si="2563"/>
        <v>0</v>
      </c>
      <c r="CL1567" s="179">
        <f t="shared" si="2563"/>
        <v>0</v>
      </c>
      <c r="CN1567" s="60"/>
      <c r="CO1567" s="179">
        <f t="shared" ref="CO1567:DL1567" si="2564">CO1555</f>
        <v>0</v>
      </c>
      <c r="CP1567" s="179">
        <f t="shared" si="2564"/>
        <v>0</v>
      </c>
      <c r="CQ1567" s="179">
        <f t="shared" si="2564"/>
        <v>0</v>
      </c>
      <c r="CR1567" s="179">
        <f t="shared" si="2564"/>
        <v>0</v>
      </c>
      <c r="CS1567" s="179">
        <f t="shared" si="2564"/>
        <v>0</v>
      </c>
      <c r="CT1567" s="179">
        <f t="shared" si="2564"/>
        <v>0</v>
      </c>
      <c r="CU1567" s="179">
        <f t="shared" si="2564"/>
        <v>0</v>
      </c>
      <c r="CV1567" s="179">
        <f t="shared" si="2564"/>
        <v>0</v>
      </c>
      <c r="CW1567" s="179">
        <f t="shared" si="2564"/>
        <v>0</v>
      </c>
      <c r="CX1567" s="179">
        <f t="shared" si="2564"/>
        <v>0</v>
      </c>
      <c r="CY1567" s="179">
        <f t="shared" si="2564"/>
        <v>0</v>
      </c>
      <c r="CZ1567" s="179">
        <f t="shared" si="2564"/>
        <v>0</v>
      </c>
      <c r="DA1567" s="179">
        <f t="shared" si="2564"/>
        <v>0</v>
      </c>
      <c r="DB1567" s="179">
        <f t="shared" si="2564"/>
        <v>0</v>
      </c>
      <c r="DC1567" s="179">
        <f t="shared" si="2564"/>
        <v>0</v>
      </c>
      <c r="DD1567" s="179">
        <f t="shared" si="2564"/>
        <v>0</v>
      </c>
      <c r="DE1567" s="179">
        <f t="shared" si="2564"/>
        <v>0</v>
      </c>
      <c r="DF1567" s="179">
        <f t="shared" si="2564"/>
        <v>0</v>
      </c>
      <c r="DG1567" s="179">
        <f t="shared" si="2564"/>
        <v>0</v>
      </c>
      <c r="DH1567" s="179">
        <f t="shared" si="2564"/>
        <v>0</v>
      </c>
      <c r="DI1567" s="179">
        <f t="shared" si="2564"/>
        <v>0</v>
      </c>
      <c r="DJ1567" s="179">
        <f t="shared" si="2564"/>
        <v>0</v>
      </c>
      <c r="DK1567" s="179">
        <f t="shared" si="2564"/>
        <v>0</v>
      </c>
      <c r="DL1567" s="179">
        <f t="shared" si="2564"/>
        <v>0</v>
      </c>
    </row>
    <row r="1568" spans="1:116" x14ac:dyDescent="0.4">
      <c r="B1568" t="s">
        <v>332</v>
      </c>
      <c r="D1568" t="s">
        <v>532</v>
      </c>
      <c r="E1568" s="8" t="str">
        <f t="shared" si="2552"/>
        <v>1568 FCLTA-F</v>
      </c>
      <c r="G1568" s="241" t="str">
        <f>IFERROR(SUBSTITUTE(TRIM(MID(G1559, SEARCH("-", G1559) + 1, LEN(G1559))),":",""),"no unit")</f>
        <v>no unit</v>
      </c>
      <c r="H1568" s="12"/>
      <c r="I1568" s="60"/>
      <c r="J1568" s="60"/>
      <c r="K1568" s="15"/>
      <c r="L1568" s="15"/>
      <c r="M1568" s="15"/>
      <c r="N1568" s="15"/>
      <c r="O1568" s="15"/>
      <c r="P1568" s="15"/>
      <c r="R1568" s="15"/>
      <c r="S1568" s="179"/>
      <c r="T1568" s="179"/>
      <c r="U1568" s="179"/>
      <c r="V1568" s="179"/>
      <c r="W1568" s="179"/>
      <c r="X1568" s="179"/>
      <c r="Y1568" s="179"/>
      <c r="Z1568" s="179"/>
      <c r="AA1568" s="179"/>
      <c r="AB1568" s="179"/>
      <c r="AC1568" s="179"/>
      <c r="AD1568" s="179"/>
      <c r="AE1568" s="179"/>
      <c r="AF1568" s="179"/>
      <c r="AG1568" s="179"/>
      <c r="AH1568" s="179"/>
      <c r="AI1568" s="179"/>
      <c r="AJ1568" s="179"/>
      <c r="AK1568" s="179"/>
      <c r="AL1568" s="179"/>
      <c r="AM1568" s="179"/>
      <c r="AN1568" s="179"/>
      <c r="AO1568" s="179"/>
      <c r="AP1568" s="179"/>
      <c r="AQ1568" s="179"/>
      <c r="AR1568" s="179"/>
      <c r="AS1568" s="179"/>
      <c r="AT1568" s="179"/>
      <c r="AU1568" s="179"/>
      <c r="AV1568" s="179"/>
      <c r="AW1568" s="179"/>
      <c r="AX1568" s="179"/>
      <c r="AY1568" s="179"/>
      <c r="AZ1568" s="179"/>
      <c r="BA1568" s="179"/>
      <c r="BB1568" s="179"/>
      <c r="BC1568" s="179"/>
      <c r="BD1568" s="179"/>
      <c r="BE1568" s="179"/>
      <c r="BF1568" s="179"/>
      <c r="BG1568" s="179"/>
      <c r="BH1568" s="179"/>
      <c r="BI1568" s="179"/>
      <c r="BJ1568" s="179"/>
      <c r="BK1568" s="179"/>
      <c r="BL1568" s="179"/>
      <c r="BM1568" s="179"/>
      <c r="BN1568" s="179"/>
      <c r="BO1568" s="179"/>
      <c r="BP1568" s="179"/>
      <c r="BQ1568" s="179"/>
      <c r="BR1568" s="179"/>
      <c r="BS1568" s="179"/>
      <c r="BT1568" s="179"/>
      <c r="BU1568" s="179"/>
      <c r="BV1568" s="179"/>
      <c r="BW1568" s="179"/>
      <c r="BX1568" s="179"/>
      <c r="BY1568" s="179"/>
      <c r="BZ1568" s="179"/>
      <c r="CA1568" s="179"/>
      <c r="CB1568" s="179"/>
      <c r="CC1568" s="179"/>
      <c r="CD1568" s="179"/>
      <c r="CE1568" s="179"/>
      <c r="CF1568" s="179"/>
      <c r="CG1568" s="179"/>
      <c r="CH1568" s="179"/>
      <c r="CI1568" s="179"/>
      <c r="CJ1568" s="179"/>
      <c r="CK1568" s="179"/>
      <c r="CL1568" s="179"/>
      <c r="CN1568" s="60"/>
      <c r="CO1568" s="179"/>
      <c r="CP1568" s="179"/>
      <c r="CQ1568" s="179"/>
      <c r="CR1568" s="179"/>
      <c r="CS1568" s="179"/>
      <c r="CT1568" s="179"/>
      <c r="CU1568" s="179"/>
      <c r="CV1568" s="179"/>
      <c r="CW1568" s="179"/>
      <c r="CX1568" s="179"/>
      <c r="CY1568" s="179"/>
      <c r="CZ1568" s="179"/>
      <c r="DA1568" s="179"/>
      <c r="DB1568" s="179"/>
      <c r="DC1568" s="179"/>
      <c r="DD1568" s="179"/>
      <c r="DE1568" s="179"/>
      <c r="DF1568" s="179"/>
      <c r="DG1568" s="179"/>
      <c r="DH1568" s="179"/>
      <c r="DI1568" s="179"/>
      <c r="DJ1568" s="179"/>
      <c r="DK1568" s="179"/>
      <c r="DL1568" s="179"/>
    </row>
    <row r="1569" spans="1:116" x14ac:dyDescent="0.4">
      <c r="B1569" t="s">
        <v>332</v>
      </c>
      <c r="D1569" t="s">
        <v>532</v>
      </c>
      <c r="E1569" s="8" t="str">
        <f t="shared" si="2552"/>
        <v>1569 FCLTA-F</v>
      </c>
      <c r="G1569" s="136" t="str">
        <f>G1557</f>
        <v>Secondary revenue driver</v>
      </c>
      <c r="H1569" s="12"/>
      <c r="I1569" s="60"/>
      <c r="J1569" s="60"/>
      <c r="K1569" s="15"/>
      <c r="L1569" s="15"/>
      <c r="M1569" s="15"/>
      <c r="N1569" s="15"/>
      <c r="O1569" s="15"/>
      <c r="P1569" s="15"/>
      <c r="R1569" s="15"/>
      <c r="S1569" s="4" t="str">
        <f t="shared" ref="S1569:AX1569" si="2565">ADDRESS(ROW(S1560),COLUMN(S1560),2)</f>
        <v>S$1560</v>
      </c>
      <c r="T1569" s="4" t="str">
        <f t="shared" si="2565"/>
        <v>T$1560</v>
      </c>
      <c r="U1569" s="4" t="str">
        <f t="shared" si="2565"/>
        <v>U$1560</v>
      </c>
      <c r="V1569" s="4" t="str">
        <f t="shared" si="2565"/>
        <v>V$1560</v>
      </c>
      <c r="W1569" s="4" t="str">
        <f t="shared" si="2565"/>
        <v>W$1560</v>
      </c>
      <c r="X1569" s="4" t="str">
        <f t="shared" si="2565"/>
        <v>X$1560</v>
      </c>
      <c r="Y1569" s="4" t="str">
        <f t="shared" si="2565"/>
        <v>Y$1560</v>
      </c>
      <c r="Z1569" s="4" t="str">
        <f t="shared" si="2565"/>
        <v>Z$1560</v>
      </c>
      <c r="AA1569" s="4" t="str">
        <f t="shared" si="2565"/>
        <v>AA$1560</v>
      </c>
      <c r="AB1569" s="4" t="str">
        <f t="shared" si="2565"/>
        <v>AB$1560</v>
      </c>
      <c r="AC1569" s="4" t="str">
        <f t="shared" si="2565"/>
        <v>AC$1560</v>
      </c>
      <c r="AD1569" s="4" t="str">
        <f t="shared" si="2565"/>
        <v>AD$1560</v>
      </c>
      <c r="AE1569" s="4" t="str">
        <f t="shared" si="2565"/>
        <v>AE$1560</v>
      </c>
      <c r="AF1569" s="4" t="str">
        <f t="shared" si="2565"/>
        <v>AF$1560</v>
      </c>
      <c r="AG1569" s="4" t="str">
        <f t="shared" si="2565"/>
        <v>AG$1560</v>
      </c>
      <c r="AH1569" s="4" t="str">
        <f t="shared" si="2565"/>
        <v>AH$1560</v>
      </c>
      <c r="AI1569" s="4" t="str">
        <f t="shared" si="2565"/>
        <v>AI$1560</v>
      </c>
      <c r="AJ1569" s="4" t="str">
        <f t="shared" si="2565"/>
        <v>AJ$1560</v>
      </c>
      <c r="AK1569" s="4" t="str">
        <f t="shared" si="2565"/>
        <v>AK$1560</v>
      </c>
      <c r="AL1569" s="4" t="str">
        <f t="shared" si="2565"/>
        <v>AL$1560</v>
      </c>
      <c r="AM1569" s="4" t="str">
        <f t="shared" si="2565"/>
        <v>AM$1560</v>
      </c>
      <c r="AN1569" s="4" t="str">
        <f t="shared" si="2565"/>
        <v>AN$1560</v>
      </c>
      <c r="AO1569" s="4" t="str">
        <f t="shared" si="2565"/>
        <v>AO$1560</v>
      </c>
      <c r="AP1569" s="4" t="str">
        <f t="shared" si="2565"/>
        <v>AP$1560</v>
      </c>
      <c r="AQ1569" s="4" t="str">
        <f t="shared" si="2565"/>
        <v>AQ$1560</v>
      </c>
      <c r="AR1569" s="4" t="str">
        <f t="shared" si="2565"/>
        <v>AR$1560</v>
      </c>
      <c r="AS1569" s="4" t="str">
        <f t="shared" si="2565"/>
        <v>AS$1560</v>
      </c>
      <c r="AT1569" s="4" t="str">
        <f t="shared" si="2565"/>
        <v>AT$1560</v>
      </c>
      <c r="AU1569" s="4" t="str">
        <f t="shared" si="2565"/>
        <v>AU$1560</v>
      </c>
      <c r="AV1569" s="4" t="str">
        <f t="shared" si="2565"/>
        <v>AV$1560</v>
      </c>
      <c r="AW1569" s="4" t="str">
        <f t="shared" si="2565"/>
        <v>AW$1560</v>
      </c>
      <c r="AX1569" s="4" t="str">
        <f t="shared" si="2565"/>
        <v>AX$1560</v>
      </c>
      <c r="AY1569" s="4" t="str">
        <f t="shared" ref="AY1569:CD1569" si="2566">ADDRESS(ROW(AY1560),COLUMN(AY1560),2)</f>
        <v>AY$1560</v>
      </c>
      <c r="AZ1569" s="4" t="str">
        <f t="shared" si="2566"/>
        <v>AZ$1560</v>
      </c>
      <c r="BA1569" s="4" t="str">
        <f t="shared" si="2566"/>
        <v>BA$1560</v>
      </c>
      <c r="BB1569" s="4" t="str">
        <f t="shared" si="2566"/>
        <v>BB$1560</v>
      </c>
      <c r="BC1569" s="4" t="str">
        <f t="shared" si="2566"/>
        <v>BC$1560</v>
      </c>
      <c r="BD1569" s="4" t="str">
        <f t="shared" si="2566"/>
        <v>BD$1560</v>
      </c>
      <c r="BE1569" s="4" t="str">
        <f t="shared" si="2566"/>
        <v>BE$1560</v>
      </c>
      <c r="BF1569" s="4" t="str">
        <f t="shared" si="2566"/>
        <v>BF$1560</v>
      </c>
      <c r="BG1569" s="4" t="str">
        <f t="shared" si="2566"/>
        <v>BG$1560</v>
      </c>
      <c r="BH1569" s="4" t="str">
        <f t="shared" si="2566"/>
        <v>BH$1560</v>
      </c>
      <c r="BI1569" s="4" t="str">
        <f t="shared" si="2566"/>
        <v>BI$1560</v>
      </c>
      <c r="BJ1569" s="4" t="str">
        <f t="shared" si="2566"/>
        <v>BJ$1560</v>
      </c>
      <c r="BK1569" s="4" t="str">
        <f t="shared" si="2566"/>
        <v>BK$1560</v>
      </c>
      <c r="BL1569" s="4" t="str">
        <f t="shared" si="2566"/>
        <v>BL$1560</v>
      </c>
      <c r="BM1569" s="4" t="str">
        <f t="shared" si="2566"/>
        <v>BM$1560</v>
      </c>
      <c r="BN1569" s="4" t="str">
        <f t="shared" si="2566"/>
        <v>BN$1560</v>
      </c>
      <c r="BO1569" s="4" t="str">
        <f t="shared" si="2566"/>
        <v>BO$1560</v>
      </c>
      <c r="BP1569" s="4" t="str">
        <f t="shared" si="2566"/>
        <v>BP$1560</v>
      </c>
      <c r="BQ1569" s="4" t="str">
        <f t="shared" si="2566"/>
        <v>BQ$1560</v>
      </c>
      <c r="BR1569" s="4" t="str">
        <f t="shared" si="2566"/>
        <v>BR$1560</v>
      </c>
      <c r="BS1569" s="4" t="str">
        <f t="shared" si="2566"/>
        <v>BS$1560</v>
      </c>
      <c r="BT1569" s="4" t="str">
        <f t="shared" si="2566"/>
        <v>BT$1560</v>
      </c>
      <c r="BU1569" s="4" t="str">
        <f t="shared" si="2566"/>
        <v>BU$1560</v>
      </c>
      <c r="BV1569" s="4" t="str">
        <f t="shared" si="2566"/>
        <v>BV$1560</v>
      </c>
      <c r="BW1569" s="4" t="str">
        <f t="shared" si="2566"/>
        <v>BW$1560</v>
      </c>
      <c r="BX1569" s="4" t="str">
        <f t="shared" si="2566"/>
        <v>BX$1560</v>
      </c>
      <c r="BY1569" s="4" t="str">
        <f t="shared" si="2566"/>
        <v>BY$1560</v>
      </c>
      <c r="BZ1569" s="4" t="str">
        <f t="shared" si="2566"/>
        <v>BZ$1560</v>
      </c>
      <c r="CA1569" s="4" t="str">
        <f t="shared" si="2566"/>
        <v>CA$1560</v>
      </c>
      <c r="CB1569" s="4" t="str">
        <f t="shared" si="2566"/>
        <v>CB$1560</v>
      </c>
      <c r="CC1569" s="4" t="str">
        <f t="shared" si="2566"/>
        <v>CC$1560</v>
      </c>
      <c r="CD1569" s="4" t="str">
        <f t="shared" si="2566"/>
        <v>CD$1560</v>
      </c>
      <c r="CE1569" s="4" t="str">
        <f t="shared" ref="CE1569:CL1569" si="2567">ADDRESS(ROW(CE1560),COLUMN(CE1560),2)</f>
        <v>CE$1560</v>
      </c>
      <c r="CF1569" s="4" t="str">
        <f t="shared" si="2567"/>
        <v>CF$1560</v>
      </c>
      <c r="CG1569" s="4" t="str">
        <f t="shared" si="2567"/>
        <v>CG$1560</v>
      </c>
      <c r="CH1569" s="4" t="str">
        <f t="shared" si="2567"/>
        <v>CH$1560</v>
      </c>
      <c r="CI1569" s="4" t="str">
        <f t="shared" si="2567"/>
        <v>CI$1560</v>
      </c>
      <c r="CJ1569" s="4" t="str">
        <f t="shared" si="2567"/>
        <v>CJ$1560</v>
      </c>
      <c r="CK1569" s="4" t="str">
        <f t="shared" si="2567"/>
        <v>CK$1560</v>
      </c>
      <c r="CL1569" s="4" t="str">
        <f t="shared" si="2567"/>
        <v>CL$1560</v>
      </c>
      <c r="CN1569" s="60"/>
      <c r="CO1569" s="4" t="str">
        <f t="shared" ref="CO1569:DL1569" si="2568">ADDRESS(ROW(CO1560),COLUMN(CO1560),2)</f>
        <v>CO$1560</v>
      </c>
      <c r="CP1569" s="4" t="str">
        <f t="shared" si="2568"/>
        <v>CP$1560</v>
      </c>
      <c r="CQ1569" s="4" t="str">
        <f t="shared" si="2568"/>
        <v>CQ$1560</v>
      </c>
      <c r="CR1569" s="4" t="str">
        <f t="shared" si="2568"/>
        <v>CR$1560</v>
      </c>
      <c r="CS1569" s="4" t="str">
        <f t="shared" si="2568"/>
        <v>CS$1560</v>
      </c>
      <c r="CT1569" s="4" t="str">
        <f t="shared" si="2568"/>
        <v>CT$1560</v>
      </c>
      <c r="CU1569" s="4" t="str">
        <f t="shared" si="2568"/>
        <v>CU$1560</v>
      </c>
      <c r="CV1569" s="4" t="str">
        <f t="shared" si="2568"/>
        <v>CV$1560</v>
      </c>
      <c r="CW1569" s="4" t="str">
        <f t="shared" si="2568"/>
        <v>CW$1560</v>
      </c>
      <c r="CX1569" s="4" t="str">
        <f t="shared" si="2568"/>
        <v>CX$1560</v>
      </c>
      <c r="CY1569" s="4" t="str">
        <f t="shared" si="2568"/>
        <v>CY$1560</v>
      </c>
      <c r="CZ1569" s="4" t="str">
        <f t="shared" si="2568"/>
        <v>CZ$1560</v>
      </c>
      <c r="DA1569" s="4" t="str">
        <f t="shared" si="2568"/>
        <v>DA$1560</v>
      </c>
      <c r="DB1569" s="4" t="str">
        <f t="shared" si="2568"/>
        <v>DB$1560</v>
      </c>
      <c r="DC1569" s="4" t="str">
        <f t="shared" si="2568"/>
        <v>DC$1560</v>
      </c>
      <c r="DD1569" s="4" t="str">
        <f t="shared" si="2568"/>
        <v>DD$1560</v>
      </c>
      <c r="DE1569" s="4" t="str">
        <f t="shared" si="2568"/>
        <v>DE$1560</v>
      </c>
      <c r="DF1569" s="4" t="str">
        <f t="shared" si="2568"/>
        <v>DF$1560</v>
      </c>
      <c r="DG1569" s="4" t="str">
        <f t="shared" si="2568"/>
        <v>DG$1560</v>
      </c>
      <c r="DH1569" s="4" t="str">
        <f t="shared" si="2568"/>
        <v>DH$1560</v>
      </c>
      <c r="DI1569" s="4" t="str">
        <f t="shared" si="2568"/>
        <v>DI$1560</v>
      </c>
      <c r="DJ1569" s="4" t="str">
        <f t="shared" si="2568"/>
        <v>DJ$1560</v>
      </c>
      <c r="DK1569" s="4" t="str">
        <f t="shared" si="2568"/>
        <v>DK$1560</v>
      </c>
      <c r="DL1569" s="4" t="str">
        <f t="shared" si="2568"/>
        <v>DL$1560</v>
      </c>
    </row>
    <row r="1570" spans="1:116" x14ac:dyDescent="0.4">
      <c r="B1570" t="s">
        <v>332</v>
      </c>
      <c r="D1570" t="s">
        <v>532</v>
      </c>
      <c r="E1570" s="8" t="str">
        <f t="shared" si="2552"/>
        <v>1570 FCLTA-F</v>
      </c>
      <c r="G1570" s="136" t="str">
        <f>G1558</f>
        <v>Secondary volume driver</v>
      </c>
      <c r="H1570" s="12"/>
      <c r="I1570" s="60"/>
      <c r="J1570" s="60"/>
      <c r="K1570" s="15"/>
      <c r="L1570" s="15"/>
      <c r="M1570" s="15"/>
      <c r="N1570" s="15"/>
      <c r="O1570" s="15"/>
      <c r="P1570" s="15"/>
      <c r="R1570" s="15"/>
      <c r="S1570" s="179" t="str">
        <f t="shared" ref="S1570:AX1570" si="2569">S1558</f>
        <v>S$19</v>
      </c>
      <c r="T1570" s="179" t="str">
        <f t="shared" si="2569"/>
        <v>T$19</v>
      </c>
      <c r="U1570" s="179" t="str">
        <f t="shared" si="2569"/>
        <v>U$19</v>
      </c>
      <c r="V1570" s="179" t="str">
        <f t="shared" si="2569"/>
        <v>V$19</v>
      </c>
      <c r="W1570" s="179" t="str">
        <f t="shared" si="2569"/>
        <v>W$19</v>
      </c>
      <c r="X1570" s="179" t="str">
        <f t="shared" si="2569"/>
        <v>X$19</v>
      </c>
      <c r="Y1570" s="179" t="str">
        <f t="shared" si="2569"/>
        <v>Y$19</v>
      </c>
      <c r="Z1570" s="179" t="str">
        <f t="shared" si="2569"/>
        <v>Z$19</v>
      </c>
      <c r="AA1570" s="179" t="str">
        <f t="shared" si="2569"/>
        <v>AA$19</v>
      </c>
      <c r="AB1570" s="179" t="str">
        <f t="shared" si="2569"/>
        <v>AB$19</v>
      </c>
      <c r="AC1570" s="179" t="str">
        <f t="shared" si="2569"/>
        <v>AC$19</v>
      </c>
      <c r="AD1570" s="179" t="str">
        <f t="shared" si="2569"/>
        <v>AD$19</v>
      </c>
      <c r="AE1570" s="179" t="str">
        <f t="shared" si="2569"/>
        <v>AE$19</v>
      </c>
      <c r="AF1570" s="179" t="str">
        <f t="shared" si="2569"/>
        <v>AF$19</v>
      </c>
      <c r="AG1570" s="179" t="str">
        <f t="shared" si="2569"/>
        <v>AG$19</v>
      </c>
      <c r="AH1570" s="179" t="str">
        <f t="shared" si="2569"/>
        <v>AH$19</v>
      </c>
      <c r="AI1570" s="179" t="str">
        <f t="shared" si="2569"/>
        <v>AI$19</v>
      </c>
      <c r="AJ1570" s="179" t="str">
        <f t="shared" si="2569"/>
        <v>AJ$19</v>
      </c>
      <c r="AK1570" s="179" t="str">
        <f t="shared" si="2569"/>
        <v>AK$19</v>
      </c>
      <c r="AL1570" s="179" t="str">
        <f t="shared" si="2569"/>
        <v>AL$19</v>
      </c>
      <c r="AM1570" s="179" t="str">
        <f t="shared" si="2569"/>
        <v>AM$19</v>
      </c>
      <c r="AN1570" s="179" t="str">
        <f t="shared" si="2569"/>
        <v>AN$19</v>
      </c>
      <c r="AO1570" s="179" t="str">
        <f t="shared" si="2569"/>
        <v>AO$19</v>
      </c>
      <c r="AP1570" s="179" t="str">
        <f t="shared" si="2569"/>
        <v>AP$19</v>
      </c>
      <c r="AQ1570" s="179" t="str">
        <f t="shared" si="2569"/>
        <v>AQ$19</v>
      </c>
      <c r="AR1570" s="179" t="str">
        <f t="shared" si="2569"/>
        <v>AR$19</v>
      </c>
      <c r="AS1570" s="179" t="str">
        <f t="shared" si="2569"/>
        <v>AS$19</v>
      </c>
      <c r="AT1570" s="179" t="str">
        <f t="shared" si="2569"/>
        <v>AT$19</v>
      </c>
      <c r="AU1570" s="179" t="str">
        <f t="shared" si="2569"/>
        <v>AU$19</v>
      </c>
      <c r="AV1570" s="179" t="str">
        <f t="shared" si="2569"/>
        <v>AV$19</v>
      </c>
      <c r="AW1570" s="179" t="str">
        <f t="shared" si="2569"/>
        <v>AW$19</v>
      </c>
      <c r="AX1570" s="179" t="str">
        <f t="shared" si="2569"/>
        <v>AX$19</v>
      </c>
      <c r="AY1570" s="179" t="str">
        <f t="shared" ref="AY1570:CD1570" si="2570">AY1558</f>
        <v>AY$19</v>
      </c>
      <c r="AZ1570" s="179" t="str">
        <f t="shared" si="2570"/>
        <v>AZ$19</v>
      </c>
      <c r="BA1570" s="179" t="str">
        <f t="shared" si="2570"/>
        <v>BA$19</v>
      </c>
      <c r="BB1570" s="179" t="str">
        <f t="shared" si="2570"/>
        <v>BB$19</v>
      </c>
      <c r="BC1570" s="179" t="str">
        <f t="shared" si="2570"/>
        <v>BC$19</v>
      </c>
      <c r="BD1570" s="179" t="str">
        <f t="shared" si="2570"/>
        <v>BD$19</v>
      </c>
      <c r="BE1570" s="179" t="str">
        <f t="shared" si="2570"/>
        <v>BE$19</v>
      </c>
      <c r="BF1570" s="179" t="str">
        <f t="shared" si="2570"/>
        <v>BF$19</v>
      </c>
      <c r="BG1570" s="179" t="str">
        <f t="shared" si="2570"/>
        <v>BG$19</v>
      </c>
      <c r="BH1570" s="179" t="str">
        <f t="shared" si="2570"/>
        <v>BH$19</v>
      </c>
      <c r="BI1570" s="179" t="str">
        <f t="shared" si="2570"/>
        <v>BI$19</v>
      </c>
      <c r="BJ1570" s="179" t="str">
        <f t="shared" si="2570"/>
        <v>BJ$19</v>
      </c>
      <c r="BK1570" s="179" t="str">
        <f t="shared" si="2570"/>
        <v>BK$19</v>
      </c>
      <c r="BL1570" s="179" t="str">
        <f t="shared" si="2570"/>
        <v>BL$19</v>
      </c>
      <c r="BM1570" s="179" t="str">
        <f t="shared" si="2570"/>
        <v>BM$19</v>
      </c>
      <c r="BN1570" s="179" t="str">
        <f t="shared" si="2570"/>
        <v>BN$19</v>
      </c>
      <c r="BO1570" s="179" t="str">
        <f t="shared" si="2570"/>
        <v>BO$19</v>
      </c>
      <c r="BP1570" s="179" t="str">
        <f t="shared" si="2570"/>
        <v>BP$19</v>
      </c>
      <c r="BQ1570" s="179" t="str">
        <f t="shared" si="2570"/>
        <v>BQ$19</v>
      </c>
      <c r="BR1570" s="179" t="str">
        <f t="shared" si="2570"/>
        <v>BR$19</v>
      </c>
      <c r="BS1570" s="179" t="str">
        <f t="shared" si="2570"/>
        <v>BS$19</v>
      </c>
      <c r="BT1570" s="179" t="str">
        <f t="shared" si="2570"/>
        <v>BT$19</v>
      </c>
      <c r="BU1570" s="179" t="str">
        <f t="shared" si="2570"/>
        <v>BU$19</v>
      </c>
      <c r="BV1570" s="179" t="str">
        <f t="shared" si="2570"/>
        <v>BV$19</v>
      </c>
      <c r="BW1570" s="179" t="str">
        <f t="shared" si="2570"/>
        <v>BW$19</v>
      </c>
      <c r="BX1570" s="179" t="str">
        <f t="shared" si="2570"/>
        <v>BX$19</v>
      </c>
      <c r="BY1570" s="179" t="str">
        <f t="shared" si="2570"/>
        <v>BY$19</v>
      </c>
      <c r="BZ1570" s="179" t="str">
        <f t="shared" si="2570"/>
        <v>BZ$19</v>
      </c>
      <c r="CA1570" s="179" t="str">
        <f t="shared" si="2570"/>
        <v>CA$19</v>
      </c>
      <c r="CB1570" s="179" t="str">
        <f t="shared" si="2570"/>
        <v>CB$19</v>
      </c>
      <c r="CC1570" s="179" t="str">
        <f t="shared" si="2570"/>
        <v>CC$19</v>
      </c>
      <c r="CD1570" s="179" t="str">
        <f t="shared" si="2570"/>
        <v>CD$19</v>
      </c>
      <c r="CE1570" s="179" t="str">
        <f t="shared" ref="CE1570:CL1570" si="2571">CE1558</f>
        <v>CE$19</v>
      </c>
      <c r="CF1570" s="179" t="str">
        <f t="shared" si="2571"/>
        <v>CF$19</v>
      </c>
      <c r="CG1570" s="179" t="str">
        <f t="shared" si="2571"/>
        <v>CG$19</v>
      </c>
      <c r="CH1570" s="179" t="str">
        <f t="shared" si="2571"/>
        <v>CH$19</v>
      </c>
      <c r="CI1570" s="179" t="str">
        <f t="shared" si="2571"/>
        <v>CI$19</v>
      </c>
      <c r="CJ1570" s="179" t="str">
        <f t="shared" si="2571"/>
        <v>CJ$19</v>
      </c>
      <c r="CK1570" s="179" t="str">
        <f t="shared" si="2571"/>
        <v>CK$19</v>
      </c>
      <c r="CL1570" s="179" t="str">
        <f t="shared" si="2571"/>
        <v>CL$19</v>
      </c>
      <c r="CN1570" s="60"/>
      <c r="CO1570" s="179" t="str">
        <f t="shared" ref="CO1570:DL1570" si="2572">CO1558</f>
        <v>CO$19</v>
      </c>
      <c r="CP1570" s="179" t="str">
        <f t="shared" si="2572"/>
        <v>CP$19</v>
      </c>
      <c r="CQ1570" s="179" t="str">
        <f t="shared" si="2572"/>
        <v>CQ$19</v>
      </c>
      <c r="CR1570" s="179" t="str">
        <f t="shared" si="2572"/>
        <v>CR$19</v>
      </c>
      <c r="CS1570" s="179" t="str">
        <f t="shared" si="2572"/>
        <v>CS$19</v>
      </c>
      <c r="CT1570" s="179" t="str">
        <f t="shared" si="2572"/>
        <v>CT$19</v>
      </c>
      <c r="CU1570" s="179" t="str">
        <f t="shared" si="2572"/>
        <v>CU$19</v>
      </c>
      <c r="CV1570" s="179" t="str">
        <f t="shared" si="2572"/>
        <v>CV$19</v>
      </c>
      <c r="CW1570" s="179" t="str">
        <f t="shared" si="2572"/>
        <v>CW$19</v>
      </c>
      <c r="CX1570" s="179" t="str">
        <f t="shared" si="2572"/>
        <v>CX$19</v>
      </c>
      <c r="CY1570" s="179" t="str">
        <f t="shared" si="2572"/>
        <v>CY$19</v>
      </c>
      <c r="CZ1570" s="179" t="str">
        <f t="shared" si="2572"/>
        <v>CZ$19</v>
      </c>
      <c r="DA1570" s="179" t="str">
        <f t="shared" si="2572"/>
        <v>DA$19</v>
      </c>
      <c r="DB1570" s="179" t="str">
        <f t="shared" si="2572"/>
        <v>DB$19</v>
      </c>
      <c r="DC1570" s="179" t="str">
        <f t="shared" si="2572"/>
        <v>DC$19</v>
      </c>
      <c r="DD1570" s="179" t="str">
        <f t="shared" si="2572"/>
        <v>DD$19</v>
      </c>
      <c r="DE1570" s="179" t="str">
        <f t="shared" si="2572"/>
        <v>DE$19</v>
      </c>
      <c r="DF1570" s="179" t="str">
        <f t="shared" si="2572"/>
        <v>DF$19</v>
      </c>
      <c r="DG1570" s="179" t="str">
        <f t="shared" si="2572"/>
        <v>DG$19</v>
      </c>
      <c r="DH1570" s="179" t="str">
        <f t="shared" si="2572"/>
        <v>DH$19</v>
      </c>
      <c r="DI1570" s="179" t="str">
        <f t="shared" si="2572"/>
        <v>DI$19</v>
      </c>
      <c r="DJ1570" s="179" t="str">
        <f t="shared" si="2572"/>
        <v>DJ$19</v>
      </c>
      <c r="DK1570" s="179" t="str">
        <f t="shared" si="2572"/>
        <v>DK$19</v>
      </c>
      <c r="DL1570" s="179" t="str">
        <f t="shared" si="2572"/>
        <v>DL$19</v>
      </c>
    </row>
    <row r="1571" spans="1:116" x14ac:dyDescent="0.4">
      <c r="E1571" s="8"/>
      <c r="G1571" s="136"/>
      <c r="H1571" s="12"/>
      <c r="I1571" s="60"/>
      <c r="J1571" s="60"/>
      <c r="K1571" s="15"/>
      <c r="L1571" s="15"/>
      <c r="M1571" s="15"/>
      <c r="N1571" s="15"/>
      <c r="O1571" s="15"/>
      <c r="P1571" s="15"/>
      <c r="R1571" s="15"/>
      <c r="S1571" s="179"/>
      <c r="T1571" s="179"/>
      <c r="U1571" s="179"/>
      <c r="V1571" s="179"/>
      <c r="W1571" s="179"/>
      <c r="X1571" s="179"/>
      <c r="Y1571" s="179"/>
      <c r="Z1571" s="179"/>
      <c r="AA1571" s="179"/>
      <c r="AB1571" s="179"/>
      <c r="AC1571" s="179"/>
      <c r="AD1571" s="179"/>
      <c r="AE1571" s="179"/>
      <c r="AF1571" s="179"/>
      <c r="AG1571" s="179"/>
      <c r="AH1571" s="179"/>
      <c r="AI1571" s="179"/>
      <c r="AJ1571" s="179"/>
      <c r="AK1571" s="179"/>
      <c r="AL1571" s="179"/>
      <c r="AM1571" s="179"/>
      <c r="AN1571" s="179"/>
      <c r="AO1571" s="179"/>
      <c r="AP1571" s="179"/>
      <c r="AQ1571" s="179"/>
      <c r="AR1571" s="179"/>
      <c r="AS1571" s="179"/>
      <c r="AT1571" s="179"/>
      <c r="AU1571" s="179"/>
      <c r="AV1571" s="179"/>
      <c r="AW1571" s="179"/>
      <c r="AX1571" s="179"/>
      <c r="AY1571" s="179"/>
      <c r="AZ1571" s="179"/>
      <c r="BA1571" s="179"/>
      <c r="BB1571" s="179"/>
      <c r="BC1571" s="179"/>
      <c r="BD1571" s="179"/>
      <c r="BE1571" s="179"/>
      <c r="BF1571" s="179"/>
      <c r="BG1571" s="179"/>
      <c r="BH1571" s="179"/>
      <c r="BI1571" s="179"/>
      <c r="BJ1571" s="179"/>
      <c r="BK1571" s="179"/>
      <c r="BL1571" s="179"/>
      <c r="BM1571" s="179"/>
      <c r="BN1571" s="179"/>
      <c r="BO1571" s="179"/>
      <c r="BP1571" s="179"/>
      <c r="BQ1571" s="179"/>
      <c r="BR1571" s="179"/>
      <c r="BS1571" s="179"/>
      <c r="BT1571" s="179"/>
      <c r="BU1571" s="179"/>
      <c r="BV1571" s="179"/>
      <c r="BW1571" s="179"/>
      <c r="BX1571" s="179"/>
      <c r="BY1571" s="179"/>
      <c r="BZ1571" s="179"/>
      <c r="CA1571" s="179"/>
      <c r="CB1571" s="179"/>
      <c r="CC1571" s="179"/>
      <c r="CD1571" s="179"/>
      <c r="CE1571" s="179"/>
      <c r="CF1571" s="179"/>
      <c r="CG1571" s="179"/>
      <c r="CH1571" s="179"/>
      <c r="CI1571" s="179"/>
      <c r="CJ1571" s="179"/>
      <c r="CK1571" s="179"/>
      <c r="CL1571" s="179"/>
      <c r="CN1571" s="60"/>
      <c r="CO1571" s="179"/>
      <c r="CP1571" s="179"/>
      <c r="CQ1571" s="179"/>
      <c r="CR1571" s="179"/>
      <c r="CS1571" s="179"/>
      <c r="CT1571" s="179"/>
      <c r="CU1571" s="179"/>
      <c r="CV1571" s="179"/>
      <c r="CW1571" s="179"/>
      <c r="CX1571" s="179"/>
      <c r="CY1571" s="179"/>
      <c r="CZ1571" s="179"/>
      <c r="DA1571" s="179"/>
      <c r="DB1571" s="179"/>
      <c r="DC1571" s="179"/>
      <c r="DD1571" s="179"/>
      <c r="DE1571" s="179"/>
      <c r="DF1571" s="179"/>
      <c r="DG1571" s="179"/>
      <c r="DH1571" s="179"/>
      <c r="DI1571" s="179"/>
      <c r="DJ1571" s="179"/>
      <c r="DK1571" s="179"/>
      <c r="DL1571" s="179"/>
    </row>
    <row r="1572" spans="1:116" x14ac:dyDescent="0.4">
      <c r="A1572" s="174"/>
      <c r="E1572" s="8"/>
      <c r="G1572" s="175" t="s">
        <v>490</v>
      </c>
      <c r="H1572" s="174"/>
      <c r="I1572" s="176"/>
      <c r="J1572" s="176"/>
      <c r="K1572" s="197"/>
      <c r="L1572" s="197"/>
      <c r="M1572" s="197"/>
      <c r="N1572" s="197"/>
      <c r="O1572" s="197"/>
      <c r="P1572" s="197"/>
      <c r="R1572" s="198"/>
      <c r="S1572" s="174"/>
      <c r="T1572" s="174"/>
      <c r="U1572" s="174"/>
      <c r="V1572" s="174"/>
      <c r="W1572" s="174"/>
      <c r="X1572" s="174"/>
      <c r="Y1572" s="174"/>
      <c r="Z1572" s="174"/>
      <c r="AA1572" s="174"/>
      <c r="AB1572" s="174"/>
      <c r="AC1572" s="174"/>
      <c r="AD1572" s="174"/>
      <c r="AE1572" s="174"/>
      <c r="AF1572" s="174"/>
      <c r="AG1572" s="174"/>
      <c r="AH1572" s="174"/>
      <c r="AI1572" s="174"/>
      <c r="AJ1572" s="174"/>
      <c r="AK1572" s="174"/>
      <c r="AL1572" s="174"/>
      <c r="AM1572" s="174"/>
      <c r="AN1572" s="174"/>
      <c r="AO1572" s="174"/>
      <c r="AP1572" s="174"/>
      <c r="AQ1572" s="174"/>
      <c r="AR1572" s="174"/>
      <c r="AS1572" s="174"/>
      <c r="AT1572" s="174"/>
      <c r="AU1572" s="174"/>
      <c r="AV1572" s="174"/>
      <c r="AW1572" s="174"/>
      <c r="AX1572" s="174"/>
      <c r="AY1572" s="174"/>
      <c r="AZ1572" s="174"/>
      <c r="BA1572" s="174"/>
      <c r="BB1572" s="174"/>
      <c r="BC1572" s="174"/>
      <c r="BD1572" s="174"/>
      <c r="BE1572" s="174"/>
      <c r="BF1572" s="174"/>
      <c r="BG1572" s="174"/>
      <c r="BH1572" s="174"/>
      <c r="BI1572" s="174"/>
      <c r="BJ1572" s="174"/>
      <c r="BK1572" s="174"/>
      <c r="BL1572" s="174"/>
      <c r="BM1572" s="174"/>
      <c r="BN1572" s="174"/>
      <c r="BO1572" s="174"/>
      <c r="BP1572" s="174"/>
      <c r="BQ1572" s="174"/>
      <c r="BR1572" s="174"/>
      <c r="BS1572" s="174"/>
      <c r="BT1572" s="174"/>
      <c r="BU1572" s="174"/>
      <c r="BV1572" s="174"/>
      <c r="BW1572" s="174"/>
      <c r="BX1572" s="174"/>
      <c r="BY1572" s="174"/>
      <c r="BZ1572" s="174"/>
      <c r="CA1572" s="174"/>
      <c r="CB1572" s="174"/>
      <c r="CC1572" s="174"/>
      <c r="CD1572" s="174"/>
      <c r="CE1572" s="174"/>
      <c r="CF1572" s="174"/>
      <c r="CG1572" s="174"/>
      <c r="CH1572" s="174"/>
      <c r="CI1572" s="174"/>
      <c r="CJ1572" s="174"/>
      <c r="CK1572" s="174"/>
      <c r="CL1572" s="174"/>
      <c r="CN1572" s="176"/>
      <c r="CO1572" s="174"/>
      <c r="CP1572" s="174"/>
      <c r="CQ1572" s="174"/>
      <c r="CR1572" s="174"/>
      <c r="CS1572" s="174"/>
      <c r="CT1572" s="174"/>
      <c r="CU1572" s="174"/>
      <c r="CV1572" s="174"/>
      <c r="CW1572" s="174"/>
      <c r="CX1572" s="174"/>
      <c r="CY1572" s="174"/>
      <c r="CZ1572" s="174"/>
      <c r="DA1572" s="174"/>
      <c r="DB1572" s="174"/>
      <c r="DC1572" s="174"/>
      <c r="DD1572" s="174"/>
      <c r="DE1572" s="174"/>
      <c r="DF1572" s="174"/>
      <c r="DG1572" s="174"/>
      <c r="DH1572" s="174"/>
      <c r="DI1572" s="174"/>
      <c r="DJ1572" s="174"/>
      <c r="DK1572" s="174"/>
      <c r="DL1572" s="174"/>
    </row>
    <row r="1573" spans="1:116" x14ac:dyDescent="0.4">
      <c r="A1573" s="174"/>
      <c r="E1573" s="8"/>
      <c r="G1573" s="175" t="s">
        <v>492</v>
      </c>
      <c r="H1573" s="174"/>
      <c r="I1573" s="176"/>
      <c r="J1573" s="176"/>
      <c r="K1573" s="197"/>
      <c r="L1573" s="197"/>
      <c r="M1573" s="197"/>
      <c r="N1573" s="197"/>
      <c r="O1573" s="197"/>
      <c r="P1573" s="197"/>
      <c r="R1573" s="198"/>
      <c r="S1573" s="174"/>
      <c r="T1573" s="174"/>
      <c r="U1573" s="174"/>
      <c r="V1573" s="174"/>
      <c r="W1573" s="174"/>
      <c r="X1573" s="174"/>
      <c r="Y1573" s="174"/>
      <c r="Z1573" s="174"/>
      <c r="AA1573" s="174"/>
      <c r="AB1573" s="174"/>
      <c r="AC1573" s="174"/>
      <c r="AD1573" s="174"/>
      <c r="AE1573" s="174"/>
      <c r="AF1573" s="174"/>
      <c r="AG1573" s="174"/>
      <c r="AH1573" s="174"/>
      <c r="AI1573" s="174"/>
      <c r="AJ1573" s="174"/>
      <c r="AK1573" s="174"/>
      <c r="AL1573" s="174"/>
      <c r="AM1573" s="174"/>
      <c r="AN1573" s="174"/>
      <c r="AO1573" s="174"/>
      <c r="AP1573" s="174"/>
      <c r="AQ1573" s="174"/>
      <c r="AR1573" s="174"/>
      <c r="AS1573" s="174"/>
      <c r="AT1573" s="174"/>
      <c r="AU1573" s="174"/>
      <c r="AV1573" s="174"/>
      <c r="AW1573" s="174"/>
      <c r="AX1573" s="174"/>
      <c r="AY1573" s="174"/>
      <c r="AZ1573" s="174"/>
      <c r="BA1573" s="174"/>
      <c r="BB1573" s="174"/>
      <c r="BC1573" s="174"/>
      <c r="BD1573" s="174"/>
      <c r="BE1573" s="174"/>
      <c r="BF1573" s="174"/>
      <c r="BG1573" s="174"/>
      <c r="BH1573" s="174"/>
      <c r="BI1573" s="174"/>
      <c r="BJ1573" s="174"/>
      <c r="BK1573" s="174"/>
      <c r="BL1573" s="174"/>
      <c r="BM1573" s="174"/>
      <c r="BN1573" s="174"/>
      <c r="BO1573" s="174"/>
      <c r="BP1573" s="174"/>
      <c r="BQ1573" s="174"/>
      <c r="BR1573" s="174"/>
      <c r="BS1573" s="174"/>
      <c r="BT1573" s="174"/>
      <c r="BU1573" s="174"/>
      <c r="BV1573" s="174"/>
      <c r="BW1573" s="174"/>
      <c r="BX1573" s="174"/>
      <c r="BY1573" s="174"/>
      <c r="BZ1573" s="174"/>
      <c r="CA1573" s="174"/>
      <c r="CB1573" s="174"/>
      <c r="CC1573" s="174"/>
      <c r="CD1573" s="174"/>
      <c r="CE1573" s="174"/>
      <c r="CF1573" s="174"/>
      <c r="CG1573" s="174"/>
      <c r="CH1573" s="174"/>
      <c r="CI1573" s="174"/>
      <c r="CJ1573" s="174"/>
      <c r="CK1573" s="174"/>
      <c r="CL1573" s="174"/>
      <c r="CN1573" s="176"/>
      <c r="CO1573" s="174"/>
      <c r="CP1573" s="174"/>
      <c r="CQ1573" s="174"/>
      <c r="CR1573" s="174"/>
      <c r="CS1573" s="174"/>
      <c r="CT1573" s="174"/>
      <c r="CU1573" s="174"/>
      <c r="CV1573" s="174"/>
      <c r="CW1573" s="174"/>
      <c r="CX1573" s="174"/>
      <c r="CY1573" s="174"/>
      <c r="CZ1573" s="174"/>
      <c r="DA1573" s="174"/>
      <c r="DB1573" s="174"/>
      <c r="DC1573" s="174"/>
      <c r="DD1573" s="174"/>
      <c r="DE1573" s="174"/>
      <c r="DF1573" s="174"/>
      <c r="DG1573" s="174"/>
      <c r="DH1573" s="174"/>
      <c r="DI1573" s="174"/>
      <c r="DJ1573" s="174"/>
      <c r="DK1573" s="174"/>
      <c r="DL1573" s="174"/>
    </row>
    <row r="1574" spans="1:116" x14ac:dyDescent="0.4">
      <c r="A1574" s="174"/>
      <c r="E1574" s="8"/>
      <c r="G1574" s="175" t="s">
        <v>461</v>
      </c>
      <c r="H1574" s="174"/>
      <c r="I1574" s="176"/>
      <c r="J1574" s="176"/>
      <c r="K1574" s="197"/>
      <c r="L1574" s="197"/>
      <c r="M1574" s="197"/>
      <c r="N1574" s="197"/>
      <c r="O1574" s="197"/>
      <c r="P1574" s="197"/>
      <c r="R1574" s="198"/>
      <c r="S1574" s="199" t="str">
        <f t="shared" ref="S1574:CD1574" si="2573">S$20</f>
        <v>S$16</v>
      </c>
      <c r="T1574" s="199" t="str">
        <f t="shared" si="2573"/>
        <v>T$16</v>
      </c>
      <c r="U1574" s="199" t="str">
        <f t="shared" si="2573"/>
        <v>U$16</v>
      </c>
      <c r="V1574" s="199" t="str">
        <f t="shared" si="2573"/>
        <v>V$16</v>
      </c>
      <c r="W1574" s="199" t="str">
        <f t="shared" si="2573"/>
        <v>W$16</v>
      </c>
      <c r="X1574" s="199" t="str">
        <f t="shared" si="2573"/>
        <v>X$16</v>
      </c>
      <c r="Y1574" s="199" t="str">
        <f t="shared" si="2573"/>
        <v>Y$16</v>
      </c>
      <c r="Z1574" s="199" t="str">
        <f t="shared" si="2573"/>
        <v>Z$16</v>
      </c>
      <c r="AA1574" s="199" t="str">
        <f t="shared" si="2573"/>
        <v>AA$16</v>
      </c>
      <c r="AB1574" s="199" t="str">
        <f t="shared" si="2573"/>
        <v>AB$16</v>
      </c>
      <c r="AC1574" s="199" t="str">
        <f t="shared" si="2573"/>
        <v>AC$16</v>
      </c>
      <c r="AD1574" s="199" t="str">
        <f t="shared" si="2573"/>
        <v>AD$16</v>
      </c>
      <c r="AE1574" s="199" t="str">
        <f t="shared" si="2573"/>
        <v>AE$16</v>
      </c>
      <c r="AF1574" s="199" t="str">
        <f t="shared" si="2573"/>
        <v>AF$16</v>
      </c>
      <c r="AG1574" s="199" t="str">
        <f t="shared" si="2573"/>
        <v>AG$16</v>
      </c>
      <c r="AH1574" s="199" t="str">
        <f t="shared" si="2573"/>
        <v>AH$16</v>
      </c>
      <c r="AI1574" s="199" t="str">
        <f t="shared" si="2573"/>
        <v>AI$16</v>
      </c>
      <c r="AJ1574" s="199" t="str">
        <f t="shared" si="2573"/>
        <v>AJ$16</v>
      </c>
      <c r="AK1574" s="199" t="str">
        <f t="shared" si="2573"/>
        <v>AK$16</v>
      </c>
      <c r="AL1574" s="199" t="str">
        <f t="shared" si="2573"/>
        <v>AL$16</v>
      </c>
      <c r="AM1574" s="199" t="str">
        <f t="shared" si="2573"/>
        <v>AM$16</v>
      </c>
      <c r="AN1574" s="199" t="str">
        <f t="shared" si="2573"/>
        <v>AN$16</v>
      </c>
      <c r="AO1574" s="199" t="str">
        <f t="shared" si="2573"/>
        <v>AO$16</v>
      </c>
      <c r="AP1574" s="199" t="str">
        <f t="shared" si="2573"/>
        <v>AP$16</v>
      </c>
      <c r="AQ1574" s="199" t="str">
        <f t="shared" si="2573"/>
        <v>AQ$16</v>
      </c>
      <c r="AR1574" s="199" t="str">
        <f t="shared" si="2573"/>
        <v>AR$16</v>
      </c>
      <c r="AS1574" s="199" t="str">
        <f t="shared" si="2573"/>
        <v>AS$16</v>
      </c>
      <c r="AT1574" s="199" t="str">
        <f t="shared" si="2573"/>
        <v>AT$16</v>
      </c>
      <c r="AU1574" s="199" t="str">
        <f t="shared" si="2573"/>
        <v>AU$16</v>
      </c>
      <c r="AV1574" s="199" t="str">
        <f t="shared" si="2573"/>
        <v>AV$16</v>
      </c>
      <c r="AW1574" s="199" t="str">
        <f t="shared" si="2573"/>
        <v>AW$16</v>
      </c>
      <c r="AX1574" s="199" t="str">
        <f t="shared" si="2573"/>
        <v>AX$16</v>
      </c>
      <c r="AY1574" s="199" t="str">
        <f t="shared" si="2573"/>
        <v>AY$16</v>
      </c>
      <c r="AZ1574" s="199" t="str">
        <f t="shared" si="2573"/>
        <v>AZ$16</v>
      </c>
      <c r="BA1574" s="199" t="str">
        <f t="shared" si="2573"/>
        <v>BA$16</v>
      </c>
      <c r="BB1574" s="199" t="str">
        <f t="shared" si="2573"/>
        <v>BB$16</v>
      </c>
      <c r="BC1574" s="199" t="str">
        <f t="shared" si="2573"/>
        <v>BC$16</v>
      </c>
      <c r="BD1574" s="199" t="str">
        <f t="shared" si="2573"/>
        <v>BD$16</v>
      </c>
      <c r="BE1574" s="199" t="str">
        <f t="shared" si="2573"/>
        <v>BE$16</v>
      </c>
      <c r="BF1574" s="199" t="str">
        <f t="shared" si="2573"/>
        <v>BF$16</v>
      </c>
      <c r="BG1574" s="199" t="str">
        <f t="shared" si="2573"/>
        <v>BG$16</v>
      </c>
      <c r="BH1574" s="199" t="str">
        <f t="shared" si="2573"/>
        <v>BH$16</v>
      </c>
      <c r="BI1574" s="199" t="str">
        <f t="shared" si="2573"/>
        <v>BI$16</v>
      </c>
      <c r="BJ1574" s="199" t="str">
        <f t="shared" si="2573"/>
        <v>BJ$16</v>
      </c>
      <c r="BK1574" s="199" t="str">
        <f t="shared" si="2573"/>
        <v>BK$16</v>
      </c>
      <c r="BL1574" s="199" t="str">
        <f t="shared" si="2573"/>
        <v>BL$16</v>
      </c>
      <c r="BM1574" s="199" t="str">
        <f t="shared" si="2573"/>
        <v>BM$16</v>
      </c>
      <c r="BN1574" s="199" t="str">
        <f t="shared" si="2573"/>
        <v>BN$16</v>
      </c>
      <c r="BO1574" s="199" t="str">
        <f t="shared" si="2573"/>
        <v>BO$16</v>
      </c>
      <c r="BP1574" s="199" t="str">
        <f t="shared" si="2573"/>
        <v>BP$16</v>
      </c>
      <c r="BQ1574" s="199" t="str">
        <f t="shared" si="2573"/>
        <v>BQ$16</v>
      </c>
      <c r="BR1574" s="199" t="str">
        <f t="shared" si="2573"/>
        <v>BR$16</v>
      </c>
      <c r="BS1574" s="199" t="str">
        <f t="shared" si="2573"/>
        <v>BS$16</v>
      </c>
      <c r="BT1574" s="199" t="str">
        <f t="shared" si="2573"/>
        <v>BT$16</v>
      </c>
      <c r="BU1574" s="199" t="str">
        <f t="shared" si="2573"/>
        <v>BU$16</v>
      </c>
      <c r="BV1574" s="199" t="str">
        <f t="shared" si="2573"/>
        <v>BV$16</v>
      </c>
      <c r="BW1574" s="199" t="str">
        <f t="shared" si="2573"/>
        <v>BW$16</v>
      </c>
      <c r="BX1574" s="199" t="str">
        <f t="shared" si="2573"/>
        <v>BX$16</v>
      </c>
      <c r="BY1574" s="199" t="str">
        <f t="shared" si="2573"/>
        <v>BY$16</v>
      </c>
      <c r="BZ1574" s="199" t="str">
        <f t="shared" si="2573"/>
        <v>BZ$16</v>
      </c>
      <c r="CA1574" s="199" t="str">
        <f t="shared" si="2573"/>
        <v>CA$16</v>
      </c>
      <c r="CB1574" s="199" t="str">
        <f t="shared" si="2573"/>
        <v>CB$16</v>
      </c>
      <c r="CC1574" s="199" t="str">
        <f t="shared" si="2573"/>
        <v>CC$16</v>
      </c>
      <c r="CD1574" s="199" t="str">
        <f t="shared" si="2573"/>
        <v>CD$16</v>
      </c>
      <c r="CE1574" s="199" t="str">
        <f t="shared" ref="CE1574:CL1574" si="2574">CE$20</f>
        <v>CE$16</v>
      </c>
      <c r="CF1574" s="199" t="str">
        <f t="shared" si="2574"/>
        <v>CF$16</v>
      </c>
      <c r="CG1574" s="199" t="str">
        <f t="shared" si="2574"/>
        <v>CG$16</v>
      </c>
      <c r="CH1574" s="199" t="str">
        <f t="shared" si="2574"/>
        <v>CH$16</v>
      </c>
      <c r="CI1574" s="199" t="str">
        <f t="shared" si="2574"/>
        <v>CI$16</v>
      </c>
      <c r="CJ1574" s="199" t="str">
        <f t="shared" si="2574"/>
        <v>CJ$16</v>
      </c>
      <c r="CK1574" s="199" t="str">
        <f t="shared" si="2574"/>
        <v>CK$16</v>
      </c>
      <c r="CL1574" s="199" t="str">
        <f t="shared" si="2574"/>
        <v>CL$16</v>
      </c>
      <c r="CN1574" s="176"/>
      <c r="CO1574" s="199" t="str">
        <f t="shared" ref="CO1574:DL1574" si="2575">CO$20</f>
        <v>CO$16</v>
      </c>
      <c r="CP1574" s="199" t="str">
        <f t="shared" si="2575"/>
        <v>CP$16</v>
      </c>
      <c r="CQ1574" s="199" t="str">
        <f t="shared" si="2575"/>
        <v>CQ$16</v>
      </c>
      <c r="CR1574" s="199" t="str">
        <f t="shared" si="2575"/>
        <v>CR$16</v>
      </c>
      <c r="CS1574" s="199" t="str">
        <f t="shared" si="2575"/>
        <v>CS$16</v>
      </c>
      <c r="CT1574" s="199" t="str">
        <f t="shared" si="2575"/>
        <v>CT$16</v>
      </c>
      <c r="CU1574" s="199" t="str">
        <f t="shared" si="2575"/>
        <v>CU$16</v>
      </c>
      <c r="CV1574" s="199" t="str">
        <f t="shared" si="2575"/>
        <v>CV$16</v>
      </c>
      <c r="CW1574" s="199" t="str">
        <f t="shared" si="2575"/>
        <v>CW$16</v>
      </c>
      <c r="CX1574" s="199" t="str">
        <f t="shared" si="2575"/>
        <v>CX$16</v>
      </c>
      <c r="CY1574" s="199" t="str">
        <f t="shared" si="2575"/>
        <v>CY$16</v>
      </c>
      <c r="CZ1574" s="199" t="str">
        <f t="shared" si="2575"/>
        <v>CZ$16</v>
      </c>
      <c r="DA1574" s="199" t="str">
        <f t="shared" si="2575"/>
        <v>DA$16</v>
      </c>
      <c r="DB1574" s="199" t="str">
        <f t="shared" si="2575"/>
        <v>DB$16</v>
      </c>
      <c r="DC1574" s="199" t="str">
        <f t="shared" si="2575"/>
        <v>DC$16</v>
      </c>
      <c r="DD1574" s="199" t="str">
        <f t="shared" si="2575"/>
        <v>DD$16</v>
      </c>
      <c r="DE1574" s="199" t="str">
        <f t="shared" si="2575"/>
        <v>DE$16</v>
      </c>
      <c r="DF1574" s="199" t="str">
        <f t="shared" si="2575"/>
        <v>DF$16</v>
      </c>
      <c r="DG1574" s="199" t="str">
        <f t="shared" si="2575"/>
        <v>DG$16</v>
      </c>
      <c r="DH1574" s="199" t="str">
        <f t="shared" si="2575"/>
        <v>DH$16</v>
      </c>
      <c r="DI1574" s="199" t="str">
        <f t="shared" si="2575"/>
        <v>DI$16</v>
      </c>
      <c r="DJ1574" s="199" t="str">
        <f t="shared" si="2575"/>
        <v>DJ$16</v>
      </c>
      <c r="DK1574" s="199" t="str">
        <f t="shared" si="2575"/>
        <v>DK$16</v>
      </c>
      <c r="DL1574" s="199" t="str">
        <f t="shared" si="2575"/>
        <v>DL$16</v>
      </c>
    </row>
    <row r="1575" spans="1:116" x14ac:dyDescent="0.4">
      <c r="A1575" s="174"/>
      <c r="E1575" s="8"/>
      <c r="G1575" s="175" t="s">
        <v>462</v>
      </c>
      <c r="H1575" s="200"/>
      <c r="I1575" s="201"/>
      <c r="J1575" s="201"/>
      <c r="K1575" s="202"/>
      <c r="L1575" s="202"/>
      <c r="M1575" s="202"/>
      <c r="N1575" s="202"/>
      <c r="O1575" s="202"/>
      <c r="P1575" s="202"/>
      <c r="R1575" s="202"/>
      <c r="S1575" s="199" t="str">
        <f t="shared" ref="S1575:CD1575" si="2576">S$21</f>
        <v>S$17</v>
      </c>
      <c r="T1575" s="199" t="str">
        <f t="shared" si="2576"/>
        <v>T$17</v>
      </c>
      <c r="U1575" s="199" t="str">
        <f t="shared" si="2576"/>
        <v>U$17</v>
      </c>
      <c r="V1575" s="199" t="str">
        <f t="shared" si="2576"/>
        <v>V$17</v>
      </c>
      <c r="W1575" s="199" t="str">
        <f t="shared" si="2576"/>
        <v>W$17</v>
      </c>
      <c r="X1575" s="199" t="str">
        <f t="shared" si="2576"/>
        <v>X$17</v>
      </c>
      <c r="Y1575" s="199" t="str">
        <f t="shared" si="2576"/>
        <v>Y$17</v>
      </c>
      <c r="Z1575" s="199" t="str">
        <f t="shared" si="2576"/>
        <v>Z$17</v>
      </c>
      <c r="AA1575" s="199" t="str">
        <f t="shared" si="2576"/>
        <v>AA$17</v>
      </c>
      <c r="AB1575" s="199" t="str">
        <f t="shared" si="2576"/>
        <v>AB$17</v>
      </c>
      <c r="AC1575" s="199" t="str">
        <f t="shared" si="2576"/>
        <v>AC$17</v>
      </c>
      <c r="AD1575" s="199" t="str">
        <f t="shared" si="2576"/>
        <v>AD$17</v>
      </c>
      <c r="AE1575" s="199" t="str">
        <f t="shared" si="2576"/>
        <v>AE$17</v>
      </c>
      <c r="AF1575" s="199" t="str">
        <f t="shared" si="2576"/>
        <v>AF$17</v>
      </c>
      <c r="AG1575" s="199" t="str">
        <f t="shared" si="2576"/>
        <v>AG$17</v>
      </c>
      <c r="AH1575" s="199" t="str">
        <f t="shared" si="2576"/>
        <v>AH$17</v>
      </c>
      <c r="AI1575" s="199" t="str">
        <f t="shared" si="2576"/>
        <v>AI$17</v>
      </c>
      <c r="AJ1575" s="199" t="str">
        <f t="shared" si="2576"/>
        <v>AJ$17</v>
      </c>
      <c r="AK1575" s="199" t="str">
        <f t="shared" si="2576"/>
        <v>AK$17</v>
      </c>
      <c r="AL1575" s="199" t="str">
        <f t="shared" si="2576"/>
        <v>AL$17</v>
      </c>
      <c r="AM1575" s="199" t="str">
        <f t="shared" si="2576"/>
        <v>AM$17</v>
      </c>
      <c r="AN1575" s="199" t="str">
        <f t="shared" si="2576"/>
        <v>AN$17</v>
      </c>
      <c r="AO1575" s="199" t="str">
        <f t="shared" si="2576"/>
        <v>AO$17</v>
      </c>
      <c r="AP1575" s="199" t="str">
        <f t="shared" si="2576"/>
        <v>AP$17</v>
      </c>
      <c r="AQ1575" s="199" t="str">
        <f t="shared" si="2576"/>
        <v>AQ$17</v>
      </c>
      <c r="AR1575" s="199" t="str">
        <f t="shared" si="2576"/>
        <v>AR$17</v>
      </c>
      <c r="AS1575" s="199" t="str">
        <f t="shared" si="2576"/>
        <v>AS$17</v>
      </c>
      <c r="AT1575" s="199" t="str">
        <f t="shared" si="2576"/>
        <v>AT$17</v>
      </c>
      <c r="AU1575" s="199" t="str">
        <f t="shared" si="2576"/>
        <v>AU$17</v>
      </c>
      <c r="AV1575" s="199" t="str">
        <f t="shared" si="2576"/>
        <v>AV$17</v>
      </c>
      <c r="AW1575" s="199" t="str">
        <f t="shared" si="2576"/>
        <v>AW$17</v>
      </c>
      <c r="AX1575" s="199" t="str">
        <f t="shared" si="2576"/>
        <v>AX$17</v>
      </c>
      <c r="AY1575" s="199" t="str">
        <f t="shared" si="2576"/>
        <v>AY$17</v>
      </c>
      <c r="AZ1575" s="199" t="str">
        <f t="shared" si="2576"/>
        <v>AZ$17</v>
      </c>
      <c r="BA1575" s="199" t="str">
        <f t="shared" si="2576"/>
        <v>BA$17</v>
      </c>
      <c r="BB1575" s="199" t="str">
        <f t="shared" si="2576"/>
        <v>BB$17</v>
      </c>
      <c r="BC1575" s="199" t="str">
        <f t="shared" si="2576"/>
        <v>BC$17</v>
      </c>
      <c r="BD1575" s="199" t="str">
        <f t="shared" si="2576"/>
        <v>BD$17</v>
      </c>
      <c r="BE1575" s="199" t="str">
        <f t="shared" si="2576"/>
        <v>BE$17</v>
      </c>
      <c r="BF1575" s="199" t="str">
        <f t="shared" si="2576"/>
        <v>BF$17</v>
      </c>
      <c r="BG1575" s="199" t="str">
        <f t="shared" si="2576"/>
        <v>BG$17</v>
      </c>
      <c r="BH1575" s="199" t="str">
        <f t="shared" si="2576"/>
        <v>BH$17</v>
      </c>
      <c r="BI1575" s="199" t="str">
        <f t="shared" si="2576"/>
        <v>BI$17</v>
      </c>
      <c r="BJ1575" s="199" t="str">
        <f t="shared" si="2576"/>
        <v>BJ$17</v>
      </c>
      <c r="BK1575" s="199" t="str">
        <f t="shared" si="2576"/>
        <v>BK$17</v>
      </c>
      <c r="BL1575" s="199" t="str">
        <f t="shared" si="2576"/>
        <v>BL$17</v>
      </c>
      <c r="BM1575" s="199" t="str">
        <f t="shared" si="2576"/>
        <v>BM$17</v>
      </c>
      <c r="BN1575" s="199" t="str">
        <f t="shared" si="2576"/>
        <v>BN$17</v>
      </c>
      <c r="BO1575" s="199" t="str">
        <f t="shared" si="2576"/>
        <v>BO$17</v>
      </c>
      <c r="BP1575" s="199" t="str">
        <f t="shared" si="2576"/>
        <v>BP$17</v>
      </c>
      <c r="BQ1575" s="199" t="str">
        <f t="shared" si="2576"/>
        <v>BQ$17</v>
      </c>
      <c r="BR1575" s="199" t="str">
        <f t="shared" si="2576"/>
        <v>BR$17</v>
      </c>
      <c r="BS1575" s="199" t="str">
        <f t="shared" si="2576"/>
        <v>BS$17</v>
      </c>
      <c r="BT1575" s="199" t="str">
        <f t="shared" si="2576"/>
        <v>BT$17</v>
      </c>
      <c r="BU1575" s="199" t="str">
        <f t="shared" si="2576"/>
        <v>BU$17</v>
      </c>
      <c r="BV1575" s="199" t="str">
        <f t="shared" si="2576"/>
        <v>BV$17</v>
      </c>
      <c r="BW1575" s="199" t="str">
        <f t="shared" si="2576"/>
        <v>BW$17</v>
      </c>
      <c r="BX1575" s="199" t="str">
        <f t="shared" si="2576"/>
        <v>BX$17</v>
      </c>
      <c r="BY1575" s="199" t="str">
        <f t="shared" si="2576"/>
        <v>BY$17</v>
      </c>
      <c r="BZ1575" s="199" t="str">
        <f t="shared" si="2576"/>
        <v>BZ$17</v>
      </c>
      <c r="CA1575" s="199" t="str">
        <f t="shared" si="2576"/>
        <v>CA$17</v>
      </c>
      <c r="CB1575" s="199" t="str">
        <f t="shared" si="2576"/>
        <v>CB$17</v>
      </c>
      <c r="CC1575" s="199" t="str">
        <f t="shared" si="2576"/>
        <v>CC$17</v>
      </c>
      <c r="CD1575" s="199" t="str">
        <f t="shared" si="2576"/>
        <v>CD$17</v>
      </c>
      <c r="CE1575" s="199" t="str">
        <f t="shared" ref="CE1575:CL1575" si="2577">CE$21</f>
        <v>CE$17</v>
      </c>
      <c r="CF1575" s="199" t="str">
        <f t="shared" si="2577"/>
        <v>CF$17</v>
      </c>
      <c r="CG1575" s="199" t="str">
        <f t="shared" si="2577"/>
        <v>CG$17</v>
      </c>
      <c r="CH1575" s="199" t="str">
        <f t="shared" si="2577"/>
        <v>CH$17</v>
      </c>
      <c r="CI1575" s="199" t="str">
        <f t="shared" si="2577"/>
        <v>CI$17</v>
      </c>
      <c r="CJ1575" s="199" t="str">
        <f t="shared" si="2577"/>
        <v>CJ$17</v>
      </c>
      <c r="CK1575" s="199" t="str">
        <f t="shared" si="2577"/>
        <v>CK$17</v>
      </c>
      <c r="CL1575" s="199" t="str">
        <f t="shared" si="2577"/>
        <v>CL$17</v>
      </c>
      <c r="CN1575" s="201"/>
      <c r="CO1575" s="199" t="str">
        <f t="shared" ref="CO1575:DL1575" si="2578">CO$21</f>
        <v>CO$17</v>
      </c>
      <c r="CP1575" s="199" t="str">
        <f t="shared" si="2578"/>
        <v>CP$17</v>
      </c>
      <c r="CQ1575" s="199" t="str">
        <f t="shared" si="2578"/>
        <v>CQ$17</v>
      </c>
      <c r="CR1575" s="199" t="str">
        <f t="shared" si="2578"/>
        <v>CR$17</v>
      </c>
      <c r="CS1575" s="199" t="str">
        <f t="shared" si="2578"/>
        <v>CS$17</v>
      </c>
      <c r="CT1575" s="199" t="str">
        <f t="shared" si="2578"/>
        <v>CT$17</v>
      </c>
      <c r="CU1575" s="199" t="str">
        <f t="shared" si="2578"/>
        <v>CU$17</v>
      </c>
      <c r="CV1575" s="199" t="str">
        <f t="shared" si="2578"/>
        <v>CV$17</v>
      </c>
      <c r="CW1575" s="199" t="str">
        <f t="shared" si="2578"/>
        <v>CW$17</v>
      </c>
      <c r="CX1575" s="199" t="str">
        <f t="shared" si="2578"/>
        <v>CX$17</v>
      </c>
      <c r="CY1575" s="199" t="str">
        <f t="shared" si="2578"/>
        <v>CY$17</v>
      </c>
      <c r="CZ1575" s="199" t="str">
        <f t="shared" si="2578"/>
        <v>CZ$17</v>
      </c>
      <c r="DA1575" s="199" t="str">
        <f t="shared" si="2578"/>
        <v>DA$17</v>
      </c>
      <c r="DB1575" s="199" t="str">
        <f t="shared" si="2578"/>
        <v>DB$17</v>
      </c>
      <c r="DC1575" s="199" t="str">
        <f t="shared" si="2578"/>
        <v>DC$17</v>
      </c>
      <c r="DD1575" s="199" t="str">
        <f t="shared" si="2578"/>
        <v>DD$17</v>
      </c>
      <c r="DE1575" s="199" t="str">
        <f t="shared" si="2578"/>
        <v>DE$17</v>
      </c>
      <c r="DF1575" s="199" t="str">
        <f t="shared" si="2578"/>
        <v>DF$17</v>
      </c>
      <c r="DG1575" s="199" t="str">
        <f t="shared" si="2578"/>
        <v>DG$17</v>
      </c>
      <c r="DH1575" s="199" t="str">
        <f t="shared" si="2578"/>
        <v>DH$17</v>
      </c>
      <c r="DI1575" s="199" t="str">
        <f t="shared" si="2578"/>
        <v>DI$17</v>
      </c>
      <c r="DJ1575" s="199" t="str">
        <f t="shared" si="2578"/>
        <v>DJ$17</v>
      </c>
      <c r="DK1575" s="199" t="str">
        <f t="shared" si="2578"/>
        <v>DK$17</v>
      </c>
      <c r="DL1575" s="199" t="str">
        <f t="shared" si="2578"/>
        <v>DL$17</v>
      </c>
    </row>
    <row r="1576" spans="1:116" x14ac:dyDescent="0.4">
      <c r="A1576" s="174"/>
      <c r="E1576" s="8"/>
      <c r="G1576" s="175" t="s">
        <v>491</v>
      </c>
      <c r="H1576" s="200"/>
      <c r="I1576" s="201"/>
      <c r="J1576" s="201"/>
      <c r="K1576" s="202"/>
      <c r="L1576" s="202"/>
      <c r="M1576" s="202"/>
      <c r="N1576" s="202"/>
      <c r="O1576" s="202"/>
      <c r="P1576" s="202"/>
      <c r="R1576" s="202"/>
      <c r="S1576" s="190"/>
      <c r="T1576" s="190"/>
      <c r="U1576" s="190"/>
      <c r="V1576" s="190"/>
      <c r="W1576" s="190"/>
      <c r="X1576" s="190"/>
      <c r="Y1576" s="190"/>
      <c r="Z1576" s="190"/>
      <c r="AA1576" s="190"/>
      <c r="AB1576" s="190"/>
      <c r="AC1576" s="190"/>
      <c r="AD1576" s="190"/>
      <c r="AE1576" s="190"/>
      <c r="AF1576" s="190"/>
      <c r="AG1576" s="190"/>
      <c r="AH1576" s="190"/>
      <c r="AI1576" s="190"/>
      <c r="AJ1576" s="190"/>
      <c r="AK1576" s="190"/>
      <c r="AL1576" s="190"/>
      <c r="AM1576" s="190"/>
      <c r="AN1576" s="190"/>
      <c r="AO1576" s="190"/>
      <c r="AP1576" s="190"/>
      <c r="AQ1576" s="190"/>
      <c r="AR1576" s="190"/>
      <c r="AS1576" s="190"/>
      <c r="AT1576" s="190"/>
      <c r="AU1576" s="190"/>
      <c r="AV1576" s="190"/>
      <c r="AW1576" s="190"/>
      <c r="AX1576" s="190"/>
      <c r="AY1576" s="190"/>
      <c r="AZ1576" s="190"/>
      <c r="BA1576" s="190"/>
      <c r="BB1576" s="190"/>
      <c r="BC1576" s="190"/>
      <c r="BD1576" s="190"/>
      <c r="BE1576" s="190"/>
      <c r="BF1576" s="190"/>
      <c r="BG1576" s="190"/>
      <c r="BH1576" s="190"/>
      <c r="BI1576" s="190"/>
      <c r="BJ1576" s="190"/>
      <c r="BK1576" s="190"/>
      <c r="BL1576" s="190"/>
      <c r="BM1576" s="190"/>
      <c r="BN1576" s="190"/>
      <c r="BO1576" s="190"/>
      <c r="BP1576" s="190"/>
      <c r="BQ1576" s="190"/>
      <c r="BR1576" s="190"/>
      <c r="BS1576" s="190"/>
      <c r="BT1576" s="190"/>
      <c r="BU1576" s="190"/>
      <c r="BV1576" s="190"/>
      <c r="BW1576" s="190"/>
      <c r="BX1576" s="190"/>
      <c r="BY1576" s="190"/>
      <c r="BZ1576" s="190"/>
      <c r="CA1576" s="190"/>
      <c r="CB1576" s="190"/>
      <c r="CC1576" s="190"/>
      <c r="CD1576" s="190"/>
      <c r="CE1576" s="190"/>
      <c r="CF1576" s="190"/>
      <c r="CG1576" s="190"/>
      <c r="CH1576" s="190"/>
      <c r="CI1576" s="190"/>
      <c r="CJ1576" s="190"/>
      <c r="CK1576" s="190"/>
      <c r="CL1576" s="190"/>
      <c r="CN1576" s="201"/>
      <c r="CO1576" s="190"/>
      <c r="CP1576" s="190"/>
      <c r="CQ1576" s="190"/>
      <c r="CR1576" s="190"/>
      <c r="CS1576" s="190"/>
      <c r="CT1576" s="190"/>
      <c r="CU1576" s="190"/>
      <c r="CV1576" s="190"/>
      <c r="CW1576" s="190"/>
      <c r="CX1576" s="190"/>
      <c r="CY1576" s="190"/>
      <c r="CZ1576" s="190"/>
      <c r="DA1576" s="190"/>
      <c r="DB1576" s="190"/>
      <c r="DC1576" s="190"/>
      <c r="DD1576" s="190"/>
      <c r="DE1576" s="190"/>
      <c r="DF1576" s="190"/>
      <c r="DG1576" s="190"/>
      <c r="DH1576" s="190"/>
      <c r="DI1576" s="190"/>
      <c r="DJ1576" s="190"/>
      <c r="DK1576" s="190"/>
      <c r="DL1576" s="190"/>
    </row>
    <row r="1577" spans="1:116" x14ac:dyDescent="0.4">
      <c r="A1577" s="174"/>
      <c r="E1577" s="8"/>
      <c r="G1577" s="175" t="s">
        <v>505</v>
      </c>
      <c r="H1577" s="200"/>
      <c r="I1577" s="201"/>
      <c r="J1577" s="201"/>
      <c r="K1577" s="202"/>
      <c r="L1577" s="202"/>
      <c r="M1577" s="202"/>
      <c r="N1577" s="202"/>
      <c r="O1577" s="202"/>
      <c r="P1577" s="202"/>
      <c r="R1577" s="202"/>
      <c r="S1577" s="190"/>
      <c r="T1577" s="190"/>
      <c r="U1577" s="190"/>
      <c r="V1577" s="190"/>
      <c r="W1577" s="190"/>
      <c r="X1577" s="190"/>
      <c r="Y1577" s="190"/>
      <c r="Z1577" s="190"/>
      <c r="AA1577" s="190"/>
      <c r="AB1577" s="190"/>
      <c r="AC1577" s="190"/>
      <c r="AD1577" s="190"/>
      <c r="AE1577" s="190"/>
      <c r="AF1577" s="190"/>
      <c r="AG1577" s="190"/>
      <c r="AH1577" s="190"/>
      <c r="AI1577" s="190"/>
      <c r="AJ1577" s="190"/>
      <c r="AK1577" s="190"/>
      <c r="AL1577" s="190"/>
      <c r="AM1577" s="190"/>
      <c r="AN1577" s="190"/>
      <c r="AO1577" s="190"/>
      <c r="AP1577" s="190"/>
      <c r="AQ1577" s="190"/>
      <c r="AR1577" s="190"/>
      <c r="AS1577" s="190"/>
      <c r="AT1577" s="190"/>
      <c r="AU1577" s="190"/>
      <c r="AV1577" s="190"/>
      <c r="AW1577" s="190"/>
      <c r="AX1577" s="190"/>
      <c r="AY1577" s="190"/>
      <c r="AZ1577" s="190"/>
      <c r="BA1577" s="190"/>
      <c r="BB1577" s="190"/>
      <c r="BC1577" s="190"/>
      <c r="BD1577" s="190"/>
      <c r="BE1577" s="190"/>
      <c r="BF1577" s="190"/>
      <c r="BG1577" s="190"/>
      <c r="BH1577" s="190"/>
      <c r="BI1577" s="190"/>
      <c r="BJ1577" s="190"/>
      <c r="BK1577" s="190"/>
      <c r="BL1577" s="190"/>
      <c r="BM1577" s="190"/>
      <c r="BN1577" s="190"/>
      <c r="BO1577" s="190"/>
      <c r="BP1577" s="190"/>
      <c r="BQ1577" s="190"/>
      <c r="BR1577" s="190"/>
      <c r="BS1577" s="190"/>
      <c r="BT1577" s="190"/>
      <c r="BU1577" s="190"/>
      <c r="BV1577" s="190"/>
      <c r="BW1577" s="190"/>
      <c r="BX1577" s="190"/>
      <c r="BY1577" s="190"/>
      <c r="BZ1577" s="190"/>
      <c r="CA1577" s="190"/>
      <c r="CB1577" s="190"/>
      <c r="CC1577" s="190"/>
      <c r="CD1577" s="190"/>
      <c r="CE1577" s="190"/>
      <c r="CF1577" s="190"/>
      <c r="CG1577" s="190"/>
      <c r="CH1577" s="190"/>
      <c r="CI1577" s="190"/>
      <c r="CJ1577" s="190"/>
      <c r="CK1577" s="190"/>
      <c r="CL1577" s="190"/>
      <c r="CN1577" s="201"/>
      <c r="CO1577" s="190"/>
      <c r="CP1577" s="190"/>
      <c r="CQ1577" s="190"/>
      <c r="CR1577" s="190"/>
      <c r="CS1577" s="190"/>
      <c r="CT1577" s="190"/>
      <c r="CU1577" s="190"/>
      <c r="CV1577" s="190"/>
      <c r="CW1577" s="190"/>
      <c r="CX1577" s="190"/>
      <c r="CY1577" s="190"/>
      <c r="CZ1577" s="190"/>
      <c r="DA1577" s="190"/>
      <c r="DB1577" s="190"/>
      <c r="DC1577" s="190"/>
      <c r="DD1577" s="190"/>
      <c r="DE1577" s="190"/>
      <c r="DF1577" s="190"/>
      <c r="DG1577" s="190"/>
      <c r="DH1577" s="190"/>
      <c r="DI1577" s="190"/>
      <c r="DJ1577" s="190"/>
      <c r="DK1577" s="190"/>
      <c r="DL1577" s="190"/>
    </row>
    <row r="1578" spans="1:116" x14ac:dyDescent="0.4">
      <c r="A1578" s="174"/>
      <c r="E1578" s="8"/>
      <c r="G1578" s="175" t="s">
        <v>463</v>
      </c>
      <c r="H1578" s="200"/>
      <c r="I1578" s="201"/>
      <c r="J1578" s="201"/>
      <c r="K1578" s="202"/>
      <c r="L1578" s="202"/>
      <c r="M1578" s="202"/>
      <c r="N1578" s="202"/>
      <c r="O1578" s="202"/>
      <c r="P1578" s="202"/>
      <c r="R1578" s="202"/>
      <c r="S1578" s="190" t="str">
        <f t="shared" ref="S1578:CD1578" si="2579">S$22</f>
        <v>S$18</v>
      </c>
      <c r="T1578" s="190" t="str">
        <f t="shared" si="2579"/>
        <v>T$18</v>
      </c>
      <c r="U1578" s="190" t="str">
        <f t="shared" si="2579"/>
        <v>U$18</v>
      </c>
      <c r="V1578" s="190" t="str">
        <f t="shared" si="2579"/>
        <v>V$18</v>
      </c>
      <c r="W1578" s="190" t="str">
        <f t="shared" si="2579"/>
        <v>W$18</v>
      </c>
      <c r="X1578" s="190" t="str">
        <f t="shared" si="2579"/>
        <v>X$18</v>
      </c>
      <c r="Y1578" s="190" t="str">
        <f t="shared" si="2579"/>
        <v>Y$18</v>
      </c>
      <c r="Z1578" s="190" t="str">
        <f t="shared" si="2579"/>
        <v>Z$18</v>
      </c>
      <c r="AA1578" s="190" t="str">
        <f t="shared" si="2579"/>
        <v>AA$18</v>
      </c>
      <c r="AB1578" s="190" t="str">
        <f t="shared" si="2579"/>
        <v>AB$18</v>
      </c>
      <c r="AC1578" s="190" t="str">
        <f t="shared" si="2579"/>
        <v>AC$18</v>
      </c>
      <c r="AD1578" s="190" t="str">
        <f t="shared" si="2579"/>
        <v>AD$18</v>
      </c>
      <c r="AE1578" s="190" t="str">
        <f t="shared" si="2579"/>
        <v>AE$18</v>
      </c>
      <c r="AF1578" s="190" t="str">
        <f t="shared" si="2579"/>
        <v>AF$18</v>
      </c>
      <c r="AG1578" s="190" t="str">
        <f t="shared" si="2579"/>
        <v>AG$18</v>
      </c>
      <c r="AH1578" s="190" t="str">
        <f t="shared" si="2579"/>
        <v>AH$18</v>
      </c>
      <c r="AI1578" s="190" t="str">
        <f t="shared" si="2579"/>
        <v>AI$18</v>
      </c>
      <c r="AJ1578" s="190" t="str">
        <f t="shared" si="2579"/>
        <v>AJ$18</v>
      </c>
      <c r="AK1578" s="190" t="str">
        <f t="shared" si="2579"/>
        <v>AK$18</v>
      </c>
      <c r="AL1578" s="190" t="str">
        <f t="shared" si="2579"/>
        <v>AL$18</v>
      </c>
      <c r="AM1578" s="190" t="str">
        <f t="shared" si="2579"/>
        <v>AM$18</v>
      </c>
      <c r="AN1578" s="190" t="str">
        <f t="shared" si="2579"/>
        <v>AN$18</v>
      </c>
      <c r="AO1578" s="190" t="str">
        <f t="shared" si="2579"/>
        <v>AO$18</v>
      </c>
      <c r="AP1578" s="190" t="str">
        <f t="shared" si="2579"/>
        <v>AP$18</v>
      </c>
      <c r="AQ1578" s="190" t="str">
        <f t="shared" si="2579"/>
        <v>AQ$18</v>
      </c>
      <c r="AR1578" s="190" t="str">
        <f t="shared" si="2579"/>
        <v>AR$18</v>
      </c>
      <c r="AS1578" s="190" t="str">
        <f t="shared" si="2579"/>
        <v>AS$18</v>
      </c>
      <c r="AT1578" s="190" t="str">
        <f t="shared" si="2579"/>
        <v>AT$18</v>
      </c>
      <c r="AU1578" s="190" t="str">
        <f t="shared" si="2579"/>
        <v>AU$18</v>
      </c>
      <c r="AV1578" s="190" t="str">
        <f t="shared" si="2579"/>
        <v>AV$18</v>
      </c>
      <c r="AW1578" s="190" t="str">
        <f t="shared" si="2579"/>
        <v>AW$18</v>
      </c>
      <c r="AX1578" s="190" t="str">
        <f t="shared" si="2579"/>
        <v>AX$18</v>
      </c>
      <c r="AY1578" s="190" t="str">
        <f t="shared" si="2579"/>
        <v>AY$18</v>
      </c>
      <c r="AZ1578" s="190" t="str">
        <f t="shared" si="2579"/>
        <v>AZ$18</v>
      </c>
      <c r="BA1578" s="190" t="str">
        <f t="shared" si="2579"/>
        <v>BA$18</v>
      </c>
      <c r="BB1578" s="190" t="str">
        <f t="shared" si="2579"/>
        <v>BB$18</v>
      </c>
      <c r="BC1578" s="190" t="str">
        <f t="shared" si="2579"/>
        <v>BC$18</v>
      </c>
      <c r="BD1578" s="190" t="str">
        <f t="shared" si="2579"/>
        <v>BD$18</v>
      </c>
      <c r="BE1578" s="190" t="str">
        <f t="shared" si="2579"/>
        <v>BE$18</v>
      </c>
      <c r="BF1578" s="190" t="str">
        <f t="shared" si="2579"/>
        <v>BF$18</v>
      </c>
      <c r="BG1578" s="190" t="str">
        <f t="shared" si="2579"/>
        <v>BG$18</v>
      </c>
      <c r="BH1578" s="190" t="str">
        <f t="shared" si="2579"/>
        <v>BH$18</v>
      </c>
      <c r="BI1578" s="190" t="str">
        <f t="shared" si="2579"/>
        <v>BI$18</v>
      </c>
      <c r="BJ1578" s="190" t="str">
        <f t="shared" si="2579"/>
        <v>BJ$18</v>
      </c>
      <c r="BK1578" s="190" t="str">
        <f t="shared" si="2579"/>
        <v>BK$18</v>
      </c>
      <c r="BL1578" s="190" t="str">
        <f t="shared" si="2579"/>
        <v>BL$18</v>
      </c>
      <c r="BM1578" s="190" t="str">
        <f t="shared" si="2579"/>
        <v>BM$18</v>
      </c>
      <c r="BN1578" s="190" t="str">
        <f t="shared" si="2579"/>
        <v>BN$18</v>
      </c>
      <c r="BO1578" s="190" t="str">
        <f t="shared" si="2579"/>
        <v>BO$18</v>
      </c>
      <c r="BP1578" s="190" t="str">
        <f t="shared" si="2579"/>
        <v>BP$18</v>
      </c>
      <c r="BQ1578" s="190" t="str">
        <f t="shared" si="2579"/>
        <v>BQ$18</v>
      </c>
      <c r="BR1578" s="190" t="str">
        <f t="shared" si="2579"/>
        <v>BR$18</v>
      </c>
      <c r="BS1578" s="190" t="str">
        <f t="shared" si="2579"/>
        <v>BS$18</v>
      </c>
      <c r="BT1578" s="190" t="str">
        <f t="shared" si="2579"/>
        <v>BT$18</v>
      </c>
      <c r="BU1578" s="190" t="str">
        <f t="shared" si="2579"/>
        <v>BU$18</v>
      </c>
      <c r="BV1578" s="190" t="str">
        <f t="shared" si="2579"/>
        <v>BV$18</v>
      </c>
      <c r="BW1578" s="190" t="str">
        <f t="shared" si="2579"/>
        <v>BW$18</v>
      </c>
      <c r="BX1578" s="190" t="str">
        <f t="shared" si="2579"/>
        <v>BX$18</v>
      </c>
      <c r="BY1578" s="190" t="str">
        <f t="shared" si="2579"/>
        <v>BY$18</v>
      </c>
      <c r="BZ1578" s="190" t="str">
        <f t="shared" si="2579"/>
        <v>BZ$18</v>
      </c>
      <c r="CA1578" s="190" t="str">
        <f t="shared" si="2579"/>
        <v>CA$18</v>
      </c>
      <c r="CB1578" s="190" t="str">
        <f t="shared" si="2579"/>
        <v>CB$18</v>
      </c>
      <c r="CC1578" s="190" t="str">
        <f t="shared" si="2579"/>
        <v>CC$18</v>
      </c>
      <c r="CD1578" s="190" t="str">
        <f t="shared" si="2579"/>
        <v>CD$18</v>
      </c>
      <c r="CE1578" s="190" t="str">
        <f t="shared" ref="CE1578:CL1578" si="2580">CE$22</f>
        <v>CE$18</v>
      </c>
      <c r="CF1578" s="190" t="str">
        <f t="shared" si="2580"/>
        <v>CF$18</v>
      </c>
      <c r="CG1578" s="190" t="str">
        <f t="shared" si="2580"/>
        <v>CG$18</v>
      </c>
      <c r="CH1578" s="190" t="str">
        <f t="shared" si="2580"/>
        <v>CH$18</v>
      </c>
      <c r="CI1578" s="190" t="str">
        <f t="shared" si="2580"/>
        <v>CI$18</v>
      </c>
      <c r="CJ1578" s="190" t="str">
        <f t="shared" si="2580"/>
        <v>CJ$18</v>
      </c>
      <c r="CK1578" s="190" t="str">
        <f t="shared" si="2580"/>
        <v>CK$18</v>
      </c>
      <c r="CL1578" s="190" t="str">
        <f t="shared" si="2580"/>
        <v>CL$18</v>
      </c>
      <c r="CN1578" s="201"/>
      <c r="CO1578" s="190" t="str">
        <f t="shared" ref="CO1578:DL1578" si="2581">CO$22</f>
        <v>CO$18</v>
      </c>
      <c r="CP1578" s="190" t="str">
        <f t="shared" si="2581"/>
        <v>CP$18</v>
      </c>
      <c r="CQ1578" s="190" t="str">
        <f t="shared" si="2581"/>
        <v>CQ$18</v>
      </c>
      <c r="CR1578" s="190" t="str">
        <f t="shared" si="2581"/>
        <v>CR$18</v>
      </c>
      <c r="CS1578" s="190" t="str">
        <f t="shared" si="2581"/>
        <v>CS$18</v>
      </c>
      <c r="CT1578" s="190" t="str">
        <f t="shared" si="2581"/>
        <v>CT$18</v>
      </c>
      <c r="CU1578" s="190" t="str">
        <f t="shared" si="2581"/>
        <v>CU$18</v>
      </c>
      <c r="CV1578" s="190" t="str">
        <f t="shared" si="2581"/>
        <v>CV$18</v>
      </c>
      <c r="CW1578" s="190" t="str">
        <f t="shared" si="2581"/>
        <v>CW$18</v>
      </c>
      <c r="CX1578" s="190" t="str">
        <f t="shared" si="2581"/>
        <v>CX$18</v>
      </c>
      <c r="CY1578" s="190" t="str">
        <f t="shared" si="2581"/>
        <v>CY$18</v>
      </c>
      <c r="CZ1578" s="190" t="str">
        <f t="shared" si="2581"/>
        <v>CZ$18</v>
      </c>
      <c r="DA1578" s="190" t="str">
        <f t="shared" si="2581"/>
        <v>DA$18</v>
      </c>
      <c r="DB1578" s="190" t="str">
        <f t="shared" si="2581"/>
        <v>DB$18</v>
      </c>
      <c r="DC1578" s="190" t="str">
        <f t="shared" si="2581"/>
        <v>DC$18</v>
      </c>
      <c r="DD1578" s="190" t="str">
        <f t="shared" si="2581"/>
        <v>DD$18</v>
      </c>
      <c r="DE1578" s="190" t="str">
        <f t="shared" si="2581"/>
        <v>DE$18</v>
      </c>
      <c r="DF1578" s="190" t="str">
        <f t="shared" si="2581"/>
        <v>DF$18</v>
      </c>
      <c r="DG1578" s="190" t="str">
        <f t="shared" si="2581"/>
        <v>DG$18</v>
      </c>
      <c r="DH1578" s="190" t="str">
        <f t="shared" si="2581"/>
        <v>DH$18</v>
      </c>
      <c r="DI1578" s="190" t="str">
        <f t="shared" si="2581"/>
        <v>DI$18</v>
      </c>
      <c r="DJ1578" s="190" t="str">
        <f t="shared" si="2581"/>
        <v>DJ$18</v>
      </c>
      <c r="DK1578" s="190" t="str">
        <f t="shared" si="2581"/>
        <v>DK$18</v>
      </c>
      <c r="DL1578" s="190" t="str">
        <f t="shared" si="2581"/>
        <v>DL$18</v>
      </c>
    </row>
    <row r="1579" spans="1:116" x14ac:dyDescent="0.4">
      <c r="A1579" s="174"/>
      <c r="E1579" s="8"/>
      <c r="G1579" s="175" t="s">
        <v>464</v>
      </c>
      <c r="H1579" s="200"/>
      <c r="I1579" s="201"/>
      <c r="J1579" s="201"/>
      <c r="K1579" s="202"/>
      <c r="L1579" s="202"/>
      <c r="M1579" s="202"/>
      <c r="N1579" s="202"/>
      <c r="O1579" s="202"/>
      <c r="P1579" s="202"/>
      <c r="R1579" s="202"/>
      <c r="S1579" s="190" t="str">
        <f t="shared" ref="S1579:CD1579" si="2582">S$23</f>
        <v>S$19</v>
      </c>
      <c r="T1579" s="190" t="str">
        <f t="shared" si="2582"/>
        <v>T$19</v>
      </c>
      <c r="U1579" s="190" t="str">
        <f t="shared" si="2582"/>
        <v>U$19</v>
      </c>
      <c r="V1579" s="190" t="str">
        <f t="shared" si="2582"/>
        <v>V$19</v>
      </c>
      <c r="W1579" s="190" t="str">
        <f t="shared" si="2582"/>
        <v>W$19</v>
      </c>
      <c r="X1579" s="190" t="str">
        <f t="shared" si="2582"/>
        <v>X$19</v>
      </c>
      <c r="Y1579" s="190" t="str">
        <f t="shared" si="2582"/>
        <v>Y$19</v>
      </c>
      <c r="Z1579" s="190" t="str">
        <f t="shared" si="2582"/>
        <v>Z$19</v>
      </c>
      <c r="AA1579" s="190" t="str">
        <f t="shared" si="2582"/>
        <v>AA$19</v>
      </c>
      <c r="AB1579" s="190" t="str">
        <f t="shared" si="2582"/>
        <v>AB$19</v>
      </c>
      <c r="AC1579" s="190" t="str">
        <f t="shared" si="2582"/>
        <v>AC$19</v>
      </c>
      <c r="AD1579" s="190" t="str">
        <f t="shared" si="2582"/>
        <v>AD$19</v>
      </c>
      <c r="AE1579" s="190" t="str">
        <f t="shared" si="2582"/>
        <v>AE$19</v>
      </c>
      <c r="AF1579" s="190" t="str">
        <f t="shared" si="2582"/>
        <v>AF$19</v>
      </c>
      <c r="AG1579" s="190" t="str">
        <f t="shared" si="2582"/>
        <v>AG$19</v>
      </c>
      <c r="AH1579" s="190" t="str">
        <f t="shared" si="2582"/>
        <v>AH$19</v>
      </c>
      <c r="AI1579" s="190" t="str">
        <f t="shared" si="2582"/>
        <v>AI$19</v>
      </c>
      <c r="AJ1579" s="190" t="str">
        <f t="shared" si="2582"/>
        <v>AJ$19</v>
      </c>
      <c r="AK1579" s="190" t="str">
        <f t="shared" si="2582"/>
        <v>AK$19</v>
      </c>
      <c r="AL1579" s="190" t="str">
        <f t="shared" si="2582"/>
        <v>AL$19</v>
      </c>
      <c r="AM1579" s="190" t="str">
        <f t="shared" si="2582"/>
        <v>AM$19</v>
      </c>
      <c r="AN1579" s="190" t="str">
        <f t="shared" si="2582"/>
        <v>AN$19</v>
      </c>
      <c r="AO1579" s="190" t="str">
        <f t="shared" si="2582"/>
        <v>AO$19</v>
      </c>
      <c r="AP1579" s="190" t="str">
        <f t="shared" si="2582"/>
        <v>AP$19</v>
      </c>
      <c r="AQ1579" s="190" t="str">
        <f t="shared" si="2582"/>
        <v>AQ$19</v>
      </c>
      <c r="AR1579" s="190" t="str">
        <f t="shared" si="2582"/>
        <v>AR$19</v>
      </c>
      <c r="AS1579" s="190" t="str">
        <f t="shared" si="2582"/>
        <v>AS$19</v>
      </c>
      <c r="AT1579" s="190" t="str">
        <f t="shared" si="2582"/>
        <v>AT$19</v>
      </c>
      <c r="AU1579" s="190" t="str">
        <f t="shared" si="2582"/>
        <v>AU$19</v>
      </c>
      <c r="AV1579" s="190" t="str">
        <f t="shared" si="2582"/>
        <v>AV$19</v>
      </c>
      <c r="AW1579" s="190" t="str">
        <f t="shared" si="2582"/>
        <v>AW$19</v>
      </c>
      <c r="AX1579" s="190" t="str">
        <f t="shared" si="2582"/>
        <v>AX$19</v>
      </c>
      <c r="AY1579" s="190" t="str">
        <f t="shared" si="2582"/>
        <v>AY$19</v>
      </c>
      <c r="AZ1579" s="190" t="str">
        <f t="shared" si="2582"/>
        <v>AZ$19</v>
      </c>
      <c r="BA1579" s="190" t="str">
        <f t="shared" si="2582"/>
        <v>BA$19</v>
      </c>
      <c r="BB1579" s="190" t="str">
        <f t="shared" si="2582"/>
        <v>BB$19</v>
      </c>
      <c r="BC1579" s="190" t="str">
        <f t="shared" si="2582"/>
        <v>BC$19</v>
      </c>
      <c r="BD1579" s="190" t="str">
        <f t="shared" si="2582"/>
        <v>BD$19</v>
      </c>
      <c r="BE1579" s="190" t="str">
        <f t="shared" si="2582"/>
        <v>BE$19</v>
      </c>
      <c r="BF1579" s="190" t="str">
        <f t="shared" si="2582"/>
        <v>BF$19</v>
      </c>
      <c r="BG1579" s="190" t="str">
        <f t="shared" si="2582"/>
        <v>BG$19</v>
      </c>
      <c r="BH1579" s="190" t="str">
        <f t="shared" si="2582"/>
        <v>BH$19</v>
      </c>
      <c r="BI1579" s="190" t="str">
        <f t="shared" si="2582"/>
        <v>BI$19</v>
      </c>
      <c r="BJ1579" s="190" t="str">
        <f t="shared" si="2582"/>
        <v>BJ$19</v>
      </c>
      <c r="BK1579" s="190" t="str">
        <f t="shared" si="2582"/>
        <v>BK$19</v>
      </c>
      <c r="BL1579" s="190" t="str">
        <f t="shared" si="2582"/>
        <v>BL$19</v>
      </c>
      <c r="BM1579" s="190" t="str">
        <f t="shared" si="2582"/>
        <v>BM$19</v>
      </c>
      <c r="BN1579" s="190" t="str">
        <f t="shared" si="2582"/>
        <v>BN$19</v>
      </c>
      <c r="BO1579" s="190" t="str">
        <f t="shared" si="2582"/>
        <v>BO$19</v>
      </c>
      <c r="BP1579" s="190" t="str">
        <f t="shared" si="2582"/>
        <v>BP$19</v>
      </c>
      <c r="BQ1579" s="190" t="str">
        <f t="shared" si="2582"/>
        <v>BQ$19</v>
      </c>
      <c r="BR1579" s="190" t="str">
        <f t="shared" si="2582"/>
        <v>BR$19</v>
      </c>
      <c r="BS1579" s="190" t="str">
        <f t="shared" si="2582"/>
        <v>BS$19</v>
      </c>
      <c r="BT1579" s="190" t="str">
        <f t="shared" si="2582"/>
        <v>BT$19</v>
      </c>
      <c r="BU1579" s="190" t="str">
        <f t="shared" si="2582"/>
        <v>BU$19</v>
      </c>
      <c r="BV1579" s="190" t="str">
        <f t="shared" si="2582"/>
        <v>BV$19</v>
      </c>
      <c r="BW1579" s="190" t="str">
        <f t="shared" si="2582"/>
        <v>BW$19</v>
      </c>
      <c r="BX1579" s="190" t="str">
        <f t="shared" si="2582"/>
        <v>BX$19</v>
      </c>
      <c r="BY1579" s="190" t="str">
        <f t="shared" si="2582"/>
        <v>BY$19</v>
      </c>
      <c r="BZ1579" s="190" t="str">
        <f t="shared" si="2582"/>
        <v>BZ$19</v>
      </c>
      <c r="CA1579" s="190" t="str">
        <f t="shared" si="2582"/>
        <v>CA$19</v>
      </c>
      <c r="CB1579" s="190" t="str">
        <f t="shared" si="2582"/>
        <v>CB$19</v>
      </c>
      <c r="CC1579" s="190" t="str">
        <f t="shared" si="2582"/>
        <v>CC$19</v>
      </c>
      <c r="CD1579" s="190" t="str">
        <f t="shared" si="2582"/>
        <v>CD$19</v>
      </c>
      <c r="CE1579" s="190" t="str">
        <f t="shared" ref="CE1579:CL1579" si="2583">CE$23</f>
        <v>CE$19</v>
      </c>
      <c r="CF1579" s="190" t="str">
        <f t="shared" si="2583"/>
        <v>CF$19</v>
      </c>
      <c r="CG1579" s="190" t="str">
        <f t="shared" si="2583"/>
        <v>CG$19</v>
      </c>
      <c r="CH1579" s="190" t="str">
        <f t="shared" si="2583"/>
        <v>CH$19</v>
      </c>
      <c r="CI1579" s="190" t="str">
        <f t="shared" si="2583"/>
        <v>CI$19</v>
      </c>
      <c r="CJ1579" s="190" t="str">
        <f t="shared" si="2583"/>
        <v>CJ$19</v>
      </c>
      <c r="CK1579" s="190" t="str">
        <f t="shared" si="2583"/>
        <v>CK$19</v>
      </c>
      <c r="CL1579" s="190" t="str">
        <f t="shared" si="2583"/>
        <v>CL$19</v>
      </c>
      <c r="CN1579" s="201"/>
      <c r="CO1579" s="190" t="str">
        <f t="shared" ref="CO1579:DL1579" si="2584">CO$23</f>
        <v>CO$19</v>
      </c>
      <c r="CP1579" s="190" t="str">
        <f t="shared" si="2584"/>
        <v>CP$19</v>
      </c>
      <c r="CQ1579" s="190" t="str">
        <f t="shared" si="2584"/>
        <v>CQ$19</v>
      </c>
      <c r="CR1579" s="190" t="str">
        <f t="shared" si="2584"/>
        <v>CR$19</v>
      </c>
      <c r="CS1579" s="190" t="str">
        <f t="shared" si="2584"/>
        <v>CS$19</v>
      </c>
      <c r="CT1579" s="190" t="str">
        <f t="shared" si="2584"/>
        <v>CT$19</v>
      </c>
      <c r="CU1579" s="190" t="str">
        <f t="shared" si="2584"/>
        <v>CU$19</v>
      </c>
      <c r="CV1579" s="190" t="str">
        <f t="shared" si="2584"/>
        <v>CV$19</v>
      </c>
      <c r="CW1579" s="190" t="str">
        <f t="shared" si="2584"/>
        <v>CW$19</v>
      </c>
      <c r="CX1579" s="190" t="str">
        <f t="shared" si="2584"/>
        <v>CX$19</v>
      </c>
      <c r="CY1579" s="190" t="str">
        <f t="shared" si="2584"/>
        <v>CY$19</v>
      </c>
      <c r="CZ1579" s="190" t="str">
        <f t="shared" si="2584"/>
        <v>CZ$19</v>
      </c>
      <c r="DA1579" s="190" t="str">
        <f t="shared" si="2584"/>
        <v>DA$19</v>
      </c>
      <c r="DB1579" s="190" t="str">
        <f t="shared" si="2584"/>
        <v>DB$19</v>
      </c>
      <c r="DC1579" s="190" t="str">
        <f t="shared" si="2584"/>
        <v>DC$19</v>
      </c>
      <c r="DD1579" s="190" t="str">
        <f t="shared" si="2584"/>
        <v>DD$19</v>
      </c>
      <c r="DE1579" s="190" t="str">
        <f t="shared" si="2584"/>
        <v>DE$19</v>
      </c>
      <c r="DF1579" s="190" t="str">
        <f t="shared" si="2584"/>
        <v>DF$19</v>
      </c>
      <c r="DG1579" s="190" t="str">
        <f t="shared" si="2584"/>
        <v>DG$19</v>
      </c>
      <c r="DH1579" s="190" t="str">
        <f t="shared" si="2584"/>
        <v>DH$19</v>
      </c>
      <c r="DI1579" s="190" t="str">
        <f t="shared" si="2584"/>
        <v>DI$19</v>
      </c>
      <c r="DJ1579" s="190" t="str">
        <f t="shared" si="2584"/>
        <v>DJ$19</v>
      </c>
      <c r="DK1579" s="190" t="str">
        <f t="shared" si="2584"/>
        <v>DK$19</v>
      </c>
      <c r="DL1579" s="190" t="str">
        <f t="shared" si="2584"/>
        <v>DL$19</v>
      </c>
    </row>
    <row r="1580" spans="1:116" x14ac:dyDescent="0.4">
      <c r="A1580" s="31" t="s">
        <v>218</v>
      </c>
      <c r="B1580" s="31" t="s">
        <v>243</v>
      </c>
      <c r="C1580" s="31"/>
      <c r="D1580" t="s">
        <v>533</v>
      </c>
      <c r="E1580" s="8" t="str">
        <f t="shared" ref="E1580:E1581" si="2585">ROW()&amp;" "&amp;D1580</f>
        <v>1580 FCLTL-F</v>
      </c>
      <c r="F1580" t="s">
        <v>535</v>
      </c>
      <c r="G1580" s="70" t="s">
        <v>534</v>
      </c>
      <c r="H1580" s="48"/>
      <c r="I1580" s="304"/>
      <c r="J1580" s="304"/>
      <c r="K1580" s="48"/>
      <c r="L1580" s="48"/>
      <c r="M1580" s="48"/>
      <c r="N1580" s="48"/>
      <c r="O1580" s="48"/>
      <c r="P1580" s="48"/>
      <c r="R1580" s="70"/>
      <c r="S1580" s="305"/>
      <c r="T1580" s="305"/>
      <c r="U1580" s="305"/>
      <c r="V1580" s="305"/>
      <c r="W1580" s="305"/>
      <c r="X1580" s="305"/>
      <c r="Y1580" s="305"/>
      <c r="Z1580" s="305"/>
      <c r="AA1580" s="305"/>
      <c r="AB1580" s="305"/>
      <c r="AC1580" s="305"/>
      <c r="AD1580" s="305"/>
      <c r="AE1580" s="305"/>
      <c r="AF1580" s="305"/>
      <c r="AG1580" s="305"/>
      <c r="AH1580" s="305"/>
      <c r="AI1580" s="305"/>
      <c r="AJ1580" s="305"/>
      <c r="AK1580" s="305"/>
      <c r="AL1580" s="305"/>
      <c r="AM1580" s="305"/>
      <c r="AN1580" s="305"/>
      <c r="AO1580" s="305"/>
      <c r="AP1580" s="305"/>
      <c r="AQ1580" s="305"/>
      <c r="AR1580" s="305"/>
      <c r="AS1580" s="305"/>
      <c r="AT1580" s="305"/>
      <c r="AU1580" s="305"/>
      <c r="AV1580" s="305"/>
      <c r="AW1580" s="305"/>
      <c r="AX1580" s="305"/>
      <c r="AY1580" s="305"/>
      <c r="AZ1580" s="305"/>
      <c r="BA1580" s="305"/>
      <c r="BB1580" s="305"/>
      <c r="BC1580" s="305"/>
      <c r="BD1580" s="305"/>
      <c r="BE1580" s="305"/>
      <c r="BF1580" s="305"/>
      <c r="BG1580" s="305"/>
      <c r="BH1580" s="305"/>
      <c r="BI1580" s="305"/>
      <c r="BJ1580" s="305"/>
      <c r="BK1580" s="305"/>
      <c r="BL1580" s="305"/>
      <c r="BM1580" s="305"/>
      <c r="BN1580" s="305"/>
      <c r="BO1580" s="305"/>
      <c r="BP1580" s="305"/>
      <c r="BQ1580" s="305"/>
      <c r="BR1580" s="305"/>
      <c r="BS1580" s="305"/>
      <c r="BT1580" s="305"/>
      <c r="BU1580" s="305"/>
      <c r="BV1580" s="305"/>
      <c r="BW1580" s="305"/>
      <c r="BX1580" s="305"/>
      <c r="BY1580" s="305"/>
      <c r="BZ1580" s="305"/>
      <c r="CA1580" s="305"/>
      <c r="CB1580" s="305"/>
      <c r="CC1580" s="305"/>
      <c r="CD1580" s="305"/>
      <c r="CE1580" s="305"/>
      <c r="CF1580" s="305"/>
      <c r="CG1580" s="305"/>
      <c r="CH1580" s="305"/>
      <c r="CI1580" s="305"/>
      <c r="CJ1580" s="305"/>
      <c r="CK1580" s="305"/>
      <c r="CL1580" s="305"/>
      <c r="CN1580" s="304"/>
      <c r="CO1580" s="305"/>
      <c r="CP1580" s="305"/>
      <c r="CQ1580" s="305"/>
      <c r="CR1580" s="305"/>
      <c r="CS1580" s="305"/>
      <c r="CT1580" s="305"/>
      <c r="CU1580" s="305"/>
      <c r="CV1580" s="305"/>
      <c r="CW1580" s="305"/>
      <c r="CX1580" s="305"/>
      <c r="CY1580" s="305"/>
      <c r="CZ1580" s="305"/>
      <c r="DA1580" s="305"/>
      <c r="DB1580" s="305"/>
      <c r="DC1580" s="305"/>
      <c r="DD1580" s="305"/>
      <c r="DE1580" s="305"/>
      <c r="DF1580" s="305"/>
      <c r="DG1580" s="305"/>
      <c r="DH1580" s="305"/>
      <c r="DI1580" s="305"/>
      <c r="DJ1580" s="305"/>
      <c r="DK1580" s="305"/>
      <c r="DL1580" s="305"/>
    </row>
    <row r="1581" spans="1:116" x14ac:dyDescent="0.4">
      <c r="B1581" t="str">
        <f>E1581</f>
        <v>1581 FCLTL-F</v>
      </c>
      <c r="C1581" t="s">
        <v>237</v>
      </c>
      <c r="D1581" t="s">
        <v>533</v>
      </c>
      <c r="E1581" s="8" t="str">
        <f t="shared" si="2585"/>
        <v>1581 FCLTL-F</v>
      </c>
      <c r="G1581" s="125" t="str">
        <f>"Long-term libaility - "&amp;(SUBSTITUTE(G1580,":",""))</f>
        <v>Long-term libaility - Fixed constant long-term liability</v>
      </c>
      <c r="J1581" s="74">
        <v>1000</v>
      </c>
      <c r="K1581" s="53">
        <f>SUMIF($4:$4,K$2,1581:1581)</f>
        <v>1000</v>
      </c>
      <c r="L1581" s="53">
        <f>SUMIF($4:$4,L$2,1581:1581)</f>
        <v>1000</v>
      </c>
      <c r="M1581" s="53">
        <f t="shared" ref="M1581:Q1581" si="2586">SUMIF($4:$4,M$2,1581:1581)</f>
        <v>1000</v>
      </c>
      <c r="N1581" s="53">
        <f t="shared" si="2586"/>
        <v>1000</v>
      </c>
      <c r="O1581" s="53">
        <f t="shared" si="2586"/>
        <v>1000</v>
      </c>
      <c r="P1581" s="53">
        <f t="shared" si="2586"/>
        <v>1000</v>
      </c>
      <c r="R1581" s="24">
        <f>$J1581</f>
        <v>1000</v>
      </c>
      <c r="S1581" s="80">
        <f>R1581</f>
        <v>1000</v>
      </c>
      <c r="T1581" s="80">
        <f t="shared" ref="T1581" si="2587">S1581</f>
        <v>1000</v>
      </c>
      <c r="U1581" s="80">
        <f t="shared" ref="U1581" si="2588">T1581</f>
        <v>1000</v>
      </c>
      <c r="V1581" s="80">
        <f t="shared" ref="V1581" si="2589">U1581</f>
        <v>1000</v>
      </c>
      <c r="W1581" s="80">
        <f t="shared" ref="W1581" si="2590">V1581</f>
        <v>1000</v>
      </c>
      <c r="X1581" s="80">
        <f t="shared" ref="X1581" si="2591">W1581</f>
        <v>1000</v>
      </c>
      <c r="Y1581" s="80">
        <f t="shared" ref="Y1581" si="2592">X1581</f>
        <v>1000</v>
      </c>
      <c r="Z1581" s="80">
        <f t="shared" ref="Z1581" si="2593">Y1581</f>
        <v>1000</v>
      </c>
      <c r="AA1581" s="80">
        <f t="shared" ref="AA1581" si="2594">Z1581</f>
        <v>1000</v>
      </c>
      <c r="AB1581" s="80">
        <f t="shared" ref="AB1581" si="2595">AA1581</f>
        <v>1000</v>
      </c>
      <c r="AC1581" s="80">
        <f t="shared" ref="AC1581" si="2596">AB1581</f>
        <v>1000</v>
      </c>
      <c r="AD1581" s="80">
        <f t="shared" ref="AD1581" si="2597">AC1581</f>
        <v>1000</v>
      </c>
      <c r="AE1581" s="80">
        <f t="shared" ref="AE1581" si="2598">AD1581</f>
        <v>1000</v>
      </c>
      <c r="AF1581" s="80">
        <f t="shared" ref="AF1581" si="2599">AE1581</f>
        <v>1000</v>
      </c>
      <c r="AG1581" s="80">
        <f t="shared" ref="AG1581" si="2600">AF1581</f>
        <v>1000</v>
      </c>
      <c r="AH1581" s="80">
        <f t="shared" ref="AH1581" si="2601">AG1581</f>
        <v>1000</v>
      </c>
      <c r="AI1581" s="80">
        <f t="shared" ref="AI1581" si="2602">AH1581</f>
        <v>1000</v>
      </c>
      <c r="AJ1581" s="80">
        <f t="shared" ref="AJ1581" si="2603">AI1581</f>
        <v>1000</v>
      </c>
      <c r="AK1581" s="80">
        <f t="shared" ref="AK1581" si="2604">AJ1581</f>
        <v>1000</v>
      </c>
      <c r="AL1581" s="80">
        <f t="shared" ref="AL1581" si="2605">AK1581</f>
        <v>1000</v>
      </c>
      <c r="AM1581" s="80">
        <f t="shared" ref="AM1581" si="2606">AL1581</f>
        <v>1000</v>
      </c>
      <c r="AN1581" s="80">
        <f t="shared" ref="AN1581" si="2607">AM1581</f>
        <v>1000</v>
      </c>
      <c r="AO1581" s="80">
        <f t="shared" ref="AO1581" si="2608">AN1581</f>
        <v>1000</v>
      </c>
      <c r="AP1581" s="80">
        <f t="shared" ref="AP1581" si="2609">AO1581</f>
        <v>1000</v>
      </c>
      <c r="AQ1581" s="80">
        <f t="shared" ref="AQ1581" si="2610">AP1581</f>
        <v>1000</v>
      </c>
      <c r="AR1581" s="80">
        <f t="shared" ref="AR1581" si="2611">AQ1581</f>
        <v>1000</v>
      </c>
      <c r="AS1581" s="80">
        <f t="shared" ref="AS1581" si="2612">AR1581</f>
        <v>1000</v>
      </c>
      <c r="AT1581" s="80">
        <f t="shared" ref="AT1581" si="2613">AS1581</f>
        <v>1000</v>
      </c>
      <c r="AU1581" s="80">
        <f t="shared" ref="AU1581" si="2614">AT1581</f>
        <v>1000</v>
      </c>
      <c r="AV1581" s="80">
        <f t="shared" ref="AV1581" si="2615">AU1581</f>
        <v>1000</v>
      </c>
      <c r="AW1581" s="80">
        <f t="shared" ref="AW1581" si="2616">AV1581</f>
        <v>1000</v>
      </c>
      <c r="AX1581" s="80">
        <f t="shared" ref="AX1581" si="2617">AW1581</f>
        <v>1000</v>
      </c>
      <c r="AY1581" s="80">
        <f t="shared" ref="AY1581" si="2618">AX1581</f>
        <v>1000</v>
      </c>
      <c r="AZ1581" s="80">
        <f t="shared" ref="AZ1581" si="2619">AY1581</f>
        <v>1000</v>
      </c>
      <c r="BA1581" s="80">
        <f t="shared" ref="BA1581" si="2620">AZ1581</f>
        <v>1000</v>
      </c>
      <c r="BB1581" s="80">
        <f t="shared" ref="BB1581" si="2621">BA1581</f>
        <v>1000</v>
      </c>
      <c r="BC1581" s="80">
        <f t="shared" ref="BC1581" si="2622">BB1581</f>
        <v>1000</v>
      </c>
      <c r="BD1581" s="80">
        <f t="shared" ref="BD1581" si="2623">BC1581</f>
        <v>1000</v>
      </c>
      <c r="BE1581" s="80">
        <f t="shared" ref="BE1581" si="2624">BD1581</f>
        <v>1000</v>
      </c>
      <c r="BF1581" s="80">
        <f t="shared" ref="BF1581" si="2625">BE1581</f>
        <v>1000</v>
      </c>
      <c r="BG1581" s="80">
        <f t="shared" ref="BG1581" si="2626">BF1581</f>
        <v>1000</v>
      </c>
      <c r="BH1581" s="80">
        <f t="shared" ref="BH1581" si="2627">BG1581</f>
        <v>1000</v>
      </c>
      <c r="BI1581" s="80">
        <f t="shared" ref="BI1581" si="2628">BH1581</f>
        <v>1000</v>
      </c>
      <c r="BJ1581" s="80">
        <f t="shared" ref="BJ1581" si="2629">BI1581</f>
        <v>1000</v>
      </c>
      <c r="BK1581" s="80">
        <f t="shared" ref="BK1581" si="2630">BJ1581</f>
        <v>1000</v>
      </c>
      <c r="BL1581" s="80">
        <f t="shared" ref="BL1581" si="2631">BK1581</f>
        <v>1000</v>
      </c>
      <c r="BM1581" s="80">
        <f t="shared" ref="BM1581" si="2632">BL1581</f>
        <v>1000</v>
      </c>
      <c r="BN1581" s="80">
        <f t="shared" ref="BN1581" si="2633">BM1581</f>
        <v>1000</v>
      </c>
      <c r="BO1581" s="80">
        <f t="shared" ref="BO1581" si="2634">BN1581</f>
        <v>1000</v>
      </c>
      <c r="BP1581" s="80">
        <f t="shared" ref="BP1581" si="2635">BO1581</f>
        <v>1000</v>
      </c>
      <c r="BQ1581" s="80">
        <f t="shared" ref="BQ1581" si="2636">BP1581</f>
        <v>1000</v>
      </c>
      <c r="BR1581" s="80">
        <f t="shared" ref="BR1581" si="2637">BQ1581</f>
        <v>1000</v>
      </c>
      <c r="BS1581" s="80">
        <f t="shared" ref="BS1581" si="2638">BR1581</f>
        <v>1000</v>
      </c>
      <c r="BT1581" s="80">
        <f t="shared" ref="BT1581" si="2639">BS1581</f>
        <v>1000</v>
      </c>
      <c r="BU1581" s="80">
        <f t="shared" ref="BU1581" si="2640">BT1581</f>
        <v>1000</v>
      </c>
      <c r="BV1581" s="80">
        <f t="shared" ref="BV1581" si="2641">BU1581</f>
        <v>1000</v>
      </c>
      <c r="BW1581" s="80">
        <f t="shared" ref="BW1581" si="2642">BV1581</f>
        <v>1000</v>
      </c>
      <c r="BX1581" s="80">
        <f t="shared" ref="BX1581" si="2643">BW1581</f>
        <v>1000</v>
      </c>
      <c r="BY1581" s="80">
        <f t="shared" ref="BY1581" si="2644">BX1581</f>
        <v>1000</v>
      </c>
      <c r="BZ1581" s="80">
        <f t="shared" ref="BZ1581" si="2645">BY1581</f>
        <v>1000</v>
      </c>
      <c r="CA1581" s="80">
        <f t="shared" ref="CA1581" si="2646">BZ1581</f>
        <v>1000</v>
      </c>
      <c r="CB1581" s="80">
        <f t="shared" ref="CB1581" si="2647">CA1581</f>
        <v>1000</v>
      </c>
      <c r="CC1581" s="80">
        <f t="shared" ref="CC1581" si="2648">CB1581</f>
        <v>1000</v>
      </c>
      <c r="CD1581" s="80">
        <f t="shared" ref="CD1581" si="2649">CC1581</f>
        <v>1000</v>
      </c>
      <c r="CE1581" s="80">
        <f t="shared" ref="CE1581" si="2650">CD1581</f>
        <v>1000</v>
      </c>
      <c r="CF1581" s="80">
        <f t="shared" ref="CF1581" si="2651">CE1581</f>
        <v>1000</v>
      </c>
      <c r="CG1581" s="80">
        <f t="shared" ref="CG1581" si="2652">CF1581</f>
        <v>1000</v>
      </c>
      <c r="CH1581" s="80">
        <f t="shared" ref="CH1581" si="2653">CG1581</f>
        <v>1000</v>
      </c>
      <c r="CI1581" s="80">
        <f t="shared" ref="CI1581" si="2654">CH1581</f>
        <v>1000</v>
      </c>
      <c r="CJ1581" s="80">
        <f t="shared" ref="CJ1581" si="2655">CI1581</f>
        <v>1000</v>
      </c>
      <c r="CK1581" s="80">
        <f t="shared" ref="CK1581" si="2656">CJ1581</f>
        <v>1000</v>
      </c>
      <c r="CL1581" s="80">
        <f t="shared" ref="CL1581" si="2657">CK1581</f>
        <v>1000</v>
      </c>
      <c r="CN1581" s="74">
        <v>1000</v>
      </c>
      <c r="CO1581" s="80">
        <f t="shared" ref="CO1581" si="2658">CN1581</f>
        <v>1000</v>
      </c>
      <c r="CP1581" s="80">
        <f t="shared" ref="CP1581" si="2659">CO1581</f>
        <v>1000</v>
      </c>
      <c r="CQ1581" s="80">
        <f t="shared" ref="CQ1581" si="2660">CP1581</f>
        <v>1000</v>
      </c>
      <c r="CR1581" s="80">
        <f t="shared" ref="CR1581" si="2661">CQ1581</f>
        <v>1000</v>
      </c>
      <c r="CS1581" s="80">
        <f t="shared" ref="CS1581" si="2662">CR1581</f>
        <v>1000</v>
      </c>
      <c r="CT1581" s="80">
        <f t="shared" ref="CT1581" si="2663">CS1581</f>
        <v>1000</v>
      </c>
      <c r="CU1581" s="80">
        <f t="shared" ref="CU1581" si="2664">CT1581</f>
        <v>1000</v>
      </c>
      <c r="CV1581" s="80">
        <f t="shared" ref="CV1581" si="2665">CU1581</f>
        <v>1000</v>
      </c>
      <c r="CW1581" s="80">
        <f t="shared" ref="CW1581" si="2666">CV1581</f>
        <v>1000</v>
      </c>
      <c r="CX1581" s="80">
        <f t="shared" ref="CX1581" si="2667">CW1581</f>
        <v>1000</v>
      </c>
      <c r="CY1581" s="80">
        <f t="shared" ref="CY1581" si="2668">CX1581</f>
        <v>1000</v>
      </c>
      <c r="CZ1581" s="80">
        <f t="shared" ref="CZ1581" si="2669">CY1581</f>
        <v>1000</v>
      </c>
      <c r="DA1581" s="80">
        <f t="shared" ref="DA1581" si="2670">CZ1581</f>
        <v>1000</v>
      </c>
      <c r="DB1581" s="80">
        <f t="shared" ref="DB1581" si="2671">DA1581</f>
        <v>1000</v>
      </c>
      <c r="DC1581" s="80">
        <f t="shared" ref="DC1581" si="2672">DB1581</f>
        <v>1000</v>
      </c>
      <c r="DD1581" s="80">
        <f t="shared" ref="DD1581" si="2673">DC1581</f>
        <v>1000</v>
      </c>
      <c r="DE1581" s="80">
        <f t="shared" ref="DE1581" si="2674">DD1581</f>
        <v>1000</v>
      </c>
      <c r="DF1581" s="80">
        <f t="shared" ref="DF1581" si="2675">DE1581</f>
        <v>1000</v>
      </c>
      <c r="DG1581" s="80">
        <f t="shared" ref="DG1581" si="2676">DF1581</f>
        <v>1000</v>
      </c>
      <c r="DH1581" s="80">
        <f t="shared" ref="DH1581" si="2677">DG1581</f>
        <v>1000</v>
      </c>
      <c r="DI1581" s="80">
        <f t="shared" ref="DI1581" si="2678">DH1581</f>
        <v>1000</v>
      </c>
      <c r="DJ1581" s="80">
        <f t="shared" ref="DJ1581" si="2679">DI1581</f>
        <v>1000</v>
      </c>
      <c r="DK1581" s="80">
        <f t="shared" ref="DK1581:DL1581" si="2680">DJ1581</f>
        <v>1000</v>
      </c>
      <c r="DL1581" s="80">
        <f t="shared" si="2680"/>
        <v>1000</v>
      </c>
    </row>
    <row r="1582" spans="1:116" x14ac:dyDescent="0.4">
      <c r="D1582" t="s">
        <v>533</v>
      </c>
      <c r="E1582" s="8" t="str">
        <f>ROW()&amp;" "&amp;D1582</f>
        <v>1582 FCLTL-F</v>
      </c>
      <c r="G1582" s="126"/>
      <c r="H1582" s="27"/>
      <c r="I1582" s="77"/>
      <c r="J1582" s="77"/>
      <c r="K1582" s="28"/>
      <c r="L1582" s="28"/>
      <c r="M1582" s="28"/>
      <c r="N1582" s="28"/>
      <c r="O1582" s="28"/>
      <c r="P1582" s="28"/>
      <c r="R1582" s="33"/>
      <c r="S1582" s="77"/>
      <c r="T1582" s="77"/>
      <c r="U1582" s="77"/>
      <c r="V1582" s="77"/>
      <c r="W1582" s="77"/>
      <c r="X1582" s="77"/>
      <c r="Y1582" s="77"/>
      <c r="Z1582" s="77"/>
      <c r="AA1582" s="77"/>
      <c r="AB1582" s="77"/>
      <c r="AC1582" s="77"/>
      <c r="AD1582" s="77"/>
      <c r="AE1582" s="77"/>
      <c r="AF1582" s="77"/>
      <c r="AG1582" s="77"/>
      <c r="AH1582" s="77"/>
      <c r="AI1582" s="77"/>
      <c r="AJ1582" s="77"/>
      <c r="AK1582" s="77"/>
      <c r="AL1582" s="77"/>
      <c r="AM1582" s="77"/>
      <c r="AN1582" s="77"/>
      <c r="AO1582" s="77"/>
      <c r="AP1582" s="77"/>
      <c r="AQ1582" s="77"/>
      <c r="AR1582" s="77"/>
      <c r="AS1582" s="77"/>
      <c r="AT1582" s="77"/>
      <c r="AU1582" s="77"/>
      <c r="AV1582" s="77"/>
      <c r="AW1582" s="77"/>
      <c r="AX1582" s="77"/>
      <c r="AY1582" s="77"/>
      <c r="AZ1582" s="77"/>
      <c r="BA1582" s="77"/>
      <c r="BB1582" s="77"/>
      <c r="BC1582" s="77"/>
      <c r="BD1582" s="77"/>
      <c r="BE1582" s="77"/>
      <c r="BF1582" s="77"/>
      <c r="BG1582" s="77"/>
      <c r="BH1582" s="77"/>
      <c r="BI1582" s="77"/>
      <c r="BJ1582" s="77"/>
      <c r="BK1582" s="77"/>
      <c r="BL1582" s="77"/>
      <c r="BM1582" s="77"/>
      <c r="BN1582" s="77"/>
      <c r="BO1582" s="77"/>
      <c r="BP1582" s="77"/>
      <c r="BQ1582" s="77"/>
      <c r="BR1582" s="77"/>
      <c r="BS1582" s="77"/>
      <c r="BT1582" s="77"/>
      <c r="BU1582" s="77"/>
      <c r="BV1582" s="77"/>
      <c r="BW1582" s="77"/>
      <c r="BX1582" s="77"/>
      <c r="BY1582" s="77"/>
      <c r="BZ1582" s="77"/>
      <c r="CA1582" s="77"/>
      <c r="CB1582" s="77"/>
      <c r="CC1582" s="77"/>
      <c r="CD1582" s="77"/>
      <c r="CE1582" s="77"/>
      <c r="CF1582" s="77"/>
      <c r="CG1582" s="77"/>
      <c r="CH1582" s="77"/>
      <c r="CI1582" s="77"/>
      <c r="CJ1582" s="77"/>
      <c r="CK1582" s="77"/>
      <c r="CL1582" s="77"/>
      <c r="CN1582" s="77"/>
      <c r="CO1582" s="77"/>
      <c r="CP1582" s="77"/>
      <c r="CQ1582" s="77"/>
      <c r="CR1582" s="77"/>
      <c r="CS1582" s="77"/>
      <c r="CT1582" s="77"/>
      <c r="CU1582" s="77"/>
      <c r="CV1582" s="77"/>
      <c r="CW1582" s="77"/>
      <c r="CX1582" s="77"/>
      <c r="CY1582" s="77"/>
      <c r="CZ1582" s="77"/>
      <c r="DA1582" s="77"/>
      <c r="DB1582" s="77"/>
      <c r="DC1582" s="77"/>
      <c r="DD1582" s="77"/>
      <c r="DE1582" s="77"/>
      <c r="DF1582" s="77"/>
      <c r="DG1582" s="77"/>
      <c r="DH1582" s="77"/>
      <c r="DI1582" s="77"/>
      <c r="DJ1582" s="77"/>
      <c r="DK1582" s="77"/>
      <c r="DL1582" s="77"/>
    </row>
    <row r="1583" spans="1:116" x14ac:dyDescent="0.4">
      <c r="C1583" t="s">
        <v>236</v>
      </c>
      <c r="D1583" t="s">
        <v>533</v>
      </c>
      <c r="E1583" s="8" t="str">
        <f>ROW()&amp;" "&amp;D1583</f>
        <v>1583 FCLTL-F</v>
      </c>
      <c r="G1583" s="125" t="str">
        <f>"Net proceeds/(repayment) of "&amp;SUBSTITUTE(G1581,":","")</f>
        <v>Net proceeds/(repayment) of Long-term libaility - Fixed constant long-term liability</v>
      </c>
      <c r="I1583" s="74"/>
      <c r="J1583" s="74"/>
      <c r="K1583" s="53">
        <f>SUMIF($3:$3,K$2,1583:1583)</f>
        <v>0</v>
      </c>
      <c r="L1583" s="53">
        <f t="shared" ref="L1583:P1583" si="2681">SUMIF($3:$3,L$2,1583:1583)</f>
        <v>0</v>
      </c>
      <c r="M1583" s="53">
        <f t="shared" si="2681"/>
        <v>0</v>
      </c>
      <c r="N1583" s="53">
        <f t="shared" si="2681"/>
        <v>0</v>
      </c>
      <c r="O1583" s="53">
        <f t="shared" si="2681"/>
        <v>0</v>
      </c>
      <c r="P1583" s="53">
        <f t="shared" si="2681"/>
        <v>0</v>
      </c>
      <c r="R1583" s="24"/>
      <c r="S1583" s="80">
        <f>S1581-R1581</f>
        <v>0</v>
      </c>
      <c r="T1583" s="80">
        <f t="shared" ref="T1583:CE1583" si="2682">T1581-S1581</f>
        <v>0</v>
      </c>
      <c r="U1583" s="80">
        <f t="shared" si="2682"/>
        <v>0</v>
      </c>
      <c r="V1583" s="80">
        <f t="shared" si="2682"/>
        <v>0</v>
      </c>
      <c r="W1583" s="80">
        <f t="shared" si="2682"/>
        <v>0</v>
      </c>
      <c r="X1583" s="80">
        <f t="shared" si="2682"/>
        <v>0</v>
      </c>
      <c r="Y1583" s="80">
        <f t="shared" si="2682"/>
        <v>0</v>
      </c>
      <c r="Z1583" s="80">
        <f t="shared" si="2682"/>
        <v>0</v>
      </c>
      <c r="AA1583" s="80">
        <f t="shared" si="2682"/>
        <v>0</v>
      </c>
      <c r="AB1583" s="80">
        <f t="shared" si="2682"/>
        <v>0</v>
      </c>
      <c r="AC1583" s="80">
        <f t="shared" si="2682"/>
        <v>0</v>
      </c>
      <c r="AD1583" s="80">
        <f t="shared" si="2682"/>
        <v>0</v>
      </c>
      <c r="AE1583" s="80">
        <f t="shared" si="2682"/>
        <v>0</v>
      </c>
      <c r="AF1583" s="80">
        <f t="shared" si="2682"/>
        <v>0</v>
      </c>
      <c r="AG1583" s="80">
        <f t="shared" si="2682"/>
        <v>0</v>
      </c>
      <c r="AH1583" s="80">
        <f t="shared" si="2682"/>
        <v>0</v>
      </c>
      <c r="AI1583" s="80">
        <f t="shared" si="2682"/>
        <v>0</v>
      </c>
      <c r="AJ1583" s="80">
        <f t="shared" si="2682"/>
        <v>0</v>
      </c>
      <c r="AK1583" s="80">
        <f t="shared" si="2682"/>
        <v>0</v>
      </c>
      <c r="AL1583" s="80">
        <f t="shared" si="2682"/>
        <v>0</v>
      </c>
      <c r="AM1583" s="80">
        <f t="shared" si="2682"/>
        <v>0</v>
      </c>
      <c r="AN1583" s="80">
        <f t="shared" si="2682"/>
        <v>0</v>
      </c>
      <c r="AO1583" s="80">
        <f t="shared" si="2682"/>
        <v>0</v>
      </c>
      <c r="AP1583" s="80">
        <f t="shared" si="2682"/>
        <v>0</v>
      </c>
      <c r="AQ1583" s="80">
        <f t="shared" si="2682"/>
        <v>0</v>
      </c>
      <c r="AR1583" s="80">
        <f t="shared" si="2682"/>
        <v>0</v>
      </c>
      <c r="AS1583" s="80">
        <f t="shared" si="2682"/>
        <v>0</v>
      </c>
      <c r="AT1583" s="80">
        <f t="shared" si="2682"/>
        <v>0</v>
      </c>
      <c r="AU1583" s="80">
        <f t="shared" si="2682"/>
        <v>0</v>
      </c>
      <c r="AV1583" s="80">
        <f t="shared" si="2682"/>
        <v>0</v>
      </c>
      <c r="AW1583" s="80">
        <f t="shared" si="2682"/>
        <v>0</v>
      </c>
      <c r="AX1583" s="80">
        <f t="shared" si="2682"/>
        <v>0</v>
      </c>
      <c r="AY1583" s="80">
        <f t="shared" si="2682"/>
        <v>0</v>
      </c>
      <c r="AZ1583" s="80">
        <f t="shared" si="2682"/>
        <v>0</v>
      </c>
      <c r="BA1583" s="80">
        <f t="shared" si="2682"/>
        <v>0</v>
      </c>
      <c r="BB1583" s="80">
        <f t="shared" si="2682"/>
        <v>0</v>
      </c>
      <c r="BC1583" s="80">
        <f t="shared" si="2682"/>
        <v>0</v>
      </c>
      <c r="BD1583" s="80">
        <f t="shared" si="2682"/>
        <v>0</v>
      </c>
      <c r="BE1583" s="80">
        <f t="shared" si="2682"/>
        <v>0</v>
      </c>
      <c r="BF1583" s="80">
        <f t="shared" si="2682"/>
        <v>0</v>
      </c>
      <c r="BG1583" s="80">
        <f t="shared" si="2682"/>
        <v>0</v>
      </c>
      <c r="BH1583" s="80">
        <f t="shared" si="2682"/>
        <v>0</v>
      </c>
      <c r="BI1583" s="80">
        <f t="shared" si="2682"/>
        <v>0</v>
      </c>
      <c r="BJ1583" s="80">
        <f t="shared" si="2682"/>
        <v>0</v>
      </c>
      <c r="BK1583" s="80">
        <f t="shared" si="2682"/>
        <v>0</v>
      </c>
      <c r="BL1583" s="80">
        <f t="shared" si="2682"/>
        <v>0</v>
      </c>
      <c r="BM1583" s="80">
        <f t="shared" si="2682"/>
        <v>0</v>
      </c>
      <c r="BN1583" s="80">
        <f t="shared" si="2682"/>
        <v>0</v>
      </c>
      <c r="BO1583" s="80">
        <f t="shared" si="2682"/>
        <v>0</v>
      </c>
      <c r="BP1583" s="80">
        <f t="shared" si="2682"/>
        <v>0</v>
      </c>
      <c r="BQ1583" s="80">
        <f t="shared" si="2682"/>
        <v>0</v>
      </c>
      <c r="BR1583" s="80">
        <f t="shared" si="2682"/>
        <v>0</v>
      </c>
      <c r="BS1583" s="80">
        <f t="shared" si="2682"/>
        <v>0</v>
      </c>
      <c r="BT1583" s="80">
        <f t="shared" si="2682"/>
        <v>0</v>
      </c>
      <c r="BU1583" s="80">
        <f t="shared" si="2682"/>
        <v>0</v>
      </c>
      <c r="BV1583" s="80">
        <f t="shared" si="2682"/>
        <v>0</v>
      </c>
      <c r="BW1583" s="80">
        <f t="shared" si="2682"/>
        <v>0</v>
      </c>
      <c r="BX1583" s="80">
        <f t="shared" si="2682"/>
        <v>0</v>
      </c>
      <c r="BY1583" s="80">
        <f t="shared" si="2682"/>
        <v>0</v>
      </c>
      <c r="BZ1583" s="80">
        <f t="shared" si="2682"/>
        <v>0</v>
      </c>
      <c r="CA1583" s="80">
        <f t="shared" si="2682"/>
        <v>0</v>
      </c>
      <c r="CB1583" s="80">
        <f t="shared" si="2682"/>
        <v>0</v>
      </c>
      <c r="CC1583" s="80">
        <f t="shared" si="2682"/>
        <v>0</v>
      </c>
      <c r="CD1583" s="80">
        <f t="shared" si="2682"/>
        <v>0</v>
      </c>
      <c r="CE1583" s="80">
        <f t="shared" si="2682"/>
        <v>0</v>
      </c>
      <c r="CF1583" s="80">
        <f t="shared" ref="CF1583:CL1583" si="2683">CF1581-CE1581</f>
        <v>0</v>
      </c>
      <c r="CG1583" s="80">
        <f t="shared" si="2683"/>
        <v>0</v>
      </c>
      <c r="CH1583" s="80">
        <f t="shared" si="2683"/>
        <v>0</v>
      </c>
      <c r="CI1583" s="80">
        <f t="shared" si="2683"/>
        <v>0</v>
      </c>
      <c r="CJ1583" s="80">
        <f t="shared" si="2683"/>
        <v>0</v>
      </c>
      <c r="CK1583" s="80">
        <f t="shared" si="2683"/>
        <v>0</v>
      </c>
      <c r="CL1583" s="80">
        <f t="shared" si="2683"/>
        <v>0</v>
      </c>
      <c r="CN1583" s="74"/>
      <c r="CO1583" s="80">
        <f t="shared" ref="CO1583" si="2684">CN1581-CO1581</f>
        <v>0</v>
      </c>
      <c r="CP1583" s="80">
        <f t="shared" ref="CP1583" si="2685">CO1581-CP1581</f>
        <v>0</v>
      </c>
      <c r="CQ1583" s="80">
        <f t="shared" ref="CQ1583" si="2686">CP1581-CQ1581</f>
        <v>0</v>
      </c>
      <c r="CR1583" s="80">
        <f t="shared" ref="CR1583" si="2687">CQ1581-CR1581</f>
        <v>0</v>
      </c>
      <c r="CS1583" s="80">
        <f t="shared" ref="CS1583" si="2688">CR1581-CS1581</f>
        <v>0</v>
      </c>
      <c r="CT1583" s="80">
        <f t="shared" ref="CT1583" si="2689">CS1581-CT1581</f>
        <v>0</v>
      </c>
      <c r="CU1583" s="80">
        <f t="shared" ref="CU1583" si="2690">CT1581-CU1581</f>
        <v>0</v>
      </c>
      <c r="CV1583" s="80">
        <f t="shared" ref="CV1583" si="2691">CU1581-CV1581</f>
        <v>0</v>
      </c>
      <c r="CW1583" s="80">
        <f t="shared" ref="CW1583" si="2692">CV1581-CW1581</f>
        <v>0</v>
      </c>
      <c r="CX1583" s="80">
        <f t="shared" ref="CX1583" si="2693">CW1581-CX1581</f>
        <v>0</v>
      </c>
      <c r="CY1583" s="80">
        <f t="shared" ref="CY1583" si="2694">CX1581-CY1581</f>
        <v>0</v>
      </c>
      <c r="CZ1583" s="80">
        <f t="shared" ref="CZ1583" si="2695">CY1581-CZ1581</f>
        <v>0</v>
      </c>
      <c r="DA1583" s="80">
        <f t="shared" ref="DA1583" si="2696">CZ1581-DA1581</f>
        <v>0</v>
      </c>
      <c r="DB1583" s="80">
        <f t="shared" ref="DB1583" si="2697">DA1581-DB1581</f>
        <v>0</v>
      </c>
      <c r="DC1583" s="80">
        <f t="shared" ref="DC1583" si="2698">DB1581-DC1581</f>
        <v>0</v>
      </c>
      <c r="DD1583" s="80">
        <f t="shared" ref="DD1583" si="2699">DC1581-DD1581</f>
        <v>0</v>
      </c>
      <c r="DE1583" s="80">
        <f t="shared" ref="DE1583" si="2700">DD1581-DE1581</f>
        <v>0</v>
      </c>
      <c r="DF1583" s="80">
        <f t="shared" ref="DF1583" si="2701">DE1581-DF1581</f>
        <v>0</v>
      </c>
      <c r="DG1583" s="80">
        <f t="shared" ref="DG1583" si="2702">DF1581-DG1581</f>
        <v>0</v>
      </c>
      <c r="DH1583" s="80">
        <f t="shared" ref="DH1583" si="2703">DG1581-DH1581</f>
        <v>0</v>
      </c>
      <c r="DI1583" s="80">
        <f t="shared" ref="DI1583" si="2704">DH1581-DI1581</f>
        <v>0</v>
      </c>
      <c r="DJ1583" s="80">
        <f t="shared" ref="DJ1583" si="2705">DI1581-DJ1581</f>
        <v>0</v>
      </c>
      <c r="DK1583" s="80">
        <f t="shared" ref="DK1583:DL1583" si="2706">DJ1581-DK1581</f>
        <v>0</v>
      </c>
      <c r="DL1583" s="80">
        <f t="shared" si="2706"/>
        <v>0</v>
      </c>
    </row>
    <row r="1584" spans="1:116" x14ac:dyDescent="0.4">
      <c r="D1584" t="s">
        <v>533</v>
      </c>
      <c r="E1584" s="8" t="str">
        <f>ROW()&amp;" "&amp;D1584</f>
        <v>1584 FCLTL-F</v>
      </c>
      <c r="G1584" s="125"/>
      <c r="I1584" s="74"/>
      <c r="J1584" s="74"/>
      <c r="K1584" s="53"/>
      <c r="L1584" s="53"/>
      <c r="M1584" s="53"/>
      <c r="N1584" s="53"/>
      <c r="O1584" s="53"/>
      <c r="P1584" s="53"/>
      <c r="R1584" s="24"/>
      <c r="S1584" s="80"/>
      <c r="T1584" s="80"/>
      <c r="U1584" s="80"/>
      <c r="V1584" s="80"/>
      <c r="W1584" s="80"/>
      <c r="X1584" s="80"/>
      <c r="Y1584" s="80"/>
      <c r="Z1584" s="80"/>
      <c r="AA1584" s="80"/>
      <c r="AB1584" s="80"/>
      <c r="AC1584" s="80"/>
      <c r="AD1584" s="80"/>
      <c r="AE1584" s="80"/>
      <c r="AF1584" s="80"/>
      <c r="AG1584" s="80"/>
      <c r="AH1584" s="80"/>
      <c r="AI1584" s="80"/>
      <c r="AJ1584" s="80"/>
      <c r="AK1584" s="80"/>
      <c r="AL1584" s="80"/>
      <c r="AM1584" s="80"/>
      <c r="AN1584" s="80"/>
      <c r="AO1584" s="80"/>
      <c r="AP1584" s="80"/>
      <c r="AQ1584" s="80"/>
      <c r="AR1584" s="80"/>
      <c r="AS1584" s="80"/>
      <c r="AT1584" s="80"/>
      <c r="AU1584" s="80"/>
      <c r="AV1584" s="80"/>
      <c r="AW1584" s="80"/>
      <c r="AX1584" s="80"/>
      <c r="AY1584" s="80"/>
      <c r="AZ1584" s="80"/>
      <c r="BA1584" s="80"/>
      <c r="BB1584" s="80"/>
      <c r="BC1584" s="80"/>
      <c r="BD1584" s="80"/>
      <c r="BE1584" s="80"/>
      <c r="BF1584" s="80"/>
      <c r="BG1584" s="80"/>
      <c r="BH1584" s="80"/>
      <c r="BI1584" s="80"/>
      <c r="BJ1584" s="80"/>
      <c r="BK1584" s="80"/>
      <c r="BL1584" s="80"/>
      <c r="BM1584" s="80"/>
      <c r="BN1584" s="80"/>
      <c r="BO1584" s="80"/>
      <c r="BP1584" s="80"/>
      <c r="BQ1584" s="80"/>
      <c r="BR1584" s="80"/>
      <c r="BS1584" s="80"/>
      <c r="BT1584" s="80"/>
      <c r="BU1584" s="80"/>
      <c r="BV1584" s="80"/>
      <c r="BW1584" s="80"/>
      <c r="BX1584" s="80"/>
      <c r="BY1584" s="80"/>
      <c r="BZ1584" s="80"/>
      <c r="CA1584" s="80"/>
      <c r="CB1584" s="80"/>
      <c r="CC1584" s="80"/>
      <c r="CD1584" s="80"/>
      <c r="CE1584" s="80"/>
      <c r="CF1584" s="80"/>
      <c r="CG1584" s="80"/>
      <c r="CH1584" s="80"/>
      <c r="CI1584" s="80"/>
      <c r="CJ1584" s="80"/>
      <c r="CK1584" s="80"/>
      <c r="CL1584" s="80"/>
      <c r="CN1584" s="74"/>
      <c r="CO1584" s="80"/>
      <c r="CP1584" s="80"/>
      <c r="CQ1584" s="80"/>
      <c r="CR1584" s="80"/>
      <c r="CS1584" s="80"/>
      <c r="CT1584" s="80"/>
      <c r="CU1584" s="80"/>
      <c r="CV1584" s="80"/>
      <c r="CW1584" s="80"/>
      <c r="CX1584" s="80"/>
      <c r="CY1584" s="80"/>
      <c r="CZ1584" s="80"/>
      <c r="DA1584" s="80"/>
      <c r="DB1584" s="80"/>
      <c r="DC1584" s="80"/>
      <c r="DD1584" s="80"/>
      <c r="DE1584" s="80"/>
      <c r="DF1584" s="80"/>
      <c r="DG1584" s="80"/>
      <c r="DH1584" s="80"/>
      <c r="DI1584" s="80"/>
      <c r="DJ1584" s="80"/>
      <c r="DK1584" s="80"/>
      <c r="DL1584" s="80"/>
    </row>
    <row r="1585" spans="1:116" x14ac:dyDescent="0.4">
      <c r="B1585" t="s">
        <v>332</v>
      </c>
      <c r="D1585" t="s">
        <v>533</v>
      </c>
      <c r="E1585" s="8" t="str">
        <f t="shared" ref="E1585" si="2707">ROW()&amp;" "&amp;D1585</f>
        <v>1585 FCLTL-F</v>
      </c>
      <c r="G1585" s="136" t="str">
        <f>G1572</f>
        <v>(Primary label)</v>
      </c>
      <c r="H1585" s="27"/>
      <c r="I1585" s="78"/>
      <c r="J1585" s="78"/>
      <c r="K1585" s="33"/>
      <c r="L1585" s="33"/>
      <c r="M1585" s="33"/>
      <c r="N1585" s="33"/>
      <c r="O1585" s="33"/>
      <c r="P1585" s="33"/>
      <c r="R1585" s="33"/>
      <c r="S1585" s="77"/>
      <c r="T1585" s="77"/>
      <c r="U1585" s="77"/>
      <c r="V1585" s="77"/>
      <c r="W1585" s="77"/>
      <c r="X1585" s="77"/>
      <c r="Y1585" s="77"/>
      <c r="Z1585" s="77"/>
      <c r="AA1585" s="77"/>
      <c r="AB1585" s="77"/>
      <c r="AC1585" s="77"/>
      <c r="AD1585" s="77"/>
      <c r="AE1585" s="77"/>
      <c r="AF1585" s="77"/>
      <c r="AG1585" s="77"/>
      <c r="AH1585" s="77"/>
      <c r="AI1585" s="77"/>
      <c r="AJ1585" s="77"/>
      <c r="AK1585" s="77"/>
      <c r="AL1585" s="77"/>
      <c r="AM1585" s="77"/>
      <c r="AN1585" s="77"/>
      <c r="AO1585" s="77"/>
      <c r="AP1585" s="77"/>
      <c r="AQ1585" s="77"/>
      <c r="AR1585" s="77"/>
      <c r="AS1585" s="77"/>
      <c r="AT1585" s="77"/>
      <c r="AU1585" s="77"/>
      <c r="AV1585" s="77"/>
      <c r="AW1585" s="77"/>
      <c r="AX1585" s="77"/>
      <c r="AY1585" s="77"/>
      <c r="AZ1585" s="77"/>
      <c r="BA1585" s="77"/>
      <c r="BB1585" s="77"/>
      <c r="BC1585" s="77"/>
      <c r="BD1585" s="77"/>
      <c r="BE1585" s="77"/>
      <c r="BF1585" s="77"/>
      <c r="BG1585" s="77"/>
      <c r="BH1585" s="77"/>
      <c r="BI1585" s="77"/>
      <c r="BJ1585" s="77"/>
      <c r="BK1585" s="77"/>
      <c r="BL1585" s="77"/>
      <c r="BM1585" s="77"/>
      <c r="BN1585" s="77"/>
      <c r="BO1585" s="77"/>
      <c r="BP1585" s="77"/>
      <c r="BQ1585" s="77"/>
      <c r="BR1585" s="77"/>
      <c r="BS1585" s="77"/>
      <c r="BT1585" s="77"/>
      <c r="BU1585" s="77"/>
      <c r="BV1585" s="77"/>
      <c r="BW1585" s="77"/>
      <c r="BX1585" s="77"/>
      <c r="BY1585" s="77"/>
      <c r="BZ1585" s="77"/>
      <c r="CA1585" s="77"/>
      <c r="CB1585" s="77"/>
      <c r="CC1585" s="77"/>
      <c r="CD1585" s="77"/>
      <c r="CE1585" s="77"/>
      <c r="CF1585" s="77"/>
      <c r="CG1585" s="77"/>
      <c r="CH1585" s="77"/>
      <c r="CI1585" s="77"/>
      <c r="CJ1585" s="77"/>
      <c r="CK1585" s="77"/>
      <c r="CL1585" s="77"/>
      <c r="CN1585" s="78"/>
      <c r="CO1585" s="77"/>
      <c r="CP1585" s="77"/>
      <c r="CQ1585" s="77"/>
      <c r="CR1585" s="77"/>
      <c r="CS1585" s="77"/>
      <c r="CT1585" s="77"/>
      <c r="CU1585" s="77"/>
      <c r="CV1585" s="77"/>
      <c r="CW1585" s="77"/>
      <c r="CX1585" s="77"/>
      <c r="CY1585" s="77"/>
      <c r="CZ1585" s="77"/>
      <c r="DA1585" s="77"/>
      <c r="DB1585" s="77"/>
      <c r="DC1585" s="77"/>
      <c r="DD1585" s="77"/>
      <c r="DE1585" s="77"/>
      <c r="DF1585" s="77"/>
      <c r="DG1585" s="77"/>
      <c r="DH1585" s="77"/>
      <c r="DI1585" s="77"/>
      <c r="DJ1585" s="77"/>
      <c r="DK1585" s="77"/>
      <c r="DL1585" s="77"/>
    </row>
    <row r="1586" spans="1:116" x14ac:dyDescent="0.4">
      <c r="B1586" t="s">
        <v>332</v>
      </c>
      <c r="D1586" t="s">
        <v>533</v>
      </c>
      <c r="E1586" s="8" t="str">
        <f>ROW()&amp;" "&amp;D1586</f>
        <v>1586 FCLTL-F</v>
      </c>
      <c r="G1586" s="136" t="str">
        <f>G1573</f>
        <v>primary unit</v>
      </c>
      <c r="H1586" s="27"/>
      <c r="I1586" s="78"/>
      <c r="J1586" s="78"/>
      <c r="K1586" s="33"/>
      <c r="L1586" s="33"/>
      <c r="M1586" s="33"/>
      <c r="N1586" s="33"/>
      <c r="O1586" s="33"/>
      <c r="P1586" s="33"/>
      <c r="R1586" s="33"/>
      <c r="S1586" s="77"/>
      <c r="T1586" s="77"/>
      <c r="U1586" s="77"/>
      <c r="V1586" s="77"/>
      <c r="W1586" s="77"/>
      <c r="X1586" s="77"/>
      <c r="Y1586" s="77"/>
      <c r="Z1586" s="77"/>
      <c r="AA1586" s="77"/>
      <c r="AB1586" s="77"/>
      <c r="AC1586" s="77"/>
      <c r="AD1586" s="77"/>
      <c r="AE1586" s="77"/>
      <c r="AF1586" s="77"/>
      <c r="AG1586" s="77"/>
      <c r="AH1586" s="77"/>
      <c r="AI1586" s="77"/>
      <c r="AJ1586" s="77"/>
      <c r="AK1586" s="77"/>
      <c r="AL1586" s="77"/>
      <c r="AM1586" s="77"/>
      <c r="AN1586" s="77"/>
      <c r="AO1586" s="77"/>
      <c r="AP1586" s="77"/>
      <c r="AQ1586" s="77"/>
      <c r="AR1586" s="77"/>
      <c r="AS1586" s="77"/>
      <c r="AT1586" s="77"/>
      <c r="AU1586" s="77"/>
      <c r="AV1586" s="77"/>
      <c r="AW1586" s="77"/>
      <c r="AX1586" s="77"/>
      <c r="AY1586" s="77"/>
      <c r="AZ1586" s="77"/>
      <c r="BA1586" s="77"/>
      <c r="BB1586" s="77"/>
      <c r="BC1586" s="77"/>
      <c r="BD1586" s="77"/>
      <c r="BE1586" s="77"/>
      <c r="BF1586" s="77"/>
      <c r="BG1586" s="77"/>
      <c r="BH1586" s="77"/>
      <c r="BI1586" s="77"/>
      <c r="BJ1586" s="77"/>
      <c r="BK1586" s="77"/>
      <c r="BL1586" s="77"/>
      <c r="BM1586" s="77"/>
      <c r="BN1586" s="77"/>
      <c r="BO1586" s="77"/>
      <c r="BP1586" s="77"/>
      <c r="BQ1586" s="77"/>
      <c r="BR1586" s="77"/>
      <c r="BS1586" s="77"/>
      <c r="BT1586" s="77"/>
      <c r="BU1586" s="77"/>
      <c r="BV1586" s="77"/>
      <c r="BW1586" s="77"/>
      <c r="BX1586" s="77"/>
      <c r="BY1586" s="77"/>
      <c r="BZ1586" s="77"/>
      <c r="CA1586" s="77"/>
      <c r="CB1586" s="77"/>
      <c r="CC1586" s="77"/>
      <c r="CD1586" s="77"/>
      <c r="CE1586" s="77"/>
      <c r="CF1586" s="77"/>
      <c r="CG1586" s="77"/>
      <c r="CH1586" s="77"/>
      <c r="CI1586" s="77"/>
      <c r="CJ1586" s="77"/>
      <c r="CK1586" s="77"/>
      <c r="CL1586" s="77"/>
      <c r="CN1586" s="78"/>
      <c r="CO1586" s="77"/>
      <c r="CP1586" s="77"/>
      <c r="CQ1586" s="77"/>
      <c r="CR1586" s="77"/>
      <c r="CS1586" s="77"/>
      <c r="CT1586" s="77"/>
      <c r="CU1586" s="77"/>
      <c r="CV1586" s="77"/>
      <c r="CW1586" s="77"/>
      <c r="CX1586" s="77"/>
      <c r="CY1586" s="77"/>
      <c r="CZ1586" s="77"/>
      <c r="DA1586" s="77"/>
      <c r="DB1586" s="77"/>
      <c r="DC1586" s="77"/>
      <c r="DD1586" s="77"/>
      <c r="DE1586" s="77"/>
      <c r="DF1586" s="77"/>
      <c r="DG1586" s="77"/>
      <c r="DH1586" s="77"/>
      <c r="DI1586" s="77"/>
      <c r="DJ1586" s="77"/>
      <c r="DK1586" s="77"/>
      <c r="DL1586" s="77"/>
    </row>
    <row r="1587" spans="1:116" x14ac:dyDescent="0.4">
      <c r="B1587" t="s">
        <v>332</v>
      </c>
      <c r="D1587" t="s">
        <v>533</v>
      </c>
      <c r="E1587" s="8" t="str">
        <f t="shared" ref="E1587:E1592" si="2708">ROW()&amp;" "&amp;D1587</f>
        <v>1587 FCLTL-F</v>
      </c>
      <c r="G1587" s="136" t="str">
        <f>G1574</f>
        <v>Primary revenue driver</v>
      </c>
      <c r="K1587" s="53"/>
      <c r="L1587" s="53"/>
      <c r="M1587" s="53"/>
      <c r="N1587" s="53"/>
      <c r="O1587" s="53"/>
      <c r="P1587" s="53"/>
      <c r="R1587" s="24"/>
      <c r="S1587" s="179" t="str">
        <f t="shared" ref="S1587:AX1587" si="2709">S1574</f>
        <v>S$16</v>
      </c>
      <c r="T1587" s="179" t="str">
        <f t="shared" si="2709"/>
        <v>T$16</v>
      </c>
      <c r="U1587" s="179" t="str">
        <f t="shared" si="2709"/>
        <v>U$16</v>
      </c>
      <c r="V1587" s="179" t="str">
        <f t="shared" si="2709"/>
        <v>V$16</v>
      </c>
      <c r="W1587" s="179" t="str">
        <f t="shared" si="2709"/>
        <v>W$16</v>
      </c>
      <c r="X1587" s="179" t="str">
        <f t="shared" si="2709"/>
        <v>X$16</v>
      </c>
      <c r="Y1587" s="179" t="str">
        <f t="shared" si="2709"/>
        <v>Y$16</v>
      </c>
      <c r="Z1587" s="179" t="str">
        <f t="shared" si="2709"/>
        <v>Z$16</v>
      </c>
      <c r="AA1587" s="179" t="str">
        <f t="shared" si="2709"/>
        <v>AA$16</v>
      </c>
      <c r="AB1587" s="179" t="str">
        <f t="shared" si="2709"/>
        <v>AB$16</v>
      </c>
      <c r="AC1587" s="179" t="str">
        <f t="shared" si="2709"/>
        <v>AC$16</v>
      </c>
      <c r="AD1587" s="179" t="str">
        <f t="shared" si="2709"/>
        <v>AD$16</v>
      </c>
      <c r="AE1587" s="179" t="str">
        <f t="shared" si="2709"/>
        <v>AE$16</v>
      </c>
      <c r="AF1587" s="179" t="str">
        <f t="shared" si="2709"/>
        <v>AF$16</v>
      </c>
      <c r="AG1587" s="179" t="str">
        <f t="shared" si="2709"/>
        <v>AG$16</v>
      </c>
      <c r="AH1587" s="179" t="str">
        <f t="shared" si="2709"/>
        <v>AH$16</v>
      </c>
      <c r="AI1587" s="179" t="str">
        <f t="shared" si="2709"/>
        <v>AI$16</v>
      </c>
      <c r="AJ1587" s="179" t="str">
        <f t="shared" si="2709"/>
        <v>AJ$16</v>
      </c>
      <c r="AK1587" s="179" t="str">
        <f t="shared" si="2709"/>
        <v>AK$16</v>
      </c>
      <c r="AL1587" s="179" t="str">
        <f t="shared" si="2709"/>
        <v>AL$16</v>
      </c>
      <c r="AM1587" s="179" t="str">
        <f t="shared" si="2709"/>
        <v>AM$16</v>
      </c>
      <c r="AN1587" s="179" t="str">
        <f t="shared" si="2709"/>
        <v>AN$16</v>
      </c>
      <c r="AO1587" s="179" t="str">
        <f t="shared" si="2709"/>
        <v>AO$16</v>
      </c>
      <c r="AP1587" s="179" t="str">
        <f t="shared" si="2709"/>
        <v>AP$16</v>
      </c>
      <c r="AQ1587" s="179" t="str">
        <f t="shared" si="2709"/>
        <v>AQ$16</v>
      </c>
      <c r="AR1587" s="179" t="str">
        <f t="shared" si="2709"/>
        <v>AR$16</v>
      </c>
      <c r="AS1587" s="179" t="str">
        <f t="shared" si="2709"/>
        <v>AS$16</v>
      </c>
      <c r="AT1587" s="179" t="str">
        <f t="shared" si="2709"/>
        <v>AT$16</v>
      </c>
      <c r="AU1587" s="179" t="str">
        <f t="shared" si="2709"/>
        <v>AU$16</v>
      </c>
      <c r="AV1587" s="179" t="str">
        <f t="shared" si="2709"/>
        <v>AV$16</v>
      </c>
      <c r="AW1587" s="179" t="str">
        <f t="shared" si="2709"/>
        <v>AW$16</v>
      </c>
      <c r="AX1587" s="179" t="str">
        <f t="shared" si="2709"/>
        <v>AX$16</v>
      </c>
      <c r="AY1587" s="179" t="str">
        <f t="shared" ref="AY1587:CD1587" si="2710">AY1574</f>
        <v>AY$16</v>
      </c>
      <c r="AZ1587" s="179" t="str">
        <f t="shared" si="2710"/>
        <v>AZ$16</v>
      </c>
      <c r="BA1587" s="179" t="str">
        <f t="shared" si="2710"/>
        <v>BA$16</v>
      </c>
      <c r="BB1587" s="179" t="str">
        <f t="shared" si="2710"/>
        <v>BB$16</v>
      </c>
      <c r="BC1587" s="179" t="str">
        <f t="shared" si="2710"/>
        <v>BC$16</v>
      </c>
      <c r="BD1587" s="179" t="str">
        <f t="shared" si="2710"/>
        <v>BD$16</v>
      </c>
      <c r="BE1587" s="179" t="str">
        <f t="shared" si="2710"/>
        <v>BE$16</v>
      </c>
      <c r="BF1587" s="179" t="str">
        <f t="shared" si="2710"/>
        <v>BF$16</v>
      </c>
      <c r="BG1587" s="179" t="str">
        <f t="shared" si="2710"/>
        <v>BG$16</v>
      </c>
      <c r="BH1587" s="179" t="str">
        <f t="shared" si="2710"/>
        <v>BH$16</v>
      </c>
      <c r="BI1587" s="179" t="str">
        <f t="shared" si="2710"/>
        <v>BI$16</v>
      </c>
      <c r="BJ1587" s="179" t="str">
        <f t="shared" si="2710"/>
        <v>BJ$16</v>
      </c>
      <c r="BK1587" s="179" t="str">
        <f t="shared" si="2710"/>
        <v>BK$16</v>
      </c>
      <c r="BL1587" s="179" t="str">
        <f t="shared" si="2710"/>
        <v>BL$16</v>
      </c>
      <c r="BM1587" s="179" t="str">
        <f t="shared" si="2710"/>
        <v>BM$16</v>
      </c>
      <c r="BN1587" s="179" t="str">
        <f t="shared" si="2710"/>
        <v>BN$16</v>
      </c>
      <c r="BO1587" s="179" t="str">
        <f t="shared" si="2710"/>
        <v>BO$16</v>
      </c>
      <c r="BP1587" s="179" t="str">
        <f t="shared" si="2710"/>
        <v>BP$16</v>
      </c>
      <c r="BQ1587" s="179" t="str">
        <f t="shared" si="2710"/>
        <v>BQ$16</v>
      </c>
      <c r="BR1587" s="179" t="str">
        <f t="shared" si="2710"/>
        <v>BR$16</v>
      </c>
      <c r="BS1587" s="179" t="str">
        <f t="shared" si="2710"/>
        <v>BS$16</v>
      </c>
      <c r="BT1587" s="179" t="str">
        <f t="shared" si="2710"/>
        <v>BT$16</v>
      </c>
      <c r="BU1587" s="179" t="str">
        <f t="shared" si="2710"/>
        <v>BU$16</v>
      </c>
      <c r="BV1587" s="179" t="str">
        <f t="shared" si="2710"/>
        <v>BV$16</v>
      </c>
      <c r="BW1587" s="179" t="str">
        <f t="shared" si="2710"/>
        <v>BW$16</v>
      </c>
      <c r="BX1587" s="179" t="str">
        <f t="shared" si="2710"/>
        <v>BX$16</v>
      </c>
      <c r="BY1587" s="179" t="str">
        <f t="shared" si="2710"/>
        <v>BY$16</v>
      </c>
      <c r="BZ1587" s="179" t="str">
        <f t="shared" si="2710"/>
        <v>BZ$16</v>
      </c>
      <c r="CA1587" s="179" t="str">
        <f t="shared" si="2710"/>
        <v>CA$16</v>
      </c>
      <c r="CB1587" s="179" t="str">
        <f t="shared" si="2710"/>
        <v>CB$16</v>
      </c>
      <c r="CC1587" s="179" t="str">
        <f t="shared" si="2710"/>
        <v>CC$16</v>
      </c>
      <c r="CD1587" s="179" t="str">
        <f t="shared" si="2710"/>
        <v>CD$16</v>
      </c>
      <c r="CE1587" s="179" t="str">
        <f t="shared" ref="CE1587:CL1587" si="2711">CE1574</f>
        <v>CE$16</v>
      </c>
      <c r="CF1587" s="179" t="str">
        <f t="shared" si="2711"/>
        <v>CF$16</v>
      </c>
      <c r="CG1587" s="179" t="str">
        <f t="shared" si="2711"/>
        <v>CG$16</v>
      </c>
      <c r="CH1587" s="179" t="str">
        <f t="shared" si="2711"/>
        <v>CH$16</v>
      </c>
      <c r="CI1587" s="179" t="str">
        <f t="shared" si="2711"/>
        <v>CI$16</v>
      </c>
      <c r="CJ1587" s="179" t="str">
        <f t="shared" si="2711"/>
        <v>CJ$16</v>
      </c>
      <c r="CK1587" s="179" t="str">
        <f t="shared" si="2711"/>
        <v>CK$16</v>
      </c>
      <c r="CL1587" s="179" t="str">
        <f t="shared" si="2711"/>
        <v>CL$16</v>
      </c>
      <c r="CO1587" s="179" t="str">
        <f t="shared" ref="CO1587:DL1587" si="2712">CO1574</f>
        <v>CO$16</v>
      </c>
      <c r="CP1587" s="179" t="str">
        <f t="shared" si="2712"/>
        <v>CP$16</v>
      </c>
      <c r="CQ1587" s="179" t="str">
        <f t="shared" si="2712"/>
        <v>CQ$16</v>
      </c>
      <c r="CR1587" s="179" t="str">
        <f t="shared" si="2712"/>
        <v>CR$16</v>
      </c>
      <c r="CS1587" s="179" t="str">
        <f t="shared" si="2712"/>
        <v>CS$16</v>
      </c>
      <c r="CT1587" s="179" t="str">
        <f t="shared" si="2712"/>
        <v>CT$16</v>
      </c>
      <c r="CU1587" s="179" t="str">
        <f t="shared" si="2712"/>
        <v>CU$16</v>
      </c>
      <c r="CV1587" s="179" t="str">
        <f t="shared" si="2712"/>
        <v>CV$16</v>
      </c>
      <c r="CW1587" s="179" t="str">
        <f t="shared" si="2712"/>
        <v>CW$16</v>
      </c>
      <c r="CX1587" s="179" t="str">
        <f t="shared" si="2712"/>
        <v>CX$16</v>
      </c>
      <c r="CY1587" s="179" t="str">
        <f t="shared" si="2712"/>
        <v>CY$16</v>
      </c>
      <c r="CZ1587" s="179" t="str">
        <f t="shared" si="2712"/>
        <v>CZ$16</v>
      </c>
      <c r="DA1587" s="179" t="str">
        <f t="shared" si="2712"/>
        <v>DA$16</v>
      </c>
      <c r="DB1587" s="179" t="str">
        <f t="shared" si="2712"/>
        <v>DB$16</v>
      </c>
      <c r="DC1587" s="179" t="str">
        <f t="shared" si="2712"/>
        <v>DC$16</v>
      </c>
      <c r="DD1587" s="179" t="str">
        <f t="shared" si="2712"/>
        <v>DD$16</v>
      </c>
      <c r="DE1587" s="179" t="str">
        <f t="shared" si="2712"/>
        <v>DE$16</v>
      </c>
      <c r="DF1587" s="179" t="str">
        <f t="shared" si="2712"/>
        <v>DF$16</v>
      </c>
      <c r="DG1587" s="179" t="str">
        <f t="shared" si="2712"/>
        <v>DG$16</v>
      </c>
      <c r="DH1587" s="179" t="str">
        <f t="shared" si="2712"/>
        <v>DH$16</v>
      </c>
      <c r="DI1587" s="179" t="str">
        <f t="shared" si="2712"/>
        <v>DI$16</v>
      </c>
      <c r="DJ1587" s="179" t="str">
        <f t="shared" si="2712"/>
        <v>DJ$16</v>
      </c>
      <c r="DK1587" s="179" t="str">
        <f t="shared" si="2712"/>
        <v>DK$16</v>
      </c>
      <c r="DL1587" s="179" t="str">
        <f t="shared" si="2712"/>
        <v>DL$16</v>
      </c>
    </row>
    <row r="1588" spans="1:116" x14ac:dyDescent="0.4">
      <c r="B1588" t="s">
        <v>332</v>
      </c>
      <c r="D1588" t="s">
        <v>533</v>
      </c>
      <c r="E1588" s="8" t="str">
        <f t="shared" si="2708"/>
        <v>1588 FCLTL-F</v>
      </c>
      <c r="G1588" s="136" t="str">
        <f>G1575</f>
        <v>Primary volume driver</v>
      </c>
      <c r="H1588" s="12"/>
      <c r="I1588" s="60"/>
      <c r="J1588" s="60"/>
      <c r="K1588" s="15"/>
      <c r="L1588" s="15"/>
      <c r="M1588" s="15"/>
      <c r="N1588" s="15"/>
      <c r="O1588" s="15"/>
      <c r="P1588" s="15"/>
      <c r="R1588" s="15"/>
      <c r="S1588" s="179" t="str">
        <f t="shared" ref="S1588:AX1588" si="2713">S1575</f>
        <v>S$17</v>
      </c>
      <c r="T1588" s="179" t="str">
        <f t="shared" si="2713"/>
        <v>T$17</v>
      </c>
      <c r="U1588" s="179" t="str">
        <f t="shared" si="2713"/>
        <v>U$17</v>
      </c>
      <c r="V1588" s="179" t="str">
        <f t="shared" si="2713"/>
        <v>V$17</v>
      </c>
      <c r="W1588" s="179" t="str">
        <f t="shared" si="2713"/>
        <v>W$17</v>
      </c>
      <c r="X1588" s="179" t="str">
        <f t="shared" si="2713"/>
        <v>X$17</v>
      </c>
      <c r="Y1588" s="179" t="str">
        <f t="shared" si="2713"/>
        <v>Y$17</v>
      </c>
      <c r="Z1588" s="179" t="str">
        <f t="shared" si="2713"/>
        <v>Z$17</v>
      </c>
      <c r="AA1588" s="179" t="str">
        <f t="shared" si="2713"/>
        <v>AA$17</v>
      </c>
      <c r="AB1588" s="179" t="str">
        <f t="shared" si="2713"/>
        <v>AB$17</v>
      </c>
      <c r="AC1588" s="179" t="str">
        <f t="shared" si="2713"/>
        <v>AC$17</v>
      </c>
      <c r="AD1588" s="179" t="str">
        <f t="shared" si="2713"/>
        <v>AD$17</v>
      </c>
      <c r="AE1588" s="179" t="str">
        <f t="shared" si="2713"/>
        <v>AE$17</v>
      </c>
      <c r="AF1588" s="179" t="str">
        <f t="shared" si="2713"/>
        <v>AF$17</v>
      </c>
      <c r="AG1588" s="179" t="str">
        <f t="shared" si="2713"/>
        <v>AG$17</v>
      </c>
      <c r="AH1588" s="179" t="str">
        <f t="shared" si="2713"/>
        <v>AH$17</v>
      </c>
      <c r="AI1588" s="179" t="str">
        <f t="shared" si="2713"/>
        <v>AI$17</v>
      </c>
      <c r="AJ1588" s="179" t="str">
        <f t="shared" si="2713"/>
        <v>AJ$17</v>
      </c>
      <c r="AK1588" s="179" t="str">
        <f t="shared" si="2713"/>
        <v>AK$17</v>
      </c>
      <c r="AL1588" s="179" t="str">
        <f t="shared" si="2713"/>
        <v>AL$17</v>
      </c>
      <c r="AM1588" s="179" t="str">
        <f t="shared" si="2713"/>
        <v>AM$17</v>
      </c>
      <c r="AN1588" s="179" t="str">
        <f t="shared" si="2713"/>
        <v>AN$17</v>
      </c>
      <c r="AO1588" s="179" t="str">
        <f t="shared" si="2713"/>
        <v>AO$17</v>
      </c>
      <c r="AP1588" s="179" t="str">
        <f t="shared" si="2713"/>
        <v>AP$17</v>
      </c>
      <c r="AQ1588" s="179" t="str">
        <f t="shared" si="2713"/>
        <v>AQ$17</v>
      </c>
      <c r="AR1588" s="179" t="str">
        <f t="shared" si="2713"/>
        <v>AR$17</v>
      </c>
      <c r="AS1588" s="179" t="str">
        <f t="shared" si="2713"/>
        <v>AS$17</v>
      </c>
      <c r="AT1588" s="179" t="str">
        <f t="shared" si="2713"/>
        <v>AT$17</v>
      </c>
      <c r="AU1588" s="179" t="str">
        <f t="shared" si="2713"/>
        <v>AU$17</v>
      </c>
      <c r="AV1588" s="179" t="str">
        <f t="shared" si="2713"/>
        <v>AV$17</v>
      </c>
      <c r="AW1588" s="179" t="str">
        <f t="shared" si="2713"/>
        <v>AW$17</v>
      </c>
      <c r="AX1588" s="179" t="str">
        <f t="shared" si="2713"/>
        <v>AX$17</v>
      </c>
      <c r="AY1588" s="179" t="str">
        <f t="shared" ref="AY1588:CD1588" si="2714">AY1575</f>
        <v>AY$17</v>
      </c>
      <c r="AZ1588" s="179" t="str">
        <f t="shared" si="2714"/>
        <v>AZ$17</v>
      </c>
      <c r="BA1588" s="179" t="str">
        <f t="shared" si="2714"/>
        <v>BA$17</v>
      </c>
      <c r="BB1588" s="179" t="str">
        <f t="shared" si="2714"/>
        <v>BB$17</v>
      </c>
      <c r="BC1588" s="179" t="str">
        <f t="shared" si="2714"/>
        <v>BC$17</v>
      </c>
      <c r="BD1588" s="179" t="str">
        <f t="shared" si="2714"/>
        <v>BD$17</v>
      </c>
      <c r="BE1588" s="179" t="str">
        <f t="shared" si="2714"/>
        <v>BE$17</v>
      </c>
      <c r="BF1588" s="179" t="str">
        <f t="shared" si="2714"/>
        <v>BF$17</v>
      </c>
      <c r="BG1588" s="179" t="str">
        <f t="shared" si="2714"/>
        <v>BG$17</v>
      </c>
      <c r="BH1588" s="179" t="str">
        <f t="shared" si="2714"/>
        <v>BH$17</v>
      </c>
      <c r="BI1588" s="179" t="str">
        <f t="shared" si="2714"/>
        <v>BI$17</v>
      </c>
      <c r="BJ1588" s="179" t="str">
        <f t="shared" si="2714"/>
        <v>BJ$17</v>
      </c>
      <c r="BK1588" s="179" t="str">
        <f t="shared" si="2714"/>
        <v>BK$17</v>
      </c>
      <c r="BL1588" s="179" t="str">
        <f t="shared" si="2714"/>
        <v>BL$17</v>
      </c>
      <c r="BM1588" s="179" t="str">
        <f t="shared" si="2714"/>
        <v>BM$17</v>
      </c>
      <c r="BN1588" s="179" t="str">
        <f t="shared" si="2714"/>
        <v>BN$17</v>
      </c>
      <c r="BO1588" s="179" t="str">
        <f t="shared" si="2714"/>
        <v>BO$17</v>
      </c>
      <c r="BP1588" s="179" t="str">
        <f t="shared" si="2714"/>
        <v>BP$17</v>
      </c>
      <c r="BQ1588" s="179" t="str">
        <f t="shared" si="2714"/>
        <v>BQ$17</v>
      </c>
      <c r="BR1588" s="179" t="str">
        <f t="shared" si="2714"/>
        <v>BR$17</v>
      </c>
      <c r="BS1588" s="179" t="str">
        <f t="shared" si="2714"/>
        <v>BS$17</v>
      </c>
      <c r="BT1588" s="179" t="str">
        <f t="shared" si="2714"/>
        <v>BT$17</v>
      </c>
      <c r="BU1588" s="179" t="str">
        <f t="shared" si="2714"/>
        <v>BU$17</v>
      </c>
      <c r="BV1588" s="179" t="str">
        <f t="shared" si="2714"/>
        <v>BV$17</v>
      </c>
      <c r="BW1588" s="179" t="str">
        <f t="shared" si="2714"/>
        <v>BW$17</v>
      </c>
      <c r="BX1588" s="179" t="str">
        <f t="shared" si="2714"/>
        <v>BX$17</v>
      </c>
      <c r="BY1588" s="179" t="str">
        <f t="shared" si="2714"/>
        <v>BY$17</v>
      </c>
      <c r="BZ1588" s="179" t="str">
        <f t="shared" si="2714"/>
        <v>BZ$17</v>
      </c>
      <c r="CA1588" s="179" t="str">
        <f t="shared" si="2714"/>
        <v>CA$17</v>
      </c>
      <c r="CB1588" s="179" t="str">
        <f t="shared" si="2714"/>
        <v>CB$17</v>
      </c>
      <c r="CC1588" s="179" t="str">
        <f t="shared" si="2714"/>
        <v>CC$17</v>
      </c>
      <c r="CD1588" s="179" t="str">
        <f t="shared" si="2714"/>
        <v>CD$17</v>
      </c>
      <c r="CE1588" s="179" t="str">
        <f t="shared" ref="CE1588:CL1588" si="2715">CE1575</f>
        <v>CE$17</v>
      </c>
      <c r="CF1588" s="179" t="str">
        <f t="shared" si="2715"/>
        <v>CF$17</v>
      </c>
      <c r="CG1588" s="179" t="str">
        <f t="shared" si="2715"/>
        <v>CG$17</v>
      </c>
      <c r="CH1588" s="179" t="str">
        <f t="shared" si="2715"/>
        <v>CH$17</v>
      </c>
      <c r="CI1588" s="179" t="str">
        <f t="shared" si="2715"/>
        <v>CI$17</v>
      </c>
      <c r="CJ1588" s="179" t="str">
        <f t="shared" si="2715"/>
        <v>CJ$17</v>
      </c>
      <c r="CK1588" s="179" t="str">
        <f t="shared" si="2715"/>
        <v>CK$17</v>
      </c>
      <c r="CL1588" s="179" t="str">
        <f t="shared" si="2715"/>
        <v>CL$17</v>
      </c>
      <c r="CN1588" s="60"/>
      <c r="CO1588" s="179" t="str">
        <f t="shared" ref="CO1588:DL1588" si="2716">CO1575</f>
        <v>CO$17</v>
      </c>
      <c r="CP1588" s="179" t="str">
        <f t="shared" si="2716"/>
        <v>CP$17</v>
      </c>
      <c r="CQ1588" s="179" t="str">
        <f t="shared" si="2716"/>
        <v>CQ$17</v>
      </c>
      <c r="CR1588" s="179" t="str">
        <f t="shared" si="2716"/>
        <v>CR$17</v>
      </c>
      <c r="CS1588" s="179" t="str">
        <f t="shared" si="2716"/>
        <v>CS$17</v>
      </c>
      <c r="CT1588" s="179" t="str">
        <f t="shared" si="2716"/>
        <v>CT$17</v>
      </c>
      <c r="CU1588" s="179" t="str">
        <f t="shared" si="2716"/>
        <v>CU$17</v>
      </c>
      <c r="CV1588" s="179" t="str">
        <f t="shared" si="2716"/>
        <v>CV$17</v>
      </c>
      <c r="CW1588" s="179" t="str">
        <f t="shared" si="2716"/>
        <v>CW$17</v>
      </c>
      <c r="CX1588" s="179" t="str">
        <f t="shared" si="2716"/>
        <v>CX$17</v>
      </c>
      <c r="CY1588" s="179" t="str">
        <f t="shared" si="2716"/>
        <v>CY$17</v>
      </c>
      <c r="CZ1588" s="179" t="str">
        <f t="shared" si="2716"/>
        <v>CZ$17</v>
      </c>
      <c r="DA1588" s="179" t="str">
        <f t="shared" si="2716"/>
        <v>DA$17</v>
      </c>
      <c r="DB1588" s="179" t="str">
        <f t="shared" si="2716"/>
        <v>DB$17</v>
      </c>
      <c r="DC1588" s="179" t="str">
        <f t="shared" si="2716"/>
        <v>DC$17</v>
      </c>
      <c r="DD1588" s="179" t="str">
        <f t="shared" si="2716"/>
        <v>DD$17</v>
      </c>
      <c r="DE1588" s="179" t="str">
        <f t="shared" si="2716"/>
        <v>DE$17</v>
      </c>
      <c r="DF1588" s="179" t="str">
        <f t="shared" si="2716"/>
        <v>DF$17</v>
      </c>
      <c r="DG1588" s="179" t="str">
        <f t="shared" si="2716"/>
        <v>DG$17</v>
      </c>
      <c r="DH1588" s="179" t="str">
        <f t="shared" si="2716"/>
        <v>DH$17</v>
      </c>
      <c r="DI1588" s="179" t="str">
        <f t="shared" si="2716"/>
        <v>DI$17</v>
      </c>
      <c r="DJ1588" s="179" t="str">
        <f t="shared" si="2716"/>
        <v>DJ$17</v>
      </c>
      <c r="DK1588" s="179" t="str">
        <f t="shared" si="2716"/>
        <v>DK$17</v>
      </c>
      <c r="DL1588" s="179" t="str">
        <f t="shared" si="2716"/>
        <v>DL$17</v>
      </c>
    </row>
    <row r="1589" spans="1:116" x14ac:dyDescent="0.4">
      <c r="B1589" t="s">
        <v>332</v>
      </c>
      <c r="D1589" t="s">
        <v>533</v>
      </c>
      <c r="E1589" s="8" t="str">
        <f t="shared" si="2708"/>
        <v>1589 FCLTL-F</v>
      </c>
      <c r="G1589" s="191" t="str">
        <f>G1580</f>
        <v>Fixed constant long-term liability:</v>
      </c>
      <c r="H1589" s="12"/>
      <c r="I1589" s="60"/>
      <c r="J1589" s="60"/>
      <c r="K1589" s="15"/>
      <c r="L1589" s="15"/>
      <c r="M1589" s="15"/>
      <c r="N1589" s="15"/>
      <c r="O1589" s="15"/>
      <c r="P1589" s="15"/>
      <c r="R1589" s="15"/>
      <c r="S1589" s="179">
        <f t="shared" ref="S1589:AX1589" si="2717">S1576</f>
        <v>0</v>
      </c>
      <c r="T1589" s="179">
        <f t="shared" si="2717"/>
        <v>0</v>
      </c>
      <c r="U1589" s="179">
        <f t="shared" si="2717"/>
        <v>0</v>
      </c>
      <c r="V1589" s="179">
        <f t="shared" si="2717"/>
        <v>0</v>
      </c>
      <c r="W1589" s="179">
        <f t="shared" si="2717"/>
        <v>0</v>
      </c>
      <c r="X1589" s="179">
        <f t="shared" si="2717"/>
        <v>0</v>
      </c>
      <c r="Y1589" s="179">
        <f t="shared" si="2717"/>
        <v>0</v>
      </c>
      <c r="Z1589" s="179">
        <f t="shared" si="2717"/>
        <v>0</v>
      </c>
      <c r="AA1589" s="179">
        <f t="shared" si="2717"/>
        <v>0</v>
      </c>
      <c r="AB1589" s="179">
        <f t="shared" si="2717"/>
        <v>0</v>
      </c>
      <c r="AC1589" s="179">
        <f t="shared" si="2717"/>
        <v>0</v>
      </c>
      <c r="AD1589" s="179">
        <f t="shared" si="2717"/>
        <v>0</v>
      </c>
      <c r="AE1589" s="179">
        <f t="shared" si="2717"/>
        <v>0</v>
      </c>
      <c r="AF1589" s="179">
        <f t="shared" si="2717"/>
        <v>0</v>
      </c>
      <c r="AG1589" s="179">
        <f t="shared" si="2717"/>
        <v>0</v>
      </c>
      <c r="AH1589" s="179">
        <f t="shared" si="2717"/>
        <v>0</v>
      </c>
      <c r="AI1589" s="179">
        <f t="shared" si="2717"/>
        <v>0</v>
      </c>
      <c r="AJ1589" s="179">
        <f t="shared" si="2717"/>
        <v>0</v>
      </c>
      <c r="AK1589" s="179">
        <f t="shared" si="2717"/>
        <v>0</v>
      </c>
      <c r="AL1589" s="179">
        <f t="shared" si="2717"/>
        <v>0</v>
      </c>
      <c r="AM1589" s="179">
        <f t="shared" si="2717"/>
        <v>0</v>
      </c>
      <c r="AN1589" s="179">
        <f t="shared" si="2717"/>
        <v>0</v>
      </c>
      <c r="AO1589" s="179">
        <f t="shared" si="2717"/>
        <v>0</v>
      </c>
      <c r="AP1589" s="179">
        <f t="shared" si="2717"/>
        <v>0</v>
      </c>
      <c r="AQ1589" s="179">
        <f t="shared" si="2717"/>
        <v>0</v>
      </c>
      <c r="AR1589" s="179">
        <f t="shared" si="2717"/>
        <v>0</v>
      </c>
      <c r="AS1589" s="179">
        <f t="shared" si="2717"/>
        <v>0</v>
      </c>
      <c r="AT1589" s="179">
        <f t="shared" si="2717"/>
        <v>0</v>
      </c>
      <c r="AU1589" s="179">
        <f t="shared" si="2717"/>
        <v>0</v>
      </c>
      <c r="AV1589" s="179">
        <f t="shared" si="2717"/>
        <v>0</v>
      </c>
      <c r="AW1589" s="179">
        <f t="shared" si="2717"/>
        <v>0</v>
      </c>
      <c r="AX1589" s="179">
        <f t="shared" si="2717"/>
        <v>0</v>
      </c>
      <c r="AY1589" s="179">
        <f t="shared" ref="AY1589:CD1589" si="2718">AY1576</f>
        <v>0</v>
      </c>
      <c r="AZ1589" s="179">
        <f t="shared" si="2718"/>
        <v>0</v>
      </c>
      <c r="BA1589" s="179">
        <f t="shared" si="2718"/>
        <v>0</v>
      </c>
      <c r="BB1589" s="179">
        <f t="shared" si="2718"/>
        <v>0</v>
      </c>
      <c r="BC1589" s="179">
        <f t="shared" si="2718"/>
        <v>0</v>
      </c>
      <c r="BD1589" s="179">
        <f t="shared" si="2718"/>
        <v>0</v>
      </c>
      <c r="BE1589" s="179">
        <f t="shared" si="2718"/>
        <v>0</v>
      </c>
      <c r="BF1589" s="179">
        <f t="shared" si="2718"/>
        <v>0</v>
      </c>
      <c r="BG1589" s="179">
        <f t="shared" si="2718"/>
        <v>0</v>
      </c>
      <c r="BH1589" s="179">
        <f t="shared" si="2718"/>
        <v>0</v>
      </c>
      <c r="BI1589" s="179">
        <f t="shared" si="2718"/>
        <v>0</v>
      </c>
      <c r="BJ1589" s="179">
        <f t="shared" si="2718"/>
        <v>0</v>
      </c>
      <c r="BK1589" s="179">
        <f t="shared" si="2718"/>
        <v>0</v>
      </c>
      <c r="BL1589" s="179">
        <f t="shared" si="2718"/>
        <v>0</v>
      </c>
      <c r="BM1589" s="179">
        <f t="shared" si="2718"/>
        <v>0</v>
      </c>
      <c r="BN1589" s="179">
        <f t="shared" si="2718"/>
        <v>0</v>
      </c>
      <c r="BO1589" s="179">
        <f t="shared" si="2718"/>
        <v>0</v>
      </c>
      <c r="BP1589" s="179">
        <f t="shared" si="2718"/>
        <v>0</v>
      </c>
      <c r="BQ1589" s="179">
        <f t="shared" si="2718"/>
        <v>0</v>
      </c>
      <c r="BR1589" s="179">
        <f t="shared" si="2718"/>
        <v>0</v>
      </c>
      <c r="BS1589" s="179">
        <f t="shared" si="2718"/>
        <v>0</v>
      </c>
      <c r="BT1589" s="179">
        <f t="shared" si="2718"/>
        <v>0</v>
      </c>
      <c r="BU1589" s="179">
        <f t="shared" si="2718"/>
        <v>0</v>
      </c>
      <c r="BV1589" s="179">
        <f t="shared" si="2718"/>
        <v>0</v>
      </c>
      <c r="BW1589" s="179">
        <f t="shared" si="2718"/>
        <v>0</v>
      </c>
      <c r="BX1589" s="179">
        <f t="shared" si="2718"/>
        <v>0</v>
      </c>
      <c r="BY1589" s="179">
        <f t="shared" si="2718"/>
        <v>0</v>
      </c>
      <c r="BZ1589" s="179">
        <f t="shared" si="2718"/>
        <v>0</v>
      </c>
      <c r="CA1589" s="179">
        <f t="shared" si="2718"/>
        <v>0</v>
      </c>
      <c r="CB1589" s="179">
        <f t="shared" si="2718"/>
        <v>0</v>
      </c>
      <c r="CC1589" s="179">
        <f t="shared" si="2718"/>
        <v>0</v>
      </c>
      <c r="CD1589" s="179">
        <f t="shared" si="2718"/>
        <v>0</v>
      </c>
      <c r="CE1589" s="179">
        <f t="shared" ref="CE1589:CL1589" si="2719">CE1576</f>
        <v>0</v>
      </c>
      <c r="CF1589" s="179">
        <f t="shared" si="2719"/>
        <v>0</v>
      </c>
      <c r="CG1589" s="179">
        <f t="shared" si="2719"/>
        <v>0</v>
      </c>
      <c r="CH1589" s="179">
        <f t="shared" si="2719"/>
        <v>0</v>
      </c>
      <c r="CI1589" s="179">
        <f t="shared" si="2719"/>
        <v>0</v>
      </c>
      <c r="CJ1589" s="179">
        <f t="shared" si="2719"/>
        <v>0</v>
      </c>
      <c r="CK1589" s="179">
        <f t="shared" si="2719"/>
        <v>0</v>
      </c>
      <c r="CL1589" s="179">
        <f t="shared" si="2719"/>
        <v>0</v>
      </c>
      <c r="CN1589" s="60"/>
      <c r="CO1589" s="179">
        <f t="shared" ref="CO1589:DL1589" si="2720">CO1576</f>
        <v>0</v>
      </c>
      <c r="CP1589" s="179">
        <f t="shared" si="2720"/>
        <v>0</v>
      </c>
      <c r="CQ1589" s="179">
        <f t="shared" si="2720"/>
        <v>0</v>
      </c>
      <c r="CR1589" s="179">
        <f t="shared" si="2720"/>
        <v>0</v>
      </c>
      <c r="CS1589" s="179">
        <f t="shared" si="2720"/>
        <v>0</v>
      </c>
      <c r="CT1589" s="179">
        <f t="shared" si="2720"/>
        <v>0</v>
      </c>
      <c r="CU1589" s="179">
        <f t="shared" si="2720"/>
        <v>0</v>
      </c>
      <c r="CV1589" s="179">
        <f t="shared" si="2720"/>
        <v>0</v>
      </c>
      <c r="CW1589" s="179">
        <f t="shared" si="2720"/>
        <v>0</v>
      </c>
      <c r="CX1589" s="179">
        <f t="shared" si="2720"/>
        <v>0</v>
      </c>
      <c r="CY1589" s="179">
        <f t="shared" si="2720"/>
        <v>0</v>
      </c>
      <c r="CZ1589" s="179">
        <f t="shared" si="2720"/>
        <v>0</v>
      </c>
      <c r="DA1589" s="179">
        <f t="shared" si="2720"/>
        <v>0</v>
      </c>
      <c r="DB1589" s="179">
        <f t="shared" si="2720"/>
        <v>0</v>
      </c>
      <c r="DC1589" s="179">
        <f t="shared" si="2720"/>
        <v>0</v>
      </c>
      <c r="DD1589" s="179">
        <f t="shared" si="2720"/>
        <v>0</v>
      </c>
      <c r="DE1589" s="179">
        <f t="shared" si="2720"/>
        <v>0</v>
      </c>
      <c r="DF1589" s="179">
        <f t="shared" si="2720"/>
        <v>0</v>
      </c>
      <c r="DG1589" s="179">
        <f t="shared" si="2720"/>
        <v>0</v>
      </c>
      <c r="DH1589" s="179">
        <f t="shared" si="2720"/>
        <v>0</v>
      </c>
      <c r="DI1589" s="179">
        <f t="shared" si="2720"/>
        <v>0</v>
      </c>
      <c r="DJ1589" s="179">
        <f t="shared" si="2720"/>
        <v>0</v>
      </c>
      <c r="DK1589" s="179">
        <f t="shared" si="2720"/>
        <v>0</v>
      </c>
      <c r="DL1589" s="179">
        <f t="shared" si="2720"/>
        <v>0</v>
      </c>
    </row>
    <row r="1590" spans="1:116" x14ac:dyDescent="0.4">
      <c r="B1590" t="s">
        <v>332</v>
      </c>
      <c r="D1590" t="s">
        <v>533</v>
      </c>
      <c r="E1590" s="8" t="str">
        <f t="shared" si="2708"/>
        <v>1590 FCLTL-F</v>
      </c>
      <c r="G1590" s="241" t="str">
        <f>IFERROR(SUBSTITUTE(TRIM(MID(G1580, SEARCH("-", G1580) + 1, LEN(G1580))),":",""),"no unit")</f>
        <v>term liability</v>
      </c>
      <c r="H1590" s="12"/>
      <c r="I1590" s="60"/>
      <c r="J1590" s="60"/>
      <c r="K1590" s="15"/>
      <c r="L1590" s="15"/>
      <c r="M1590" s="15"/>
      <c r="N1590" s="15"/>
      <c r="O1590" s="15"/>
      <c r="P1590" s="15"/>
      <c r="R1590" s="15"/>
      <c r="S1590" s="179"/>
      <c r="T1590" s="179"/>
      <c r="U1590" s="179"/>
      <c r="V1590" s="179"/>
      <c r="W1590" s="179"/>
      <c r="X1590" s="179"/>
      <c r="Y1590" s="179"/>
      <c r="Z1590" s="179"/>
      <c r="AA1590" s="179"/>
      <c r="AB1590" s="179"/>
      <c r="AC1590" s="179"/>
      <c r="AD1590" s="179"/>
      <c r="AE1590" s="179"/>
      <c r="AF1590" s="179"/>
      <c r="AG1590" s="179"/>
      <c r="AH1590" s="179"/>
      <c r="AI1590" s="179"/>
      <c r="AJ1590" s="179"/>
      <c r="AK1590" s="179"/>
      <c r="AL1590" s="179"/>
      <c r="AM1590" s="179"/>
      <c r="AN1590" s="179"/>
      <c r="AO1590" s="179"/>
      <c r="AP1590" s="179"/>
      <c r="AQ1590" s="179"/>
      <c r="AR1590" s="179"/>
      <c r="AS1590" s="179"/>
      <c r="AT1590" s="179"/>
      <c r="AU1590" s="179"/>
      <c r="AV1590" s="179"/>
      <c r="AW1590" s="179"/>
      <c r="AX1590" s="179"/>
      <c r="AY1590" s="179"/>
      <c r="AZ1590" s="179"/>
      <c r="BA1590" s="179"/>
      <c r="BB1590" s="179"/>
      <c r="BC1590" s="179"/>
      <c r="BD1590" s="179"/>
      <c r="BE1590" s="179"/>
      <c r="BF1590" s="179"/>
      <c r="BG1590" s="179"/>
      <c r="BH1590" s="179"/>
      <c r="BI1590" s="179"/>
      <c r="BJ1590" s="179"/>
      <c r="BK1590" s="179"/>
      <c r="BL1590" s="179"/>
      <c r="BM1590" s="179"/>
      <c r="BN1590" s="179"/>
      <c r="BO1590" s="179"/>
      <c r="BP1590" s="179"/>
      <c r="BQ1590" s="179"/>
      <c r="BR1590" s="179"/>
      <c r="BS1590" s="179"/>
      <c r="BT1590" s="179"/>
      <c r="BU1590" s="179"/>
      <c r="BV1590" s="179"/>
      <c r="BW1590" s="179"/>
      <c r="BX1590" s="179"/>
      <c r="BY1590" s="179"/>
      <c r="BZ1590" s="179"/>
      <c r="CA1590" s="179"/>
      <c r="CB1590" s="179"/>
      <c r="CC1590" s="179"/>
      <c r="CD1590" s="179"/>
      <c r="CE1590" s="179"/>
      <c r="CF1590" s="179"/>
      <c r="CG1590" s="179"/>
      <c r="CH1590" s="179"/>
      <c r="CI1590" s="179"/>
      <c r="CJ1590" s="179"/>
      <c r="CK1590" s="179"/>
      <c r="CL1590" s="179"/>
      <c r="CN1590" s="60"/>
      <c r="CO1590" s="179"/>
      <c r="CP1590" s="179"/>
      <c r="CQ1590" s="179"/>
      <c r="CR1590" s="179"/>
      <c r="CS1590" s="179"/>
      <c r="CT1590" s="179"/>
      <c r="CU1590" s="179"/>
      <c r="CV1590" s="179"/>
      <c r="CW1590" s="179"/>
      <c r="CX1590" s="179"/>
      <c r="CY1590" s="179"/>
      <c r="CZ1590" s="179"/>
      <c r="DA1590" s="179"/>
      <c r="DB1590" s="179"/>
      <c r="DC1590" s="179"/>
      <c r="DD1590" s="179"/>
      <c r="DE1590" s="179"/>
      <c r="DF1590" s="179"/>
      <c r="DG1590" s="179"/>
      <c r="DH1590" s="179"/>
      <c r="DI1590" s="179"/>
      <c r="DJ1590" s="179"/>
      <c r="DK1590" s="179"/>
      <c r="DL1590" s="179"/>
    </row>
    <row r="1591" spans="1:116" x14ac:dyDescent="0.4">
      <c r="B1591" t="s">
        <v>332</v>
      </c>
      <c r="D1591" t="s">
        <v>533</v>
      </c>
      <c r="E1591" s="8" t="str">
        <f t="shared" si="2708"/>
        <v>1591 FCLTL-F</v>
      </c>
      <c r="G1591" s="136" t="str">
        <f>G1578</f>
        <v>Secondary revenue driver</v>
      </c>
      <c r="H1591" s="12"/>
      <c r="I1591" s="60"/>
      <c r="J1591" s="60"/>
      <c r="K1591" s="15"/>
      <c r="L1591" s="15"/>
      <c r="M1591" s="15"/>
      <c r="N1591" s="15"/>
      <c r="O1591" s="15"/>
      <c r="P1591" s="15"/>
      <c r="R1591" s="15"/>
      <c r="S1591" s="4" t="str">
        <f t="shared" ref="S1591:AX1591" si="2721">ADDRESS(ROW(S1581),COLUMN(S1581),2)</f>
        <v>S$1581</v>
      </c>
      <c r="T1591" s="4" t="str">
        <f t="shared" si="2721"/>
        <v>T$1581</v>
      </c>
      <c r="U1591" s="4" t="str">
        <f t="shared" si="2721"/>
        <v>U$1581</v>
      </c>
      <c r="V1591" s="4" t="str">
        <f t="shared" si="2721"/>
        <v>V$1581</v>
      </c>
      <c r="W1591" s="4" t="str">
        <f t="shared" si="2721"/>
        <v>W$1581</v>
      </c>
      <c r="X1591" s="4" t="str">
        <f t="shared" si="2721"/>
        <v>X$1581</v>
      </c>
      <c r="Y1591" s="4" t="str">
        <f t="shared" si="2721"/>
        <v>Y$1581</v>
      </c>
      <c r="Z1591" s="4" t="str">
        <f t="shared" si="2721"/>
        <v>Z$1581</v>
      </c>
      <c r="AA1591" s="4" t="str">
        <f t="shared" si="2721"/>
        <v>AA$1581</v>
      </c>
      <c r="AB1591" s="4" t="str">
        <f t="shared" si="2721"/>
        <v>AB$1581</v>
      </c>
      <c r="AC1591" s="4" t="str">
        <f t="shared" si="2721"/>
        <v>AC$1581</v>
      </c>
      <c r="AD1591" s="4" t="str">
        <f t="shared" si="2721"/>
        <v>AD$1581</v>
      </c>
      <c r="AE1591" s="4" t="str">
        <f t="shared" si="2721"/>
        <v>AE$1581</v>
      </c>
      <c r="AF1591" s="4" t="str">
        <f t="shared" si="2721"/>
        <v>AF$1581</v>
      </c>
      <c r="AG1591" s="4" t="str">
        <f t="shared" si="2721"/>
        <v>AG$1581</v>
      </c>
      <c r="AH1591" s="4" t="str">
        <f t="shared" si="2721"/>
        <v>AH$1581</v>
      </c>
      <c r="AI1591" s="4" t="str">
        <f t="shared" si="2721"/>
        <v>AI$1581</v>
      </c>
      <c r="AJ1591" s="4" t="str">
        <f t="shared" si="2721"/>
        <v>AJ$1581</v>
      </c>
      <c r="AK1591" s="4" t="str">
        <f t="shared" si="2721"/>
        <v>AK$1581</v>
      </c>
      <c r="AL1591" s="4" t="str">
        <f t="shared" si="2721"/>
        <v>AL$1581</v>
      </c>
      <c r="AM1591" s="4" t="str">
        <f t="shared" si="2721"/>
        <v>AM$1581</v>
      </c>
      <c r="AN1591" s="4" t="str">
        <f t="shared" si="2721"/>
        <v>AN$1581</v>
      </c>
      <c r="AO1591" s="4" t="str">
        <f t="shared" si="2721"/>
        <v>AO$1581</v>
      </c>
      <c r="AP1591" s="4" t="str">
        <f t="shared" si="2721"/>
        <v>AP$1581</v>
      </c>
      <c r="AQ1591" s="4" t="str">
        <f t="shared" si="2721"/>
        <v>AQ$1581</v>
      </c>
      <c r="AR1591" s="4" t="str">
        <f t="shared" si="2721"/>
        <v>AR$1581</v>
      </c>
      <c r="AS1591" s="4" t="str">
        <f t="shared" si="2721"/>
        <v>AS$1581</v>
      </c>
      <c r="AT1591" s="4" t="str">
        <f t="shared" si="2721"/>
        <v>AT$1581</v>
      </c>
      <c r="AU1591" s="4" t="str">
        <f t="shared" si="2721"/>
        <v>AU$1581</v>
      </c>
      <c r="AV1591" s="4" t="str">
        <f t="shared" si="2721"/>
        <v>AV$1581</v>
      </c>
      <c r="AW1591" s="4" t="str">
        <f t="shared" si="2721"/>
        <v>AW$1581</v>
      </c>
      <c r="AX1591" s="4" t="str">
        <f t="shared" si="2721"/>
        <v>AX$1581</v>
      </c>
      <c r="AY1591" s="4" t="str">
        <f t="shared" ref="AY1591:CD1591" si="2722">ADDRESS(ROW(AY1581),COLUMN(AY1581),2)</f>
        <v>AY$1581</v>
      </c>
      <c r="AZ1591" s="4" t="str">
        <f t="shared" si="2722"/>
        <v>AZ$1581</v>
      </c>
      <c r="BA1591" s="4" t="str">
        <f t="shared" si="2722"/>
        <v>BA$1581</v>
      </c>
      <c r="BB1591" s="4" t="str">
        <f t="shared" si="2722"/>
        <v>BB$1581</v>
      </c>
      <c r="BC1591" s="4" t="str">
        <f t="shared" si="2722"/>
        <v>BC$1581</v>
      </c>
      <c r="BD1591" s="4" t="str">
        <f t="shared" si="2722"/>
        <v>BD$1581</v>
      </c>
      <c r="BE1591" s="4" t="str">
        <f t="shared" si="2722"/>
        <v>BE$1581</v>
      </c>
      <c r="BF1591" s="4" t="str">
        <f t="shared" si="2722"/>
        <v>BF$1581</v>
      </c>
      <c r="BG1591" s="4" t="str">
        <f t="shared" si="2722"/>
        <v>BG$1581</v>
      </c>
      <c r="BH1591" s="4" t="str">
        <f t="shared" si="2722"/>
        <v>BH$1581</v>
      </c>
      <c r="BI1591" s="4" t="str">
        <f t="shared" si="2722"/>
        <v>BI$1581</v>
      </c>
      <c r="BJ1591" s="4" t="str">
        <f t="shared" si="2722"/>
        <v>BJ$1581</v>
      </c>
      <c r="BK1591" s="4" t="str">
        <f t="shared" si="2722"/>
        <v>BK$1581</v>
      </c>
      <c r="BL1591" s="4" t="str">
        <f t="shared" si="2722"/>
        <v>BL$1581</v>
      </c>
      <c r="BM1591" s="4" t="str">
        <f t="shared" si="2722"/>
        <v>BM$1581</v>
      </c>
      <c r="BN1591" s="4" t="str">
        <f t="shared" si="2722"/>
        <v>BN$1581</v>
      </c>
      <c r="BO1591" s="4" t="str">
        <f t="shared" si="2722"/>
        <v>BO$1581</v>
      </c>
      <c r="BP1591" s="4" t="str">
        <f t="shared" si="2722"/>
        <v>BP$1581</v>
      </c>
      <c r="BQ1591" s="4" t="str">
        <f t="shared" si="2722"/>
        <v>BQ$1581</v>
      </c>
      <c r="BR1591" s="4" t="str">
        <f t="shared" si="2722"/>
        <v>BR$1581</v>
      </c>
      <c r="BS1591" s="4" t="str">
        <f t="shared" si="2722"/>
        <v>BS$1581</v>
      </c>
      <c r="BT1591" s="4" t="str">
        <f t="shared" si="2722"/>
        <v>BT$1581</v>
      </c>
      <c r="BU1591" s="4" t="str">
        <f t="shared" si="2722"/>
        <v>BU$1581</v>
      </c>
      <c r="BV1591" s="4" t="str">
        <f t="shared" si="2722"/>
        <v>BV$1581</v>
      </c>
      <c r="BW1591" s="4" t="str">
        <f t="shared" si="2722"/>
        <v>BW$1581</v>
      </c>
      <c r="BX1591" s="4" t="str">
        <f t="shared" si="2722"/>
        <v>BX$1581</v>
      </c>
      <c r="BY1591" s="4" t="str">
        <f t="shared" si="2722"/>
        <v>BY$1581</v>
      </c>
      <c r="BZ1591" s="4" t="str">
        <f t="shared" si="2722"/>
        <v>BZ$1581</v>
      </c>
      <c r="CA1591" s="4" t="str">
        <f t="shared" si="2722"/>
        <v>CA$1581</v>
      </c>
      <c r="CB1591" s="4" t="str">
        <f t="shared" si="2722"/>
        <v>CB$1581</v>
      </c>
      <c r="CC1591" s="4" t="str">
        <f t="shared" si="2722"/>
        <v>CC$1581</v>
      </c>
      <c r="CD1591" s="4" t="str">
        <f t="shared" si="2722"/>
        <v>CD$1581</v>
      </c>
      <c r="CE1591" s="4" t="str">
        <f t="shared" ref="CE1591:CL1591" si="2723">ADDRESS(ROW(CE1581),COLUMN(CE1581),2)</f>
        <v>CE$1581</v>
      </c>
      <c r="CF1591" s="4" t="str">
        <f t="shared" si="2723"/>
        <v>CF$1581</v>
      </c>
      <c r="CG1591" s="4" t="str">
        <f t="shared" si="2723"/>
        <v>CG$1581</v>
      </c>
      <c r="CH1591" s="4" t="str">
        <f t="shared" si="2723"/>
        <v>CH$1581</v>
      </c>
      <c r="CI1591" s="4" t="str">
        <f t="shared" si="2723"/>
        <v>CI$1581</v>
      </c>
      <c r="CJ1591" s="4" t="str">
        <f t="shared" si="2723"/>
        <v>CJ$1581</v>
      </c>
      <c r="CK1591" s="4" t="str">
        <f t="shared" si="2723"/>
        <v>CK$1581</v>
      </c>
      <c r="CL1591" s="4" t="str">
        <f t="shared" si="2723"/>
        <v>CL$1581</v>
      </c>
      <c r="CN1591" s="60"/>
      <c r="CO1591" s="4" t="str">
        <f t="shared" ref="CO1591:DL1591" si="2724">ADDRESS(ROW(CO1581),COLUMN(CO1581),2)</f>
        <v>CO$1581</v>
      </c>
      <c r="CP1591" s="4" t="str">
        <f t="shared" si="2724"/>
        <v>CP$1581</v>
      </c>
      <c r="CQ1591" s="4" t="str">
        <f t="shared" si="2724"/>
        <v>CQ$1581</v>
      </c>
      <c r="CR1591" s="4" t="str">
        <f t="shared" si="2724"/>
        <v>CR$1581</v>
      </c>
      <c r="CS1591" s="4" t="str">
        <f t="shared" si="2724"/>
        <v>CS$1581</v>
      </c>
      <c r="CT1591" s="4" t="str">
        <f t="shared" si="2724"/>
        <v>CT$1581</v>
      </c>
      <c r="CU1591" s="4" t="str">
        <f t="shared" si="2724"/>
        <v>CU$1581</v>
      </c>
      <c r="CV1591" s="4" t="str">
        <f t="shared" si="2724"/>
        <v>CV$1581</v>
      </c>
      <c r="CW1591" s="4" t="str">
        <f t="shared" si="2724"/>
        <v>CW$1581</v>
      </c>
      <c r="CX1591" s="4" t="str">
        <f t="shared" si="2724"/>
        <v>CX$1581</v>
      </c>
      <c r="CY1591" s="4" t="str">
        <f t="shared" si="2724"/>
        <v>CY$1581</v>
      </c>
      <c r="CZ1591" s="4" t="str">
        <f t="shared" si="2724"/>
        <v>CZ$1581</v>
      </c>
      <c r="DA1591" s="4" t="str">
        <f t="shared" si="2724"/>
        <v>DA$1581</v>
      </c>
      <c r="DB1591" s="4" t="str">
        <f t="shared" si="2724"/>
        <v>DB$1581</v>
      </c>
      <c r="DC1591" s="4" t="str">
        <f t="shared" si="2724"/>
        <v>DC$1581</v>
      </c>
      <c r="DD1591" s="4" t="str">
        <f t="shared" si="2724"/>
        <v>DD$1581</v>
      </c>
      <c r="DE1591" s="4" t="str">
        <f t="shared" si="2724"/>
        <v>DE$1581</v>
      </c>
      <c r="DF1591" s="4" t="str">
        <f t="shared" si="2724"/>
        <v>DF$1581</v>
      </c>
      <c r="DG1591" s="4" t="str">
        <f t="shared" si="2724"/>
        <v>DG$1581</v>
      </c>
      <c r="DH1591" s="4" t="str">
        <f t="shared" si="2724"/>
        <v>DH$1581</v>
      </c>
      <c r="DI1591" s="4" t="str">
        <f t="shared" si="2724"/>
        <v>DI$1581</v>
      </c>
      <c r="DJ1591" s="4" t="str">
        <f t="shared" si="2724"/>
        <v>DJ$1581</v>
      </c>
      <c r="DK1591" s="4" t="str">
        <f t="shared" si="2724"/>
        <v>DK$1581</v>
      </c>
      <c r="DL1591" s="4" t="str">
        <f t="shared" si="2724"/>
        <v>DL$1581</v>
      </c>
    </row>
    <row r="1592" spans="1:116" x14ac:dyDescent="0.4">
      <c r="B1592" t="s">
        <v>332</v>
      </c>
      <c r="D1592" t="s">
        <v>533</v>
      </c>
      <c r="E1592" s="8" t="str">
        <f t="shared" si="2708"/>
        <v>1592 FCLTL-F</v>
      </c>
      <c r="G1592" s="136" t="str">
        <f>G1579</f>
        <v>Secondary volume driver</v>
      </c>
      <c r="H1592" s="12"/>
      <c r="I1592" s="60"/>
      <c r="J1592" s="60"/>
      <c r="K1592" s="15"/>
      <c r="L1592" s="15"/>
      <c r="M1592" s="15"/>
      <c r="N1592" s="15"/>
      <c r="O1592" s="15"/>
      <c r="P1592" s="15"/>
      <c r="R1592" s="15"/>
      <c r="S1592" s="179" t="str">
        <f t="shared" ref="S1592:AX1592" si="2725">S1579</f>
        <v>S$19</v>
      </c>
      <c r="T1592" s="179" t="str">
        <f t="shared" si="2725"/>
        <v>T$19</v>
      </c>
      <c r="U1592" s="179" t="str">
        <f t="shared" si="2725"/>
        <v>U$19</v>
      </c>
      <c r="V1592" s="179" t="str">
        <f t="shared" si="2725"/>
        <v>V$19</v>
      </c>
      <c r="W1592" s="179" t="str">
        <f t="shared" si="2725"/>
        <v>W$19</v>
      </c>
      <c r="X1592" s="179" t="str">
        <f t="shared" si="2725"/>
        <v>X$19</v>
      </c>
      <c r="Y1592" s="179" t="str">
        <f t="shared" si="2725"/>
        <v>Y$19</v>
      </c>
      <c r="Z1592" s="179" t="str">
        <f t="shared" si="2725"/>
        <v>Z$19</v>
      </c>
      <c r="AA1592" s="179" t="str">
        <f t="shared" si="2725"/>
        <v>AA$19</v>
      </c>
      <c r="AB1592" s="179" t="str">
        <f t="shared" si="2725"/>
        <v>AB$19</v>
      </c>
      <c r="AC1592" s="179" t="str">
        <f t="shared" si="2725"/>
        <v>AC$19</v>
      </c>
      <c r="AD1592" s="179" t="str">
        <f t="shared" si="2725"/>
        <v>AD$19</v>
      </c>
      <c r="AE1592" s="179" t="str">
        <f t="shared" si="2725"/>
        <v>AE$19</v>
      </c>
      <c r="AF1592" s="179" t="str">
        <f t="shared" si="2725"/>
        <v>AF$19</v>
      </c>
      <c r="AG1592" s="179" t="str">
        <f t="shared" si="2725"/>
        <v>AG$19</v>
      </c>
      <c r="AH1592" s="179" t="str">
        <f t="shared" si="2725"/>
        <v>AH$19</v>
      </c>
      <c r="AI1592" s="179" t="str">
        <f t="shared" si="2725"/>
        <v>AI$19</v>
      </c>
      <c r="AJ1592" s="179" t="str">
        <f t="shared" si="2725"/>
        <v>AJ$19</v>
      </c>
      <c r="AK1592" s="179" t="str">
        <f t="shared" si="2725"/>
        <v>AK$19</v>
      </c>
      <c r="AL1592" s="179" t="str">
        <f t="shared" si="2725"/>
        <v>AL$19</v>
      </c>
      <c r="AM1592" s="179" t="str">
        <f t="shared" si="2725"/>
        <v>AM$19</v>
      </c>
      <c r="AN1592" s="179" t="str">
        <f t="shared" si="2725"/>
        <v>AN$19</v>
      </c>
      <c r="AO1592" s="179" t="str">
        <f t="shared" si="2725"/>
        <v>AO$19</v>
      </c>
      <c r="AP1592" s="179" t="str">
        <f t="shared" si="2725"/>
        <v>AP$19</v>
      </c>
      <c r="AQ1592" s="179" t="str">
        <f t="shared" si="2725"/>
        <v>AQ$19</v>
      </c>
      <c r="AR1592" s="179" t="str">
        <f t="shared" si="2725"/>
        <v>AR$19</v>
      </c>
      <c r="AS1592" s="179" t="str">
        <f t="shared" si="2725"/>
        <v>AS$19</v>
      </c>
      <c r="AT1592" s="179" t="str">
        <f t="shared" si="2725"/>
        <v>AT$19</v>
      </c>
      <c r="AU1592" s="179" t="str">
        <f t="shared" si="2725"/>
        <v>AU$19</v>
      </c>
      <c r="AV1592" s="179" t="str">
        <f t="shared" si="2725"/>
        <v>AV$19</v>
      </c>
      <c r="AW1592" s="179" t="str">
        <f t="shared" si="2725"/>
        <v>AW$19</v>
      </c>
      <c r="AX1592" s="179" t="str">
        <f t="shared" si="2725"/>
        <v>AX$19</v>
      </c>
      <c r="AY1592" s="179" t="str">
        <f t="shared" ref="AY1592:CD1592" si="2726">AY1579</f>
        <v>AY$19</v>
      </c>
      <c r="AZ1592" s="179" t="str">
        <f t="shared" si="2726"/>
        <v>AZ$19</v>
      </c>
      <c r="BA1592" s="179" t="str">
        <f t="shared" si="2726"/>
        <v>BA$19</v>
      </c>
      <c r="BB1592" s="179" t="str">
        <f t="shared" si="2726"/>
        <v>BB$19</v>
      </c>
      <c r="BC1592" s="179" t="str">
        <f t="shared" si="2726"/>
        <v>BC$19</v>
      </c>
      <c r="BD1592" s="179" t="str">
        <f t="shared" si="2726"/>
        <v>BD$19</v>
      </c>
      <c r="BE1592" s="179" t="str">
        <f t="shared" si="2726"/>
        <v>BE$19</v>
      </c>
      <c r="BF1592" s="179" t="str">
        <f t="shared" si="2726"/>
        <v>BF$19</v>
      </c>
      <c r="BG1592" s="179" t="str">
        <f t="shared" si="2726"/>
        <v>BG$19</v>
      </c>
      <c r="BH1592" s="179" t="str">
        <f t="shared" si="2726"/>
        <v>BH$19</v>
      </c>
      <c r="BI1592" s="179" t="str">
        <f t="shared" si="2726"/>
        <v>BI$19</v>
      </c>
      <c r="BJ1592" s="179" t="str">
        <f t="shared" si="2726"/>
        <v>BJ$19</v>
      </c>
      <c r="BK1592" s="179" t="str">
        <f t="shared" si="2726"/>
        <v>BK$19</v>
      </c>
      <c r="BL1592" s="179" t="str">
        <f t="shared" si="2726"/>
        <v>BL$19</v>
      </c>
      <c r="BM1592" s="179" t="str">
        <f t="shared" si="2726"/>
        <v>BM$19</v>
      </c>
      <c r="BN1592" s="179" t="str">
        <f t="shared" si="2726"/>
        <v>BN$19</v>
      </c>
      <c r="BO1592" s="179" t="str">
        <f t="shared" si="2726"/>
        <v>BO$19</v>
      </c>
      <c r="BP1592" s="179" t="str">
        <f t="shared" si="2726"/>
        <v>BP$19</v>
      </c>
      <c r="BQ1592" s="179" t="str">
        <f t="shared" si="2726"/>
        <v>BQ$19</v>
      </c>
      <c r="BR1592" s="179" t="str">
        <f t="shared" si="2726"/>
        <v>BR$19</v>
      </c>
      <c r="BS1592" s="179" t="str">
        <f t="shared" si="2726"/>
        <v>BS$19</v>
      </c>
      <c r="BT1592" s="179" t="str">
        <f t="shared" si="2726"/>
        <v>BT$19</v>
      </c>
      <c r="BU1592" s="179" t="str">
        <f t="shared" si="2726"/>
        <v>BU$19</v>
      </c>
      <c r="BV1592" s="179" t="str">
        <f t="shared" si="2726"/>
        <v>BV$19</v>
      </c>
      <c r="BW1592" s="179" t="str">
        <f t="shared" si="2726"/>
        <v>BW$19</v>
      </c>
      <c r="BX1592" s="179" t="str">
        <f t="shared" si="2726"/>
        <v>BX$19</v>
      </c>
      <c r="BY1592" s="179" t="str">
        <f t="shared" si="2726"/>
        <v>BY$19</v>
      </c>
      <c r="BZ1592" s="179" t="str">
        <f t="shared" si="2726"/>
        <v>BZ$19</v>
      </c>
      <c r="CA1592" s="179" t="str">
        <f t="shared" si="2726"/>
        <v>CA$19</v>
      </c>
      <c r="CB1592" s="179" t="str">
        <f t="shared" si="2726"/>
        <v>CB$19</v>
      </c>
      <c r="CC1592" s="179" t="str">
        <f t="shared" si="2726"/>
        <v>CC$19</v>
      </c>
      <c r="CD1592" s="179" t="str">
        <f t="shared" si="2726"/>
        <v>CD$19</v>
      </c>
      <c r="CE1592" s="179" t="str">
        <f t="shared" ref="CE1592:CL1592" si="2727">CE1579</f>
        <v>CE$19</v>
      </c>
      <c r="CF1592" s="179" t="str">
        <f t="shared" si="2727"/>
        <v>CF$19</v>
      </c>
      <c r="CG1592" s="179" t="str">
        <f t="shared" si="2727"/>
        <v>CG$19</v>
      </c>
      <c r="CH1592" s="179" t="str">
        <f t="shared" si="2727"/>
        <v>CH$19</v>
      </c>
      <c r="CI1592" s="179" t="str">
        <f t="shared" si="2727"/>
        <v>CI$19</v>
      </c>
      <c r="CJ1592" s="179" t="str">
        <f t="shared" si="2727"/>
        <v>CJ$19</v>
      </c>
      <c r="CK1592" s="179" t="str">
        <f t="shared" si="2727"/>
        <v>CK$19</v>
      </c>
      <c r="CL1592" s="179" t="str">
        <f t="shared" si="2727"/>
        <v>CL$19</v>
      </c>
      <c r="CN1592" s="60"/>
      <c r="CO1592" s="179" t="str">
        <f t="shared" ref="CO1592:DL1592" si="2728">CO1579</f>
        <v>CO$19</v>
      </c>
      <c r="CP1592" s="179" t="str">
        <f t="shared" si="2728"/>
        <v>CP$19</v>
      </c>
      <c r="CQ1592" s="179" t="str">
        <f t="shared" si="2728"/>
        <v>CQ$19</v>
      </c>
      <c r="CR1592" s="179" t="str">
        <f t="shared" si="2728"/>
        <v>CR$19</v>
      </c>
      <c r="CS1592" s="179" t="str">
        <f t="shared" si="2728"/>
        <v>CS$19</v>
      </c>
      <c r="CT1592" s="179" t="str">
        <f t="shared" si="2728"/>
        <v>CT$19</v>
      </c>
      <c r="CU1592" s="179" t="str">
        <f t="shared" si="2728"/>
        <v>CU$19</v>
      </c>
      <c r="CV1592" s="179" t="str">
        <f t="shared" si="2728"/>
        <v>CV$19</v>
      </c>
      <c r="CW1592" s="179" t="str">
        <f t="shared" si="2728"/>
        <v>CW$19</v>
      </c>
      <c r="CX1592" s="179" t="str">
        <f t="shared" si="2728"/>
        <v>CX$19</v>
      </c>
      <c r="CY1592" s="179" t="str">
        <f t="shared" si="2728"/>
        <v>CY$19</v>
      </c>
      <c r="CZ1592" s="179" t="str">
        <f t="shared" si="2728"/>
        <v>CZ$19</v>
      </c>
      <c r="DA1592" s="179" t="str">
        <f t="shared" si="2728"/>
        <v>DA$19</v>
      </c>
      <c r="DB1592" s="179" t="str">
        <f t="shared" si="2728"/>
        <v>DB$19</v>
      </c>
      <c r="DC1592" s="179" t="str">
        <f t="shared" si="2728"/>
        <v>DC$19</v>
      </c>
      <c r="DD1592" s="179" t="str">
        <f t="shared" si="2728"/>
        <v>DD$19</v>
      </c>
      <c r="DE1592" s="179" t="str">
        <f t="shared" si="2728"/>
        <v>DE$19</v>
      </c>
      <c r="DF1592" s="179" t="str">
        <f t="shared" si="2728"/>
        <v>DF$19</v>
      </c>
      <c r="DG1592" s="179" t="str">
        <f t="shared" si="2728"/>
        <v>DG$19</v>
      </c>
      <c r="DH1592" s="179" t="str">
        <f t="shared" si="2728"/>
        <v>DH$19</v>
      </c>
      <c r="DI1592" s="179" t="str">
        <f t="shared" si="2728"/>
        <v>DI$19</v>
      </c>
      <c r="DJ1592" s="179" t="str">
        <f t="shared" si="2728"/>
        <v>DJ$19</v>
      </c>
      <c r="DK1592" s="179" t="str">
        <f t="shared" si="2728"/>
        <v>DK$19</v>
      </c>
      <c r="DL1592" s="179" t="str">
        <f t="shared" si="2728"/>
        <v>DL$19</v>
      </c>
    </row>
    <row r="1593" spans="1:116" x14ac:dyDescent="0.4">
      <c r="A1593" s="27"/>
      <c r="B1593" s="27"/>
      <c r="C1593" s="27"/>
      <c r="D1593" s="27"/>
      <c r="E1593" s="27"/>
      <c r="F1593" s="27"/>
      <c r="G1593" s="27"/>
      <c r="H1593" s="27"/>
      <c r="I1593" s="27"/>
      <c r="J1593" s="27"/>
      <c r="K1593" s="27"/>
      <c r="L1593" s="27"/>
      <c r="M1593" s="27"/>
      <c r="N1593" s="27"/>
      <c r="O1593" s="27"/>
      <c r="P1593" s="27"/>
      <c r="CN1593" s="27"/>
    </row>
    <row r="1594" spans="1:116" x14ac:dyDescent="0.4">
      <c r="A1594" s="174"/>
      <c r="E1594" s="8"/>
      <c r="G1594" s="175" t="s">
        <v>490</v>
      </c>
      <c r="H1594" s="174"/>
      <c r="I1594" s="176"/>
      <c r="J1594" s="176"/>
      <c r="K1594" s="197"/>
      <c r="L1594" s="197"/>
      <c r="M1594" s="197"/>
      <c r="N1594" s="197"/>
      <c r="O1594" s="197"/>
      <c r="P1594" s="197"/>
      <c r="R1594" s="198"/>
      <c r="S1594" s="174"/>
      <c r="T1594" s="174"/>
      <c r="U1594" s="174"/>
      <c r="V1594" s="174"/>
      <c r="W1594" s="174"/>
      <c r="X1594" s="174"/>
      <c r="Y1594" s="174"/>
      <c r="Z1594" s="174"/>
      <c r="AA1594" s="174"/>
      <c r="AB1594" s="174"/>
      <c r="AC1594" s="174"/>
      <c r="AD1594" s="174"/>
      <c r="AE1594" s="174"/>
      <c r="AF1594" s="174"/>
      <c r="AG1594" s="174"/>
      <c r="AH1594" s="174"/>
      <c r="AI1594" s="174"/>
      <c r="AJ1594" s="174"/>
      <c r="AK1594" s="174"/>
      <c r="AL1594" s="174"/>
      <c r="AM1594" s="174"/>
      <c r="AN1594" s="174"/>
      <c r="AO1594" s="174"/>
      <c r="AP1594" s="174"/>
      <c r="AQ1594" s="174"/>
      <c r="AR1594" s="174"/>
      <c r="AS1594" s="174"/>
      <c r="AT1594" s="174"/>
      <c r="AU1594" s="174"/>
      <c r="AV1594" s="174"/>
      <c r="AW1594" s="174"/>
      <c r="AX1594" s="174"/>
      <c r="AY1594" s="174"/>
      <c r="AZ1594" s="174"/>
      <c r="BA1594" s="174"/>
      <c r="BB1594" s="174"/>
      <c r="BC1594" s="174"/>
      <c r="BD1594" s="174"/>
      <c r="BE1594" s="174"/>
      <c r="BF1594" s="174"/>
      <c r="BG1594" s="174"/>
      <c r="BH1594" s="174"/>
      <c r="BI1594" s="174"/>
      <c r="BJ1594" s="174"/>
      <c r="BK1594" s="174"/>
      <c r="BL1594" s="174"/>
      <c r="BM1594" s="174"/>
      <c r="BN1594" s="174"/>
      <c r="BO1594" s="174"/>
      <c r="BP1594" s="174"/>
      <c r="BQ1594" s="174"/>
      <c r="BR1594" s="174"/>
      <c r="BS1594" s="174"/>
      <c r="BT1594" s="174"/>
      <c r="BU1594" s="174"/>
      <c r="BV1594" s="174"/>
      <c r="BW1594" s="174"/>
      <c r="BX1594" s="174"/>
      <c r="BY1594" s="174"/>
      <c r="BZ1594" s="174"/>
      <c r="CA1594" s="174"/>
      <c r="CB1594" s="174"/>
      <c r="CC1594" s="174"/>
      <c r="CD1594" s="174"/>
      <c r="CE1594" s="174"/>
      <c r="CF1594" s="174"/>
      <c r="CG1594" s="174"/>
      <c r="CH1594" s="174"/>
      <c r="CI1594" s="174"/>
      <c r="CJ1594" s="174"/>
      <c r="CK1594" s="174"/>
      <c r="CL1594" s="174"/>
      <c r="CN1594" s="176"/>
      <c r="CO1594" s="174"/>
      <c r="CP1594" s="174"/>
      <c r="CQ1594" s="174"/>
      <c r="CR1594" s="174"/>
      <c r="CS1594" s="174"/>
      <c r="CT1594" s="174"/>
      <c r="CU1594" s="174"/>
      <c r="CV1594" s="174"/>
      <c r="CW1594" s="174"/>
      <c r="CX1594" s="174"/>
      <c r="CY1594" s="174"/>
      <c r="CZ1594" s="174"/>
      <c r="DA1594" s="174"/>
      <c r="DB1594" s="174"/>
      <c r="DC1594" s="174"/>
      <c r="DD1594" s="174"/>
      <c r="DE1594" s="174"/>
      <c r="DF1594" s="174"/>
      <c r="DG1594" s="174"/>
      <c r="DH1594" s="174"/>
      <c r="DI1594" s="174"/>
      <c r="DJ1594" s="174"/>
      <c r="DK1594" s="174"/>
      <c r="DL1594" s="174"/>
    </row>
    <row r="1595" spans="1:116" x14ac:dyDescent="0.4">
      <c r="A1595" s="174"/>
      <c r="E1595" s="8"/>
      <c r="G1595" s="175" t="s">
        <v>492</v>
      </c>
      <c r="H1595" s="174"/>
      <c r="I1595" s="176"/>
      <c r="J1595" s="176"/>
      <c r="K1595" s="197"/>
      <c r="L1595" s="197"/>
      <c r="M1595" s="197"/>
      <c r="N1595" s="197"/>
      <c r="O1595" s="197"/>
      <c r="P1595" s="197"/>
      <c r="R1595" s="198"/>
      <c r="S1595" s="174"/>
      <c r="T1595" s="174"/>
      <c r="U1595" s="174"/>
      <c r="V1595" s="174"/>
      <c r="W1595" s="174"/>
      <c r="X1595" s="174"/>
      <c r="Y1595" s="174"/>
      <c r="Z1595" s="174"/>
      <c r="AA1595" s="174"/>
      <c r="AB1595" s="174"/>
      <c r="AC1595" s="174"/>
      <c r="AD1595" s="174"/>
      <c r="AE1595" s="174"/>
      <c r="AF1595" s="174"/>
      <c r="AG1595" s="174"/>
      <c r="AH1595" s="174"/>
      <c r="AI1595" s="174"/>
      <c r="AJ1595" s="174"/>
      <c r="AK1595" s="174"/>
      <c r="AL1595" s="174"/>
      <c r="AM1595" s="174"/>
      <c r="AN1595" s="174"/>
      <c r="AO1595" s="174"/>
      <c r="AP1595" s="174"/>
      <c r="AQ1595" s="174"/>
      <c r="AR1595" s="174"/>
      <c r="AS1595" s="174"/>
      <c r="AT1595" s="174"/>
      <c r="AU1595" s="174"/>
      <c r="AV1595" s="174"/>
      <c r="AW1595" s="174"/>
      <c r="AX1595" s="174"/>
      <c r="AY1595" s="174"/>
      <c r="AZ1595" s="174"/>
      <c r="BA1595" s="174"/>
      <c r="BB1595" s="174"/>
      <c r="BC1595" s="174"/>
      <c r="BD1595" s="174"/>
      <c r="BE1595" s="174"/>
      <c r="BF1595" s="174"/>
      <c r="BG1595" s="174"/>
      <c r="BH1595" s="174"/>
      <c r="BI1595" s="174"/>
      <c r="BJ1595" s="174"/>
      <c r="BK1595" s="174"/>
      <c r="BL1595" s="174"/>
      <c r="BM1595" s="174"/>
      <c r="BN1595" s="174"/>
      <c r="BO1595" s="174"/>
      <c r="BP1595" s="174"/>
      <c r="BQ1595" s="174"/>
      <c r="BR1595" s="174"/>
      <c r="BS1595" s="174"/>
      <c r="BT1595" s="174"/>
      <c r="BU1595" s="174"/>
      <c r="BV1595" s="174"/>
      <c r="BW1595" s="174"/>
      <c r="BX1595" s="174"/>
      <c r="BY1595" s="174"/>
      <c r="BZ1595" s="174"/>
      <c r="CA1595" s="174"/>
      <c r="CB1595" s="174"/>
      <c r="CC1595" s="174"/>
      <c r="CD1595" s="174"/>
      <c r="CE1595" s="174"/>
      <c r="CF1595" s="174"/>
      <c r="CG1595" s="174"/>
      <c r="CH1595" s="174"/>
      <c r="CI1595" s="174"/>
      <c r="CJ1595" s="174"/>
      <c r="CK1595" s="174"/>
      <c r="CL1595" s="174"/>
      <c r="CN1595" s="176"/>
      <c r="CO1595" s="174"/>
      <c r="CP1595" s="174"/>
      <c r="CQ1595" s="174"/>
      <c r="CR1595" s="174"/>
      <c r="CS1595" s="174"/>
      <c r="CT1595" s="174"/>
      <c r="CU1595" s="174"/>
      <c r="CV1595" s="174"/>
      <c r="CW1595" s="174"/>
      <c r="CX1595" s="174"/>
      <c r="CY1595" s="174"/>
      <c r="CZ1595" s="174"/>
      <c r="DA1595" s="174"/>
      <c r="DB1595" s="174"/>
      <c r="DC1595" s="174"/>
      <c r="DD1595" s="174"/>
      <c r="DE1595" s="174"/>
      <c r="DF1595" s="174"/>
      <c r="DG1595" s="174"/>
      <c r="DH1595" s="174"/>
      <c r="DI1595" s="174"/>
      <c r="DJ1595" s="174"/>
      <c r="DK1595" s="174"/>
      <c r="DL1595" s="174"/>
    </row>
    <row r="1596" spans="1:116" x14ac:dyDescent="0.4">
      <c r="A1596" s="174"/>
      <c r="E1596" s="8"/>
      <c r="G1596" s="175" t="s">
        <v>461</v>
      </c>
      <c r="H1596" s="174"/>
      <c r="I1596" s="176"/>
      <c r="J1596" s="176"/>
      <c r="K1596" s="197"/>
      <c r="L1596" s="197"/>
      <c r="M1596" s="197"/>
      <c r="N1596" s="197"/>
      <c r="O1596" s="197"/>
      <c r="P1596" s="197"/>
      <c r="R1596" s="198"/>
      <c r="S1596" s="199" t="str">
        <f t="shared" ref="S1596:AX1596" si="2729">S$20</f>
        <v>S$16</v>
      </c>
      <c r="T1596" s="199" t="str">
        <f t="shared" si="2729"/>
        <v>T$16</v>
      </c>
      <c r="U1596" s="199" t="str">
        <f t="shared" si="2729"/>
        <v>U$16</v>
      </c>
      <c r="V1596" s="199" t="str">
        <f t="shared" si="2729"/>
        <v>V$16</v>
      </c>
      <c r="W1596" s="199" t="str">
        <f t="shared" si="2729"/>
        <v>W$16</v>
      </c>
      <c r="X1596" s="199" t="str">
        <f t="shared" si="2729"/>
        <v>X$16</v>
      </c>
      <c r="Y1596" s="199" t="str">
        <f t="shared" si="2729"/>
        <v>Y$16</v>
      </c>
      <c r="Z1596" s="199" t="str">
        <f t="shared" si="2729"/>
        <v>Z$16</v>
      </c>
      <c r="AA1596" s="199" t="str">
        <f t="shared" si="2729"/>
        <v>AA$16</v>
      </c>
      <c r="AB1596" s="199" t="str">
        <f t="shared" si="2729"/>
        <v>AB$16</v>
      </c>
      <c r="AC1596" s="199" t="str">
        <f t="shared" si="2729"/>
        <v>AC$16</v>
      </c>
      <c r="AD1596" s="199" t="str">
        <f t="shared" si="2729"/>
        <v>AD$16</v>
      </c>
      <c r="AE1596" s="199" t="str">
        <f t="shared" si="2729"/>
        <v>AE$16</v>
      </c>
      <c r="AF1596" s="199" t="str">
        <f t="shared" si="2729"/>
        <v>AF$16</v>
      </c>
      <c r="AG1596" s="199" t="str">
        <f t="shared" si="2729"/>
        <v>AG$16</v>
      </c>
      <c r="AH1596" s="199" t="str">
        <f t="shared" si="2729"/>
        <v>AH$16</v>
      </c>
      <c r="AI1596" s="199" t="str">
        <f t="shared" si="2729"/>
        <v>AI$16</v>
      </c>
      <c r="AJ1596" s="199" t="str">
        <f t="shared" si="2729"/>
        <v>AJ$16</v>
      </c>
      <c r="AK1596" s="199" t="str">
        <f t="shared" si="2729"/>
        <v>AK$16</v>
      </c>
      <c r="AL1596" s="199" t="str">
        <f t="shared" si="2729"/>
        <v>AL$16</v>
      </c>
      <c r="AM1596" s="199" t="str">
        <f t="shared" si="2729"/>
        <v>AM$16</v>
      </c>
      <c r="AN1596" s="199" t="str">
        <f t="shared" si="2729"/>
        <v>AN$16</v>
      </c>
      <c r="AO1596" s="199" t="str">
        <f t="shared" si="2729"/>
        <v>AO$16</v>
      </c>
      <c r="AP1596" s="199" t="str">
        <f t="shared" si="2729"/>
        <v>AP$16</v>
      </c>
      <c r="AQ1596" s="199" t="str">
        <f t="shared" si="2729"/>
        <v>AQ$16</v>
      </c>
      <c r="AR1596" s="199" t="str">
        <f t="shared" si="2729"/>
        <v>AR$16</v>
      </c>
      <c r="AS1596" s="199" t="str">
        <f t="shared" si="2729"/>
        <v>AS$16</v>
      </c>
      <c r="AT1596" s="199" t="str">
        <f t="shared" si="2729"/>
        <v>AT$16</v>
      </c>
      <c r="AU1596" s="199" t="str">
        <f t="shared" si="2729"/>
        <v>AU$16</v>
      </c>
      <c r="AV1596" s="199" t="str">
        <f t="shared" si="2729"/>
        <v>AV$16</v>
      </c>
      <c r="AW1596" s="199" t="str">
        <f t="shared" si="2729"/>
        <v>AW$16</v>
      </c>
      <c r="AX1596" s="199" t="str">
        <f t="shared" si="2729"/>
        <v>AX$16</v>
      </c>
      <c r="AY1596" s="199" t="str">
        <f t="shared" ref="AY1596:CD1596" si="2730">AY$20</f>
        <v>AY$16</v>
      </c>
      <c r="AZ1596" s="199" t="str">
        <f t="shared" si="2730"/>
        <v>AZ$16</v>
      </c>
      <c r="BA1596" s="199" t="str">
        <f t="shared" si="2730"/>
        <v>BA$16</v>
      </c>
      <c r="BB1596" s="199" t="str">
        <f t="shared" si="2730"/>
        <v>BB$16</v>
      </c>
      <c r="BC1596" s="199" t="str">
        <f t="shared" si="2730"/>
        <v>BC$16</v>
      </c>
      <c r="BD1596" s="199" t="str">
        <f t="shared" si="2730"/>
        <v>BD$16</v>
      </c>
      <c r="BE1596" s="199" t="str">
        <f t="shared" si="2730"/>
        <v>BE$16</v>
      </c>
      <c r="BF1596" s="199" t="str">
        <f t="shared" si="2730"/>
        <v>BF$16</v>
      </c>
      <c r="BG1596" s="199" t="str">
        <f t="shared" si="2730"/>
        <v>BG$16</v>
      </c>
      <c r="BH1596" s="199" t="str">
        <f t="shared" si="2730"/>
        <v>BH$16</v>
      </c>
      <c r="BI1596" s="199" t="str">
        <f t="shared" si="2730"/>
        <v>BI$16</v>
      </c>
      <c r="BJ1596" s="199" t="str">
        <f t="shared" si="2730"/>
        <v>BJ$16</v>
      </c>
      <c r="BK1596" s="199" t="str">
        <f t="shared" si="2730"/>
        <v>BK$16</v>
      </c>
      <c r="BL1596" s="199" t="str">
        <f t="shared" si="2730"/>
        <v>BL$16</v>
      </c>
      <c r="BM1596" s="199" t="str">
        <f t="shared" si="2730"/>
        <v>BM$16</v>
      </c>
      <c r="BN1596" s="199" t="str">
        <f t="shared" si="2730"/>
        <v>BN$16</v>
      </c>
      <c r="BO1596" s="199" t="str">
        <f t="shared" si="2730"/>
        <v>BO$16</v>
      </c>
      <c r="BP1596" s="199" t="str">
        <f t="shared" si="2730"/>
        <v>BP$16</v>
      </c>
      <c r="BQ1596" s="199" t="str">
        <f t="shared" si="2730"/>
        <v>BQ$16</v>
      </c>
      <c r="BR1596" s="199" t="str">
        <f t="shared" si="2730"/>
        <v>BR$16</v>
      </c>
      <c r="BS1596" s="199" t="str">
        <f t="shared" si="2730"/>
        <v>BS$16</v>
      </c>
      <c r="BT1596" s="199" t="str">
        <f t="shared" si="2730"/>
        <v>BT$16</v>
      </c>
      <c r="BU1596" s="199" t="str">
        <f t="shared" si="2730"/>
        <v>BU$16</v>
      </c>
      <c r="BV1596" s="199" t="str">
        <f t="shared" si="2730"/>
        <v>BV$16</v>
      </c>
      <c r="BW1596" s="199" t="str">
        <f t="shared" si="2730"/>
        <v>BW$16</v>
      </c>
      <c r="BX1596" s="199" t="str">
        <f t="shared" si="2730"/>
        <v>BX$16</v>
      </c>
      <c r="BY1596" s="199" t="str">
        <f t="shared" si="2730"/>
        <v>BY$16</v>
      </c>
      <c r="BZ1596" s="199" t="str">
        <f t="shared" si="2730"/>
        <v>BZ$16</v>
      </c>
      <c r="CA1596" s="199" t="str">
        <f t="shared" si="2730"/>
        <v>CA$16</v>
      </c>
      <c r="CB1596" s="199" t="str">
        <f t="shared" si="2730"/>
        <v>CB$16</v>
      </c>
      <c r="CC1596" s="199" t="str">
        <f t="shared" si="2730"/>
        <v>CC$16</v>
      </c>
      <c r="CD1596" s="199" t="str">
        <f t="shared" si="2730"/>
        <v>CD$16</v>
      </c>
      <c r="CE1596" s="199" t="str">
        <f t="shared" ref="CE1596:CL1596" si="2731">CE$20</f>
        <v>CE$16</v>
      </c>
      <c r="CF1596" s="199" t="str">
        <f t="shared" si="2731"/>
        <v>CF$16</v>
      </c>
      <c r="CG1596" s="199" t="str">
        <f t="shared" si="2731"/>
        <v>CG$16</v>
      </c>
      <c r="CH1596" s="199" t="str">
        <f t="shared" si="2731"/>
        <v>CH$16</v>
      </c>
      <c r="CI1596" s="199" t="str">
        <f t="shared" si="2731"/>
        <v>CI$16</v>
      </c>
      <c r="CJ1596" s="199" t="str">
        <f t="shared" si="2731"/>
        <v>CJ$16</v>
      </c>
      <c r="CK1596" s="199" t="str">
        <f t="shared" si="2731"/>
        <v>CK$16</v>
      </c>
      <c r="CL1596" s="199" t="str">
        <f t="shared" si="2731"/>
        <v>CL$16</v>
      </c>
      <c r="CN1596" s="176"/>
      <c r="CO1596" s="199" t="str">
        <f t="shared" ref="CO1596:DL1596" si="2732">CO$20</f>
        <v>CO$16</v>
      </c>
      <c r="CP1596" s="199" t="str">
        <f t="shared" si="2732"/>
        <v>CP$16</v>
      </c>
      <c r="CQ1596" s="199" t="str">
        <f t="shared" si="2732"/>
        <v>CQ$16</v>
      </c>
      <c r="CR1596" s="199" t="str">
        <f t="shared" si="2732"/>
        <v>CR$16</v>
      </c>
      <c r="CS1596" s="199" t="str">
        <f t="shared" si="2732"/>
        <v>CS$16</v>
      </c>
      <c r="CT1596" s="199" t="str">
        <f t="shared" si="2732"/>
        <v>CT$16</v>
      </c>
      <c r="CU1596" s="199" t="str">
        <f t="shared" si="2732"/>
        <v>CU$16</v>
      </c>
      <c r="CV1596" s="199" t="str">
        <f t="shared" si="2732"/>
        <v>CV$16</v>
      </c>
      <c r="CW1596" s="199" t="str">
        <f t="shared" si="2732"/>
        <v>CW$16</v>
      </c>
      <c r="CX1596" s="199" t="str">
        <f t="shared" si="2732"/>
        <v>CX$16</v>
      </c>
      <c r="CY1596" s="199" t="str">
        <f t="shared" si="2732"/>
        <v>CY$16</v>
      </c>
      <c r="CZ1596" s="199" t="str">
        <f t="shared" si="2732"/>
        <v>CZ$16</v>
      </c>
      <c r="DA1596" s="199" t="str">
        <f t="shared" si="2732"/>
        <v>DA$16</v>
      </c>
      <c r="DB1596" s="199" t="str">
        <f t="shared" si="2732"/>
        <v>DB$16</v>
      </c>
      <c r="DC1596" s="199" t="str">
        <f t="shared" si="2732"/>
        <v>DC$16</v>
      </c>
      <c r="DD1596" s="199" t="str">
        <f t="shared" si="2732"/>
        <v>DD$16</v>
      </c>
      <c r="DE1596" s="199" t="str">
        <f t="shared" si="2732"/>
        <v>DE$16</v>
      </c>
      <c r="DF1596" s="199" t="str">
        <f t="shared" si="2732"/>
        <v>DF$16</v>
      </c>
      <c r="DG1596" s="199" t="str">
        <f t="shared" si="2732"/>
        <v>DG$16</v>
      </c>
      <c r="DH1596" s="199" t="str">
        <f t="shared" si="2732"/>
        <v>DH$16</v>
      </c>
      <c r="DI1596" s="199" t="str">
        <f t="shared" si="2732"/>
        <v>DI$16</v>
      </c>
      <c r="DJ1596" s="199" t="str">
        <f t="shared" si="2732"/>
        <v>DJ$16</v>
      </c>
      <c r="DK1596" s="199" t="str">
        <f t="shared" si="2732"/>
        <v>DK$16</v>
      </c>
      <c r="DL1596" s="199" t="str">
        <f t="shared" si="2732"/>
        <v>DL$16</v>
      </c>
    </row>
    <row r="1597" spans="1:116" x14ac:dyDescent="0.4">
      <c r="A1597" s="174"/>
      <c r="E1597" s="8"/>
      <c r="G1597" s="175" t="s">
        <v>462</v>
      </c>
      <c r="H1597" s="200"/>
      <c r="I1597" s="201"/>
      <c r="J1597" s="201"/>
      <c r="K1597" s="202"/>
      <c r="L1597" s="202"/>
      <c r="M1597" s="202"/>
      <c r="N1597" s="202"/>
      <c r="O1597" s="202"/>
      <c r="P1597" s="202"/>
      <c r="R1597" s="202"/>
      <c r="S1597" s="199" t="str">
        <f t="shared" ref="S1597:AX1597" si="2733">S$21</f>
        <v>S$17</v>
      </c>
      <c r="T1597" s="199" t="str">
        <f t="shared" si="2733"/>
        <v>T$17</v>
      </c>
      <c r="U1597" s="199" t="str">
        <f t="shared" si="2733"/>
        <v>U$17</v>
      </c>
      <c r="V1597" s="199" t="str">
        <f t="shared" si="2733"/>
        <v>V$17</v>
      </c>
      <c r="W1597" s="199" t="str">
        <f t="shared" si="2733"/>
        <v>W$17</v>
      </c>
      <c r="X1597" s="199" t="str">
        <f t="shared" si="2733"/>
        <v>X$17</v>
      </c>
      <c r="Y1597" s="199" t="str">
        <f t="shared" si="2733"/>
        <v>Y$17</v>
      </c>
      <c r="Z1597" s="199" t="str">
        <f t="shared" si="2733"/>
        <v>Z$17</v>
      </c>
      <c r="AA1597" s="199" t="str">
        <f t="shared" si="2733"/>
        <v>AA$17</v>
      </c>
      <c r="AB1597" s="199" t="str">
        <f t="shared" si="2733"/>
        <v>AB$17</v>
      </c>
      <c r="AC1597" s="199" t="str">
        <f t="shared" si="2733"/>
        <v>AC$17</v>
      </c>
      <c r="AD1597" s="199" t="str">
        <f t="shared" si="2733"/>
        <v>AD$17</v>
      </c>
      <c r="AE1597" s="199" t="str">
        <f t="shared" si="2733"/>
        <v>AE$17</v>
      </c>
      <c r="AF1597" s="199" t="str">
        <f t="shared" si="2733"/>
        <v>AF$17</v>
      </c>
      <c r="AG1597" s="199" t="str">
        <f t="shared" si="2733"/>
        <v>AG$17</v>
      </c>
      <c r="AH1597" s="199" t="str">
        <f t="shared" si="2733"/>
        <v>AH$17</v>
      </c>
      <c r="AI1597" s="199" t="str">
        <f t="shared" si="2733"/>
        <v>AI$17</v>
      </c>
      <c r="AJ1597" s="199" t="str">
        <f t="shared" si="2733"/>
        <v>AJ$17</v>
      </c>
      <c r="AK1597" s="199" t="str">
        <f t="shared" si="2733"/>
        <v>AK$17</v>
      </c>
      <c r="AL1597" s="199" t="str">
        <f t="shared" si="2733"/>
        <v>AL$17</v>
      </c>
      <c r="AM1597" s="199" t="str">
        <f t="shared" si="2733"/>
        <v>AM$17</v>
      </c>
      <c r="AN1597" s="199" t="str">
        <f t="shared" si="2733"/>
        <v>AN$17</v>
      </c>
      <c r="AO1597" s="199" t="str">
        <f t="shared" si="2733"/>
        <v>AO$17</v>
      </c>
      <c r="AP1597" s="199" t="str">
        <f t="shared" si="2733"/>
        <v>AP$17</v>
      </c>
      <c r="AQ1597" s="199" t="str">
        <f t="shared" si="2733"/>
        <v>AQ$17</v>
      </c>
      <c r="AR1597" s="199" t="str">
        <f t="shared" si="2733"/>
        <v>AR$17</v>
      </c>
      <c r="AS1597" s="199" t="str">
        <f t="shared" si="2733"/>
        <v>AS$17</v>
      </c>
      <c r="AT1597" s="199" t="str">
        <f t="shared" si="2733"/>
        <v>AT$17</v>
      </c>
      <c r="AU1597" s="199" t="str">
        <f t="shared" si="2733"/>
        <v>AU$17</v>
      </c>
      <c r="AV1597" s="199" t="str">
        <f t="shared" si="2733"/>
        <v>AV$17</v>
      </c>
      <c r="AW1597" s="199" t="str">
        <f t="shared" si="2733"/>
        <v>AW$17</v>
      </c>
      <c r="AX1597" s="199" t="str">
        <f t="shared" si="2733"/>
        <v>AX$17</v>
      </c>
      <c r="AY1597" s="199" t="str">
        <f t="shared" ref="AY1597:CD1597" si="2734">AY$21</f>
        <v>AY$17</v>
      </c>
      <c r="AZ1597" s="199" t="str">
        <f t="shared" si="2734"/>
        <v>AZ$17</v>
      </c>
      <c r="BA1597" s="199" t="str">
        <f t="shared" si="2734"/>
        <v>BA$17</v>
      </c>
      <c r="BB1597" s="199" t="str">
        <f t="shared" si="2734"/>
        <v>BB$17</v>
      </c>
      <c r="BC1597" s="199" t="str">
        <f t="shared" si="2734"/>
        <v>BC$17</v>
      </c>
      <c r="BD1597" s="199" t="str">
        <f t="shared" si="2734"/>
        <v>BD$17</v>
      </c>
      <c r="BE1597" s="199" t="str">
        <f t="shared" si="2734"/>
        <v>BE$17</v>
      </c>
      <c r="BF1597" s="199" t="str">
        <f t="shared" si="2734"/>
        <v>BF$17</v>
      </c>
      <c r="BG1597" s="199" t="str">
        <f t="shared" si="2734"/>
        <v>BG$17</v>
      </c>
      <c r="BH1597" s="199" t="str">
        <f t="shared" si="2734"/>
        <v>BH$17</v>
      </c>
      <c r="BI1597" s="199" t="str">
        <f t="shared" si="2734"/>
        <v>BI$17</v>
      </c>
      <c r="BJ1597" s="199" t="str">
        <f t="shared" si="2734"/>
        <v>BJ$17</v>
      </c>
      <c r="BK1597" s="199" t="str">
        <f t="shared" si="2734"/>
        <v>BK$17</v>
      </c>
      <c r="BL1597" s="199" t="str">
        <f t="shared" si="2734"/>
        <v>BL$17</v>
      </c>
      <c r="BM1597" s="199" t="str">
        <f t="shared" si="2734"/>
        <v>BM$17</v>
      </c>
      <c r="BN1597" s="199" t="str">
        <f t="shared" si="2734"/>
        <v>BN$17</v>
      </c>
      <c r="BO1597" s="199" t="str">
        <f t="shared" si="2734"/>
        <v>BO$17</v>
      </c>
      <c r="BP1597" s="199" t="str">
        <f t="shared" si="2734"/>
        <v>BP$17</v>
      </c>
      <c r="BQ1597" s="199" t="str">
        <f t="shared" si="2734"/>
        <v>BQ$17</v>
      </c>
      <c r="BR1597" s="199" t="str">
        <f t="shared" si="2734"/>
        <v>BR$17</v>
      </c>
      <c r="BS1597" s="199" t="str">
        <f t="shared" si="2734"/>
        <v>BS$17</v>
      </c>
      <c r="BT1597" s="199" t="str">
        <f t="shared" si="2734"/>
        <v>BT$17</v>
      </c>
      <c r="BU1597" s="199" t="str">
        <f t="shared" si="2734"/>
        <v>BU$17</v>
      </c>
      <c r="BV1597" s="199" t="str">
        <f t="shared" si="2734"/>
        <v>BV$17</v>
      </c>
      <c r="BW1597" s="199" t="str">
        <f t="shared" si="2734"/>
        <v>BW$17</v>
      </c>
      <c r="BX1597" s="199" t="str">
        <f t="shared" si="2734"/>
        <v>BX$17</v>
      </c>
      <c r="BY1597" s="199" t="str">
        <f t="shared" si="2734"/>
        <v>BY$17</v>
      </c>
      <c r="BZ1597" s="199" t="str">
        <f t="shared" si="2734"/>
        <v>BZ$17</v>
      </c>
      <c r="CA1597" s="199" t="str">
        <f t="shared" si="2734"/>
        <v>CA$17</v>
      </c>
      <c r="CB1597" s="199" t="str">
        <f t="shared" si="2734"/>
        <v>CB$17</v>
      </c>
      <c r="CC1597" s="199" t="str">
        <f t="shared" si="2734"/>
        <v>CC$17</v>
      </c>
      <c r="CD1597" s="199" t="str">
        <f t="shared" si="2734"/>
        <v>CD$17</v>
      </c>
      <c r="CE1597" s="199" t="str">
        <f t="shared" ref="CE1597:CL1597" si="2735">CE$21</f>
        <v>CE$17</v>
      </c>
      <c r="CF1597" s="199" t="str">
        <f t="shared" si="2735"/>
        <v>CF$17</v>
      </c>
      <c r="CG1597" s="199" t="str">
        <f t="shared" si="2735"/>
        <v>CG$17</v>
      </c>
      <c r="CH1597" s="199" t="str">
        <f t="shared" si="2735"/>
        <v>CH$17</v>
      </c>
      <c r="CI1597" s="199" t="str">
        <f t="shared" si="2735"/>
        <v>CI$17</v>
      </c>
      <c r="CJ1597" s="199" t="str">
        <f t="shared" si="2735"/>
        <v>CJ$17</v>
      </c>
      <c r="CK1597" s="199" t="str">
        <f t="shared" si="2735"/>
        <v>CK$17</v>
      </c>
      <c r="CL1597" s="199" t="str">
        <f t="shared" si="2735"/>
        <v>CL$17</v>
      </c>
      <c r="CN1597" s="201"/>
      <c r="CO1597" s="199" t="str">
        <f t="shared" ref="CO1597:DL1597" si="2736">CO$21</f>
        <v>CO$17</v>
      </c>
      <c r="CP1597" s="199" t="str">
        <f t="shared" si="2736"/>
        <v>CP$17</v>
      </c>
      <c r="CQ1597" s="199" t="str">
        <f t="shared" si="2736"/>
        <v>CQ$17</v>
      </c>
      <c r="CR1597" s="199" t="str">
        <f t="shared" si="2736"/>
        <v>CR$17</v>
      </c>
      <c r="CS1597" s="199" t="str">
        <f t="shared" si="2736"/>
        <v>CS$17</v>
      </c>
      <c r="CT1597" s="199" t="str">
        <f t="shared" si="2736"/>
        <v>CT$17</v>
      </c>
      <c r="CU1597" s="199" t="str">
        <f t="shared" si="2736"/>
        <v>CU$17</v>
      </c>
      <c r="CV1597" s="199" t="str">
        <f t="shared" si="2736"/>
        <v>CV$17</v>
      </c>
      <c r="CW1597" s="199" t="str">
        <f t="shared" si="2736"/>
        <v>CW$17</v>
      </c>
      <c r="CX1597" s="199" t="str">
        <f t="shared" si="2736"/>
        <v>CX$17</v>
      </c>
      <c r="CY1597" s="199" t="str">
        <f t="shared" si="2736"/>
        <v>CY$17</v>
      </c>
      <c r="CZ1597" s="199" t="str">
        <f t="shared" si="2736"/>
        <v>CZ$17</v>
      </c>
      <c r="DA1597" s="199" t="str">
        <f t="shared" si="2736"/>
        <v>DA$17</v>
      </c>
      <c r="DB1597" s="199" t="str">
        <f t="shared" si="2736"/>
        <v>DB$17</v>
      </c>
      <c r="DC1597" s="199" t="str">
        <f t="shared" si="2736"/>
        <v>DC$17</v>
      </c>
      <c r="DD1597" s="199" t="str">
        <f t="shared" si="2736"/>
        <v>DD$17</v>
      </c>
      <c r="DE1597" s="199" t="str">
        <f t="shared" si="2736"/>
        <v>DE$17</v>
      </c>
      <c r="DF1597" s="199" t="str">
        <f t="shared" si="2736"/>
        <v>DF$17</v>
      </c>
      <c r="DG1597" s="199" t="str">
        <f t="shared" si="2736"/>
        <v>DG$17</v>
      </c>
      <c r="DH1597" s="199" t="str">
        <f t="shared" si="2736"/>
        <v>DH$17</v>
      </c>
      <c r="DI1597" s="199" t="str">
        <f t="shared" si="2736"/>
        <v>DI$17</v>
      </c>
      <c r="DJ1597" s="199" t="str">
        <f t="shared" si="2736"/>
        <v>DJ$17</v>
      </c>
      <c r="DK1597" s="199" t="str">
        <f t="shared" si="2736"/>
        <v>DK$17</v>
      </c>
      <c r="DL1597" s="199" t="str">
        <f t="shared" si="2736"/>
        <v>DL$17</v>
      </c>
    </row>
    <row r="1598" spans="1:116" x14ac:dyDescent="0.4">
      <c r="A1598" s="174"/>
      <c r="E1598" s="8"/>
      <c r="G1598" s="175" t="s">
        <v>491</v>
      </c>
      <c r="H1598" s="200"/>
      <c r="I1598" s="201"/>
      <c r="J1598" s="201"/>
      <c r="K1598" s="202"/>
      <c r="L1598" s="202"/>
      <c r="M1598" s="202"/>
      <c r="N1598" s="202"/>
      <c r="O1598" s="202"/>
      <c r="P1598" s="202"/>
      <c r="R1598" s="202"/>
      <c r="S1598" s="190"/>
      <c r="T1598" s="190"/>
      <c r="U1598" s="190"/>
      <c r="V1598" s="190"/>
      <c r="W1598" s="190"/>
      <c r="X1598" s="190"/>
      <c r="Y1598" s="190"/>
      <c r="Z1598" s="190"/>
      <c r="AA1598" s="190"/>
      <c r="AB1598" s="190"/>
      <c r="AC1598" s="190"/>
      <c r="AD1598" s="190"/>
      <c r="AE1598" s="190"/>
      <c r="AF1598" s="190"/>
      <c r="AG1598" s="190"/>
      <c r="AH1598" s="190"/>
      <c r="AI1598" s="190"/>
      <c r="AJ1598" s="190"/>
      <c r="AK1598" s="190"/>
      <c r="AL1598" s="190"/>
      <c r="AM1598" s="190"/>
      <c r="AN1598" s="190"/>
      <c r="AO1598" s="190"/>
      <c r="AP1598" s="190"/>
      <c r="AQ1598" s="190"/>
      <c r="AR1598" s="190"/>
      <c r="AS1598" s="190"/>
      <c r="AT1598" s="190"/>
      <c r="AU1598" s="190"/>
      <c r="AV1598" s="190"/>
      <c r="AW1598" s="190"/>
      <c r="AX1598" s="190"/>
      <c r="AY1598" s="190"/>
      <c r="AZ1598" s="190"/>
      <c r="BA1598" s="190"/>
      <c r="BB1598" s="190"/>
      <c r="BC1598" s="190"/>
      <c r="BD1598" s="190"/>
      <c r="BE1598" s="190"/>
      <c r="BF1598" s="190"/>
      <c r="BG1598" s="190"/>
      <c r="BH1598" s="190"/>
      <c r="BI1598" s="190"/>
      <c r="BJ1598" s="190"/>
      <c r="BK1598" s="190"/>
      <c r="BL1598" s="190"/>
      <c r="BM1598" s="190"/>
      <c r="BN1598" s="190"/>
      <c r="BO1598" s="190"/>
      <c r="BP1598" s="190"/>
      <c r="BQ1598" s="190"/>
      <c r="BR1598" s="190"/>
      <c r="BS1598" s="190"/>
      <c r="BT1598" s="190"/>
      <c r="BU1598" s="190"/>
      <c r="BV1598" s="190"/>
      <c r="BW1598" s="190"/>
      <c r="BX1598" s="190"/>
      <c r="BY1598" s="190"/>
      <c r="BZ1598" s="190"/>
      <c r="CA1598" s="190"/>
      <c r="CB1598" s="190"/>
      <c r="CC1598" s="190"/>
      <c r="CD1598" s="190"/>
      <c r="CE1598" s="190"/>
      <c r="CF1598" s="190"/>
      <c r="CG1598" s="190"/>
      <c r="CH1598" s="190"/>
      <c r="CI1598" s="190"/>
      <c r="CJ1598" s="190"/>
      <c r="CK1598" s="190"/>
      <c r="CL1598" s="190"/>
      <c r="CN1598" s="201"/>
      <c r="CO1598" s="190"/>
      <c r="CP1598" s="190"/>
      <c r="CQ1598" s="190"/>
      <c r="CR1598" s="190"/>
      <c r="CS1598" s="190"/>
      <c r="CT1598" s="190"/>
      <c r="CU1598" s="190"/>
      <c r="CV1598" s="190"/>
      <c r="CW1598" s="190"/>
      <c r="CX1598" s="190"/>
      <c r="CY1598" s="190"/>
      <c r="CZ1598" s="190"/>
      <c r="DA1598" s="190"/>
      <c r="DB1598" s="190"/>
      <c r="DC1598" s="190"/>
      <c r="DD1598" s="190"/>
      <c r="DE1598" s="190"/>
      <c r="DF1598" s="190"/>
      <c r="DG1598" s="190"/>
      <c r="DH1598" s="190"/>
      <c r="DI1598" s="190"/>
      <c r="DJ1598" s="190"/>
      <c r="DK1598" s="190"/>
      <c r="DL1598" s="190"/>
    </row>
    <row r="1599" spans="1:116" x14ac:dyDescent="0.4">
      <c r="A1599" s="174"/>
      <c r="E1599" s="8"/>
      <c r="G1599" s="175" t="s">
        <v>505</v>
      </c>
      <c r="H1599" s="200"/>
      <c r="I1599" s="201"/>
      <c r="J1599" s="201"/>
      <c r="K1599" s="202"/>
      <c r="L1599" s="202"/>
      <c r="M1599" s="202"/>
      <c r="N1599" s="202"/>
      <c r="O1599" s="202"/>
      <c r="P1599" s="202"/>
      <c r="R1599" s="202"/>
      <c r="S1599" s="190"/>
      <c r="T1599" s="190"/>
      <c r="U1599" s="190"/>
      <c r="V1599" s="190"/>
      <c r="W1599" s="190"/>
      <c r="X1599" s="190"/>
      <c r="Y1599" s="190"/>
      <c r="Z1599" s="190"/>
      <c r="AA1599" s="190"/>
      <c r="AB1599" s="190"/>
      <c r="AC1599" s="190"/>
      <c r="AD1599" s="190"/>
      <c r="AE1599" s="190"/>
      <c r="AF1599" s="190"/>
      <c r="AG1599" s="190"/>
      <c r="AH1599" s="190"/>
      <c r="AI1599" s="190"/>
      <c r="AJ1599" s="190"/>
      <c r="AK1599" s="190"/>
      <c r="AL1599" s="190"/>
      <c r="AM1599" s="190"/>
      <c r="AN1599" s="190"/>
      <c r="AO1599" s="190"/>
      <c r="AP1599" s="190"/>
      <c r="AQ1599" s="190"/>
      <c r="AR1599" s="190"/>
      <c r="AS1599" s="190"/>
      <c r="AT1599" s="190"/>
      <c r="AU1599" s="190"/>
      <c r="AV1599" s="190"/>
      <c r="AW1599" s="190"/>
      <c r="AX1599" s="190"/>
      <c r="AY1599" s="190"/>
      <c r="AZ1599" s="190"/>
      <c r="BA1599" s="190"/>
      <c r="BB1599" s="190"/>
      <c r="BC1599" s="190"/>
      <c r="BD1599" s="190"/>
      <c r="BE1599" s="190"/>
      <c r="BF1599" s="190"/>
      <c r="BG1599" s="190"/>
      <c r="BH1599" s="190"/>
      <c r="BI1599" s="190"/>
      <c r="BJ1599" s="190"/>
      <c r="BK1599" s="190"/>
      <c r="BL1599" s="190"/>
      <c r="BM1599" s="190"/>
      <c r="BN1599" s="190"/>
      <c r="BO1599" s="190"/>
      <c r="BP1599" s="190"/>
      <c r="BQ1599" s="190"/>
      <c r="BR1599" s="190"/>
      <c r="BS1599" s="190"/>
      <c r="BT1599" s="190"/>
      <c r="BU1599" s="190"/>
      <c r="BV1599" s="190"/>
      <c r="BW1599" s="190"/>
      <c r="BX1599" s="190"/>
      <c r="BY1599" s="190"/>
      <c r="BZ1599" s="190"/>
      <c r="CA1599" s="190"/>
      <c r="CB1599" s="190"/>
      <c r="CC1599" s="190"/>
      <c r="CD1599" s="190"/>
      <c r="CE1599" s="190"/>
      <c r="CF1599" s="190"/>
      <c r="CG1599" s="190"/>
      <c r="CH1599" s="190"/>
      <c r="CI1599" s="190"/>
      <c r="CJ1599" s="190"/>
      <c r="CK1599" s="190"/>
      <c r="CL1599" s="190"/>
      <c r="CN1599" s="201"/>
      <c r="CO1599" s="190"/>
      <c r="CP1599" s="190"/>
      <c r="CQ1599" s="190"/>
      <c r="CR1599" s="190"/>
      <c r="CS1599" s="190"/>
      <c r="CT1599" s="190"/>
      <c r="CU1599" s="190"/>
      <c r="CV1599" s="190"/>
      <c r="CW1599" s="190"/>
      <c r="CX1599" s="190"/>
      <c r="CY1599" s="190"/>
      <c r="CZ1599" s="190"/>
      <c r="DA1599" s="190"/>
      <c r="DB1599" s="190"/>
      <c r="DC1599" s="190"/>
      <c r="DD1599" s="190"/>
      <c r="DE1599" s="190"/>
      <c r="DF1599" s="190"/>
      <c r="DG1599" s="190"/>
      <c r="DH1599" s="190"/>
      <c r="DI1599" s="190"/>
      <c r="DJ1599" s="190"/>
      <c r="DK1599" s="190"/>
      <c r="DL1599" s="190"/>
    </row>
    <row r="1600" spans="1:116" x14ac:dyDescent="0.4">
      <c r="A1600" s="174"/>
      <c r="E1600" s="8"/>
      <c r="G1600" s="175" t="s">
        <v>463</v>
      </c>
      <c r="H1600" s="200"/>
      <c r="I1600" s="201"/>
      <c r="J1600" s="201"/>
      <c r="K1600" s="202"/>
      <c r="L1600" s="202"/>
      <c r="M1600" s="202"/>
      <c r="N1600" s="202"/>
      <c r="O1600" s="202"/>
      <c r="P1600" s="202"/>
      <c r="R1600" s="202"/>
      <c r="S1600" s="190" t="str">
        <f t="shared" ref="S1600:AX1600" si="2737">S$22</f>
        <v>S$18</v>
      </c>
      <c r="T1600" s="190" t="str">
        <f t="shared" si="2737"/>
        <v>T$18</v>
      </c>
      <c r="U1600" s="190" t="str">
        <f t="shared" si="2737"/>
        <v>U$18</v>
      </c>
      <c r="V1600" s="190" t="str">
        <f t="shared" si="2737"/>
        <v>V$18</v>
      </c>
      <c r="W1600" s="190" t="str">
        <f t="shared" si="2737"/>
        <v>W$18</v>
      </c>
      <c r="X1600" s="190" t="str">
        <f t="shared" si="2737"/>
        <v>X$18</v>
      </c>
      <c r="Y1600" s="190" t="str">
        <f t="shared" si="2737"/>
        <v>Y$18</v>
      </c>
      <c r="Z1600" s="190" t="str">
        <f t="shared" si="2737"/>
        <v>Z$18</v>
      </c>
      <c r="AA1600" s="190" t="str">
        <f t="shared" si="2737"/>
        <v>AA$18</v>
      </c>
      <c r="AB1600" s="190" t="str">
        <f t="shared" si="2737"/>
        <v>AB$18</v>
      </c>
      <c r="AC1600" s="190" t="str">
        <f t="shared" si="2737"/>
        <v>AC$18</v>
      </c>
      <c r="AD1600" s="190" t="str">
        <f t="shared" si="2737"/>
        <v>AD$18</v>
      </c>
      <c r="AE1600" s="190" t="str">
        <f t="shared" si="2737"/>
        <v>AE$18</v>
      </c>
      <c r="AF1600" s="190" t="str">
        <f t="shared" si="2737"/>
        <v>AF$18</v>
      </c>
      <c r="AG1600" s="190" t="str">
        <f t="shared" si="2737"/>
        <v>AG$18</v>
      </c>
      <c r="AH1600" s="190" t="str">
        <f t="shared" si="2737"/>
        <v>AH$18</v>
      </c>
      <c r="AI1600" s="190" t="str">
        <f t="shared" si="2737"/>
        <v>AI$18</v>
      </c>
      <c r="AJ1600" s="190" t="str">
        <f t="shared" si="2737"/>
        <v>AJ$18</v>
      </c>
      <c r="AK1600" s="190" t="str">
        <f t="shared" si="2737"/>
        <v>AK$18</v>
      </c>
      <c r="AL1600" s="190" t="str">
        <f t="shared" si="2737"/>
        <v>AL$18</v>
      </c>
      <c r="AM1600" s="190" t="str">
        <f t="shared" si="2737"/>
        <v>AM$18</v>
      </c>
      <c r="AN1600" s="190" t="str">
        <f t="shared" si="2737"/>
        <v>AN$18</v>
      </c>
      <c r="AO1600" s="190" t="str">
        <f t="shared" si="2737"/>
        <v>AO$18</v>
      </c>
      <c r="AP1600" s="190" t="str">
        <f t="shared" si="2737"/>
        <v>AP$18</v>
      </c>
      <c r="AQ1600" s="190" t="str">
        <f t="shared" si="2737"/>
        <v>AQ$18</v>
      </c>
      <c r="AR1600" s="190" t="str">
        <f t="shared" si="2737"/>
        <v>AR$18</v>
      </c>
      <c r="AS1600" s="190" t="str">
        <f t="shared" si="2737"/>
        <v>AS$18</v>
      </c>
      <c r="AT1600" s="190" t="str">
        <f t="shared" si="2737"/>
        <v>AT$18</v>
      </c>
      <c r="AU1600" s="190" t="str">
        <f t="shared" si="2737"/>
        <v>AU$18</v>
      </c>
      <c r="AV1600" s="190" t="str">
        <f t="shared" si="2737"/>
        <v>AV$18</v>
      </c>
      <c r="AW1600" s="190" t="str">
        <f t="shared" si="2737"/>
        <v>AW$18</v>
      </c>
      <c r="AX1600" s="190" t="str">
        <f t="shared" si="2737"/>
        <v>AX$18</v>
      </c>
      <c r="AY1600" s="190" t="str">
        <f t="shared" ref="AY1600:CD1600" si="2738">AY$22</f>
        <v>AY$18</v>
      </c>
      <c r="AZ1600" s="190" t="str">
        <f t="shared" si="2738"/>
        <v>AZ$18</v>
      </c>
      <c r="BA1600" s="190" t="str">
        <f t="shared" si="2738"/>
        <v>BA$18</v>
      </c>
      <c r="BB1600" s="190" t="str">
        <f t="shared" si="2738"/>
        <v>BB$18</v>
      </c>
      <c r="BC1600" s="190" t="str">
        <f t="shared" si="2738"/>
        <v>BC$18</v>
      </c>
      <c r="BD1600" s="190" t="str">
        <f t="shared" si="2738"/>
        <v>BD$18</v>
      </c>
      <c r="BE1600" s="190" t="str">
        <f t="shared" si="2738"/>
        <v>BE$18</v>
      </c>
      <c r="BF1600" s="190" t="str">
        <f t="shared" si="2738"/>
        <v>BF$18</v>
      </c>
      <c r="BG1600" s="190" t="str">
        <f t="shared" si="2738"/>
        <v>BG$18</v>
      </c>
      <c r="BH1600" s="190" t="str">
        <f t="shared" si="2738"/>
        <v>BH$18</v>
      </c>
      <c r="BI1600" s="190" t="str">
        <f t="shared" si="2738"/>
        <v>BI$18</v>
      </c>
      <c r="BJ1600" s="190" t="str">
        <f t="shared" si="2738"/>
        <v>BJ$18</v>
      </c>
      <c r="BK1600" s="190" t="str">
        <f t="shared" si="2738"/>
        <v>BK$18</v>
      </c>
      <c r="BL1600" s="190" t="str">
        <f t="shared" si="2738"/>
        <v>BL$18</v>
      </c>
      <c r="BM1600" s="190" t="str">
        <f t="shared" si="2738"/>
        <v>BM$18</v>
      </c>
      <c r="BN1600" s="190" t="str">
        <f t="shared" si="2738"/>
        <v>BN$18</v>
      </c>
      <c r="BO1600" s="190" t="str">
        <f t="shared" si="2738"/>
        <v>BO$18</v>
      </c>
      <c r="BP1600" s="190" t="str">
        <f t="shared" si="2738"/>
        <v>BP$18</v>
      </c>
      <c r="BQ1600" s="190" t="str">
        <f t="shared" si="2738"/>
        <v>BQ$18</v>
      </c>
      <c r="BR1600" s="190" t="str">
        <f t="shared" si="2738"/>
        <v>BR$18</v>
      </c>
      <c r="BS1600" s="190" t="str">
        <f t="shared" si="2738"/>
        <v>BS$18</v>
      </c>
      <c r="BT1600" s="190" t="str">
        <f t="shared" si="2738"/>
        <v>BT$18</v>
      </c>
      <c r="BU1600" s="190" t="str">
        <f t="shared" si="2738"/>
        <v>BU$18</v>
      </c>
      <c r="BV1600" s="190" t="str">
        <f t="shared" si="2738"/>
        <v>BV$18</v>
      </c>
      <c r="BW1600" s="190" t="str">
        <f t="shared" si="2738"/>
        <v>BW$18</v>
      </c>
      <c r="BX1600" s="190" t="str">
        <f t="shared" si="2738"/>
        <v>BX$18</v>
      </c>
      <c r="BY1600" s="190" t="str">
        <f t="shared" si="2738"/>
        <v>BY$18</v>
      </c>
      <c r="BZ1600" s="190" t="str">
        <f t="shared" si="2738"/>
        <v>BZ$18</v>
      </c>
      <c r="CA1600" s="190" t="str">
        <f t="shared" si="2738"/>
        <v>CA$18</v>
      </c>
      <c r="CB1600" s="190" t="str">
        <f t="shared" si="2738"/>
        <v>CB$18</v>
      </c>
      <c r="CC1600" s="190" t="str">
        <f t="shared" si="2738"/>
        <v>CC$18</v>
      </c>
      <c r="CD1600" s="190" t="str">
        <f t="shared" si="2738"/>
        <v>CD$18</v>
      </c>
      <c r="CE1600" s="190" t="str">
        <f t="shared" ref="CE1600:CL1600" si="2739">CE$22</f>
        <v>CE$18</v>
      </c>
      <c r="CF1600" s="190" t="str">
        <f t="shared" si="2739"/>
        <v>CF$18</v>
      </c>
      <c r="CG1600" s="190" t="str">
        <f t="shared" si="2739"/>
        <v>CG$18</v>
      </c>
      <c r="CH1600" s="190" t="str">
        <f t="shared" si="2739"/>
        <v>CH$18</v>
      </c>
      <c r="CI1600" s="190" t="str">
        <f t="shared" si="2739"/>
        <v>CI$18</v>
      </c>
      <c r="CJ1600" s="190" t="str">
        <f t="shared" si="2739"/>
        <v>CJ$18</v>
      </c>
      <c r="CK1600" s="190" t="str">
        <f t="shared" si="2739"/>
        <v>CK$18</v>
      </c>
      <c r="CL1600" s="190" t="str">
        <f t="shared" si="2739"/>
        <v>CL$18</v>
      </c>
      <c r="CN1600" s="201"/>
      <c r="CO1600" s="190" t="str">
        <f t="shared" ref="CO1600:DL1600" si="2740">CO$22</f>
        <v>CO$18</v>
      </c>
      <c r="CP1600" s="190" t="str">
        <f t="shared" si="2740"/>
        <v>CP$18</v>
      </c>
      <c r="CQ1600" s="190" t="str">
        <f t="shared" si="2740"/>
        <v>CQ$18</v>
      </c>
      <c r="CR1600" s="190" t="str">
        <f t="shared" si="2740"/>
        <v>CR$18</v>
      </c>
      <c r="CS1600" s="190" t="str">
        <f t="shared" si="2740"/>
        <v>CS$18</v>
      </c>
      <c r="CT1600" s="190" t="str">
        <f t="shared" si="2740"/>
        <v>CT$18</v>
      </c>
      <c r="CU1600" s="190" t="str">
        <f t="shared" si="2740"/>
        <v>CU$18</v>
      </c>
      <c r="CV1600" s="190" t="str">
        <f t="shared" si="2740"/>
        <v>CV$18</v>
      </c>
      <c r="CW1600" s="190" t="str">
        <f t="shared" si="2740"/>
        <v>CW$18</v>
      </c>
      <c r="CX1600" s="190" t="str">
        <f t="shared" si="2740"/>
        <v>CX$18</v>
      </c>
      <c r="CY1600" s="190" t="str">
        <f t="shared" si="2740"/>
        <v>CY$18</v>
      </c>
      <c r="CZ1600" s="190" t="str">
        <f t="shared" si="2740"/>
        <v>CZ$18</v>
      </c>
      <c r="DA1600" s="190" t="str">
        <f t="shared" si="2740"/>
        <v>DA$18</v>
      </c>
      <c r="DB1600" s="190" t="str">
        <f t="shared" si="2740"/>
        <v>DB$18</v>
      </c>
      <c r="DC1600" s="190" t="str">
        <f t="shared" si="2740"/>
        <v>DC$18</v>
      </c>
      <c r="DD1600" s="190" t="str">
        <f t="shared" si="2740"/>
        <v>DD$18</v>
      </c>
      <c r="DE1600" s="190" t="str">
        <f t="shared" si="2740"/>
        <v>DE$18</v>
      </c>
      <c r="DF1600" s="190" t="str">
        <f t="shared" si="2740"/>
        <v>DF$18</v>
      </c>
      <c r="DG1600" s="190" t="str">
        <f t="shared" si="2740"/>
        <v>DG$18</v>
      </c>
      <c r="DH1600" s="190" t="str">
        <f t="shared" si="2740"/>
        <v>DH$18</v>
      </c>
      <c r="DI1600" s="190" t="str">
        <f t="shared" si="2740"/>
        <v>DI$18</v>
      </c>
      <c r="DJ1600" s="190" t="str">
        <f t="shared" si="2740"/>
        <v>DJ$18</v>
      </c>
      <c r="DK1600" s="190" t="str">
        <f t="shared" si="2740"/>
        <v>DK$18</v>
      </c>
      <c r="DL1600" s="190" t="str">
        <f t="shared" si="2740"/>
        <v>DL$18</v>
      </c>
    </row>
    <row r="1601" spans="1:116" x14ac:dyDescent="0.4">
      <c r="A1601" s="174"/>
      <c r="E1601" s="8"/>
      <c r="G1601" s="175" t="s">
        <v>464</v>
      </c>
      <c r="H1601" s="200"/>
      <c r="I1601" s="201"/>
      <c r="J1601" s="201"/>
      <c r="K1601" s="202"/>
      <c r="L1601" s="202"/>
      <c r="M1601" s="202"/>
      <c r="N1601" s="202"/>
      <c r="O1601" s="202"/>
      <c r="P1601" s="202"/>
      <c r="R1601" s="202"/>
      <c r="S1601" s="190" t="str">
        <f t="shared" ref="S1601:AX1601" si="2741">S$23</f>
        <v>S$19</v>
      </c>
      <c r="T1601" s="190" t="str">
        <f t="shared" si="2741"/>
        <v>T$19</v>
      </c>
      <c r="U1601" s="190" t="str">
        <f t="shared" si="2741"/>
        <v>U$19</v>
      </c>
      <c r="V1601" s="190" t="str">
        <f t="shared" si="2741"/>
        <v>V$19</v>
      </c>
      <c r="W1601" s="190" t="str">
        <f t="shared" si="2741"/>
        <v>W$19</v>
      </c>
      <c r="X1601" s="190" t="str">
        <f t="shared" si="2741"/>
        <v>X$19</v>
      </c>
      <c r="Y1601" s="190" t="str">
        <f t="shared" si="2741"/>
        <v>Y$19</v>
      </c>
      <c r="Z1601" s="190" t="str">
        <f t="shared" si="2741"/>
        <v>Z$19</v>
      </c>
      <c r="AA1601" s="190" t="str">
        <f t="shared" si="2741"/>
        <v>AA$19</v>
      </c>
      <c r="AB1601" s="190" t="str">
        <f t="shared" si="2741"/>
        <v>AB$19</v>
      </c>
      <c r="AC1601" s="190" t="str">
        <f t="shared" si="2741"/>
        <v>AC$19</v>
      </c>
      <c r="AD1601" s="190" t="str">
        <f t="shared" si="2741"/>
        <v>AD$19</v>
      </c>
      <c r="AE1601" s="190" t="str">
        <f t="shared" si="2741"/>
        <v>AE$19</v>
      </c>
      <c r="AF1601" s="190" t="str">
        <f t="shared" si="2741"/>
        <v>AF$19</v>
      </c>
      <c r="AG1601" s="190" t="str">
        <f t="shared" si="2741"/>
        <v>AG$19</v>
      </c>
      <c r="AH1601" s="190" t="str">
        <f t="shared" si="2741"/>
        <v>AH$19</v>
      </c>
      <c r="AI1601" s="190" t="str">
        <f t="shared" si="2741"/>
        <v>AI$19</v>
      </c>
      <c r="AJ1601" s="190" t="str">
        <f t="shared" si="2741"/>
        <v>AJ$19</v>
      </c>
      <c r="AK1601" s="190" t="str">
        <f t="shared" si="2741"/>
        <v>AK$19</v>
      </c>
      <c r="AL1601" s="190" t="str">
        <f t="shared" si="2741"/>
        <v>AL$19</v>
      </c>
      <c r="AM1601" s="190" t="str">
        <f t="shared" si="2741"/>
        <v>AM$19</v>
      </c>
      <c r="AN1601" s="190" t="str">
        <f t="shared" si="2741"/>
        <v>AN$19</v>
      </c>
      <c r="AO1601" s="190" t="str">
        <f t="shared" si="2741"/>
        <v>AO$19</v>
      </c>
      <c r="AP1601" s="190" t="str">
        <f t="shared" si="2741"/>
        <v>AP$19</v>
      </c>
      <c r="AQ1601" s="190" t="str">
        <f t="shared" si="2741"/>
        <v>AQ$19</v>
      </c>
      <c r="AR1601" s="190" t="str">
        <f t="shared" si="2741"/>
        <v>AR$19</v>
      </c>
      <c r="AS1601" s="190" t="str">
        <f t="shared" si="2741"/>
        <v>AS$19</v>
      </c>
      <c r="AT1601" s="190" t="str">
        <f t="shared" si="2741"/>
        <v>AT$19</v>
      </c>
      <c r="AU1601" s="190" t="str">
        <f t="shared" si="2741"/>
        <v>AU$19</v>
      </c>
      <c r="AV1601" s="190" t="str">
        <f t="shared" si="2741"/>
        <v>AV$19</v>
      </c>
      <c r="AW1601" s="190" t="str">
        <f t="shared" si="2741"/>
        <v>AW$19</v>
      </c>
      <c r="AX1601" s="190" t="str">
        <f t="shared" si="2741"/>
        <v>AX$19</v>
      </c>
      <c r="AY1601" s="190" t="str">
        <f t="shared" ref="AY1601:CD1601" si="2742">AY$23</f>
        <v>AY$19</v>
      </c>
      <c r="AZ1601" s="190" t="str">
        <f t="shared" si="2742"/>
        <v>AZ$19</v>
      </c>
      <c r="BA1601" s="190" t="str">
        <f t="shared" si="2742"/>
        <v>BA$19</v>
      </c>
      <c r="BB1601" s="190" t="str">
        <f t="shared" si="2742"/>
        <v>BB$19</v>
      </c>
      <c r="BC1601" s="190" t="str">
        <f t="shared" si="2742"/>
        <v>BC$19</v>
      </c>
      <c r="BD1601" s="190" t="str">
        <f t="shared" si="2742"/>
        <v>BD$19</v>
      </c>
      <c r="BE1601" s="190" t="str">
        <f t="shared" si="2742"/>
        <v>BE$19</v>
      </c>
      <c r="BF1601" s="190" t="str">
        <f t="shared" si="2742"/>
        <v>BF$19</v>
      </c>
      <c r="BG1601" s="190" t="str">
        <f t="shared" si="2742"/>
        <v>BG$19</v>
      </c>
      <c r="BH1601" s="190" t="str">
        <f t="shared" si="2742"/>
        <v>BH$19</v>
      </c>
      <c r="BI1601" s="190" t="str">
        <f t="shared" si="2742"/>
        <v>BI$19</v>
      </c>
      <c r="BJ1601" s="190" t="str">
        <f t="shared" si="2742"/>
        <v>BJ$19</v>
      </c>
      <c r="BK1601" s="190" t="str">
        <f t="shared" si="2742"/>
        <v>BK$19</v>
      </c>
      <c r="BL1601" s="190" t="str">
        <f t="shared" si="2742"/>
        <v>BL$19</v>
      </c>
      <c r="BM1601" s="190" t="str">
        <f t="shared" si="2742"/>
        <v>BM$19</v>
      </c>
      <c r="BN1601" s="190" t="str">
        <f t="shared" si="2742"/>
        <v>BN$19</v>
      </c>
      <c r="BO1601" s="190" t="str">
        <f t="shared" si="2742"/>
        <v>BO$19</v>
      </c>
      <c r="BP1601" s="190" t="str">
        <f t="shared" si="2742"/>
        <v>BP$19</v>
      </c>
      <c r="BQ1601" s="190" t="str">
        <f t="shared" si="2742"/>
        <v>BQ$19</v>
      </c>
      <c r="BR1601" s="190" t="str">
        <f t="shared" si="2742"/>
        <v>BR$19</v>
      </c>
      <c r="BS1601" s="190" t="str">
        <f t="shared" si="2742"/>
        <v>BS$19</v>
      </c>
      <c r="BT1601" s="190" t="str">
        <f t="shared" si="2742"/>
        <v>BT$19</v>
      </c>
      <c r="BU1601" s="190" t="str">
        <f t="shared" si="2742"/>
        <v>BU$19</v>
      </c>
      <c r="BV1601" s="190" t="str">
        <f t="shared" si="2742"/>
        <v>BV$19</v>
      </c>
      <c r="BW1601" s="190" t="str">
        <f t="shared" si="2742"/>
        <v>BW$19</v>
      </c>
      <c r="BX1601" s="190" t="str">
        <f t="shared" si="2742"/>
        <v>BX$19</v>
      </c>
      <c r="BY1601" s="190" t="str">
        <f t="shared" si="2742"/>
        <v>BY$19</v>
      </c>
      <c r="BZ1601" s="190" t="str">
        <f t="shared" si="2742"/>
        <v>BZ$19</v>
      </c>
      <c r="CA1601" s="190" t="str">
        <f t="shared" si="2742"/>
        <v>CA$19</v>
      </c>
      <c r="CB1601" s="190" t="str">
        <f t="shared" si="2742"/>
        <v>CB$19</v>
      </c>
      <c r="CC1601" s="190" t="str">
        <f t="shared" si="2742"/>
        <v>CC$19</v>
      </c>
      <c r="CD1601" s="190" t="str">
        <f t="shared" si="2742"/>
        <v>CD$19</v>
      </c>
      <c r="CE1601" s="190" t="str">
        <f t="shared" ref="CE1601:CL1601" si="2743">CE$23</f>
        <v>CE$19</v>
      </c>
      <c r="CF1601" s="190" t="str">
        <f t="shared" si="2743"/>
        <v>CF$19</v>
      </c>
      <c r="CG1601" s="190" t="str">
        <f t="shared" si="2743"/>
        <v>CG$19</v>
      </c>
      <c r="CH1601" s="190" t="str">
        <f t="shared" si="2743"/>
        <v>CH$19</v>
      </c>
      <c r="CI1601" s="190" t="str">
        <f t="shared" si="2743"/>
        <v>CI$19</v>
      </c>
      <c r="CJ1601" s="190" t="str">
        <f t="shared" si="2743"/>
        <v>CJ$19</v>
      </c>
      <c r="CK1601" s="190" t="str">
        <f t="shared" si="2743"/>
        <v>CK$19</v>
      </c>
      <c r="CL1601" s="190" t="str">
        <f t="shared" si="2743"/>
        <v>CL$19</v>
      </c>
      <c r="CN1601" s="201"/>
      <c r="CO1601" s="190" t="str">
        <f t="shared" ref="CO1601:DL1601" si="2744">CO$23</f>
        <v>CO$19</v>
      </c>
      <c r="CP1601" s="190" t="str">
        <f t="shared" si="2744"/>
        <v>CP$19</v>
      </c>
      <c r="CQ1601" s="190" t="str">
        <f t="shared" si="2744"/>
        <v>CQ$19</v>
      </c>
      <c r="CR1601" s="190" t="str">
        <f t="shared" si="2744"/>
        <v>CR$19</v>
      </c>
      <c r="CS1601" s="190" t="str">
        <f t="shared" si="2744"/>
        <v>CS$19</v>
      </c>
      <c r="CT1601" s="190" t="str">
        <f t="shared" si="2744"/>
        <v>CT$19</v>
      </c>
      <c r="CU1601" s="190" t="str">
        <f t="shared" si="2744"/>
        <v>CU$19</v>
      </c>
      <c r="CV1601" s="190" t="str">
        <f t="shared" si="2744"/>
        <v>CV$19</v>
      </c>
      <c r="CW1601" s="190" t="str">
        <f t="shared" si="2744"/>
        <v>CW$19</v>
      </c>
      <c r="CX1601" s="190" t="str">
        <f t="shared" si="2744"/>
        <v>CX$19</v>
      </c>
      <c r="CY1601" s="190" t="str">
        <f t="shared" si="2744"/>
        <v>CY$19</v>
      </c>
      <c r="CZ1601" s="190" t="str">
        <f t="shared" si="2744"/>
        <v>CZ$19</v>
      </c>
      <c r="DA1601" s="190" t="str">
        <f t="shared" si="2744"/>
        <v>DA$19</v>
      </c>
      <c r="DB1601" s="190" t="str">
        <f t="shared" si="2744"/>
        <v>DB$19</v>
      </c>
      <c r="DC1601" s="190" t="str">
        <f t="shared" si="2744"/>
        <v>DC$19</v>
      </c>
      <c r="DD1601" s="190" t="str">
        <f t="shared" si="2744"/>
        <v>DD$19</v>
      </c>
      <c r="DE1601" s="190" t="str">
        <f t="shared" si="2744"/>
        <v>DE$19</v>
      </c>
      <c r="DF1601" s="190" t="str">
        <f t="shared" si="2744"/>
        <v>DF$19</v>
      </c>
      <c r="DG1601" s="190" t="str">
        <f t="shared" si="2744"/>
        <v>DG$19</v>
      </c>
      <c r="DH1601" s="190" t="str">
        <f t="shared" si="2744"/>
        <v>DH$19</v>
      </c>
      <c r="DI1601" s="190" t="str">
        <f t="shared" si="2744"/>
        <v>DI$19</v>
      </c>
      <c r="DJ1601" s="190" t="str">
        <f t="shared" si="2744"/>
        <v>DJ$19</v>
      </c>
      <c r="DK1601" s="190" t="str">
        <f t="shared" si="2744"/>
        <v>DK$19</v>
      </c>
      <c r="DL1601" s="190" t="str">
        <f t="shared" si="2744"/>
        <v>DL$19</v>
      </c>
    </row>
    <row r="1602" spans="1:116" x14ac:dyDescent="0.4">
      <c r="A1602" s="31" t="s">
        <v>218</v>
      </c>
      <c r="B1602" s="31" t="s">
        <v>243</v>
      </c>
      <c r="C1602" s="31"/>
      <c r="D1602" t="s">
        <v>426</v>
      </c>
      <c r="E1602" s="8" t="str">
        <f t="shared" ref="E1602:E1628" si="2745">ROW()&amp;" "&amp;D1602</f>
        <v>1602 DAMORT-F</v>
      </c>
      <c r="F1602" t="s">
        <v>349</v>
      </c>
      <c r="G1602" s="70" t="s">
        <v>286</v>
      </c>
      <c r="H1602" s="48"/>
      <c r="I1602" s="304"/>
      <c r="J1602" s="304"/>
      <c r="K1602" s="48"/>
      <c r="L1602" s="48"/>
      <c r="M1602" s="48"/>
      <c r="N1602" s="48"/>
      <c r="O1602" s="48"/>
      <c r="P1602" s="48"/>
      <c r="R1602" s="70"/>
      <c r="S1602" s="305"/>
      <c r="T1602" s="305"/>
      <c r="U1602" s="305"/>
      <c r="V1602" s="305"/>
      <c r="W1602" s="305"/>
      <c r="X1602" s="305"/>
      <c r="Y1602" s="305"/>
      <c r="Z1602" s="305"/>
      <c r="AA1602" s="305"/>
      <c r="AB1602" s="305"/>
      <c r="AC1602" s="305"/>
      <c r="AD1602" s="305"/>
      <c r="AE1602" s="305"/>
      <c r="AF1602" s="305"/>
      <c r="AG1602" s="305"/>
      <c r="AH1602" s="305"/>
      <c r="AI1602" s="305"/>
      <c r="AJ1602" s="305"/>
      <c r="AK1602" s="305"/>
      <c r="AL1602" s="305"/>
      <c r="AM1602" s="305"/>
      <c r="AN1602" s="305"/>
      <c r="AO1602" s="305"/>
      <c r="AP1602" s="305"/>
      <c r="AQ1602" s="305"/>
      <c r="AR1602" s="305"/>
      <c r="AS1602" s="305"/>
      <c r="AT1602" s="305"/>
      <c r="AU1602" s="305"/>
      <c r="AV1602" s="305"/>
      <c r="AW1602" s="305"/>
      <c r="AX1602" s="305"/>
      <c r="AY1602" s="305"/>
      <c r="AZ1602" s="305"/>
      <c r="BA1602" s="305"/>
      <c r="BB1602" s="305"/>
      <c r="BC1602" s="305"/>
      <c r="BD1602" s="305"/>
      <c r="BE1602" s="305"/>
      <c r="BF1602" s="305"/>
      <c r="BG1602" s="305"/>
      <c r="BH1602" s="305"/>
      <c r="BI1602" s="305"/>
      <c r="BJ1602" s="305"/>
      <c r="BK1602" s="305"/>
      <c r="BL1602" s="305"/>
      <c r="BM1602" s="305"/>
      <c r="BN1602" s="305"/>
      <c r="BO1602" s="305"/>
      <c r="BP1602" s="305"/>
      <c r="BQ1602" s="305"/>
      <c r="BR1602" s="305"/>
      <c r="BS1602" s="305"/>
      <c r="BT1602" s="305"/>
      <c r="BU1602" s="305"/>
      <c r="BV1602" s="305"/>
      <c r="BW1602" s="305"/>
      <c r="BX1602" s="305"/>
      <c r="BY1602" s="305"/>
      <c r="BZ1602" s="305"/>
      <c r="CA1602" s="305"/>
      <c r="CB1602" s="305"/>
      <c r="CC1602" s="305"/>
      <c r="CD1602" s="305"/>
      <c r="CE1602" s="305"/>
      <c r="CF1602" s="305"/>
      <c r="CG1602" s="305"/>
      <c r="CH1602" s="305"/>
      <c r="CI1602" s="305"/>
      <c r="CJ1602" s="305"/>
      <c r="CK1602" s="305"/>
      <c r="CL1602" s="305"/>
      <c r="CN1602" s="304"/>
      <c r="CO1602" s="305"/>
      <c r="CP1602" s="305"/>
      <c r="CQ1602" s="305"/>
      <c r="CR1602" s="305"/>
      <c r="CS1602" s="305"/>
      <c r="CT1602" s="305"/>
      <c r="CU1602" s="305"/>
      <c r="CV1602" s="305"/>
      <c r="CW1602" s="305"/>
      <c r="CX1602" s="305"/>
      <c r="CY1602" s="305"/>
      <c r="CZ1602" s="305"/>
      <c r="DA1602" s="305"/>
      <c r="DB1602" s="305"/>
      <c r="DC1602" s="305"/>
      <c r="DD1602" s="305"/>
      <c r="DE1602" s="305"/>
      <c r="DF1602" s="305"/>
      <c r="DG1602" s="305"/>
      <c r="DH1602" s="305"/>
      <c r="DI1602" s="305"/>
      <c r="DJ1602" s="305"/>
      <c r="DK1602" s="305"/>
      <c r="DL1602" s="305"/>
    </row>
    <row r="1603" spans="1:116" x14ac:dyDescent="0.4">
      <c r="B1603" t="str">
        <f>E1603</f>
        <v>1603 DAMORT-F</v>
      </c>
      <c r="D1603" t="s">
        <v>426</v>
      </c>
      <c r="E1603" s="12" t="str">
        <f t="shared" ref="E1603" si="2746">ROW()&amp;" "&amp;D1603</f>
        <v>1603 DAMORT-F</v>
      </c>
      <c r="G1603" s="95" t="str">
        <f>"Assumptions - "&amp;G1602</f>
        <v>Assumptions - Simple amortizing debt:</v>
      </c>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1:116" x14ac:dyDescent="0.4">
      <c r="A1604" s="31"/>
      <c r="B1604" t="str">
        <f>E1604</f>
        <v>1604 DAMORT-F</v>
      </c>
      <c r="D1604" t="s">
        <v>426</v>
      </c>
      <c r="E1604" s="12" t="str">
        <f t="shared" si="2745"/>
        <v>1604 DAMORT-F</v>
      </c>
      <c r="F1604" s="31"/>
      <c r="G1604" s="159" t="s">
        <v>287</v>
      </c>
      <c r="H1604" s="57">
        <v>36</v>
      </c>
      <c r="I1604" s="31"/>
      <c r="J1604" s="31"/>
      <c r="K1604" s="31"/>
      <c r="L1604" s="31"/>
      <c r="M1604" s="31"/>
      <c r="N1604" s="31"/>
      <c r="O1604" s="31"/>
      <c r="P1604" s="31"/>
      <c r="R1604" s="31"/>
      <c r="S1604" s="73"/>
      <c r="T1604" s="73"/>
      <c r="U1604" s="73"/>
      <c r="V1604" s="73"/>
      <c r="W1604" s="73"/>
      <c r="X1604" s="73"/>
      <c r="Y1604" s="73"/>
      <c r="Z1604" s="73"/>
      <c r="AA1604" s="73"/>
      <c r="AB1604" s="73"/>
      <c r="AC1604" s="73"/>
      <c r="AD1604" s="73"/>
      <c r="AE1604" s="73"/>
      <c r="AF1604" s="73"/>
      <c r="AG1604" s="73"/>
      <c r="AH1604" s="73"/>
      <c r="AI1604" s="73"/>
      <c r="AJ1604" s="73"/>
      <c r="AK1604" s="73"/>
      <c r="AL1604" s="73"/>
      <c r="AM1604" s="73"/>
      <c r="AN1604" s="73"/>
      <c r="AO1604" s="73"/>
      <c r="AP1604" s="73"/>
      <c r="AQ1604" s="73"/>
      <c r="AR1604" s="73"/>
      <c r="AS1604" s="73"/>
      <c r="AT1604" s="73"/>
      <c r="AU1604" s="73"/>
      <c r="AV1604" s="73"/>
      <c r="AW1604" s="73"/>
      <c r="AX1604" s="73"/>
      <c r="AY1604" s="73"/>
      <c r="AZ1604" s="73"/>
      <c r="BA1604" s="73"/>
      <c r="BB1604" s="73"/>
      <c r="BC1604" s="73"/>
      <c r="BD1604" s="73"/>
      <c r="BE1604" s="73"/>
      <c r="BF1604" s="73"/>
      <c r="BG1604" s="73"/>
      <c r="BH1604" s="73"/>
      <c r="BI1604" s="73"/>
      <c r="BJ1604" s="73"/>
      <c r="BK1604" s="73"/>
      <c r="BL1604" s="73"/>
      <c r="BM1604" s="73"/>
      <c r="BN1604" s="73"/>
      <c r="BO1604" s="73"/>
      <c r="BP1604" s="73"/>
      <c r="BQ1604" s="73"/>
      <c r="BR1604" s="73"/>
      <c r="BS1604" s="73"/>
      <c r="BT1604" s="73"/>
      <c r="BU1604" s="73"/>
      <c r="BV1604" s="73"/>
      <c r="BW1604" s="73"/>
      <c r="BX1604" s="73"/>
      <c r="BY1604" s="73"/>
      <c r="BZ1604" s="73"/>
      <c r="CA1604" s="73"/>
      <c r="CB1604" s="73"/>
      <c r="CC1604" s="73"/>
      <c r="CD1604" s="73"/>
      <c r="CE1604" s="73"/>
      <c r="CF1604" s="73"/>
      <c r="CG1604" s="73"/>
      <c r="CH1604" s="73"/>
      <c r="CI1604" s="73"/>
      <c r="CJ1604" s="73"/>
      <c r="CK1604" s="73"/>
      <c r="CL1604" s="73"/>
      <c r="CN1604" s="31"/>
      <c r="CO1604" s="73"/>
      <c r="CP1604" s="73"/>
      <c r="CQ1604" s="73"/>
      <c r="CR1604" s="73"/>
      <c r="CS1604" s="73"/>
      <c r="CT1604" s="73"/>
      <c r="CU1604" s="73"/>
      <c r="CV1604" s="73"/>
      <c r="CW1604" s="73"/>
      <c r="CX1604" s="73"/>
      <c r="CY1604" s="73"/>
      <c r="CZ1604" s="73"/>
      <c r="DA1604" s="73"/>
      <c r="DB1604" s="73"/>
      <c r="DC1604" s="73"/>
      <c r="DD1604" s="73"/>
      <c r="DE1604" s="73"/>
      <c r="DF1604" s="73"/>
      <c r="DG1604" s="73"/>
      <c r="DH1604" s="73"/>
      <c r="DI1604" s="73"/>
      <c r="DJ1604" s="73"/>
      <c r="DK1604" s="73"/>
      <c r="DL1604" s="73"/>
    </row>
    <row r="1605" spans="1:116" x14ac:dyDescent="0.4">
      <c r="A1605" s="31"/>
      <c r="B1605" t="str">
        <f>E1605</f>
        <v>1605 DAMORT-F</v>
      </c>
      <c r="D1605" t="s">
        <v>426</v>
      </c>
      <c r="E1605" s="12" t="str">
        <f t="shared" si="2745"/>
        <v>1605 DAMORT-F</v>
      </c>
      <c r="F1605" s="31"/>
      <c r="G1605" s="159" t="s">
        <v>288</v>
      </c>
      <c r="H1605" s="59">
        <v>0.1</v>
      </c>
      <c r="I1605" s="31"/>
      <c r="J1605" s="31"/>
      <c r="K1605" s="31"/>
      <c r="L1605" s="31"/>
      <c r="M1605" s="31"/>
      <c r="N1605" s="31"/>
      <c r="O1605" s="31"/>
      <c r="P1605" s="31"/>
      <c r="R1605" s="31"/>
      <c r="S1605" s="73"/>
      <c r="T1605" s="73"/>
      <c r="U1605" s="73"/>
      <c r="V1605" s="73"/>
      <c r="W1605" s="73"/>
      <c r="X1605" s="73"/>
      <c r="Y1605" s="73"/>
      <c r="Z1605" s="73"/>
      <c r="AA1605" s="73"/>
      <c r="AB1605" s="73"/>
      <c r="AC1605" s="73"/>
      <c r="AD1605" s="73"/>
      <c r="AE1605" s="73"/>
      <c r="AF1605" s="73"/>
      <c r="AG1605" s="73"/>
      <c r="AH1605" s="73"/>
      <c r="AI1605" s="73"/>
      <c r="AJ1605" s="73"/>
      <c r="AK1605" s="73"/>
      <c r="AL1605" s="73"/>
      <c r="AM1605" s="73"/>
      <c r="AN1605" s="73"/>
      <c r="AO1605" s="73"/>
      <c r="AP1605" s="73"/>
      <c r="AQ1605" s="73"/>
      <c r="AR1605" s="73"/>
      <c r="AS1605" s="73"/>
      <c r="AT1605" s="73"/>
      <c r="AU1605" s="73"/>
      <c r="AV1605" s="73"/>
      <c r="AW1605" s="73"/>
      <c r="AX1605" s="73"/>
      <c r="AY1605" s="73"/>
      <c r="AZ1605" s="73"/>
      <c r="BA1605" s="73"/>
      <c r="BB1605" s="73"/>
      <c r="BC1605" s="73"/>
      <c r="BD1605" s="73"/>
      <c r="BE1605" s="73"/>
      <c r="BF1605" s="73"/>
      <c r="BG1605" s="73"/>
      <c r="BH1605" s="73"/>
      <c r="BI1605" s="73"/>
      <c r="BJ1605" s="73"/>
      <c r="BK1605" s="73"/>
      <c r="BL1605" s="73"/>
      <c r="BM1605" s="73"/>
      <c r="BN1605" s="73"/>
      <c r="BO1605" s="73"/>
      <c r="BP1605" s="73"/>
      <c r="BQ1605" s="73"/>
      <c r="BR1605" s="73"/>
      <c r="BS1605" s="73"/>
      <c r="BT1605" s="73"/>
      <c r="BU1605" s="73"/>
      <c r="BV1605" s="73"/>
      <c r="BW1605" s="73"/>
      <c r="BX1605" s="73"/>
      <c r="BY1605" s="73"/>
      <c r="BZ1605" s="73"/>
      <c r="CA1605" s="73"/>
      <c r="CB1605" s="73"/>
      <c r="CC1605" s="73"/>
      <c r="CD1605" s="73"/>
      <c r="CE1605" s="73"/>
      <c r="CF1605" s="73"/>
      <c r="CG1605" s="73"/>
      <c r="CH1605" s="73"/>
      <c r="CI1605" s="73"/>
      <c r="CJ1605" s="73"/>
      <c r="CK1605" s="73"/>
      <c r="CL1605" s="73"/>
      <c r="CN1605" s="31"/>
      <c r="CO1605" s="73"/>
      <c r="CP1605" s="73"/>
      <c r="CQ1605" s="73"/>
      <c r="CR1605" s="73"/>
      <c r="CS1605" s="73"/>
      <c r="CT1605" s="73"/>
      <c r="CU1605" s="73"/>
      <c r="CV1605" s="73"/>
      <c r="CW1605" s="73"/>
      <c r="CX1605" s="73"/>
      <c r="CY1605" s="73"/>
      <c r="CZ1605" s="73"/>
      <c r="DA1605" s="73"/>
      <c r="DB1605" s="73"/>
      <c r="DC1605" s="73"/>
      <c r="DD1605" s="73"/>
      <c r="DE1605" s="73"/>
      <c r="DF1605" s="73"/>
      <c r="DG1605" s="73"/>
      <c r="DH1605" s="73"/>
      <c r="DI1605" s="73"/>
      <c r="DJ1605" s="73"/>
      <c r="DK1605" s="73"/>
      <c r="DL1605" s="73"/>
    </row>
    <row r="1606" spans="1:116" x14ac:dyDescent="0.4">
      <c r="A1606" s="31"/>
      <c r="B1606" t="str">
        <f>E1606</f>
        <v>1606 DAMORT-F</v>
      </c>
      <c r="D1606" t="s">
        <v>426</v>
      </c>
      <c r="E1606" s="12" t="str">
        <f t="shared" si="2745"/>
        <v>1606 DAMORT-F</v>
      </c>
      <c r="F1606" s="31"/>
      <c r="G1606" s="160" t="s">
        <v>289</v>
      </c>
      <c r="H1606" s="91">
        <v>1000</v>
      </c>
      <c r="I1606" s="31"/>
      <c r="J1606" s="31"/>
      <c r="K1606" s="31"/>
      <c r="L1606" s="31"/>
      <c r="M1606" s="31"/>
      <c r="N1606" s="31"/>
      <c r="O1606" s="31"/>
      <c r="P1606" s="31"/>
      <c r="R1606" s="31"/>
      <c r="S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N1606" s="31"/>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row>
    <row r="1607" spans="1:116" x14ac:dyDescent="0.4">
      <c r="A1607" s="31"/>
      <c r="B1607" s="31"/>
      <c r="C1607" s="31"/>
      <c r="D1607" t="s">
        <v>426</v>
      </c>
      <c r="E1607" s="12" t="str">
        <f t="shared" si="2745"/>
        <v>1607 DAMORT-F</v>
      </c>
      <c r="F1607" s="31"/>
      <c r="G1607" s="127"/>
      <c r="H1607" s="31"/>
      <c r="I1607" s="31"/>
      <c r="J1607" s="31"/>
      <c r="K1607" s="31"/>
      <c r="L1607" s="31"/>
      <c r="M1607" s="31"/>
      <c r="N1607" s="31"/>
      <c r="O1607" s="31"/>
      <c r="P1607" s="31"/>
      <c r="R1607" s="31"/>
      <c r="S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N1607" s="31"/>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row>
    <row r="1608" spans="1:116" x14ac:dyDescent="0.4">
      <c r="D1608" t="s">
        <v>426</v>
      </c>
      <c r="E1608" t="str">
        <f t="shared" si="2745"/>
        <v>1608 DAMORT-F</v>
      </c>
      <c r="F1608" s="299"/>
      <c r="G1608" s="95" t="s">
        <v>290</v>
      </c>
      <c r="R1608" s="92"/>
      <c r="S1608" s="154"/>
      <c r="T1608" s="154"/>
      <c r="U1608" s="154"/>
      <c r="V1608" s="154"/>
      <c r="W1608" s="154"/>
      <c r="X1608" s="154"/>
      <c r="Y1608" s="154"/>
      <c r="Z1608" s="154"/>
      <c r="AA1608" s="154"/>
      <c r="AB1608" s="154"/>
      <c r="AC1608" s="154"/>
      <c r="AD1608" s="154"/>
      <c r="AE1608" s="154"/>
      <c r="AF1608" s="154"/>
      <c r="AG1608" s="154"/>
      <c r="AH1608" s="154"/>
      <c r="AI1608" s="154"/>
      <c r="AJ1608" s="154"/>
      <c r="AK1608" s="154"/>
      <c r="AL1608" s="154"/>
      <c r="AM1608" s="154"/>
      <c r="AN1608" s="154"/>
      <c r="AO1608" s="154"/>
      <c r="AP1608" s="154"/>
      <c r="AQ1608" s="154"/>
      <c r="AR1608" s="154"/>
      <c r="AS1608" s="154"/>
      <c r="AT1608" s="154"/>
      <c r="AU1608" s="154"/>
      <c r="AV1608" s="154"/>
      <c r="AW1608" s="154"/>
      <c r="AX1608" s="154"/>
      <c r="AY1608" s="154"/>
      <c r="AZ1608" s="154"/>
      <c r="BA1608" s="154"/>
      <c r="BB1608" s="154"/>
      <c r="BC1608" s="154"/>
      <c r="BD1608" s="154"/>
      <c r="BE1608" s="154"/>
      <c r="BF1608" s="154"/>
      <c r="BG1608" s="154"/>
      <c r="BH1608" s="154"/>
      <c r="BI1608" s="154"/>
      <c r="BJ1608" s="154"/>
      <c r="BK1608" s="154"/>
      <c r="BL1608" s="154"/>
      <c r="BM1608" s="154"/>
      <c r="BN1608" s="154"/>
      <c r="BO1608" s="154"/>
      <c r="BP1608" s="154"/>
      <c r="BQ1608" s="154"/>
      <c r="BR1608" s="154"/>
      <c r="BS1608" s="154"/>
      <c r="BT1608" s="154"/>
      <c r="BU1608" s="154"/>
      <c r="BV1608" s="154"/>
      <c r="BW1608" s="154"/>
      <c r="BX1608" s="154"/>
      <c r="BY1608" s="154"/>
      <c r="BZ1608" s="154"/>
      <c r="CA1608" s="154"/>
      <c r="CB1608" s="154"/>
      <c r="CC1608" s="154"/>
      <c r="CD1608" s="154"/>
      <c r="CE1608" s="154"/>
      <c r="CF1608" s="154"/>
      <c r="CG1608" s="154"/>
      <c r="CH1608" s="154"/>
      <c r="CI1608" s="154"/>
      <c r="CJ1608" s="154"/>
      <c r="CK1608" s="154"/>
      <c r="CL1608" s="154"/>
      <c r="CO1608" s="154"/>
      <c r="CP1608" s="154"/>
      <c r="CQ1608" s="154"/>
      <c r="CR1608" s="154"/>
      <c r="CS1608" s="154"/>
      <c r="CT1608" s="154"/>
      <c r="CU1608" s="154"/>
      <c r="CV1608" s="154"/>
      <c r="CW1608" s="154"/>
      <c r="CX1608" s="154"/>
      <c r="CY1608" s="154"/>
      <c r="CZ1608" s="154"/>
      <c r="DA1608" s="154"/>
      <c r="DB1608" s="154"/>
      <c r="DC1608" s="154"/>
      <c r="DD1608" s="154"/>
      <c r="DE1608" s="154"/>
      <c r="DF1608" s="154"/>
      <c r="DG1608" s="154"/>
      <c r="DH1608" s="154"/>
      <c r="DI1608" s="154"/>
      <c r="DJ1608" s="154"/>
      <c r="DK1608" s="154"/>
      <c r="DL1608" s="154"/>
    </row>
    <row r="1609" spans="1:116" x14ac:dyDescent="0.4">
      <c r="D1609" t="s">
        <v>426</v>
      </c>
      <c r="E1609" t="str">
        <f t="shared" si="2745"/>
        <v>1609 DAMORT-F</v>
      </c>
      <c r="F1609" s="299"/>
      <c r="G1609" s="158" t="s">
        <v>289</v>
      </c>
      <c r="K1609" s="24">
        <f>H1606</f>
        <v>1000</v>
      </c>
      <c r="L1609" s="24">
        <f>SUMIF($4:$4,L$2,1607:1607)</f>
        <v>0</v>
      </c>
      <c r="M1609" s="24">
        <f>SUMIF($4:$4,M$2,1607:1607)</f>
        <v>0</v>
      </c>
      <c r="N1609" s="24">
        <f>SUMIF($4:$4,N$2,1607:1607)</f>
        <v>0</v>
      </c>
      <c r="O1609" s="24">
        <f>SUMIF($4:$4,O$2,1607:1607)</f>
        <v>0</v>
      </c>
      <c r="P1609" s="24">
        <f>SUMIF($4:$4,P$2,1607:1607)</f>
        <v>0</v>
      </c>
      <c r="R1609"/>
      <c r="S1609" s="80">
        <f>H1606</f>
        <v>1000</v>
      </c>
      <c r="T1609" s="62">
        <f t="shared" ref="T1609:AY1609" si="2747">S1613</f>
        <v>1789.4546012557425</v>
      </c>
      <c r="U1609" s="62">
        <f t="shared" si="2747"/>
        <v>2558.5986681937516</v>
      </c>
      <c r="V1609" s="62">
        <f t="shared" si="2747"/>
        <v>3307.2629463613794</v>
      </c>
      <c r="W1609" s="62">
        <f t="shared" si="2747"/>
        <v>4025.5161093908109</v>
      </c>
      <c r="X1609" s="62">
        <f t="shared" si="2747"/>
        <v>4732.9487261172899</v>
      </c>
      <c r="Y1609" s="62">
        <f t="shared" si="2747"/>
        <v>5419.3872919882915</v>
      </c>
      <c r="Z1609" s="62">
        <f t="shared" si="2747"/>
        <v>6084.6568565800208</v>
      </c>
      <c r="AA1609" s="62">
        <f t="shared" si="2747"/>
        <v>6728.5810115484828</v>
      </c>
      <c r="AB1609" s="62">
        <f t="shared" si="2747"/>
        <v>7350.981878480151</v>
      </c>
      <c r="AC1609" s="62">
        <f t="shared" si="2747"/>
        <v>7951.6800966413848</v>
      </c>
      <c r="AD1609" s="62">
        <f t="shared" si="2747"/>
        <v>8530.4948106257652</v>
      </c>
      <c r="AE1609" s="62">
        <f t="shared" si="2747"/>
        <v>9087.2436578984834</v>
      </c>
      <c r="AF1609" s="62">
        <f t="shared" si="2747"/>
        <v>8808.3543011206966</v>
      </c>
      <c r="AG1609" s="62">
        <f t="shared" si="2747"/>
        <v>8527.1408663697621</v>
      </c>
      <c r="AH1609" s="62">
        <f t="shared" si="2747"/>
        <v>8243.5839863292367</v>
      </c>
      <c r="AI1609" s="62">
        <f t="shared" si="2747"/>
        <v>7957.6641322883734</v>
      </c>
      <c r="AJ1609" s="62">
        <f t="shared" si="2747"/>
        <v>7669.3616127971691</v>
      </c>
      <c r="AK1609" s="62">
        <f t="shared" si="2747"/>
        <v>7378.6565723102049</v>
      </c>
      <c r="AL1609" s="62">
        <f t="shared" si="2747"/>
        <v>7085.5289898191822</v>
      </c>
      <c r="AM1609" s="62">
        <f t="shared" si="2747"/>
        <v>6789.9586774740683</v>
      </c>
      <c r="AN1609" s="62">
        <f t="shared" si="2747"/>
        <v>6491.9252791927447</v>
      </c>
      <c r="AO1609" s="62">
        <f t="shared" si="2747"/>
        <v>6191.4082692590764</v>
      </c>
      <c r="AP1609" s="62">
        <f t="shared" si="2747"/>
        <v>5888.3869509092947</v>
      </c>
      <c r="AQ1609" s="62">
        <f t="shared" si="2747"/>
        <v>5582.8404549065981</v>
      </c>
      <c r="AR1609" s="62">
        <f t="shared" si="2747"/>
        <v>5274.7477381038789</v>
      </c>
      <c r="AS1609" s="62">
        <f t="shared" si="2747"/>
        <v>4964.0875819944704</v>
      </c>
      <c r="AT1609" s="62">
        <f t="shared" si="2747"/>
        <v>4650.8385912508165</v>
      </c>
      <c r="AU1609" s="62">
        <f t="shared" si="2747"/>
        <v>4334.9791922509658</v>
      </c>
      <c r="AV1609" s="62">
        <f t="shared" si="2747"/>
        <v>4016.4876315927831</v>
      </c>
      <c r="AW1609" s="62">
        <f t="shared" si="2747"/>
        <v>3695.3419745957822</v>
      </c>
      <c r="AX1609" s="62">
        <f t="shared" si="2747"/>
        <v>3371.5201037904731</v>
      </c>
      <c r="AY1609" s="62">
        <f t="shared" si="2747"/>
        <v>3044.9997173951197</v>
      </c>
      <c r="AZ1609" s="62">
        <f t="shared" ref="AZ1609:CE1609" si="2748">AY1613</f>
        <v>2715.7583277798049</v>
      </c>
      <c r="BA1609" s="62">
        <f t="shared" si="2748"/>
        <v>2383.7732599176957</v>
      </c>
      <c r="BB1609" s="62">
        <f t="shared" si="2748"/>
        <v>2049.0216498234022</v>
      </c>
      <c r="BC1609" s="62">
        <f t="shared" si="2748"/>
        <v>1711.480442978323</v>
      </c>
      <c r="BD1609" s="62">
        <f t="shared" si="2748"/>
        <v>1430.2829025982371</v>
      </c>
      <c r="BE1609" s="62">
        <f t="shared" si="2748"/>
        <v>1173.6313720431817</v>
      </c>
      <c r="BF1609" s="62">
        <f t="shared" si="2748"/>
        <v>941.730401395032</v>
      </c>
      <c r="BG1609" s="62">
        <f t="shared" si="2748"/>
        <v>734.4635734477406</v>
      </c>
      <c r="BH1609" s="62">
        <f t="shared" si="2748"/>
        <v>552.358844595753</v>
      </c>
      <c r="BI1609" s="62">
        <f t="shared" si="2748"/>
        <v>395.62589899819682</v>
      </c>
      <c r="BJ1609" s="62">
        <f t="shared" si="2748"/>
        <v>264.47616818219228</v>
      </c>
      <c r="BK1609" s="62">
        <f t="shared" si="2748"/>
        <v>159.12284560425226</v>
      </c>
      <c r="BL1609" s="62">
        <f t="shared" si="2748"/>
        <v>79.780901333027316</v>
      </c>
      <c r="BM1609" s="62">
        <f t="shared" si="2748"/>
        <v>26.667096854406736</v>
      </c>
      <c r="BN1609" s="62">
        <f t="shared" si="2748"/>
        <v>-4.4444448121794267E-12</v>
      </c>
      <c r="BO1609" s="62">
        <f t="shared" si="2748"/>
        <v>-4.4814818522809217E-12</v>
      </c>
      <c r="BP1609" s="62">
        <f t="shared" si="2748"/>
        <v>-4.5188275343832624E-12</v>
      </c>
      <c r="BQ1609" s="62">
        <f t="shared" si="2748"/>
        <v>-4.5564844305031233E-12</v>
      </c>
      <c r="BR1609" s="62">
        <f t="shared" si="2748"/>
        <v>-4.5944551340906497E-12</v>
      </c>
      <c r="BS1609" s="62">
        <f t="shared" si="2748"/>
        <v>-4.632742260208072E-12</v>
      </c>
      <c r="BT1609" s="62">
        <f t="shared" si="2748"/>
        <v>-4.6713484457098057E-12</v>
      </c>
      <c r="BU1609" s="62">
        <f t="shared" si="2748"/>
        <v>-4.710276349424054E-12</v>
      </c>
      <c r="BV1609" s="62">
        <f t="shared" si="2748"/>
        <v>-4.7495286523359208E-12</v>
      </c>
      <c r="BW1609" s="62">
        <f t="shared" si="2748"/>
        <v>-4.7891080577720534E-12</v>
      </c>
      <c r="BX1609" s="62">
        <f t="shared" si="2748"/>
        <v>-4.8290172915868203E-12</v>
      </c>
      <c r="BY1609" s="62">
        <f t="shared" si="2748"/>
        <v>-4.869259102350044E-12</v>
      </c>
      <c r="BZ1609" s="62">
        <f t="shared" si="2748"/>
        <v>-4.9098362615362945E-12</v>
      </c>
      <c r="CA1609" s="62">
        <f t="shared" si="2748"/>
        <v>-4.9507515637157634E-12</v>
      </c>
      <c r="CB1609" s="62">
        <f t="shared" si="2748"/>
        <v>-4.9920078267467278E-12</v>
      </c>
      <c r="CC1609" s="62">
        <f t="shared" si="2748"/>
        <v>-5.0336078919696171E-12</v>
      </c>
      <c r="CD1609" s="62">
        <f t="shared" si="2748"/>
        <v>-5.0755546244026976E-12</v>
      </c>
      <c r="CE1609" s="62">
        <f t="shared" si="2748"/>
        <v>-5.117850912939387E-12</v>
      </c>
      <c r="CF1609" s="62">
        <f t="shared" ref="CF1609:CL1609" si="2749">CE1613</f>
        <v>-5.1604996705472156E-12</v>
      </c>
      <c r="CG1609" s="62">
        <f t="shared" si="2749"/>
        <v>-5.203503834468442E-12</v>
      </c>
      <c r="CH1609" s="62">
        <f t="shared" si="2749"/>
        <v>-5.2468663664223456E-12</v>
      </c>
      <c r="CI1609" s="62">
        <f t="shared" si="2749"/>
        <v>-5.2905902528091984E-12</v>
      </c>
      <c r="CJ1609" s="62">
        <f t="shared" si="2749"/>
        <v>-5.334678504915942E-12</v>
      </c>
      <c r="CK1609" s="62">
        <f t="shared" si="2749"/>
        <v>-5.3791341591235747E-12</v>
      </c>
      <c r="CL1609" s="62">
        <f t="shared" si="2749"/>
        <v>-5.4239602771162713E-12</v>
      </c>
      <c r="CO1609" s="62">
        <f t="shared" ref="CO1609:DK1609" si="2750">CN1613</f>
        <v>0</v>
      </c>
      <c r="CP1609" s="62">
        <f t="shared" si="2750"/>
        <v>0</v>
      </c>
      <c r="CQ1609" s="62">
        <f t="shared" si="2750"/>
        <v>0</v>
      </c>
      <c r="CR1609" s="62">
        <f t="shared" si="2750"/>
        <v>0</v>
      </c>
      <c r="CS1609" s="62">
        <f t="shared" si="2750"/>
        <v>0</v>
      </c>
      <c r="CT1609" s="62">
        <f t="shared" si="2750"/>
        <v>0</v>
      </c>
      <c r="CU1609" s="62">
        <f t="shared" si="2750"/>
        <v>0</v>
      </c>
      <c r="CV1609" s="62">
        <f t="shared" si="2750"/>
        <v>0</v>
      </c>
      <c r="CW1609" s="62">
        <f t="shared" si="2750"/>
        <v>0</v>
      </c>
      <c r="CX1609" s="62">
        <f t="shared" si="2750"/>
        <v>0</v>
      </c>
      <c r="CY1609" s="62">
        <f t="shared" si="2750"/>
        <v>0</v>
      </c>
      <c r="CZ1609" s="62">
        <f t="shared" si="2750"/>
        <v>0</v>
      </c>
      <c r="DA1609" s="62">
        <f t="shared" si="2750"/>
        <v>0</v>
      </c>
      <c r="DB1609" s="62">
        <f t="shared" si="2750"/>
        <v>0</v>
      </c>
      <c r="DC1609" s="62">
        <f t="shared" si="2750"/>
        <v>0</v>
      </c>
      <c r="DD1609" s="62">
        <f t="shared" si="2750"/>
        <v>0</v>
      </c>
      <c r="DE1609" s="62">
        <f t="shared" si="2750"/>
        <v>0</v>
      </c>
      <c r="DF1609" s="62">
        <f t="shared" si="2750"/>
        <v>0</v>
      </c>
      <c r="DG1609" s="62">
        <f t="shared" si="2750"/>
        <v>0</v>
      </c>
      <c r="DH1609" s="62">
        <f t="shared" si="2750"/>
        <v>0</v>
      </c>
      <c r="DI1609" s="62">
        <f t="shared" si="2750"/>
        <v>0</v>
      </c>
      <c r="DJ1609" s="62">
        <f t="shared" si="2750"/>
        <v>0</v>
      </c>
      <c r="DK1609" s="62">
        <f t="shared" si="2750"/>
        <v>0</v>
      </c>
      <c r="DL1609" s="62">
        <f t="shared" ref="DL1609" si="2751">DK1613</f>
        <v>0</v>
      </c>
    </row>
    <row r="1610" spans="1:116" x14ac:dyDescent="0.4">
      <c r="B1610" t="str">
        <f>E1610</f>
        <v>1610 DAMORT-F</v>
      </c>
      <c r="C1610" t="s">
        <v>236</v>
      </c>
      <c r="D1610" t="s">
        <v>426</v>
      </c>
      <c r="E1610" t="str">
        <f t="shared" si="2745"/>
        <v>1610 DAMORT-F</v>
      </c>
      <c r="G1610" s="158" t="str">
        <f>"New borrowing - "&amp;SUBSTITUTE(G1602,":","")</f>
        <v>New borrowing - Simple amortizing debt</v>
      </c>
      <c r="K1610" s="23">
        <v>10000</v>
      </c>
      <c r="L1610" s="23">
        <v>0</v>
      </c>
      <c r="M1610" s="23">
        <v>0</v>
      </c>
      <c r="N1610" s="23">
        <v>0</v>
      </c>
      <c r="O1610" s="23">
        <v>0</v>
      </c>
      <c r="P1610" s="23">
        <v>0</v>
      </c>
      <c r="R1610"/>
      <c r="S1610" s="147" cm="1">
        <f t="array" ref="S1610">IFERROR(INDEX($K:$Q,ROW(),MATCH(S$3,$K$2:$Q$2,0))/12,0)</f>
        <v>833.33333333333337</v>
      </c>
      <c r="T1610" s="147" cm="1">
        <f t="array" ref="T1610">IFERROR(INDEX($K:$Q,ROW(),MATCH(T$3,$K$2:$Q$2,0))/12,0)</f>
        <v>833.33333333333337</v>
      </c>
      <c r="U1610" s="147" cm="1">
        <f t="array" ref="U1610">IFERROR(INDEX($K:$Q,ROW(),MATCH(U$3,$K$2:$Q$2,0))/12,0)</f>
        <v>833.33333333333337</v>
      </c>
      <c r="V1610" s="147" cm="1">
        <f t="array" ref="V1610">IFERROR(INDEX($K:$Q,ROW(),MATCH(V$3,$K$2:$Q$2,0))/12,0)</f>
        <v>833.33333333333337</v>
      </c>
      <c r="W1610" s="147" cm="1">
        <f t="array" ref="W1610">IFERROR(INDEX($K:$Q,ROW(),MATCH(W$3,$K$2:$Q$2,0))/12,0)</f>
        <v>833.33333333333337</v>
      </c>
      <c r="X1610" s="147" cm="1">
        <f t="array" ref="X1610">IFERROR(INDEX($K:$Q,ROW(),MATCH(X$3,$K$2:$Q$2,0))/12,0)</f>
        <v>833.33333333333337</v>
      </c>
      <c r="Y1610" s="147" cm="1">
        <f t="array" ref="Y1610">IFERROR(INDEX($K:$Q,ROW(),MATCH(Y$3,$K$2:$Q$2,0))/12,0)</f>
        <v>833.33333333333337</v>
      </c>
      <c r="Z1610" s="147" cm="1">
        <f t="array" ref="Z1610">IFERROR(INDEX($K:$Q,ROW(),MATCH(Z$3,$K$2:$Q$2,0))/12,0)</f>
        <v>833.33333333333337</v>
      </c>
      <c r="AA1610" s="147" cm="1">
        <f t="array" ref="AA1610">IFERROR(INDEX($K:$Q,ROW(),MATCH(AA$3,$K$2:$Q$2,0))/12,0)</f>
        <v>833.33333333333337</v>
      </c>
      <c r="AB1610" s="147" cm="1">
        <f t="array" ref="AB1610">IFERROR(INDEX($K:$Q,ROW(),MATCH(AB$3,$K$2:$Q$2,0))/12,0)</f>
        <v>833.33333333333337</v>
      </c>
      <c r="AC1610" s="147" cm="1">
        <f t="array" ref="AC1610">IFERROR(INDEX($K:$Q,ROW(),MATCH(AC$3,$K$2:$Q$2,0))/12,0)</f>
        <v>833.33333333333337</v>
      </c>
      <c r="AD1610" s="147" cm="1">
        <f t="array" ref="AD1610">IFERROR(INDEX($K:$Q,ROW(),MATCH(AD$3,$K$2:$Q$2,0))/12,0)</f>
        <v>833.33333333333337</v>
      </c>
      <c r="AE1610" s="147" cm="1">
        <f t="array" ref="AE1610">IFERROR(INDEX($K:$Q,ROW(),MATCH(AE$3,$K$2:$Q$2,0))/12,0)</f>
        <v>0</v>
      </c>
      <c r="AF1610" s="147" cm="1">
        <f t="array" ref="AF1610">IFERROR(INDEX($K:$Q,ROW(),MATCH(AF$3,$K$2:$Q$2,0))/12,0)</f>
        <v>0</v>
      </c>
      <c r="AG1610" s="147" cm="1">
        <f t="array" ref="AG1610">IFERROR(INDEX($K:$Q,ROW(),MATCH(AG$3,$K$2:$Q$2,0))/12,0)</f>
        <v>0</v>
      </c>
      <c r="AH1610" s="147" cm="1">
        <f t="array" ref="AH1610">IFERROR(INDEX($K:$Q,ROW(),MATCH(AH$3,$K$2:$Q$2,0))/12,0)</f>
        <v>0</v>
      </c>
      <c r="AI1610" s="147" cm="1">
        <f t="array" ref="AI1610">IFERROR(INDEX($K:$Q,ROW(),MATCH(AI$3,$K$2:$Q$2,0))/12,0)</f>
        <v>0</v>
      </c>
      <c r="AJ1610" s="147" cm="1">
        <f t="array" ref="AJ1610">IFERROR(INDEX($K:$Q,ROW(),MATCH(AJ$3,$K$2:$Q$2,0))/12,0)</f>
        <v>0</v>
      </c>
      <c r="AK1610" s="147" cm="1">
        <f t="array" ref="AK1610">IFERROR(INDEX($K:$Q,ROW(),MATCH(AK$3,$K$2:$Q$2,0))/12,0)</f>
        <v>0</v>
      </c>
      <c r="AL1610" s="147" cm="1">
        <f t="array" ref="AL1610">IFERROR(INDEX($K:$Q,ROW(),MATCH(AL$3,$K$2:$Q$2,0))/12,0)</f>
        <v>0</v>
      </c>
      <c r="AM1610" s="147" cm="1">
        <f t="array" ref="AM1610">IFERROR(INDEX($K:$Q,ROW(),MATCH(AM$3,$K$2:$Q$2,0))/12,0)</f>
        <v>0</v>
      </c>
      <c r="AN1610" s="147" cm="1">
        <f t="array" ref="AN1610">IFERROR(INDEX($K:$Q,ROW(),MATCH(AN$3,$K$2:$Q$2,0))/12,0)</f>
        <v>0</v>
      </c>
      <c r="AO1610" s="147" cm="1">
        <f t="array" ref="AO1610">IFERROR(INDEX($K:$Q,ROW(),MATCH(AO$3,$K$2:$Q$2,0))/12,0)</f>
        <v>0</v>
      </c>
      <c r="AP1610" s="147" cm="1">
        <f t="array" ref="AP1610">IFERROR(INDEX($K:$Q,ROW(),MATCH(AP$3,$K$2:$Q$2,0))/12,0)</f>
        <v>0</v>
      </c>
      <c r="AQ1610" s="147" cm="1">
        <f t="array" ref="AQ1610">IFERROR(INDEX($K:$Q,ROW(),MATCH(AQ$3,$K$2:$Q$2,0))/12,0)</f>
        <v>0</v>
      </c>
      <c r="AR1610" s="147" cm="1">
        <f t="array" ref="AR1610">IFERROR(INDEX($K:$Q,ROW(),MATCH(AR$3,$K$2:$Q$2,0))/12,0)</f>
        <v>0</v>
      </c>
      <c r="AS1610" s="147" cm="1">
        <f t="array" ref="AS1610">IFERROR(INDEX($K:$Q,ROW(),MATCH(AS$3,$K$2:$Q$2,0))/12,0)</f>
        <v>0</v>
      </c>
      <c r="AT1610" s="147" cm="1">
        <f t="array" ref="AT1610">IFERROR(INDEX($K:$Q,ROW(),MATCH(AT$3,$K$2:$Q$2,0))/12,0)</f>
        <v>0</v>
      </c>
      <c r="AU1610" s="147" cm="1">
        <f t="array" ref="AU1610">IFERROR(INDEX($K:$Q,ROW(),MATCH(AU$3,$K$2:$Q$2,0))/12,0)</f>
        <v>0</v>
      </c>
      <c r="AV1610" s="147" cm="1">
        <f t="array" ref="AV1610">IFERROR(INDEX($K:$Q,ROW(),MATCH(AV$3,$K$2:$Q$2,0))/12,0)</f>
        <v>0</v>
      </c>
      <c r="AW1610" s="147" cm="1">
        <f t="array" ref="AW1610">IFERROR(INDEX($K:$Q,ROW(),MATCH(AW$3,$K$2:$Q$2,0))/12,0)</f>
        <v>0</v>
      </c>
      <c r="AX1610" s="147" cm="1">
        <f t="array" ref="AX1610">IFERROR(INDEX($K:$Q,ROW(),MATCH(AX$3,$K$2:$Q$2,0))/12,0)</f>
        <v>0</v>
      </c>
      <c r="AY1610" s="147" cm="1">
        <f t="array" ref="AY1610">IFERROR(INDEX($K:$Q,ROW(),MATCH(AY$3,$K$2:$Q$2,0))/12,0)</f>
        <v>0</v>
      </c>
      <c r="AZ1610" s="147" cm="1">
        <f t="array" ref="AZ1610">IFERROR(INDEX($K:$Q,ROW(),MATCH(AZ$3,$K$2:$Q$2,0))/12,0)</f>
        <v>0</v>
      </c>
      <c r="BA1610" s="147" cm="1">
        <f t="array" ref="BA1610">IFERROR(INDEX($K:$Q,ROW(),MATCH(BA$3,$K$2:$Q$2,0))/12,0)</f>
        <v>0</v>
      </c>
      <c r="BB1610" s="147" cm="1">
        <f t="array" ref="BB1610">IFERROR(INDEX($K:$Q,ROW(),MATCH(BB$3,$K$2:$Q$2,0))/12,0)</f>
        <v>0</v>
      </c>
      <c r="BC1610" s="147" cm="1">
        <f t="array" ref="BC1610">IFERROR(INDEX($K:$Q,ROW(),MATCH(BC$3,$K$2:$Q$2,0))/12,0)</f>
        <v>0</v>
      </c>
      <c r="BD1610" s="147" cm="1">
        <f t="array" ref="BD1610">IFERROR(INDEX($K:$Q,ROW(),MATCH(BD$3,$K$2:$Q$2,0))/12,0)</f>
        <v>0</v>
      </c>
      <c r="BE1610" s="147" cm="1">
        <f t="array" ref="BE1610">IFERROR(INDEX($K:$Q,ROW(),MATCH(BE$3,$K$2:$Q$2,0))/12,0)</f>
        <v>0</v>
      </c>
      <c r="BF1610" s="147" cm="1">
        <f t="array" ref="BF1610">IFERROR(INDEX($K:$Q,ROW(),MATCH(BF$3,$K$2:$Q$2,0))/12,0)</f>
        <v>0</v>
      </c>
      <c r="BG1610" s="147" cm="1">
        <f t="array" ref="BG1610">IFERROR(INDEX($K:$Q,ROW(),MATCH(BG$3,$K$2:$Q$2,0))/12,0)</f>
        <v>0</v>
      </c>
      <c r="BH1610" s="147" cm="1">
        <f t="array" ref="BH1610">IFERROR(INDEX($K:$Q,ROW(),MATCH(BH$3,$K$2:$Q$2,0))/12,0)</f>
        <v>0</v>
      </c>
      <c r="BI1610" s="147" cm="1">
        <f t="array" ref="BI1610">IFERROR(INDEX($K:$Q,ROW(),MATCH(BI$3,$K$2:$Q$2,0))/12,0)</f>
        <v>0</v>
      </c>
      <c r="BJ1610" s="147" cm="1">
        <f t="array" ref="BJ1610">IFERROR(INDEX($K:$Q,ROW(),MATCH(BJ$3,$K$2:$Q$2,0))/12,0)</f>
        <v>0</v>
      </c>
      <c r="BK1610" s="147" cm="1">
        <f t="array" ref="BK1610">IFERROR(INDEX($K:$Q,ROW(),MATCH(BK$3,$K$2:$Q$2,0))/12,0)</f>
        <v>0</v>
      </c>
      <c r="BL1610" s="147" cm="1">
        <f t="array" ref="BL1610">IFERROR(INDEX($K:$Q,ROW(),MATCH(BL$3,$K$2:$Q$2,0))/12,0)</f>
        <v>0</v>
      </c>
      <c r="BM1610" s="147" cm="1">
        <f t="array" ref="BM1610">IFERROR(INDEX($K:$Q,ROW(),MATCH(BM$3,$K$2:$Q$2,0))/12,0)</f>
        <v>0</v>
      </c>
      <c r="BN1610" s="147" cm="1">
        <f t="array" ref="BN1610">IFERROR(INDEX($K:$Q,ROW(),MATCH(BN$3,$K$2:$Q$2,0))/12,0)</f>
        <v>0</v>
      </c>
      <c r="BO1610" s="147" cm="1">
        <f t="array" ref="BO1610">IFERROR(INDEX($K:$Q,ROW(),MATCH(BO$3,$K$2:$Q$2,0))/12,0)</f>
        <v>0</v>
      </c>
      <c r="BP1610" s="147" cm="1">
        <f t="array" ref="BP1610">IFERROR(INDEX($K:$Q,ROW(),MATCH(BP$3,$K$2:$Q$2,0))/12,0)</f>
        <v>0</v>
      </c>
      <c r="BQ1610" s="147" cm="1">
        <f t="array" ref="BQ1610">IFERROR(INDEX($K:$Q,ROW(),MATCH(BQ$3,$K$2:$Q$2,0))/12,0)</f>
        <v>0</v>
      </c>
      <c r="BR1610" s="147" cm="1">
        <f t="array" ref="BR1610">IFERROR(INDEX($K:$Q,ROW(),MATCH(BR$3,$K$2:$Q$2,0))/12,0)</f>
        <v>0</v>
      </c>
      <c r="BS1610" s="147" cm="1">
        <f t="array" ref="BS1610">IFERROR(INDEX($K:$Q,ROW(),MATCH(BS$3,$K$2:$Q$2,0))/12,0)</f>
        <v>0</v>
      </c>
      <c r="BT1610" s="147" cm="1">
        <f t="array" ref="BT1610">IFERROR(INDEX($K:$Q,ROW(),MATCH(BT$3,$K$2:$Q$2,0))/12,0)</f>
        <v>0</v>
      </c>
      <c r="BU1610" s="147" cm="1">
        <f t="array" ref="BU1610">IFERROR(INDEX($K:$Q,ROW(),MATCH(BU$3,$K$2:$Q$2,0))/12,0)</f>
        <v>0</v>
      </c>
      <c r="BV1610" s="147" cm="1">
        <f t="array" ref="BV1610">IFERROR(INDEX($K:$Q,ROW(),MATCH(BV$3,$K$2:$Q$2,0))/12,0)</f>
        <v>0</v>
      </c>
      <c r="BW1610" s="147" cm="1">
        <f t="array" ref="BW1610">IFERROR(INDEX($K:$Q,ROW(),MATCH(BW$3,$K$2:$Q$2,0))/12,0)</f>
        <v>0</v>
      </c>
      <c r="BX1610" s="147" cm="1">
        <f t="array" ref="BX1610">IFERROR(INDEX($K:$Q,ROW(),MATCH(BX$3,$K$2:$Q$2,0))/12,0)</f>
        <v>0</v>
      </c>
      <c r="BY1610" s="147" cm="1">
        <f t="array" ref="BY1610">IFERROR(INDEX($K:$Q,ROW(),MATCH(BY$3,$K$2:$Q$2,0))/12,0)</f>
        <v>0</v>
      </c>
      <c r="BZ1610" s="147" cm="1">
        <f t="array" ref="BZ1610">IFERROR(INDEX($K:$Q,ROW(),MATCH(BZ$3,$K$2:$Q$2,0))/12,0)</f>
        <v>0</v>
      </c>
      <c r="CA1610" s="147" cm="1">
        <f t="array" ref="CA1610">IFERROR(INDEX($K:$Q,ROW(),MATCH(CA$3,$K$2:$Q$2,0))/12,0)</f>
        <v>0</v>
      </c>
      <c r="CB1610" s="147" cm="1">
        <f t="array" ref="CB1610">IFERROR(INDEX($K:$Q,ROW(),MATCH(CB$3,$K$2:$Q$2,0))/12,0)</f>
        <v>0</v>
      </c>
      <c r="CC1610" s="147" cm="1">
        <f t="array" ref="CC1610">IFERROR(INDEX($K:$Q,ROW(),MATCH(CC$3,$K$2:$Q$2,0))/12,0)</f>
        <v>0</v>
      </c>
      <c r="CD1610" s="147" cm="1">
        <f t="array" ref="CD1610">IFERROR(INDEX($K:$Q,ROW(),MATCH(CD$3,$K$2:$Q$2,0))/12,0)</f>
        <v>0</v>
      </c>
      <c r="CE1610" s="147" cm="1">
        <f t="array" ref="CE1610">IFERROR(INDEX($K:$Q,ROW(),MATCH(CE$3,$K$2:$Q$2,0))/12,0)</f>
        <v>0</v>
      </c>
      <c r="CF1610" s="147" cm="1">
        <f t="array" ref="CF1610">IFERROR(INDEX($K:$Q,ROW(),MATCH(CF$3,$K$2:$Q$2,0))/12,0)</f>
        <v>0</v>
      </c>
      <c r="CG1610" s="147" cm="1">
        <f t="array" ref="CG1610">IFERROR(INDEX($K:$Q,ROW(),MATCH(CG$3,$K$2:$Q$2,0))/12,0)</f>
        <v>0</v>
      </c>
      <c r="CH1610" s="147" cm="1">
        <f t="array" ref="CH1610">IFERROR(INDEX($K:$Q,ROW(),MATCH(CH$3,$K$2:$Q$2,0))/12,0)</f>
        <v>0</v>
      </c>
      <c r="CI1610" s="147" cm="1">
        <f t="array" ref="CI1610">IFERROR(INDEX($K:$Q,ROW(),MATCH(CI$3,$K$2:$Q$2,0))/12,0)</f>
        <v>0</v>
      </c>
      <c r="CJ1610" s="147" cm="1">
        <f t="array" ref="CJ1610">IFERROR(INDEX($K:$Q,ROW(),MATCH(CJ$3,$K$2:$Q$2,0))/12,0)</f>
        <v>0</v>
      </c>
      <c r="CK1610" s="147" cm="1">
        <f t="array" ref="CK1610">IFERROR(INDEX($K:$Q,ROW(),MATCH(CK$3,$K$2:$Q$2,0))/12,0)</f>
        <v>0</v>
      </c>
      <c r="CL1610" s="147" cm="1">
        <f t="array" ref="CL1610">IFERROR(INDEX($K:$Q,ROW(),MATCH(CL$3,$K$2:$Q$2,0))/12,0)</f>
        <v>0</v>
      </c>
      <c r="CO1610" s="147" cm="1">
        <f t="array" ref="CO1610">IFERROR(INDEX($K:$Q,ROW(),MATCH(CO$3,$K$2:$Q$2,0))/CO$5,0)</f>
        <v>0</v>
      </c>
      <c r="CP1610" s="147" cm="1">
        <f t="array" ref="CP1610">IFERROR(INDEX($K:$Q,ROW(),MATCH(CP$3,$K$2:$Q$2,0))/CP$5,0)</f>
        <v>0</v>
      </c>
      <c r="CQ1610" s="147" cm="1">
        <f t="array" ref="CQ1610">IFERROR(INDEX($K:$Q,ROW(),MATCH(CQ$3,$K$2:$Q$2,0))/CQ$5,0)</f>
        <v>0</v>
      </c>
      <c r="CR1610" s="147" cm="1">
        <f t="array" ref="CR1610">IFERROR(INDEX($K:$Q,ROW(),MATCH(CR$3,$K$2:$Q$2,0))/CR$5,0)</f>
        <v>0</v>
      </c>
      <c r="CS1610" s="147" cm="1">
        <f t="array" ref="CS1610">IFERROR(INDEX($K:$Q,ROW(),MATCH(CS$3,$K$2:$Q$2,0))/CS$5,0)</f>
        <v>0</v>
      </c>
      <c r="CT1610" s="147" cm="1">
        <f t="array" ref="CT1610">IFERROR(INDEX($K:$Q,ROW(),MATCH(CT$3,$K$2:$Q$2,0))/CT$5,0)</f>
        <v>0</v>
      </c>
      <c r="CU1610" s="147" cm="1">
        <f t="array" ref="CU1610">IFERROR(INDEX($K:$Q,ROW(),MATCH(CU$3,$K$2:$Q$2,0))/CU$5,0)</f>
        <v>0</v>
      </c>
      <c r="CV1610" s="147" cm="1">
        <f t="array" ref="CV1610">IFERROR(INDEX($K:$Q,ROW(),MATCH(CV$3,$K$2:$Q$2,0))/CV$5,0)</f>
        <v>0</v>
      </c>
      <c r="CW1610" s="147" cm="1">
        <f t="array" ref="CW1610">IFERROR(INDEX($K:$Q,ROW(),MATCH(CW$3,$K$2:$Q$2,0))/CW$5,0)</f>
        <v>0</v>
      </c>
      <c r="CX1610" s="147" cm="1">
        <f t="array" ref="CX1610">IFERROR(INDEX($K:$Q,ROW(),MATCH(CX$3,$K$2:$Q$2,0))/CX$5,0)</f>
        <v>0</v>
      </c>
      <c r="CY1610" s="147" cm="1">
        <f t="array" ref="CY1610">IFERROR(INDEX($K:$Q,ROW(),MATCH(CY$3,$K$2:$Q$2,0))/CL$5,0)</f>
        <v>0</v>
      </c>
      <c r="CZ1610" s="147" cm="1">
        <f t="array" ref="CZ1610">IFERROR(INDEX($K:$Q,ROW(),MATCH(CZ$3,$K$2:$Q$2,0))/CZ$5,0)</f>
        <v>0</v>
      </c>
      <c r="DA1610" s="147" cm="1">
        <f t="array" ref="DA1610">IFERROR(INDEX($K:$Q,ROW(),MATCH(DA$3,$K$2:$Q$2,0))/DA$5,0)</f>
        <v>0</v>
      </c>
      <c r="DB1610" s="147" cm="1">
        <f t="array" ref="DB1610">IFERROR(INDEX($K:$Q,ROW(),MATCH(DB$3,$K$2:$Q$2,0))/DB$5,0)</f>
        <v>0</v>
      </c>
      <c r="DC1610" s="147" cm="1">
        <f t="array" ref="DC1610">IFERROR(INDEX($K:$Q,ROW(),MATCH(DC$3,$K$2:$Q$2,0))/DC$5,0)</f>
        <v>0</v>
      </c>
      <c r="DD1610" s="147" cm="1">
        <f t="array" ref="DD1610">IFERROR(INDEX($K:$Q,ROW(),MATCH(DD$3,$K$2:$Q$2,0))/DD$5,0)</f>
        <v>0</v>
      </c>
      <c r="DE1610" s="147" cm="1">
        <f t="array" ref="DE1610">IFERROR(INDEX($K:$Q,ROW(),MATCH(DE$3,$K$2:$Q$2,0))/DE$5,0)</f>
        <v>0</v>
      </c>
      <c r="DF1610" s="147" cm="1">
        <f t="array" ref="DF1610">IFERROR(INDEX($K:$Q,ROW(),MATCH(DF$3,$K$2:$Q$2,0))/DF$5,0)</f>
        <v>0</v>
      </c>
      <c r="DG1610" s="147" cm="1">
        <f t="array" ref="DG1610">IFERROR(INDEX($K:$Q,ROW(),MATCH(DG$3,$K$2:$Q$2,0))/DG$5,0)</f>
        <v>0</v>
      </c>
      <c r="DH1610" s="147" cm="1">
        <f t="array" ref="DH1610">IFERROR(INDEX($K:$Q,ROW(),MATCH(DH$3,$K$2:$Q$2,0))/DH$5,0)</f>
        <v>0</v>
      </c>
      <c r="DI1610" s="147" cm="1">
        <f t="array" ref="DI1610">IFERROR(INDEX($K:$Q,ROW(),MATCH(DI$3,$K$2:$Q$2,0))/DI$5,0)</f>
        <v>0</v>
      </c>
      <c r="DJ1610" s="147" cm="1">
        <f t="array" ref="DJ1610">IFERROR(INDEX($K:$Q,ROW(),MATCH(DJ$3,$K$2:$Q$2,0))/DJ$5,0)</f>
        <v>0</v>
      </c>
      <c r="DK1610" s="147" cm="1">
        <f t="array" ref="DK1610">IFERROR(INDEX($K:$Q,ROW(),MATCH(DK$3,$K$2:$Q$2,0))/DK$5,0)</f>
        <v>0</v>
      </c>
      <c r="DL1610" s="147" cm="1">
        <f t="array" ref="DL1610">IFERROR(INDEX($K:$Q,ROW(),MATCH(DL$3,$K$2:$Q$2,0))/DL$5,0)</f>
        <v>0</v>
      </c>
    </row>
    <row r="1611" spans="1:116" x14ac:dyDescent="0.4">
      <c r="B1611" t="str">
        <f>E1611</f>
        <v>1611 DAMORT-F</v>
      </c>
      <c r="C1611" t="s">
        <v>236</v>
      </c>
      <c r="D1611" t="s">
        <v>426</v>
      </c>
      <c r="E1611" t="str">
        <f t="shared" si="2745"/>
        <v>1611 DAMORT-F</v>
      </c>
      <c r="G1611" s="158" t="str">
        <f>"Prepayment - "&amp;SUBSTITUTE(G1602,":","")</f>
        <v>Prepayment - Simple amortizing debt</v>
      </c>
      <c r="K1611" s="405">
        <f t="shared" ref="K1611:P1612" si="2752">SUMIF($3:$3,K$2,1611:1611)</f>
        <v>-10</v>
      </c>
      <c r="L1611" s="405">
        <f t="shared" si="2752"/>
        <v>0</v>
      </c>
      <c r="M1611" s="405">
        <f t="shared" si="2752"/>
        <v>0</v>
      </c>
      <c r="N1611" s="405">
        <f t="shared" si="2752"/>
        <v>0</v>
      </c>
      <c r="O1611" s="405">
        <f t="shared" si="2752"/>
        <v>0</v>
      </c>
      <c r="P1611" s="405">
        <f t="shared" si="2752"/>
        <v>0</v>
      </c>
      <c r="R1611"/>
      <c r="S1611" s="74">
        <v>0</v>
      </c>
      <c r="T1611" s="133">
        <v>0</v>
      </c>
      <c r="U1611" s="133">
        <v>0</v>
      </c>
      <c r="V1611" s="74">
        <v>-10</v>
      </c>
      <c r="W1611" s="74">
        <v>0</v>
      </c>
      <c r="X1611" s="74">
        <v>0</v>
      </c>
      <c r="Y1611" s="74">
        <v>0</v>
      </c>
      <c r="Z1611" s="74">
        <v>0</v>
      </c>
      <c r="AA1611" s="74">
        <v>0</v>
      </c>
      <c r="AB1611" s="74">
        <v>0</v>
      </c>
      <c r="AC1611" s="74">
        <v>0</v>
      </c>
      <c r="AD1611" s="74">
        <v>0</v>
      </c>
      <c r="AE1611" s="74">
        <v>0</v>
      </c>
      <c r="AF1611" s="74">
        <v>0</v>
      </c>
      <c r="AG1611" s="74">
        <v>0</v>
      </c>
      <c r="AH1611" s="74">
        <v>0</v>
      </c>
      <c r="AI1611" s="74">
        <v>0</v>
      </c>
      <c r="AJ1611" s="74">
        <v>0</v>
      </c>
      <c r="AK1611" s="74">
        <v>0</v>
      </c>
      <c r="AL1611" s="74">
        <v>0</v>
      </c>
      <c r="AM1611" s="74">
        <v>0</v>
      </c>
      <c r="AN1611" s="74">
        <v>0</v>
      </c>
      <c r="AO1611" s="74">
        <v>0</v>
      </c>
      <c r="AP1611" s="74">
        <v>0</v>
      </c>
      <c r="AQ1611" s="74">
        <v>0</v>
      </c>
      <c r="AR1611" s="74">
        <v>0</v>
      </c>
      <c r="AS1611" s="74">
        <v>0</v>
      </c>
      <c r="AT1611" s="74">
        <v>0</v>
      </c>
      <c r="AU1611" s="74">
        <v>0</v>
      </c>
      <c r="AV1611" s="74">
        <v>0</v>
      </c>
      <c r="AW1611" s="74">
        <v>0</v>
      </c>
      <c r="AX1611" s="74">
        <v>0</v>
      </c>
      <c r="AY1611" s="74">
        <v>0</v>
      </c>
      <c r="AZ1611" s="74">
        <v>0</v>
      </c>
      <c r="BA1611" s="74">
        <v>0</v>
      </c>
      <c r="BB1611" s="74">
        <v>0</v>
      </c>
      <c r="BC1611" s="74">
        <v>0</v>
      </c>
      <c r="BD1611" s="74">
        <v>0</v>
      </c>
      <c r="BE1611" s="74">
        <v>0</v>
      </c>
      <c r="BF1611" s="74">
        <v>0</v>
      </c>
      <c r="BG1611" s="74">
        <v>0</v>
      </c>
      <c r="BH1611" s="74">
        <v>0</v>
      </c>
      <c r="BI1611" s="74">
        <v>0</v>
      </c>
      <c r="BJ1611" s="74">
        <v>0</v>
      </c>
      <c r="BK1611" s="74">
        <v>0</v>
      </c>
      <c r="BL1611" s="74">
        <v>0</v>
      </c>
      <c r="BM1611" s="74">
        <v>0</v>
      </c>
      <c r="BN1611" s="74">
        <v>0</v>
      </c>
      <c r="BO1611" s="74">
        <v>0</v>
      </c>
      <c r="BP1611" s="74">
        <v>0</v>
      </c>
      <c r="BQ1611" s="74">
        <v>0</v>
      </c>
      <c r="BR1611" s="74">
        <v>0</v>
      </c>
      <c r="BS1611" s="74">
        <v>0</v>
      </c>
      <c r="BT1611" s="74">
        <v>0</v>
      </c>
      <c r="BU1611" s="74">
        <v>0</v>
      </c>
      <c r="BV1611" s="74">
        <v>0</v>
      </c>
      <c r="BW1611" s="74">
        <v>0</v>
      </c>
      <c r="BX1611" s="74">
        <v>0</v>
      </c>
      <c r="BY1611" s="74">
        <v>0</v>
      </c>
      <c r="BZ1611" s="74">
        <v>0</v>
      </c>
      <c r="CA1611" s="74">
        <v>0</v>
      </c>
      <c r="CB1611" s="74">
        <v>0</v>
      </c>
      <c r="CC1611" s="74">
        <v>0</v>
      </c>
      <c r="CD1611" s="74">
        <v>0</v>
      </c>
      <c r="CE1611" s="74">
        <v>0</v>
      </c>
      <c r="CF1611" s="74">
        <v>0</v>
      </c>
      <c r="CG1611" s="74">
        <v>0</v>
      </c>
      <c r="CH1611" s="74">
        <v>0</v>
      </c>
      <c r="CI1611" s="74">
        <v>0</v>
      </c>
      <c r="CJ1611" s="74">
        <v>0</v>
      </c>
      <c r="CK1611" s="74">
        <v>0</v>
      </c>
      <c r="CL1611" s="74">
        <v>0</v>
      </c>
      <c r="CO1611" s="74">
        <v>0</v>
      </c>
      <c r="CP1611" s="74">
        <v>0</v>
      </c>
      <c r="CQ1611" s="74">
        <v>0</v>
      </c>
      <c r="CR1611" s="74">
        <v>0</v>
      </c>
      <c r="CS1611" s="74">
        <v>0</v>
      </c>
      <c r="CT1611" s="74">
        <v>0</v>
      </c>
      <c r="CU1611" s="74">
        <v>0</v>
      </c>
      <c r="CV1611" s="74">
        <v>0</v>
      </c>
      <c r="CW1611" s="74">
        <v>0</v>
      </c>
      <c r="CX1611" s="74">
        <v>0</v>
      </c>
      <c r="CY1611" s="74">
        <v>0</v>
      </c>
      <c r="CZ1611" s="74">
        <v>0</v>
      </c>
      <c r="DA1611" s="74">
        <v>0</v>
      </c>
      <c r="DB1611" s="74">
        <v>0</v>
      </c>
      <c r="DC1611" s="74">
        <v>0</v>
      </c>
      <c r="DD1611" s="74">
        <v>0</v>
      </c>
      <c r="DE1611" s="74">
        <v>0</v>
      </c>
      <c r="DF1611" s="74">
        <v>0</v>
      </c>
      <c r="DG1611" s="74">
        <v>0</v>
      </c>
      <c r="DH1611" s="74">
        <v>0</v>
      </c>
      <c r="DI1611" s="74">
        <v>0</v>
      </c>
      <c r="DJ1611" s="74">
        <v>0</v>
      </c>
      <c r="DK1611" s="74">
        <v>0</v>
      </c>
      <c r="DL1611" s="74">
        <v>0</v>
      </c>
    </row>
    <row r="1612" spans="1:116" x14ac:dyDescent="0.4">
      <c r="C1612" t="s">
        <v>236</v>
      </c>
      <c r="D1612" t="s">
        <v>426</v>
      </c>
      <c r="E1612" t="str">
        <f t="shared" si="2745"/>
        <v>1612 DAMORT-F</v>
      </c>
      <c r="G1612" s="158" t="str">
        <f>"Principal payments - "&amp;SUBSTITUTE(G1602,":","")</f>
        <v>Principal payments - Simple amortizing debt</v>
      </c>
      <c r="K1612" s="138">
        <f t="shared" si="2752"/>
        <v>-1902.7563421015157</v>
      </c>
      <c r="L1612" s="138">
        <f t="shared" si="2752"/>
        <v>-3504.4032029918862</v>
      </c>
      <c r="M1612" s="138">
        <f t="shared" si="2752"/>
        <v>-3871.3600119282742</v>
      </c>
      <c r="N1612" s="138">
        <f t="shared" si="2752"/>
        <v>-1711.4804429783276</v>
      </c>
      <c r="O1612" s="138">
        <f t="shared" si="2752"/>
        <v>-4.692697114348419E-13</v>
      </c>
      <c r="P1612" s="138">
        <f t="shared" si="2752"/>
        <v>-5.1840838237647649E-13</v>
      </c>
      <c r="R1612"/>
      <c r="S1612" s="62">
        <f t="shared" ref="S1612:AX1612" si="2753">S1619-S1615</f>
        <v>-43.878732077590954</v>
      </c>
      <c r="T1612" s="62">
        <f t="shared" si="2753"/>
        <v>-64.189266395324324</v>
      </c>
      <c r="U1612" s="62">
        <f t="shared" si="2753"/>
        <v>-84.669055165705487</v>
      </c>
      <c r="V1612" s="62">
        <f t="shared" si="2753"/>
        <v>-105.08017030390145</v>
      </c>
      <c r="W1612" s="62">
        <f t="shared" si="2753"/>
        <v>-125.90071660685408</v>
      </c>
      <c r="X1612" s="62">
        <f t="shared" si="2753"/>
        <v>-146.89476746233134</v>
      </c>
      <c r="Y1612" s="62">
        <f t="shared" si="2753"/>
        <v>-168.06376874160424</v>
      </c>
      <c r="Z1612" s="62">
        <f t="shared" si="2753"/>
        <v>-189.40917836487108</v>
      </c>
      <c r="AA1612" s="62">
        <f t="shared" si="2753"/>
        <v>-210.93246640166515</v>
      </c>
      <c r="AB1612" s="62">
        <f t="shared" si="2753"/>
        <v>-232.63511517209918</v>
      </c>
      <c r="AC1612" s="62">
        <f t="shared" si="2753"/>
        <v>-254.51861934895345</v>
      </c>
      <c r="AD1612" s="62">
        <f t="shared" si="2753"/>
        <v>-276.58448606061489</v>
      </c>
      <c r="AE1612" s="62">
        <f t="shared" si="2753"/>
        <v>-278.8893567777867</v>
      </c>
      <c r="AF1612" s="62">
        <f t="shared" si="2753"/>
        <v>-281.21343475093488</v>
      </c>
      <c r="AG1612" s="62">
        <f t="shared" si="2753"/>
        <v>-283.55688004052604</v>
      </c>
      <c r="AH1612" s="62">
        <f t="shared" si="2753"/>
        <v>-285.91985404086375</v>
      </c>
      <c r="AI1612" s="62">
        <f t="shared" si="2753"/>
        <v>-288.30251949120429</v>
      </c>
      <c r="AJ1612" s="62">
        <f t="shared" si="2753"/>
        <v>-290.70504048696432</v>
      </c>
      <c r="AK1612" s="62">
        <f t="shared" si="2753"/>
        <v>-293.12758249102234</v>
      </c>
      <c r="AL1612" s="62">
        <f t="shared" si="2753"/>
        <v>-295.57031234511419</v>
      </c>
      <c r="AM1612" s="62">
        <f t="shared" si="2753"/>
        <v>-298.03339828132346</v>
      </c>
      <c r="AN1612" s="62">
        <f t="shared" si="2753"/>
        <v>-300.51700993366785</v>
      </c>
      <c r="AO1612" s="62">
        <f t="shared" si="2753"/>
        <v>-303.02131834978172</v>
      </c>
      <c r="AP1612" s="62">
        <f t="shared" si="2753"/>
        <v>-305.54649600269659</v>
      </c>
      <c r="AQ1612" s="62">
        <f t="shared" si="2753"/>
        <v>-308.09271680271905</v>
      </c>
      <c r="AR1612" s="62">
        <f t="shared" si="2753"/>
        <v>-310.66015610940838</v>
      </c>
      <c r="AS1612" s="62">
        <f t="shared" si="2753"/>
        <v>-313.24899074365345</v>
      </c>
      <c r="AT1612" s="62">
        <f t="shared" si="2753"/>
        <v>-315.85939899985055</v>
      </c>
      <c r="AU1612" s="62">
        <f t="shared" si="2753"/>
        <v>-318.49156065818266</v>
      </c>
      <c r="AV1612" s="62">
        <f t="shared" si="2753"/>
        <v>-321.14565699700086</v>
      </c>
      <c r="AW1612" s="62">
        <f t="shared" si="2753"/>
        <v>-323.82187080530917</v>
      </c>
      <c r="AX1612" s="62">
        <f t="shared" si="2753"/>
        <v>-326.52038639535346</v>
      </c>
      <c r="AY1612" s="62">
        <f t="shared" ref="AY1612:CD1612" si="2754">AY1619-AY1615</f>
        <v>-329.24138961531474</v>
      </c>
      <c r="AZ1612" s="62">
        <f t="shared" si="2754"/>
        <v>-331.98506786210902</v>
      </c>
      <c r="BA1612" s="62">
        <f t="shared" si="2754"/>
        <v>-334.75161009429326</v>
      </c>
      <c r="BB1612" s="62">
        <f t="shared" si="2754"/>
        <v>-337.54120684507905</v>
      </c>
      <c r="BC1612" s="62">
        <f t="shared" si="2754"/>
        <v>-281.19754038008597</v>
      </c>
      <c r="BD1612" s="62">
        <f t="shared" si="2754"/>
        <v>-256.65153055505544</v>
      </c>
      <c r="BE1612" s="62">
        <f t="shared" si="2754"/>
        <v>-231.90097064814967</v>
      </c>
      <c r="BF1612" s="62">
        <f t="shared" si="2754"/>
        <v>-207.26682794729138</v>
      </c>
      <c r="BG1612" s="62">
        <f t="shared" si="2754"/>
        <v>-182.10472885198755</v>
      </c>
      <c r="BH1612" s="62">
        <f t="shared" si="2754"/>
        <v>-156.73294559755618</v>
      </c>
      <c r="BI1612" s="62">
        <f t="shared" si="2754"/>
        <v>-131.14973081600456</v>
      </c>
      <c r="BJ1612" s="62">
        <f t="shared" si="2754"/>
        <v>-105.35332257794002</v>
      </c>
      <c r="BK1612" s="62">
        <f t="shared" si="2754"/>
        <v>-79.341944271224946</v>
      </c>
      <c r="BL1612" s="62">
        <f t="shared" si="2754"/>
        <v>-53.11380447862058</v>
      </c>
      <c r="BM1612" s="62">
        <f t="shared" si="2754"/>
        <v>-26.667096854411181</v>
      </c>
      <c r="BN1612" s="62">
        <f t="shared" si="2754"/>
        <v>-3.7037040101495225E-14</v>
      </c>
      <c r="BO1612" s="62">
        <f t="shared" si="2754"/>
        <v>-3.7345682102341015E-14</v>
      </c>
      <c r="BP1612" s="62">
        <f t="shared" si="2754"/>
        <v>-3.7656896119860521E-14</v>
      </c>
      <c r="BQ1612" s="62">
        <f t="shared" si="2754"/>
        <v>-3.7970703587526027E-14</v>
      </c>
      <c r="BR1612" s="62">
        <f t="shared" si="2754"/>
        <v>-3.8287126117422085E-14</v>
      </c>
      <c r="BS1612" s="62">
        <f t="shared" si="2754"/>
        <v>-3.8606185501733936E-14</v>
      </c>
      <c r="BT1612" s="62">
        <f t="shared" si="2754"/>
        <v>-3.8927903714248387E-14</v>
      </c>
      <c r="BU1612" s="62">
        <f t="shared" si="2754"/>
        <v>-3.925230291186712E-14</v>
      </c>
      <c r="BV1612" s="62">
        <f t="shared" si="2754"/>
        <v>-3.9579405436132669E-14</v>
      </c>
      <c r="BW1612" s="62">
        <f t="shared" si="2754"/>
        <v>-3.9909233814767113E-14</v>
      </c>
      <c r="BX1612" s="62">
        <f t="shared" si="2754"/>
        <v>-4.0241810763223503E-14</v>
      </c>
      <c r="BY1612" s="62">
        <f t="shared" si="2754"/>
        <v>-4.0577159186250365E-14</v>
      </c>
      <c r="BZ1612" s="62">
        <f t="shared" si="2754"/>
        <v>-4.0915302179469123E-14</v>
      </c>
      <c r="CA1612" s="62">
        <f t="shared" si="2754"/>
        <v>-4.1256263030964693E-14</v>
      </c>
      <c r="CB1612" s="62">
        <f t="shared" si="2754"/>
        <v>-4.16000652228894E-14</v>
      </c>
      <c r="CC1612" s="62">
        <f t="shared" si="2754"/>
        <v>-4.1946732433080146E-14</v>
      </c>
      <c r="CD1612" s="62">
        <f t="shared" si="2754"/>
        <v>-4.2296288536689147E-14</v>
      </c>
      <c r="CE1612" s="62">
        <f t="shared" ref="CE1612:CL1612" si="2755">CE1619-CE1615</f>
        <v>-4.2648757607828223E-14</v>
      </c>
      <c r="CF1612" s="62">
        <f t="shared" si="2755"/>
        <v>-4.30041639212268E-14</v>
      </c>
      <c r="CG1612" s="62">
        <f t="shared" si="2755"/>
        <v>-4.3362531953903686E-14</v>
      </c>
      <c r="CH1612" s="62">
        <f t="shared" si="2755"/>
        <v>-4.3723886386852879E-14</v>
      </c>
      <c r="CI1612" s="62">
        <f t="shared" si="2755"/>
        <v>-4.4088252106743316E-14</v>
      </c>
      <c r="CJ1612" s="62">
        <f t="shared" si="2755"/>
        <v>-4.4455654207632848E-14</v>
      </c>
      <c r="CK1612" s="62">
        <f t="shared" si="2755"/>
        <v>-4.4826117992696456E-14</v>
      </c>
      <c r="CL1612" s="62">
        <f t="shared" si="2755"/>
        <v>-4.5199668975968926E-14</v>
      </c>
      <c r="CO1612" s="62">
        <f t="shared" ref="CO1612:DK1612" si="2756">CO1619-CO1615</f>
        <v>0</v>
      </c>
      <c r="CP1612" s="62">
        <f t="shared" si="2756"/>
        <v>0</v>
      </c>
      <c r="CQ1612" s="62">
        <f t="shared" si="2756"/>
        <v>0</v>
      </c>
      <c r="CR1612" s="62">
        <f t="shared" si="2756"/>
        <v>0</v>
      </c>
      <c r="CS1612" s="62">
        <f t="shared" si="2756"/>
        <v>0</v>
      </c>
      <c r="CT1612" s="62">
        <f t="shared" si="2756"/>
        <v>0</v>
      </c>
      <c r="CU1612" s="62">
        <f t="shared" si="2756"/>
        <v>0</v>
      </c>
      <c r="CV1612" s="62">
        <f t="shared" si="2756"/>
        <v>0</v>
      </c>
      <c r="CW1612" s="62">
        <f t="shared" si="2756"/>
        <v>0</v>
      </c>
      <c r="CX1612" s="62">
        <f t="shared" si="2756"/>
        <v>0</v>
      </c>
      <c r="CY1612" s="62">
        <f t="shared" si="2756"/>
        <v>0</v>
      </c>
      <c r="CZ1612" s="62">
        <f t="shared" si="2756"/>
        <v>0</v>
      </c>
      <c r="DA1612" s="62">
        <f t="shared" si="2756"/>
        <v>0</v>
      </c>
      <c r="DB1612" s="62">
        <f t="shared" si="2756"/>
        <v>0</v>
      </c>
      <c r="DC1612" s="62">
        <f t="shared" si="2756"/>
        <v>0</v>
      </c>
      <c r="DD1612" s="62">
        <f t="shared" si="2756"/>
        <v>0</v>
      </c>
      <c r="DE1612" s="62">
        <f t="shared" si="2756"/>
        <v>0</v>
      </c>
      <c r="DF1612" s="62">
        <f t="shared" si="2756"/>
        <v>0</v>
      </c>
      <c r="DG1612" s="62">
        <f t="shared" si="2756"/>
        <v>0</v>
      </c>
      <c r="DH1612" s="62">
        <f t="shared" si="2756"/>
        <v>0</v>
      </c>
      <c r="DI1612" s="62">
        <f t="shared" si="2756"/>
        <v>0</v>
      </c>
      <c r="DJ1612" s="62">
        <f t="shared" si="2756"/>
        <v>0</v>
      </c>
      <c r="DK1612" s="62">
        <f t="shared" si="2756"/>
        <v>0</v>
      </c>
      <c r="DL1612" s="62">
        <f t="shared" ref="DL1612" si="2757">DL1619-DL1615</f>
        <v>0</v>
      </c>
    </row>
    <row r="1613" spans="1:116" x14ac:dyDescent="0.4">
      <c r="A1613" s="98"/>
      <c r="C1613" t="s">
        <v>237</v>
      </c>
      <c r="D1613" t="s">
        <v>426</v>
      </c>
      <c r="E1613" t="str">
        <f t="shared" si="2745"/>
        <v>1613 DAMORT-F</v>
      </c>
      <c r="G1613" s="126" t="str">
        <f>"Debt - "&amp;SUBSTITUTE(G1602,":","")</f>
        <v>Debt - Simple amortizing debt</v>
      </c>
      <c r="I1613" s="74"/>
      <c r="J1613" s="74"/>
      <c r="K1613" s="33">
        <f>SUMIF($4:$4,K$2,1613:1613)</f>
        <v>9087.2436578984834</v>
      </c>
      <c r="L1613" s="33">
        <f>SUMIF($4:$4,L$2,1613:1613)</f>
        <v>5582.8404549065981</v>
      </c>
      <c r="M1613" s="33">
        <f t="shared" ref="M1613:Q1613" si="2758">SUMIF($4:$4,M$2,1613:1613)</f>
        <v>1711.480442978323</v>
      </c>
      <c r="N1613" s="33">
        <f t="shared" si="2758"/>
        <v>-4.4814818522809217E-12</v>
      </c>
      <c r="O1613" s="33">
        <f t="shared" si="2758"/>
        <v>-4.9507515637157634E-12</v>
      </c>
      <c r="P1613" s="33">
        <f t="shared" si="2758"/>
        <v>-5.4691599460922401E-12</v>
      </c>
      <c r="R1613" s="53">
        <f>S1609</f>
        <v>1000</v>
      </c>
      <c r="S1613" s="93">
        <f t="shared" ref="S1613:AX1613" si="2759">SUM(S1609:S1612)</f>
        <v>1789.4546012557425</v>
      </c>
      <c r="T1613" s="93">
        <f t="shared" si="2759"/>
        <v>2558.5986681937516</v>
      </c>
      <c r="U1613" s="93">
        <f t="shared" si="2759"/>
        <v>3307.2629463613794</v>
      </c>
      <c r="V1613" s="93">
        <f t="shared" si="2759"/>
        <v>4025.5161093908109</v>
      </c>
      <c r="W1613" s="93">
        <f t="shared" si="2759"/>
        <v>4732.9487261172899</v>
      </c>
      <c r="X1613" s="93">
        <f t="shared" si="2759"/>
        <v>5419.3872919882915</v>
      </c>
      <c r="Y1613" s="93">
        <f t="shared" si="2759"/>
        <v>6084.6568565800208</v>
      </c>
      <c r="Z1613" s="93">
        <f t="shared" si="2759"/>
        <v>6728.5810115484828</v>
      </c>
      <c r="AA1613" s="93">
        <f t="shared" si="2759"/>
        <v>7350.981878480151</v>
      </c>
      <c r="AB1613" s="93">
        <f t="shared" si="2759"/>
        <v>7951.6800966413848</v>
      </c>
      <c r="AC1613" s="93">
        <f t="shared" si="2759"/>
        <v>8530.4948106257652</v>
      </c>
      <c r="AD1613" s="93">
        <f t="shared" si="2759"/>
        <v>9087.2436578984834</v>
      </c>
      <c r="AE1613" s="93">
        <f t="shared" si="2759"/>
        <v>8808.3543011206966</v>
      </c>
      <c r="AF1613" s="93">
        <f t="shared" si="2759"/>
        <v>8527.1408663697621</v>
      </c>
      <c r="AG1613" s="93">
        <f t="shared" si="2759"/>
        <v>8243.5839863292367</v>
      </c>
      <c r="AH1613" s="93">
        <f t="shared" si="2759"/>
        <v>7957.6641322883734</v>
      </c>
      <c r="AI1613" s="93">
        <f t="shared" si="2759"/>
        <v>7669.3616127971691</v>
      </c>
      <c r="AJ1613" s="93">
        <f t="shared" si="2759"/>
        <v>7378.6565723102049</v>
      </c>
      <c r="AK1613" s="93">
        <f t="shared" si="2759"/>
        <v>7085.5289898191822</v>
      </c>
      <c r="AL1613" s="93">
        <f t="shared" si="2759"/>
        <v>6789.9586774740683</v>
      </c>
      <c r="AM1613" s="93">
        <f t="shared" si="2759"/>
        <v>6491.9252791927447</v>
      </c>
      <c r="AN1613" s="93">
        <f t="shared" si="2759"/>
        <v>6191.4082692590764</v>
      </c>
      <c r="AO1613" s="93">
        <f t="shared" si="2759"/>
        <v>5888.3869509092947</v>
      </c>
      <c r="AP1613" s="93">
        <f t="shared" si="2759"/>
        <v>5582.8404549065981</v>
      </c>
      <c r="AQ1613" s="93">
        <f t="shared" si="2759"/>
        <v>5274.7477381038789</v>
      </c>
      <c r="AR1613" s="93">
        <f t="shared" si="2759"/>
        <v>4964.0875819944704</v>
      </c>
      <c r="AS1613" s="93">
        <f t="shared" si="2759"/>
        <v>4650.8385912508165</v>
      </c>
      <c r="AT1613" s="93">
        <f t="shared" si="2759"/>
        <v>4334.9791922509658</v>
      </c>
      <c r="AU1613" s="93">
        <f t="shared" si="2759"/>
        <v>4016.4876315927831</v>
      </c>
      <c r="AV1613" s="93">
        <f t="shared" si="2759"/>
        <v>3695.3419745957822</v>
      </c>
      <c r="AW1613" s="93">
        <f t="shared" si="2759"/>
        <v>3371.5201037904731</v>
      </c>
      <c r="AX1613" s="93">
        <f t="shared" si="2759"/>
        <v>3044.9997173951197</v>
      </c>
      <c r="AY1613" s="93">
        <f t="shared" ref="AY1613:CD1613" si="2760">SUM(AY1609:AY1612)</f>
        <v>2715.7583277798049</v>
      </c>
      <c r="AZ1613" s="93">
        <f t="shared" si="2760"/>
        <v>2383.7732599176957</v>
      </c>
      <c r="BA1613" s="93">
        <f t="shared" si="2760"/>
        <v>2049.0216498234022</v>
      </c>
      <c r="BB1613" s="93">
        <f t="shared" si="2760"/>
        <v>1711.480442978323</v>
      </c>
      <c r="BC1613" s="93">
        <f t="shared" si="2760"/>
        <v>1430.2829025982371</v>
      </c>
      <c r="BD1613" s="93">
        <f t="shared" si="2760"/>
        <v>1173.6313720431817</v>
      </c>
      <c r="BE1613" s="93">
        <f t="shared" si="2760"/>
        <v>941.730401395032</v>
      </c>
      <c r="BF1613" s="93">
        <f t="shared" si="2760"/>
        <v>734.4635734477406</v>
      </c>
      <c r="BG1613" s="93">
        <f t="shared" si="2760"/>
        <v>552.358844595753</v>
      </c>
      <c r="BH1613" s="93">
        <f t="shared" si="2760"/>
        <v>395.62589899819682</v>
      </c>
      <c r="BI1613" s="93">
        <f t="shared" si="2760"/>
        <v>264.47616818219228</v>
      </c>
      <c r="BJ1613" s="93">
        <f t="shared" si="2760"/>
        <v>159.12284560425226</v>
      </c>
      <c r="BK1613" s="93">
        <f t="shared" si="2760"/>
        <v>79.780901333027316</v>
      </c>
      <c r="BL1613" s="93">
        <f t="shared" si="2760"/>
        <v>26.667096854406736</v>
      </c>
      <c r="BM1613" s="93">
        <f t="shared" si="2760"/>
        <v>-4.4444448121794267E-12</v>
      </c>
      <c r="BN1613" s="93">
        <f t="shared" si="2760"/>
        <v>-4.4814818522809217E-12</v>
      </c>
      <c r="BO1613" s="93">
        <f t="shared" si="2760"/>
        <v>-4.5188275343832624E-12</v>
      </c>
      <c r="BP1613" s="93">
        <f t="shared" si="2760"/>
        <v>-4.5564844305031233E-12</v>
      </c>
      <c r="BQ1613" s="93">
        <f t="shared" si="2760"/>
        <v>-4.5944551340906497E-12</v>
      </c>
      <c r="BR1613" s="93">
        <f t="shared" si="2760"/>
        <v>-4.632742260208072E-12</v>
      </c>
      <c r="BS1613" s="93">
        <f t="shared" si="2760"/>
        <v>-4.6713484457098057E-12</v>
      </c>
      <c r="BT1613" s="93">
        <f t="shared" si="2760"/>
        <v>-4.710276349424054E-12</v>
      </c>
      <c r="BU1613" s="93">
        <f t="shared" si="2760"/>
        <v>-4.7495286523359208E-12</v>
      </c>
      <c r="BV1613" s="93">
        <f t="shared" si="2760"/>
        <v>-4.7891080577720534E-12</v>
      </c>
      <c r="BW1613" s="93">
        <f t="shared" si="2760"/>
        <v>-4.8290172915868203E-12</v>
      </c>
      <c r="BX1613" s="93">
        <f t="shared" si="2760"/>
        <v>-4.869259102350044E-12</v>
      </c>
      <c r="BY1613" s="93">
        <f t="shared" si="2760"/>
        <v>-4.9098362615362945E-12</v>
      </c>
      <c r="BZ1613" s="93">
        <f t="shared" si="2760"/>
        <v>-4.9507515637157634E-12</v>
      </c>
      <c r="CA1613" s="93">
        <f t="shared" si="2760"/>
        <v>-4.9920078267467278E-12</v>
      </c>
      <c r="CB1613" s="93">
        <f t="shared" si="2760"/>
        <v>-5.0336078919696171E-12</v>
      </c>
      <c r="CC1613" s="93">
        <f t="shared" si="2760"/>
        <v>-5.0755546244026976E-12</v>
      </c>
      <c r="CD1613" s="93">
        <f t="shared" si="2760"/>
        <v>-5.117850912939387E-12</v>
      </c>
      <c r="CE1613" s="93">
        <f t="shared" ref="CE1613:CL1613" si="2761">SUM(CE1609:CE1612)</f>
        <v>-5.1604996705472156E-12</v>
      </c>
      <c r="CF1613" s="93">
        <f t="shared" si="2761"/>
        <v>-5.203503834468442E-12</v>
      </c>
      <c r="CG1613" s="93">
        <f t="shared" si="2761"/>
        <v>-5.2468663664223456E-12</v>
      </c>
      <c r="CH1613" s="93">
        <f t="shared" si="2761"/>
        <v>-5.2905902528091984E-12</v>
      </c>
      <c r="CI1613" s="93">
        <f t="shared" si="2761"/>
        <v>-5.334678504915942E-12</v>
      </c>
      <c r="CJ1613" s="93">
        <f t="shared" si="2761"/>
        <v>-5.3791341591235747E-12</v>
      </c>
      <c r="CK1613" s="93">
        <f t="shared" si="2761"/>
        <v>-5.4239602771162713E-12</v>
      </c>
      <c r="CL1613" s="93">
        <f t="shared" si="2761"/>
        <v>-5.4691599460922401E-12</v>
      </c>
      <c r="CN1613" s="74"/>
      <c r="CO1613" s="93">
        <f t="shared" ref="CO1613:DL1613" si="2762">SUM(CO1609:CO1612)</f>
        <v>0</v>
      </c>
      <c r="CP1613" s="93">
        <f t="shared" si="2762"/>
        <v>0</v>
      </c>
      <c r="CQ1613" s="93">
        <f t="shared" si="2762"/>
        <v>0</v>
      </c>
      <c r="CR1613" s="93">
        <f t="shared" si="2762"/>
        <v>0</v>
      </c>
      <c r="CS1613" s="93">
        <f t="shared" si="2762"/>
        <v>0</v>
      </c>
      <c r="CT1613" s="93">
        <f t="shared" si="2762"/>
        <v>0</v>
      </c>
      <c r="CU1613" s="93">
        <f t="shared" si="2762"/>
        <v>0</v>
      </c>
      <c r="CV1613" s="93">
        <f t="shared" si="2762"/>
        <v>0</v>
      </c>
      <c r="CW1613" s="93">
        <f t="shared" si="2762"/>
        <v>0</v>
      </c>
      <c r="CX1613" s="93">
        <f t="shared" si="2762"/>
        <v>0</v>
      </c>
      <c r="CY1613" s="93">
        <f t="shared" si="2762"/>
        <v>0</v>
      </c>
      <c r="CZ1613" s="93">
        <f t="shared" si="2762"/>
        <v>0</v>
      </c>
      <c r="DA1613" s="93">
        <f t="shared" si="2762"/>
        <v>0</v>
      </c>
      <c r="DB1613" s="93">
        <f t="shared" si="2762"/>
        <v>0</v>
      </c>
      <c r="DC1613" s="93">
        <f t="shared" si="2762"/>
        <v>0</v>
      </c>
      <c r="DD1613" s="93">
        <f t="shared" si="2762"/>
        <v>0</v>
      </c>
      <c r="DE1613" s="93">
        <f t="shared" si="2762"/>
        <v>0</v>
      </c>
      <c r="DF1613" s="93">
        <f t="shared" si="2762"/>
        <v>0</v>
      </c>
      <c r="DG1613" s="93">
        <f t="shared" si="2762"/>
        <v>0</v>
      </c>
      <c r="DH1613" s="93">
        <f t="shared" si="2762"/>
        <v>0</v>
      </c>
      <c r="DI1613" s="93">
        <f t="shared" si="2762"/>
        <v>0</v>
      </c>
      <c r="DJ1613" s="93">
        <f t="shared" si="2762"/>
        <v>0</v>
      </c>
      <c r="DK1613" s="93">
        <f t="shared" si="2762"/>
        <v>0</v>
      </c>
      <c r="DL1613" s="93">
        <f t="shared" si="2762"/>
        <v>0</v>
      </c>
    </row>
    <row r="1614" spans="1:116" x14ac:dyDescent="0.4">
      <c r="A1614" s="98"/>
      <c r="B1614" s="59"/>
      <c r="C1614" s="59"/>
      <c r="D1614" t="s">
        <v>426</v>
      </c>
      <c r="E1614" t="str">
        <f t="shared" si="2745"/>
        <v>1614 DAMORT-F</v>
      </c>
      <c r="G1614" s="125"/>
      <c r="R1614"/>
      <c r="S1614" s="62"/>
      <c r="T1614" s="62"/>
      <c r="U1614" s="62"/>
      <c r="V1614" s="62"/>
      <c r="W1614" s="62"/>
      <c r="X1614" s="62"/>
      <c r="Y1614" s="62"/>
      <c r="Z1614" s="62"/>
      <c r="AA1614" s="62"/>
      <c r="AB1614" s="62"/>
      <c r="AC1614" s="62"/>
      <c r="AD1614" s="62"/>
      <c r="AE1614" s="62"/>
      <c r="AF1614" s="62"/>
      <c r="AG1614" s="62"/>
      <c r="AH1614" s="62"/>
      <c r="AI1614" s="62"/>
      <c r="AJ1614" s="62"/>
      <c r="AK1614" s="62"/>
      <c r="AL1614" s="62"/>
      <c r="AM1614" s="62"/>
      <c r="AN1614" s="62"/>
      <c r="AO1614" s="62"/>
      <c r="AP1614" s="62"/>
      <c r="AQ1614" s="62"/>
      <c r="AR1614" s="62"/>
      <c r="AS1614" s="62"/>
      <c r="AT1614" s="62"/>
      <c r="AU1614" s="62"/>
      <c r="AV1614" s="62"/>
      <c r="AW1614" s="62"/>
      <c r="AX1614" s="62"/>
      <c r="AY1614" s="62"/>
      <c r="AZ1614" s="62"/>
      <c r="BA1614" s="62"/>
      <c r="BB1614" s="62"/>
      <c r="BC1614" s="62"/>
      <c r="BD1614" s="62"/>
      <c r="BE1614" s="62"/>
      <c r="BF1614" s="62"/>
      <c r="BG1614" s="62"/>
      <c r="BH1614" s="62"/>
      <c r="BI1614" s="62"/>
      <c r="BJ1614" s="62"/>
      <c r="BK1614" s="62"/>
      <c r="BL1614" s="62"/>
      <c r="BM1614" s="62"/>
      <c r="BN1614" s="62"/>
      <c r="BO1614" s="62"/>
      <c r="BP1614" s="62"/>
      <c r="BQ1614" s="62"/>
      <c r="BR1614" s="62"/>
      <c r="BS1614" s="62"/>
      <c r="BT1614" s="62"/>
      <c r="BU1614" s="62"/>
      <c r="BV1614" s="62"/>
      <c r="BW1614" s="62"/>
      <c r="BX1614" s="62"/>
      <c r="BY1614" s="62"/>
      <c r="BZ1614" s="62"/>
      <c r="CA1614" s="62"/>
      <c r="CB1614" s="62"/>
      <c r="CC1614" s="62"/>
      <c r="CD1614" s="62"/>
      <c r="CE1614" s="62"/>
      <c r="CF1614" s="62"/>
      <c r="CG1614" s="62"/>
      <c r="CH1614" s="62"/>
      <c r="CI1614" s="62"/>
      <c r="CJ1614" s="62"/>
      <c r="CK1614" s="62"/>
      <c r="CL1614" s="62"/>
      <c r="CO1614" s="62"/>
      <c r="CP1614" s="62"/>
      <c r="CQ1614" s="62"/>
      <c r="CR1614" s="62"/>
      <c r="CS1614" s="62"/>
      <c r="CT1614" s="62"/>
      <c r="CU1614" s="62"/>
      <c r="CV1614" s="62"/>
      <c r="CW1614" s="62"/>
      <c r="CX1614" s="62"/>
      <c r="CY1614" s="62"/>
      <c r="CZ1614" s="62"/>
      <c r="DA1614" s="62"/>
      <c r="DB1614" s="62"/>
      <c r="DC1614" s="62"/>
      <c r="DD1614" s="62"/>
      <c r="DE1614" s="62"/>
      <c r="DF1614" s="62"/>
      <c r="DG1614" s="62"/>
      <c r="DH1614" s="62"/>
      <c r="DI1614" s="62"/>
      <c r="DJ1614" s="62"/>
      <c r="DK1614" s="62"/>
      <c r="DL1614" s="62"/>
    </row>
    <row r="1615" spans="1:116" x14ac:dyDescent="0.4">
      <c r="A1615" s="98"/>
      <c r="B1615" s="57"/>
      <c r="C1615" t="s">
        <v>228</v>
      </c>
      <c r="D1615" t="s">
        <v>426</v>
      </c>
      <c r="E1615" t="str">
        <f t="shared" si="2745"/>
        <v>1615 DAMORT-F</v>
      </c>
      <c r="F1615" s="27"/>
      <c r="G1615" s="126" t="str">
        <f>"Interest expense - "&amp;SUBSTITUTE(G1602,":","")</f>
        <v>Interest expense - Simple amortizing debt</v>
      </c>
      <c r="J1615" s="93">
        <f>SUMIF($5:$5,I$2,1613:1613)</f>
        <v>0</v>
      </c>
      <c r="K1615" s="28">
        <f t="shared" ref="K1615:P1615" si="2763">SUMIF($3:$3,K$2,1615:1615)</f>
        <v>-578.91302497652555</v>
      </c>
      <c r="L1615" s="28">
        <f t="shared" si="2763"/>
        <v>-750.99344413140238</v>
      </c>
      <c r="M1615" s="28">
        <f t="shared" si="2763"/>
        <v>-384.03663519501487</v>
      </c>
      <c r="N1615" s="28">
        <f t="shared" si="2763"/>
        <v>-62.246837066919504</v>
      </c>
      <c r="O1615" s="28">
        <f t="shared" si="2763"/>
        <v>4.692697114348419E-13</v>
      </c>
      <c r="P1615" s="28">
        <f t="shared" si="2763"/>
        <v>5.1840838237647649E-13</v>
      </c>
      <c r="R1615" s="27"/>
      <c r="S1615" s="93">
        <f t="shared" ref="S1615:AX1615" si="2764">-SUM(S1609:S1611)*$H1605/12</f>
        <v>-15.27777777777778</v>
      </c>
      <c r="T1615" s="93">
        <f t="shared" si="2764"/>
        <v>-21.856566121575636</v>
      </c>
      <c r="U1615" s="93">
        <f t="shared" si="2764"/>
        <v>-28.266100012725712</v>
      </c>
      <c r="V1615" s="93">
        <f t="shared" si="2764"/>
        <v>-34.421635664122604</v>
      </c>
      <c r="W1615" s="93">
        <f t="shared" si="2764"/>
        <v>-40.4904120227012</v>
      </c>
      <c r="X1615" s="93">
        <f t="shared" si="2764"/>
        <v>-46.385683828755191</v>
      </c>
      <c r="Y1615" s="93">
        <f t="shared" si="2764"/>
        <v>-52.106005211013546</v>
      </c>
      <c r="Z1615" s="93">
        <f t="shared" si="2764"/>
        <v>-57.649918249277952</v>
      </c>
      <c r="AA1615" s="93">
        <f t="shared" si="2764"/>
        <v>-63.015952874015134</v>
      </c>
      <c r="AB1615" s="93">
        <f t="shared" si="2764"/>
        <v>-68.20262676511237</v>
      </c>
      <c r="AC1615" s="93">
        <f t="shared" si="2764"/>
        <v>-73.208445249789335</v>
      </c>
      <c r="AD1615" s="93">
        <f t="shared" si="2764"/>
        <v>-78.03190119965916</v>
      </c>
      <c r="AE1615" s="93">
        <f t="shared" si="2764"/>
        <v>-75.727030482487365</v>
      </c>
      <c r="AF1615" s="93">
        <f t="shared" si="2764"/>
        <v>-73.402952509339144</v>
      </c>
      <c r="AG1615" s="93">
        <f t="shared" si="2764"/>
        <v>-71.059507219748028</v>
      </c>
      <c r="AH1615" s="93">
        <f t="shared" si="2764"/>
        <v>-68.696533219410313</v>
      </c>
      <c r="AI1615" s="93">
        <f t="shared" si="2764"/>
        <v>-66.313867769069773</v>
      </c>
      <c r="AJ1615" s="93">
        <f t="shared" si="2764"/>
        <v>-63.911346773309752</v>
      </c>
      <c r="AK1615" s="93">
        <f t="shared" si="2764"/>
        <v>-61.488804769251715</v>
      </c>
      <c r="AL1615" s="93">
        <f t="shared" si="2764"/>
        <v>-59.046074915159856</v>
      </c>
      <c r="AM1615" s="93">
        <f t="shared" si="2764"/>
        <v>-56.582988978950574</v>
      </c>
      <c r="AN1615" s="93">
        <f t="shared" si="2764"/>
        <v>-54.099377326606209</v>
      </c>
      <c r="AO1615" s="93">
        <f t="shared" si="2764"/>
        <v>-51.595068910492309</v>
      </c>
      <c r="AP1615" s="93">
        <f t="shared" si="2764"/>
        <v>-49.06989125757746</v>
      </c>
      <c r="AQ1615" s="93">
        <f t="shared" si="2764"/>
        <v>-46.523670457554992</v>
      </c>
      <c r="AR1615" s="93">
        <f t="shared" si="2764"/>
        <v>-43.956231150865655</v>
      </c>
      <c r="AS1615" s="93">
        <f t="shared" si="2764"/>
        <v>-41.367396516620587</v>
      </c>
      <c r="AT1615" s="93">
        <f t="shared" si="2764"/>
        <v>-38.756988260423476</v>
      </c>
      <c r="AU1615" s="93">
        <f t="shared" si="2764"/>
        <v>-36.124826602091382</v>
      </c>
      <c r="AV1615" s="93">
        <f t="shared" si="2764"/>
        <v>-33.470730263273197</v>
      </c>
      <c r="AW1615" s="93">
        <f t="shared" si="2764"/>
        <v>-30.794516454964853</v>
      </c>
      <c r="AX1615" s="93">
        <f t="shared" si="2764"/>
        <v>-28.096000864920612</v>
      </c>
      <c r="AY1615" s="93">
        <f t="shared" ref="AY1615:CD1615" si="2765">-SUM(AY1609:AY1611)*$H1605/12</f>
        <v>-25.374997644959333</v>
      </c>
      <c r="AZ1615" s="93">
        <f t="shared" si="2765"/>
        <v>-22.631319398165044</v>
      </c>
      <c r="BA1615" s="93">
        <f t="shared" si="2765"/>
        <v>-19.864777165980797</v>
      </c>
      <c r="BB1615" s="93">
        <f t="shared" si="2765"/>
        <v>-17.075180415195018</v>
      </c>
      <c r="BC1615" s="93">
        <f t="shared" si="2765"/>
        <v>-14.262337024819359</v>
      </c>
      <c r="BD1615" s="93">
        <f t="shared" si="2765"/>
        <v>-11.919024188318643</v>
      </c>
      <c r="BE1615" s="93">
        <f t="shared" si="2765"/>
        <v>-9.7802614336931821</v>
      </c>
      <c r="BF1615" s="93">
        <f t="shared" si="2765"/>
        <v>-7.8477533449586003</v>
      </c>
      <c r="BG1615" s="93">
        <f t="shared" si="2765"/>
        <v>-6.1205297787311714</v>
      </c>
      <c r="BH1615" s="93">
        <f t="shared" si="2765"/>
        <v>-4.6029903716312752</v>
      </c>
      <c r="BI1615" s="93">
        <f t="shared" si="2765"/>
        <v>-3.2968824916516404</v>
      </c>
      <c r="BJ1615" s="93">
        <f t="shared" si="2765"/>
        <v>-2.2039680681849361</v>
      </c>
      <c r="BK1615" s="93">
        <f t="shared" si="2765"/>
        <v>-1.3260237133687689</v>
      </c>
      <c r="BL1615" s="93">
        <f t="shared" si="2765"/>
        <v>-0.6648408444418944</v>
      </c>
      <c r="BM1615" s="93">
        <f t="shared" si="2765"/>
        <v>-0.22222580712005616</v>
      </c>
      <c r="BN1615" s="93">
        <f t="shared" si="2765"/>
        <v>3.7037040101495225E-14</v>
      </c>
      <c r="BO1615" s="93">
        <f t="shared" si="2765"/>
        <v>3.7345682102341015E-14</v>
      </c>
      <c r="BP1615" s="93">
        <f t="shared" si="2765"/>
        <v>3.7656896119860521E-14</v>
      </c>
      <c r="BQ1615" s="93">
        <f t="shared" si="2765"/>
        <v>3.7970703587526027E-14</v>
      </c>
      <c r="BR1615" s="93">
        <f t="shared" si="2765"/>
        <v>3.8287126117422085E-14</v>
      </c>
      <c r="BS1615" s="93">
        <f t="shared" si="2765"/>
        <v>3.8606185501733936E-14</v>
      </c>
      <c r="BT1615" s="93">
        <f t="shared" si="2765"/>
        <v>3.8927903714248387E-14</v>
      </c>
      <c r="BU1615" s="93">
        <f t="shared" si="2765"/>
        <v>3.925230291186712E-14</v>
      </c>
      <c r="BV1615" s="93">
        <f t="shared" si="2765"/>
        <v>3.9579405436132669E-14</v>
      </c>
      <c r="BW1615" s="93">
        <f t="shared" si="2765"/>
        <v>3.9909233814767113E-14</v>
      </c>
      <c r="BX1615" s="93">
        <f t="shared" si="2765"/>
        <v>4.0241810763223503E-14</v>
      </c>
      <c r="BY1615" s="93">
        <f t="shared" si="2765"/>
        <v>4.0577159186250365E-14</v>
      </c>
      <c r="BZ1615" s="93">
        <f t="shared" si="2765"/>
        <v>4.0915302179469123E-14</v>
      </c>
      <c r="CA1615" s="93">
        <f t="shared" si="2765"/>
        <v>4.1256263030964693E-14</v>
      </c>
      <c r="CB1615" s="93">
        <f t="shared" si="2765"/>
        <v>4.16000652228894E-14</v>
      </c>
      <c r="CC1615" s="93">
        <f t="shared" si="2765"/>
        <v>4.1946732433080146E-14</v>
      </c>
      <c r="CD1615" s="93">
        <f t="shared" si="2765"/>
        <v>4.2296288536689147E-14</v>
      </c>
      <c r="CE1615" s="93">
        <f t="shared" ref="CE1615:CL1615" si="2766">-SUM(CE1609:CE1611)*$H1605/12</f>
        <v>4.2648757607828223E-14</v>
      </c>
      <c r="CF1615" s="93">
        <f t="shared" si="2766"/>
        <v>4.30041639212268E-14</v>
      </c>
      <c r="CG1615" s="93">
        <f t="shared" si="2766"/>
        <v>4.3362531953903686E-14</v>
      </c>
      <c r="CH1615" s="93">
        <f t="shared" si="2766"/>
        <v>4.3723886386852879E-14</v>
      </c>
      <c r="CI1615" s="93">
        <f t="shared" si="2766"/>
        <v>4.4088252106743316E-14</v>
      </c>
      <c r="CJ1615" s="93">
        <f t="shared" si="2766"/>
        <v>4.4455654207632848E-14</v>
      </c>
      <c r="CK1615" s="93">
        <f t="shared" si="2766"/>
        <v>4.4826117992696456E-14</v>
      </c>
      <c r="CL1615" s="93">
        <f t="shared" si="2766"/>
        <v>4.5199668975968926E-14</v>
      </c>
      <c r="CN1615" s="93">
        <f>SUMIF($5:$5,CN$2,1613:1613)</f>
        <v>0</v>
      </c>
      <c r="CO1615" s="93">
        <f t="shared" ref="CO1615:CX1615" si="2767">-SUM(CO1609:CO1611)*$H1605/CO$5</f>
        <v>0</v>
      </c>
      <c r="CP1615" s="93">
        <f t="shared" si="2767"/>
        <v>0</v>
      </c>
      <c r="CQ1615" s="93">
        <f t="shared" si="2767"/>
        <v>0</v>
      </c>
      <c r="CR1615" s="93">
        <f t="shared" si="2767"/>
        <v>0</v>
      </c>
      <c r="CS1615" s="93">
        <f t="shared" si="2767"/>
        <v>0</v>
      </c>
      <c r="CT1615" s="93">
        <f t="shared" si="2767"/>
        <v>0</v>
      </c>
      <c r="CU1615" s="93">
        <f t="shared" si="2767"/>
        <v>0</v>
      </c>
      <c r="CV1615" s="93">
        <f t="shared" si="2767"/>
        <v>0</v>
      </c>
      <c r="CW1615" s="93">
        <f t="shared" si="2767"/>
        <v>0</v>
      </c>
      <c r="CX1615" s="93">
        <f t="shared" si="2767"/>
        <v>0</v>
      </c>
      <c r="CY1615" s="93">
        <f>-SUM(CY1609:CY1611)*$H1605/CL$5</f>
        <v>0</v>
      </c>
      <c r="CZ1615" s="93">
        <f t="shared" ref="CZ1615:DL1615" si="2768">-SUM(CZ1609:CZ1611)*$H1605/CZ$5</f>
        <v>0</v>
      </c>
      <c r="DA1615" s="93">
        <f t="shared" si="2768"/>
        <v>0</v>
      </c>
      <c r="DB1615" s="93">
        <f t="shared" si="2768"/>
        <v>0</v>
      </c>
      <c r="DC1615" s="93">
        <f t="shared" si="2768"/>
        <v>0</v>
      </c>
      <c r="DD1615" s="93">
        <f t="shared" si="2768"/>
        <v>0</v>
      </c>
      <c r="DE1615" s="93">
        <f t="shared" si="2768"/>
        <v>0</v>
      </c>
      <c r="DF1615" s="93">
        <f t="shared" si="2768"/>
        <v>0</v>
      </c>
      <c r="DG1615" s="93">
        <f t="shared" si="2768"/>
        <v>0</v>
      </c>
      <c r="DH1615" s="93">
        <f t="shared" si="2768"/>
        <v>0</v>
      </c>
      <c r="DI1615" s="93">
        <f t="shared" si="2768"/>
        <v>0</v>
      </c>
      <c r="DJ1615" s="93">
        <f t="shared" si="2768"/>
        <v>0</v>
      </c>
      <c r="DK1615" s="93">
        <f t="shared" si="2768"/>
        <v>0</v>
      </c>
      <c r="DL1615" s="93">
        <f t="shared" si="2768"/>
        <v>0</v>
      </c>
    </row>
    <row r="1616" spans="1:116" x14ac:dyDescent="0.4">
      <c r="A1616" s="99"/>
      <c r="B1616" s="57" t="s">
        <v>244</v>
      </c>
      <c r="C1616" s="57"/>
      <c r="D1616" t="s">
        <v>426</v>
      </c>
      <c r="E1616" t="str">
        <f t="shared" si="2745"/>
        <v>1616 DAMORT-F</v>
      </c>
      <c r="G1616" s="125"/>
      <c r="R1616"/>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c r="BP1616" s="1"/>
      <c r="BQ1616" s="1"/>
      <c r="BR1616" s="1"/>
      <c r="BS1616" s="1"/>
      <c r="BT1616" s="1"/>
      <c r="BU1616" s="1"/>
      <c r="BV1616" s="1"/>
      <c r="BW1616" s="1"/>
      <c r="BX1616" s="1"/>
      <c r="BY1616" s="1"/>
      <c r="BZ1616" s="1"/>
      <c r="CA1616" s="1"/>
      <c r="CB1616" s="1"/>
      <c r="CC1616" s="1"/>
      <c r="CD1616" s="1"/>
      <c r="CE1616" s="1"/>
      <c r="CF1616" s="1"/>
      <c r="CG1616" s="1"/>
      <c r="CH1616" s="1"/>
      <c r="CI1616" s="1"/>
      <c r="CJ1616" s="1"/>
      <c r="CK1616" s="1"/>
      <c r="CL1616" s="1"/>
      <c r="CO1616" s="1"/>
      <c r="CP1616" s="1"/>
      <c r="CQ1616" s="1"/>
      <c r="CR1616" s="1"/>
      <c r="CS1616" s="1"/>
      <c r="CT1616" s="1"/>
      <c r="CU1616" s="1"/>
      <c r="CV1616" s="1"/>
      <c r="CW1616" s="1"/>
      <c r="CX1616" s="1"/>
      <c r="CY1616" s="1"/>
      <c r="CZ1616" s="1"/>
      <c r="DA1616" s="1"/>
      <c r="DB1616" s="1"/>
      <c r="DC1616" s="1"/>
      <c r="DD1616" s="1"/>
      <c r="DE1616" s="1"/>
      <c r="DF1616" s="1"/>
      <c r="DG1616" s="1"/>
      <c r="DH1616" s="1"/>
      <c r="DI1616" s="1"/>
      <c r="DJ1616" s="1"/>
      <c r="DK1616" s="1"/>
      <c r="DL1616" s="1"/>
    </row>
    <row r="1617" spans="1:116" x14ac:dyDescent="0.4">
      <c r="A1617" s="99"/>
      <c r="B1617" s="57"/>
      <c r="C1617" s="57"/>
      <c r="D1617" t="s">
        <v>426</v>
      </c>
      <c r="E1617" t="str">
        <f t="shared" si="2745"/>
        <v>1617 DAMORT-F</v>
      </c>
      <c r="G1617" s="95" t="s">
        <v>291</v>
      </c>
      <c r="R1617"/>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c r="BP1617" s="1"/>
      <c r="BQ1617" s="1"/>
      <c r="BR1617" s="1"/>
      <c r="BS1617" s="1"/>
      <c r="BT1617" s="1"/>
      <c r="BU1617" s="1"/>
      <c r="BV1617" s="1"/>
      <c r="BW1617" s="1"/>
      <c r="BX1617" s="1"/>
      <c r="BY1617" s="1"/>
      <c r="BZ1617" s="1"/>
      <c r="CA1617" s="1"/>
      <c r="CB1617" s="1"/>
      <c r="CC1617" s="1"/>
      <c r="CD1617" s="1"/>
      <c r="CE1617" s="1"/>
      <c r="CF1617" s="1"/>
      <c r="CG1617" s="1"/>
      <c r="CH1617" s="1"/>
      <c r="CI1617" s="1"/>
      <c r="CJ1617" s="1"/>
      <c r="CK1617" s="1"/>
      <c r="CL1617" s="1"/>
      <c r="CO1617" s="1"/>
      <c r="CP1617" s="1"/>
      <c r="CQ1617" s="1"/>
      <c r="CR1617" s="1"/>
      <c r="CS1617" s="1"/>
      <c r="CT1617" s="1"/>
      <c r="CU1617" s="1"/>
      <c r="CV1617" s="1"/>
      <c r="CW1617" s="1"/>
      <c r="CX1617" s="1"/>
      <c r="CY1617" s="1"/>
      <c r="CZ1617" s="1"/>
      <c r="DA1617" s="1"/>
      <c r="DB1617" s="1"/>
      <c r="DC1617" s="1"/>
      <c r="DD1617" s="1"/>
      <c r="DE1617" s="1"/>
      <c r="DF1617" s="1"/>
      <c r="DG1617" s="1"/>
      <c r="DH1617" s="1"/>
      <c r="DI1617" s="1"/>
      <c r="DJ1617" s="1"/>
      <c r="DK1617" s="1"/>
      <c r="DL1617" s="1"/>
    </row>
    <row r="1618" spans="1:116" x14ac:dyDescent="0.4">
      <c r="A1618" s="99"/>
      <c r="B1618" s="57"/>
      <c r="C1618" s="57"/>
      <c r="D1618" t="s">
        <v>426</v>
      </c>
      <c r="E1618" t="str">
        <f t="shared" si="2745"/>
        <v>1618 DAMORT-F</v>
      </c>
      <c r="G1618" s="158" t="s">
        <v>292</v>
      </c>
      <c r="J1618" s="81">
        <f>SUMIF($5:$5,I$2,1616:1616)</f>
        <v>0</v>
      </c>
      <c r="K1618" s="37">
        <f t="shared" ref="K1618:P1618" si="2769">SUMIF($3:$3,K$2,1618:1618)</f>
        <v>-354.61638726027405</v>
      </c>
      <c r="L1618" s="37">
        <f t="shared" si="2769"/>
        <v>0</v>
      </c>
      <c r="M1618" s="37">
        <f t="shared" si="2769"/>
        <v>0</v>
      </c>
      <c r="N1618" s="37">
        <f t="shared" si="2769"/>
        <v>0</v>
      </c>
      <c r="O1618" s="37">
        <f t="shared" si="2769"/>
        <v>0</v>
      </c>
      <c r="P1618" s="37">
        <f t="shared" si="2769"/>
        <v>0</v>
      </c>
      <c r="R1618" s="53"/>
      <c r="S1618" s="94">
        <f>+PMT($H1605/12,$H1604,S1610+S1611+S1609,0)</f>
        <v>-59.156509855368732</v>
      </c>
      <c r="T1618" s="94">
        <f t="shared" ref="T1618:AY1618" si="2770">+PMT($H1605/12,$H1604,T1610+T1611,0)</f>
        <v>-26.889322661531239</v>
      </c>
      <c r="U1618" s="94">
        <f t="shared" si="2770"/>
        <v>-26.889322661531239</v>
      </c>
      <c r="V1618" s="94">
        <f t="shared" si="2770"/>
        <v>-26.566650789592863</v>
      </c>
      <c r="W1618" s="94">
        <f t="shared" si="2770"/>
        <v>-26.889322661531239</v>
      </c>
      <c r="X1618" s="94">
        <f t="shared" si="2770"/>
        <v>-26.889322661531239</v>
      </c>
      <c r="Y1618" s="94">
        <f t="shared" si="2770"/>
        <v>-26.889322661531239</v>
      </c>
      <c r="Z1618" s="94">
        <f t="shared" si="2770"/>
        <v>-26.889322661531239</v>
      </c>
      <c r="AA1618" s="94">
        <f t="shared" si="2770"/>
        <v>-26.889322661531239</v>
      </c>
      <c r="AB1618" s="94">
        <f t="shared" si="2770"/>
        <v>-26.889322661531239</v>
      </c>
      <c r="AC1618" s="94">
        <f t="shared" si="2770"/>
        <v>-26.889322661531239</v>
      </c>
      <c r="AD1618" s="94">
        <f t="shared" si="2770"/>
        <v>-26.889322661531239</v>
      </c>
      <c r="AE1618" s="94">
        <f t="shared" si="2770"/>
        <v>0</v>
      </c>
      <c r="AF1618" s="94">
        <f t="shared" si="2770"/>
        <v>0</v>
      </c>
      <c r="AG1618" s="94">
        <f t="shared" si="2770"/>
        <v>0</v>
      </c>
      <c r="AH1618" s="94">
        <f t="shared" si="2770"/>
        <v>0</v>
      </c>
      <c r="AI1618" s="94">
        <f t="shared" si="2770"/>
        <v>0</v>
      </c>
      <c r="AJ1618" s="94">
        <f t="shared" si="2770"/>
        <v>0</v>
      </c>
      <c r="AK1618" s="94">
        <f t="shared" si="2770"/>
        <v>0</v>
      </c>
      <c r="AL1618" s="94">
        <f t="shared" si="2770"/>
        <v>0</v>
      </c>
      <c r="AM1618" s="94">
        <f t="shared" si="2770"/>
        <v>0</v>
      </c>
      <c r="AN1618" s="94">
        <f t="shared" si="2770"/>
        <v>0</v>
      </c>
      <c r="AO1618" s="94">
        <f t="shared" si="2770"/>
        <v>0</v>
      </c>
      <c r="AP1618" s="94">
        <f t="shared" si="2770"/>
        <v>0</v>
      </c>
      <c r="AQ1618" s="94">
        <f t="shared" si="2770"/>
        <v>0</v>
      </c>
      <c r="AR1618" s="94">
        <f t="shared" si="2770"/>
        <v>0</v>
      </c>
      <c r="AS1618" s="94">
        <f t="shared" si="2770"/>
        <v>0</v>
      </c>
      <c r="AT1618" s="94">
        <f t="shared" si="2770"/>
        <v>0</v>
      </c>
      <c r="AU1618" s="94">
        <f t="shared" si="2770"/>
        <v>0</v>
      </c>
      <c r="AV1618" s="94">
        <f t="shared" si="2770"/>
        <v>0</v>
      </c>
      <c r="AW1618" s="94">
        <f t="shared" si="2770"/>
        <v>0</v>
      </c>
      <c r="AX1618" s="94">
        <f t="shared" si="2770"/>
        <v>0</v>
      </c>
      <c r="AY1618" s="94">
        <f t="shared" si="2770"/>
        <v>0</v>
      </c>
      <c r="AZ1618" s="94">
        <f t="shared" ref="AZ1618:CE1618" si="2771">+PMT($H1605/12,$H1604,AZ1610+AZ1611,0)</f>
        <v>0</v>
      </c>
      <c r="BA1618" s="94">
        <f t="shared" si="2771"/>
        <v>0</v>
      </c>
      <c r="BB1618" s="94">
        <f t="shared" si="2771"/>
        <v>0</v>
      </c>
      <c r="BC1618" s="94">
        <f t="shared" si="2771"/>
        <v>0</v>
      </c>
      <c r="BD1618" s="94">
        <f t="shared" si="2771"/>
        <v>0</v>
      </c>
      <c r="BE1618" s="94">
        <f t="shared" si="2771"/>
        <v>0</v>
      </c>
      <c r="BF1618" s="94">
        <f t="shared" si="2771"/>
        <v>0</v>
      </c>
      <c r="BG1618" s="94">
        <f t="shared" si="2771"/>
        <v>0</v>
      </c>
      <c r="BH1618" s="94">
        <f t="shared" si="2771"/>
        <v>0</v>
      </c>
      <c r="BI1618" s="94">
        <f t="shared" si="2771"/>
        <v>0</v>
      </c>
      <c r="BJ1618" s="94">
        <f t="shared" si="2771"/>
        <v>0</v>
      </c>
      <c r="BK1618" s="94">
        <f t="shared" si="2771"/>
        <v>0</v>
      </c>
      <c r="BL1618" s="94">
        <f t="shared" si="2771"/>
        <v>0</v>
      </c>
      <c r="BM1618" s="94">
        <f t="shared" si="2771"/>
        <v>0</v>
      </c>
      <c r="BN1618" s="94">
        <f t="shared" si="2771"/>
        <v>0</v>
      </c>
      <c r="BO1618" s="94">
        <f t="shared" si="2771"/>
        <v>0</v>
      </c>
      <c r="BP1618" s="94">
        <f t="shared" si="2771"/>
        <v>0</v>
      </c>
      <c r="BQ1618" s="94">
        <f t="shared" si="2771"/>
        <v>0</v>
      </c>
      <c r="BR1618" s="94">
        <f t="shared" si="2771"/>
        <v>0</v>
      </c>
      <c r="BS1618" s="94">
        <f t="shared" si="2771"/>
        <v>0</v>
      </c>
      <c r="BT1618" s="94">
        <f t="shared" si="2771"/>
        <v>0</v>
      </c>
      <c r="BU1618" s="94">
        <f t="shared" si="2771"/>
        <v>0</v>
      </c>
      <c r="BV1618" s="94">
        <f t="shared" si="2771"/>
        <v>0</v>
      </c>
      <c r="BW1618" s="94">
        <f t="shared" si="2771"/>
        <v>0</v>
      </c>
      <c r="BX1618" s="94">
        <f t="shared" si="2771"/>
        <v>0</v>
      </c>
      <c r="BY1618" s="94">
        <f t="shared" si="2771"/>
        <v>0</v>
      </c>
      <c r="BZ1618" s="94">
        <f t="shared" si="2771"/>
        <v>0</v>
      </c>
      <c r="CA1618" s="94">
        <f t="shared" si="2771"/>
        <v>0</v>
      </c>
      <c r="CB1618" s="94">
        <f t="shared" si="2771"/>
        <v>0</v>
      </c>
      <c r="CC1618" s="94">
        <f t="shared" si="2771"/>
        <v>0</v>
      </c>
      <c r="CD1618" s="94">
        <f t="shared" si="2771"/>
        <v>0</v>
      </c>
      <c r="CE1618" s="94">
        <f t="shared" si="2771"/>
        <v>0</v>
      </c>
      <c r="CF1618" s="94">
        <f t="shared" ref="CF1618:CL1618" si="2772">+PMT($H1605/12,$H1604,CF1610+CF1611,0)</f>
        <v>0</v>
      </c>
      <c r="CG1618" s="94">
        <f t="shared" si="2772"/>
        <v>0</v>
      </c>
      <c r="CH1618" s="94">
        <f t="shared" si="2772"/>
        <v>0</v>
      </c>
      <c r="CI1618" s="94">
        <f t="shared" si="2772"/>
        <v>0</v>
      </c>
      <c r="CJ1618" s="94">
        <f t="shared" si="2772"/>
        <v>0</v>
      </c>
      <c r="CK1618" s="94">
        <f t="shared" si="2772"/>
        <v>0</v>
      </c>
      <c r="CL1618" s="94">
        <f t="shared" si="2772"/>
        <v>0</v>
      </c>
      <c r="CN1618" s="81">
        <f>SUMIF($5:$5,CN$2,1616:1616)</f>
        <v>0</v>
      </c>
      <c r="CO1618" s="94">
        <f t="shared" ref="CO1618:CX1618" si="2773">+PMT($H1605/CO$5,$H1604,CO1610+CO1611,0)</f>
        <v>0</v>
      </c>
      <c r="CP1618" s="94">
        <f t="shared" si="2773"/>
        <v>0</v>
      </c>
      <c r="CQ1618" s="94">
        <f t="shared" si="2773"/>
        <v>0</v>
      </c>
      <c r="CR1618" s="94">
        <f t="shared" si="2773"/>
        <v>0</v>
      </c>
      <c r="CS1618" s="94">
        <f t="shared" si="2773"/>
        <v>0</v>
      </c>
      <c r="CT1618" s="94">
        <f t="shared" si="2773"/>
        <v>0</v>
      </c>
      <c r="CU1618" s="94">
        <f t="shared" si="2773"/>
        <v>0</v>
      </c>
      <c r="CV1618" s="94">
        <f t="shared" si="2773"/>
        <v>0</v>
      </c>
      <c r="CW1618" s="94">
        <f t="shared" si="2773"/>
        <v>0</v>
      </c>
      <c r="CX1618" s="94">
        <f t="shared" si="2773"/>
        <v>0</v>
      </c>
      <c r="CY1618" s="94">
        <f>+PMT($H1605/CL$5,$H1604,CY1610+CY1611,0)</f>
        <v>0</v>
      </c>
      <c r="CZ1618" s="94">
        <f t="shared" ref="CZ1618:DL1618" si="2774">+PMT($H1605/CZ$5,$H1604,CZ1610+CZ1611,0)</f>
        <v>0</v>
      </c>
      <c r="DA1618" s="94">
        <f t="shared" si="2774"/>
        <v>0</v>
      </c>
      <c r="DB1618" s="94">
        <f t="shared" si="2774"/>
        <v>0</v>
      </c>
      <c r="DC1618" s="94">
        <f t="shared" si="2774"/>
        <v>0</v>
      </c>
      <c r="DD1618" s="94">
        <f t="shared" si="2774"/>
        <v>0</v>
      </c>
      <c r="DE1618" s="94">
        <f t="shared" si="2774"/>
        <v>0</v>
      </c>
      <c r="DF1618" s="94">
        <f t="shared" si="2774"/>
        <v>0</v>
      </c>
      <c r="DG1618" s="94">
        <f t="shared" si="2774"/>
        <v>0</v>
      </c>
      <c r="DH1618" s="94">
        <f t="shared" si="2774"/>
        <v>0</v>
      </c>
      <c r="DI1618" s="94">
        <f t="shared" si="2774"/>
        <v>0</v>
      </c>
      <c r="DJ1618" s="94">
        <f t="shared" si="2774"/>
        <v>0</v>
      </c>
      <c r="DK1618" s="94">
        <f t="shared" si="2774"/>
        <v>0</v>
      </c>
      <c r="DL1618" s="94">
        <f t="shared" si="2774"/>
        <v>0</v>
      </c>
    </row>
    <row r="1619" spans="1:116" x14ac:dyDescent="0.4">
      <c r="A1619" s="100"/>
      <c r="B1619" s="300"/>
      <c r="C1619" s="300"/>
      <c r="D1619" t="s">
        <v>426</v>
      </c>
      <c r="E1619" t="str">
        <f t="shared" si="2745"/>
        <v>1619 DAMORT-F</v>
      </c>
      <c r="F1619" s="27"/>
      <c r="G1619" s="126" t="s">
        <v>293</v>
      </c>
      <c r="H1619" s="27"/>
      <c r="J1619" s="77">
        <f>SUMIF($5:$5,I$2,1617:1617)</f>
        <v>0</v>
      </c>
      <c r="K1619" s="33">
        <f>SUMIF($4:$4,K$2,1617:1617)</f>
        <v>0</v>
      </c>
      <c r="L1619" s="33">
        <f t="shared" ref="L1619:P1619" si="2775">SUMIF($4:$4,L$2,1617:1617)</f>
        <v>0</v>
      </c>
      <c r="M1619" s="33">
        <f t="shared" si="2775"/>
        <v>0</v>
      </c>
      <c r="N1619" s="33">
        <f t="shared" si="2775"/>
        <v>0</v>
      </c>
      <c r="O1619" s="33">
        <f t="shared" si="2775"/>
        <v>0</v>
      </c>
      <c r="P1619" s="33">
        <f t="shared" si="2775"/>
        <v>0</v>
      </c>
      <c r="R1619" s="28"/>
      <c r="S1619" s="93" cm="1">
        <f t="array" ref="S1619">SUM(INDEX(1616:1616,1,MAX(COLUMN($R:$R),COLUMN()-($H1604-1))):S1618)</f>
        <v>-59.156509855368732</v>
      </c>
      <c r="T1619" s="93" cm="1">
        <f t="array" ref="T1619">SUM(INDEX(1616:1616,1,MAX(COLUMN($R:$R),COLUMN()-($H1604-1))):T1618)</f>
        <v>-86.045832516899964</v>
      </c>
      <c r="U1619" s="93" cm="1">
        <f t="array" ref="U1619">SUM(INDEX(1616:1616,1,MAX(COLUMN($R:$R),COLUMN()-($H1604-1))):U1618)</f>
        <v>-112.9351551784312</v>
      </c>
      <c r="V1619" s="93" cm="1">
        <f t="array" ref="V1619">SUM(INDEX(1616:1616,1,MAX(COLUMN($R:$R),COLUMN()-($H1604-1))):V1618)</f>
        <v>-139.50180596802406</v>
      </c>
      <c r="W1619" s="93" cm="1">
        <f t="array" ref="W1619">SUM(INDEX(1616:1616,1,MAX(COLUMN($R:$R),COLUMN()-($H1604-1))):W1618)</f>
        <v>-166.39112862955528</v>
      </c>
      <c r="X1619" s="93" cm="1">
        <f t="array" ref="X1619">SUM(INDEX(1616:1616,1,MAX(COLUMN($R:$R),COLUMN()-($H1604-1))):X1618)</f>
        <v>-193.28045129108654</v>
      </c>
      <c r="Y1619" s="93" cm="1">
        <f t="array" ref="Y1619">SUM(INDEX(1616:1616,1,MAX(COLUMN($R:$R),COLUMN()-($H1604-1))):Y1618)</f>
        <v>-220.16977395261779</v>
      </c>
      <c r="Z1619" s="93" cm="1">
        <f t="array" ref="Z1619">SUM(INDEX(1616:1616,1,MAX(COLUMN($R:$R),COLUMN()-($H1604-1))):Z1618)</f>
        <v>-247.05909661414904</v>
      </c>
      <c r="AA1619" s="93" cm="1">
        <f t="array" ref="AA1619">SUM(INDEX(1616:1616,1,MAX(COLUMN($R:$R),COLUMN()-($H1604-1))):AA1618)</f>
        <v>-273.94841927568029</v>
      </c>
      <c r="AB1619" s="93" cm="1">
        <f t="array" ref="AB1619">SUM(INDEX(1616:1616,1,MAX(COLUMN($R:$R),COLUMN()-($H1604-1))):AB1618)</f>
        <v>-300.83774193721155</v>
      </c>
      <c r="AC1619" s="93" cm="1">
        <f t="array" ref="AC1619">SUM(INDEX(1616:1616,1,MAX(COLUMN($R:$R),COLUMN()-($H1604-1))):AC1618)</f>
        <v>-327.7270645987428</v>
      </c>
      <c r="AD1619" s="93" cm="1">
        <f t="array" ref="AD1619">SUM(INDEX(1616:1616,1,MAX(COLUMN($R:$R),COLUMN()-($H1604-1))):AD1618)</f>
        <v>-354.61638726027405</v>
      </c>
      <c r="AE1619" s="93" cm="1">
        <f t="array" ref="AE1619">SUM(INDEX(1616:1616,1,MAX(COLUMN($R:$R),COLUMN()-($H1604-1))):AE1618)</f>
        <v>-354.61638726027405</v>
      </c>
      <c r="AF1619" s="93" cm="1">
        <f t="array" ref="AF1619">SUM(INDEX(1616:1616,1,MAX(COLUMN($R:$R),COLUMN()-($H1604-1))):AF1618)</f>
        <v>-354.61638726027405</v>
      </c>
      <c r="AG1619" s="93" cm="1">
        <f t="array" ref="AG1619">SUM(INDEX(1616:1616,1,MAX(COLUMN($R:$R),COLUMN()-($H1604-1))):AG1618)</f>
        <v>-354.61638726027405</v>
      </c>
      <c r="AH1619" s="93" cm="1">
        <f t="array" ref="AH1619">SUM(INDEX(1616:1616,1,MAX(COLUMN($R:$R),COLUMN()-($H1604-1))):AH1618)</f>
        <v>-354.61638726027405</v>
      </c>
      <c r="AI1619" s="93" cm="1">
        <f t="array" ref="AI1619">SUM(INDEX(1616:1616,1,MAX(COLUMN($R:$R),COLUMN()-($H1604-1))):AI1618)</f>
        <v>-354.61638726027405</v>
      </c>
      <c r="AJ1619" s="93" cm="1">
        <f t="array" ref="AJ1619">SUM(INDEX(1616:1616,1,MAX(COLUMN($R:$R),COLUMN()-($H1604-1))):AJ1618)</f>
        <v>-354.61638726027405</v>
      </c>
      <c r="AK1619" s="93" cm="1">
        <f t="array" ref="AK1619">SUM(INDEX(1616:1616,1,MAX(COLUMN($R:$R),COLUMN()-($H1604-1))):AK1618)</f>
        <v>-354.61638726027405</v>
      </c>
      <c r="AL1619" s="93" cm="1">
        <f t="array" ref="AL1619">SUM(INDEX(1616:1616,1,MAX(COLUMN($R:$R),COLUMN()-($H1604-1))):AL1618)</f>
        <v>-354.61638726027405</v>
      </c>
      <c r="AM1619" s="93" cm="1">
        <f t="array" ref="AM1619">SUM(INDEX(1616:1616,1,MAX(COLUMN($R:$R),COLUMN()-($H1604-1))):AM1618)</f>
        <v>-354.61638726027405</v>
      </c>
      <c r="AN1619" s="93" cm="1">
        <f t="array" ref="AN1619">SUM(INDEX(1616:1616,1,MAX(COLUMN($R:$R),COLUMN()-($H1604-1))):AN1618)</f>
        <v>-354.61638726027405</v>
      </c>
      <c r="AO1619" s="93" cm="1">
        <f t="array" ref="AO1619">SUM(INDEX(1616:1616,1,MAX(COLUMN($R:$R),COLUMN()-($H1604-1))):AO1618)</f>
        <v>-354.61638726027405</v>
      </c>
      <c r="AP1619" s="93" cm="1">
        <f t="array" ref="AP1619">SUM(INDEX(1616:1616,1,MAX(COLUMN($R:$R),COLUMN()-($H1604-1))):AP1618)</f>
        <v>-354.61638726027405</v>
      </c>
      <c r="AQ1619" s="93" cm="1">
        <f t="array" ref="AQ1619">SUM(INDEX(1616:1616,1,MAX(COLUMN($R:$R),COLUMN()-($H1604-1))):AQ1618)</f>
        <v>-354.61638726027405</v>
      </c>
      <c r="AR1619" s="93" cm="1">
        <f t="array" ref="AR1619">SUM(INDEX(1616:1616,1,MAX(COLUMN($R:$R),COLUMN()-($H1604-1))):AR1618)</f>
        <v>-354.61638726027405</v>
      </c>
      <c r="AS1619" s="93" cm="1">
        <f t="array" ref="AS1619">SUM(INDEX(1616:1616,1,MAX(COLUMN($R:$R),COLUMN()-($H1604-1))):AS1618)</f>
        <v>-354.61638726027405</v>
      </c>
      <c r="AT1619" s="93" cm="1">
        <f t="array" ref="AT1619">SUM(INDEX(1616:1616,1,MAX(COLUMN($R:$R),COLUMN()-($H1604-1))):AT1618)</f>
        <v>-354.61638726027405</v>
      </c>
      <c r="AU1619" s="93" cm="1">
        <f t="array" ref="AU1619">SUM(INDEX(1616:1616,1,MAX(COLUMN($R:$R),COLUMN()-($H1604-1))):AU1618)</f>
        <v>-354.61638726027405</v>
      </c>
      <c r="AV1619" s="93" cm="1">
        <f t="array" ref="AV1619">SUM(INDEX(1616:1616,1,MAX(COLUMN($R:$R),COLUMN()-($H1604-1))):AV1618)</f>
        <v>-354.61638726027405</v>
      </c>
      <c r="AW1619" s="93" cm="1">
        <f t="array" ref="AW1619">SUM(INDEX(1616:1616,1,MAX(COLUMN($R:$R),COLUMN()-($H1604-1))):AW1618)</f>
        <v>-354.61638726027405</v>
      </c>
      <c r="AX1619" s="93" cm="1">
        <f t="array" ref="AX1619">SUM(INDEX(1616:1616,1,MAX(COLUMN($R:$R),COLUMN()-($H1604-1))):AX1618)</f>
        <v>-354.61638726027405</v>
      </c>
      <c r="AY1619" s="93" cm="1">
        <f t="array" ref="AY1619">SUM(INDEX(1616:1616,1,MAX(COLUMN($R:$R),COLUMN()-($H1604-1))):AY1618)</f>
        <v>-354.61638726027405</v>
      </c>
      <c r="AZ1619" s="93" cm="1">
        <f t="array" ref="AZ1619">SUM(INDEX(1616:1616,1,MAX(COLUMN($R:$R),COLUMN()-($H1604-1))):AZ1618)</f>
        <v>-354.61638726027405</v>
      </c>
      <c r="BA1619" s="93" cm="1">
        <f t="array" ref="BA1619">SUM(INDEX(1616:1616,1,MAX(COLUMN($R:$R),COLUMN()-($H1604-1))):BA1618)</f>
        <v>-354.61638726027405</v>
      </c>
      <c r="BB1619" s="93" cm="1">
        <f t="array" ref="BB1619">SUM(INDEX(1616:1616,1,MAX(COLUMN($R:$R),COLUMN()-($H1604-1))):BB1618)</f>
        <v>-354.61638726027405</v>
      </c>
      <c r="BC1619" s="93" cm="1">
        <f t="array" ref="BC1619">SUM(INDEX(1616:1616,1,MAX(COLUMN($R:$R),COLUMN()-($H1604-1))):BC1618)</f>
        <v>-295.45987740490534</v>
      </c>
      <c r="BD1619" s="93" cm="1">
        <f t="array" ref="BD1619">SUM(INDEX(1616:1616,1,MAX(COLUMN($R:$R),COLUMN()-($H1604-1))):BD1618)</f>
        <v>-268.57055474337409</v>
      </c>
      <c r="BE1619" s="93" cm="1">
        <f t="array" ref="BE1619">SUM(INDEX(1616:1616,1,MAX(COLUMN($R:$R),COLUMN()-($H1604-1))):BE1618)</f>
        <v>-241.68123208184284</v>
      </c>
      <c r="BF1619" s="93" cm="1">
        <f t="array" ref="BF1619">SUM(INDEX(1616:1616,1,MAX(COLUMN($R:$R),COLUMN()-($H1604-1))):BF1618)</f>
        <v>-215.11458129224997</v>
      </c>
      <c r="BG1619" s="93" cm="1">
        <f t="array" ref="BG1619">SUM(INDEX(1616:1616,1,MAX(COLUMN($R:$R),COLUMN()-($H1604-1))):BG1618)</f>
        <v>-188.22525863071871</v>
      </c>
      <c r="BH1619" s="93" cm="1">
        <f t="array" ref="BH1619">SUM(INDEX(1616:1616,1,MAX(COLUMN($R:$R),COLUMN()-($H1604-1))):BH1618)</f>
        <v>-161.33593596918746</v>
      </c>
      <c r="BI1619" s="93" cm="1">
        <f t="array" ref="BI1619">SUM(INDEX(1616:1616,1,MAX(COLUMN($R:$R),COLUMN()-($H1604-1))):BI1618)</f>
        <v>-134.44661330765621</v>
      </c>
      <c r="BJ1619" s="93" cm="1">
        <f t="array" ref="BJ1619">SUM(INDEX(1616:1616,1,MAX(COLUMN($R:$R),COLUMN()-($H1604-1))):BJ1618)</f>
        <v>-107.55729064612495</v>
      </c>
      <c r="BK1619" s="93" cm="1">
        <f t="array" ref="BK1619">SUM(INDEX(1616:1616,1,MAX(COLUMN($R:$R),COLUMN()-($H1604-1))):BK1618)</f>
        <v>-80.667967984593716</v>
      </c>
      <c r="BL1619" s="93" cm="1">
        <f t="array" ref="BL1619">SUM(INDEX(1616:1616,1,MAX(COLUMN($R:$R),COLUMN()-($H1604-1))):BL1618)</f>
        <v>-53.778645323062477</v>
      </c>
      <c r="BM1619" s="93" cm="1">
        <f t="array" ref="BM1619">SUM(INDEX(1616:1616,1,MAX(COLUMN($R:$R),COLUMN()-($H1604-1))):BM1618)</f>
        <v>-26.889322661531239</v>
      </c>
      <c r="BN1619" s="93" cm="1">
        <f t="array" ref="BN1619">SUM(INDEX(1616:1616,1,MAX(COLUMN($R:$R),COLUMN()-($H1604-1))):BN1618)</f>
        <v>0</v>
      </c>
      <c r="BO1619" s="93" cm="1">
        <f t="array" ref="BO1619">SUM(INDEX(1616:1616,1,MAX(COLUMN($R:$R),COLUMN()-($H1604-1))):BO1618)</f>
        <v>0</v>
      </c>
      <c r="BP1619" s="93" cm="1">
        <f t="array" ref="BP1619">SUM(INDEX(1616:1616,1,MAX(COLUMN($R:$R),COLUMN()-($H1604-1))):BP1618)</f>
        <v>0</v>
      </c>
      <c r="BQ1619" s="93" cm="1">
        <f t="array" ref="BQ1619">SUM(INDEX(1616:1616,1,MAX(COLUMN($R:$R),COLUMN()-($H1604-1))):BQ1618)</f>
        <v>0</v>
      </c>
      <c r="BR1619" s="93" cm="1">
        <f t="array" ref="BR1619">SUM(INDEX(1616:1616,1,MAX(COLUMN($R:$R),COLUMN()-($H1604-1))):BR1618)</f>
        <v>0</v>
      </c>
      <c r="BS1619" s="93" cm="1">
        <f t="array" ref="BS1619">SUM(INDEX(1616:1616,1,MAX(COLUMN($R:$R),COLUMN()-($H1604-1))):BS1618)</f>
        <v>0</v>
      </c>
      <c r="BT1619" s="93" cm="1">
        <f t="array" ref="BT1619">SUM(INDEX(1616:1616,1,MAX(COLUMN($R:$R),COLUMN()-($H1604-1))):BT1618)</f>
        <v>0</v>
      </c>
      <c r="BU1619" s="93" cm="1">
        <f t="array" ref="BU1619">SUM(INDEX(1616:1616,1,MAX(COLUMN($R:$R),COLUMN()-($H1604-1))):BU1618)</f>
        <v>0</v>
      </c>
      <c r="BV1619" s="93" cm="1">
        <f t="array" ref="BV1619">SUM(INDEX(1616:1616,1,MAX(COLUMN($R:$R),COLUMN()-($H1604-1))):BV1618)</f>
        <v>0</v>
      </c>
      <c r="BW1619" s="93" cm="1">
        <f t="array" ref="BW1619">SUM(INDEX(1616:1616,1,MAX(COLUMN($R:$R),COLUMN()-($H1604-1))):BW1618)</f>
        <v>0</v>
      </c>
      <c r="BX1619" s="93" cm="1">
        <f t="array" ref="BX1619">SUM(INDEX(1616:1616,1,MAX(COLUMN($R:$R),COLUMN()-($H1604-1))):BX1618)</f>
        <v>0</v>
      </c>
      <c r="BY1619" s="93" cm="1">
        <f t="array" ref="BY1619">SUM(INDEX(1616:1616,1,MAX(COLUMN($R:$R),COLUMN()-($H1604-1))):BY1618)</f>
        <v>0</v>
      </c>
      <c r="BZ1619" s="93" cm="1">
        <f t="array" ref="BZ1619">SUM(INDEX(1616:1616,1,MAX(COLUMN($R:$R),COLUMN()-($H1604-1))):BZ1618)</f>
        <v>0</v>
      </c>
      <c r="CA1619" s="93" cm="1">
        <f t="array" ref="CA1619">SUM(INDEX(1616:1616,1,MAX(COLUMN($R:$R),COLUMN()-($H1604-1))):CA1618)</f>
        <v>0</v>
      </c>
      <c r="CB1619" s="93" cm="1">
        <f t="array" ref="CB1619">SUM(INDEX(1616:1616,1,MAX(COLUMN($R:$R),COLUMN()-($H1604-1))):CB1618)</f>
        <v>0</v>
      </c>
      <c r="CC1619" s="93" cm="1">
        <f t="array" ref="CC1619">SUM(INDEX(1616:1616,1,MAX(COLUMN($R:$R),COLUMN()-($H1604-1))):CC1618)</f>
        <v>0</v>
      </c>
      <c r="CD1619" s="93" cm="1">
        <f t="array" ref="CD1619">SUM(INDEX(1616:1616,1,MAX(COLUMN($R:$R),COLUMN()-($H1604-1))):CD1618)</f>
        <v>0</v>
      </c>
      <c r="CE1619" s="93" cm="1">
        <f t="array" ref="CE1619">SUM(INDEX(1616:1616,1,MAX(COLUMN($R:$R),COLUMN()-($H1604-1))):CE1618)</f>
        <v>0</v>
      </c>
      <c r="CF1619" s="93" cm="1">
        <f t="array" ref="CF1619">SUM(INDEX(1616:1616,1,MAX(COLUMN($R:$R),COLUMN()-($H1604-1))):CF1618)</f>
        <v>0</v>
      </c>
      <c r="CG1619" s="93" cm="1">
        <f t="array" ref="CG1619">SUM(INDEX(1616:1616,1,MAX(COLUMN($R:$R),COLUMN()-($H1604-1))):CG1618)</f>
        <v>0</v>
      </c>
      <c r="CH1619" s="93" cm="1">
        <f t="array" ref="CH1619">SUM(INDEX(1616:1616,1,MAX(COLUMN($R:$R),COLUMN()-($H1604-1))):CH1618)</f>
        <v>0</v>
      </c>
      <c r="CI1619" s="93" cm="1">
        <f t="array" ref="CI1619">SUM(INDEX(1616:1616,1,MAX(COLUMN($R:$R),COLUMN()-($H1604-1))):CI1618)</f>
        <v>0</v>
      </c>
      <c r="CJ1619" s="93" cm="1">
        <f t="array" ref="CJ1619">SUM(INDEX(1616:1616,1,MAX(COLUMN($R:$R),COLUMN()-($H1604-1))):CJ1618)</f>
        <v>0</v>
      </c>
      <c r="CK1619" s="93" cm="1">
        <f t="array" ref="CK1619">SUM(INDEX(1616:1616,1,MAX(COLUMN($R:$R),COLUMN()-($H1604-1))):CK1618)</f>
        <v>0</v>
      </c>
      <c r="CL1619" s="93" cm="1">
        <f t="array" ref="CL1619">SUM(INDEX(1616:1616,1,MAX(COLUMN($R:$R),COLUMN()-($H1604-1))):CL1618)</f>
        <v>0</v>
      </c>
      <c r="CN1619" s="77">
        <f>SUMIF($5:$5,CN$2,1617:1617)</f>
        <v>0</v>
      </c>
      <c r="CO1619" s="93" cm="1">
        <f t="array" ref="CO1619">SUM(INDEX(1616:1616,1,MAX(COLUMN($R:$R),COLUMN()-($H1604-1))):CO1618)</f>
        <v>0</v>
      </c>
      <c r="CP1619" s="93" cm="1">
        <f t="array" ref="CP1619">SUM(INDEX(1616:1616,1,MAX(COLUMN($R:$R),COLUMN()-($H1604-1))):CP1618)</f>
        <v>0</v>
      </c>
      <c r="CQ1619" s="93" cm="1">
        <f t="array" ref="CQ1619">SUM(INDEX(1616:1616,1,MAX(COLUMN($R:$R),COLUMN()-($H1604-1))):CQ1618)</f>
        <v>0</v>
      </c>
      <c r="CR1619" s="93" cm="1">
        <f t="array" ref="CR1619">SUM(INDEX(1616:1616,1,MAX(COLUMN($R:$R),COLUMN()-($H1604-1))):CR1618)</f>
        <v>0</v>
      </c>
      <c r="CS1619" s="93" cm="1">
        <f t="array" ref="CS1619">SUM(INDEX(1616:1616,1,MAX(COLUMN($R:$R),COLUMN()-($H1604-1))):CS1618)</f>
        <v>0</v>
      </c>
      <c r="CT1619" s="93" cm="1">
        <f t="array" ref="CT1619">SUM(INDEX(1616:1616,1,MAX(COLUMN($R:$R),COLUMN()-($H1604-1))):CT1618)</f>
        <v>0</v>
      </c>
      <c r="CU1619" s="93" cm="1">
        <f t="array" ref="CU1619">SUM(INDEX(1616:1616,1,MAX(COLUMN($R:$R),COLUMN()-($H1604-1))):CU1618)</f>
        <v>0</v>
      </c>
      <c r="CV1619" s="93" cm="1">
        <f t="array" ref="CV1619">SUM(INDEX(1616:1616,1,MAX(COLUMN($R:$R),COLUMN()-($H1604-1))):CV1618)</f>
        <v>0</v>
      </c>
      <c r="CW1619" s="93" cm="1">
        <f t="array" ref="CW1619">SUM(INDEX(1616:1616,1,MAX(COLUMN($R:$R),COLUMN()-($H1604-1))):CW1618)</f>
        <v>0</v>
      </c>
      <c r="CX1619" s="93" cm="1">
        <f t="array" ref="CX1619">SUM(INDEX(1616:1616,1,MAX(COLUMN($R:$R),COLUMN()-($H1604-1))):CX1618)</f>
        <v>0</v>
      </c>
      <c r="CY1619" s="93" cm="1">
        <f t="array" ref="CY1619">SUM(INDEX(1616:1616,1,MAX(COLUMN($R:$R),COLUMN()-($H1604-1))):CY1618)</f>
        <v>0</v>
      </c>
      <c r="CZ1619" s="93" cm="1">
        <f t="array" ref="CZ1619">SUM(INDEX(1616:1616,1,MAX(COLUMN($R:$R),COLUMN()-($H1604-1))):CZ1618)</f>
        <v>0</v>
      </c>
      <c r="DA1619" s="93" cm="1">
        <f t="array" ref="DA1619">SUM(INDEX(1616:1616,1,MAX(COLUMN($R:$R),COLUMN()-($H1604-1))):DA1618)</f>
        <v>0</v>
      </c>
      <c r="DB1619" s="93" cm="1">
        <f t="array" ref="DB1619">SUM(INDEX(1616:1616,1,MAX(COLUMN($R:$R),COLUMN()-($H1604-1))):DB1618)</f>
        <v>0</v>
      </c>
      <c r="DC1619" s="93" cm="1">
        <f t="array" ref="DC1619">SUM(INDEX(1616:1616,1,MAX(COLUMN($R:$R),COLUMN()-($H1604-1))):DC1618)</f>
        <v>0</v>
      </c>
      <c r="DD1619" s="93" cm="1">
        <f t="array" ref="DD1619">SUM(INDEX(1616:1616,1,MAX(COLUMN($R:$R),COLUMN()-($H1604-1))):DD1618)</f>
        <v>0</v>
      </c>
      <c r="DE1619" s="93" cm="1">
        <f t="array" ref="DE1619">SUM(INDEX(1616:1616,1,MAX(COLUMN($R:$R),COLUMN()-($H1604-1))):DE1618)</f>
        <v>0</v>
      </c>
      <c r="DF1619" s="93" cm="1">
        <f t="array" ref="DF1619">SUM(INDEX(1616:1616,1,MAX(COLUMN($R:$R),COLUMN()-($H1604-1))):DF1618)</f>
        <v>0</v>
      </c>
      <c r="DG1619" s="93" cm="1">
        <f t="array" ref="DG1619">SUM(INDEX(1616:1616,1,MAX(COLUMN($R:$R),COLUMN()-($H1604-1))):DG1618)</f>
        <v>0</v>
      </c>
      <c r="DH1619" s="93" cm="1">
        <f t="array" ref="DH1619">SUM(INDEX(1616:1616,1,MAX(COLUMN($R:$R),COLUMN()-($H1604-1))):DH1618)</f>
        <v>0</v>
      </c>
      <c r="DI1619" s="93" cm="1">
        <f t="array" ref="DI1619">SUM(INDEX(1616:1616,1,MAX(COLUMN($R:$R),COLUMN()-($H1604-1))):DI1618)</f>
        <v>0</v>
      </c>
      <c r="DJ1619" s="93" cm="1">
        <f t="array" ref="DJ1619">SUM(INDEX(1616:1616,1,MAX(COLUMN($R:$R),COLUMN()-($H1604-1))):DJ1618)</f>
        <v>0</v>
      </c>
      <c r="DK1619" s="93" cm="1">
        <f t="array" ref="DK1619">SUM(INDEX(1616:1616,1,MAX(COLUMN($R:$R),COLUMN()-($H1604-1))):DK1618)</f>
        <v>0</v>
      </c>
      <c r="DL1619" s="93" cm="1">
        <f t="array" ref="DL1619">SUM(INDEX(1616:1616,1,MAX(COLUMN($R:$R),COLUMN()-($H1604-1))):DL1618)</f>
        <v>0</v>
      </c>
    </row>
    <row r="1620" spans="1:116" x14ac:dyDescent="0.4">
      <c r="A1620" s="100"/>
      <c r="B1620" s="300"/>
      <c r="C1620" s="300"/>
      <c r="D1620" t="s">
        <v>426</v>
      </c>
      <c r="E1620" t="str">
        <f t="shared" ref="E1620" si="2776">ROW()&amp;" "&amp;D1620</f>
        <v>1620 DAMORT-F</v>
      </c>
      <c r="F1620" s="27"/>
      <c r="G1620" s="126"/>
      <c r="H1620" s="27"/>
      <c r="J1620" s="77"/>
      <c r="K1620" s="33"/>
      <c r="L1620" s="33"/>
      <c r="M1620" s="33"/>
      <c r="N1620" s="33"/>
      <c r="O1620" s="33"/>
      <c r="P1620" s="33"/>
      <c r="R1620" s="28"/>
      <c r="S1620" s="93"/>
      <c r="T1620" s="93"/>
      <c r="U1620" s="93"/>
      <c r="V1620" s="93"/>
      <c r="W1620" s="93"/>
      <c r="X1620" s="93"/>
      <c r="Y1620" s="93"/>
      <c r="Z1620" s="93"/>
      <c r="AA1620" s="93"/>
      <c r="AB1620" s="93"/>
      <c r="AC1620" s="93"/>
      <c r="AD1620" s="93"/>
      <c r="AE1620" s="93"/>
      <c r="AF1620" s="93"/>
      <c r="AG1620" s="93"/>
      <c r="AH1620" s="93"/>
      <c r="AI1620" s="93"/>
      <c r="AJ1620" s="93"/>
      <c r="AK1620" s="93"/>
      <c r="AL1620" s="93"/>
      <c r="AM1620" s="93"/>
      <c r="AN1620" s="93"/>
      <c r="AO1620" s="93"/>
      <c r="AP1620" s="93"/>
      <c r="AQ1620" s="93"/>
      <c r="AR1620" s="93"/>
      <c r="AS1620" s="93"/>
      <c r="AT1620" s="93"/>
      <c r="AU1620" s="93"/>
      <c r="AV1620" s="93"/>
      <c r="AW1620" s="93"/>
      <c r="AX1620" s="93"/>
      <c r="AY1620" s="93"/>
      <c r="AZ1620" s="93"/>
      <c r="BA1620" s="93"/>
      <c r="BB1620" s="93"/>
      <c r="BC1620" s="93"/>
      <c r="BD1620" s="93"/>
      <c r="BE1620" s="93"/>
      <c r="BF1620" s="93"/>
      <c r="BG1620" s="93"/>
      <c r="BH1620" s="93"/>
      <c r="BI1620" s="93"/>
      <c r="BJ1620" s="93"/>
      <c r="BK1620" s="93"/>
      <c r="BL1620" s="93"/>
      <c r="BM1620" s="93"/>
      <c r="BN1620" s="93"/>
      <c r="BO1620" s="93"/>
      <c r="BP1620" s="93"/>
      <c r="BQ1620" s="93"/>
      <c r="BR1620" s="93"/>
      <c r="BS1620" s="93"/>
      <c r="BT1620" s="93"/>
      <c r="BU1620" s="93"/>
      <c r="BV1620" s="93"/>
      <c r="BW1620" s="93"/>
      <c r="BX1620" s="93"/>
      <c r="BY1620" s="93"/>
      <c r="BZ1620" s="93"/>
      <c r="CA1620" s="93"/>
      <c r="CB1620" s="93"/>
      <c r="CC1620" s="93"/>
      <c r="CD1620" s="93"/>
      <c r="CE1620" s="93"/>
      <c r="CF1620" s="93"/>
      <c r="CG1620" s="93"/>
      <c r="CH1620" s="93"/>
      <c r="CI1620" s="93"/>
      <c r="CJ1620" s="93"/>
      <c r="CK1620" s="93"/>
      <c r="CL1620" s="93"/>
      <c r="CN1620" s="77"/>
      <c r="CO1620" s="93"/>
      <c r="CP1620" s="93"/>
      <c r="CQ1620" s="93"/>
      <c r="CR1620" s="93"/>
      <c r="CS1620" s="93"/>
      <c r="CT1620" s="93"/>
      <c r="CU1620" s="93"/>
      <c r="CV1620" s="93"/>
      <c r="CW1620" s="93"/>
      <c r="CX1620" s="93"/>
      <c r="CY1620" s="93"/>
      <c r="CZ1620" s="93"/>
      <c r="DA1620" s="93"/>
      <c r="DB1620" s="93"/>
      <c r="DC1620" s="93"/>
      <c r="DD1620" s="93"/>
      <c r="DE1620" s="93"/>
      <c r="DF1620" s="93"/>
      <c r="DG1620" s="93"/>
      <c r="DH1620" s="93"/>
      <c r="DI1620" s="93"/>
      <c r="DJ1620" s="93"/>
      <c r="DK1620" s="93"/>
      <c r="DL1620" s="93"/>
    </row>
    <row r="1621" spans="1:116" x14ac:dyDescent="0.4">
      <c r="B1621" t="s">
        <v>332</v>
      </c>
      <c r="D1621" t="s">
        <v>426</v>
      </c>
      <c r="E1621" s="8" t="str">
        <f t="shared" si="2745"/>
        <v>1621 DAMORT-F</v>
      </c>
      <c r="G1621" s="136" t="str">
        <f>G1594</f>
        <v>(Primary label)</v>
      </c>
      <c r="H1621" s="27"/>
      <c r="I1621" s="78"/>
      <c r="J1621" s="78"/>
      <c r="K1621" s="33"/>
      <c r="L1621" s="33"/>
      <c r="M1621" s="33"/>
      <c r="N1621" s="33"/>
      <c r="O1621" s="33"/>
      <c r="P1621" s="33"/>
      <c r="R1621" s="33"/>
      <c r="S1621" s="77"/>
      <c r="T1621" s="77"/>
      <c r="U1621" s="77"/>
      <c r="V1621" s="77"/>
      <c r="W1621" s="77"/>
      <c r="X1621" s="77"/>
      <c r="Y1621" s="77"/>
      <c r="Z1621" s="77"/>
      <c r="AA1621" s="77"/>
      <c r="AB1621" s="77"/>
      <c r="AC1621" s="77"/>
      <c r="AD1621" s="77"/>
      <c r="AE1621" s="77"/>
      <c r="AF1621" s="77"/>
      <c r="AG1621" s="77"/>
      <c r="AH1621" s="77"/>
      <c r="AI1621" s="77"/>
      <c r="AJ1621" s="77"/>
      <c r="AK1621" s="77"/>
      <c r="AL1621" s="77"/>
      <c r="AM1621" s="77"/>
      <c r="AN1621" s="77"/>
      <c r="AO1621" s="77"/>
      <c r="AP1621" s="77"/>
      <c r="AQ1621" s="77"/>
      <c r="AR1621" s="77"/>
      <c r="AS1621" s="77"/>
      <c r="AT1621" s="77"/>
      <c r="AU1621" s="77"/>
      <c r="AV1621" s="77"/>
      <c r="AW1621" s="77"/>
      <c r="AX1621" s="77"/>
      <c r="AY1621" s="77"/>
      <c r="AZ1621" s="77"/>
      <c r="BA1621" s="77"/>
      <c r="BB1621" s="77"/>
      <c r="BC1621" s="77"/>
      <c r="BD1621" s="77"/>
      <c r="BE1621" s="77"/>
      <c r="BF1621" s="77"/>
      <c r="BG1621" s="77"/>
      <c r="BH1621" s="77"/>
      <c r="BI1621" s="77"/>
      <c r="BJ1621" s="77"/>
      <c r="BK1621" s="77"/>
      <c r="BL1621" s="77"/>
      <c r="BM1621" s="77"/>
      <c r="BN1621" s="77"/>
      <c r="BO1621" s="77"/>
      <c r="BP1621" s="77"/>
      <c r="BQ1621" s="77"/>
      <c r="BR1621" s="77"/>
      <c r="BS1621" s="77"/>
      <c r="BT1621" s="77"/>
      <c r="BU1621" s="77"/>
      <c r="BV1621" s="77"/>
      <c r="BW1621" s="77"/>
      <c r="BX1621" s="77"/>
      <c r="BY1621" s="77"/>
      <c r="BZ1621" s="77"/>
      <c r="CA1621" s="77"/>
      <c r="CB1621" s="77"/>
      <c r="CC1621" s="77"/>
      <c r="CD1621" s="77"/>
      <c r="CE1621" s="77"/>
      <c r="CF1621" s="77"/>
      <c r="CG1621" s="77"/>
      <c r="CH1621" s="77"/>
      <c r="CI1621" s="77"/>
      <c r="CJ1621" s="77"/>
      <c r="CK1621" s="77"/>
      <c r="CL1621" s="77"/>
      <c r="CN1621" s="78"/>
      <c r="CO1621" s="77"/>
      <c r="CP1621" s="77"/>
      <c r="CQ1621" s="77"/>
      <c r="CR1621" s="77"/>
      <c r="CS1621" s="77"/>
      <c r="CT1621" s="77"/>
      <c r="CU1621" s="77"/>
      <c r="CV1621" s="77"/>
      <c r="CW1621" s="77"/>
      <c r="CX1621" s="77"/>
      <c r="CY1621" s="77"/>
      <c r="CZ1621" s="77"/>
      <c r="DA1621" s="77"/>
      <c r="DB1621" s="77"/>
      <c r="DC1621" s="77"/>
      <c r="DD1621" s="77"/>
      <c r="DE1621" s="77"/>
      <c r="DF1621" s="77"/>
      <c r="DG1621" s="77"/>
      <c r="DH1621" s="77"/>
      <c r="DI1621" s="77"/>
      <c r="DJ1621" s="77"/>
      <c r="DK1621" s="77"/>
      <c r="DL1621" s="77"/>
    </row>
    <row r="1622" spans="1:116" x14ac:dyDescent="0.4">
      <c r="B1622" t="s">
        <v>332</v>
      </c>
      <c r="D1622" t="s">
        <v>426</v>
      </c>
      <c r="E1622" s="8" t="str">
        <f t="shared" si="2745"/>
        <v>1622 DAMORT-F</v>
      </c>
      <c r="G1622" s="136" t="str">
        <f>G1595</f>
        <v>primary unit</v>
      </c>
      <c r="H1622" s="27"/>
      <c r="I1622" s="78"/>
      <c r="J1622" s="78"/>
      <c r="K1622" s="33"/>
      <c r="L1622" s="33"/>
      <c r="M1622" s="33"/>
      <c r="N1622" s="33"/>
      <c r="O1622" s="33"/>
      <c r="P1622" s="33"/>
      <c r="R1622" s="33"/>
      <c r="S1622" s="77"/>
      <c r="T1622" s="77"/>
      <c r="U1622" s="77"/>
      <c r="V1622" s="77"/>
      <c r="W1622" s="77"/>
      <c r="X1622" s="77"/>
      <c r="Y1622" s="77"/>
      <c r="Z1622" s="77"/>
      <c r="AA1622" s="77"/>
      <c r="AB1622" s="77"/>
      <c r="AC1622" s="77"/>
      <c r="AD1622" s="77"/>
      <c r="AE1622" s="77"/>
      <c r="AF1622" s="77"/>
      <c r="AG1622" s="77"/>
      <c r="AH1622" s="77"/>
      <c r="AI1622" s="77"/>
      <c r="AJ1622" s="77"/>
      <c r="AK1622" s="77"/>
      <c r="AL1622" s="77"/>
      <c r="AM1622" s="77"/>
      <c r="AN1622" s="77"/>
      <c r="AO1622" s="77"/>
      <c r="AP1622" s="77"/>
      <c r="AQ1622" s="77"/>
      <c r="AR1622" s="77"/>
      <c r="AS1622" s="77"/>
      <c r="AT1622" s="77"/>
      <c r="AU1622" s="77"/>
      <c r="AV1622" s="77"/>
      <c r="AW1622" s="77"/>
      <c r="AX1622" s="77"/>
      <c r="AY1622" s="77"/>
      <c r="AZ1622" s="77"/>
      <c r="BA1622" s="77"/>
      <c r="BB1622" s="77"/>
      <c r="BC1622" s="77"/>
      <c r="BD1622" s="77"/>
      <c r="BE1622" s="77"/>
      <c r="BF1622" s="77"/>
      <c r="BG1622" s="77"/>
      <c r="BH1622" s="77"/>
      <c r="BI1622" s="77"/>
      <c r="BJ1622" s="77"/>
      <c r="BK1622" s="77"/>
      <c r="BL1622" s="77"/>
      <c r="BM1622" s="77"/>
      <c r="BN1622" s="77"/>
      <c r="BO1622" s="77"/>
      <c r="BP1622" s="77"/>
      <c r="BQ1622" s="77"/>
      <c r="BR1622" s="77"/>
      <c r="BS1622" s="77"/>
      <c r="BT1622" s="77"/>
      <c r="BU1622" s="77"/>
      <c r="BV1622" s="77"/>
      <c r="BW1622" s="77"/>
      <c r="BX1622" s="77"/>
      <c r="BY1622" s="77"/>
      <c r="BZ1622" s="77"/>
      <c r="CA1622" s="77"/>
      <c r="CB1622" s="77"/>
      <c r="CC1622" s="77"/>
      <c r="CD1622" s="77"/>
      <c r="CE1622" s="77"/>
      <c r="CF1622" s="77"/>
      <c r="CG1622" s="77"/>
      <c r="CH1622" s="77"/>
      <c r="CI1622" s="77"/>
      <c r="CJ1622" s="77"/>
      <c r="CK1622" s="77"/>
      <c r="CL1622" s="77"/>
      <c r="CN1622" s="78"/>
      <c r="CO1622" s="77"/>
      <c r="CP1622" s="77"/>
      <c r="CQ1622" s="77"/>
      <c r="CR1622" s="77"/>
      <c r="CS1622" s="77"/>
      <c r="CT1622" s="77"/>
      <c r="CU1622" s="77"/>
      <c r="CV1622" s="77"/>
      <c r="CW1622" s="77"/>
      <c r="CX1622" s="77"/>
      <c r="CY1622" s="77"/>
      <c r="CZ1622" s="77"/>
      <c r="DA1622" s="77"/>
      <c r="DB1622" s="77"/>
      <c r="DC1622" s="77"/>
      <c r="DD1622" s="77"/>
      <c r="DE1622" s="77"/>
      <c r="DF1622" s="77"/>
      <c r="DG1622" s="77"/>
      <c r="DH1622" s="77"/>
      <c r="DI1622" s="77"/>
      <c r="DJ1622" s="77"/>
      <c r="DK1622" s="77"/>
      <c r="DL1622" s="77"/>
    </row>
    <row r="1623" spans="1:116" x14ac:dyDescent="0.4">
      <c r="B1623" t="s">
        <v>332</v>
      </c>
      <c r="D1623" t="s">
        <v>426</v>
      </c>
      <c r="E1623" s="8" t="str">
        <f t="shared" si="2745"/>
        <v>1623 DAMORT-F</v>
      </c>
      <c r="G1623" s="136" t="str">
        <f>G1596</f>
        <v>Primary revenue driver</v>
      </c>
      <c r="K1623" s="53"/>
      <c r="L1623" s="53"/>
      <c r="M1623" s="53"/>
      <c r="N1623" s="53"/>
      <c r="O1623" s="53"/>
      <c r="P1623" s="53"/>
      <c r="R1623" s="24"/>
      <c r="S1623" s="179" t="str">
        <f t="shared" ref="S1623:AX1623" si="2777">S1596</f>
        <v>S$16</v>
      </c>
      <c r="T1623" s="179" t="str">
        <f t="shared" si="2777"/>
        <v>T$16</v>
      </c>
      <c r="U1623" s="179" t="str">
        <f t="shared" si="2777"/>
        <v>U$16</v>
      </c>
      <c r="V1623" s="179" t="str">
        <f t="shared" si="2777"/>
        <v>V$16</v>
      </c>
      <c r="W1623" s="179" t="str">
        <f t="shared" si="2777"/>
        <v>W$16</v>
      </c>
      <c r="X1623" s="179" t="str">
        <f t="shared" si="2777"/>
        <v>X$16</v>
      </c>
      <c r="Y1623" s="179" t="str">
        <f t="shared" si="2777"/>
        <v>Y$16</v>
      </c>
      <c r="Z1623" s="179" t="str">
        <f t="shared" si="2777"/>
        <v>Z$16</v>
      </c>
      <c r="AA1623" s="179" t="str">
        <f t="shared" si="2777"/>
        <v>AA$16</v>
      </c>
      <c r="AB1623" s="179" t="str">
        <f t="shared" si="2777"/>
        <v>AB$16</v>
      </c>
      <c r="AC1623" s="179" t="str">
        <f t="shared" si="2777"/>
        <v>AC$16</v>
      </c>
      <c r="AD1623" s="179" t="str">
        <f t="shared" si="2777"/>
        <v>AD$16</v>
      </c>
      <c r="AE1623" s="179" t="str">
        <f t="shared" si="2777"/>
        <v>AE$16</v>
      </c>
      <c r="AF1623" s="179" t="str">
        <f t="shared" si="2777"/>
        <v>AF$16</v>
      </c>
      <c r="AG1623" s="179" t="str">
        <f t="shared" si="2777"/>
        <v>AG$16</v>
      </c>
      <c r="AH1623" s="179" t="str">
        <f t="shared" si="2777"/>
        <v>AH$16</v>
      </c>
      <c r="AI1623" s="179" t="str">
        <f t="shared" si="2777"/>
        <v>AI$16</v>
      </c>
      <c r="AJ1623" s="179" t="str">
        <f t="shared" si="2777"/>
        <v>AJ$16</v>
      </c>
      <c r="AK1623" s="179" t="str">
        <f t="shared" si="2777"/>
        <v>AK$16</v>
      </c>
      <c r="AL1623" s="179" t="str">
        <f t="shared" si="2777"/>
        <v>AL$16</v>
      </c>
      <c r="AM1623" s="179" t="str">
        <f t="shared" si="2777"/>
        <v>AM$16</v>
      </c>
      <c r="AN1623" s="179" t="str">
        <f t="shared" si="2777"/>
        <v>AN$16</v>
      </c>
      <c r="AO1623" s="179" t="str">
        <f t="shared" si="2777"/>
        <v>AO$16</v>
      </c>
      <c r="AP1623" s="179" t="str">
        <f t="shared" si="2777"/>
        <v>AP$16</v>
      </c>
      <c r="AQ1623" s="179" t="str">
        <f t="shared" si="2777"/>
        <v>AQ$16</v>
      </c>
      <c r="AR1623" s="179" t="str">
        <f t="shared" si="2777"/>
        <v>AR$16</v>
      </c>
      <c r="AS1623" s="179" t="str">
        <f t="shared" si="2777"/>
        <v>AS$16</v>
      </c>
      <c r="AT1623" s="179" t="str">
        <f t="shared" si="2777"/>
        <v>AT$16</v>
      </c>
      <c r="AU1623" s="179" t="str">
        <f t="shared" si="2777"/>
        <v>AU$16</v>
      </c>
      <c r="AV1623" s="179" t="str">
        <f t="shared" si="2777"/>
        <v>AV$16</v>
      </c>
      <c r="AW1623" s="179" t="str">
        <f t="shared" si="2777"/>
        <v>AW$16</v>
      </c>
      <c r="AX1623" s="179" t="str">
        <f t="shared" si="2777"/>
        <v>AX$16</v>
      </c>
      <c r="AY1623" s="179" t="str">
        <f t="shared" ref="AY1623:CD1623" si="2778">AY1596</f>
        <v>AY$16</v>
      </c>
      <c r="AZ1623" s="179" t="str">
        <f t="shared" si="2778"/>
        <v>AZ$16</v>
      </c>
      <c r="BA1623" s="179" t="str">
        <f t="shared" si="2778"/>
        <v>BA$16</v>
      </c>
      <c r="BB1623" s="179" t="str">
        <f t="shared" si="2778"/>
        <v>BB$16</v>
      </c>
      <c r="BC1623" s="179" t="str">
        <f t="shared" si="2778"/>
        <v>BC$16</v>
      </c>
      <c r="BD1623" s="179" t="str">
        <f t="shared" si="2778"/>
        <v>BD$16</v>
      </c>
      <c r="BE1623" s="179" t="str">
        <f t="shared" si="2778"/>
        <v>BE$16</v>
      </c>
      <c r="BF1623" s="179" t="str">
        <f t="shared" si="2778"/>
        <v>BF$16</v>
      </c>
      <c r="BG1623" s="179" t="str">
        <f t="shared" si="2778"/>
        <v>BG$16</v>
      </c>
      <c r="BH1623" s="179" t="str">
        <f t="shared" si="2778"/>
        <v>BH$16</v>
      </c>
      <c r="BI1623" s="179" t="str">
        <f t="shared" si="2778"/>
        <v>BI$16</v>
      </c>
      <c r="BJ1623" s="179" t="str">
        <f t="shared" si="2778"/>
        <v>BJ$16</v>
      </c>
      <c r="BK1623" s="179" t="str">
        <f t="shared" si="2778"/>
        <v>BK$16</v>
      </c>
      <c r="BL1623" s="179" t="str">
        <f t="shared" si="2778"/>
        <v>BL$16</v>
      </c>
      <c r="BM1623" s="179" t="str">
        <f t="shared" si="2778"/>
        <v>BM$16</v>
      </c>
      <c r="BN1623" s="179" t="str">
        <f t="shared" si="2778"/>
        <v>BN$16</v>
      </c>
      <c r="BO1623" s="179" t="str">
        <f t="shared" si="2778"/>
        <v>BO$16</v>
      </c>
      <c r="BP1623" s="179" t="str">
        <f t="shared" si="2778"/>
        <v>BP$16</v>
      </c>
      <c r="BQ1623" s="179" t="str">
        <f t="shared" si="2778"/>
        <v>BQ$16</v>
      </c>
      <c r="BR1623" s="179" t="str">
        <f t="shared" si="2778"/>
        <v>BR$16</v>
      </c>
      <c r="BS1623" s="179" t="str">
        <f t="shared" si="2778"/>
        <v>BS$16</v>
      </c>
      <c r="BT1623" s="179" t="str">
        <f t="shared" si="2778"/>
        <v>BT$16</v>
      </c>
      <c r="BU1623" s="179" t="str">
        <f t="shared" si="2778"/>
        <v>BU$16</v>
      </c>
      <c r="BV1623" s="179" t="str">
        <f t="shared" si="2778"/>
        <v>BV$16</v>
      </c>
      <c r="BW1623" s="179" t="str">
        <f t="shared" si="2778"/>
        <v>BW$16</v>
      </c>
      <c r="BX1623" s="179" t="str">
        <f t="shared" si="2778"/>
        <v>BX$16</v>
      </c>
      <c r="BY1623" s="179" t="str">
        <f t="shared" si="2778"/>
        <v>BY$16</v>
      </c>
      <c r="BZ1623" s="179" t="str">
        <f t="shared" si="2778"/>
        <v>BZ$16</v>
      </c>
      <c r="CA1623" s="179" t="str">
        <f t="shared" si="2778"/>
        <v>CA$16</v>
      </c>
      <c r="CB1623" s="179" t="str">
        <f t="shared" si="2778"/>
        <v>CB$16</v>
      </c>
      <c r="CC1623" s="179" t="str">
        <f t="shared" si="2778"/>
        <v>CC$16</v>
      </c>
      <c r="CD1623" s="179" t="str">
        <f t="shared" si="2778"/>
        <v>CD$16</v>
      </c>
      <c r="CE1623" s="179" t="str">
        <f t="shared" ref="CE1623:CL1623" si="2779">CE1596</f>
        <v>CE$16</v>
      </c>
      <c r="CF1623" s="179" t="str">
        <f t="shared" si="2779"/>
        <v>CF$16</v>
      </c>
      <c r="CG1623" s="179" t="str">
        <f t="shared" si="2779"/>
        <v>CG$16</v>
      </c>
      <c r="CH1623" s="179" t="str">
        <f t="shared" si="2779"/>
        <v>CH$16</v>
      </c>
      <c r="CI1623" s="179" t="str">
        <f t="shared" si="2779"/>
        <v>CI$16</v>
      </c>
      <c r="CJ1623" s="179" t="str">
        <f t="shared" si="2779"/>
        <v>CJ$16</v>
      </c>
      <c r="CK1623" s="179" t="str">
        <f t="shared" si="2779"/>
        <v>CK$16</v>
      </c>
      <c r="CL1623" s="179" t="str">
        <f t="shared" si="2779"/>
        <v>CL$16</v>
      </c>
      <c r="CO1623" s="179" t="str">
        <f t="shared" ref="CO1623:DL1623" si="2780">CO1596</f>
        <v>CO$16</v>
      </c>
      <c r="CP1623" s="179" t="str">
        <f t="shared" si="2780"/>
        <v>CP$16</v>
      </c>
      <c r="CQ1623" s="179" t="str">
        <f t="shared" si="2780"/>
        <v>CQ$16</v>
      </c>
      <c r="CR1623" s="179" t="str">
        <f t="shared" si="2780"/>
        <v>CR$16</v>
      </c>
      <c r="CS1623" s="179" t="str">
        <f t="shared" si="2780"/>
        <v>CS$16</v>
      </c>
      <c r="CT1623" s="179" t="str">
        <f t="shared" si="2780"/>
        <v>CT$16</v>
      </c>
      <c r="CU1623" s="179" t="str">
        <f t="shared" si="2780"/>
        <v>CU$16</v>
      </c>
      <c r="CV1623" s="179" t="str">
        <f t="shared" si="2780"/>
        <v>CV$16</v>
      </c>
      <c r="CW1623" s="179" t="str">
        <f t="shared" si="2780"/>
        <v>CW$16</v>
      </c>
      <c r="CX1623" s="179" t="str">
        <f t="shared" si="2780"/>
        <v>CX$16</v>
      </c>
      <c r="CY1623" s="179" t="str">
        <f t="shared" si="2780"/>
        <v>CY$16</v>
      </c>
      <c r="CZ1623" s="179" t="str">
        <f t="shared" si="2780"/>
        <v>CZ$16</v>
      </c>
      <c r="DA1623" s="179" t="str">
        <f t="shared" si="2780"/>
        <v>DA$16</v>
      </c>
      <c r="DB1623" s="179" t="str">
        <f t="shared" si="2780"/>
        <v>DB$16</v>
      </c>
      <c r="DC1623" s="179" t="str">
        <f t="shared" si="2780"/>
        <v>DC$16</v>
      </c>
      <c r="DD1623" s="179" t="str">
        <f t="shared" si="2780"/>
        <v>DD$16</v>
      </c>
      <c r="DE1623" s="179" t="str">
        <f t="shared" si="2780"/>
        <v>DE$16</v>
      </c>
      <c r="DF1623" s="179" t="str">
        <f t="shared" si="2780"/>
        <v>DF$16</v>
      </c>
      <c r="DG1623" s="179" t="str">
        <f t="shared" si="2780"/>
        <v>DG$16</v>
      </c>
      <c r="DH1623" s="179" t="str">
        <f t="shared" si="2780"/>
        <v>DH$16</v>
      </c>
      <c r="DI1623" s="179" t="str">
        <f t="shared" si="2780"/>
        <v>DI$16</v>
      </c>
      <c r="DJ1623" s="179" t="str">
        <f t="shared" si="2780"/>
        <v>DJ$16</v>
      </c>
      <c r="DK1623" s="179" t="str">
        <f t="shared" si="2780"/>
        <v>DK$16</v>
      </c>
      <c r="DL1623" s="179" t="str">
        <f t="shared" si="2780"/>
        <v>DL$16</v>
      </c>
    </row>
    <row r="1624" spans="1:116" x14ac:dyDescent="0.4">
      <c r="B1624" t="s">
        <v>332</v>
      </c>
      <c r="D1624" t="s">
        <v>426</v>
      </c>
      <c r="E1624" s="8" t="str">
        <f t="shared" si="2745"/>
        <v>1624 DAMORT-F</v>
      </c>
      <c r="G1624" s="136" t="str">
        <f>G1597</f>
        <v>Primary volume driver</v>
      </c>
      <c r="H1624" s="12"/>
      <c r="I1624" s="60"/>
      <c r="J1624" s="60"/>
      <c r="K1624" s="15"/>
      <c r="L1624" s="15"/>
      <c r="M1624" s="15"/>
      <c r="N1624" s="15"/>
      <c r="O1624" s="15"/>
      <c r="P1624" s="15"/>
      <c r="R1624" s="15"/>
      <c r="S1624" s="179" t="str">
        <f t="shared" ref="S1624:AX1624" si="2781">S1597</f>
        <v>S$17</v>
      </c>
      <c r="T1624" s="179" t="str">
        <f t="shared" si="2781"/>
        <v>T$17</v>
      </c>
      <c r="U1624" s="179" t="str">
        <f t="shared" si="2781"/>
        <v>U$17</v>
      </c>
      <c r="V1624" s="179" t="str">
        <f t="shared" si="2781"/>
        <v>V$17</v>
      </c>
      <c r="W1624" s="179" t="str">
        <f t="shared" si="2781"/>
        <v>W$17</v>
      </c>
      <c r="X1624" s="179" t="str">
        <f t="shared" si="2781"/>
        <v>X$17</v>
      </c>
      <c r="Y1624" s="179" t="str">
        <f t="shared" si="2781"/>
        <v>Y$17</v>
      </c>
      <c r="Z1624" s="179" t="str">
        <f t="shared" si="2781"/>
        <v>Z$17</v>
      </c>
      <c r="AA1624" s="179" t="str">
        <f t="shared" si="2781"/>
        <v>AA$17</v>
      </c>
      <c r="AB1624" s="179" t="str">
        <f t="shared" si="2781"/>
        <v>AB$17</v>
      </c>
      <c r="AC1624" s="179" t="str">
        <f t="shared" si="2781"/>
        <v>AC$17</v>
      </c>
      <c r="AD1624" s="179" t="str">
        <f t="shared" si="2781"/>
        <v>AD$17</v>
      </c>
      <c r="AE1624" s="179" t="str">
        <f t="shared" si="2781"/>
        <v>AE$17</v>
      </c>
      <c r="AF1624" s="179" t="str">
        <f t="shared" si="2781"/>
        <v>AF$17</v>
      </c>
      <c r="AG1624" s="179" t="str">
        <f t="shared" si="2781"/>
        <v>AG$17</v>
      </c>
      <c r="AH1624" s="179" t="str">
        <f t="shared" si="2781"/>
        <v>AH$17</v>
      </c>
      <c r="AI1624" s="179" t="str">
        <f t="shared" si="2781"/>
        <v>AI$17</v>
      </c>
      <c r="AJ1624" s="179" t="str">
        <f t="shared" si="2781"/>
        <v>AJ$17</v>
      </c>
      <c r="AK1624" s="179" t="str">
        <f t="shared" si="2781"/>
        <v>AK$17</v>
      </c>
      <c r="AL1624" s="179" t="str">
        <f t="shared" si="2781"/>
        <v>AL$17</v>
      </c>
      <c r="AM1624" s="179" t="str">
        <f t="shared" si="2781"/>
        <v>AM$17</v>
      </c>
      <c r="AN1624" s="179" t="str">
        <f t="shared" si="2781"/>
        <v>AN$17</v>
      </c>
      <c r="AO1624" s="179" t="str">
        <f t="shared" si="2781"/>
        <v>AO$17</v>
      </c>
      <c r="AP1624" s="179" t="str">
        <f t="shared" si="2781"/>
        <v>AP$17</v>
      </c>
      <c r="AQ1624" s="179" t="str">
        <f t="shared" si="2781"/>
        <v>AQ$17</v>
      </c>
      <c r="AR1624" s="179" t="str">
        <f t="shared" si="2781"/>
        <v>AR$17</v>
      </c>
      <c r="AS1624" s="179" t="str">
        <f t="shared" si="2781"/>
        <v>AS$17</v>
      </c>
      <c r="AT1624" s="179" t="str">
        <f t="shared" si="2781"/>
        <v>AT$17</v>
      </c>
      <c r="AU1624" s="179" t="str">
        <f t="shared" si="2781"/>
        <v>AU$17</v>
      </c>
      <c r="AV1624" s="179" t="str">
        <f t="shared" si="2781"/>
        <v>AV$17</v>
      </c>
      <c r="AW1624" s="179" t="str">
        <f t="shared" si="2781"/>
        <v>AW$17</v>
      </c>
      <c r="AX1624" s="179" t="str">
        <f t="shared" si="2781"/>
        <v>AX$17</v>
      </c>
      <c r="AY1624" s="179" t="str">
        <f t="shared" ref="AY1624:CD1624" si="2782">AY1597</f>
        <v>AY$17</v>
      </c>
      <c r="AZ1624" s="179" t="str">
        <f t="shared" si="2782"/>
        <v>AZ$17</v>
      </c>
      <c r="BA1624" s="179" t="str">
        <f t="shared" si="2782"/>
        <v>BA$17</v>
      </c>
      <c r="BB1624" s="179" t="str">
        <f t="shared" si="2782"/>
        <v>BB$17</v>
      </c>
      <c r="BC1624" s="179" t="str">
        <f t="shared" si="2782"/>
        <v>BC$17</v>
      </c>
      <c r="BD1624" s="179" t="str">
        <f t="shared" si="2782"/>
        <v>BD$17</v>
      </c>
      <c r="BE1624" s="179" t="str">
        <f t="shared" si="2782"/>
        <v>BE$17</v>
      </c>
      <c r="BF1624" s="179" t="str">
        <f t="shared" si="2782"/>
        <v>BF$17</v>
      </c>
      <c r="BG1624" s="179" t="str">
        <f t="shared" si="2782"/>
        <v>BG$17</v>
      </c>
      <c r="BH1624" s="179" t="str">
        <f t="shared" si="2782"/>
        <v>BH$17</v>
      </c>
      <c r="BI1624" s="179" t="str">
        <f t="shared" si="2782"/>
        <v>BI$17</v>
      </c>
      <c r="BJ1624" s="179" t="str">
        <f t="shared" si="2782"/>
        <v>BJ$17</v>
      </c>
      <c r="BK1624" s="179" t="str">
        <f t="shared" si="2782"/>
        <v>BK$17</v>
      </c>
      <c r="BL1624" s="179" t="str">
        <f t="shared" si="2782"/>
        <v>BL$17</v>
      </c>
      <c r="BM1624" s="179" t="str">
        <f t="shared" si="2782"/>
        <v>BM$17</v>
      </c>
      <c r="BN1624" s="179" t="str">
        <f t="shared" si="2782"/>
        <v>BN$17</v>
      </c>
      <c r="BO1624" s="179" t="str">
        <f t="shared" si="2782"/>
        <v>BO$17</v>
      </c>
      <c r="BP1624" s="179" t="str">
        <f t="shared" si="2782"/>
        <v>BP$17</v>
      </c>
      <c r="BQ1624" s="179" t="str">
        <f t="shared" si="2782"/>
        <v>BQ$17</v>
      </c>
      <c r="BR1624" s="179" t="str">
        <f t="shared" si="2782"/>
        <v>BR$17</v>
      </c>
      <c r="BS1624" s="179" t="str">
        <f t="shared" si="2782"/>
        <v>BS$17</v>
      </c>
      <c r="BT1624" s="179" t="str">
        <f t="shared" si="2782"/>
        <v>BT$17</v>
      </c>
      <c r="BU1624" s="179" t="str">
        <f t="shared" si="2782"/>
        <v>BU$17</v>
      </c>
      <c r="BV1624" s="179" t="str">
        <f t="shared" si="2782"/>
        <v>BV$17</v>
      </c>
      <c r="BW1624" s="179" t="str">
        <f t="shared" si="2782"/>
        <v>BW$17</v>
      </c>
      <c r="BX1624" s="179" t="str">
        <f t="shared" si="2782"/>
        <v>BX$17</v>
      </c>
      <c r="BY1624" s="179" t="str">
        <f t="shared" si="2782"/>
        <v>BY$17</v>
      </c>
      <c r="BZ1624" s="179" t="str">
        <f t="shared" si="2782"/>
        <v>BZ$17</v>
      </c>
      <c r="CA1624" s="179" t="str">
        <f t="shared" si="2782"/>
        <v>CA$17</v>
      </c>
      <c r="CB1624" s="179" t="str">
        <f t="shared" si="2782"/>
        <v>CB$17</v>
      </c>
      <c r="CC1624" s="179" t="str">
        <f t="shared" si="2782"/>
        <v>CC$17</v>
      </c>
      <c r="CD1624" s="179" t="str">
        <f t="shared" si="2782"/>
        <v>CD$17</v>
      </c>
      <c r="CE1624" s="179" t="str">
        <f t="shared" ref="CE1624:CL1624" si="2783">CE1597</f>
        <v>CE$17</v>
      </c>
      <c r="CF1624" s="179" t="str">
        <f t="shared" si="2783"/>
        <v>CF$17</v>
      </c>
      <c r="CG1624" s="179" t="str">
        <f t="shared" si="2783"/>
        <v>CG$17</v>
      </c>
      <c r="CH1624" s="179" t="str">
        <f t="shared" si="2783"/>
        <v>CH$17</v>
      </c>
      <c r="CI1624" s="179" t="str">
        <f t="shared" si="2783"/>
        <v>CI$17</v>
      </c>
      <c r="CJ1624" s="179" t="str">
        <f t="shared" si="2783"/>
        <v>CJ$17</v>
      </c>
      <c r="CK1624" s="179" t="str">
        <f t="shared" si="2783"/>
        <v>CK$17</v>
      </c>
      <c r="CL1624" s="179" t="str">
        <f t="shared" si="2783"/>
        <v>CL$17</v>
      </c>
      <c r="CN1624" s="60"/>
      <c r="CO1624" s="179" t="str">
        <f t="shared" ref="CO1624:DL1624" si="2784">CO1597</f>
        <v>CO$17</v>
      </c>
      <c r="CP1624" s="179" t="str">
        <f t="shared" si="2784"/>
        <v>CP$17</v>
      </c>
      <c r="CQ1624" s="179" t="str">
        <f t="shared" si="2784"/>
        <v>CQ$17</v>
      </c>
      <c r="CR1624" s="179" t="str">
        <f t="shared" si="2784"/>
        <v>CR$17</v>
      </c>
      <c r="CS1624" s="179" t="str">
        <f t="shared" si="2784"/>
        <v>CS$17</v>
      </c>
      <c r="CT1624" s="179" t="str">
        <f t="shared" si="2784"/>
        <v>CT$17</v>
      </c>
      <c r="CU1624" s="179" t="str">
        <f t="shared" si="2784"/>
        <v>CU$17</v>
      </c>
      <c r="CV1624" s="179" t="str">
        <f t="shared" si="2784"/>
        <v>CV$17</v>
      </c>
      <c r="CW1624" s="179" t="str">
        <f t="shared" si="2784"/>
        <v>CW$17</v>
      </c>
      <c r="CX1624" s="179" t="str">
        <f t="shared" si="2784"/>
        <v>CX$17</v>
      </c>
      <c r="CY1624" s="179" t="str">
        <f t="shared" si="2784"/>
        <v>CY$17</v>
      </c>
      <c r="CZ1624" s="179" t="str">
        <f t="shared" si="2784"/>
        <v>CZ$17</v>
      </c>
      <c r="DA1624" s="179" t="str">
        <f t="shared" si="2784"/>
        <v>DA$17</v>
      </c>
      <c r="DB1624" s="179" t="str">
        <f t="shared" si="2784"/>
        <v>DB$17</v>
      </c>
      <c r="DC1624" s="179" t="str">
        <f t="shared" si="2784"/>
        <v>DC$17</v>
      </c>
      <c r="DD1624" s="179" t="str">
        <f t="shared" si="2784"/>
        <v>DD$17</v>
      </c>
      <c r="DE1624" s="179" t="str">
        <f t="shared" si="2784"/>
        <v>DE$17</v>
      </c>
      <c r="DF1624" s="179" t="str">
        <f t="shared" si="2784"/>
        <v>DF$17</v>
      </c>
      <c r="DG1624" s="179" t="str">
        <f t="shared" si="2784"/>
        <v>DG$17</v>
      </c>
      <c r="DH1624" s="179" t="str">
        <f t="shared" si="2784"/>
        <v>DH$17</v>
      </c>
      <c r="DI1624" s="179" t="str">
        <f t="shared" si="2784"/>
        <v>DI$17</v>
      </c>
      <c r="DJ1624" s="179" t="str">
        <f t="shared" si="2784"/>
        <v>DJ$17</v>
      </c>
      <c r="DK1624" s="179" t="str">
        <f t="shared" si="2784"/>
        <v>DK$17</v>
      </c>
      <c r="DL1624" s="179" t="str">
        <f t="shared" si="2784"/>
        <v>DL$17</v>
      </c>
    </row>
    <row r="1625" spans="1:116" x14ac:dyDescent="0.4">
      <c r="B1625" t="s">
        <v>332</v>
      </c>
      <c r="D1625" t="s">
        <v>426</v>
      </c>
      <c r="E1625" s="8" t="str">
        <f t="shared" si="2745"/>
        <v>1625 DAMORT-F</v>
      </c>
      <c r="G1625" s="191" t="str">
        <f>G1602</f>
        <v>Simple amortizing debt:</v>
      </c>
      <c r="H1625" s="12"/>
      <c r="I1625" s="60"/>
      <c r="J1625" s="60"/>
      <c r="K1625" s="15"/>
      <c r="L1625" s="15"/>
      <c r="M1625" s="15"/>
      <c r="N1625" s="15"/>
      <c r="O1625" s="15"/>
      <c r="P1625" s="15"/>
      <c r="R1625" s="15"/>
      <c r="S1625" s="179">
        <f t="shared" ref="S1625:AX1625" si="2785">S1598</f>
        <v>0</v>
      </c>
      <c r="T1625" s="179">
        <f t="shared" si="2785"/>
        <v>0</v>
      </c>
      <c r="U1625" s="179">
        <f t="shared" si="2785"/>
        <v>0</v>
      </c>
      <c r="V1625" s="179">
        <f t="shared" si="2785"/>
        <v>0</v>
      </c>
      <c r="W1625" s="179">
        <f t="shared" si="2785"/>
        <v>0</v>
      </c>
      <c r="X1625" s="179">
        <f t="shared" si="2785"/>
        <v>0</v>
      </c>
      <c r="Y1625" s="179">
        <f t="shared" si="2785"/>
        <v>0</v>
      </c>
      <c r="Z1625" s="179">
        <f t="shared" si="2785"/>
        <v>0</v>
      </c>
      <c r="AA1625" s="179">
        <f t="shared" si="2785"/>
        <v>0</v>
      </c>
      <c r="AB1625" s="179">
        <f t="shared" si="2785"/>
        <v>0</v>
      </c>
      <c r="AC1625" s="179">
        <f t="shared" si="2785"/>
        <v>0</v>
      </c>
      <c r="AD1625" s="179">
        <f t="shared" si="2785"/>
        <v>0</v>
      </c>
      <c r="AE1625" s="179">
        <f t="shared" si="2785"/>
        <v>0</v>
      </c>
      <c r="AF1625" s="179">
        <f t="shared" si="2785"/>
        <v>0</v>
      </c>
      <c r="AG1625" s="179">
        <f t="shared" si="2785"/>
        <v>0</v>
      </c>
      <c r="AH1625" s="179">
        <f t="shared" si="2785"/>
        <v>0</v>
      </c>
      <c r="AI1625" s="179">
        <f t="shared" si="2785"/>
        <v>0</v>
      </c>
      <c r="AJ1625" s="179">
        <f t="shared" si="2785"/>
        <v>0</v>
      </c>
      <c r="AK1625" s="179">
        <f t="shared" si="2785"/>
        <v>0</v>
      </c>
      <c r="AL1625" s="179">
        <f t="shared" si="2785"/>
        <v>0</v>
      </c>
      <c r="AM1625" s="179">
        <f t="shared" si="2785"/>
        <v>0</v>
      </c>
      <c r="AN1625" s="179">
        <f t="shared" si="2785"/>
        <v>0</v>
      </c>
      <c r="AO1625" s="179">
        <f t="shared" si="2785"/>
        <v>0</v>
      </c>
      <c r="AP1625" s="179">
        <f t="shared" si="2785"/>
        <v>0</v>
      </c>
      <c r="AQ1625" s="179">
        <f t="shared" si="2785"/>
        <v>0</v>
      </c>
      <c r="AR1625" s="179">
        <f t="shared" si="2785"/>
        <v>0</v>
      </c>
      <c r="AS1625" s="179">
        <f t="shared" si="2785"/>
        <v>0</v>
      </c>
      <c r="AT1625" s="179">
        <f t="shared" si="2785"/>
        <v>0</v>
      </c>
      <c r="AU1625" s="179">
        <f t="shared" si="2785"/>
        <v>0</v>
      </c>
      <c r="AV1625" s="179">
        <f t="shared" si="2785"/>
        <v>0</v>
      </c>
      <c r="AW1625" s="179">
        <f t="shared" si="2785"/>
        <v>0</v>
      </c>
      <c r="AX1625" s="179">
        <f t="shared" si="2785"/>
        <v>0</v>
      </c>
      <c r="AY1625" s="179">
        <f t="shared" ref="AY1625:CD1625" si="2786">AY1598</f>
        <v>0</v>
      </c>
      <c r="AZ1625" s="179">
        <f t="shared" si="2786"/>
        <v>0</v>
      </c>
      <c r="BA1625" s="179">
        <f t="shared" si="2786"/>
        <v>0</v>
      </c>
      <c r="BB1625" s="179">
        <f t="shared" si="2786"/>
        <v>0</v>
      </c>
      <c r="BC1625" s="179">
        <f t="shared" si="2786"/>
        <v>0</v>
      </c>
      <c r="BD1625" s="179">
        <f t="shared" si="2786"/>
        <v>0</v>
      </c>
      <c r="BE1625" s="179">
        <f t="shared" si="2786"/>
        <v>0</v>
      </c>
      <c r="BF1625" s="179">
        <f t="shared" si="2786"/>
        <v>0</v>
      </c>
      <c r="BG1625" s="179">
        <f t="shared" si="2786"/>
        <v>0</v>
      </c>
      <c r="BH1625" s="179">
        <f t="shared" si="2786"/>
        <v>0</v>
      </c>
      <c r="BI1625" s="179">
        <f t="shared" si="2786"/>
        <v>0</v>
      </c>
      <c r="BJ1625" s="179">
        <f t="shared" si="2786"/>
        <v>0</v>
      </c>
      <c r="BK1625" s="179">
        <f t="shared" si="2786"/>
        <v>0</v>
      </c>
      <c r="BL1625" s="179">
        <f t="shared" si="2786"/>
        <v>0</v>
      </c>
      <c r="BM1625" s="179">
        <f t="shared" si="2786"/>
        <v>0</v>
      </c>
      <c r="BN1625" s="179">
        <f t="shared" si="2786"/>
        <v>0</v>
      </c>
      <c r="BO1625" s="179">
        <f t="shared" si="2786"/>
        <v>0</v>
      </c>
      <c r="BP1625" s="179">
        <f t="shared" si="2786"/>
        <v>0</v>
      </c>
      <c r="BQ1625" s="179">
        <f t="shared" si="2786"/>
        <v>0</v>
      </c>
      <c r="BR1625" s="179">
        <f t="shared" si="2786"/>
        <v>0</v>
      </c>
      <c r="BS1625" s="179">
        <f t="shared" si="2786"/>
        <v>0</v>
      </c>
      <c r="BT1625" s="179">
        <f t="shared" si="2786"/>
        <v>0</v>
      </c>
      <c r="BU1625" s="179">
        <f t="shared" si="2786"/>
        <v>0</v>
      </c>
      <c r="BV1625" s="179">
        <f t="shared" si="2786"/>
        <v>0</v>
      </c>
      <c r="BW1625" s="179">
        <f t="shared" si="2786"/>
        <v>0</v>
      </c>
      <c r="BX1625" s="179">
        <f t="shared" si="2786"/>
        <v>0</v>
      </c>
      <c r="BY1625" s="179">
        <f t="shared" si="2786"/>
        <v>0</v>
      </c>
      <c r="BZ1625" s="179">
        <f t="shared" si="2786"/>
        <v>0</v>
      </c>
      <c r="CA1625" s="179">
        <f t="shared" si="2786"/>
        <v>0</v>
      </c>
      <c r="CB1625" s="179">
        <f t="shared" si="2786"/>
        <v>0</v>
      </c>
      <c r="CC1625" s="179">
        <f t="shared" si="2786"/>
        <v>0</v>
      </c>
      <c r="CD1625" s="179">
        <f t="shared" si="2786"/>
        <v>0</v>
      </c>
      <c r="CE1625" s="179">
        <f t="shared" ref="CE1625:CL1625" si="2787">CE1598</f>
        <v>0</v>
      </c>
      <c r="CF1625" s="179">
        <f t="shared" si="2787"/>
        <v>0</v>
      </c>
      <c r="CG1625" s="179">
        <f t="shared" si="2787"/>
        <v>0</v>
      </c>
      <c r="CH1625" s="179">
        <f t="shared" si="2787"/>
        <v>0</v>
      </c>
      <c r="CI1625" s="179">
        <f t="shared" si="2787"/>
        <v>0</v>
      </c>
      <c r="CJ1625" s="179">
        <f t="shared" si="2787"/>
        <v>0</v>
      </c>
      <c r="CK1625" s="179">
        <f t="shared" si="2787"/>
        <v>0</v>
      </c>
      <c r="CL1625" s="179">
        <f t="shared" si="2787"/>
        <v>0</v>
      </c>
      <c r="CN1625" s="60"/>
      <c r="CO1625" s="179">
        <f t="shared" ref="CO1625:DL1625" si="2788">CO1598</f>
        <v>0</v>
      </c>
      <c r="CP1625" s="179">
        <f t="shared" si="2788"/>
        <v>0</v>
      </c>
      <c r="CQ1625" s="179">
        <f t="shared" si="2788"/>
        <v>0</v>
      </c>
      <c r="CR1625" s="179">
        <f t="shared" si="2788"/>
        <v>0</v>
      </c>
      <c r="CS1625" s="179">
        <f t="shared" si="2788"/>
        <v>0</v>
      </c>
      <c r="CT1625" s="179">
        <f t="shared" si="2788"/>
        <v>0</v>
      </c>
      <c r="CU1625" s="179">
        <f t="shared" si="2788"/>
        <v>0</v>
      </c>
      <c r="CV1625" s="179">
        <f t="shared" si="2788"/>
        <v>0</v>
      </c>
      <c r="CW1625" s="179">
        <f t="shared" si="2788"/>
        <v>0</v>
      </c>
      <c r="CX1625" s="179">
        <f t="shared" si="2788"/>
        <v>0</v>
      </c>
      <c r="CY1625" s="179">
        <f t="shared" si="2788"/>
        <v>0</v>
      </c>
      <c r="CZ1625" s="179">
        <f t="shared" si="2788"/>
        <v>0</v>
      </c>
      <c r="DA1625" s="179">
        <f t="shared" si="2788"/>
        <v>0</v>
      </c>
      <c r="DB1625" s="179">
        <f t="shared" si="2788"/>
        <v>0</v>
      </c>
      <c r="DC1625" s="179">
        <f t="shared" si="2788"/>
        <v>0</v>
      </c>
      <c r="DD1625" s="179">
        <f t="shared" si="2788"/>
        <v>0</v>
      </c>
      <c r="DE1625" s="179">
        <f t="shared" si="2788"/>
        <v>0</v>
      </c>
      <c r="DF1625" s="179">
        <f t="shared" si="2788"/>
        <v>0</v>
      </c>
      <c r="DG1625" s="179">
        <f t="shared" si="2788"/>
        <v>0</v>
      </c>
      <c r="DH1625" s="179">
        <f t="shared" si="2788"/>
        <v>0</v>
      </c>
      <c r="DI1625" s="179">
        <f t="shared" si="2788"/>
        <v>0</v>
      </c>
      <c r="DJ1625" s="179">
        <f t="shared" si="2788"/>
        <v>0</v>
      </c>
      <c r="DK1625" s="179">
        <f t="shared" si="2788"/>
        <v>0</v>
      </c>
      <c r="DL1625" s="179">
        <f t="shared" si="2788"/>
        <v>0</v>
      </c>
    </row>
    <row r="1626" spans="1:116" x14ac:dyDescent="0.4">
      <c r="B1626" t="s">
        <v>332</v>
      </c>
      <c r="D1626" t="s">
        <v>426</v>
      </c>
      <c r="E1626" s="8" t="str">
        <f t="shared" si="2745"/>
        <v>1626 DAMORT-F</v>
      </c>
      <c r="G1626" s="241" t="str">
        <f>IFERROR(SUBSTITUTE(TRIM(MID(G1602,SEARCH("-",G1602)+1,LEN(G1602))),":",""),"no unit")</f>
        <v>no unit</v>
      </c>
      <c r="H1626" s="12"/>
      <c r="I1626" s="60"/>
      <c r="J1626" s="60"/>
      <c r="K1626" s="15"/>
      <c r="L1626" s="15"/>
      <c r="M1626" s="15"/>
      <c r="N1626" s="15"/>
      <c r="O1626" s="15"/>
      <c r="P1626" s="15"/>
      <c r="R1626" s="15"/>
      <c r="S1626" s="179"/>
      <c r="T1626" s="179"/>
      <c r="U1626" s="179"/>
      <c r="V1626" s="179"/>
      <c r="W1626" s="179"/>
      <c r="X1626" s="179"/>
      <c r="Y1626" s="179"/>
      <c r="Z1626" s="179"/>
      <c r="AA1626" s="179"/>
      <c r="AB1626" s="179"/>
      <c r="AC1626" s="179"/>
      <c r="AD1626" s="179"/>
      <c r="AE1626" s="179"/>
      <c r="AF1626" s="179"/>
      <c r="AG1626" s="179"/>
      <c r="AH1626" s="179"/>
      <c r="AI1626" s="179"/>
      <c r="AJ1626" s="179"/>
      <c r="AK1626" s="179"/>
      <c r="AL1626" s="179"/>
      <c r="AM1626" s="179"/>
      <c r="AN1626" s="179"/>
      <c r="AO1626" s="179"/>
      <c r="AP1626" s="179"/>
      <c r="AQ1626" s="179"/>
      <c r="AR1626" s="179"/>
      <c r="AS1626" s="179"/>
      <c r="AT1626" s="179"/>
      <c r="AU1626" s="179"/>
      <c r="AV1626" s="179"/>
      <c r="AW1626" s="179"/>
      <c r="AX1626" s="179"/>
      <c r="AY1626" s="179"/>
      <c r="AZ1626" s="179"/>
      <c r="BA1626" s="179"/>
      <c r="BB1626" s="179"/>
      <c r="BC1626" s="179"/>
      <c r="BD1626" s="179"/>
      <c r="BE1626" s="179"/>
      <c r="BF1626" s="179"/>
      <c r="BG1626" s="179"/>
      <c r="BH1626" s="179"/>
      <c r="BI1626" s="179"/>
      <c r="BJ1626" s="179"/>
      <c r="BK1626" s="179"/>
      <c r="BL1626" s="179"/>
      <c r="BM1626" s="179"/>
      <c r="BN1626" s="179"/>
      <c r="BO1626" s="179"/>
      <c r="BP1626" s="179"/>
      <c r="BQ1626" s="179"/>
      <c r="BR1626" s="179"/>
      <c r="BS1626" s="179"/>
      <c r="BT1626" s="179"/>
      <c r="BU1626" s="179"/>
      <c r="BV1626" s="179"/>
      <c r="BW1626" s="179"/>
      <c r="BX1626" s="179"/>
      <c r="BY1626" s="179"/>
      <c r="BZ1626" s="179"/>
      <c r="CA1626" s="179"/>
      <c r="CB1626" s="179"/>
      <c r="CC1626" s="179"/>
      <c r="CD1626" s="179"/>
      <c r="CE1626" s="179"/>
      <c r="CF1626" s="179"/>
      <c r="CG1626" s="179"/>
      <c r="CH1626" s="179"/>
      <c r="CI1626" s="179"/>
      <c r="CJ1626" s="179"/>
      <c r="CK1626" s="179"/>
      <c r="CL1626" s="179"/>
      <c r="CN1626" s="60"/>
      <c r="CO1626" s="179"/>
      <c r="CP1626" s="179"/>
      <c r="CQ1626" s="179"/>
      <c r="CR1626" s="179"/>
      <c r="CS1626" s="179"/>
      <c r="CT1626" s="179"/>
      <c r="CU1626" s="179"/>
      <c r="CV1626" s="179"/>
      <c r="CW1626" s="179"/>
      <c r="CX1626" s="179"/>
      <c r="CY1626" s="179"/>
      <c r="CZ1626" s="179"/>
      <c r="DA1626" s="179"/>
      <c r="DB1626" s="179"/>
      <c r="DC1626" s="179"/>
      <c r="DD1626" s="179"/>
      <c r="DE1626" s="179"/>
      <c r="DF1626" s="179"/>
      <c r="DG1626" s="179"/>
      <c r="DH1626" s="179"/>
      <c r="DI1626" s="179"/>
      <c r="DJ1626" s="179"/>
      <c r="DK1626" s="179"/>
      <c r="DL1626" s="179"/>
    </row>
    <row r="1627" spans="1:116" x14ac:dyDescent="0.4">
      <c r="A1627" s="3"/>
      <c r="B1627" t="s">
        <v>332</v>
      </c>
      <c r="D1627" t="s">
        <v>426</v>
      </c>
      <c r="E1627" s="8" t="str">
        <f t="shared" si="2745"/>
        <v>1627 DAMORT-F</v>
      </c>
      <c r="G1627" s="191" t="str">
        <f>G1600</f>
        <v>Secondary revenue driver</v>
      </c>
      <c r="H1627" s="90"/>
      <c r="I1627" s="213"/>
      <c r="J1627" s="213"/>
      <c r="K1627" s="214"/>
      <c r="L1627" s="214"/>
      <c r="M1627" s="214"/>
      <c r="N1627" s="214"/>
      <c r="O1627" s="214"/>
      <c r="P1627" s="214"/>
      <c r="R1627" s="214"/>
      <c r="S1627" s="4" t="str">
        <f t="shared" ref="S1627:AX1627" si="2789">ADDRESS(ROW(S1613),COLUMN(S1613),2)</f>
        <v>S$1613</v>
      </c>
      <c r="T1627" s="4" t="str">
        <f t="shared" si="2789"/>
        <v>T$1613</v>
      </c>
      <c r="U1627" s="4" t="str">
        <f t="shared" si="2789"/>
        <v>U$1613</v>
      </c>
      <c r="V1627" s="4" t="str">
        <f t="shared" si="2789"/>
        <v>V$1613</v>
      </c>
      <c r="W1627" s="4" t="str">
        <f t="shared" si="2789"/>
        <v>W$1613</v>
      </c>
      <c r="X1627" s="4" t="str">
        <f t="shared" si="2789"/>
        <v>X$1613</v>
      </c>
      <c r="Y1627" s="4" t="str">
        <f t="shared" si="2789"/>
        <v>Y$1613</v>
      </c>
      <c r="Z1627" s="4" t="str">
        <f t="shared" si="2789"/>
        <v>Z$1613</v>
      </c>
      <c r="AA1627" s="4" t="str">
        <f t="shared" si="2789"/>
        <v>AA$1613</v>
      </c>
      <c r="AB1627" s="4" t="str">
        <f t="shared" si="2789"/>
        <v>AB$1613</v>
      </c>
      <c r="AC1627" s="4" t="str">
        <f t="shared" si="2789"/>
        <v>AC$1613</v>
      </c>
      <c r="AD1627" s="4" t="str">
        <f t="shared" si="2789"/>
        <v>AD$1613</v>
      </c>
      <c r="AE1627" s="4" t="str">
        <f t="shared" si="2789"/>
        <v>AE$1613</v>
      </c>
      <c r="AF1627" s="4" t="str">
        <f t="shared" si="2789"/>
        <v>AF$1613</v>
      </c>
      <c r="AG1627" s="4" t="str">
        <f t="shared" si="2789"/>
        <v>AG$1613</v>
      </c>
      <c r="AH1627" s="4" t="str">
        <f t="shared" si="2789"/>
        <v>AH$1613</v>
      </c>
      <c r="AI1627" s="4" t="str">
        <f t="shared" si="2789"/>
        <v>AI$1613</v>
      </c>
      <c r="AJ1627" s="4" t="str">
        <f t="shared" si="2789"/>
        <v>AJ$1613</v>
      </c>
      <c r="AK1627" s="4" t="str">
        <f t="shared" si="2789"/>
        <v>AK$1613</v>
      </c>
      <c r="AL1627" s="4" t="str">
        <f t="shared" si="2789"/>
        <v>AL$1613</v>
      </c>
      <c r="AM1627" s="4" t="str">
        <f t="shared" si="2789"/>
        <v>AM$1613</v>
      </c>
      <c r="AN1627" s="4" t="str">
        <f t="shared" si="2789"/>
        <v>AN$1613</v>
      </c>
      <c r="AO1627" s="4" t="str">
        <f t="shared" si="2789"/>
        <v>AO$1613</v>
      </c>
      <c r="AP1627" s="4" t="str">
        <f t="shared" si="2789"/>
        <v>AP$1613</v>
      </c>
      <c r="AQ1627" s="4" t="str">
        <f t="shared" si="2789"/>
        <v>AQ$1613</v>
      </c>
      <c r="AR1627" s="4" t="str">
        <f t="shared" si="2789"/>
        <v>AR$1613</v>
      </c>
      <c r="AS1627" s="4" t="str">
        <f t="shared" si="2789"/>
        <v>AS$1613</v>
      </c>
      <c r="AT1627" s="4" t="str">
        <f t="shared" si="2789"/>
        <v>AT$1613</v>
      </c>
      <c r="AU1627" s="4" t="str">
        <f t="shared" si="2789"/>
        <v>AU$1613</v>
      </c>
      <c r="AV1627" s="4" t="str">
        <f t="shared" si="2789"/>
        <v>AV$1613</v>
      </c>
      <c r="AW1627" s="4" t="str">
        <f t="shared" si="2789"/>
        <v>AW$1613</v>
      </c>
      <c r="AX1627" s="4" t="str">
        <f t="shared" si="2789"/>
        <v>AX$1613</v>
      </c>
      <c r="AY1627" s="4" t="str">
        <f t="shared" ref="AY1627:CD1627" si="2790">ADDRESS(ROW(AY1613),COLUMN(AY1613),2)</f>
        <v>AY$1613</v>
      </c>
      <c r="AZ1627" s="4" t="str">
        <f t="shared" si="2790"/>
        <v>AZ$1613</v>
      </c>
      <c r="BA1627" s="4" t="str">
        <f t="shared" si="2790"/>
        <v>BA$1613</v>
      </c>
      <c r="BB1627" s="4" t="str">
        <f t="shared" si="2790"/>
        <v>BB$1613</v>
      </c>
      <c r="BC1627" s="4" t="str">
        <f t="shared" si="2790"/>
        <v>BC$1613</v>
      </c>
      <c r="BD1627" s="4" t="str">
        <f t="shared" si="2790"/>
        <v>BD$1613</v>
      </c>
      <c r="BE1627" s="4" t="str">
        <f t="shared" si="2790"/>
        <v>BE$1613</v>
      </c>
      <c r="BF1627" s="4" t="str">
        <f t="shared" si="2790"/>
        <v>BF$1613</v>
      </c>
      <c r="BG1627" s="4" t="str">
        <f t="shared" si="2790"/>
        <v>BG$1613</v>
      </c>
      <c r="BH1627" s="4" t="str">
        <f t="shared" si="2790"/>
        <v>BH$1613</v>
      </c>
      <c r="BI1627" s="4" t="str">
        <f t="shared" si="2790"/>
        <v>BI$1613</v>
      </c>
      <c r="BJ1627" s="4" t="str">
        <f t="shared" si="2790"/>
        <v>BJ$1613</v>
      </c>
      <c r="BK1627" s="4" t="str">
        <f t="shared" si="2790"/>
        <v>BK$1613</v>
      </c>
      <c r="BL1627" s="4" t="str">
        <f t="shared" si="2790"/>
        <v>BL$1613</v>
      </c>
      <c r="BM1627" s="4" t="str">
        <f t="shared" si="2790"/>
        <v>BM$1613</v>
      </c>
      <c r="BN1627" s="4" t="str">
        <f t="shared" si="2790"/>
        <v>BN$1613</v>
      </c>
      <c r="BO1627" s="4" t="str">
        <f t="shared" si="2790"/>
        <v>BO$1613</v>
      </c>
      <c r="BP1627" s="4" t="str">
        <f t="shared" si="2790"/>
        <v>BP$1613</v>
      </c>
      <c r="BQ1627" s="4" t="str">
        <f t="shared" si="2790"/>
        <v>BQ$1613</v>
      </c>
      <c r="BR1627" s="4" t="str">
        <f t="shared" si="2790"/>
        <v>BR$1613</v>
      </c>
      <c r="BS1627" s="4" t="str">
        <f t="shared" si="2790"/>
        <v>BS$1613</v>
      </c>
      <c r="BT1627" s="4" t="str">
        <f t="shared" si="2790"/>
        <v>BT$1613</v>
      </c>
      <c r="BU1627" s="4" t="str">
        <f t="shared" si="2790"/>
        <v>BU$1613</v>
      </c>
      <c r="BV1627" s="4" t="str">
        <f t="shared" si="2790"/>
        <v>BV$1613</v>
      </c>
      <c r="BW1627" s="4" t="str">
        <f t="shared" si="2790"/>
        <v>BW$1613</v>
      </c>
      <c r="BX1627" s="4" t="str">
        <f t="shared" si="2790"/>
        <v>BX$1613</v>
      </c>
      <c r="BY1627" s="4" t="str">
        <f t="shared" si="2790"/>
        <v>BY$1613</v>
      </c>
      <c r="BZ1627" s="4" t="str">
        <f t="shared" si="2790"/>
        <v>BZ$1613</v>
      </c>
      <c r="CA1627" s="4" t="str">
        <f t="shared" si="2790"/>
        <v>CA$1613</v>
      </c>
      <c r="CB1627" s="4" t="str">
        <f t="shared" si="2790"/>
        <v>CB$1613</v>
      </c>
      <c r="CC1627" s="4" t="str">
        <f t="shared" si="2790"/>
        <v>CC$1613</v>
      </c>
      <c r="CD1627" s="4" t="str">
        <f t="shared" si="2790"/>
        <v>CD$1613</v>
      </c>
      <c r="CE1627" s="4" t="str">
        <f t="shared" ref="CE1627:CL1627" si="2791">ADDRESS(ROW(CE1613),COLUMN(CE1613),2)</f>
        <v>CE$1613</v>
      </c>
      <c r="CF1627" s="4" t="str">
        <f t="shared" si="2791"/>
        <v>CF$1613</v>
      </c>
      <c r="CG1627" s="4" t="str">
        <f t="shared" si="2791"/>
        <v>CG$1613</v>
      </c>
      <c r="CH1627" s="4" t="str">
        <f t="shared" si="2791"/>
        <v>CH$1613</v>
      </c>
      <c r="CI1627" s="4" t="str">
        <f t="shared" si="2791"/>
        <v>CI$1613</v>
      </c>
      <c r="CJ1627" s="4" t="str">
        <f t="shared" si="2791"/>
        <v>CJ$1613</v>
      </c>
      <c r="CK1627" s="4" t="str">
        <f t="shared" si="2791"/>
        <v>CK$1613</v>
      </c>
      <c r="CL1627" s="4" t="str">
        <f t="shared" si="2791"/>
        <v>CL$1613</v>
      </c>
      <c r="CN1627" s="213"/>
      <c r="CO1627" s="4" t="str">
        <f t="shared" ref="CO1627:DL1627" si="2792">ADDRESS(ROW(CO1613),COLUMN(CO1613),2)</f>
        <v>CO$1613</v>
      </c>
      <c r="CP1627" s="4" t="str">
        <f t="shared" si="2792"/>
        <v>CP$1613</v>
      </c>
      <c r="CQ1627" s="4" t="str">
        <f t="shared" si="2792"/>
        <v>CQ$1613</v>
      </c>
      <c r="CR1627" s="4" t="str">
        <f t="shared" si="2792"/>
        <v>CR$1613</v>
      </c>
      <c r="CS1627" s="4" t="str">
        <f t="shared" si="2792"/>
        <v>CS$1613</v>
      </c>
      <c r="CT1627" s="4" t="str">
        <f t="shared" si="2792"/>
        <v>CT$1613</v>
      </c>
      <c r="CU1627" s="4" t="str">
        <f t="shared" si="2792"/>
        <v>CU$1613</v>
      </c>
      <c r="CV1627" s="4" t="str">
        <f t="shared" si="2792"/>
        <v>CV$1613</v>
      </c>
      <c r="CW1627" s="4" t="str">
        <f t="shared" si="2792"/>
        <v>CW$1613</v>
      </c>
      <c r="CX1627" s="4" t="str">
        <f t="shared" si="2792"/>
        <v>CX$1613</v>
      </c>
      <c r="CY1627" s="4" t="str">
        <f t="shared" si="2792"/>
        <v>CY$1613</v>
      </c>
      <c r="CZ1627" s="4" t="str">
        <f t="shared" si="2792"/>
        <v>CZ$1613</v>
      </c>
      <c r="DA1627" s="4" t="str">
        <f t="shared" si="2792"/>
        <v>DA$1613</v>
      </c>
      <c r="DB1627" s="4" t="str">
        <f t="shared" si="2792"/>
        <v>DB$1613</v>
      </c>
      <c r="DC1627" s="4" t="str">
        <f t="shared" si="2792"/>
        <v>DC$1613</v>
      </c>
      <c r="DD1627" s="4" t="str">
        <f t="shared" si="2792"/>
        <v>DD$1613</v>
      </c>
      <c r="DE1627" s="4" t="str">
        <f t="shared" si="2792"/>
        <v>DE$1613</v>
      </c>
      <c r="DF1627" s="4" t="str">
        <f t="shared" si="2792"/>
        <v>DF$1613</v>
      </c>
      <c r="DG1627" s="4" t="str">
        <f t="shared" si="2792"/>
        <v>DG$1613</v>
      </c>
      <c r="DH1627" s="4" t="str">
        <f t="shared" si="2792"/>
        <v>DH$1613</v>
      </c>
      <c r="DI1627" s="4" t="str">
        <f t="shared" si="2792"/>
        <v>DI$1613</v>
      </c>
      <c r="DJ1627" s="4" t="str">
        <f t="shared" si="2792"/>
        <v>DJ$1613</v>
      </c>
      <c r="DK1627" s="4" t="str">
        <f t="shared" si="2792"/>
        <v>DK$1613</v>
      </c>
      <c r="DL1627" s="4" t="str">
        <f t="shared" si="2792"/>
        <v>DL$1613</v>
      </c>
    </row>
    <row r="1628" spans="1:116" x14ac:dyDescent="0.4">
      <c r="B1628" t="s">
        <v>332</v>
      </c>
      <c r="D1628" t="s">
        <v>426</v>
      </c>
      <c r="E1628" s="8" t="str">
        <f t="shared" si="2745"/>
        <v>1628 DAMORT-F</v>
      </c>
      <c r="G1628" s="136" t="str">
        <f>G1601</f>
        <v>Secondary volume driver</v>
      </c>
      <c r="H1628" s="12"/>
      <c r="I1628" s="60"/>
      <c r="J1628" s="60"/>
      <c r="K1628" s="15"/>
      <c r="L1628" s="15"/>
      <c r="M1628" s="15"/>
      <c r="N1628" s="15"/>
      <c r="O1628" s="15"/>
      <c r="P1628" s="15"/>
      <c r="R1628" s="15"/>
      <c r="S1628" s="179" t="str">
        <f t="shared" ref="S1628:AX1628" si="2793">S1601</f>
        <v>S$19</v>
      </c>
      <c r="T1628" s="179" t="str">
        <f t="shared" si="2793"/>
        <v>T$19</v>
      </c>
      <c r="U1628" s="179" t="str">
        <f t="shared" si="2793"/>
        <v>U$19</v>
      </c>
      <c r="V1628" s="179" t="str">
        <f t="shared" si="2793"/>
        <v>V$19</v>
      </c>
      <c r="W1628" s="179" t="str">
        <f t="shared" si="2793"/>
        <v>W$19</v>
      </c>
      <c r="X1628" s="179" t="str">
        <f t="shared" si="2793"/>
        <v>X$19</v>
      </c>
      <c r="Y1628" s="179" t="str">
        <f t="shared" si="2793"/>
        <v>Y$19</v>
      </c>
      <c r="Z1628" s="179" t="str">
        <f t="shared" si="2793"/>
        <v>Z$19</v>
      </c>
      <c r="AA1628" s="179" t="str">
        <f t="shared" si="2793"/>
        <v>AA$19</v>
      </c>
      <c r="AB1628" s="179" t="str">
        <f t="shared" si="2793"/>
        <v>AB$19</v>
      </c>
      <c r="AC1628" s="179" t="str">
        <f t="shared" si="2793"/>
        <v>AC$19</v>
      </c>
      <c r="AD1628" s="179" t="str">
        <f t="shared" si="2793"/>
        <v>AD$19</v>
      </c>
      <c r="AE1628" s="179" t="str">
        <f t="shared" si="2793"/>
        <v>AE$19</v>
      </c>
      <c r="AF1628" s="179" t="str">
        <f t="shared" si="2793"/>
        <v>AF$19</v>
      </c>
      <c r="AG1628" s="179" t="str">
        <f t="shared" si="2793"/>
        <v>AG$19</v>
      </c>
      <c r="AH1628" s="179" t="str">
        <f t="shared" si="2793"/>
        <v>AH$19</v>
      </c>
      <c r="AI1628" s="179" t="str">
        <f t="shared" si="2793"/>
        <v>AI$19</v>
      </c>
      <c r="AJ1628" s="179" t="str">
        <f t="shared" si="2793"/>
        <v>AJ$19</v>
      </c>
      <c r="AK1628" s="179" t="str">
        <f t="shared" si="2793"/>
        <v>AK$19</v>
      </c>
      <c r="AL1628" s="179" t="str">
        <f t="shared" si="2793"/>
        <v>AL$19</v>
      </c>
      <c r="AM1628" s="179" t="str">
        <f t="shared" si="2793"/>
        <v>AM$19</v>
      </c>
      <c r="AN1628" s="179" t="str">
        <f t="shared" si="2793"/>
        <v>AN$19</v>
      </c>
      <c r="AO1628" s="179" t="str">
        <f t="shared" si="2793"/>
        <v>AO$19</v>
      </c>
      <c r="AP1628" s="179" t="str">
        <f t="shared" si="2793"/>
        <v>AP$19</v>
      </c>
      <c r="AQ1628" s="179" t="str">
        <f t="shared" si="2793"/>
        <v>AQ$19</v>
      </c>
      <c r="AR1628" s="179" t="str">
        <f t="shared" si="2793"/>
        <v>AR$19</v>
      </c>
      <c r="AS1628" s="179" t="str">
        <f t="shared" si="2793"/>
        <v>AS$19</v>
      </c>
      <c r="AT1628" s="179" t="str">
        <f t="shared" si="2793"/>
        <v>AT$19</v>
      </c>
      <c r="AU1628" s="179" t="str">
        <f t="shared" si="2793"/>
        <v>AU$19</v>
      </c>
      <c r="AV1628" s="179" t="str">
        <f t="shared" si="2793"/>
        <v>AV$19</v>
      </c>
      <c r="AW1628" s="179" t="str">
        <f t="shared" si="2793"/>
        <v>AW$19</v>
      </c>
      <c r="AX1628" s="179" t="str">
        <f t="shared" si="2793"/>
        <v>AX$19</v>
      </c>
      <c r="AY1628" s="179" t="str">
        <f t="shared" ref="AY1628:CD1628" si="2794">AY1601</f>
        <v>AY$19</v>
      </c>
      <c r="AZ1628" s="179" t="str">
        <f t="shared" si="2794"/>
        <v>AZ$19</v>
      </c>
      <c r="BA1628" s="179" t="str">
        <f t="shared" si="2794"/>
        <v>BA$19</v>
      </c>
      <c r="BB1628" s="179" t="str">
        <f t="shared" si="2794"/>
        <v>BB$19</v>
      </c>
      <c r="BC1628" s="179" t="str">
        <f t="shared" si="2794"/>
        <v>BC$19</v>
      </c>
      <c r="BD1628" s="179" t="str">
        <f t="shared" si="2794"/>
        <v>BD$19</v>
      </c>
      <c r="BE1628" s="179" t="str">
        <f t="shared" si="2794"/>
        <v>BE$19</v>
      </c>
      <c r="BF1628" s="179" t="str">
        <f t="shared" si="2794"/>
        <v>BF$19</v>
      </c>
      <c r="BG1628" s="179" t="str">
        <f t="shared" si="2794"/>
        <v>BG$19</v>
      </c>
      <c r="BH1628" s="179" t="str">
        <f t="shared" si="2794"/>
        <v>BH$19</v>
      </c>
      <c r="BI1628" s="179" t="str">
        <f t="shared" si="2794"/>
        <v>BI$19</v>
      </c>
      <c r="BJ1628" s="179" t="str">
        <f t="shared" si="2794"/>
        <v>BJ$19</v>
      </c>
      <c r="BK1628" s="179" t="str">
        <f t="shared" si="2794"/>
        <v>BK$19</v>
      </c>
      <c r="BL1628" s="179" t="str">
        <f t="shared" si="2794"/>
        <v>BL$19</v>
      </c>
      <c r="BM1628" s="179" t="str">
        <f t="shared" si="2794"/>
        <v>BM$19</v>
      </c>
      <c r="BN1628" s="179" t="str">
        <f t="shared" si="2794"/>
        <v>BN$19</v>
      </c>
      <c r="BO1628" s="179" t="str">
        <f t="shared" si="2794"/>
        <v>BO$19</v>
      </c>
      <c r="BP1628" s="179" t="str">
        <f t="shared" si="2794"/>
        <v>BP$19</v>
      </c>
      <c r="BQ1628" s="179" t="str">
        <f t="shared" si="2794"/>
        <v>BQ$19</v>
      </c>
      <c r="BR1628" s="179" t="str">
        <f t="shared" si="2794"/>
        <v>BR$19</v>
      </c>
      <c r="BS1628" s="179" t="str">
        <f t="shared" si="2794"/>
        <v>BS$19</v>
      </c>
      <c r="BT1628" s="179" t="str">
        <f t="shared" si="2794"/>
        <v>BT$19</v>
      </c>
      <c r="BU1628" s="179" t="str">
        <f t="shared" si="2794"/>
        <v>BU$19</v>
      </c>
      <c r="BV1628" s="179" t="str">
        <f t="shared" si="2794"/>
        <v>BV$19</v>
      </c>
      <c r="BW1628" s="179" t="str">
        <f t="shared" si="2794"/>
        <v>BW$19</v>
      </c>
      <c r="BX1628" s="179" t="str">
        <f t="shared" si="2794"/>
        <v>BX$19</v>
      </c>
      <c r="BY1628" s="179" t="str">
        <f t="shared" si="2794"/>
        <v>BY$19</v>
      </c>
      <c r="BZ1628" s="179" t="str">
        <f t="shared" si="2794"/>
        <v>BZ$19</v>
      </c>
      <c r="CA1628" s="179" t="str">
        <f t="shared" si="2794"/>
        <v>CA$19</v>
      </c>
      <c r="CB1628" s="179" t="str">
        <f t="shared" si="2794"/>
        <v>CB$19</v>
      </c>
      <c r="CC1628" s="179" t="str">
        <f t="shared" si="2794"/>
        <v>CC$19</v>
      </c>
      <c r="CD1628" s="179" t="str">
        <f t="shared" si="2794"/>
        <v>CD$19</v>
      </c>
      <c r="CE1628" s="179" t="str">
        <f t="shared" ref="CE1628:CL1628" si="2795">CE1601</f>
        <v>CE$19</v>
      </c>
      <c r="CF1628" s="179" t="str">
        <f t="shared" si="2795"/>
        <v>CF$19</v>
      </c>
      <c r="CG1628" s="179" t="str">
        <f t="shared" si="2795"/>
        <v>CG$19</v>
      </c>
      <c r="CH1628" s="179" t="str">
        <f t="shared" si="2795"/>
        <v>CH$19</v>
      </c>
      <c r="CI1628" s="179" t="str">
        <f t="shared" si="2795"/>
        <v>CI$19</v>
      </c>
      <c r="CJ1628" s="179" t="str">
        <f t="shared" si="2795"/>
        <v>CJ$19</v>
      </c>
      <c r="CK1628" s="179" t="str">
        <f t="shared" si="2795"/>
        <v>CK$19</v>
      </c>
      <c r="CL1628" s="179" t="str">
        <f t="shared" si="2795"/>
        <v>CL$19</v>
      </c>
      <c r="CN1628" s="60"/>
      <c r="CO1628" s="179" t="str">
        <f t="shared" ref="CO1628:DL1628" si="2796">CO1601</f>
        <v>CO$19</v>
      </c>
      <c r="CP1628" s="179" t="str">
        <f t="shared" si="2796"/>
        <v>CP$19</v>
      </c>
      <c r="CQ1628" s="179" t="str">
        <f t="shared" si="2796"/>
        <v>CQ$19</v>
      </c>
      <c r="CR1628" s="179" t="str">
        <f t="shared" si="2796"/>
        <v>CR$19</v>
      </c>
      <c r="CS1628" s="179" t="str">
        <f t="shared" si="2796"/>
        <v>CS$19</v>
      </c>
      <c r="CT1628" s="179" t="str">
        <f t="shared" si="2796"/>
        <v>CT$19</v>
      </c>
      <c r="CU1628" s="179" t="str">
        <f t="shared" si="2796"/>
        <v>CU$19</v>
      </c>
      <c r="CV1628" s="179" t="str">
        <f t="shared" si="2796"/>
        <v>CV$19</v>
      </c>
      <c r="CW1628" s="179" t="str">
        <f t="shared" si="2796"/>
        <v>CW$19</v>
      </c>
      <c r="CX1628" s="179" t="str">
        <f t="shared" si="2796"/>
        <v>CX$19</v>
      </c>
      <c r="CY1628" s="179" t="str">
        <f t="shared" si="2796"/>
        <v>CY$19</v>
      </c>
      <c r="CZ1628" s="179" t="str">
        <f t="shared" si="2796"/>
        <v>CZ$19</v>
      </c>
      <c r="DA1628" s="179" t="str">
        <f t="shared" si="2796"/>
        <v>DA$19</v>
      </c>
      <c r="DB1628" s="179" t="str">
        <f t="shared" si="2796"/>
        <v>DB$19</v>
      </c>
      <c r="DC1628" s="179" t="str">
        <f t="shared" si="2796"/>
        <v>DC$19</v>
      </c>
      <c r="DD1628" s="179" t="str">
        <f t="shared" si="2796"/>
        <v>DD$19</v>
      </c>
      <c r="DE1628" s="179" t="str">
        <f t="shared" si="2796"/>
        <v>DE$19</v>
      </c>
      <c r="DF1628" s="179" t="str">
        <f t="shared" si="2796"/>
        <v>DF$19</v>
      </c>
      <c r="DG1628" s="179" t="str">
        <f t="shared" si="2796"/>
        <v>DG$19</v>
      </c>
      <c r="DH1628" s="179" t="str">
        <f t="shared" si="2796"/>
        <v>DH$19</v>
      </c>
      <c r="DI1628" s="179" t="str">
        <f t="shared" si="2796"/>
        <v>DI$19</v>
      </c>
      <c r="DJ1628" s="179" t="str">
        <f t="shared" si="2796"/>
        <v>DJ$19</v>
      </c>
      <c r="DK1628" s="179" t="str">
        <f t="shared" si="2796"/>
        <v>DK$19</v>
      </c>
      <c r="DL1628" s="179" t="str">
        <f t="shared" si="2796"/>
        <v>DL$19</v>
      </c>
    </row>
    <row r="1629" spans="1:116" x14ac:dyDescent="0.4">
      <c r="E1629" s="8"/>
      <c r="H1629" s="12"/>
      <c r="I1629" s="60"/>
      <c r="J1629" s="60"/>
      <c r="K1629" s="15"/>
      <c r="L1629" s="15"/>
      <c r="M1629" s="15"/>
      <c r="N1629" s="15"/>
      <c r="O1629" s="15"/>
      <c r="P1629" s="15"/>
      <c r="R1629" s="15"/>
      <c r="S1629" s="76"/>
      <c r="T1629" s="76"/>
      <c r="U1629" s="76"/>
      <c r="V1629" s="76"/>
      <c r="W1629" s="76"/>
      <c r="X1629" s="76"/>
      <c r="Y1629" s="76"/>
      <c r="Z1629" s="76"/>
      <c r="AA1629" s="76"/>
      <c r="AB1629" s="76"/>
      <c r="AC1629" s="76"/>
      <c r="AD1629" s="76"/>
      <c r="AE1629" s="76"/>
      <c r="AF1629" s="76"/>
      <c r="AG1629" s="76"/>
      <c r="AH1629" s="76"/>
      <c r="AI1629" s="76"/>
      <c r="AJ1629" s="76"/>
      <c r="AK1629" s="76"/>
      <c r="AL1629" s="76"/>
      <c r="AM1629" s="76"/>
      <c r="AN1629" s="76"/>
      <c r="AO1629" s="76"/>
      <c r="AP1629" s="76"/>
      <c r="AQ1629" s="76"/>
      <c r="AR1629" s="76"/>
      <c r="AS1629" s="76"/>
      <c r="AT1629" s="76"/>
      <c r="AU1629" s="76"/>
      <c r="AV1629" s="76"/>
      <c r="AW1629" s="76"/>
      <c r="AX1629" s="76"/>
      <c r="AY1629" s="76"/>
      <c r="AZ1629" s="76"/>
      <c r="BA1629" s="76"/>
      <c r="BB1629" s="76"/>
      <c r="BC1629" s="76"/>
      <c r="BD1629" s="76"/>
      <c r="BE1629" s="76"/>
      <c r="BF1629" s="76"/>
      <c r="BG1629" s="76"/>
      <c r="BH1629" s="76"/>
      <c r="BI1629" s="76"/>
      <c r="BJ1629" s="76"/>
      <c r="BK1629" s="76"/>
      <c r="BL1629" s="76"/>
      <c r="BM1629" s="76"/>
      <c r="BN1629" s="76"/>
      <c r="BO1629" s="76"/>
      <c r="BP1629" s="76"/>
      <c r="BQ1629" s="76"/>
      <c r="BR1629" s="76"/>
      <c r="BS1629" s="76"/>
      <c r="BT1629" s="76"/>
      <c r="BU1629" s="76"/>
      <c r="BV1629" s="76"/>
      <c r="BW1629" s="76"/>
      <c r="BX1629" s="76"/>
      <c r="BY1629" s="76"/>
      <c r="BZ1629" s="76"/>
      <c r="CA1629" s="76"/>
      <c r="CB1629" s="76"/>
      <c r="CC1629" s="76"/>
      <c r="CD1629" s="76"/>
      <c r="CE1629" s="76"/>
      <c r="CF1629" s="76"/>
      <c r="CG1629" s="76"/>
      <c r="CH1629" s="76"/>
      <c r="CI1629" s="76"/>
      <c r="CJ1629" s="76"/>
      <c r="CK1629" s="76"/>
      <c r="CL1629" s="76"/>
      <c r="CN1629" s="60"/>
      <c r="CO1629" s="76"/>
      <c r="CP1629" s="76"/>
      <c r="CQ1629" s="76"/>
      <c r="CR1629" s="76"/>
      <c r="CS1629" s="76"/>
      <c r="CT1629" s="76"/>
      <c r="CU1629" s="76"/>
      <c r="CV1629" s="76"/>
      <c r="CW1629" s="76"/>
      <c r="CX1629" s="76"/>
      <c r="CY1629" s="76"/>
      <c r="CZ1629" s="76"/>
      <c r="DA1629" s="76"/>
      <c r="DB1629" s="76"/>
      <c r="DC1629" s="76"/>
      <c r="DD1629" s="76"/>
      <c r="DE1629" s="76"/>
      <c r="DF1629" s="76"/>
      <c r="DG1629" s="76"/>
      <c r="DH1629" s="76"/>
      <c r="DI1629" s="76"/>
      <c r="DJ1629" s="76"/>
      <c r="DK1629" s="76"/>
      <c r="DL1629" s="76"/>
    </row>
    <row r="1630" spans="1:116" x14ac:dyDescent="0.4">
      <c r="A1630" s="174"/>
      <c r="E1630" s="8"/>
      <c r="G1630" s="175" t="s">
        <v>490</v>
      </c>
      <c r="H1630" s="174"/>
      <c r="I1630" s="176"/>
      <c r="J1630" s="176"/>
      <c r="K1630" s="197"/>
      <c r="L1630" s="197"/>
      <c r="M1630" s="197"/>
      <c r="N1630" s="197"/>
      <c r="O1630" s="197"/>
      <c r="P1630" s="197"/>
      <c r="R1630" s="198"/>
      <c r="S1630" s="174"/>
      <c r="T1630" s="174"/>
      <c r="U1630" s="174"/>
      <c r="V1630" s="174"/>
      <c r="W1630" s="174"/>
      <c r="X1630" s="174"/>
      <c r="Y1630" s="174"/>
      <c r="Z1630" s="174"/>
      <c r="AA1630" s="174"/>
      <c r="AB1630" s="174"/>
      <c r="AC1630" s="174"/>
      <c r="AD1630" s="174"/>
      <c r="AE1630" s="174"/>
      <c r="AF1630" s="174"/>
      <c r="AG1630" s="174"/>
      <c r="AH1630" s="174"/>
      <c r="AI1630" s="174"/>
      <c r="AJ1630" s="174"/>
      <c r="AK1630" s="174"/>
      <c r="AL1630" s="174"/>
      <c r="AM1630" s="174"/>
      <c r="AN1630" s="174"/>
      <c r="AO1630" s="174"/>
      <c r="AP1630" s="174"/>
      <c r="AQ1630" s="174"/>
      <c r="AR1630" s="174"/>
      <c r="AS1630" s="174"/>
      <c r="AT1630" s="174"/>
      <c r="AU1630" s="174"/>
      <c r="AV1630" s="174"/>
      <c r="AW1630" s="174"/>
      <c r="AX1630" s="174"/>
      <c r="AY1630" s="174"/>
      <c r="AZ1630" s="174"/>
      <c r="BA1630" s="174"/>
      <c r="BB1630" s="174"/>
      <c r="BC1630" s="174"/>
      <c r="BD1630" s="174"/>
      <c r="BE1630" s="174"/>
      <c r="BF1630" s="174"/>
      <c r="BG1630" s="174"/>
      <c r="BH1630" s="174"/>
      <c r="BI1630" s="174"/>
      <c r="BJ1630" s="174"/>
      <c r="BK1630" s="174"/>
      <c r="BL1630" s="174"/>
      <c r="BM1630" s="174"/>
      <c r="BN1630" s="174"/>
      <c r="BO1630" s="174"/>
      <c r="BP1630" s="174"/>
      <c r="BQ1630" s="174"/>
      <c r="BR1630" s="174"/>
      <c r="BS1630" s="174"/>
      <c r="BT1630" s="174"/>
      <c r="BU1630" s="174"/>
      <c r="BV1630" s="174"/>
      <c r="BW1630" s="174"/>
      <c r="BX1630" s="174"/>
      <c r="BY1630" s="174"/>
      <c r="BZ1630" s="174"/>
      <c r="CA1630" s="174"/>
      <c r="CB1630" s="174"/>
      <c r="CC1630" s="174"/>
      <c r="CD1630" s="174"/>
      <c r="CE1630" s="174"/>
      <c r="CF1630" s="174"/>
      <c r="CG1630" s="174"/>
      <c r="CH1630" s="174"/>
      <c r="CI1630" s="174"/>
      <c r="CJ1630" s="174"/>
      <c r="CK1630" s="174"/>
      <c r="CL1630" s="174"/>
      <c r="CN1630" s="176"/>
      <c r="CO1630" s="174"/>
      <c r="CP1630" s="174"/>
      <c r="CQ1630" s="174"/>
      <c r="CR1630" s="174"/>
      <c r="CS1630" s="174"/>
      <c r="CT1630" s="174"/>
      <c r="CU1630" s="174"/>
      <c r="CV1630" s="174"/>
      <c r="CW1630" s="174"/>
      <c r="CX1630" s="174"/>
      <c r="CY1630" s="174"/>
      <c r="CZ1630" s="174"/>
      <c r="DA1630" s="174"/>
      <c r="DB1630" s="174"/>
      <c r="DC1630" s="174"/>
      <c r="DD1630" s="174"/>
      <c r="DE1630" s="174"/>
      <c r="DF1630" s="174"/>
      <c r="DG1630" s="174"/>
      <c r="DH1630" s="174"/>
      <c r="DI1630" s="174"/>
      <c r="DJ1630" s="174"/>
      <c r="DK1630" s="174"/>
      <c r="DL1630" s="174"/>
    </row>
    <row r="1631" spans="1:116" x14ac:dyDescent="0.4">
      <c r="A1631" s="174"/>
      <c r="E1631" s="8"/>
      <c r="G1631" s="175" t="s">
        <v>492</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461</v>
      </c>
      <c r="H1632" s="174"/>
      <c r="I1632" s="176"/>
      <c r="J1632" s="176"/>
      <c r="K1632" s="197"/>
      <c r="L1632" s="197"/>
      <c r="M1632" s="197"/>
      <c r="N1632" s="197"/>
      <c r="O1632" s="197"/>
      <c r="P1632" s="197"/>
      <c r="R1632" s="198"/>
      <c r="S1632" s="199" t="str">
        <f t="shared" ref="S1632:AX1632" si="2797">S$20</f>
        <v>S$16</v>
      </c>
      <c r="T1632" s="199" t="str">
        <f t="shared" si="2797"/>
        <v>T$16</v>
      </c>
      <c r="U1632" s="199" t="str">
        <f t="shared" si="2797"/>
        <v>U$16</v>
      </c>
      <c r="V1632" s="199" t="str">
        <f t="shared" si="2797"/>
        <v>V$16</v>
      </c>
      <c r="W1632" s="199" t="str">
        <f t="shared" si="2797"/>
        <v>W$16</v>
      </c>
      <c r="X1632" s="199" t="str">
        <f t="shared" si="2797"/>
        <v>X$16</v>
      </c>
      <c r="Y1632" s="199" t="str">
        <f t="shared" si="2797"/>
        <v>Y$16</v>
      </c>
      <c r="Z1632" s="199" t="str">
        <f t="shared" si="2797"/>
        <v>Z$16</v>
      </c>
      <c r="AA1632" s="199" t="str">
        <f t="shared" si="2797"/>
        <v>AA$16</v>
      </c>
      <c r="AB1632" s="199" t="str">
        <f t="shared" si="2797"/>
        <v>AB$16</v>
      </c>
      <c r="AC1632" s="199" t="str">
        <f t="shared" si="2797"/>
        <v>AC$16</v>
      </c>
      <c r="AD1632" s="199" t="str">
        <f t="shared" si="2797"/>
        <v>AD$16</v>
      </c>
      <c r="AE1632" s="199" t="str">
        <f t="shared" si="2797"/>
        <v>AE$16</v>
      </c>
      <c r="AF1632" s="199" t="str">
        <f t="shared" si="2797"/>
        <v>AF$16</v>
      </c>
      <c r="AG1632" s="199" t="str">
        <f t="shared" si="2797"/>
        <v>AG$16</v>
      </c>
      <c r="AH1632" s="199" t="str">
        <f t="shared" si="2797"/>
        <v>AH$16</v>
      </c>
      <c r="AI1632" s="199" t="str">
        <f t="shared" si="2797"/>
        <v>AI$16</v>
      </c>
      <c r="AJ1632" s="199" t="str">
        <f t="shared" si="2797"/>
        <v>AJ$16</v>
      </c>
      <c r="AK1632" s="199" t="str">
        <f t="shared" si="2797"/>
        <v>AK$16</v>
      </c>
      <c r="AL1632" s="199" t="str">
        <f t="shared" si="2797"/>
        <v>AL$16</v>
      </c>
      <c r="AM1632" s="199" t="str">
        <f t="shared" si="2797"/>
        <v>AM$16</v>
      </c>
      <c r="AN1632" s="199" t="str">
        <f t="shared" si="2797"/>
        <v>AN$16</v>
      </c>
      <c r="AO1632" s="199" t="str">
        <f t="shared" si="2797"/>
        <v>AO$16</v>
      </c>
      <c r="AP1632" s="199" t="str">
        <f t="shared" si="2797"/>
        <v>AP$16</v>
      </c>
      <c r="AQ1632" s="199" t="str">
        <f t="shared" si="2797"/>
        <v>AQ$16</v>
      </c>
      <c r="AR1632" s="199" t="str">
        <f t="shared" si="2797"/>
        <v>AR$16</v>
      </c>
      <c r="AS1632" s="199" t="str">
        <f t="shared" si="2797"/>
        <v>AS$16</v>
      </c>
      <c r="AT1632" s="199" t="str">
        <f t="shared" si="2797"/>
        <v>AT$16</v>
      </c>
      <c r="AU1632" s="199" t="str">
        <f t="shared" si="2797"/>
        <v>AU$16</v>
      </c>
      <c r="AV1632" s="199" t="str">
        <f t="shared" si="2797"/>
        <v>AV$16</v>
      </c>
      <c r="AW1632" s="199" t="str">
        <f t="shared" si="2797"/>
        <v>AW$16</v>
      </c>
      <c r="AX1632" s="199" t="str">
        <f t="shared" si="2797"/>
        <v>AX$16</v>
      </c>
      <c r="AY1632" s="199" t="str">
        <f t="shared" ref="AY1632:CD1632" si="2798">AY$20</f>
        <v>AY$16</v>
      </c>
      <c r="AZ1632" s="199" t="str">
        <f t="shared" si="2798"/>
        <v>AZ$16</v>
      </c>
      <c r="BA1632" s="199" t="str">
        <f t="shared" si="2798"/>
        <v>BA$16</v>
      </c>
      <c r="BB1632" s="199" t="str">
        <f t="shared" si="2798"/>
        <v>BB$16</v>
      </c>
      <c r="BC1632" s="199" t="str">
        <f t="shared" si="2798"/>
        <v>BC$16</v>
      </c>
      <c r="BD1632" s="199" t="str">
        <f t="shared" si="2798"/>
        <v>BD$16</v>
      </c>
      <c r="BE1632" s="199" t="str">
        <f t="shared" si="2798"/>
        <v>BE$16</v>
      </c>
      <c r="BF1632" s="199" t="str">
        <f t="shared" si="2798"/>
        <v>BF$16</v>
      </c>
      <c r="BG1632" s="199" t="str">
        <f t="shared" si="2798"/>
        <v>BG$16</v>
      </c>
      <c r="BH1632" s="199" t="str">
        <f t="shared" si="2798"/>
        <v>BH$16</v>
      </c>
      <c r="BI1632" s="199" t="str">
        <f t="shared" si="2798"/>
        <v>BI$16</v>
      </c>
      <c r="BJ1632" s="199" t="str">
        <f t="shared" si="2798"/>
        <v>BJ$16</v>
      </c>
      <c r="BK1632" s="199" t="str">
        <f t="shared" si="2798"/>
        <v>BK$16</v>
      </c>
      <c r="BL1632" s="199" t="str">
        <f t="shared" si="2798"/>
        <v>BL$16</v>
      </c>
      <c r="BM1632" s="199" t="str">
        <f t="shared" si="2798"/>
        <v>BM$16</v>
      </c>
      <c r="BN1632" s="199" t="str">
        <f t="shared" si="2798"/>
        <v>BN$16</v>
      </c>
      <c r="BO1632" s="199" t="str">
        <f t="shared" si="2798"/>
        <v>BO$16</v>
      </c>
      <c r="BP1632" s="199" t="str">
        <f t="shared" si="2798"/>
        <v>BP$16</v>
      </c>
      <c r="BQ1632" s="199" t="str">
        <f t="shared" si="2798"/>
        <v>BQ$16</v>
      </c>
      <c r="BR1632" s="199" t="str">
        <f t="shared" si="2798"/>
        <v>BR$16</v>
      </c>
      <c r="BS1632" s="199" t="str">
        <f t="shared" si="2798"/>
        <v>BS$16</v>
      </c>
      <c r="BT1632" s="199" t="str">
        <f t="shared" si="2798"/>
        <v>BT$16</v>
      </c>
      <c r="BU1632" s="199" t="str">
        <f t="shared" si="2798"/>
        <v>BU$16</v>
      </c>
      <c r="BV1632" s="199" t="str">
        <f t="shared" si="2798"/>
        <v>BV$16</v>
      </c>
      <c r="BW1632" s="199" t="str">
        <f t="shared" si="2798"/>
        <v>BW$16</v>
      </c>
      <c r="BX1632" s="199" t="str">
        <f t="shared" si="2798"/>
        <v>BX$16</v>
      </c>
      <c r="BY1632" s="199" t="str">
        <f t="shared" si="2798"/>
        <v>BY$16</v>
      </c>
      <c r="BZ1632" s="199" t="str">
        <f t="shared" si="2798"/>
        <v>BZ$16</v>
      </c>
      <c r="CA1632" s="199" t="str">
        <f t="shared" si="2798"/>
        <v>CA$16</v>
      </c>
      <c r="CB1632" s="199" t="str">
        <f t="shared" si="2798"/>
        <v>CB$16</v>
      </c>
      <c r="CC1632" s="199" t="str">
        <f t="shared" si="2798"/>
        <v>CC$16</v>
      </c>
      <c r="CD1632" s="199" t="str">
        <f t="shared" si="2798"/>
        <v>CD$16</v>
      </c>
      <c r="CE1632" s="199" t="str">
        <f t="shared" ref="CE1632:CL1632" si="2799">CE$20</f>
        <v>CE$16</v>
      </c>
      <c r="CF1632" s="199" t="str">
        <f t="shared" si="2799"/>
        <v>CF$16</v>
      </c>
      <c r="CG1632" s="199" t="str">
        <f t="shared" si="2799"/>
        <v>CG$16</v>
      </c>
      <c r="CH1632" s="199" t="str">
        <f t="shared" si="2799"/>
        <v>CH$16</v>
      </c>
      <c r="CI1632" s="199" t="str">
        <f t="shared" si="2799"/>
        <v>CI$16</v>
      </c>
      <c r="CJ1632" s="199" t="str">
        <f t="shared" si="2799"/>
        <v>CJ$16</v>
      </c>
      <c r="CK1632" s="199" t="str">
        <f t="shared" si="2799"/>
        <v>CK$16</v>
      </c>
      <c r="CL1632" s="199" t="str">
        <f t="shared" si="2799"/>
        <v>CL$16</v>
      </c>
      <c r="CN1632" s="176"/>
      <c r="CO1632" s="199" t="str">
        <f t="shared" ref="CO1632:DL1632" si="2800">CO$20</f>
        <v>CO$16</v>
      </c>
      <c r="CP1632" s="199" t="str">
        <f t="shared" si="2800"/>
        <v>CP$16</v>
      </c>
      <c r="CQ1632" s="199" t="str">
        <f t="shared" si="2800"/>
        <v>CQ$16</v>
      </c>
      <c r="CR1632" s="199" t="str">
        <f t="shared" si="2800"/>
        <v>CR$16</v>
      </c>
      <c r="CS1632" s="199" t="str">
        <f t="shared" si="2800"/>
        <v>CS$16</v>
      </c>
      <c r="CT1632" s="199" t="str">
        <f t="shared" si="2800"/>
        <v>CT$16</v>
      </c>
      <c r="CU1632" s="199" t="str">
        <f t="shared" si="2800"/>
        <v>CU$16</v>
      </c>
      <c r="CV1632" s="199" t="str">
        <f t="shared" si="2800"/>
        <v>CV$16</v>
      </c>
      <c r="CW1632" s="199" t="str">
        <f t="shared" si="2800"/>
        <v>CW$16</v>
      </c>
      <c r="CX1632" s="199" t="str">
        <f t="shared" si="2800"/>
        <v>CX$16</v>
      </c>
      <c r="CY1632" s="199" t="str">
        <f t="shared" si="2800"/>
        <v>CY$16</v>
      </c>
      <c r="CZ1632" s="199" t="str">
        <f t="shared" si="2800"/>
        <v>CZ$16</v>
      </c>
      <c r="DA1632" s="199" t="str">
        <f t="shared" si="2800"/>
        <v>DA$16</v>
      </c>
      <c r="DB1632" s="199" t="str">
        <f t="shared" si="2800"/>
        <v>DB$16</v>
      </c>
      <c r="DC1632" s="199" t="str">
        <f t="shared" si="2800"/>
        <v>DC$16</v>
      </c>
      <c r="DD1632" s="199" t="str">
        <f t="shared" si="2800"/>
        <v>DD$16</v>
      </c>
      <c r="DE1632" s="199" t="str">
        <f t="shared" si="2800"/>
        <v>DE$16</v>
      </c>
      <c r="DF1632" s="199" t="str">
        <f t="shared" si="2800"/>
        <v>DF$16</v>
      </c>
      <c r="DG1632" s="199" t="str">
        <f t="shared" si="2800"/>
        <v>DG$16</v>
      </c>
      <c r="DH1632" s="199" t="str">
        <f t="shared" si="2800"/>
        <v>DH$16</v>
      </c>
      <c r="DI1632" s="199" t="str">
        <f t="shared" si="2800"/>
        <v>DI$16</v>
      </c>
      <c r="DJ1632" s="199" t="str">
        <f t="shared" si="2800"/>
        <v>DJ$16</v>
      </c>
      <c r="DK1632" s="199" t="str">
        <f t="shared" si="2800"/>
        <v>DK$16</v>
      </c>
      <c r="DL1632" s="199" t="str">
        <f t="shared" si="2800"/>
        <v>DL$16</v>
      </c>
    </row>
    <row r="1633" spans="1:116" x14ac:dyDescent="0.4">
      <c r="A1633" s="174"/>
      <c r="E1633" s="8"/>
      <c r="G1633" s="175" t="s">
        <v>462</v>
      </c>
      <c r="H1633" s="200"/>
      <c r="I1633" s="201"/>
      <c r="J1633" s="201"/>
      <c r="K1633" s="202"/>
      <c r="L1633" s="202"/>
      <c r="M1633" s="202"/>
      <c r="N1633" s="202"/>
      <c r="O1633" s="202"/>
      <c r="P1633" s="202"/>
      <c r="R1633" s="202"/>
      <c r="S1633" s="199" t="str">
        <f t="shared" ref="S1633:AX1633" si="2801">S$21</f>
        <v>S$17</v>
      </c>
      <c r="T1633" s="199" t="str">
        <f t="shared" si="2801"/>
        <v>T$17</v>
      </c>
      <c r="U1633" s="199" t="str">
        <f t="shared" si="2801"/>
        <v>U$17</v>
      </c>
      <c r="V1633" s="199" t="str">
        <f t="shared" si="2801"/>
        <v>V$17</v>
      </c>
      <c r="W1633" s="199" t="str">
        <f t="shared" si="2801"/>
        <v>W$17</v>
      </c>
      <c r="X1633" s="199" t="str">
        <f t="shared" si="2801"/>
        <v>X$17</v>
      </c>
      <c r="Y1633" s="199" t="str">
        <f t="shared" si="2801"/>
        <v>Y$17</v>
      </c>
      <c r="Z1633" s="199" t="str">
        <f t="shared" si="2801"/>
        <v>Z$17</v>
      </c>
      <c r="AA1633" s="199" t="str">
        <f t="shared" si="2801"/>
        <v>AA$17</v>
      </c>
      <c r="AB1633" s="199" t="str">
        <f t="shared" si="2801"/>
        <v>AB$17</v>
      </c>
      <c r="AC1633" s="199" t="str">
        <f t="shared" si="2801"/>
        <v>AC$17</v>
      </c>
      <c r="AD1633" s="199" t="str">
        <f t="shared" si="2801"/>
        <v>AD$17</v>
      </c>
      <c r="AE1633" s="199" t="str">
        <f t="shared" si="2801"/>
        <v>AE$17</v>
      </c>
      <c r="AF1633" s="199" t="str">
        <f t="shared" si="2801"/>
        <v>AF$17</v>
      </c>
      <c r="AG1633" s="199" t="str">
        <f t="shared" si="2801"/>
        <v>AG$17</v>
      </c>
      <c r="AH1633" s="199" t="str">
        <f t="shared" si="2801"/>
        <v>AH$17</v>
      </c>
      <c r="AI1633" s="199" t="str">
        <f t="shared" si="2801"/>
        <v>AI$17</v>
      </c>
      <c r="AJ1633" s="199" t="str">
        <f t="shared" si="2801"/>
        <v>AJ$17</v>
      </c>
      <c r="AK1633" s="199" t="str">
        <f t="shared" si="2801"/>
        <v>AK$17</v>
      </c>
      <c r="AL1633" s="199" t="str">
        <f t="shared" si="2801"/>
        <v>AL$17</v>
      </c>
      <c r="AM1633" s="199" t="str">
        <f t="shared" si="2801"/>
        <v>AM$17</v>
      </c>
      <c r="AN1633" s="199" t="str">
        <f t="shared" si="2801"/>
        <v>AN$17</v>
      </c>
      <c r="AO1633" s="199" t="str">
        <f t="shared" si="2801"/>
        <v>AO$17</v>
      </c>
      <c r="AP1633" s="199" t="str">
        <f t="shared" si="2801"/>
        <v>AP$17</v>
      </c>
      <c r="AQ1633" s="199" t="str">
        <f t="shared" si="2801"/>
        <v>AQ$17</v>
      </c>
      <c r="AR1633" s="199" t="str">
        <f t="shared" si="2801"/>
        <v>AR$17</v>
      </c>
      <c r="AS1633" s="199" t="str">
        <f t="shared" si="2801"/>
        <v>AS$17</v>
      </c>
      <c r="AT1633" s="199" t="str">
        <f t="shared" si="2801"/>
        <v>AT$17</v>
      </c>
      <c r="AU1633" s="199" t="str">
        <f t="shared" si="2801"/>
        <v>AU$17</v>
      </c>
      <c r="AV1633" s="199" t="str">
        <f t="shared" si="2801"/>
        <v>AV$17</v>
      </c>
      <c r="AW1633" s="199" t="str">
        <f t="shared" si="2801"/>
        <v>AW$17</v>
      </c>
      <c r="AX1633" s="199" t="str">
        <f t="shared" si="2801"/>
        <v>AX$17</v>
      </c>
      <c r="AY1633" s="199" t="str">
        <f t="shared" ref="AY1633:CD1633" si="2802">AY$21</f>
        <v>AY$17</v>
      </c>
      <c r="AZ1633" s="199" t="str">
        <f t="shared" si="2802"/>
        <v>AZ$17</v>
      </c>
      <c r="BA1633" s="199" t="str">
        <f t="shared" si="2802"/>
        <v>BA$17</v>
      </c>
      <c r="BB1633" s="199" t="str">
        <f t="shared" si="2802"/>
        <v>BB$17</v>
      </c>
      <c r="BC1633" s="199" t="str">
        <f t="shared" si="2802"/>
        <v>BC$17</v>
      </c>
      <c r="BD1633" s="199" t="str">
        <f t="shared" si="2802"/>
        <v>BD$17</v>
      </c>
      <c r="BE1633" s="199" t="str">
        <f t="shared" si="2802"/>
        <v>BE$17</v>
      </c>
      <c r="BF1633" s="199" t="str">
        <f t="shared" si="2802"/>
        <v>BF$17</v>
      </c>
      <c r="BG1633" s="199" t="str">
        <f t="shared" si="2802"/>
        <v>BG$17</v>
      </c>
      <c r="BH1633" s="199" t="str">
        <f t="shared" si="2802"/>
        <v>BH$17</v>
      </c>
      <c r="BI1633" s="199" t="str">
        <f t="shared" si="2802"/>
        <v>BI$17</v>
      </c>
      <c r="BJ1633" s="199" t="str">
        <f t="shared" si="2802"/>
        <v>BJ$17</v>
      </c>
      <c r="BK1633" s="199" t="str">
        <f t="shared" si="2802"/>
        <v>BK$17</v>
      </c>
      <c r="BL1633" s="199" t="str">
        <f t="shared" si="2802"/>
        <v>BL$17</v>
      </c>
      <c r="BM1633" s="199" t="str">
        <f t="shared" si="2802"/>
        <v>BM$17</v>
      </c>
      <c r="BN1633" s="199" t="str">
        <f t="shared" si="2802"/>
        <v>BN$17</v>
      </c>
      <c r="BO1633" s="199" t="str">
        <f t="shared" si="2802"/>
        <v>BO$17</v>
      </c>
      <c r="BP1633" s="199" t="str">
        <f t="shared" si="2802"/>
        <v>BP$17</v>
      </c>
      <c r="BQ1633" s="199" t="str">
        <f t="shared" si="2802"/>
        <v>BQ$17</v>
      </c>
      <c r="BR1633" s="199" t="str">
        <f t="shared" si="2802"/>
        <v>BR$17</v>
      </c>
      <c r="BS1633" s="199" t="str">
        <f t="shared" si="2802"/>
        <v>BS$17</v>
      </c>
      <c r="BT1633" s="199" t="str">
        <f t="shared" si="2802"/>
        <v>BT$17</v>
      </c>
      <c r="BU1633" s="199" t="str">
        <f t="shared" si="2802"/>
        <v>BU$17</v>
      </c>
      <c r="BV1633" s="199" t="str">
        <f t="shared" si="2802"/>
        <v>BV$17</v>
      </c>
      <c r="BW1633" s="199" t="str">
        <f t="shared" si="2802"/>
        <v>BW$17</v>
      </c>
      <c r="BX1633" s="199" t="str">
        <f t="shared" si="2802"/>
        <v>BX$17</v>
      </c>
      <c r="BY1633" s="199" t="str">
        <f t="shared" si="2802"/>
        <v>BY$17</v>
      </c>
      <c r="BZ1633" s="199" t="str">
        <f t="shared" si="2802"/>
        <v>BZ$17</v>
      </c>
      <c r="CA1633" s="199" t="str">
        <f t="shared" si="2802"/>
        <v>CA$17</v>
      </c>
      <c r="CB1633" s="199" t="str">
        <f t="shared" si="2802"/>
        <v>CB$17</v>
      </c>
      <c r="CC1633" s="199" t="str">
        <f t="shared" si="2802"/>
        <v>CC$17</v>
      </c>
      <c r="CD1633" s="199" t="str">
        <f t="shared" si="2802"/>
        <v>CD$17</v>
      </c>
      <c r="CE1633" s="199" t="str">
        <f t="shared" ref="CE1633:CL1633" si="2803">CE$21</f>
        <v>CE$17</v>
      </c>
      <c r="CF1633" s="199" t="str">
        <f t="shared" si="2803"/>
        <v>CF$17</v>
      </c>
      <c r="CG1633" s="199" t="str">
        <f t="shared" si="2803"/>
        <v>CG$17</v>
      </c>
      <c r="CH1633" s="199" t="str">
        <f t="shared" si="2803"/>
        <v>CH$17</v>
      </c>
      <c r="CI1633" s="199" t="str">
        <f t="shared" si="2803"/>
        <v>CI$17</v>
      </c>
      <c r="CJ1633" s="199" t="str">
        <f t="shared" si="2803"/>
        <v>CJ$17</v>
      </c>
      <c r="CK1633" s="199" t="str">
        <f t="shared" si="2803"/>
        <v>CK$17</v>
      </c>
      <c r="CL1633" s="199" t="str">
        <f t="shared" si="2803"/>
        <v>CL$17</v>
      </c>
      <c r="CN1633" s="201"/>
      <c r="CO1633" s="199" t="str">
        <f t="shared" ref="CO1633:DL1633" si="2804">CO$21</f>
        <v>CO$17</v>
      </c>
      <c r="CP1633" s="199" t="str">
        <f t="shared" si="2804"/>
        <v>CP$17</v>
      </c>
      <c r="CQ1633" s="199" t="str">
        <f t="shared" si="2804"/>
        <v>CQ$17</v>
      </c>
      <c r="CR1633" s="199" t="str">
        <f t="shared" si="2804"/>
        <v>CR$17</v>
      </c>
      <c r="CS1633" s="199" t="str">
        <f t="shared" si="2804"/>
        <v>CS$17</v>
      </c>
      <c r="CT1633" s="199" t="str">
        <f t="shared" si="2804"/>
        <v>CT$17</v>
      </c>
      <c r="CU1633" s="199" t="str">
        <f t="shared" si="2804"/>
        <v>CU$17</v>
      </c>
      <c r="CV1633" s="199" t="str">
        <f t="shared" si="2804"/>
        <v>CV$17</v>
      </c>
      <c r="CW1633" s="199" t="str">
        <f t="shared" si="2804"/>
        <v>CW$17</v>
      </c>
      <c r="CX1633" s="199" t="str">
        <f t="shared" si="2804"/>
        <v>CX$17</v>
      </c>
      <c r="CY1633" s="199" t="str">
        <f t="shared" si="2804"/>
        <v>CY$17</v>
      </c>
      <c r="CZ1633" s="199" t="str">
        <f t="shared" si="2804"/>
        <v>CZ$17</v>
      </c>
      <c r="DA1633" s="199" t="str">
        <f t="shared" si="2804"/>
        <v>DA$17</v>
      </c>
      <c r="DB1633" s="199" t="str">
        <f t="shared" si="2804"/>
        <v>DB$17</v>
      </c>
      <c r="DC1633" s="199" t="str">
        <f t="shared" si="2804"/>
        <v>DC$17</v>
      </c>
      <c r="DD1633" s="199" t="str">
        <f t="shared" si="2804"/>
        <v>DD$17</v>
      </c>
      <c r="DE1633" s="199" t="str">
        <f t="shared" si="2804"/>
        <v>DE$17</v>
      </c>
      <c r="DF1633" s="199" t="str">
        <f t="shared" si="2804"/>
        <v>DF$17</v>
      </c>
      <c r="DG1633" s="199" t="str">
        <f t="shared" si="2804"/>
        <v>DG$17</v>
      </c>
      <c r="DH1633" s="199" t="str">
        <f t="shared" si="2804"/>
        <v>DH$17</v>
      </c>
      <c r="DI1633" s="199" t="str">
        <f t="shared" si="2804"/>
        <v>DI$17</v>
      </c>
      <c r="DJ1633" s="199" t="str">
        <f t="shared" si="2804"/>
        <v>DJ$17</v>
      </c>
      <c r="DK1633" s="199" t="str">
        <f t="shared" si="2804"/>
        <v>DK$17</v>
      </c>
      <c r="DL1633" s="199" t="str">
        <f t="shared" si="2804"/>
        <v>DL$17</v>
      </c>
    </row>
    <row r="1634" spans="1:116" x14ac:dyDescent="0.4">
      <c r="A1634" s="174"/>
      <c r="E1634" s="8"/>
      <c r="G1634" s="175" t="s">
        <v>491</v>
      </c>
      <c r="H1634" s="200"/>
      <c r="I1634" s="201"/>
      <c r="J1634" s="201"/>
      <c r="K1634" s="202"/>
      <c r="L1634" s="202"/>
      <c r="M1634" s="202"/>
      <c r="N1634" s="202"/>
      <c r="O1634" s="202"/>
      <c r="P1634" s="202"/>
      <c r="R1634" s="202"/>
      <c r="S1634" s="190"/>
      <c r="T1634" s="190"/>
      <c r="U1634" s="190"/>
      <c r="V1634" s="190"/>
      <c r="W1634" s="190"/>
      <c r="X1634" s="190"/>
      <c r="Y1634" s="190"/>
      <c r="Z1634" s="190"/>
      <c r="AA1634" s="190"/>
      <c r="AB1634" s="190"/>
      <c r="AC1634" s="190"/>
      <c r="AD1634" s="190"/>
      <c r="AE1634" s="190"/>
      <c r="AF1634" s="190"/>
      <c r="AG1634" s="190"/>
      <c r="AH1634" s="190"/>
      <c r="AI1634" s="190"/>
      <c r="AJ1634" s="190"/>
      <c r="AK1634" s="190"/>
      <c r="AL1634" s="190"/>
      <c r="AM1634" s="190"/>
      <c r="AN1634" s="190"/>
      <c r="AO1634" s="190"/>
      <c r="AP1634" s="190"/>
      <c r="AQ1634" s="190"/>
      <c r="AR1634" s="190"/>
      <c r="AS1634" s="190"/>
      <c r="AT1634" s="190"/>
      <c r="AU1634" s="190"/>
      <c r="AV1634" s="190"/>
      <c r="AW1634" s="190"/>
      <c r="AX1634" s="190"/>
      <c r="AY1634" s="190"/>
      <c r="AZ1634" s="190"/>
      <c r="BA1634" s="190"/>
      <c r="BB1634" s="190"/>
      <c r="BC1634" s="190"/>
      <c r="BD1634" s="190"/>
      <c r="BE1634" s="190"/>
      <c r="BF1634" s="190"/>
      <c r="BG1634" s="190"/>
      <c r="BH1634" s="190"/>
      <c r="BI1634" s="190"/>
      <c r="BJ1634" s="190"/>
      <c r="BK1634" s="190"/>
      <c r="BL1634" s="190"/>
      <c r="BM1634" s="190"/>
      <c r="BN1634" s="190"/>
      <c r="BO1634" s="190"/>
      <c r="BP1634" s="190"/>
      <c r="BQ1634" s="190"/>
      <c r="BR1634" s="190"/>
      <c r="BS1634" s="190"/>
      <c r="BT1634" s="190"/>
      <c r="BU1634" s="190"/>
      <c r="BV1634" s="190"/>
      <c r="BW1634" s="190"/>
      <c r="BX1634" s="190"/>
      <c r="BY1634" s="190"/>
      <c r="BZ1634" s="190"/>
      <c r="CA1634" s="190"/>
      <c r="CB1634" s="190"/>
      <c r="CC1634" s="190"/>
      <c r="CD1634" s="190"/>
      <c r="CE1634" s="190"/>
      <c r="CF1634" s="190"/>
      <c r="CG1634" s="190"/>
      <c r="CH1634" s="190"/>
      <c r="CI1634" s="190"/>
      <c r="CJ1634" s="190"/>
      <c r="CK1634" s="190"/>
      <c r="CL1634" s="190"/>
      <c r="CN1634" s="201"/>
      <c r="CO1634" s="190"/>
      <c r="CP1634" s="190"/>
      <c r="CQ1634" s="190"/>
      <c r="CR1634" s="190"/>
      <c r="CS1634" s="190"/>
      <c r="CT1634" s="190"/>
      <c r="CU1634" s="190"/>
      <c r="CV1634" s="190"/>
      <c r="CW1634" s="190"/>
      <c r="CX1634" s="190"/>
      <c r="CY1634" s="190"/>
      <c r="CZ1634" s="190"/>
      <c r="DA1634" s="190"/>
      <c r="DB1634" s="190"/>
      <c r="DC1634" s="190"/>
      <c r="DD1634" s="190"/>
      <c r="DE1634" s="190"/>
      <c r="DF1634" s="190"/>
      <c r="DG1634" s="190"/>
      <c r="DH1634" s="190"/>
      <c r="DI1634" s="190"/>
      <c r="DJ1634" s="190"/>
      <c r="DK1634" s="190"/>
      <c r="DL1634" s="190"/>
    </row>
    <row r="1635" spans="1:116" x14ac:dyDescent="0.4">
      <c r="A1635" s="174"/>
      <c r="E1635" s="8"/>
      <c r="G1635" s="175" t="s">
        <v>505</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463</v>
      </c>
      <c r="H1636" s="200"/>
      <c r="I1636" s="201"/>
      <c r="J1636" s="201"/>
      <c r="K1636" s="202"/>
      <c r="L1636" s="202"/>
      <c r="M1636" s="202"/>
      <c r="N1636" s="202"/>
      <c r="O1636" s="202"/>
      <c r="P1636" s="202"/>
      <c r="R1636" s="202"/>
      <c r="S1636" s="190" t="str">
        <f t="shared" ref="S1636:AX1636" si="2805">S$22</f>
        <v>S$18</v>
      </c>
      <c r="T1636" s="190" t="str">
        <f t="shared" si="2805"/>
        <v>T$18</v>
      </c>
      <c r="U1636" s="190" t="str">
        <f t="shared" si="2805"/>
        <v>U$18</v>
      </c>
      <c r="V1636" s="190" t="str">
        <f t="shared" si="2805"/>
        <v>V$18</v>
      </c>
      <c r="W1636" s="190" t="str">
        <f t="shared" si="2805"/>
        <v>W$18</v>
      </c>
      <c r="X1636" s="190" t="str">
        <f t="shared" si="2805"/>
        <v>X$18</v>
      </c>
      <c r="Y1636" s="190" t="str">
        <f t="shared" si="2805"/>
        <v>Y$18</v>
      </c>
      <c r="Z1636" s="190" t="str">
        <f t="shared" si="2805"/>
        <v>Z$18</v>
      </c>
      <c r="AA1636" s="190" t="str">
        <f t="shared" si="2805"/>
        <v>AA$18</v>
      </c>
      <c r="AB1636" s="190" t="str">
        <f t="shared" si="2805"/>
        <v>AB$18</v>
      </c>
      <c r="AC1636" s="190" t="str">
        <f t="shared" si="2805"/>
        <v>AC$18</v>
      </c>
      <c r="AD1636" s="190" t="str">
        <f t="shared" si="2805"/>
        <v>AD$18</v>
      </c>
      <c r="AE1636" s="190" t="str">
        <f t="shared" si="2805"/>
        <v>AE$18</v>
      </c>
      <c r="AF1636" s="190" t="str">
        <f t="shared" si="2805"/>
        <v>AF$18</v>
      </c>
      <c r="AG1636" s="190" t="str">
        <f t="shared" si="2805"/>
        <v>AG$18</v>
      </c>
      <c r="AH1636" s="190" t="str">
        <f t="shared" si="2805"/>
        <v>AH$18</v>
      </c>
      <c r="AI1636" s="190" t="str">
        <f t="shared" si="2805"/>
        <v>AI$18</v>
      </c>
      <c r="AJ1636" s="190" t="str">
        <f t="shared" si="2805"/>
        <v>AJ$18</v>
      </c>
      <c r="AK1636" s="190" t="str">
        <f t="shared" si="2805"/>
        <v>AK$18</v>
      </c>
      <c r="AL1636" s="190" t="str">
        <f t="shared" si="2805"/>
        <v>AL$18</v>
      </c>
      <c r="AM1636" s="190" t="str">
        <f t="shared" si="2805"/>
        <v>AM$18</v>
      </c>
      <c r="AN1636" s="190" t="str">
        <f t="shared" si="2805"/>
        <v>AN$18</v>
      </c>
      <c r="AO1636" s="190" t="str">
        <f t="shared" si="2805"/>
        <v>AO$18</v>
      </c>
      <c r="AP1636" s="190" t="str">
        <f t="shared" si="2805"/>
        <v>AP$18</v>
      </c>
      <c r="AQ1636" s="190" t="str">
        <f t="shared" si="2805"/>
        <v>AQ$18</v>
      </c>
      <c r="AR1636" s="190" t="str">
        <f t="shared" si="2805"/>
        <v>AR$18</v>
      </c>
      <c r="AS1636" s="190" t="str">
        <f t="shared" si="2805"/>
        <v>AS$18</v>
      </c>
      <c r="AT1636" s="190" t="str">
        <f t="shared" si="2805"/>
        <v>AT$18</v>
      </c>
      <c r="AU1636" s="190" t="str">
        <f t="shared" si="2805"/>
        <v>AU$18</v>
      </c>
      <c r="AV1636" s="190" t="str">
        <f t="shared" si="2805"/>
        <v>AV$18</v>
      </c>
      <c r="AW1636" s="190" t="str">
        <f t="shared" si="2805"/>
        <v>AW$18</v>
      </c>
      <c r="AX1636" s="190" t="str">
        <f t="shared" si="2805"/>
        <v>AX$18</v>
      </c>
      <c r="AY1636" s="190" t="str">
        <f t="shared" ref="AY1636:CD1636" si="2806">AY$22</f>
        <v>AY$18</v>
      </c>
      <c r="AZ1636" s="190" t="str">
        <f t="shared" si="2806"/>
        <v>AZ$18</v>
      </c>
      <c r="BA1636" s="190" t="str">
        <f t="shared" si="2806"/>
        <v>BA$18</v>
      </c>
      <c r="BB1636" s="190" t="str">
        <f t="shared" si="2806"/>
        <v>BB$18</v>
      </c>
      <c r="BC1636" s="190" t="str">
        <f t="shared" si="2806"/>
        <v>BC$18</v>
      </c>
      <c r="BD1636" s="190" t="str">
        <f t="shared" si="2806"/>
        <v>BD$18</v>
      </c>
      <c r="BE1636" s="190" t="str">
        <f t="shared" si="2806"/>
        <v>BE$18</v>
      </c>
      <c r="BF1636" s="190" t="str">
        <f t="shared" si="2806"/>
        <v>BF$18</v>
      </c>
      <c r="BG1636" s="190" t="str">
        <f t="shared" si="2806"/>
        <v>BG$18</v>
      </c>
      <c r="BH1636" s="190" t="str">
        <f t="shared" si="2806"/>
        <v>BH$18</v>
      </c>
      <c r="BI1636" s="190" t="str">
        <f t="shared" si="2806"/>
        <v>BI$18</v>
      </c>
      <c r="BJ1636" s="190" t="str">
        <f t="shared" si="2806"/>
        <v>BJ$18</v>
      </c>
      <c r="BK1636" s="190" t="str">
        <f t="shared" si="2806"/>
        <v>BK$18</v>
      </c>
      <c r="BL1636" s="190" t="str">
        <f t="shared" si="2806"/>
        <v>BL$18</v>
      </c>
      <c r="BM1636" s="190" t="str">
        <f t="shared" si="2806"/>
        <v>BM$18</v>
      </c>
      <c r="BN1636" s="190" t="str">
        <f t="shared" si="2806"/>
        <v>BN$18</v>
      </c>
      <c r="BO1636" s="190" t="str">
        <f t="shared" si="2806"/>
        <v>BO$18</v>
      </c>
      <c r="BP1636" s="190" t="str">
        <f t="shared" si="2806"/>
        <v>BP$18</v>
      </c>
      <c r="BQ1636" s="190" t="str">
        <f t="shared" si="2806"/>
        <v>BQ$18</v>
      </c>
      <c r="BR1636" s="190" t="str">
        <f t="shared" si="2806"/>
        <v>BR$18</v>
      </c>
      <c r="BS1636" s="190" t="str">
        <f t="shared" si="2806"/>
        <v>BS$18</v>
      </c>
      <c r="BT1636" s="190" t="str">
        <f t="shared" si="2806"/>
        <v>BT$18</v>
      </c>
      <c r="BU1636" s="190" t="str">
        <f t="shared" si="2806"/>
        <v>BU$18</v>
      </c>
      <c r="BV1636" s="190" t="str">
        <f t="shared" si="2806"/>
        <v>BV$18</v>
      </c>
      <c r="BW1636" s="190" t="str">
        <f t="shared" si="2806"/>
        <v>BW$18</v>
      </c>
      <c r="BX1636" s="190" t="str">
        <f t="shared" si="2806"/>
        <v>BX$18</v>
      </c>
      <c r="BY1636" s="190" t="str">
        <f t="shared" si="2806"/>
        <v>BY$18</v>
      </c>
      <c r="BZ1636" s="190" t="str">
        <f t="shared" si="2806"/>
        <v>BZ$18</v>
      </c>
      <c r="CA1636" s="190" t="str">
        <f t="shared" si="2806"/>
        <v>CA$18</v>
      </c>
      <c r="CB1636" s="190" t="str">
        <f t="shared" si="2806"/>
        <v>CB$18</v>
      </c>
      <c r="CC1636" s="190" t="str">
        <f t="shared" si="2806"/>
        <v>CC$18</v>
      </c>
      <c r="CD1636" s="190" t="str">
        <f t="shared" si="2806"/>
        <v>CD$18</v>
      </c>
      <c r="CE1636" s="190" t="str">
        <f t="shared" ref="CE1636:CL1636" si="2807">CE$22</f>
        <v>CE$18</v>
      </c>
      <c r="CF1636" s="190" t="str">
        <f t="shared" si="2807"/>
        <v>CF$18</v>
      </c>
      <c r="CG1636" s="190" t="str">
        <f t="shared" si="2807"/>
        <v>CG$18</v>
      </c>
      <c r="CH1636" s="190" t="str">
        <f t="shared" si="2807"/>
        <v>CH$18</v>
      </c>
      <c r="CI1636" s="190" t="str">
        <f t="shared" si="2807"/>
        <v>CI$18</v>
      </c>
      <c r="CJ1636" s="190" t="str">
        <f t="shared" si="2807"/>
        <v>CJ$18</v>
      </c>
      <c r="CK1636" s="190" t="str">
        <f t="shared" si="2807"/>
        <v>CK$18</v>
      </c>
      <c r="CL1636" s="190" t="str">
        <f t="shared" si="2807"/>
        <v>CL$18</v>
      </c>
      <c r="CN1636" s="201"/>
      <c r="CO1636" s="190" t="str">
        <f t="shared" ref="CO1636:DL1636" si="2808">CO$22</f>
        <v>CO$18</v>
      </c>
      <c r="CP1636" s="190" t="str">
        <f t="shared" si="2808"/>
        <v>CP$18</v>
      </c>
      <c r="CQ1636" s="190" t="str">
        <f t="shared" si="2808"/>
        <v>CQ$18</v>
      </c>
      <c r="CR1636" s="190" t="str">
        <f t="shared" si="2808"/>
        <v>CR$18</v>
      </c>
      <c r="CS1636" s="190" t="str">
        <f t="shared" si="2808"/>
        <v>CS$18</v>
      </c>
      <c r="CT1636" s="190" t="str">
        <f t="shared" si="2808"/>
        <v>CT$18</v>
      </c>
      <c r="CU1636" s="190" t="str">
        <f t="shared" si="2808"/>
        <v>CU$18</v>
      </c>
      <c r="CV1636" s="190" t="str">
        <f t="shared" si="2808"/>
        <v>CV$18</v>
      </c>
      <c r="CW1636" s="190" t="str">
        <f t="shared" si="2808"/>
        <v>CW$18</v>
      </c>
      <c r="CX1636" s="190" t="str">
        <f t="shared" si="2808"/>
        <v>CX$18</v>
      </c>
      <c r="CY1636" s="190" t="str">
        <f t="shared" si="2808"/>
        <v>CY$18</v>
      </c>
      <c r="CZ1636" s="190" t="str">
        <f t="shared" si="2808"/>
        <v>CZ$18</v>
      </c>
      <c r="DA1636" s="190" t="str">
        <f t="shared" si="2808"/>
        <v>DA$18</v>
      </c>
      <c r="DB1636" s="190" t="str">
        <f t="shared" si="2808"/>
        <v>DB$18</v>
      </c>
      <c r="DC1636" s="190" t="str">
        <f t="shared" si="2808"/>
        <v>DC$18</v>
      </c>
      <c r="DD1636" s="190" t="str">
        <f t="shared" si="2808"/>
        <v>DD$18</v>
      </c>
      <c r="DE1636" s="190" t="str">
        <f t="shared" si="2808"/>
        <v>DE$18</v>
      </c>
      <c r="DF1636" s="190" t="str">
        <f t="shared" si="2808"/>
        <v>DF$18</v>
      </c>
      <c r="DG1636" s="190" t="str">
        <f t="shared" si="2808"/>
        <v>DG$18</v>
      </c>
      <c r="DH1636" s="190" t="str">
        <f t="shared" si="2808"/>
        <v>DH$18</v>
      </c>
      <c r="DI1636" s="190" t="str">
        <f t="shared" si="2808"/>
        <v>DI$18</v>
      </c>
      <c r="DJ1636" s="190" t="str">
        <f t="shared" si="2808"/>
        <v>DJ$18</v>
      </c>
      <c r="DK1636" s="190" t="str">
        <f t="shared" si="2808"/>
        <v>DK$18</v>
      </c>
      <c r="DL1636" s="190" t="str">
        <f t="shared" si="2808"/>
        <v>DL$18</v>
      </c>
    </row>
    <row r="1637" spans="1:116" x14ac:dyDescent="0.4">
      <c r="A1637" s="174"/>
      <c r="E1637" s="8"/>
      <c r="G1637" s="175" t="s">
        <v>464</v>
      </c>
      <c r="H1637" s="200"/>
      <c r="I1637" s="201"/>
      <c r="J1637" s="201"/>
      <c r="K1637" s="202"/>
      <c r="L1637" s="202"/>
      <c r="M1637" s="202"/>
      <c r="N1637" s="202"/>
      <c r="O1637" s="202"/>
      <c r="P1637" s="202"/>
      <c r="R1637" s="202"/>
      <c r="S1637" s="190" t="str">
        <f t="shared" ref="S1637:AX1637" si="2809">S$23</f>
        <v>S$19</v>
      </c>
      <c r="T1637" s="190" t="str">
        <f t="shared" si="2809"/>
        <v>T$19</v>
      </c>
      <c r="U1637" s="190" t="str">
        <f t="shared" si="2809"/>
        <v>U$19</v>
      </c>
      <c r="V1637" s="190" t="str">
        <f t="shared" si="2809"/>
        <v>V$19</v>
      </c>
      <c r="W1637" s="190" t="str">
        <f t="shared" si="2809"/>
        <v>W$19</v>
      </c>
      <c r="X1637" s="190" t="str">
        <f t="shared" si="2809"/>
        <v>X$19</v>
      </c>
      <c r="Y1637" s="190" t="str">
        <f t="shared" si="2809"/>
        <v>Y$19</v>
      </c>
      <c r="Z1637" s="190" t="str">
        <f t="shared" si="2809"/>
        <v>Z$19</v>
      </c>
      <c r="AA1637" s="190" t="str">
        <f t="shared" si="2809"/>
        <v>AA$19</v>
      </c>
      <c r="AB1637" s="190" t="str">
        <f t="shared" si="2809"/>
        <v>AB$19</v>
      </c>
      <c r="AC1637" s="190" t="str">
        <f t="shared" si="2809"/>
        <v>AC$19</v>
      </c>
      <c r="AD1637" s="190" t="str">
        <f t="shared" si="2809"/>
        <v>AD$19</v>
      </c>
      <c r="AE1637" s="190" t="str">
        <f t="shared" si="2809"/>
        <v>AE$19</v>
      </c>
      <c r="AF1637" s="190" t="str">
        <f t="shared" si="2809"/>
        <v>AF$19</v>
      </c>
      <c r="AG1637" s="190" t="str">
        <f t="shared" si="2809"/>
        <v>AG$19</v>
      </c>
      <c r="AH1637" s="190" t="str">
        <f t="shared" si="2809"/>
        <v>AH$19</v>
      </c>
      <c r="AI1637" s="190" t="str">
        <f t="shared" si="2809"/>
        <v>AI$19</v>
      </c>
      <c r="AJ1637" s="190" t="str">
        <f t="shared" si="2809"/>
        <v>AJ$19</v>
      </c>
      <c r="AK1637" s="190" t="str">
        <f t="shared" si="2809"/>
        <v>AK$19</v>
      </c>
      <c r="AL1637" s="190" t="str">
        <f t="shared" si="2809"/>
        <v>AL$19</v>
      </c>
      <c r="AM1637" s="190" t="str">
        <f t="shared" si="2809"/>
        <v>AM$19</v>
      </c>
      <c r="AN1637" s="190" t="str">
        <f t="shared" si="2809"/>
        <v>AN$19</v>
      </c>
      <c r="AO1637" s="190" t="str">
        <f t="shared" si="2809"/>
        <v>AO$19</v>
      </c>
      <c r="AP1637" s="190" t="str">
        <f t="shared" si="2809"/>
        <v>AP$19</v>
      </c>
      <c r="AQ1637" s="190" t="str">
        <f t="shared" si="2809"/>
        <v>AQ$19</v>
      </c>
      <c r="AR1637" s="190" t="str">
        <f t="shared" si="2809"/>
        <v>AR$19</v>
      </c>
      <c r="AS1637" s="190" t="str">
        <f t="shared" si="2809"/>
        <v>AS$19</v>
      </c>
      <c r="AT1637" s="190" t="str">
        <f t="shared" si="2809"/>
        <v>AT$19</v>
      </c>
      <c r="AU1637" s="190" t="str">
        <f t="shared" si="2809"/>
        <v>AU$19</v>
      </c>
      <c r="AV1637" s="190" t="str">
        <f t="shared" si="2809"/>
        <v>AV$19</v>
      </c>
      <c r="AW1637" s="190" t="str">
        <f t="shared" si="2809"/>
        <v>AW$19</v>
      </c>
      <c r="AX1637" s="190" t="str">
        <f t="shared" si="2809"/>
        <v>AX$19</v>
      </c>
      <c r="AY1637" s="190" t="str">
        <f t="shared" ref="AY1637:CD1637" si="2810">AY$23</f>
        <v>AY$19</v>
      </c>
      <c r="AZ1637" s="190" t="str">
        <f t="shared" si="2810"/>
        <v>AZ$19</v>
      </c>
      <c r="BA1637" s="190" t="str">
        <f t="shared" si="2810"/>
        <v>BA$19</v>
      </c>
      <c r="BB1637" s="190" t="str">
        <f t="shared" si="2810"/>
        <v>BB$19</v>
      </c>
      <c r="BC1637" s="190" t="str">
        <f t="shared" si="2810"/>
        <v>BC$19</v>
      </c>
      <c r="BD1637" s="190" t="str">
        <f t="shared" si="2810"/>
        <v>BD$19</v>
      </c>
      <c r="BE1637" s="190" t="str">
        <f t="shared" si="2810"/>
        <v>BE$19</v>
      </c>
      <c r="BF1637" s="190" t="str">
        <f t="shared" si="2810"/>
        <v>BF$19</v>
      </c>
      <c r="BG1637" s="190" t="str">
        <f t="shared" si="2810"/>
        <v>BG$19</v>
      </c>
      <c r="BH1637" s="190" t="str">
        <f t="shared" si="2810"/>
        <v>BH$19</v>
      </c>
      <c r="BI1637" s="190" t="str">
        <f t="shared" si="2810"/>
        <v>BI$19</v>
      </c>
      <c r="BJ1637" s="190" t="str">
        <f t="shared" si="2810"/>
        <v>BJ$19</v>
      </c>
      <c r="BK1637" s="190" t="str">
        <f t="shared" si="2810"/>
        <v>BK$19</v>
      </c>
      <c r="BL1637" s="190" t="str">
        <f t="shared" si="2810"/>
        <v>BL$19</v>
      </c>
      <c r="BM1637" s="190" t="str">
        <f t="shared" si="2810"/>
        <v>BM$19</v>
      </c>
      <c r="BN1637" s="190" t="str">
        <f t="shared" si="2810"/>
        <v>BN$19</v>
      </c>
      <c r="BO1637" s="190" t="str">
        <f t="shared" si="2810"/>
        <v>BO$19</v>
      </c>
      <c r="BP1637" s="190" t="str">
        <f t="shared" si="2810"/>
        <v>BP$19</v>
      </c>
      <c r="BQ1637" s="190" t="str">
        <f t="shared" si="2810"/>
        <v>BQ$19</v>
      </c>
      <c r="BR1637" s="190" t="str">
        <f t="shared" si="2810"/>
        <v>BR$19</v>
      </c>
      <c r="BS1637" s="190" t="str">
        <f t="shared" si="2810"/>
        <v>BS$19</v>
      </c>
      <c r="BT1637" s="190" t="str">
        <f t="shared" si="2810"/>
        <v>BT$19</v>
      </c>
      <c r="BU1637" s="190" t="str">
        <f t="shared" si="2810"/>
        <v>BU$19</v>
      </c>
      <c r="BV1637" s="190" t="str">
        <f t="shared" si="2810"/>
        <v>BV$19</v>
      </c>
      <c r="BW1637" s="190" t="str">
        <f t="shared" si="2810"/>
        <v>BW$19</v>
      </c>
      <c r="BX1637" s="190" t="str">
        <f t="shared" si="2810"/>
        <v>BX$19</v>
      </c>
      <c r="BY1637" s="190" t="str">
        <f t="shared" si="2810"/>
        <v>BY$19</v>
      </c>
      <c r="BZ1637" s="190" t="str">
        <f t="shared" si="2810"/>
        <v>BZ$19</v>
      </c>
      <c r="CA1637" s="190" t="str">
        <f t="shared" si="2810"/>
        <v>CA$19</v>
      </c>
      <c r="CB1637" s="190" t="str">
        <f t="shared" si="2810"/>
        <v>CB$19</v>
      </c>
      <c r="CC1637" s="190" t="str">
        <f t="shared" si="2810"/>
        <v>CC$19</v>
      </c>
      <c r="CD1637" s="190" t="str">
        <f t="shared" si="2810"/>
        <v>CD$19</v>
      </c>
      <c r="CE1637" s="190" t="str">
        <f t="shared" ref="CE1637:CL1637" si="2811">CE$23</f>
        <v>CE$19</v>
      </c>
      <c r="CF1637" s="190" t="str">
        <f t="shared" si="2811"/>
        <v>CF$19</v>
      </c>
      <c r="CG1637" s="190" t="str">
        <f t="shared" si="2811"/>
        <v>CG$19</v>
      </c>
      <c r="CH1637" s="190" t="str">
        <f t="shared" si="2811"/>
        <v>CH$19</v>
      </c>
      <c r="CI1637" s="190" t="str">
        <f t="shared" si="2811"/>
        <v>CI$19</v>
      </c>
      <c r="CJ1637" s="190" t="str">
        <f t="shared" si="2811"/>
        <v>CJ$19</v>
      </c>
      <c r="CK1637" s="190" t="str">
        <f t="shared" si="2811"/>
        <v>CK$19</v>
      </c>
      <c r="CL1637" s="190" t="str">
        <f t="shared" si="2811"/>
        <v>CL$19</v>
      </c>
      <c r="CN1637" s="201"/>
      <c r="CO1637" s="190" t="str">
        <f t="shared" ref="CO1637:DL1637" si="2812">CO$23</f>
        <v>CO$19</v>
      </c>
      <c r="CP1637" s="190" t="str">
        <f t="shared" si="2812"/>
        <v>CP$19</v>
      </c>
      <c r="CQ1637" s="190" t="str">
        <f t="shared" si="2812"/>
        <v>CQ$19</v>
      </c>
      <c r="CR1637" s="190" t="str">
        <f t="shared" si="2812"/>
        <v>CR$19</v>
      </c>
      <c r="CS1637" s="190" t="str">
        <f t="shared" si="2812"/>
        <v>CS$19</v>
      </c>
      <c r="CT1637" s="190" t="str">
        <f t="shared" si="2812"/>
        <v>CT$19</v>
      </c>
      <c r="CU1637" s="190" t="str">
        <f t="shared" si="2812"/>
        <v>CU$19</v>
      </c>
      <c r="CV1637" s="190" t="str">
        <f t="shared" si="2812"/>
        <v>CV$19</v>
      </c>
      <c r="CW1637" s="190" t="str">
        <f t="shared" si="2812"/>
        <v>CW$19</v>
      </c>
      <c r="CX1637" s="190" t="str">
        <f t="shared" si="2812"/>
        <v>CX$19</v>
      </c>
      <c r="CY1637" s="190" t="str">
        <f t="shared" si="2812"/>
        <v>CY$19</v>
      </c>
      <c r="CZ1637" s="190" t="str">
        <f t="shared" si="2812"/>
        <v>CZ$19</v>
      </c>
      <c r="DA1637" s="190" t="str">
        <f t="shared" si="2812"/>
        <v>DA$19</v>
      </c>
      <c r="DB1637" s="190" t="str">
        <f t="shared" si="2812"/>
        <v>DB$19</v>
      </c>
      <c r="DC1637" s="190" t="str">
        <f t="shared" si="2812"/>
        <v>DC$19</v>
      </c>
      <c r="DD1637" s="190" t="str">
        <f t="shared" si="2812"/>
        <v>DD$19</v>
      </c>
      <c r="DE1637" s="190" t="str">
        <f t="shared" si="2812"/>
        <v>DE$19</v>
      </c>
      <c r="DF1637" s="190" t="str">
        <f t="shared" si="2812"/>
        <v>DF$19</v>
      </c>
      <c r="DG1637" s="190" t="str">
        <f t="shared" si="2812"/>
        <v>DG$19</v>
      </c>
      <c r="DH1637" s="190" t="str">
        <f t="shared" si="2812"/>
        <v>DH$19</v>
      </c>
      <c r="DI1637" s="190" t="str">
        <f t="shared" si="2812"/>
        <v>DI$19</v>
      </c>
      <c r="DJ1637" s="190" t="str">
        <f t="shared" si="2812"/>
        <v>DJ$19</v>
      </c>
      <c r="DK1637" s="190" t="str">
        <f t="shared" si="2812"/>
        <v>DK$19</v>
      </c>
      <c r="DL1637" s="190" t="str">
        <f t="shared" si="2812"/>
        <v>DL$19</v>
      </c>
    </row>
    <row r="1638" spans="1:116" x14ac:dyDescent="0.4">
      <c r="A1638" s="31" t="s">
        <v>218</v>
      </c>
      <c r="B1638" s="31" t="s">
        <v>243</v>
      </c>
      <c r="C1638" s="31"/>
      <c r="D1638" t="s">
        <v>427</v>
      </c>
      <c r="E1638" s="8" t="str">
        <f t="shared" ref="E1638:E1660" si="2813">ROW()&amp;" "&amp;D1638</f>
        <v>1638 DTERMY-F</v>
      </c>
      <c r="F1638" t="s">
        <v>350</v>
      </c>
      <c r="G1638" s="70" t="s">
        <v>297</v>
      </c>
      <c r="H1638" s="48"/>
      <c r="I1638" s="304"/>
      <c r="J1638" s="304"/>
      <c r="K1638" s="48"/>
      <c r="L1638" s="48"/>
      <c r="M1638" s="48"/>
      <c r="N1638" s="48"/>
      <c r="O1638" s="48"/>
      <c r="P1638" s="48"/>
      <c r="R1638" s="70"/>
      <c r="S1638" s="305"/>
      <c r="T1638" s="305"/>
      <c r="U1638" s="305"/>
      <c r="V1638" s="305"/>
      <c r="W1638" s="305"/>
      <c r="X1638" s="305"/>
      <c r="Y1638" s="305"/>
      <c r="Z1638" s="305"/>
      <c r="AA1638" s="305"/>
      <c r="AB1638" s="305"/>
      <c r="AC1638" s="305"/>
      <c r="AD1638" s="305"/>
      <c r="AE1638" s="305"/>
      <c r="AF1638" s="305"/>
      <c r="AG1638" s="305"/>
      <c r="AH1638" s="305"/>
      <c r="AI1638" s="305"/>
      <c r="AJ1638" s="305"/>
      <c r="AK1638" s="305"/>
      <c r="AL1638" s="305"/>
      <c r="AM1638" s="305"/>
      <c r="AN1638" s="305"/>
      <c r="AO1638" s="305"/>
      <c r="AP1638" s="305"/>
      <c r="AQ1638" s="305"/>
      <c r="AR1638" s="305"/>
      <c r="AS1638" s="305"/>
      <c r="AT1638" s="305"/>
      <c r="AU1638" s="305"/>
      <c r="AV1638" s="305"/>
      <c r="AW1638" s="305"/>
      <c r="AX1638" s="305"/>
      <c r="AY1638" s="305"/>
      <c r="AZ1638" s="305"/>
      <c r="BA1638" s="305"/>
      <c r="BB1638" s="305"/>
      <c r="BC1638" s="305"/>
      <c r="BD1638" s="305"/>
      <c r="BE1638" s="305"/>
      <c r="BF1638" s="305"/>
      <c r="BG1638" s="305"/>
      <c r="BH1638" s="305"/>
      <c r="BI1638" s="305"/>
      <c r="BJ1638" s="305"/>
      <c r="BK1638" s="305"/>
      <c r="BL1638" s="305"/>
      <c r="BM1638" s="305"/>
      <c r="BN1638" s="305"/>
      <c r="BO1638" s="305"/>
      <c r="BP1638" s="305"/>
      <c r="BQ1638" s="305"/>
      <c r="BR1638" s="305"/>
      <c r="BS1638" s="305"/>
      <c r="BT1638" s="305"/>
      <c r="BU1638" s="305"/>
      <c r="BV1638" s="305"/>
      <c r="BW1638" s="305"/>
      <c r="BX1638" s="305"/>
      <c r="BY1638" s="305"/>
      <c r="BZ1638" s="305"/>
      <c r="CA1638" s="305"/>
      <c r="CB1638" s="305"/>
      <c r="CC1638" s="305"/>
      <c r="CD1638" s="305"/>
      <c r="CE1638" s="305"/>
      <c r="CF1638" s="305"/>
      <c r="CG1638" s="305"/>
      <c r="CH1638" s="305"/>
      <c r="CI1638" s="305"/>
      <c r="CJ1638" s="305"/>
      <c r="CK1638" s="305"/>
      <c r="CL1638" s="305"/>
      <c r="CN1638" s="304"/>
      <c r="CO1638" s="305"/>
      <c r="CP1638" s="305"/>
      <c r="CQ1638" s="305"/>
      <c r="CR1638" s="305"/>
      <c r="CS1638" s="305"/>
      <c r="CT1638" s="305"/>
      <c r="CU1638" s="305"/>
      <c r="CV1638" s="305"/>
      <c r="CW1638" s="305"/>
      <c r="CX1638" s="305"/>
      <c r="CY1638" s="305"/>
      <c r="CZ1638" s="305"/>
      <c r="DA1638" s="305"/>
      <c r="DB1638" s="305"/>
      <c r="DC1638" s="305"/>
      <c r="DD1638" s="305"/>
      <c r="DE1638" s="305"/>
      <c r="DF1638" s="305"/>
      <c r="DG1638" s="305"/>
      <c r="DH1638" s="305"/>
      <c r="DI1638" s="305"/>
      <c r="DJ1638" s="305"/>
      <c r="DK1638" s="305"/>
      <c r="DL1638" s="305"/>
    </row>
    <row r="1639" spans="1:116" x14ac:dyDescent="0.4">
      <c r="B1639" t="str">
        <f>E1639</f>
        <v>1639 DTERMY-F</v>
      </c>
      <c r="D1639" t="s">
        <v>427</v>
      </c>
      <c r="E1639" t="str">
        <f t="shared" ref="E1639" si="2814">ROW()&amp;" "&amp;D1639</f>
        <v>1639 DTERMY-F</v>
      </c>
      <c r="G1639" s="95" t="str">
        <f>"Assumptions - "&amp;G1638</f>
        <v>Assumptions - Rolling fixed term debt - multiple borrowings w/ annual control:</v>
      </c>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1:116" x14ac:dyDescent="0.4">
      <c r="A1640" s="31"/>
      <c r="B1640" t="str">
        <f>E1640</f>
        <v>1640 DTERMY-F</v>
      </c>
      <c r="D1640" t="s">
        <v>427</v>
      </c>
      <c r="E1640" t="str">
        <f t="shared" si="2813"/>
        <v>1640 DTERMY-F</v>
      </c>
      <c r="F1640" s="31"/>
      <c r="G1640" s="159" t="s">
        <v>287</v>
      </c>
      <c r="H1640" s="57">
        <v>4</v>
      </c>
      <c r="I1640" s="31"/>
      <c r="J1640" s="31"/>
      <c r="K1640" s="31"/>
      <c r="L1640" s="31"/>
      <c r="M1640" s="31"/>
      <c r="N1640" s="31"/>
      <c r="O1640" s="31"/>
      <c r="P1640" s="31"/>
      <c r="R1640" s="31"/>
      <c r="S1640" s="73"/>
      <c r="T1640" s="73"/>
      <c r="U1640" s="73"/>
      <c r="V1640" s="73"/>
      <c r="W1640" s="73"/>
      <c r="X1640" s="73"/>
      <c r="Y1640" s="73"/>
      <c r="Z1640" s="73"/>
      <c r="AA1640" s="73"/>
      <c r="AB1640" s="73"/>
      <c r="AC1640" s="73"/>
      <c r="AD1640" s="73"/>
      <c r="AE1640" s="73"/>
      <c r="AF1640" s="73"/>
      <c r="AG1640" s="73"/>
      <c r="AH1640" s="73"/>
      <c r="AI1640" s="73"/>
      <c r="AJ1640" s="73"/>
      <c r="AK1640" s="73"/>
      <c r="AL1640" s="73"/>
      <c r="AM1640" s="73"/>
      <c r="AN1640" s="73"/>
      <c r="AO1640" s="73"/>
      <c r="AP1640" s="73"/>
      <c r="AQ1640" s="73"/>
      <c r="AR1640" s="73"/>
      <c r="AS1640" s="73"/>
      <c r="AT1640" s="73"/>
      <c r="AU1640" s="73"/>
      <c r="AV1640" s="73"/>
      <c r="AW1640" s="73"/>
      <c r="AX1640" s="73"/>
      <c r="AY1640" s="73"/>
      <c r="AZ1640" s="73"/>
      <c r="BA1640" s="73"/>
      <c r="BB1640" s="73"/>
      <c r="BC1640" s="73"/>
      <c r="BD1640" s="73"/>
      <c r="BE1640" s="73"/>
      <c r="BF1640" s="73"/>
      <c r="BG1640" s="73"/>
      <c r="BH1640" s="73"/>
      <c r="BI1640" s="73"/>
      <c r="BJ1640" s="73"/>
      <c r="BK1640" s="73"/>
      <c r="BL1640" s="73"/>
      <c r="BM1640" s="73"/>
      <c r="BN1640" s="73"/>
      <c r="BO1640" s="73"/>
      <c r="BP1640" s="73"/>
      <c r="BQ1640" s="73"/>
      <c r="BR1640" s="73"/>
      <c r="BS1640" s="73"/>
      <c r="BT1640" s="73"/>
      <c r="BU1640" s="73"/>
      <c r="BV1640" s="73"/>
      <c r="BW1640" s="73"/>
      <c r="BX1640" s="73"/>
      <c r="BY1640" s="73"/>
      <c r="BZ1640" s="73"/>
      <c r="CA1640" s="73"/>
      <c r="CB1640" s="73"/>
      <c r="CC1640" s="73"/>
      <c r="CD1640" s="73"/>
      <c r="CE1640" s="73"/>
      <c r="CF1640" s="73"/>
      <c r="CG1640" s="73"/>
      <c r="CH1640" s="73"/>
      <c r="CI1640" s="73"/>
      <c r="CJ1640" s="73"/>
      <c r="CK1640" s="73"/>
      <c r="CL1640" s="73"/>
      <c r="CN1640" s="31"/>
      <c r="CO1640" s="73"/>
      <c r="CP1640" s="73"/>
      <c r="CQ1640" s="73"/>
      <c r="CR1640" s="73"/>
      <c r="CS1640" s="73"/>
      <c r="CT1640" s="73"/>
      <c r="CU1640" s="73"/>
      <c r="CV1640" s="73"/>
      <c r="CW1640" s="73"/>
      <c r="CX1640" s="73"/>
      <c r="CY1640" s="73"/>
      <c r="CZ1640" s="73"/>
      <c r="DA1640" s="73"/>
      <c r="DB1640" s="73"/>
      <c r="DC1640" s="73"/>
      <c r="DD1640" s="73"/>
      <c r="DE1640" s="73"/>
      <c r="DF1640" s="73"/>
      <c r="DG1640" s="73"/>
      <c r="DH1640" s="73"/>
      <c r="DI1640" s="73"/>
      <c r="DJ1640" s="73"/>
      <c r="DK1640" s="73"/>
      <c r="DL1640" s="73"/>
    </row>
    <row r="1641" spans="1:116" x14ac:dyDescent="0.4">
      <c r="A1641" s="31"/>
      <c r="B1641" t="str">
        <f>E1641</f>
        <v>1641 DTERMY-F</v>
      </c>
      <c r="D1641" t="s">
        <v>427</v>
      </c>
      <c r="E1641" t="str">
        <f t="shared" si="2813"/>
        <v>1641 DTERMY-F</v>
      </c>
      <c r="F1641" s="31"/>
      <c r="G1641" s="159" t="s">
        <v>294</v>
      </c>
      <c r="H1641" s="57">
        <v>3</v>
      </c>
      <c r="I1641" s="31"/>
      <c r="J1641" s="31"/>
      <c r="K1641" s="31"/>
      <c r="L1641" s="31"/>
      <c r="M1641" s="31"/>
      <c r="N1641" s="31"/>
      <c r="O1641" s="31"/>
      <c r="P1641" s="31"/>
      <c r="R1641" s="31"/>
      <c r="S1641" s="73"/>
      <c r="T1641" s="73"/>
      <c r="U1641" s="73"/>
      <c r="V1641" s="73"/>
      <c r="W1641" s="73"/>
      <c r="X1641" s="73"/>
      <c r="Y1641" s="73"/>
      <c r="Z1641" s="73"/>
      <c r="AA1641" s="73"/>
      <c r="AB1641" s="73"/>
      <c r="AC1641" s="73"/>
      <c r="AD1641" s="73"/>
      <c r="AE1641" s="73"/>
      <c r="AF1641" s="73"/>
      <c r="AG1641" s="73"/>
      <c r="AH1641" s="73"/>
      <c r="AI1641" s="73"/>
      <c r="AJ1641" s="73"/>
      <c r="AK1641" s="73"/>
      <c r="AL1641" s="73"/>
      <c r="AM1641" s="73"/>
      <c r="AN1641" s="73"/>
      <c r="AO1641" s="73"/>
      <c r="AP1641" s="73"/>
      <c r="AQ1641" s="73"/>
      <c r="AR1641" s="73"/>
      <c r="AS1641" s="73"/>
      <c r="AT1641" s="73"/>
      <c r="AU1641" s="73"/>
      <c r="AV1641" s="73"/>
      <c r="AW1641" s="73"/>
      <c r="AX1641" s="73"/>
      <c r="AY1641" s="73"/>
      <c r="AZ1641" s="73"/>
      <c r="BA1641" s="73"/>
      <c r="BB1641" s="73"/>
      <c r="BC1641" s="73"/>
      <c r="BD1641" s="73"/>
      <c r="BE1641" s="73"/>
      <c r="BF1641" s="73"/>
      <c r="BG1641" s="73"/>
      <c r="BH1641" s="73"/>
      <c r="BI1641" s="73"/>
      <c r="BJ1641" s="73"/>
      <c r="BK1641" s="73"/>
      <c r="BL1641" s="73"/>
      <c r="BM1641" s="73"/>
      <c r="BN1641" s="73"/>
      <c r="BO1641" s="73"/>
      <c r="BP1641" s="73"/>
      <c r="BQ1641" s="73"/>
      <c r="BR1641" s="73"/>
      <c r="BS1641" s="73"/>
      <c r="BT1641" s="73"/>
      <c r="BU1641" s="73"/>
      <c r="BV1641" s="73"/>
      <c r="BW1641" s="73"/>
      <c r="BX1641" s="73"/>
      <c r="BY1641" s="73"/>
      <c r="BZ1641" s="73"/>
      <c r="CA1641" s="73"/>
      <c r="CB1641" s="73"/>
      <c r="CC1641" s="73"/>
      <c r="CD1641" s="73"/>
      <c r="CE1641" s="73"/>
      <c r="CF1641" s="73"/>
      <c r="CG1641" s="73"/>
      <c r="CH1641" s="73"/>
      <c r="CI1641" s="73"/>
      <c r="CJ1641" s="73"/>
      <c r="CK1641" s="73"/>
      <c r="CL1641" s="73"/>
      <c r="CN1641" s="31"/>
      <c r="CO1641" s="73"/>
      <c r="CP1641" s="73"/>
      <c r="CQ1641" s="73"/>
      <c r="CR1641" s="73"/>
      <c r="CS1641" s="73"/>
      <c r="CT1641" s="73"/>
      <c r="CU1641" s="73"/>
      <c r="CV1641" s="73"/>
      <c r="CW1641" s="73"/>
      <c r="CX1641" s="73"/>
      <c r="CY1641" s="73"/>
      <c r="CZ1641" s="73"/>
      <c r="DA1641" s="73"/>
      <c r="DB1641" s="73"/>
      <c r="DC1641" s="73"/>
      <c r="DD1641" s="73"/>
      <c r="DE1641" s="73"/>
      <c r="DF1641" s="73"/>
      <c r="DG1641" s="73"/>
      <c r="DH1641" s="73"/>
      <c r="DI1641" s="73"/>
      <c r="DJ1641" s="73"/>
      <c r="DK1641" s="73"/>
      <c r="DL1641" s="73"/>
    </row>
    <row r="1642" spans="1:116" x14ac:dyDescent="0.4">
      <c r="A1642" s="31"/>
      <c r="B1642" t="str">
        <f>E1642</f>
        <v>1642 DTERMY-F</v>
      </c>
      <c r="D1642" t="s">
        <v>427</v>
      </c>
      <c r="E1642" t="str">
        <f t="shared" si="2813"/>
        <v>1642 DTERMY-F</v>
      </c>
      <c r="F1642" s="31"/>
      <c r="G1642" s="159" t="s">
        <v>288</v>
      </c>
      <c r="H1642" s="59">
        <v>0.1</v>
      </c>
      <c r="I1642" s="31"/>
      <c r="J1642" s="31"/>
      <c r="K1642" s="31"/>
      <c r="L1642" s="31"/>
      <c r="M1642" s="31"/>
      <c r="N1642" s="31"/>
      <c r="O1642" s="31"/>
      <c r="P1642" s="31"/>
      <c r="R1642" s="31"/>
      <c r="S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N1642" s="31"/>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row>
    <row r="1643" spans="1:116" x14ac:dyDescent="0.4">
      <c r="A1643" s="31"/>
      <c r="B1643" t="str">
        <f>E1643</f>
        <v>1643 DTERMY-F</v>
      </c>
      <c r="D1643" t="s">
        <v>427</v>
      </c>
      <c r="E1643" t="str">
        <f t="shared" si="2813"/>
        <v>1643 DTERMY-F</v>
      </c>
      <c r="F1643" s="31"/>
      <c r="G1643" s="158" t="s">
        <v>295</v>
      </c>
      <c r="H1643" s="23">
        <v>1000</v>
      </c>
      <c r="I1643" s="31"/>
      <c r="J1643" s="31"/>
      <c r="K1643" s="31"/>
      <c r="L1643" s="31"/>
      <c r="M1643" s="31"/>
      <c r="N1643" s="31"/>
      <c r="O1643" s="31"/>
      <c r="P1643" s="31"/>
      <c r="R1643" s="31"/>
      <c r="S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N1643" s="31"/>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row>
    <row r="1644" spans="1:116" x14ac:dyDescent="0.4">
      <c r="A1644" s="31"/>
      <c r="B1644" s="31"/>
      <c r="C1644" s="31"/>
      <c r="D1644" t="s">
        <v>427</v>
      </c>
      <c r="E1644" t="str">
        <f t="shared" si="2813"/>
        <v>1644 DTERMY-F</v>
      </c>
      <c r="F1644" s="31"/>
      <c r="G1644" s="127"/>
      <c r="H1644" s="31"/>
      <c r="I1644" s="31"/>
      <c r="J1644" s="31"/>
      <c r="K1644" s="31"/>
      <c r="L1644" s="31"/>
      <c r="M1644" s="31"/>
      <c r="N1644" s="31"/>
      <c r="O1644" s="31"/>
      <c r="P1644" s="31"/>
      <c r="R1644" s="31"/>
      <c r="S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N1644" s="31"/>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row>
    <row r="1645" spans="1:116" x14ac:dyDescent="0.4">
      <c r="D1645" t="s">
        <v>427</v>
      </c>
      <c r="E1645" t="str">
        <f t="shared" si="2813"/>
        <v>1645 DTERMY-F</v>
      </c>
      <c r="F1645" s="299"/>
      <c r="G1645" s="95" t="s">
        <v>290</v>
      </c>
      <c r="R1645" s="92"/>
      <c r="S1645" s="154"/>
      <c r="T1645" s="154"/>
      <c r="U1645" s="154"/>
      <c r="V1645" s="154"/>
      <c r="W1645" s="154"/>
      <c r="X1645" s="154"/>
      <c r="Y1645" s="154"/>
      <c r="Z1645" s="154"/>
      <c r="AA1645" s="154"/>
      <c r="AB1645" s="154"/>
      <c r="AC1645" s="154"/>
      <c r="AD1645" s="154"/>
      <c r="AE1645" s="154"/>
      <c r="AF1645" s="154"/>
      <c r="AG1645" s="154"/>
      <c r="AH1645" s="154"/>
      <c r="AI1645" s="154"/>
      <c r="AJ1645" s="154"/>
      <c r="AK1645" s="154"/>
      <c r="AL1645" s="154"/>
      <c r="AM1645" s="154"/>
      <c r="AN1645" s="154"/>
      <c r="AO1645" s="154"/>
      <c r="AP1645" s="154"/>
      <c r="AQ1645" s="154"/>
      <c r="AR1645" s="154"/>
      <c r="AS1645" s="154"/>
      <c r="AT1645" s="154"/>
      <c r="AU1645" s="154"/>
      <c r="AV1645" s="154"/>
      <c r="AW1645" s="154"/>
      <c r="AX1645" s="154"/>
      <c r="AY1645" s="154"/>
      <c r="AZ1645" s="154"/>
      <c r="BA1645" s="154"/>
      <c r="BB1645" s="154"/>
      <c r="BC1645" s="154"/>
      <c r="BD1645" s="154"/>
      <c r="BE1645" s="154"/>
      <c r="BF1645" s="154"/>
      <c r="BG1645" s="154"/>
      <c r="BH1645" s="154"/>
      <c r="BI1645" s="154"/>
      <c r="BJ1645" s="154"/>
      <c r="BK1645" s="154"/>
      <c r="BL1645" s="154"/>
      <c r="BM1645" s="154"/>
      <c r="BN1645" s="154"/>
      <c r="BO1645" s="154"/>
      <c r="BP1645" s="154"/>
      <c r="BQ1645" s="154"/>
      <c r="BR1645" s="154"/>
      <c r="BS1645" s="154"/>
      <c r="BT1645" s="154"/>
      <c r="BU1645" s="154"/>
      <c r="BV1645" s="154"/>
      <c r="BW1645" s="154"/>
      <c r="BX1645" s="154"/>
      <c r="BY1645" s="154"/>
      <c r="BZ1645" s="154"/>
      <c r="CA1645" s="154"/>
      <c r="CB1645" s="154"/>
      <c r="CC1645" s="154"/>
      <c r="CD1645" s="154"/>
      <c r="CE1645" s="154"/>
      <c r="CF1645" s="154"/>
      <c r="CG1645" s="154"/>
      <c r="CH1645" s="154"/>
      <c r="CI1645" s="154"/>
      <c r="CJ1645" s="154"/>
      <c r="CK1645" s="154"/>
      <c r="CL1645" s="154"/>
      <c r="CO1645" s="154"/>
      <c r="CP1645" s="154"/>
      <c r="CQ1645" s="154"/>
      <c r="CR1645" s="154"/>
      <c r="CS1645" s="154"/>
      <c r="CT1645" s="154"/>
      <c r="CU1645" s="154"/>
      <c r="CV1645" s="154"/>
      <c r="CW1645" s="154"/>
      <c r="CX1645" s="154"/>
      <c r="CY1645" s="154"/>
      <c r="CZ1645" s="154"/>
      <c r="DA1645" s="154"/>
      <c r="DB1645" s="154"/>
      <c r="DC1645" s="154"/>
      <c r="DD1645" s="154"/>
      <c r="DE1645" s="154"/>
      <c r="DF1645" s="154"/>
      <c r="DG1645" s="154"/>
      <c r="DH1645" s="154"/>
      <c r="DI1645" s="154"/>
      <c r="DJ1645" s="154"/>
      <c r="DK1645" s="154"/>
      <c r="DL1645" s="154"/>
    </row>
    <row r="1646" spans="1:116" x14ac:dyDescent="0.4">
      <c r="D1646" t="s">
        <v>427</v>
      </c>
      <c r="E1646" t="str">
        <f t="shared" si="2813"/>
        <v>1646 DTERMY-F</v>
      </c>
      <c r="F1646" s="299"/>
      <c r="G1646" s="158" t="s">
        <v>289</v>
      </c>
      <c r="K1646" s="24">
        <f>H1643</f>
        <v>1000</v>
      </c>
      <c r="L1646" s="24">
        <f ca="1">K1649</f>
        <v>2500.0000000000005</v>
      </c>
      <c r="M1646" s="24">
        <f ca="1">L1649</f>
        <v>0</v>
      </c>
      <c r="N1646" s="24">
        <f ca="1">M1649</f>
        <v>0</v>
      </c>
      <c r="O1646" s="24">
        <f ca="1">N1649</f>
        <v>0</v>
      </c>
      <c r="P1646" s="24">
        <f ca="1">O1649</f>
        <v>0</v>
      </c>
      <c r="R1646"/>
      <c r="S1646" s="80">
        <f>H1643</f>
        <v>1000</v>
      </c>
      <c r="T1646" s="62">
        <f t="shared" ref="T1646:AY1646" ca="1" si="2815">S1649</f>
        <v>1833.3333333333335</v>
      </c>
      <c r="U1646" s="62">
        <f t="shared" ca="1" si="2815"/>
        <v>2666.666666666667</v>
      </c>
      <c r="V1646" s="62">
        <f t="shared" ca="1" si="2815"/>
        <v>2500.0000000000005</v>
      </c>
      <c r="W1646" s="62">
        <f t="shared" ca="1" si="2815"/>
        <v>2500.0000000000005</v>
      </c>
      <c r="X1646" s="62">
        <f t="shared" ca="1" si="2815"/>
        <v>2500.0000000000005</v>
      </c>
      <c r="Y1646" s="62">
        <f t="shared" ca="1" si="2815"/>
        <v>2500.0000000000005</v>
      </c>
      <c r="Z1646" s="62">
        <f t="shared" ca="1" si="2815"/>
        <v>2500.0000000000005</v>
      </c>
      <c r="AA1646" s="62">
        <f t="shared" ca="1" si="2815"/>
        <v>2500.0000000000005</v>
      </c>
      <c r="AB1646" s="62">
        <f t="shared" ca="1" si="2815"/>
        <v>2500.0000000000005</v>
      </c>
      <c r="AC1646" s="62">
        <f t="shared" ca="1" si="2815"/>
        <v>2500.0000000000005</v>
      </c>
      <c r="AD1646" s="62">
        <f t="shared" ca="1" si="2815"/>
        <v>2500.0000000000005</v>
      </c>
      <c r="AE1646" s="62">
        <f t="shared" ca="1" si="2815"/>
        <v>2500.0000000000005</v>
      </c>
      <c r="AF1646" s="62">
        <f t="shared" ca="1" si="2815"/>
        <v>1666.666666666667</v>
      </c>
      <c r="AG1646" s="62">
        <f t="shared" ca="1" si="2815"/>
        <v>833.3333333333336</v>
      </c>
      <c r="AH1646" s="62">
        <f t="shared" ca="1" si="2815"/>
        <v>0</v>
      </c>
      <c r="AI1646" s="62">
        <f t="shared" ca="1" si="2815"/>
        <v>0</v>
      </c>
      <c r="AJ1646" s="62">
        <f t="shared" ca="1" si="2815"/>
        <v>0</v>
      </c>
      <c r="AK1646" s="62">
        <f t="shared" ca="1" si="2815"/>
        <v>0</v>
      </c>
      <c r="AL1646" s="62">
        <f t="shared" ca="1" si="2815"/>
        <v>0</v>
      </c>
      <c r="AM1646" s="62">
        <f t="shared" ca="1" si="2815"/>
        <v>0</v>
      </c>
      <c r="AN1646" s="62">
        <f t="shared" ca="1" si="2815"/>
        <v>0</v>
      </c>
      <c r="AO1646" s="62">
        <f t="shared" ca="1" si="2815"/>
        <v>0</v>
      </c>
      <c r="AP1646" s="62">
        <f t="shared" ca="1" si="2815"/>
        <v>0</v>
      </c>
      <c r="AQ1646" s="62">
        <f t="shared" ca="1" si="2815"/>
        <v>0</v>
      </c>
      <c r="AR1646" s="62">
        <f t="shared" ca="1" si="2815"/>
        <v>0</v>
      </c>
      <c r="AS1646" s="62">
        <f t="shared" ca="1" si="2815"/>
        <v>0</v>
      </c>
      <c r="AT1646" s="62">
        <f t="shared" ca="1" si="2815"/>
        <v>0</v>
      </c>
      <c r="AU1646" s="62">
        <f t="shared" ca="1" si="2815"/>
        <v>0</v>
      </c>
      <c r="AV1646" s="62">
        <f t="shared" ca="1" si="2815"/>
        <v>0</v>
      </c>
      <c r="AW1646" s="62">
        <f t="shared" ca="1" si="2815"/>
        <v>0</v>
      </c>
      <c r="AX1646" s="62">
        <f t="shared" ca="1" si="2815"/>
        <v>0</v>
      </c>
      <c r="AY1646" s="62">
        <f t="shared" ca="1" si="2815"/>
        <v>0</v>
      </c>
      <c r="AZ1646" s="62">
        <f t="shared" ref="AZ1646:CE1646" ca="1" si="2816">AY1649</f>
        <v>0</v>
      </c>
      <c r="BA1646" s="62">
        <f t="shared" ca="1" si="2816"/>
        <v>0</v>
      </c>
      <c r="BB1646" s="62">
        <f t="shared" ca="1" si="2816"/>
        <v>0</v>
      </c>
      <c r="BC1646" s="62">
        <f t="shared" ca="1" si="2816"/>
        <v>0</v>
      </c>
      <c r="BD1646" s="62">
        <f t="shared" ca="1" si="2816"/>
        <v>0</v>
      </c>
      <c r="BE1646" s="62">
        <f t="shared" ca="1" si="2816"/>
        <v>0</v>
      </c>
      <c r="BF1646" s="62">
        <f t="shared" ca="1" si="2816"/>
        <v>0</v>
      </c>
      <c r="BG1646" s="62">
        <f t="shared" ca="1" si="2816"/>
        <v>0</v>
      </c>
      <c r="BH1646" s="62">
        <f t="shared" ca="1" si="2816"/>
        <v>0</v>
      </c>
      <c r="BI1646" s="62">
        <f t="shared" ca="1" si="2816"/>
        <v>0</v>
      </c>
      <c r="BJ1646" s="62">
        <f t="shared" ca="1" si="2816"/>
        <v>0</v>
      </c>
      <c r="BK1646" s="62">
        <f t="shared" ca="1" si="2816"/>
        <v>0</v>
      </c>
      <c r="BL1646" s="62">
        <f t="shared" ca="1" si="2816"/>
        <v>0</v>
      </c>
      <c r="BM1646" s="62">
        <f t="shared" ca="1" si="2816"/>
        <v>0</v>
      </c>
      <c r="BN1646" s="62">
        <f t="shared" ca="1" si="2816"/>
        <v>0</v>
      </c>
      <c r="BO1646" s="62">
        <f t="shared" ca="1" si="2816"/>
        <v>0</v>
      </c>
      <c r="BP1646" s="62">
        <f t="shared" ca="1" si="2816"/>
        <v>0</v>
      </c>
      <c r="BQ1646" s="62">
        <f t="shared" ca="1" si="2816"/>
        <v>0</v>
      </c>
      <c r="BR1646" s="62">
        <f t="shared" ca="1" si="2816"/>
        <v>0</v>
      </c>
      <c r="BS1646" s="62">
        <f t="shared" ca="1" si="2816"/>
        <v>0</v>
      </c>
      <c r="BT1646" s="62">
        <f t="shared" ca="1" si="2816"/>
        <v>0</v>
      </c>
      <c r="BU1646" s="62">
        <f t="shared" ca="1" si="2816"/>
        <v>0</v>
      </c>
      <c r="BV1646" s="62">
        <f t="shared" ca="1" si="2816"/>
        <v>0</v>
      </c>
      <c r="BW1646" s="62">
        <f t="shared" ca="1" si="2816"/>
        <v>0</v>
      </c>
      <c r="BX1646" s="62">
        <f t="shared" ca="1" si="2816"/>
        <v>0</v>
      </c>
      <c r="BY1646" s="62">
        <f t="shared" ca="1" si="2816"/>
        <v>0</v>
      </c>
      <c r="BZ1646" s="62">
        <f t="shared" ca="1" si="2816"/>
        <v>0</v>
      </c>
      <c r="CA1646" s="62">
        <f t="shared" ca="1" si="2816"/>
        <v>0</v>
      </c>
      <c r="CB1646" s="62">
        <f t="shared" ca="1" si="2816"/>
        <v>0</v>
      </c>
      <c r="CC1646" s="62">
        <f t="shared" ca="1" si="2816"/>
        <v>0</v>
      </c>
      <c r="CD1646" s="62">
        <f t="shared" ca="1" si="2816"/>
        <v>0</v>
      </c>
      <c r="CE1646" s="62">
        <f t="shared" ca="1" si="2816"/>
        <v>0</v>
      </c>
      <c r="CF1646" s="62">
        <f t="shared" ref="CF1646:CL1646" ca="1" si="2817">CE1649</f>
        <v>0</v>
      </c>
      <c r="CG1646" s="62">
        <f t="shared" ca="1" si="2817"/>
        <v>0</v>
      </c>
      <c r="CH1646" s="62">
        <f t="shared" ca="1" si="2817"/>
        <v>0</v>
      </c>
      <c r="CI1646" s="62">
        <f t="shared" ca="1" si="2817"/>
        <v>0</v>
      </c>
      <c r="CJ1646" s="62">
        <f t="shared" ca="1" si="2817"/>
        <v>0</v>
      </c>
      <c r="CK1646" s="62">
        <f t="shared" ca="1" si="2817"/>
        <v>0</v>
      </c>
      <c r="CL1646" s="62">
        <f t="shared" ca="1" si="2817"/>
        <v>0</v>
      </c>
      <c r="CO1646" s="62">
        <f t="shared" ref="CO1646:DK1646" si="2818">CN1649</f>
        <v>0</v>
      </c>
      <c r="CP1646" s="62">
        <f t="shared" ca="1" si="2818"/>
        <v>0</v>
      </c>
      <c r="CQ1646" s="62">
        <f t="shared" ca="1" si="2818"/>
        <v>0</v>
      </c>
      <c r="CR1646" s="62">
        <f t="shared" ca="1" si="2818"/>
        <v>0</v>
      </c>
      <c r="CS1646" s="62">
        <f t="shared" ca="1" si="2818"/>
        <v>0</v>
      </c>
      <c r="CT1646" s="62">
        <f t="shared" ca="1" si="2818"/>
        <v>0</v>
      </c>
      <c r="CU1646" s="62">
        <f t="shared" ca="1" si="2818"/>
        <v>0</v>
      </c>
      <c r="CV1646" s="62">
        <f t="shared" ca="1" si="2818"/>
        <v>0</v>
      </c>
      <c r="CW1646" s="62">
        <f t="shared" ca="1" si="2818"/>
        <v>0</v>
      </c>
      <c r="CX1646" s="62">
        <f t="shared" ca="1" si="2818"/>
        <v>0</v>
      </c>
      <c r="CY1646" s="62">
        <f t="shared" ca="1" si="2818"/>
        <v>0</v>
      </c>
      <c r="CZ1646" s="62">
        <f t="shared" ca="1" si="2818"/>
        <v>0</v>
      </c>
      <c r="DA1646" s="62">
        <f t="shared" ca="1" si="2818"/>
        <v>0</v>
      </c>
      <c r="DB1646" s="62">
        <f t="shared" ca="1" si="2818"/>
        <v>0</v>
      </c>
      <c r="DC1646" s="62">
        <f t="shared" ca="1" si="2818"/>
        <v>0</v>
      </c>
      <c r="DD1646" s="62">
        <f t="shared" ca="1" si="2818"/>
        <v>0</v>
      </c>
      <c r="DE1646" s="62">
        <f t="shared" ca="1" si="2818"/>
        <v>0</v>
      </c>
      <c r="DF1646" s="62">
        <f t="shared" ca="1" si="2818"/>
        <v>0</v>
      </c>
      <c r="DG1646" s="62">
        <f t="shared" ca="1" si="2818"/>
        <v>0</v>
      </c>
      <c r="DH1646" s="62">
        <f t="shared" ca="1" si="2818"/>
        <v>0</v>
      </c>
      <c r="DI1646" s="62">
        <f t="shared" ca="1" si="2818"/>
        <v>0</v>
      </c>
      <c r="DJ1646" s="62">
        <f t="shared" ca="1" si="2818"/>
        <v>0</v>
      </c>
      <c r="DK1646" s="62">
        <f t="shared" ca="1" si="2818"/>
        <v>0</v>
      </c>
      <c r="DL1646" s="62">
        <f t="shared" ref="DL1646" ca="1" si="2819">DK1649</f>
        <v>0</v>
      </c>
    </row>
    <row r="1647" spans="1:116" x14ac:dyDescent="0.4">
      <c r="B1647" t="str">
        <f>E1647</f>
        <v>1647 DTERMY-F</v>
      </c>
      <c r="C1647" t="s">
        <v>236</v>
      </c>
      <c r="D1647" t="s">
        <v>427</v>
      </c>
      <c r="E1647" t="str">
        <f t="shared" si="2813"/>
        <v>1647 DTERMY-F</v>
      </c>
      <c r="G1647" s="158" t="str">
        <f>"New borrowing - "&amp;SUBSTITUTE(G1638,":","")</f>
        <v>New borrowing - Rolling fixed term debt - multiple borrowings w/ annual control</v>
      </c>
      <c r="K1647" s="23">
        <v>10000</v>
      </c>
      <c r="L1647" s="23">
        <f>SUMIF($4:$4,L$2,1645:1645)</f>
        <v>0</v>
      </c>
      <c r="M1647" s="23">
        <f>SUMIF($4:$4,M$2,1645:1645)</f>
        <v>0</v>
      </c>
      <c r="N1647" s="23">
        <f>SUMIF($4:$4,N$2,1645:1645)</f>
        <v>0</v>
      </c>
      <c r="O1647" s="23">
        <f>SUMIF($4:$4,O$2,1645:1645)</f>
        <v>0</v>
      </c>
      <c r="P1647" s="23">
        <f>SUMIF($4:$4,P$2,1645:1645)</f>
        <v>0</v>
      </c>
      <c r="R1647" s="53">
        <f>H1643</f>
        <v>1000</v>
      </c>
      <c r="S1647" s="80" cm="1">
        <f t="array" ref="S1647">IFERROR(INDEX($K:$Q,ROW(),MATCH(S$3,$K$2:$Q$2,0))/12,0)</f>
        <v>833.33333333333337</v>
      </c>
      <c r="T1647" s="80" cm="1">
        <f t="array" ref="T1647">IFERROR(INDEX($K:$Q,ROW(),MATCH(T$3,$K$2:$Q$2,0))/12,0)</f>
        <v>833.33333333333337</v>
      </c>
      <c r="U1647" s="80" cm="1">
        <f t="array" ref="U1647">IFERROR(INDEX($K:$Q,ROW(),MATCH(U$3,$K$2:$Q$2,0))/12,0)</f>
        <v>833.33333333333337</v>
      </c>
      <c r="V1647" s="80" cm="1">
        <f t="array" ref="V1647">IFERROR(INDEX($K:$Q,ROW(),MATCH(V$3,$K$2:$Q$2,0))/12,0)</f>
        <v>833.33333333333337</v>
      </c>
      <c r="W1647" s="80" cm="1">
        <f t="array" ref="W1647">IFERROR(INDEX($K:$Q,ROW(),MATCH(W$3,$K$2:$Q$2,0))/12,0)</f>
        <v>833.33333333333337</v>
      </c>
      <c r="X1647" s="80" cm="1">
        <f t="array" ref="X1647">IFERROR(INDEX($K:$Q,ROW(),MATCH(X$3,$K$2:$Q$2,0))/12,0)</f>
        <v>833.33333333333337</v>
      </c>
      <c r="Y1647" s="80" cm="1">
        <f t="array" ref="Y1647">IFERROR(INDEX($K:$Q,ROW(),MATCH(Y$3,$K$2:$Q$2,0))/12,0)</f>
        <v>833.33333333333337</v>
      </c>
      <c r="Z1647" s="80" cm="1">
        <f t="array" ref="Z1647">IFERROR(INDEX($K:$Q,ROW(),MATCH(Z$3,$K$2:$Q$2,0))/12,0)</f>
        <v>833.33333333333337</v>
      </c>
      <c r="AA1647" s="80" cm="1">
        <f t="array" ref="AA1647">IFERROR(INDEX($K:$Q,ROW(),MATCH(AA$3,$K$2:$Q$2,0))/12,0)</f>
        <v>833.33333333333337</v>
      </c>
      <c r="AB1647" s="80" cm="1">
        <f t="array" ref="AB1647">IFERROR(INDEX($K:$Q,ROW(),MATCH(AB$3,$K$2:$Q$2,0))/12,0)</f>
        <v>833.33333333333337</v>
      </c>
      <c r="AC1647" s="80" cm="1">
        <f t="array" ref="AC1647">IFERROR(INDEX($K:$Q,ROW(),MATCH(AC$3,$K$2:$Q$2,0))/12,0)</f>
        <v>833.33333333333337</v>
      </c>
      <c r="AD1647" s="80" cm="1">
        <f t="array" ref="AD1647">IFERROR(INDEX($K:$Q,ROW(),MATCH(AD$3,$K$2:$Q$2,0))/12,0)</f>
        <v>833.33333333333337</v>
      </c>
      <c r="AE1647" s="80" cm="1">
        <f t="array" ref="AE1647">IFERROR(INDEX($K:$Q,ROW(),MATCH(AE$3,$K$2:$Q$2,0))/12,0)</f>
        <v>0</v>
      </c>
      <c r="AF1647" s="80" cm="1">
        <f t="array" ref="AF1647">IFERROR(INDEX($K:$Q,ROW(),MATCH(AF$3,$K$2:$Q$2,0))/12,0)</f>
        <v>0</v>
      </c>
      <c r="AG1647" s="80" cm="1">
        <f t="array" ref="AG1647">IFERROR(INDEX($K:$Q,ROW(),MATCH(AG$3,$K$2:$Q$2,0))/12,0)</f>
        <v>0</v>
      </c>
      <c r="AH1647" s="80" cm="1">
        <f t="array" ref="AH1647">IFERROR(INDEX($K:$Q,ROW(),MATCH(AH$3,$K$2:$Q$2,0))/12,0)</f>
        <v>0</v>
      </c>
      <c r="AI1647" s="80" cm="1">
        <f t="array" ref="AI1647">IFERROR(INDEX($K:$Q,ROW(),MATCH(AI$3,$K$2:$Q$2,0))/12,0)</f>
        <v>0</v>
      </c>
      <c r="AJ1647" s="80" cm="1">
        <f t="array" ref="AJ1647">IFERROR(INDEX($K:$Q,ROW(),MATCH(AJ$3,$K$2:$Q$2,0))/12,0)</f>
        <v>0</v>
      </c>
      <c r="AK1647" s="80" cm="1">
        <f t="array" ref="AK1647">IFERROR(INDEX($K:$Q,ROW(),MATCH(AK$3,$K$2:$Q$2,0))/12,0)</f>
        <v>0</v>
      </c>
      <c r="AL1647" s="80" cm="1">
        <f t="array" ref="AL1647">IFERROR(INDEX($K:$Q,ROW(),MATCH(AL$3,$K$2:$Q$2,0))/12,0)</f>
        <v>0</v>
      </c>
      <c r="AM1647" s="80" cm="1">
        <f t="array" ref="AM1647">IFERROR(INDEX($K:$Q,ROW(),MATCH(AM$3,$K$2:$Q$2,0))/12,0)</f>
        <v>0</v>
      </c>
      <c r="AN1647" s="80" cm="1">
        <f t="array" ref="AN1647">IFERROR(INDEX($K:$Q,ROW(),MATCH(AN$3,$K$2:$Q$2,0))/12,0)</f>
        <v>0</v>
      </c>
      <c r="AO1647" s="80" cm="1">
        <f t="array" ref="AO1647">IFERROR(INDEX($K:$Q,ROW(),MATCH(AO$3,$K$2:$Q$2,0))/12,0)</f>
        <v>0</v>
      </c>
      <c r="AP1647" s="80" cm="1">
        <f t="array" ref="AP1647">IFERROR(INDEX($K:$Q,ROW(),MATCH(AP$3,$K$2:$Q$2,0))/12,0)</f>
        <v>0</v>
      </c>
      <c r="AQ1647" s="80" cm="1">
        <f t="array" ref="AQ1647">IFERROR(INDEX($K:$Q,ROW(),MATCH(AQ$3,$K$2:$Q$2,0))/12,0)</f>
        <v>0</v>
      </c>
      <c r="AR1647" s="80" cm="1">
        <f t="array" ref="AR1647">IFERROR(INDEX($K:$Q,ROW(),MATCH(AR$3,$K$2:$Q$2,0))/12,0)</f>
        <v>0</v>
      </c>
      <c r="AS1647" s="80" cm="1">
        <f t="array" ref="AS1647">IFERROR(INDEX($K:$Q,ROW(),MATCH(AS$3,$K$2:$Q$2,0))/12,0)</f>
        <v>0</v>
      </c>
      <c r="AT1647" s="80" cm="1">
        <f t="array" ref="AT1647">IFERROR(INDEX($K:$Q,ROW(),MATCH(AT$3,$K$2:$Q$2,0))/12,0)</f>
        <v>0</v>
      </c>
      <c r="AU1647" s="80" cm="1">
        <f t="array" ref="AU1647">IFERROR(INDEX($K:$Q,ROW(),MATCH(AU$3,$K$2:$Q$2,0))/12,0)</f>
        <v>0</v>
      </c>
      <c r="AV1647" s="80" cm="1">
        <f t="array" ref="AV1647">IFERROR(INDEX($K:$Q,ROW(),MATCH(AV$3,$K$2:$Q$2,0))/12,0)</f>
        <v>0</v>
      </c>
      <c r="AW1647" s="80" cm="1">
        <f t="array" ref="AW1647">IFERROR(INDEX($K:$Q,ROW(),MATCH(AW$3,$K$2:$Q$2,0))/12,0)</f>
        <v>0</v>
      </c>
      <c r="AX1647" s="80" cm="1">
        <f t="array" ref="AX1647">IFERROR(INDEX($K:$Q,ROW(),MATCH(AX$3,$K$2:$Q$2,0))/12,0)</f>
        <v>0</v>
      </c>
      <c r="AY1647" s="80" cm="1">
        <f t="array" ref="AY1647">IFERROR(INDEX($K:$Q,ROW(),MATCH(AY$3,$K$2:$Q$2,0))/12,0)</f>
        <v>0</v>
      </c>
      <c r="AZ1647" s="80" cm="1">
        <f t="array" ref="AZ1647">IFERROR(INDEX($K:$Q,ROW(),MATCH(AZ$3,$K$2:$Q$2,0))/12,0)</f>
        <v>0</v>
      </c>
      <c r="BA1647" s="80" cm="1">
        <f t="array" ref="BA1647">IFERROR(INDEX($K:$Q,ROW(),MATCH(BA$3,$K$2:$Q$2,0))/12,0)</f>
        <v>0</v>
      </c>
      <c r="BB1647" s="80" cm="1">
        <f t="array" ref="BB1647">IFERROR(INDEX($K:$Q,ROW(),MATCH(BB$3,$K$2:$Q$2,0))/12,0)</f>
        <v>0</v>
      </c>
      <c r="BC1647" s="80" cm="1">
        <f t="array" ref="BC1647">IFERROR(INDEX($K:$Q,ROW(),MATCH(BC$3,$K$2:$Q$2,0))/12,0)</f>
        <v>0</v>
      </c>
      <c r="BD1647" s="80" cm="1">
        <f t="array" ref="BD1647">IFERROR(INDEX($K:$Q,ROW(),MATCH(BD$3,$K$2:$Q$2,0))/12,0)</f>
        <v>0</v>
      </c>
      <c r="BE1647" s="80" cm="1">
        <f t="array" ref="BE1647">IFERROR(INDEX($K:$Q,ROW(),MATCH(BE$3,$K$2:$Q$2,0))/12,0)</f>
        <v>0</v>
      </c>
      <c r="BF1647" s="80" cm="1">
        <f t="array" ref="BF1647">IFERROR(INDEX($K:$Q,ROW(),MATCH(BF$3,$K$2:$Q$2,0))/12,0)</f>
        <v>0</v>
      </c>
      <c r="BG1647" s="80" cm="1">
        <f t="array" ref="BG1647">IFERROR(INDEX($K:$Q,ROW(),MATCH(BG$3,$K$2:$Q$2,0))/12,0)</f>
        <v>0</v>
      </c>
      <c r="BH1647" s="80" cm="1">
        <f t="array" ref="BH1647">IFERROR(INDEX($K:$Q,ROW(),MATCH(BH$3,$K$2:$Q$2,0))/12,0)</f>
        <v>0</v>
      </c>
      <c r="BI1647" s="80" cm="1">
        <f t="array" ref="BI1647">IFERROR(INDEX($K:$Q,ROW(),MATCH(BI$3,$K$2:$Q$2,0))/12,0)</f>
        <v>0</v>
      </c>
      <c r="BJ1647" s="80" cm="1">
        <f t="array" ref="BJ1647">IFERROR(INDEX($K:$Q,ROW(),MATCH(BJ$3,$K$2:$Q$2,0))/12,0)</f>
        <v>0</v>
      </c>
      <c r="BK1647" s="80" cm="1">
        <f t="array" ref="BK1647">IFERROR(INDEX($K:$Q,ROW(),MATCH(BK$3,$K$2:$Q$2,0))/12,0)</f>
        <v>0</v>
      </c>
      <c r="BL1647" s="80" cm="1">
        <f t="array" ref="BL1647">IFERROR(INDEX($K:$Q,ROW(),MATCH(BL$3,$K$2:$Q$2,0))/12,0)</f>
        <v>0</v>
      </c>
      <c r="BM1647" s="80" cm="1">
        <f t="array" ref="BM1647">IFERROR(INDEX($K:$Q,ROW(),MATCH(BM$3,$K$2:$Q$2,0))/12,0)</f>
        <v>0</v>
      </c>
      <c r="BN1647" s="80" cm="1">
        <f t="array" ref="BN1647">IFERROR(INDEX($K:$Q,ROW(),MATCH(BN$3,$K$2:$Q$2,0))/12,0)</f>
        <v>0</v>
      </c>
      <c r="BO1647" s="80" cm="1">
        <f t="array" ref="BO1647">IFERROR(INDEX($K:$Q,ROW(),MATCH(BO$3,$K$2:$Q$2,0))/12,0)</f>
        <v>0</v>
      </c>
      <c r="BP1647" s="80" cm="1">
        <f t="array" ref="BP1647">IFERROR(INDEX($K:$Q,ROW(),MATCH(BP$3,$K$2:$Q$2,0))/12,0)</f>
        <v>0</v>
      </c>
      <c r="BQ1647" s="80" cm="1">
        <f t="array" ref="BQ1647">IFERROR(INDEX($K:$Q,ROW(),MATCH(BQ$3,$K$2:$Q$2,0))/12,0)</f>
        <v>0</v>
      </c>
      <c r="BR1647" s="80" cm="1">
        <f t="array" ref="BR1647">IFERROR(INDEX($K:$Q,ROW(),MATCH(BR$3,$K$2:$Q$2,0))/12,0)</f>
        <v>0</v>
      </c>
      <c r="BS1647" s="80" cm="1">
        <f t="array" ref="BS1647">IFERROR(INDEX($K:$Q,ROW(),MATCH(BS$3,$K$2:$Q$2,0))/12,0)</f>
        <v>0</v>
      </c>
      <c r="BT1647" s="80" cm="1">
        <f t="array" ref="BT1647">IFERROR(INDEX($K:$Q,ROW(),MATCH(BT$3,$K$2:$Q$2,0))/12,0)</f>
        <v>0</v>
      </c>
      <c r="BU1647" s="80" cm="1">
        <f t="array" ref="BU1647">IFERROR(INDEX($K:$Q,ROW(),MATCH(BU$3,$K$2:$Q$2,0))/12,0)</f>
        <v>0</v>
      </c>
      <c r="BV1647" s="80" cm="1">
        <f t="array" ref="BV1647">IFERROR(INDEX($K:$Q,ROW(),MATCH(BV$3,$K$2:$Q$2,0))/12,0)</f>
        <v>0</v>
      </c>
      <c r="BW1647" s="80" cm="1">
        <f t="array" ref="BW1647">IFERROR(INDEX($K:$Q,ROW(),MATCH(BW$3,$K$2:$Q$2,0))/12,0)</f>
        <v>0</v>
      </c>
      <c r="BX1647" s="80" cm="1">
        <f t="array" ref="BX1647">IFERROR(INDEX($K:$Q,ROW(),MATCH(BX$3,$K$2:$Q$2,0))/12,0)</f>
        <v>0</v>
      </c>
      <c r="BY1647" s="80" cm="1">
        <f t="array" ref="BY1647">IFERROR(INDEX($K:$Q,ROW(),MATCH(BY$3,$K$2:$Q$2,0))/12,0)</f>
        <v>0</v>
      </c>
      <c r="BZ1647" s="80" cm="1">
        <f t="array" ref="BZ1647">IFERROR(INDEX($K:$Q,ROW(),MATCH(BZ$3,$K$2:$Q$2,0))/12,0)</f>
        <v>0</v>
      </c>
      <c r="CA1647" s="80" cm="1">
        <f t="array" ref="CA1647">IFERROR(INDEX($K:$Q,ROW(),MATCH(CA$3,$K$2:$Q$2,0))/12,0)</f>
        <v>0</v>
      </c>
      <c r="CB1647" s="80" cm="1">
        <f t="array" ref="CB1647">IFERROR(INDEX($K:$Q,ROW(),MATCH(CB$3,$K$2:$Q$2,0))/12,0)</f>
        <v>0</v>
      </c>
      <c r="CC1647" s="80" cm="1">
        <f t="array" ref="CC1647">IFERROR(INDEX($K:$Q,ROW(),MATCH(CC$3,$K$2:$Q$2,0))/12,0)</f>
        <v>0</v>
      </c>
      <c r="CD1647" s="80" cm="1">
        <f t="array" ref="CD1647">IFERROR(INDEX($K:$Q,ROW(),MATCH(CD$3,$K$2:$Q$2,0))/12,0)</f>
        <v>0</v>
      </c>
      <c r="CE1647" s="80" cm="1">
        <f t="array" ref="CE1647">IFERROR(INDEX($K:$Q,ROW(),MATCH(CE$3,$K$2:$Q$2,0))/12,0)</f>
        <v>0</v>
      </c>
      <c r="CF1647" s="80" cm="1">
        <f t="array" ref="CF1647">IFERROR(INDEX($K:$Q,ROW(),MATCH(CF$3,$K$2:$Q$2,0))/12,0)</f>
        <v>0</v>
      </c>
      <c r="CG1647" s="80" cm="1">
        <f t="array" ref="CG1647">IFERROR(INDEX($K:$Q,ROW(),MATCH(CG$3,$K$2:$Q$2,0))/12,0)</f>
        <v>0</v>
      </c>
      <c r="CH1647" s="80" cm="1">
        <f t="array" ref="CH1647">IFERROR(INDEX($K:$Q,ROW(),MATCH(CH$3,$K$2:$Q$2,0))/12,0)</f>
        <v>0</v>
      </c>
      <c r="CI1647" s="80" cm="1">
        <f t="array" ref="CI1647">IFERROR(INDEX($K:$Q,ROW(),MATCH(CI$3,$K$2:$Q$2,0))/12,0)</f>
        <v>0</v>
      </c>
      <c r="CJ1647" s="80" cm="1">
        <f t="array" ref="CJ1647">IFERROR(INDEX($K:$Q,ROW(),MATCH(CJ$3,$K$2:$Q$2,0))/12,0)</f>
        <v>0</v>
      </c>
      <c r="CK1647" s="80" cm="1">
        <f t="array" ref="CK1647">IFERROR(INDEX($K:$Q,ROW(),MATCH(CK$3,$K$2:$Q$2,0))/12,0)</f>
        <v>0</v>
      </c>
      <c r="CL1647" s="80" cm="1">
        <f t="array" ref="CL1647">IFERROR(INDEX($K:$Q,ROW(),MATCH(CL$3,$K$2:$Q$2,0))/12,0)</f>
        <v>0</v>
      </c>
      <c r="CO1647" s="80" cm="1">
        <f t="array" ref="CO1647">IFERROR(INDEX($K:$Q,ROW(),MATCH(CO$3,$K$2:$Q$2,0))/CO$5,0)</f>
        <v>0</v>
      </c>
      <c r="CP1647" s="80" cm="1">
        <f t="array" ref="CP1647">IFERROR(INDEX($K:$Q,ROW(),MATCH(CP$3,$K$2:$Q$2,0))/CP$5,0)</f>
        <v>0</v>
      </c>
      <c r="CQ1647" s="80" cm="1">
        <f t="array" ref="CQ1647">IFERROR(INDEX($K:$Q,ROW(),MATCH(CQ$3,$K$2:$Q$2,0))/CQ$5,0)</f>
        <v>0</v>
      </c>
      <c r="CR1647" s="80" cm="1">
        <f t="array" ref="CR1647">IFERROR(INDEX($K:$Q,ROW(),MATCH(CR$3,$K$2:$Q$2,0))/CR$5,0)</f>
        <v>0</v>
      </c>
      <c r="CS1647" s="80" cm="1">
        <f t="array" ref="CS1647">IFERROR(INDEX($K:$Q,ROW(),MATCH(CS$3,$K$2:$Q$2,0))/CS$5,0)</f>
        <v>0</v>
      </c>
      <c r="CT1647" s="80" cm="1">
        <f t="array" ref="CT1647">IFERROR(INDEX($K:$Q,ROW(),MATCH(CT$3,$K$2:$Q$2,0))/CT$5,0)</f>
        <v>0</v>
      </c>
      <c r="CU1647" s="80" cm="1">
        <f t="array" ref="CU1647">IFERROR(INDEX($K:$Q,ROW(),MATCH(CU$3,$K$2:$Q$2,0))/CU$5,0)</f>
        <v>0</v>
      </c>
      <c r="CV1647" s="80" cm="1">
        <f t="array" ref="CV1647">IFERROR(INDEX($K:$Q,ROW(),MATCH(CV$3,$K$2:$Q$2,0))/CV$5,0)</f>
        <v>0</v>
      </c>
      <c r="CW1647" s="80" cm="1">
        <f t="array" ref="CW1647">IFERROR(INDEX($K:$Q,ROW(),MATCH(CW$3,$K$2:$Q$2,0))/CW$5,0)</f>
        <v>0</v>
      </c>
      <c r="CX1647" s="80" cm="1">
        <f t="array" ref="CX1647">IFERROR(INDEX($K:$Q,ROW(),MATCH(CX$3,$K$2:$Q$2,0))/CX$5,0)</f>
        <v>0</v>
      </c>
      <c r="CY1647" s="80" cm="1">
        <f t="array" ref="CY1647">IFERROR(INDEX($K:$Q,ROW(),MATCH(CY$3,$K$2:$Q$2,0))/CL$5,0)</f>
        <v>0</v>
      </c>
      <c r="CZ1647" s="80" cm="1">
        <f t="array" ref="CZ1647">IFERROR(INDEX($K:$Q,ROW(),MATCH(CZ$3,$K$2:$Q$2,0))/CZ$5,0)</f>
        <v>0</v>
      </c>
      <c r="DA1647" s="80" cm="1">
        <f t="array" ref="DA1647">IFERROR(INDEX($K:$Q,ROW(),MATCH(DA$3,$K$2:$Q$2,0))/DA$5,0)</f>
        <v>0</v>
      </c>
      <c r="DB1647" s="80" cm="1">
        <f t="array" ref="DB1647">IFERROR(INDEX($K:$Q,ROW(),MATCH(DB$3,$K$2:$Q$2,0))/DB$5,0)</f>
        <v>0</v>
      </c>
      <c r="DC1647" s="80" cm="1">
        <f t="array" ref="DC1647">IFERROR(INDEX($K:$Q,ROW(),MATCH(DC$3,$K$2:$Q$2,0))/DC$5,0)</f>
        <v>0</v>
      </c>
      <c r="DD1647" s="80" cm="1">
        <f t="array" ref="DD1647">IFERROR(INDEX($K:$Q,ROW(),MATCH(DD$3,$K$2:$Q$2,0))/DD$5,0)</f>
        <v>0</v>
      </c>
      <c r="DE1647" s="80" cm="1">
        <f t="array" ref="DE1647">IFERROR(INDEX($K:$Q,ROW(),MATCH(DE$3,$K$2:$Q$2,0))/DE$5,0)</f>
        <v>0</v>
      </c>
      <c r="DF1647" s="80" cm="1">
        <f t="array" ref="DF1647">IFERROR(INDEX($K:$Q,ROW(),MATCH(DF$3,$K$2:$Q$2,0))/DF$5,0)</f>
        <v>0</v>
      </c>
      <c r="DG1647" s="80" cm="1">
        <f t="array" ref="DG1647">IFERROR(INDEX($K:$Q,ROW(),MATCH(DG$3,$K$2:$Q$2,0))/DG$5,0)</f>
        <v>0</v>
      </c>
      <c r="DH1647" s="80" cm="1">
        <f t="array" ref="DH1647">IFERROR(INDEX($K:$Q,ROW(),MATCH(DH$3,$K$2:$Q$2,0))/DH$5,0)</f>
        <v>0</v>
      </c>
      <c r="DI1647" s="80" cm="1">
        <f t="array" ref="DI1647">IFERROR(INDEX($K:$Q,ROW(),MATCH(DI$3,$K$2:$Q$2,0))/DI$5,0)</f>
        <v>0</v>
      </c>
      <c r="DJ1647" s="80" cm="1">
        <f t="array" ref="DJ1647">IFERROR(INDEX($K:$Q,ROW(),MATCH(DJ$3,$K$2:$Q$2,0))/DJ$5,0)</f>
        <v>0</v>
      </c>
      <c r="DK1647" s="80" cm="1">
        <f t="array" ref="DK1647">IFERROR(INDEX($K:$Q,ROW(),MATCH(DK$3,$K$2:$Q$2,0))/DK$5,0)</f>
        <v>0</v>
      </c>
      <c r="DL1647" s="80" cm="1">
        <f t="array" ref="DL1647">IFERROR(INDEX($K:$Q,ROW(),MATCH(DL$3,$K$2:$Q$2,0))/DL$5,0)</f>
        <v>0</v>
      </c>
    </row>
    <row r="1648" spans="1:116" x14ac:dyDescent="0.4">
      <c r="C1648" t="s">
        <v>236</v>
      </c>
      <c r="D1648" t="s">
        <v>427</v>
      </c>
      <c r="E1648" t="str">
        <f t="shared" si="2813"/>
        <v>1648 DTERMY-F</v>
      </c>
      <c r="G1648" s="158" t="str">
        <f>"Repayment - "&amp;SUBSTITUTE(G1638,":","")</f>
        <v>Repayment - Rolling fixed term debt - multiple borrowings w/ annual control</v>
      </c>
      <c r="K1648" s="138">
        <f ca="1">SUMIF($3:$3,K$2,1648:1648)</f>
        <v>-8500</v>
      </c>
      <c r="L1648" s="138">
        <f t="shared" ref="L1648:P1648" ca="1" si="2820">SUMIF($3:$3,L$2,1648:1648)</f>
        <v>-2500</v>
      </c>
      <c r="M1648" s="138">
        <f t="shared" ca="1" si="2820"/>
        <v>0</v>
      </c>
      <c r="N1648" s="138">
        <f t="shared" ca="1" si="2820"/>
        <v>0</v>
      </c>
      <c r="O1648" s="138">
        <f t="shared" ca="1" si="2820"/>
        <v>0</v>
      </c>
      <c r="P1648" s="138">
        <f t="shared" ca="1" si="2820"/>
        <v>0</v>
      </c>
      <c r="R1648" s="225"/>
      <c r="S1648" s="226">
        <f ca="1">-IF(COUNT($R1647:S1647)&lt;$H1640,0,OFFSET(S1647,0,-$H1640+1))-$J$1616*(COUNT(R1647:$S1647)=($H1640-$H1641+1))</f>
        <v>0</v>
      </c>
      <c r="T1648" s="226">
        <f ca="1">-IF(COUNT($R1647:T1647)&lt;$H1640,0,OFFSET(T1647,0,-$H1640+1))-$J$1616*(COUNT(S1647:$S1647)=($H1640-$H1641+1))</f>
        <v>0</v>
      </c>
      <c r="U1648" s="226">
        <f ca="1">-IF(COUNT($R1647:U1647)&lt;$H1640,0,OFFSET(U1647,0,-$H1640+1))-$J$1616*(COUNT($S1647:T1647)=($H1640-$H1641+1))</f>
        <v>-1000</v>
      </c>
      <c r="V1648" s="226">
        <f ca="1">-IF(COUNT($R1647:V1647)&lt;$H1640,0,OFFSET(V1647,0,-$H1640+1))-$J$1616*(COUNT($S1647:U1647)=($H1640-$H1641+1))</f>
        <v>-833.33333333333337</v>
      </c>
      <c r="W1648" s="226">
        <f ca="1">-IF(COUNT($R1647:W1647)&lt;$H1640,0,OFFSET(W1647,0,-$H1640+1))-$J$1616*(COUNT($S1647:V1647)=($H1640-$H1641+1))</f>
        <v>-833.33333333333337</v>
      </c>
      <c r="X1648" s="226">
        <f ca="1">-IF(COUNT($R1647:X1647)&lt;$H1640,0,OFFSET(X1647,0,-$H1640+1))-$J$1616*(COUNT($S1647:W1647)=($H1640-$H1641+1))</f>
        <v>-833.33333333333337</v>
      </c>
      <c r="Y1648" s="226">
        <f ca="1">-IF(COUNT($R1647:Y1647)&lt;$H1640,0,OFFSET(Y1647,0,-$H1640+1))-$J$1616*(COUNT($S1647:X1647)=($H1640-$H1641+1))</f>
        <v>-833.33333333333337</v>
      </c>
      <c r="Z1648" s="226">
        <f ca="1">-IF(COUNT($R1647:Z1647)&lt;$H1640,0,OFFSET(Z1647,0,-$H1640+1))-$J$1616*(COUNT($S1647:Y1647)=($H1640-$H1641+1))</f>
        <v>-833.33333333333337</v>
      </c>
      <c r="AA1648" s="226">
        <f ca="1">-IF(COUNT($R1647:AA1647)&lt;$H1640,0,OFFSET(AA1647,0,-$H1640+1))-$J$1616*(COUNT($S1647:Z1647)=($H1640-$H1641+1))</f>
        <v>-833.33333333333337</v>
      </c>
      <c r="AB1648" s="226">
        <f ca="1">-IF(COUNT($R1647:AB1647)&lt;$H1640,0,OFFSET(AB1647,0,-$H1640+1))-$J$1616*(COUNT($S1647:AA1647)=($H1640-$H1641+1))</f>
        <v>-833.33333333333337</v>
      </c>
      <c r="AC1648" s="226">
        <f ca="1">-IF(COUNT($R1647:AC1647)&lt;$H1640,0,OFFSET(AC1647,0,-$H1640+1))-$J$1616*(COUNT($S1647:AB1647)=($H1640-$H1641+1))</f>
        <v>-833.33333333333337</v>
      </c>
      <c r="AD1648" s="226">
        <f ca="1">-IF(COUNT($R1647:AD1647)&lt;$H1640,0,OFFSET(AD1647,0,-$H1640+1))-$J$1616*(COUNT($S1647:AC1647)=($H1640-$H1641+1))</f>
        <v>-833.33333333333337</v>
      </c>
      <c r="AE1648" s="226">
        <f ca="1">-IF(COUNT($R1647:AE1647)&lt;$H1640,0,OFFSET(AE1647,0,-$H1640+1))-$J$1616*(COUNT($S1647:AD1647)=($H1640-$H1641+1))</f>
        <v>-833.33333333333337</v>
      </c>
      <c r="AF1648" s="226">
        <f ca="1">-IF(COUNT($R1647:AF1647)&lt;$H1640,0,OFFSET(AF1647,0,-$H1640+1))-$J$1616*(COUNT($S1647:AE1647)=($H1640-$H1641+1))</f>
        <v>-833.33333333333337</v>
      </c>
      <c r="AG1648" s="226">
        <f ca="1">-IF(COUNT($R1647:AG1647)&lt;$H1640,0,OFFSET(AG1647,0,-$H1640+1))-$J$1616*(COUNT($S1647:AF1647)=($H1640-$H1641+1))</f>
        <v>-833.33333333333337</v>
      </c>
      <c r="AH1648" s="226">
        <f ca="1">-IF(COUNT($R1647:AH1647)&lt;$H1640,0,OFFSET(AH1647,0,-$H1640+1))-$J$1616*(COUNT($S1647:AG1647)=($H1640-$H1641+1))</f>
        <v>0</v>
      </c>
      <c r="AI1648" s="226">
        <f ca="1">-IF(COUNT($R1647:AI1647)&lt;$H1640,0,OFFSET(AI1647,0,-$H1640+1))-$J$1616*(COUNT($S1647:AH1647)=($H1640-$H1641+1))</f>
        <v>0</v>
      </c>
      <c r="AJ1648" s="226">
        <f ca="1">-IF(COUNT($R1647:AJ1647)&lt;$H1640,0,OFFSET(AJ1647,0,-$H1640+1))-$J$1616*(COUNT($S1647:AI1647)=($H1640-$H1641+1))</f>
        <v>0</v>
      </c>
      <c r="AK1648" s="226">
        <f ca="1">-IF(COUNT($R1647:AK1647)&lt;$H1640,0,OFFSET(AK1647,0,-$H1640+1))-$J$1616*(COUNT($S1647:AJ1647)=($H1640-$H1641+1))</f>
        <v>0</v>
      </c>
      <c r="AL1648" s="226">
        <f ca="1">-IF(COUNT($R1647:AL1647)&lt;$H1640,0,OFFSET(AL1647,0,-$H1640+1))-$J$1616*(COUNT($S1647:AK1647)=($H1640-$H1641+1))</f>
        <v>0</v>
      </c>
      <c r="AM1648" s="226">
        <f ca="1">-IF(COUNT($R1647:AM1647)&lt;$H1640,0,OFFSET(AM1647,0,-$H1640+1))-$J$1616*(COUNT($S1647:AL1647)=($H1640-$H1641+1))</f>
        <v>0</v>
      </c>
      <c r="AN1648" s="226">
        <f ca="1">-IF(COUNT($R1647:AN1647)&lt;$H1640,0,OFFSET(AN1647,0,-$H1640+1))-$J$1616*(COUNT($S1647:AM1647)=($H1640-$H1641+1))</f>
        <v>0</v>
      </c>
      <c r="AO1648" s="226">
        <f ca="1">-IF(COUNT($R1647:AO1647)&lt;$H1640,0,OFFSET(AO1647,0,-$H1640+1))-$J$1616*(COUNT($S1647:AN1647)=($H1640-$H1641+1))</f>
        <v>0</v>
      </c>
      <c r="AP1648" s="226">
        <f ca="1">-IF(COUNT($R1647:AP1647)&lt;$H1640,0,OFFSET(AP1647,0,-$H1640+1))-$J$1616*(COUNT($S1647:AO1647)=($H1640-$H1641+1))</f>
        <v>0</v>
      </c>
      <c r="AQ1648" s="226">
        <f ca="1">-IF(COUNT($R1647:AQ1647)&lt;$H1640,0,OFFSET(AQ1647,0,-$H1640+1))-$J$1616*(COUNT($S1647:AP1647)=($H1640-$H1641+1))</f>
        <v>0</v>
      </c>
      <c r="AR1648" s="226">
        <f ca="1">-IF(COUNT($R1647:AR1647)&lt;$H1640,0,OFFSET(AR1647,0,-$H1640+1))-$J$1616*(COUNT($S1647:AQ1647)=($H1640-$H1641+1))</f>
        <v>0</v>
      </c>
      <c r="AS1648" s="226">
        <f ca="1">-IF(COUNT($R1647:AS1647)&lt;$H1640,0,OFFSET(AS1647,0,-$H1640+1))-$J$1616*(COUNT($S1647:AR1647)=($H1640-$H1641+1))</f>
        <v>0</v>
      </c>
      <c r="AT1648" s="226">
        <f ca="1">-IF(COUNT($R1647:AT1647)&lt;$H1640,0,OFFSET(AT1647,0,-$H1640+1))-$J$1616*(COUNT($S1647:AS1647)=($H1640-$H1641+1))</f>
        <v>0</v>
      </c>
      <c r="AU1648" s="226">
        <f ca="1">-IF(COUNT($R1647:AU1647)&lt;$H1640,0,OFFSET(AU1647,0,-$H1640+1))-$J$1616*(COUNT($S1647:AT1647)=($H1640-$H1641+1))</f>
        <v>0</v>
      </c>
      <c r="AV1648" s="226">
        <f ca="1">-IF(COUNT($R1647:AV1647)&lt;$H1640,0,OFFSET(AV1647,0,-$H1640+1))-$J$1616*(COUNT($S1647:AU1647)=($H1640-$H1641+1))</f>
        <v>0</v>
      </c>
      <c r="AW1648" s="226">
        <f ca="1">-IF(COUNT($R1647:AW1647)&lt;$H1640,0,OFFSET(AW1647,0,-$H1640+1))-$J$1616*(COUNT($S1647:AV1647)=($H1640-$H1641+1))</f>
        <v>0</v>
      </c>
      <c r="AX1648" s="226">
        <f ca="1">-IF(COUNT($R1647:AX1647)&lt;$H1640,0,OFFSET(AX1647,0,-$H1640+1))-$J$1616*(COUNT($S1647:AW1647)=($H1640-$H1641+1))</f>
        <v>0</v>
      </c>
      <c r="AY1648" s="226">
        <f ca="1">-IF(COUNT($R1647:AY1647)&lt;$H1640,0,OFFSET(AY1647,0,-$H1640+1))-$J$1616*(COUNT($S1647:AX1647)=($H1640-$H1641+1))</f>
        <v>0</v>
      </c>
      <c r="AZ1648" s="226">
        <f ca="1">-IF(COUNT($R1647:AZ1647)&lt;$H1640,0,OFFSET(AZ1647,0,-$H1640+1))-$J$1616*(COUNT($S1647:AY1647)=($H1640-$H1641+1))</f>
        <v>0</v>
      </c>
      <c r="BA1648" s="226">
        <f ca="1">-IF(COUNT($R1647:BA1647)&lt;$H1640,0,OFFSET(BA1647,0,-$H1640+1))-$J$1616*(COUNT($S1647:AZ1647)=($H1640-$H1641+1))</f>
        <v>0</v>
      </c>
      <c r="BB1648" s="226">
        <f ca="1">-IF(COUNT($R1647:BB1647)&lt;$H1640,0,OFFSET(BB1647,0,-$H1640+1))-$J$1616*(COUNT($S1647:BA1647)=($H1640-$H1641+1))</f>
        <v>0</v>
      </c>
      <c r="BC1648" s="226">
        <f ca="1">-IF(COUNT($R1647:BC1647)&lt;$H1640,0,OFFSET(BC1647,0,-$H1640+1))-$J$1616*(COUNT($S1647:BB1647)=($H1640-$H1641+1))</f>
        <v>0</v>
      </c>
      <c r="BD1648" s="226">
        <f ca="1">-IF(COUNT($R1647:BD1647)&lt;$H1640,0,OFFSET(BD1647,0,-$H1640+1))-$J$1616*(COUNT($S1647:BC1647)=($H1640-$H1641+1))</f>
        <v>0</v>
      </c>
      <c r="BE1648" s="226">
        <f ca="1">-IF(COUNT($R1647:BE1647)&lt;$H1640,0,OFFSET(BE1647,0,-$H1640+1))-$J$1616*(COUNT($S1647:BD1647)=($H1640-$H1641+1))</f>
        <v>0</v>
      </c>
      <c r="BF1648" s="226">
        <f ca="1">-IF(COUNT($R1647:BF1647)&lt;$H1640,0,OFFSET(BF1647,0,-$H1640+1))-$J$1616*(COUNT($S1647:BE1647)=($H1640-$H1641+1))</f>
        <v>0</v>
      </c>
      <c r="BG1648" s="226">
        <f ca="1">-IF(COUNT($R1647:BG1647)&lt;$H1640,0,OFFSET(BG1647,0,-$H1640+1))-$J$1616*(COUNT($S1647:BF1647)=($H1640-$H1641+1))</f>
        <v>0</v>
      </c>
      <c r="BH1648" s="226">
        <f ca="1">-IF(COUNT($R1647:BH1647)&lt;$H1640,0,OFFSET(BH1647,0,-$H1640+1))-$J$1616*(COUNT($S1647:BG1647)=($H1640-$H1641+1))</f>
        <v>0</v>
      </c>
      <c r="BI1648" s="226">
        <f ca="1">-IF(COUNT($R1647:BI1647)&lt;$H1640,0,OFFSET(BI1647,0,-$H1640+1))-$J$1616*(COUNT($S1647:BH1647)=($H1640-$H1641+1))</f>
        <v>0</v>
      </c>
      <c r="BJ1648" s="226">
        <f ca="1">-IF(COUNT($R1647:BJ1647)&lt;$H1640,0,OFFSET(BJ1647,0,-$H1640+1))-$J$1616*(COUNT($S1647:BI1647)=($H1640-$H1641+1))</f>
        <v>0</v>
      </c>
      <c r="BK1648" s="226">
        <f ca="1">-IF(COUNT($R1647:BK1647)&lt;$H1640,0,OFFSET(BK1647,0,-$H1640+1))-$J$1616*(COUNT($S1647:BJ1647)=($H1640-$H1641+1))</f>
        <v>0</v>
      </c>
      <c r="BL1648" s="226">
        <f ca="1">-IF(COUNT($R1647:BL1647)&lt;$H1640,0,OFFSET(BL1647,0,-$H1640+1))-$J$1616*(COUNT($S1647:BK1647)=($H1640-$H1641+1))</f>
        <v>0</v>
      </c>
      <c r="BM1648" s="226">
        <f ca="1">-IF(COUNT($R1647:BM1647)&lt;$H1640,0,OFFSET(BM1647,0,-$H1640+1))-$J$1616*(COUNT($S1647:BL1647)=($H1640-$H1641+1))</f>
        <v>0</v>
      </c>
      <c r="BN1648" s="226">
        <f ca="1">-IF(COUNT($R1647:BN1647)&lt;$H1640,0,OFFSET(BN1647,0,-$H1640+1))-$J$1616*(COUNT($S1647:BM1647)=($H1640-$H1641+1))</f>
        <v>0</v>
      </c>
      <c r="BO1648" s="226">
        <f ca="1">-IF(COUNT($R1647:BO1647)&lt;$H1640,0,OFFSET(BO1647,0,-$H1640+1))-$J$1616*(COUNT($S1647:BN1647)=($H1640-$H1641+1))</f>
        <v>0</v>
      </c>
      <c r="BP1648" s="226">
        <f ca="1">-IF(COUNT($R1647:BP1647)&lt;$H1640,0,OFFSET(BP1647,0,-$H1640+1))-$J$1616*(COUNT($S1647:BO1647)=($H1640-$H1641+1))</f>
        <v>0</v>
      </c>
      <c r="BQ1648" s="226">
        <f ca="1">-IF(COUNT($R1647:BQ1647)&lt;$H1640,0,OFFSET(BQ1647,0,-$H1640+1))-$J$1616*(COUNT($S1647:BP1647)=($H1640-$H1641+1))</f>
        <v>0</v>
      </c>
      <c r="BR1648" s="226">
        <f ca="1">-IF(COUNT($R1647:BR1647)&lt;$H1640,0,OFFSET(BR1647,0,-$H1640+1))-$J$1616*(COUNT($S1647:BQ1647)=($H1640-$H1641+1))</f>
        <v>0</v>
      </c>
      <c r="BS1648" s="226">
        <f ca="1">-IF(COUNT($R1647:BS1647)&lt;$H1640,0,OFFSET(BS1647,0,-$H1640+1))-$J$1616*(COUNT($S1647:BR1647)=($H1640-$H1641+1))</f>
        <v>0</v>
      </c>
      <c r="BT1648" s="226">
        <f ca="1">-IF(COUNT($R1647:BT1647)&lt;$H1640,0,OFFSET(BT1647,0,-$H1640+1))-$J$1616*(COUNT($S1647:BS1647)=($H1640-$H1641+1))</f>
        <v>0</v>
      </c>
      <c r="BU1648" s="226">
        <f ca="1">-IF(COUNT($R1647:BU1647)&lt;$H1640,0,OFFSET(BU1647,0,-$H1640+1))-$J$1616*(COUNT($S1647:BT1647)=($H1640-$H1641+1))</f>
        <v>0</v>
      </c>
      <c r="BV1648" s="226">
        <f ca="1">-IF(COUNT($R1647:BV1647)&lt;$H1640,0,OFFSET(BV1647,0,-$H1640+1))-$J$1616*(COUNT($S1647:BU1647)=($H1640-$H1641+1))</f>
        <v>0</v>
      </c>
      <c r="BW1648" s="226">
        <f ca="1">-IF(COUNT($R1647:BW1647)&lt;$H1640,0,OFFSET(BW1647,0,-$H1640+1))-$J$1616*(COUNT($S1647:BV1647)=($H1640-$H1641+1))</f>
        <v>0</v>
      </c>
      <c r="BX1648" s="226">
        <f ca="1">-IF(COUNT($R1647:BX1647)&lt;$H1640,0,OFFSET(BX1647,0,-$H1640+1))-$J$1616*(COUNT($S1647:BW1647)=($H1640-$H1641+1))</f>
        <v>0</v>
      </c>
      <c r="BY1648" s="226">
        <f ca="1">-IF(COUNT($R1647:BY1647)&lt;$H1640,0,OFFSET(BY1647,0,-$H1640+1))-$J$1616*(COUNT($S1647:BX1647)=($H1640-$H1641+1))</f>
        <v>0</v>
      </c>
      <c r="BZ1648" s="226">
        <f ca="1">-IF(COUNT($R1647:BZ1647)&lt;$H1640,0,OFFSET(BZ1647,0,-$H1640+1))-$J$1616*(COUNT($S1647:BY1647)=($H1640-$H1641+1))</f>
        <v>0</v>
      </c>
      <c r="CA1648" s="226">
        <f ca="1">-IF(COUNT($R1647:CA1647)&lt;$H1640,0,OFFSET(CA1647,0,-$H1640+1))-$J$1616*(COUNT($S1647:BZ1647)=($H1640-$H1641+1))</f>
        <v>0</v>
      </c>
      <c r="CB1648" s="226">
        <f ca="1">-IF(COUNT($R1647:CB1647)&lt;$H1640,0,OFFSET(CB1647,0,-$H1640+1))-$J$1616*(COUNT($S1647:CA1647)=($H1640-$H1641+1))</f>
        <v>0</v>
      </c>
      <c r="CC1648" s="226">
        <f ca="1">-IF(COUNT($R1647:CC1647)&lt;$H1640,0,OFFSET(CC1647,0,-$H1640+1))-$J$1616*(COUNT($S1647:CB1647)=($H1640-$H1641+1))</f>
        <v>0</v>
      </c>
      <c r="CD1648" s="226">
        <f ca="1">-IF(COUNT($R1647:CD1647)&lt;$H1640,0,OFFSET(CD1647,0,-$H1640+1))-$J$1616*(COUNT($S1647:CC1647)=($H1640-$H1641+1))</f>
        <v>0</v>
      </c>
      <c r="CE1648" s="226">
        <f ca="1">-IF(COUNT($R1647:CE1647)&lt;$H1640,0,OFFSET(CE1647,0,-$H1640+1))-$J$1616*(COUNT($S1647:CD1647)=($H1640-$H1641+1))</f>
        <v>0</v>
      </c>
      <c r="CF1648" s="226">
        <f ca="1">-IF(COUNT($R1647:CF1647)&lt;$H1640,0,OFFSET(CF1647,0,-$H1640+1))-$J$1616*(COUNT($S1647:CE1647)=($H1640-$H1641+1))</f>
        <v>0</v>
      </c>
      <c r="CG1648" s="226">
        <f ca="1">-IF(COUNT($R1647:CG1647)&lt;$H1640,0,OFFSET(CG1647,0,-$H1640+1))-$J$1616*(COUNT($S1647:CF1647)=($H1640-$H1641+1))</f>
        <v>0</v>
      </c>
      <c r="CH1648" s="226">
        <f ca="1">-IF(COUNT($R1647:CH1647)&lt;$H1640,0,OFFSET(CH1647,0,-$H1640+1))-$J$1616*(COUNT($S1647:CG1647)=($H1640-$H1641+1))</f>
        <v>0</v>
      </c>
      <c r="CI1648" s="226">
        <f ca="1">-IF(COUNT($R1647:CI1647)&lt;$H1640,0,OFFSET(CI1647,0,-$H1640+1))-$J$1616*(COUNT($S1647:CH1647)=($H1640-$H1641+1))</f>
        <v>0</v>
      </c>
      <c r="CJ1648" s="226">
        <f ca="1">-IF(COUNT($R1647:CJ1647)&lt;$H1640,0,OFFSET(CJ1647,0,-$H1640+1))-$J$1616*(COUNT($S1647:CI1647)=($H1640-$H1641+1))</f>
        <v>0</v>
      </c>
      <c r="CK1648" s="226">
        <f ca="1">-IF(COUNT($R1647:CK1647)&lt;$H1640,0,OFFSET(CK1647,0,-$H1640+1))-$J$1616*(COUNT($S1647:CJ1647)=($H1640-$H1641+1))</f>
        <v>0</v>
      </c>
      <c r="CL1648" s="226">
        <f ca="1">-IF(COUNT($R1647:CL1647)&lt;$H1640,0,OFFSET(CL1647,0,-$H1640+1))-$J$1616*(COUNT($S1647:CK1647)=($H1640-$H1641+1))</f>
        <v>0</v>
      </c>
      <c r="CM1648" s="225"/>
      <c r="CN1648" s="341"/>
      <c r="CO1648" s="226">
        <f ca="1">-IF(COUNT($R1647:CO1647)&lt;$H1640,0,OFFSET(CO1647,0,-$H1640+1))-$J$1616*(COUNT($S1647:CN1647)=($H1640-$H1641+1))</f>
        <v>0</v>
      </c>
      <c r="CP1648" s="226">
        <f ca="1">-IF(COUNT($R1647:CP1647)&lt;$H1640,0,OFFSET(CP1647,0,-$H1640+1))-$J$1616*(COUNT($S1647:CO1647)=($H1640-$H1641+1))</f>
        <v>0</v>
      </c>
      <c r="CQ1648" s="226">
        <f ca="1">-IF(COUNT($R1647:CQ1647)&lt;$H1640,0,OFFSET(CQ1647,0,-$H1640+1))-$J$1616*(COUNT($S1647:CP1647)=($H1640-$H1641+1))</f>
        <v>0</v>
      </c>
      <c r="CR1648" s="226">
        <f ca="1">-IF(COUNT($R1647:CR1647)&lt;$H1640,0,OFFSET(CR1647,0,-$H1640+1))-$J$1616*(COUNT($S1647:CQ1647)=($H1640-$H1641+1))</f>
        <v>0</v>
      </c>
      <c r="CS1648" s="226">
        <f ca="1">-IF(COUNT($R1647:CS1647)&lt;$H1640,0,OFFSET(CS1647,0,-$H1640+1))-$J$1616*(COUNT($S1647:CR1647)=($H1640-$H1641+1))</f>
        <v>0</v>
      </c>
      <c r="CT1648" s="226">
        <f ca="1">-IF(COUNT($R1647:CT1647)&lt;$H1640,0,OFFSET(CT1647,0,-$H1640+1))-$J$1616*(COUNT($S1647:CS1647)=($H1640-$H1641+1))</f>
        <v>0</v>
      </c>
      <c r="CU1648" s="226">
        <f ca="1">-IF(COUNT($R1647:CU1647)&lt;$H1640,0,OFFSET(CU1647,0,-$H1640+1))-$J$1616*(COUNT($S1647:CT1647)=($H1640-$H1641+1))</f>
        <v>0</v>
      </c>
      <c r="CV1648" s="226">
        <f ca="1">-IF(COUNT($R1647:CV1647)&lt;$H1640,0,OFFSET(CV1647,0,-$H1640+1))-$J$1616*(COUNT($S1647:CU1647)=($H1640-$H1641+1))</f>
        <v>0</v>
      </c>
      <c r="CW1648" s="226">
        <f ca="1">-IF(COUNT($R1647:CW1647)&lt;$H1640,0,OFFSET(CW1647,0,-$H1640+1))-$J$1616*(COUNT($S1647:CV1647)=($H1640-$H1641+1))</f>
        <v>0</v>
      </c>
      <c r="CX1648" s="226">
        <f ca="1">-IF(COUNT($R1647:CX1647)&lt;$H1640,0,OFFSET(CX1647,0,-$H1640+1))-$J$1616*(COUNT($S1647:CW1647)=($H1640-$H1641+1))</f>
        <v>0</v>
      </c>
      <c r="CY1648" s="226">
        <f ca="1">-IF(COUNT($R1647:CY1647)&lt;$H1640,0,OFFSET(CY1647,0,-$H1640+1))-$J$1616*(COUNT($S1647:CX1647)=($H1640-$H1641+1))</f>
        <v>0</v>
      </c>
      <c r="CZ1648" s="226">
        <f ca="1">-IF(COUNT($R1647:CZ1647)&lt;$H1640,0,OFFSET(CZ1647,0,-$H1640+1))-$J$1616*(COUNT($S1647:CY1647)=($H1640-$H1641+1))</f>
        <v>0</v>
      </c>
      <c r="DA1648" s="226">
        <f ca="1">-IF(COUNT($R1647:DA1647)&lt;$H1640,0,OFFSET(DA1647,0,-$H1640+1))-$J$1616*(COUNT($S1647:CZ1647)=($H1640-$H1641+1))</f>
        <v>0</v>
      </c>
      <c r="DB1648" s="226">
        <f ca="1">-IF(COUNT($R1647:DB1647)&lt;$H1640,0,OFFSET(DB1647,0,-$H1640+1))-$J$1616*(COUNT($S1647:DA1647)=($H1640-$H1641+1))</f>
        <v>0</v>
      </c>
      <c r="DC1648" s="226">
        <f ca="1">-IF(COUNT($R1647:DC1647)&lt;$H1640,0,OFFSET(DC1647,0,-$H1640+1))-$J$1616*(COUNT($S1647:DB1647)=($H1640-$H1641+1))</f>
        <v>0</v>
      </c>
      <c r="DD1648" s="226">
        <f ca="1">-IF(COUNT($R1647:DD1647)&lt;$H1640,0,OFFSET(DD1647,0,-$H1640+1))-$J$1616*(COUNT($S1647:DC1647)=($H1640-$H1641+1))</f>
        <v>0</v>
      </c>
      <c r="DE1648" s="226">
        <f ca="1">-IF(COUNT($R1647:DE1647)&lt;$H1640,0,OFFSET(DE1647,0,-$H1640+1))-$J$1616*(COUNT($S1647:DD1647)=($H1640-$H1641+1))</f>
        <v>0</v>
      </c>
      <c r="DF1648" s="226">
        <f ca="1">-IF(COUNT($R1647:DF1647)&lt;$H1640,0,OFFSET(DF1647,0,-$H1640+1))-$J$1616*(COUNT($S1647:DE1647)=($H1640-$H1641+1))</f>
        <v>0</v>
      </c>
      <c r="DG1648" s="226">
        <f ca="1">-IF(COUNT($R1647:DG1647)&lt;$H1640,0,OFFSET(DG1647,0,-$H1640+1))-$J$1616*(COUNT($S1647:DF1647)=($H1640-$H1641+1))</f>
        <v>0</v>
      </c>
      <c r="DH1648" s="226">
        <f ca="1">-IF(COUNT($R1647:DH1647)&lt;$H1640,0,OFFSET(DH1647,0,-$H1640+1))-$J$1616*(COUNT($S1647:DG1647)=($H1640-$H1641+1))</f>
        <v>0</v>
      </c>
      <c r="DI1648" s="226">
        <f ca="1">-IF(COUNT($R1647:DI1647)&lt;$H1640,0,OFFSET(DI1647,0,-$H1640+1))-$J$1616*(COUNT($S1647:DH1647)=($H1640-$H1641+1))</f>
        <v>0</v>
      </c>
      <c r="DJ1648" s="226">
        <f ca="1">-IF(COUNT($R1647:DJ1647)&lt;$H1640,0,OFFSET(DJ1647,0,-$H1640+1))-$J$1616*(COUNT($S1647:DI1647)=($H1640-$H1641+1))</f>
        <v>0</v>
      </c>
      <c r="DK1648" s="226">
        <f ca="1">-IF(COUNT($R1647:DK1647)&lt;$H1640,0,OFFSET(DK1647,0,-$H1640+1))-$J$1616*(COUNT($S1647:DJ1647)=($H1640-$H1641+1))</f>
        <v>0</v>
      </c>
      <c r="DL1648" s="226">
        <f ca="1">-IF(COUNT($R1647:DL1647)&lt;$H1640,0,OFFSET(DL1647,0,-$H1640+1))-$J$1616*(COUNT($S1647:DK1647)=($H1640-$H1641+1))</f>
        <v>0</v>
      </c>
    </row>
    <row r="1649" spans="1:116" x14ac:dyDescent="0.4">
      <c r="C1649" t="s">
        <v>237</v>
      </c>
      <c r="D1649" t="s">
        <v>427</v>
      </c>
      <c r="E1649" t="str">
        <f t="shared" si="2813"/>
        <v>1649 DTERMY-F</v>
      </c>
      <c r="G1649" s="126" t="str">
        <f>"Debt - "&amp;SUBSTITUTE(G1638,":","")</f>
        <v>Debt - Rolling fixed term debt - multiple borrowings w/ annual control</v>
      </c>
      <c r="I1649" s="80"/>
      <c r="J1649" s="80"/>
      <c r="K1649" s="33">
        <f ca="1">SUMIF($4:$4,K$2,1649:1649)</f>
        <v>2500.0000000000005</v>
      </c>
      <c r="L1649" s="33">
        <f ca="1">SUMIF($4:$4,L$2,1649:1649)</f>
        <v>0</v>
      </c>
      <c r="M1649" s="33">
        <f t="shared" ref="M1649:Q1649" ca="1" si="2821">SUMIF($4:$4,M$2,1649:1649)</f>
        <v>0</v>
      </c>
      <c r="N1649" s="33">
        <f t="shared" ca="1" si="2821"/>
        <v>0</v>
      </c>
      <c r="O1649" s="33">
        <f t="shared" ca="1" si="2821"/>
        <v>0</v>
      </c>
      <c r="P1649" s="33">
        <f t="shared" ca="1" si="2821"/>
        <v>0</v>
      </c>
      <c r="R1649" s="53">
        <f>S1646</f>
        <v>1000</v>
      </c>
      <c r="S1649" s="93">
        <f t="shared" ref="S1649:AX1649" ca="1" si="2822">SUM(S1646:S1648)</f>
        <v>1833.3333333333335</v>
      </c>
      <c r="T1649" s="93">
        <f t="shared" ca="1" si="2822"/>
        <v>2666.666666666667</v>
      </c>
      <c r="U1649" s="93">
        <f t="shared" ca="1" si="2822"/>
        <v>2500.0000000000005</v>
      </c>
      <c r="V1649" s="93">
        <f t="shared" ca="1" si="2822"/>
        <v>2500.0000000000005</v>
      </c>
      <c r="W1649" s="93">
        <f t="shared" ca="1" si="2822"/>
        <v>2500.0000000000005</v>
      </c>
      <c r="X1649" s="93">
        <f t="shared" ca="1" si="2822"/>
        <v>2500.0000000000005</v>
      </c>
      <c r="Y1649" s="93">
        <f t="shared" ca="1" si="2822"/>
        <v>2500.0000000000005</v>
      </c>
      <c r="Z1649" s="93">
        <f t="shared" ca="1" si="2822"/>
        <v>2500.0000000000005</v>
      </c>
      <c r="AA1649" s="93">
        <f t="shared" ca="1" si="2822"/>
        <v>2500.0000000000005</v>
      </c>
      <c r="AB1649" s="93">
        <f t="shared" ca="1" si="2822"/>
        <v>2500.0000000000005</v>
      </c>
      <c r="AC1649" s="93">
        <f t="shared" ca="1" si="2822"/>
        <v>2500.0000000000005</v>
      </c>
      <c r="AD1649" s="93">
        <f t="shared" ca="1" si="2822"/>
        <v>2500.0000000000005</v>
      </c>
      <c r="AE1649" s="93">
        <f t="shared" ca="1" si="2822"/>
        <v>1666.666666666667</v>
      </c>
      <c r="AF1649" s="93">
        <f t="shared" ca="1" si="2822"/>
        <v>833.3333333333336</v>
      </c>
      <c r="AG1649" s="93">
        <f t="shared" ca="1" si="2822"/>
        <v>0</v>
      </c>
      <c r="AH1649" s="93">
        <f t="shared" ca="1" si="2822"/>
        <v>0</v>
      </c>
      <c r="AI1649" s="93">
        <f t="shared" ca="1" si="2822"/>
        <v>0</v>
      </c>
      <c r="AJ1649" s="93">
        <f t="shared" ca="1" si="2822"/>
        <v>0</v>
      </c>
      <c r="AK1649" s="93">
        <f t="shared" ca="1" si="2822"/>
        <v>0</v>
      </c>
      <c r="AL1649" s="93">
        <f t="shared" ca="1" si="2822"/>
        <v>0</v>
      </c>
      <c r="AM1649" s="93">
        <f t="shared" ca="1" si="2822"/>
        <v>0</v>
      </c>
      <c r="AN1649" s="93">
        <f t="shared" ca="1" si="2822"/>
        <v>0</v>
      </c>
      <c r="AO1649" s="93">
        <f t="shared" ca="1" si="2822"/>
        <v>0</v>
      </c>
      <c r="AP1649" s="93">
        <f t="shared" ca="1" si="2822"/>
        <v>0</v>
      </c>
      <c r="AQ1649" s="93">
        <f t="shared" ca="1" si="2822"/>
        <v>0</v>
      </c>
      <c r="AR1649" s="93">
        <f t="shared" ca="1" si="2822"/>
        <v>0</v>
      </c>
      <c r="AS1649" s="93">
        <f t="shared" ca="1" si="2822"/>
        <v>0</v>
      </c>
      <c r="AT1649" s="93">
        <f t="shared" ca="1" si="2822"/>
        <v>0</v>
      </c>
      <c r="AU1649" s="93">
        <f t="shared" ca="1" si="2822"/>
        <v>0</v>
      </c>
      <c r="AV1649" s="93">
        <f t="shared" ca="1" si="2822"/>
        <v>0</v>
      </c>
      <c r="AW1649" s="93">
        <f t="shared" ca="1" si="2822"/>
        <v>0</v>
      </c>
      <c r="AX1649" s="93">
        <f t="shared" ca="1" si="2822"/>
        <v>0</v>
      </c>
      <c r="AY1649" s="93">
        <f t="shared" ref="AY1649:CD1649" ca="1" si="2823">SUM(AY1646:AY1648)</f>
        <v>0</v>
      </c>
      <c r="AZ1649" s="93">
        <f t="shared" ca="1" si="2823"/>
        <v>0</v>
      </c>
      <c r="BA1649" s="93">
        <f t="shared" ca="1" si="2823"/>
        <v>0</v>
      </c>
      <c r="BB1649" s="93">
        <f t="shared" ca="1" si="2823"/>
        <v>0</v>
      </c>
      <c r="BC1649" s="93">
        <f t="shared" ca="1" si="2823"/>
        <v>0</v>
      </c>
      <c r="BD1649" s="93">
        <f t="shared" ca="1" si="2823"/>
        <v>0</v>
      </c>
      <c r="BE1649" s="93">
        <f t="shared" ca="1" si="2823"/>
        <v>0</v>
      </c>
      <c r="BF1649" s="93">
        <f t="shared" ca="1" si="2823"/>
        <v>0</v>
      </c>
      <c r="BG1649" s="93">
        <f t="shared" ca="1" si="2823"/>
        <v>0</v>
      </c>
      <c r="BH1649" s="93">
        <f t="shared" ca="1" si="2823"/>
        <v>0</v>
      </c>
      <c r="BI1649" s="93">
        <f t="shared" ca="1" si="2823"/>
        <v>0</v>
      </c>
      <c r="BJ1649" s="93">
        <f t="shared" ca="1" si="2823"/>
        <v>0</v>
      </c>
      <c r="BK1649" s="93">
        <f t="shared" ca="1" si="2823"/>
        <v>0</v>
      </c>
      <c r="BL1649" s="93">
        <f t="shared" ca="1" si="2823"/>
        <v>0</v>
      </c>
      <c r="BM1649" s="93">
        <f t="shared" ca="1" si="2823"/>
        <v>0</v>
      </c>
      <c r="BN1649" s="93">
        <f t="shared" ca="1" si="2823"/>
        <v>0</v>
      </c>
      <c r="BO1649" s="93">
        <f t="shared" ca="1" si="2823"/>
        <v>0</v>
      </c>
      <c r="BP1649" s="93">
        <f t="shared" ca="1" si="2823"/>
        <v>0</v>
      </c>
      <c r="BQ1649" s="93">
        <f t="shared" ca="1" si="2823"/>
        <v>0</v>
      </c>
      <c r="BR1649" s="93">
        <f t="shared" ca="1" si="2823"/>
        <v>0</v>
      </c>
      <c r="BS1649" s="93">
        <f t="shared" ca="1" si="2823"/>
        <v>0</v>
      </c>
      <c r="BT1649" s="93">
        <f t="shared" ca="1" si="2823"/>
        <v>0</v>
      </c>
      <c r="BU1649" s="93">
        <f t="shared" ca="1" si="2823"/>
        <v>0</v>
      </c>
      <c r="BV1649" s="93">
        <f t="shared" ca="1" si="2823"/>
        <v>0</v>
      </c>
      <c r="BW1649" s="93">
        <f t="shared" ca="1" si="2823"/>
        <v>0</v>
      </c>
      <c r="BX1649" s="93">
        <f t="shared" ca="1" si="2823"/>
        <v>0</v>
      </c>
      <c r="BY1649" s="93">
        <f t="shared" ca="1" si="2823"/>
        <v>0</v>
      </c>
      <c r="BZ1649" s="93">
        <f t="shared" ca="1" si="2823"/>
        <v>0</v>
      </c>
      <c r="CA1649" s="93">
        <f t="shared" ca="1" si="2823"/>
        <v>0</v>
      </c>
      <c r="CB1649" s="93">
        <f t="shared" ca="1" si="2823"/>
        <v>0</v>
      </c>
      <c r="CC1649" s="93">
        <f t="shared" ca="1" si="2823"/>
        <v>0</v>
      </c>
      <c r="CD1649" s="93">
        <f t="shared" ca="1" si="2823"/>
        <v>0</v>
      </c>
      <c r="CE1649" s="93">
        <f t="shared" ref="CE1649:CL1649" ca="1" si="2824">SUM(CE1646:CE1648)</f>
        <v>0</v>
      </c>
      <c r="CF1649" s="93">
        <f t="shared" ca="1" si="2824"/>
        <v>0</v>
      </c>
      <c r="CG1649" s="93">
        <f t="shared" ca="1" si="2824"/>
        <v>0</v>
      </c>
      <c r="CH1649" s="93">
        <f t="shared" ca="1" si="2824"/>
        <v>0</v>
      </c>
      <c r="CI1649" s="93">
        <f t="shared" ca="1" si="2824"/>
        <v>0</v>
      </c>
      <c r="CJ1649" s="93">
        <f t="shared" ca="1" si="2824"/>
        <v>0</v>
      </c>
      <c r="CK1649" s="93">
        <f t="shared" ca="1" si="2824"/>
        <v>0</v>
      </c>
      <c r="CL1649" s="93">
        <f t="shared" ca="1" si="2824"/>
        <v>0</v>
      </c>
      <c r="CN1649" s="80"/>
      <c r="CO1649" s="93">
        <f t="shared" ref="CO1649:DL1649" ca="1" si="2825">SUM(CO1646:CO1648)</f>
        <v>0</v>
      </c>
      <c r="CP1649" s="93">
        <f t="shared" ca="1" si="2825"/>
        <v>0</v>
      </c>
      <c r="CQ1649" s="93">
        <f t="shared" ca="1" si="2825"/>
        <v>0</v>
      </c>
      <c r="CR1649" s="93">
        <f t="shared" ca="1" si="2825"/>
        <v>0</v>
      </c>
      <c r="CS1649" s="93">
        <f t="shared" ca="1" si="2825"/>
        <v>0</v>
      </c>
      <c r="CT1649" s="93">
        <f t="shared" ca="1" si="2825"/>
        <v>0</v>
      </c>
      <c r="CU1649" s="93">
        <f t="shared" ca="1" si="2825"/>
        <v>0</v>
      </c>
      <c r="CV1649" s="93">
        <f t="shared" ca="1" si="2825"/>
        <v>0</v>
      </c>
      <c r="CW1649" s="93">
        <f t="shared" ca="1" si="2825"/>
        <v>0</v>
      </c>
      <c r="CX1649" s="93">
        <f t="shared" ca="1" si="2825"/>
        <v>0</v>
      </c>
      <c r="CY1649" s="93">
        <f t="shared" ca="1" si="2825"/>
        <v>0</v>
      </c>
      <c r="CZ1649" s="93">
        <f t="shared" ca="1" si="2825"/>
        <v>0</v>
      </c>
      <c r="DA1649" s="93">
        <f t="shared" ca="1" si="2825"/>
        <v>0</v>
      </c>
      <c r="DB1649" s="93">
        <f t="shared" ca="1" si="2825"/>
        <v>0</v>
      </c>
      <c r="DC1649" s="93">
        <f t="shared" ca="1" si="2825"/>
        <v>0</v>
      </c>
      <c r="DD1649" s="93">
        <f t="shared" ca="1" si="2825"/>
        <v>0</v>
      </c>
      <c r="DE1649" s="93">
        <f t="shared" ca="1" si="2825"/>
        <v>0</v>
      </c>
      <c r="DF1649" s="93">
        <f t="shared" ca="1" si="2825"/>
        <v>0</v>
      </c>
      <c r="DG1649" s="93">
        <f t="shared" ca="1" si="2825"/>
        <v>0</v>
      </c>
      <c r="DH1649" s="93">
        <f t="shared" ca="1" si="2825"/>
        <v>0</v>
      </c>
      <c r="DI1649" s="93">
        <f t="shared" ca="1" si="2825"/>
        <v>0</v>
      </c>
      <c r="DJ1649" s="93">
        <f t="shared" ca="1" si="2825"/>
        <v>0</v>
      </c>
      <c r="DK1649" s="93">
        <f t="shared" ca="1" si="2825"/>
        <v>0</v>
      </c>
      <c r="DL1649" s="93">
        <f t="shared" ca="1" si="2825"/>
        <v>0</v>
      </c>
    </row>
    <row r="1650" spans="1:116" x14ac:dyDescent="0.4">
      <c r="A1650" s="98"/>
      <c r="B1650" s="59"/>
      <c r="C1650" s="59"/>
      <c r="D1650" t="s">
        <v>427</v>
      </c>
      <c r="E1650" t="str">
        <f t="shared" si="2813"/>
        <v>1650 DTERMY-F</v>
      </c>
      <c r="G1650" s="125"/>
      <c r="R1650"/>
      <c r="S1650" s="62"/>
      <c r="T1650" s="62"/>
      <c r="U1650" s="62"/>
      <c r="V1650" s="62"/>
      <c r="W1650" s="62"/>
      <c r="X1650" s="62"/>
      <c r="Y1650" s="62"/>
      <c r="Z1650" s="62"/>
      <c r="AA1650" s="62"/>
      <c r="AB1650" s="62"/>
      <c r="AC1650" s="62"/>
      <c r="AD1650" s="62"/>
      <c r="AE1650" s="62"/>
      <c r="AF1650" s="62"/>
      <c r="AG1650" s="62"/>
      <c r="AH1650" s="62"/>
      <c r="AI1650" s="62"/>
      <c r="AJ1650" s="62"/>
      <c r="AK1650" s="62"/>
      <c r="AL1650" s="62"/>
      <c r="AM1650" s="62"/>
      <c r="AN1650" s="62"/>
      <c r="AO1650" s="62"/>
      <c r="AP1650" s="62"/>
      <c r="AQ1650" s="62"/>
      <c r="AR1650" s="62"/>
      <c r="AS1650" s="62"/>
      <c r="AT1650" s="62"/>
      <c r="AU1650" s="62"/>
      <c r="AV1650" s="62"/>
      <c r="AW1650" s="62"/>
      <c r="AX1650" s="62"/>
      <c r="AY1650" s="62"/>
      <c r="AZ1650" s="62"/>
      <c r="BA1650" s="62"/>
      <c r="BB1650" s="62"/>
      <c r="BC1650" s="62"/>
      <c r="BD1650" s="62"/>
      <c r="BE1650" s="62"/>
      <c r="BF1650" s="62"/>
      <c r="BG1650" s="62"/>
      <c r="BH1650" s="62"/>
      <c r="BI1650" s="62"/>
      <c r="BJ1650" s="62"/>
      <c r="BK1650" s="62"/>
      <c r="BL1650" s="62"/>
      <c r="BM1650" s="62"/>
      <c r="BN1650" s="62"/>
      <c r="BO1650" s="62"/>
      <c r="BP1650" s="62"/>
      <c r="BQ1650" s="62"/>
      <c r="BR1650" s="62"/>
      <c r="BS1650" s="62"/>
      <c r="BT1650" s="62"/>
      <c r="BU1650" s="62"/>
      <c r="BV1650" s="62"/>
      <c r="BW1650" s="62"/>
      <c r="BX1650" s="62"/>
      <c r="BY1650" s="62"/>
      <c r="BZ1650" s="62"/>
      <c r="CA1650" s="62"/>
      <c r="CB1650" s="62"/>
      <c r="CC1650" s="62"/>
      <c r="CD1650" s="62"/>
      <c r="CE1650" s="62"/>
      <c r="CF1650" s="62"/>
      <c r="CG1650" s="62"/>
      <c r="CH1650" s="62"/>
      <c r="CI1650" s="62"/>
      <c r="CJ1650" s="62"/>
      <c r="CK1650" s="62"/>
      <c r="CL1650" s="62"/>
      <c r="CO1650" s="62"/>
      <c r="CP1650" s="62"/>
      <c r="CQ1650" s="62"/>
      <c r="CR1650" s="62"/>
      <c r="CS1650" s="62"/>
      <c r="CT1650" s="62"/>
      <c r="CU1650" s="62"/>
      <c r="CV1650" s="62"/>
      <c r="CW1650" s="62"/>
      <c r="CX1650" s="62"/>
      <c r="CY1650" s="62"/>
      <c r="CZ1650" s="62"/>
      <c r="DA1650" s="62"/>
      <c r="DB1650" s="62"/>
      <c r="DC1650" s="62"/>
      <c r="DD1650" s="62"/>
      <c r="DE1650" s="62"/>
      <c r="DF1650" s="62"/>
      <c r="DG1650" s="62"/>
      <c r="DH1650" s="62"/>
      <c r="DI1650" s="62"/>
      <c r="DJ1650" s="62"/>
      <c r="DK1650" s="62"/>
      <c r="DL1650" s="62"/>
    </row>
    <row r="1651" spans="1:116" x14ac:dyDescent="0.4">
      <c r="A1651" s="98"/>
      <c r="C1651" t="s">
        <v>228</v>
      </c>
      <c r="D1651" t="s">
        <v>427</v>
      </c>
      <c r="E1651" t="str">
        <f t="shared" si="2813"/>
        <v>1651 DTERMY-F</v>
      </c>
      <c r="G1651" s="126" t="str">
        <f>"Interest expense - "&amp;SUBSTITUTE(G1638,":","")</f>
        <v>Interest expense - Rolling fixed term debt - multiple borrowings w/ annual control</v>
      </c>
      <c r="J1651" s="93">
        <f>SUMIF($5:$5,I$2,1649:1649)</f>
        <v>0</v>
      </c>
      <c r="K1651" s="28">
        <f ca="1">SUMIF($3:$3,K$2,1651:1651)</f>
        <v>-316.66666666666669</v>
      </c>
      <c r="L1651" s="28">
        <f t="shared" ref="L1651:P1651" ca="1" si="2826">SUMIF($3:$3,L$2,1651:1651)</f>
        <v>-41.666666666666679</v>
      </c>
      <c r="M1651" s="28">
        <f t="shared" ca="1" si="2826"/>
        <v>0</v>
      </c>
      <c r="N1651" s="28">
        <f t="shared" ca="1" si="2826"/>
        <v>0</v>
      </c>
      <c r="O1651" s="28">
        <f t="shared" ca="1" si="2826"/>
        <v>0</v>
      </c>
      <c r="P1651" s="28">
        <f t="shared" ca="1" si="2826"/>
        <v>0</v>
      </c>
      <c r="R1651" s="27"/>
      <c r="S1651" s="93">
        <f t="shared" ref="S1651:AX1651" si="2827">-SUM(S1645:S1647)*$H1642/12</f>
        <v>-15.27777777777778</v>
      </c>
      <c r="T1651" s="93">
        <f t="shared" ca="1" si="2827"/>
        <v>-22.222222222222225</v>
      </c>
      <c r="U1651" s="93">
        <f t="shared" ca="1" si="2827"/>
        <v>-29.166666666666671</v>
      </c>
      <c r="V1651" s="93">
        <f t="shared" ca="1" si="2827"/>
        <v>-27.777777777777786</v>
      </c>
      <c r="W1651" s="93">
        <f t="shared" ca="1" si="2827"/>
        <v>-27.777777777777786</v>
      </c>
      <c r="X1651" s="93">
        <f t="shared" ca="1" si="2827"/>
        <v>-27.777777777777786</v>
      </c>
      <c r="Y1651" s="93">
        <f t="shared" ca="1" si="2827"/>
        <v>-27.777777777777786</v>
      </c>
      <c r="Z1651" s="93">
        <f t="shared" ca="1" si="2827"/>
        <v>-27.777777777777786</v>
      </c>
      <c r="AA1651" s="93">
        <f t="shared" ca="1" si="2827"/>
        <v>-27.777777777777786</v>
      </c>
      <c r="AB1651" s="93">
        <f t="shared" ca="1" si="2827"/>
        <v>-27.777777777777786</v>
      </c>
      <c r="AC1651" s="93">
        <f t="shared" ca="1" si="2827"/>
        <v>-27.777777777777786</v>
      </c>
      <c r="AD1651" s="93">
        <f t="shared" ca="1" si="2827"/>
        <v>-27.777777777777786</v>
      </c>
      <c r="AE1651" s="93">
        <f t="shared" ca="1" si="2827"/>
        <v>-20.833333333333339</v>
      </c>
      <c r="AF1651" s="93">
        <f t="shared" ca="1" si="2827"/>
        <v>-13.888888888888893</v>
      </c>
      <c r="AG1651" s="93">
        <f t="shared" ca="1" si="2827"/>
        <v>-6.9444444444444473</v>
      </c>
      <c r="AH1651" s="93">
        <f t="shared" ca="1" si="2827"/>
        <v>0</v>
      </c>
      <c r="AI1651" s="93">
        <f t="shared" ca="1" si="2827"/>
        <v>0</v>
      </c>
      <c r="AJ1651" s="93">
        <f t="shared" ca="1" si="2827"/>
        <v>0</v>
      </c>
      <c r="AK1651" s="93">
        <f t="shared" ca="1" si="2827"/>
        <v>0</v>
      </c>
      <c r="AL1651" s="93">
        <f t="shared" ca="1" si="2827"/>
        <v>0</v>
      </c>
      <c r="AM1651" s="93">
        <f t="shared" ca="1" si="2827"/>
        <v>0</v>
      </c>
      <c r="AN1651" s="93">
        <f t="shared" ca="1" si="2827"/>
        <v>0</v>
      </c>
      <c r="AO1651" s="93">
        <f t="shared" ca="1" si="2827"/>
        <v>0</v>
      </c>
      <c r="AP1651" s="93">
        <f t="shared" ca="1" si="2827"/>
        <v>0</v>
      </c>
      <c r="AQ1651" s="93">
        <f t="shared" ca="1" si="2827"/>
        <v>0</v>
      </c>
      <c r="AR1651" s="93">
        <f t="shared" ca="1" si="2827"/>
        <v>0</v>
      </c>
      <c r="AS1651" s="93">
        <f t="shared" ca="1" si="2827"/>
        <v>0</v>
      </c>
      <c r="AT1651" s="93">
        <f t="shared" ca="1" si="2827"/>
        <v>0</v>
      </c>
      <c r="AU1651" s="93">
        <f t="shared" ca="1" si="2827"/>
        <v>0</v>
      </c>
      <c r="AV1651" s="93">
        <f t="shared" ca="1" si="2827"/>
        <v>0</v>
      </c>
      <c r="AW1651" s="93">
        <f t="shared" ca="1" si="2827"/>
        <v>0</v>
      </c>
      <c r="AX1651" s="93">
        <f t="shared" ca="1" si="2827"/>
        <v>0</v>
      </c>
      <c r="AY1651" s="93">
        <f t="shared" ref="AY1651:CD1651" ca="1" si="2828">-SUM(AY1645:AY1647)*$H1642/12</f>
        <v>0</v>
      </c>
      <c r="AZ1651" s="93">
        <f t="shared" ca="1" si="2828"/>
        <v>0</v>
      </c>
      <c r="BA1651" s="93">
        <f t="shared" ca="1" si="2828"/>
        <v>0</v>
      </c>
      <c r="BB1651" s="93">
        <f t="shared" ca="1" si="2828"/>
        <v>0</v>
      </c>
      <c r="BC1651" s="93">
        <f t="shared" ca="1" si="2828"/>
        <v>0</v>
      </c>
      <c r="BD1651" s="93">
        <f t="shared" ca="1" si="2828"/>
        <v>0</v>
      </c>
      <c r="BE1651" s="93">
        <f t="shared" ca="1" si="2828"/>
        <v>0</v>
      </c>
      <c r="BF1651" s="93">
        <f t="shared" ca="1" si="2828"/>
        <v>0</v>
      </c>
      <c r="BG1651" s="93">
        <f t="shared" ca="1" si="2828"/>
        <v>0</v>
      </c>
      <c r="BH1651" s="93">
        <f t="shared" ca="1" si="2828"/>
        <v>0</v>
      </c>
      <c r="BI1651" s="93">
        <f t="shared" ca="1" si="2828"/>
        <v>0</v>
      </c>
      <c r="BJ1651" s="93">
        <f t="shared" ca="1" si="2828"/>
        <v>0</v>
      </c>
      <c r="BK1651" s="93">
        <f t="shared" ca="1" si="2828"/>
        <v>0</v>
      </c>
      <c r="BL1651" s="93">
        <f t="shared" ca="1" si="2828"/>
        <v>0</v>
      </c>
      <c r="BM1651" s="93">
        <f t="shared" ca="1" si="2828"/>
        <v>0</v>
      </c>
      <c r="BN1651" s="93">
        <f t="shared" ca="1" si="2828"/>
        <v>0</v>
      </c>
      <c r="BO1651" s="93">
        <f t="shared" ca="1" si="2828"/>
        <v>0</v>
      </c>
      <c r="BP1651" s="93">
        <f t="shared" ca="1" si="2828"/>
        <v>0</v>
      </c>
      <c r="BQ1651" s="93">
        <f t="shared" ca="1" si="2828"/>
        <v>0</v>
      </c>
      <c r="BR1651" s="93">
        <f t="shared" ca="1" si="2828"/>
        <v>0</v>
      </c>
      <c r="BS1651" s="93">
        <f t="shared" ca="1" si="2828"/>
        <v>0</v>
      </c>
      <c r="BT1651" s="93">
        <f t="shared" ca="1" si="2828"/>
        <v>0</v>
      </c>
      <c r="BU1651" s="93">
        <f t="shared" ca="1" si="2828"/>
        <v>0</v>
      </c>
      <c r="BV1651" s="93">
        <f t="shared" ca="1" si="2828"/>
        <v>0</v>
      </c>
      <c r="BW1651" s="93">
        <f t="shared" ca="1" si="2828"/>
        <v>0</v>
      </c>
      <c r="BX1651" s="93">
        <f t="shared" ca="1" si="2828"/>
        <v>0</v>
      </c>
      <c r="BY1651" s="93">
        <f t="shared" ca="1" si="2828"/>
        <v>0</v>
      </c>
      <c r="BZ1651" s="93">
        <f t="shared" ca="1" si="2828"/>
        <v>0</v>
      </c>
      <c r="CA1651" s="93">
        <f t="shared" ca="1" si="2828"/>
        <v>0</v>
      </c>
      <c r="CB1651" s="93">
        <f t="shared" ca="1" si="2828"/>
        <v>0</v>
      </c>
      <c r="CC1651" s="93">
        <f t="shared" ca="1" si="2828"/>
        <v>0</v>
      </c>
      <c r="CD1651" s="93">
        <f t="shared" ca="1" si="2828"/>
        <v>0</v>
      </c>
      <c r="CE1651" s="93">
        <f t="shared" ref="CE1651:CL1651" ca="1" si="2829">-SUM(CE1645:CE1647)*$H1642/12</f>
        <v>0</v>
      </c>
      <c r="CF1651" s="93">
        <f t="shared" ca="1" si="2829"/>
        <v>0</v>
      </c>
      <c r="CG1651" s="93">
        <f t="shared" ca="1" si="2829"/>
        <v>0</v>
      </c>
      <c r="CH1651" s="93">
        <f t="shared" ca="1" si="2829"/>
        <v>0</v>
      </c>
      <c r="CI1651" s="93">
        <f t="shared" ca="1" si="2829"/>
        <v>0</v>
      </c>
      <c r="CJ1651" s="93">
        <f t="shared" ca="1" si="2829"/>
        <v>0</v>
      </c>
      <c r="CK1651" s="93">
        <f t="shared" ca="1" si="2829"/>
        <v>0</v>
      </c>
      <c r="CL1651" s="93">
        <f t="shared" ca="1" si="2829"/>
        <v>0</v>
      </c>
      <c r="CN1651" s="93">
        <f>SUMIF($5:$5,CN$2,1649:1649)</f>
        <v>0</v>
      </c>
      <c r="CO1651" s="93">
        <f t="shared" ref="CO1651:CX1651" si="2830">-SUM(CO1645:CO1647)*$H1642/CO$5</f>
        <v>0</v>
      </c>
      <c r="CP1651" s="93">
        <f t="shared" ca="1" si="2830"/>
        <v>0</v>
      </c>
      <c r="CQ1651" s="93">
        <f t="shared" ca="1" si="2830"/>
        <v>0</v>
      </c>
      <c r="CR1651" s="93">
        <f t="shared" ca="1" si="2830"/>
        <v>0</v>
      </c>
      <c r="CS1651" s="93">
        <f t="shared" ca="1" si="2830"/>
        <v>0</v>
      </c>
      <c r="CT1651" s="93">
        <f t="shared" ca="1" si="2830"/>
        <v>0</v>
      </c>
      <c r="CU1651" s="93">
        <f t="shared" ca="1" si="2830"/>
        <v>0</v>
      </c>
      <c r="CV1651" s="93">
        <f t="shared" ca="1" si="2830"/>
        <v>0</v>
      </c>
      <c r="CW1651" s="93">
        <f t="shared" ca="1" si="2830"/>
        <v>0</v>
      </c>
      <c r="CX1651" s="93">
        <f t="shared" ca="1" si="2830"/>
        <v>0</v>
      </c>
      <c r="CY1651" s="93">
        <f ca="1">-SUM(CY1645:CY1647)*$H1642/CL$5</f>
        <v>0</v>
      </c>
      <c r="CZ1651" s="93">
        <f t="shared" ref="CZ1651:DL1651" ca="1" si="2831">-SUM(CZ1645:CZ1647)*$H1642/CZ$5</f>
        <v>0</v>
      </c>
      <c r="DA1651" s="93">
        <f t="shared" ca="1" si="2831"/>
        <v>0</v>
      </c>
      <c r="DB1651" s="93">
        <f t="shared" ca="1" si="2831"/>
        <v>0</v>
      </c>
      <c r="DC1651" s="93">
        <f t="shared" ca="1" si="2831"/>
        <v>0</v>
      </c>
      <c r="DD1651" s="93">
        <f t="shared" ca="1" si="2831"/>
        <v>0</v>
      </c>
      <c r="DE1651" s="93">
        <f t="shared" ca="1" si="2831"/>
        <v>0</v>
      </c>
      <c r="DF1651" s="93">
        <f t="shared" ca="1" si="2831"/>
        <v>0</v>
      </c>
      <c r="DG1651" s="93">
        <f t="shared" ca="1" si="2831"/>
        <v>0</v>
      </c>
      <c r="DH1651" s="93">
        <f t="shared" ca="1" si="2831"/>
        <v>0</v>
      </c>
      <c r="DI1651" s="93">
        <f t="shared" ca="1" si="2831"/>
        <v>0</v>
      </c>
      <c r="DJ1651" s="93">
        <f t="shared" ca="1" si="2831"/>
        <v>0</v>
      </c>
      <c r="DK1651" s="93">
        <f t="shared" ca="1" si="2831"/>
        <v>0</v>
      </c>
      <c r="DL1651" s="93">
        <f t="shared" ca="1" si="2831"/>
        <v>0</v>
      </c>
    </row>
    <row r="1652" spans="1:116" x14ac:dyDescent="0.4">
      <c r="A1652" s="98"/>
      <c r="D1652" t="s">
        <v>427</v>
      </c>
      <c r="E1652" t="str">
        <f t="shared" ref="E1652" si="2832">ROW()&amp;" "&amp;D1652</f>
        <v>1652 DTERMY-F</v>
      </c>
      <c r="G1652" s="126"/>
      <c r="J1652" s="93"/>
      <c r="K1652" s="28"/>
      <c r="L1652" s="28"/>
      <c r="M1652" s="28"/>
      <c r="N1652" s="28"/>
      <c r="O1652" s="28"/>
      <c r="P1652" s="28"/>
      <c r="R1652" s="27"/>
      <c r="S1652" s="93"/>
      <c r="T1652" s="93"/>
      <c r="U1652" s="93"/>
      <c r="V1652" s="93"/>
      <c r="W1652" s="93"/>
      <c r="X1652" s="93"/>
      <c r="Y1652" s="93"/>
      <c r="Z1652" s="93"/>
      <c r="AA1652" s="93"/>
      <c r="AB1652" s="93"/>
      <c r="AC1652" s="93"/>
      <c r="AD1652" s="93"/>
      <c r="AE1652" s="93"/>
      <c r="AF1652" s="93"/>
      <c r="AG1652" s="93"/>
      <c r="AH1652" s="93"/>
      <c r="AI1652" s="93"/>
      <c r="AJ1652" s="93"/>
      <c r="AK1652" s="93"/>
      <c r="AL1652" s="93"/>
      <c r="AM1652" s="93"/>
      <c r="AN1652" s="93"/>
      <c r="AO1652" s="93"/>
      <c r="AP1652" s="93"/>
      <c r="AQ1652" s="93"/>
      <c r="AR1652" s="93"/>
      <c r="AS1652" s="93"/>
      <c r="AT1652" s="93"/>
      <c r="AU1652" s="93"/>
      <c r="AV1652" s="93"/>
      <c r="AW1652" s="93"/>
      <c r="AX1652" s="93"/>
      <c r="AY1652" s="93"/>
      <c r="AZ1652" s="93"/>
      <c r="BA1652" s="93"/>
      <c r="BB1652" s="93"/>
      <c r="BC1652" s="93"/>
      <c r="BD1652" s="93"/>
      <c r="BE1652" s="93"/>
      <c r="BF1652" s="93"/>
      <c r="BG1652" s="93"/>
      <c r="BH1652" s="93"/>
      <c r="BI1652" s="93"/>
      <c r="BJ1652" s="93"/>
      <c r="BK1652" s="93"/>
      <c r="BL1652" s="93"/>
      <c r="BM1652" s="93"/>
      <c r="BN1652" s="93"/>
      <c r="BO1652" s="93"/>
      <c r="BP1652" s="93"/>
      <c r="BQ1652" s="93"/>
      <c r="BR1652" s="93"/>
      <c r="BS1652" s="93"/>
      <c r="BT1652" s="93"/>
      <c r="BU1652" s="93"/>
      <c r="BV1652" s="93"/>
      <c r="BW1652" s="93"/>
      <c r="BX1652" s="93"/>
      <c r="BY1652" s="93"/>
      <c r="BZ1652" s="93"/>
      <c r="CA1652" s="93"/>
      <c r="CB1652" s="93"/>
      <c r="CC1652" s="93"/>
      <c r="CD1652" s="93"/>
      <c r="CE1652" s="93"/>
      <c r="CF1652" s="93"/>
      <c r="CG1652" s="93"/>
      <c r="CH1652" s="93"/>
      <c r="CI1652" s="93"/>
      <c r="CJ1652" s="93"/>
      <c r="CK1652" s="93"/>
      <c r="CL1652" s="93"/>
      <c r="CN1652" s="93"/>
      <c r="CO1652" s="93"/>
      <c r="CP1652" s="93"/>
      <c r="CQ1652" s="93"/>
      <c r="CR1652" s="93"/>
      <c r="CS1652" s="93"/>
      <c r="CT1652" s="93"/>
      <c r="CU1652" s="93"/>
      <c r="CV1652" s="93"/>
      <c r="CW1652" s="93"/>
      <c r="CX1652" s="93"/>
      <c r="CY1652" s="93"/>
      <c r="CZ1652" s="93"/>
      <c r="DA1652" s="93"/>
      <c r="DB1652" s="93"/>
      <c r="DC1652" s="93"/>
      <c r="DD1652" s="93"/>
      <c r="DE1652" s="93"/>
      <c r="DF1652" s="93"/>
      <c r="DG1652" s="93"/>
      <c r="DH1652" s="93"/>
      <c r="DI1652" s="93"/>
      <c r="DJ1652" s="93"/>
      <c r="DK1652" s="93"/>
      <c r="DL1652" s="93"/>
    </row>
    <row r="1653" spans="1:116" x14ac:dyDescent="0.4">
      <c r="B1653" t="s">
        <v>332</v>
      </c>
      <c r="D1653" t="s">
        <v>427</v>
      </c>
      <c r="E1653" s="8" t="str">
        <f t="shared" si="2813"/>
        <v>1653 DTERMY-F</v>
      </c>
      <c r="G1653" s="136" t="str">
        <f>G1630</f>
        <v>(Primary label)</v>
      </c>
      <c r="H1653" s="27"/>
      <c r="I1653" s="78"/>
      <c r="J1653" s="78"/>
      <c r="K1653" s="33"/>
      <c r="L1653" s="33"/>
      <c r="M1653" s="33"/>
      <c r="N1653" s="33"/>
      <c r="O1653" s="33"/>
      <c r="P1653" s="33"/>
      <c r="R1653" s="33"/>
      <c r="S1653" s="77"/>
      <c r="T1653" s="77"/>
      <c r="U1653" s="77"/>
      <c r="V1653" s="77"/>
      <c r="W1653" s="77"/>
      <c r="X1653" s="77"/>
      <c r="Y1653" s="77"/>
      <c r="Z1653" s="77"/>
      <c r="AA1653" s="77"/>
      <c r="AB1653" s="77"/>
      <c r="AC1653" s="77"/>
      <c r="AD1653" s="77"/>
      <c r="AE1653" s="77"/>
      <c r="AF1653" s="77"/>
      <c r="AG1653" s="77"/>
      <c r="AH1653" s="77"/>
      <c r="AI1653" s="77"/>
      <c r="AJ1653" s="77"/>
      <c r="AK1653" s="77"/>
      <c r="AL1653" s="77"/>
      <c r="AM1653" s="77"/>
      <c r="AN1653" s="77"/>
      <c r="AO1653" s="77"/>
      <c r="AP1653" s="77"/>
      <c r="AQ1653" s="77"/>
      <c r="AR1653" s="77"/>
      <c r="AS1653" s="77"/>
      <c r="AT1653" s="77"/>
      <c r="AU1653" s="77"/>
      <c r="AV1653" s="77"/>
      <c r="AW1653" s="77"/>
      <c r="AX1653" s="77"/>
      <c r="AY1653" s="77"/>
      <c r="AZ1653" s="77"/>
      <c r="BA1653" s="77"/>
      <c r="BB1653" s="77"/>
      <c r="BC1653" s="77"/>
      <c r="BD1653" s="77"/>
      <c r="BE1653" s="77"/>
      <c r="BF1653" s="77"/>
      <c r="BG1653" s="77"/>
      <c r="BH1653" s="77"/>
      <c r="BI1653" s="77"/>
      <c r="BJ1653" s="77"/>
      <c r="BK1653" s="77"/>
      <c r="BL1653" s="77"/>
      <c r="BM1653" s="77"/>
      <c r="BN1653" s="77"/>
      <c r="BO1653" s="77"/>
      <c r="BP1653" s="77"/>
      <c r="BQ1653" s="77"/>
      <c r="BR1653" s="77"/>
      <c r="BS1653" s="77"/>
      <c r="BT1653" s="77"/>
      <c r="BU1653" s="77"/>
      <c r="BV1653" s="77"/>
      <c r="BW1653" s="77"/>
      <c r="BX1653" s="77"/>
      <c r="BY1653" s="77"/>
      <c r="BZ1653" s="77"/>
      <c r="CA1653" s="77"/>
      <c r="CB1653" s="77"/>
      <c r="CC1653" s="77"/>
      <c r="CD1653" s="77"/>
      <c r="CE1653" s="77"/>
      <c r="CF1653" s="77"/>
      <c r="CG1653" s="77"/>
      <c r="CH1653" s="77"/>
      <c r="CI1653" s="77"/>
      <c r="CJ1653" s="77"/>
      <c r="CK1653" s="77"/>
      <c r="CL1653" s="77"/>
      <c r="CN1653" s="78"/>
      <c r="CO1653" s="77"/>
      <c r="CP1653" s="77"/>
      <c r="CQ1653" s="77"/>
      <c r="CR1653" s="77"/>
      <c r="CS1653" s="77"/>
      <c r="CT1653" s="77"/>
      <c r="CU1653" s="77"/>
      <c r="CV1653" s="77"/>
      <c r="CW1653" s="77"/>
      <c r="CX1653" s="77"/>
      <c r="CY1653" s="77"/>
      <c r="CZ1653" s="77"/>
      <c r="DA1653" s="77"/>
      <c r="DB1653" s="77"/>
      <c r="DC1653" s="77"/>
      <c r="DD1653" s="77"/>
      <c r="DE1653" s="77"/>
      <c r="DF1653" s="77"/>
      <c r="DG1653" s="77"/>
      <c r="DH1653" s="77"/>
      <c r="DI1653" s="77"/>
      <c r="DJ1653" s="77"/>
      <c r="DK1653" s="77"/>
      <c r="DL1653" s="77"/>
    </row>
    <row r="1654" spans="1:116" x14ac:dyDescent="0.4">
      <c r="B1654" t="s">
        <v>332</v>
      </c>
      <c r="D1654" t="s">
        <v>427</v>
      </c>
      <c r="E1654" s="8" t="str">
        <f t="shared" si="2813"/>
        <v>1654 DTERMY-F</v>
      </c>
      <c r="G1654" s="136" t="str">
        <f>G1631</f>
        <v>primary unit</v>
      </c>
      <c r="H1654" s="27"/>
      <c r="I1654" s="78"/>
      <c r="J1654" s="78"/>
      <c r="K1654" s="33"/>
      <c r="L1654" s="33"/>
      <c r="M1654" s="33"/>
      <c r="N1654" s="33"/>
      <c r="O1654" s="33"/>
      <c r="P1654" s="33"/>
      <c r="R1654" s="33"/>
      <c r="S1654" s="77"/>
      <c r="T1654" s="77"/>
      <c r="U1654" s="77"/>
      <c r="V1654" s="77"/>
      <c r="W1654" s="77"/>
      <c r="X1654" s="77"/>
      <c r="Y1654" s="77"/>
      <c r="Z1654" s="77"/>
      <c r="AA1654" s="77"/>
      <c r="AB1654" s="77"/>
      <c r="AC1654" s="77"/>
      <c r="AD1654" s="77"/>
      <c r="AE1654" s="77"/>
      <c r="AF1654" s="77"/>
      <c r="AG1654" s="77"/>
      <c r="AH1654" s="77"/>
      <c r="AI1654" s="77"/>
      <c r="AJ1654" s="77"/>
      <c r="AK1654" s="77"/>
      <c r="AL1654" s="77"/>
      <c r="AM1654" s="77"/>
      <c r="AN1654" s="77"/>
      <c r="AO1654" s="77"/>
      <c r="AP1654" s="77"/>
      <c r="AQ1654" s="77"/>
      <c r="AR1654" s="77"/>
      <c r="AS1654" s="77"/>
      <c r="AT1654" s="77"/>
      <c r="AU1654" s="77"/>
      <c r="AV1654" s="77"/>
      <c r="AW1654" s="77"/>
      <c r="AX1654" s="77"/>
      <c r="AY1654" s="77"/>
      <c r="AZ1654" s="77"/>
      <c r="BA1654" s="77"/>
      <c r="BB1654" s="77"/>
      <c r="BC1654" s="77"/>
      <c r="BD1654" s="77"/>
      <c r="BE1654" s="77"/>
      <c r="BF1654" s="77"/>
      <c r="BG1654" s="77"/>
      <c r="BH1654" s="77"/>
      <c r="BI1654" s="77"/>
      <c r="BJ1654" s="77"/>
      <c r="BK1654" s="77"/>
      <c r="BL1654" s="77"/>
      <c r="BM1654" s="77"/>
      <c r="BN1654" s="77"/>
      <c r="BO1654" s="77"/>
      <c r="BP1654" s="77"/>
      <c r="BQ1654" s="77"/>
      <c r="BR1654" s="77"/>
      <c r="BS1654" s="77"/>
      <c r="BT1654" s="77"/>
      <c r="BU1654" s="77"/>
      <c r="BV1654" s="77"/>
      <c r="BW1654" s="77"/>
      <c r="BX1654" s="77"/>
      <c r="BY1654" s="77"/>
      <c r="BZ1654" s="77"/>
      <c r="CA1654" s="77"/>
      <c r="CB1654" s="77"/>
      <c r="CC1654" s="77"/>
      <c r="CD1654" s="77"/>
      <c r="CE1654" s="77"/>
      <c r="CF1654" s="77"/>
      <c r="CG1654" s="77"/>
      <c r="CH1654" s="77"/>
      <c r="CI1654" s="77"/>
      <c r="CJ1654" s="77"/>
      <c r="CK1654" s="77"/>
      <c r="CL1654" s="77"/>
      <c r="CN1654" s="78"/>
      <c r="CO1654" s="77"/>
      <c r="CP1654" s="77"/>
      <c r="CQ1654" s="77"/>
      <c r="CR1654" s="77"/>
      <c r="CS1654" s="77"/>
      <c r="CT1654" s="77"/>
      <c r="CU1654" s="77"/>
      <c r="CV1654" s="77"/>
      <c r="CW1654" s="77"/>
      <c r="CX1654" s="77"/>
      <c r="CY1654" s="77"/>
      <c r="CZ1654" s="77"/>
      <c r="DA1654" s="77"/>
      <c r="DB1654" s="77"/>
      <c r="DC1654" s="77"/>
      <c r="DD1654" s="77"/>
      <c r="DE1654" s="77"/>
      <c r="DF1654" s="77"/>
      <c r="DG1654" s="77"/>
      <c r="DH1654" s="77"/>
      <c r="DI1654" s="77"/>
      <c r="DJ1654" s="77"/>
      <c r="DK1654" s="77"/>
      <c r="DL1654" s="77"/>
    </row>
    <row r="1655" spans="1:116" x14ac:dyDescent="0.4">
      <c r="B1655" t="s">
        <v>332</v>
      </c>
      <c r="D1655" t="s">
        <v>427</v>
      </c>
      <c r="E1655" s="8" t="str">
        <f t="shared" si="2813"/>
        <v>1655 DTERMY-F</v>
      </c>
      <c r="G1655" s="136" t="str">
        <f>G1632</f>
        <v>Primary revenue driver</v>
      </c>
      <c r="K1655" s="53"/>
      <c r="L1655" s="53"/>
      <c r="M1655" s="53"/>
      <c r="N1655" s="53"/>
      <c r="O1655" s="53"/>
      <c r="P1655" s="53"/>
      <c r="R1655" s="24"/>
      <c r="S1655" s="179" t="str">
        <f t="shared" ref="S1655:AX1655" si="2833">S1632</f>
        <v>S$16</v>
      </c>
      <c r="T1655" s="179" t="str">
        <f t="shared" si="2833"/>
        <v>T$16</v>
      </c>
      <c r="U1655" s="179" t="str">
        <f t="shared" si="2833"/>
        <v>U$16</v>
      </c>
      <c r="V1655" s="179" t="str">
        <f t="shared" si="2833"/>
        <v>V$16</v>
      </c>
      <c r="W1655" s="179" t="str">
        <f t="shared" si="2833"/>
        <v>W$16</v>
      </c>
      <c r="X1655" s="179" t="str">
        <f t="shared" si="2833"/>
        <v>X$16</v>
      </c>
      <c r="Y1655" s="179" t="str">
        <f t="shared" si="2833"/>
        <v>Y$16</v>
      </c>
      <c r="Z1655" s="179" t="str">
        <f t="shared" si="2833"/>
        <v>Z$16</v>
      </c>
      <c r="AA1655" s="179" t="str">
        <f t="shared" si="2833"/>
        <v>AA$16</v>
      </c>
      <c r="AB1655" s="179" t="str">
        <f t="shared" si="2833"/>
        <v>AB$16</v>
      </c>
      <c r="AC1655" s="179" t="str">
        <f t="shared" si="2833"/>
        <v>AC$16</v>
      </c>
      <c r="AD1655" s="179" t="str">
        <f t="shared" si="2833"/>
        <v>AD$16</v>
      </c>
      <c r="AE1655" s="179" t="str">
        <f t="shared" si="2833"/>
        <v>AE$16</v>
      </c>
      <c r="AF1655" s="179" t="str">
        <f t="shared" si="2833"/>
        <v>AF$16</v>
      </c>
      <c r="AG1655" s="179" t="str">
        <f t="shared" si="2833"/>
        <v>AG$16</v>
      </c>
      <c r="AH1655" s="179" t="str">
        <f t="shared" si="2833"/>
        <v>AH$16</v>
      </c>
      <c r="AI1655" s="179" t="str">
        <f t="shared" si="2833"/>
        <v>AI$16</v>
      </c>
      <c r="AJ1655" s="179" t="str">
        <f t="shared" si="2833"/>
        <v>AJ$16</v>
      </c>
      <c r="AK1655" s="179" t="str">
        <f t="shared" si="2833"/>
        <v>AK$16</v>
      </c>
      <c r="AL1655" s="179" t="str">
        <f t="shared" si="2833"/>
        <v>AL$16</v>
      </c>
      <c r="AM1655" s="179" t="str">
        <f t="shared" si="2833"/>
        <v>AM$16</v>
      </c>
      <c r="AN1655" s="179" t="str">
        <f t="shared" si="2833"/>
        <v>AN$16</v>
      </c>
      <c r="AO1655" s="179" t="str">
        <f t="shared" si="2833"/>
        <v>AO$16</v>
      </c>
      <c r="AP1655" s="179" t="str">
        <f t="shared" si="2833"/>
        <v>AP$16</v>
      </c>
      <c r="AQ1655" s="179" t="str">
        <f t="shared" si="2833"/>
        <v>AQ$16</v>
      </c>
      <c r="AR1655" s="179" t="str">
        <f t="shared" si="2833"/>
        <v>AR$16</v>
      </c>
      <c r="AS1655" s="179" t="str">
        <f t="shared" si="2833"/>
        <v>AS$16</v>
      </c>
      <c r="AT1655" s="179" t="str">
        <f t="shared" si="2833"/>
        <v>AT$16</v>
      </c>
      <c r="AU1655" s="179" t="str">
        <f t="shared" si="2833"/>
        <v>AU$16</v>
      </c>
      <c r="AV1655" s="179" t="str">
        <f t="shared" si="2833"/>
        <v>AV$16</v>
      </c>
      <c r="AW1655" s="179" t="str">
        <f t="shared" si="2833"/>
        <v>AW$16</v>
      </c>
      <c r="AX1655" s="179" t="str">
        <f t="shared" si="2833"/>
        <v>AX$16</v>
      </c>
      <c r="AY1655" s="179" t="str">
        <f t="shared" ref="AY1655:CD1655" si="2834">AY1632</f>
        <v>AY$16</v>
      </c>
      <c r="AZ1655" s="179" t="str">
        <f t="shared" si="2834"/>
        <v>AZ$16</v>
      </c>
      <c r="BA1655" s="179" t="str">
        <f t="shared" si="2834"/>
        <v>BA$16</v>
      </c>
      <c r="BB1655" s="179" t="str">
        <f t="shared" si="2834"/>
        <v>BB$16</v>
      </c>
      <c r="BC1655" s="179" t="str">
        <f t="shared" si="2834"/>
        <v>BC$16</v>
      </c>
      <c r="BD1655" s="179" t="str">
        <f t="shared" si="2834"/>
        <v>BD$16</v>
      </c>
      <c r="BE1655" s="179" t="str">
        <f t="shared" si="2834"/>
        <v>BE$16</v>
      </c>
      <c r="BF1655" s="179" t="str">
        <f t="shared" si="2834"/>
        <v>BF$16</v>
      </c>
      <c r="BG1655" s="179" t="str">
        <f t="shared" si="2834"/>
        <v>BG$16</v>
      </c>
      <c r="BH1655" s="179" t="str">
        <f t="shared" si="2834"/>
        <v>BH$16</v>
      </c>
      <c r="BI1655" s="179" t="str">
        <f t="shared" si="2834"/>
        <v>BI$16</v>
      </c>
      <c r="BJ1655" s="179" t="str">
        <f t="shared" si="2834"/>
        <v>BJ$16</v>
      </c>
      <c r="BK1655" s="179" t="str">
        <f t="shared" si="2834"/>
        <v>BK$16</v>
      </c>
      <c r="BL1655" s="179" t="str">
        <f t="shared" si="2834"/>
        <v>BL$16</v>
      </c>
      <c r="BM1655" s="179" t="str">
        <f t="shared" si="2834"/>
        <v>BM$16</v>
      </c>
      <c r="BN1655" s="179" t="str">
        <f t="shared" si="2834"/>
        <v>BN$16</v>
      </c>
      <c r="BO1655" s="179" t="str">
        <f t="shared" si="2834"/>
        <v>BO$16</v>
      </c>
      <c r="BP1655" s="179" t="str">
        <f t="shared" si="2834"/>
        <v>BP$16</v>
      </c>
      <c r="BQ1655" s="179" t="str">
        <f t="shared" si="2834"/>
        <v>BQ$16</v>
      </c>
      <c r="BR1655" s="179" t="str">
        <f t="shared" si="2834"/>
        <v>BR$16</v>
      </c>
      <c r="BS1655" s="179" t="str">
        <f t="shared" si="2834"/>
        <v>BS$16</v>
      </c>
      <c r="BT1655" s="179" t="str">
        <f t="shared" si="2834"/>
        <v>BT$16</v>
      </c>
      <c r="BU1655" s="179" t="str">
        <f t="shared" si="2834"/>
        <v>BU$16</v>
      </c>
      <c r="BV1655" s="179" t="str">
        <f t="shared" si="2834"/>
        <v>BV$16</v>
      </c>
      <c r="BW1655" s="179" t="str">
        <f t="shared" si="2834"/>
        <v>BW$16</v>
      </c>
      <c r="BX1655" s="179" t="str">
        <f t="shared" si="2834"/>
        <v>BX$16</v>
      </c>
      <c r="BY1655" s="179" t="str">
        <f t="shared" si="2834"/>
        <v>BY$16</v>
      </c>
      <c r="BZ1655" s="179" t="str">
        <f t="shared" si="2834"/>
        <v>BZ$16</v>
      </c>
      <c r="CA1655" s="179" t="str">
        <f t="shared" si="2834"/>
        <v>CA$16</v>
      </c>
      <c r="CB1655" s="179" t="str">
        <f t="shared" si="2834"/>
        <v>CB$16</v>
      </c>
      <c r="CC1655" s="179" t="str">
        <f t="shared" si="2834"/>
        <v>CC$16</v>
      </c>
      <c r="CD1655" s="179" t="str">
        <f t="shared" si="2834"/>
        <v>CD$16</v>
      </c>
      <c r="CE1655" s="179" t="str">
        <f t="shared" ref="CE1655:CL1655" si="2835">CE1632</f>
        <v>CE$16</v>
      </c>
      <c r="CF1655" s="179" t="str">
        <f t="shared" si="2835"/>
        <v>CF$16</v>
      </c>
      <c r="CG1655" s="179" t="str">
        <f t="shared" si="2835"/>
        <v>CG$16</v>
      </c>
      <c r="CH1655" s="179" t="str">
        <f t="shared" si="2835"/>
        <v>CH$16</v>
      </c>
      <c r="CI1655" s="179" t="str">
        <f t="shared" si="2835"/>
        <v>CI$16</v>
      </c>
      <c r="CJ1655" s="179" t="str">
        <f t="shared" si="2835"/>
        <v>CJ$16</v>
      </c>
      <c r="CK1655" s="179" t="str">
        <f t="shared" si="2835"/>
        <v>CK$16</v>
      </c>
      <c r="CL1655" s="179" t="str">
        <f t="shared" si="2835"/>
        <v>CL$16</v>
      </c>
      <c r="CO1655" s="179" t="str">
        <f t="shared" ref="CO1655:DL1655" si="2836">CO1632</f>
        <v>CO$16</v>
      </c>
      <c r="CP1655" s="179" t="str">
        <f t="shared" si="2836"/>
        <v>CP$16</v>
      </c>
      <c r="CQ1655" s="179" t="str">
        <f t="shared" si="2836"/>
        <v>CQ$16</v>
      </c>
      <c r="CR1655" s="179" t="str">
        <f t="shared" si="2836"/>
        <v>CR$16</v>
      </c>
      <c r="CS1655" s="179" t="str">
        <f t="shared" si="2836"/>
        <v>CS$16</v>
      </c>
      <c r="CT1655" s="179" t="str">
        <f t="shared" si="2836"/>
        <v>CT$16</v>
      </c>
      <c r="CU1655" s="179" t="str">
        <f t="shared" si="2836"/>
        <v>CU$16</v>
      </c>
      <c r="CV1655" s="179" t="str">
        <f t="shared" si="2836"/>
        <v>CV$16</v>
      </c>
      <c r="CW1655" s="179" t="str">
        <f t="shared" si="2836"/>
        <v>CW$16</v>
      </c>
      <c r="CX1655" s="179" t="str">
        <f t="shared" si="2836"/>
        <v>CX$16</v>
      </c>
      <c r="CY1655" s="179" t="str">
        <f t="shared" si="2836"/>
        <v>CY$16</v>
      </c>
      <c r="CZ1655" s="179" t="str">
        <f t="shared" si="2836"/>
        <v>CZ$16</v>
      </c>
      <c r="DA1655" s="179" t="str">
        <f t="shared" si="2836"/>
        <v>DA$16</v>
      </c>
      <c r="DB1655" s="179" t="str">
        <f t="shared" si="2836"/>
        <v>DB$16</v>
      </c>
      <c r="DC1655" s="179" t="str">
        <f t="shared" si="2836"/>
        <v>DC$16</v>
      </c>
      <c r="DD1655" s="179" t="str">
        <f t="shared" si="2836"/>
        <v>DD$16</v>
      </c>
      <c r="DE1655" s="179" t="str">
        <f t="shared" si="2836"/>
        <v>DE$16</v>
      </c>
      <c r="DF1655" s="179" t="str">
        <f t="shared" si="2836"/>
        <v>DF$16</v>
      </c>
      <c r="DG1655" s="179" t="str">
        <f t="shared" si="2836"/>
        <v>DG$16</v>
      </c>
      <c r="DH1655" s="179" t="str">
        <f t="shared" si="2836"/>
        <v>DH$16</v>
      </c>
      <c r="DI1655" s="179" t="str">
        <f t="shared" si="2836"/>
        <v>DI$16</v>
      </c>
      <c r="DJ1655" s="179" t="str">
        <f t="shared" si="2836"/>
        <v>DJ$16</v>
      </c>
      <c r="DK1655" s="179" t="str">
        <f t="shared" si="2836"/>
        <v>DK$16</v>
      </c>
      <c r="DL1655" s="179" t="str">
        <f t="shared" si="2836"/>
        <v>DL$16</v>
      </c>
    </row>
    <row r="1656" spans="1:116" x14ac:dyDescent="0.4">
      <c r="B1656" t="s">
        <v>332</v>
      </c>
      <c r="D1656" t="s">
        <v>427</v>
      </c>
      <c r="E1656" s="8" t="str">
        <f t="shared" si="2813"/>
        <v>1656 DTERMY-F</v>
      </c>
      <c r="G1656" s="136" t="str">
        <f>G1633</f>
        <v>Primary volume driver</v>
      </c>
      <c r="H1656" s="12"/>
      <c r="I1656" s="60"/>
      <c r="J1656" s="60"/>
      <c r="K1656" s="15"/>
      <c r="L1656" s="15"/>
      <c r="M1656" s="15"/>
      <c r="N1656" s="15"/>
      <c r="O1656" s="15"/>
      <c r="P1656" s="15"/>
      <c r="R1656" s="15"/>
      <c r="S1656" s="179" t="str">
        <f t="shared" ref="S1656:AX1656" si="2837">S1633</f>
        <v>S$17</v>
      </c>
      <c r="T1656" s="179" t="str">
        <f t="shared" si="2837"/>
        <v>T$17</v>
      </c>
      <c r="U1656" s="179" t="str">
        <f t="shared" si="2837"/>
        <v>U$17</v>
      </c>
      <c r="V1656" s="179" t="str">
        <f t="shared" si="2837"/>
        <v>V$17</v>
      </c>
      <c r="W1656" s="179" t="str">
        <f t="shared" si="2837"/>
        <v>W$17</v>
      </c>
      <c r="X1656" s="179" t="str">
        <f t="shared" si="2837"/>
        <v>X$17</v>
      </c>
      <c r="Y1656" s="179" t="str">
        <f t="shared" si="2837"/>
        <v>Y$17</v>
      </c>
      <c r="Z1656" s="179" t="str">
        <f t="shared" si="2837"/>
        <v>Z$17</v>
      </c>
      <c r="AA1656" s="179" t="str">
        <f t="shared" si="2837"/>
        <v>AA$17</v>
      </c>
      <c r="AB1656" s="179" t="str">
        <f t="shared" si="2837"/>
        <v>AB$17</v>
      </c>
      <c r="AC1656" s="179" t="str">
        <f t="shared" si="2837"/>
        <v>AC$17</v>
      </c>
      <c r="AD1656" s="179" t="str">
        <f t="shared" si="2837"/>
        <v>AD$17</v>
      </c>
      <c r="AE1656" s="179" t="str">
        <f t="shared" si="2837"/>
        <v>AE$17</v>
      </c>
      <c r="AF1656" s="179" t="str">
        <f t="shared" si="2837"/>
        <v>AF$17</v>
      </c>
      <c r="AG1656" s="179" t="str">
        <f t="shared" si="2837"/>
        <v>AG$17</v>
      </c>
      <c r="AH1656" s="179" t="str">
        <f t="shared" si="2837"/>
        <v>AH$17</v>
      </c>
      <c r="AI1656" s="179" t="str">
        <f t="shared" si="2837"/>
        <v>AI$17</v>
      </c>
      <c r="AJ1656" s="179" t="str">
        <f t="shared" si="2837"/>
        <v>AJ$17</v>
      </c>
      <c r="AK1656" s="179" t="str">
        <f t="shared" si="2837"/>
        <v>AK$17</v>
      </c>
      <c r="AL1656" s="179" t="str">
        <f t="shared" si="2837"/>
        <v>AL$17</v>
      </c>
      <c r="AM1656" s="179" t="str">
        <f t="shared" si="2837"/>
        <v>AM$17</v>
      </c>
      <c r="AN1656" s="179" t="str">
        <f t="shared" si="2837"/>
        <v>AN$17</v>
      </c>
      <c r="AO1656" s="179" t="str">
        <f t="shared" si="2837"/>
        <v>AO$17</v>
      </c>
      <c r="AP1656" s="179" t="str">
        <f t="shared" si="2837"/>
        <v>AP$17</v>
      </c>
      <c r="AQ1656" s="179" t="str">
        <f t="shared" si="2837"/>
        <v>AQ$17</v>
      </c>
      <c r="AR1656" s="179" t="str">
        <f t="shared" si="2837"/>
        <v>AR$17</v>
      </c>
      <c r="AS1656" s="179" t="str">
        <f t="shared" si="2837"/>
        <v>AS$17</v>
      </c>
      <c r="AT1656" s="179" t="str">
        <f t="shared" si="2837"/>
        <v>AT$17</v>
      </c>
      <c r="AU1656" s="179" t="str">
        <f t="shared" si="2837"/>
        <v>AU$17</v>
      </c>
      <c r="AV1656" s="179" t="str">
        <f t="shared" si="2837"/>
        <v>AV$17</v>
      </c>
      <c r="AW1656" s="179" t="str">
        <f t="shared" si="2837"/>
        <v>AW$17</v>
      </c>
      <c r="AX1656" s="179" t="str">
        <f t="shared" si="2837"/>
        <v>AX$17</v>
      </c>
      <c r="AY1656" s="179" t="str">
        <f t="shared" ref="AY1656:CD1656" si="2838">AY1633</f>
        <v>AY$17</v>
      </c>
      <c r="AZ1656" s="179" t="str">
        <f t="shared" si="2838"/>
        <v>AZ$17</v>
      </c>
      <c r="BA1656" s="179" t="str">
        <f t="shared" si="2838"/>
        <v>BA$17</v>
      </c>
      <c r="BB1656" s="179" t="str">
        <f t="shared" si="2838"/>
        <v>BB$17</v>
      </c>
      <c r="BC1656" s="179" t="str">
        <f t="shared" si="2838"/>
        <v>BC$17</v>
      </c>
      <c r="BD1656" s="179" t="str">
        <f t="shared" si="2838"/>
        <v>BD$17</v>
      </c>
      <c r="BE1656" s="179" t="str">
        <f t="shared" si="2838"/>
        <v>BE$17</v>
      </c>
      <c r="BF1656" s="179" t="str">
        <f t="shared" si="2838"/>
        <v>BF$17</v>
      </c>
      <c r="BG1656" s="179" t="str">
        <f t="shared" si="2838"/>
        <v>BG$17</v>
      </c>
      <c r="BH1656" s="179" t="str">
        <f t="shared" si="2838"/>
        <v>BH$17</v>
      </c>
      <c r="BI1656" s="179" t="str">
        <f t="shared" si="2838"/>
        <v>BI$17</v>
      </c>
      <c r="BJ1656" s="179" t="str">
        <f t="shared" si="2838"/>
        <v>BJ$17</v>
      </c>
      <c r="BK1656" s="179" t="str">
        <f t="shared" si="2838"/>
        <v>BK$17</v>
      </c>
      <c r="BL1656" s="179" t="str">
        <f t="shared" si="2838"/>
        <v>BL$17</v>
      </c>
      <c r="BM1656" s="179" t="str">
        <f t="shared" si="2838"/>
        <v>BM$17</v>
      </c>
      <c r="BN1656" s="179" t="str">
        <f t="shared" si="2838"/>
        <v>BN$17</v>
      </c>
      <c r="BO1656" s="179" t="str">
        <f t="shared" si="2838"/>
        <v>BO$17</v>
      </c>
      <c r="BP1656" s="179" t="str">
        <f t="shared" si="2838"/>
        <v>BP$17</v>
      </c>
      <c r="BQ1656" s="179" t="str">
        <f t="shared" si="2838"/>
        <v>BQ$17</v>
      </c>
      <c r="BR1656" s="179" t="str">
        <f t="shared" si="2838"/>
        <v>BR$17</v>
      </c>
      <c r="BS1656" s="179" t="str">
        <f t="shared" si="2838"/>
        <v>BS$17</v>
      </c>
      <c r="BT1656" s="179" t="str">
        <f t="shared" si="2838"/>
        <v>BT$17</v>
      </c>
      <c r="BU1656" s="179" t="str">
        <f t="shared" si="2838"/>
        <v>BU$17</v>
      </c>
      <c r="BV1656" s="179" t="str">
        <f t="shared" si="2838"/>
        <v>BV$17</v>
      </c>
      <c r="BW1656" s="179" t="str">
        <f t="shared" si="2838"/>
        <v>BW$17</v>
      </c>
      <c r="BX1656" s="179" t="str">
        <f t="shared" si="2838"/>
        <v>BX$17</v>
      </c>
      <c r="BY1656" s="179" t="str">
        <f t="shared" si="2838"/>
        <v>BY$17</v>
      </c>
      <c r="BZ1656" s="179" t="str">
        <f t="shared" si="2838"/>
        <v>BZ$17</v>
      </c>
      <c r="CA1656" s="179" t="str">
        <f t="shared" si="2838"/>
        <v>CA$17</v>
      </c>
      <c r="CB1656" s="179" t="str">
        <f t="shared" si="2838"/>
        <v>CB$17</v>
      </c>
      <c r="CC1656" s="179" t="str">
        <f t="shared" si="2838"/>
        <v>CC$17</v>
      </c>
      <c r="CD1656" s="179" t="str">
        <f t="shared" si="2838"/>
        <v>CD$17</v>
      </c>
      <c r="CE1656" s="179" t="str">
        <f t="shared" ref="CE1656:CL1656" si="2839">CE1633</f>
        <v>CE$17</v>
      </c>
      <c r="CF1656" s="179" t="str">
        <f t="shared" si="2839"/>
        <v>CF$17</v>
      </c>
      <c r="CG1656" s="179" t="str">
        <f t="shared" si="2839"/>
        <v>CG$17</v>
      </c>
      <c r="CH1656" s="179" t="str">
        <f t="shared" si="2839"/>
        <v>CH$17</v>
      </c>
      <c r="CI1656" s="179" t="str">
        <f t="shared" si="2839"/>
        <v>CI$17</v>
      </c>
      <c r="CJ1656" s="179" t="str">
        <f t="shared" si="2839"/>
        <v>CJ$17</v>
      </c>
      <c r="CK1656" s="179" t="str">
        <f t="shared" si="2839"/>
        <v>CK$17</v>
      </c>
      <c r="CL1656" s="179" t="str">
        <f t="shared" si="2839"/>
        <v>CL$17</v>
      </c>
      <c r="CN1656" s="60"/>
      <c r="CO1656" s="179" t="str">
        <f t="shared" ref="CO1656:DL1656" si="2840">CO1633</f>
        <v>CO$17</v>
      </c>
      <c r="CP1656" s="179" t="str">
        <f t="shared" si="2840"/>
        <v>CP$17</v>
      </c>
      <c r="CQ1656" s="179" t="str">
        <f t="shared" si="2840"/>
        <v>CQ$17</v>
      </c>
      <c r="CR1656" s="179" t="str">
        <f t="shared" si="2840"/>
        <v>CR$17</v>
      </c>
      <c r="CS1656" s="179" t="str">
        <f t="shared" si="2840"/>
        <v>CS$17</v>
      </c>
      <c r="CT1656" s="179" t="str">
        <f t="shared" si="2840"/>
        <v>CT$17</v>
      </c>
      <c r="CU1656" s="179" t="str">
        <f t="shared" si="2840"/>
        <v>CU$17</v>
      </c>
      <c r="CV1656" s="179" t="str">
        <f t="shared" si="2840"/>
        <v>CV$17</v>
      </c>
      <c r="CW1656" s="179" t="str">
        <f t="shared" si="2840"/>
        <v>CW$17</v>
      </c>
      <c r="CX1656" s="179" t="str">
        <f t="shared" si="2840"/>
        <v>CX$17</v>
      </c>
      <c r="CY1656" s="179" t="str">
        <f t="shared" si="2840"/>
        <v>CY$17</v>
      </c>
      <c r="CZ1656" s="179" t="str">
        <f t="shared" si="2840"/>
        <v>CZ$17</v>
      </c>
      <c r="DA1656" s="179" t="str">
        <f t="shared" si="2840"/>
        <v>DA$17</v>
      </c>
      <c r="DB1656" s="179" t="str">
        <f t="shared" si="2840"/>
        <v>DB$17</v>
      </c>
      <c r="DC1656" s="179" t="str">
        <f t="shared" si="2840"/>
        <v>DC$17</v>
      </c>
      <c r="DD1656" s="179" t="str">
        <f t="shared" si="2840"/>
        <v>DD$17</v>
      </c>
      <c r="DE1656" s="179" t="str">
        <f t="shared" si="2840"/>
        <v>DE$17</v>
      </c>
      <c r="DF1656" s="179" t="str">
        <f t="shared" si="2840"/>
        <v>DF$17</v>
      </c>
      <c r="DG1656" s="179" t="str">
        <f t="shared" si="2840"/>
        <v>DG$17</v>
      </c>
      <c r="DH1656" s="179" t="str">
        <f t="shared" si="2840"/>
        <v>DH$17</v>
      </c>
      <c r="DI1656" s="179" t="str">
        <f t="shared" si="2840"/>
        <v>DI$17</v>
      </c>
      <c r="DJ1656" s="179" t="str">
        <f t="shared" si="2840"/>
        <v>DJ$17</v>
      </c>
      <c r="DK1656" s="179" t="str">
        <f t="shared" si="2840"/>
        <v>DK$17</v>
      </c>
      <c r="DL1656" s="179" t="str">
        <f t="shared" si="2840"/>
        <v>DL$17</v>
      </c>
    </row>
    <row r="1657" spans="1:116" x14ac:dyDescent="0.4">
      <c r="B1657" t="s">
        <v>332</v>
      </c>
      <c r="D1657" t="s">
        <v>427</v>
      </c>
      <c r="E1657" s="8" t="str">
        <f t="shared" si="2813"/>
        <v>1657 DTERMY-F</v>
      </c>
      <c r="G1657" s="191" t="str">
        <f>G1638</f>
        <v>Rolling fixed term debt - multiple borrowings w/ annual control:</v>
      </c>
      <c r="H1657" s="12"/>
      <c r="I1657" s="60"/>
      <c r="J1657" s="60"/>
      <c r="K1657" s="15"/>
      <c r="L1657" s="15"/>
      <c r="M1657" s="15"/>
      <c r="N1657" s="15"/>
      <c r="O1657" s="15"/>
      <c r="P1657" s="15"/>
      <c r="R1657" s="15"/>
      <c r="S1657" s="179">
        <f t="shared" ref="S1657:AX1657" si="2841">S1634</f>
        <v>0</v>
      </c>
      <c r="T1657" s="179">
        <f t="shared" si="2841"/>
        <v>0</v>
      </c>
      <c r="U1657" s="179">
        <f t="shared" si="2841"/>
        <v>0</v>
      </c>
      <c r="V1657" s="179">
        <f t="shared" si="2841"/>
        <v>0</v>
      </c>
      <c r="W1657" s="179">
        <f t="shared" si="2841"/>
        <v>0</v>
      </c>
      <c r="X1657" s="179">
        <f t="shared" si="2841"/>
        <v>0</v>
      </c>
      <c r="Y1657" s="179">
        <f t="shared" si="2841"/>
        <v>0</v>
      </c>
      <c r="Z1657" s="179">
        <f t="shared" si="2841"/>
        <v>0</v>
      </c>
      <c r="AA1657" s="179">
        <f t="shared" si="2841"/>
        <v>0</v>
      </c>
      <c r="AB1657" s="179">
        <f t="shared" si="2841"/>
        <v>0</v>
      </c>
      <c r="AC1657" s="179">
        <f t="shared" si="2841"/>
        <v>0</v>
      </c>
      <c r="AD1657" s="179">
        <f t="shared" si="2841"/>
        <v>0</v>
      </c>
      <c r="AE1657" s="179">
        <f t="shared" si="2841"/>
        <v>0</v>
      </c>
      <c r="AF1657" s="179">
        <f t="shared" si="2841"/>
        <v>0</v>
      </c>
      <c r="AG1657" s="179">
        <f t="shared" si="2841"/>
        <v>0</v>
      </c>
      <c r="AH1657" s="179">
        <f t="shared" si="2841"/>
        <v>0</v>
      </c>
      <c r="AI1657" s="179">
        <f t="shared" si="2841"/>
        <v>0</v>
      </c>
      <c r="AJ1657" s="179">
        <f t="shared" si="2841"/>
        <v>0</v>
      </c>
      <c r="AK1657" s="179">
        <f t="shared" si="2841"/>
        <v>0</v>
      </c>
      <c r="AL1657" s="179">
        <f t="shared" si="2841"/>
        <v>0</v>
      </c>
      <c r="AM1657" s="179">
        <f t="shared" si="2841"/>
        <v>0</v>
      </c>
      <c r="AN1657" s="179">
        <f t="shared" si="2841"/>
        <v>0</v>
      </c>
      <c r="AO1657" s="179">
        <f t="shared" si="2841"/>
        <v>0</v>
      </c>
      <c r="AP1657" s="179">
        <f t="shared" si="2841"/>
        <v>0</v>
      </c>
      <c r="AQ1657" s="179">
        <f t="shared" si="2841"/>
        <v>0</v>
      </c>
      <c r="AR1657" s="179">
        <f t="shared" si="2841"/>
        <v>0</v>
      </c>
      <c r="AS1657" s="179">
        <f t="shared" si="2841"/>
        <v>0</v>
      </c>
      <c r="AT1657" s="179">
        <f t="shared" si="2841"/>
        <v>0</v>
      </c>
      <c r="AU1657" s="179">
        <f t="shared" si="2841"/>
        <v>0</v>
      </c>
      <c r="AV1657" s="179">
        <f t="shared" si="2841"/>
        <v>0</v>
      </c>
      <c r="AW1657" s="179">
        <f t="shared" si="2841"/>
        <v>0</v>
      </c>
      <c r="AX1657" s="179">
        <f t="shared" si="2841"/>
        <v>0</v>
      </c>
      <c r="AY1657" s="179">
        <f t="shared" ref="AY1657:CD1657" si="2842">AY1634</f>
        <v>0</v>
      </c>
      <c r="AZ1657" s="179">
        <f t="shared" si="2842"/>
        <v>0</v>
      </c>
      <c r="BA1657" s="179">
        <f t="shared" si="2842"/>
        <v>0</v>
      </c>
      <c r="BB1657" s="179">
        <f t="shared" si="2842"/>
        <v>0</v>
      </c>
      <c r="BC1657" s="179">
        <f t="shared" si="2842"/>
        <v>0</v>
      </c>
      <c r="BD1657" s="179">
        <f t="shared" si="2842"/>
        <v>0</v>
      </c>
      <c r="BE1657" s="179">
        <f t="shared" si="2842"/>
        <v>0</v>
      </c>
      <c r="BF1657" s="179">
        <f t="shared" si="2842"/>
        <v>0</v>
      </c>
      <c r="BG1657" s="179">
        <f t="shared" si="2842"/>
        <v>0</v>
      </c>
      <c r="BH1657" s="179">
        <f t="shared" si="2842"/>
        <v>0</v>
      </c>
      <c r="BI1657" s="179">
        <f t="shared" si="2842"/>
        <v>0</v>
      </c>
      <c r="BJ1657" s="179">
        <f t="shared" si="2842"/>
        <v>0</v>
      </c>
      <c r="BK1657" s="179">
        <f t="shared" si="2842"/>
        <v>0</v>
      </c>
      <c r="BL1657" s="179">
        <f t="shared" si="2842"/>
        <v>0</v>
      </c>
      <c r="BM1657" s="179">
        <f t="shared" si="2842"/>
        <v>0</v>
      </c>
      <c r="BN1657" s="179">
        <f t="shared" si="2842"/>
        <v>0</v>
      </c>
      <c r="BO1657" s="179">
        <f t="shared" si="2842"/>
        <v>0</v>
      </c>
      <c r="BP1657" s="179">
        <f t="shared" si="2842"/>
        <v>0</v>
      </c>
      <c r="BQ1657" s="179">
        <f t="shared" si="2842"/>
        <v>0</v>
      </c>
      <c r="BR1657" s="179">
        <f t="shared" si="2842"/>
        <v>0</v>
      </c>
      <c r="BS1657" s="179">
        <f t="shared" si="2842"/>
        <v>0</v>
      </c>
      <c r="BT1657" s="179">
        <f t="shared" si="2842"/>
        <v>0</v>
      </c>
      <c r="BU1657" s="179">
        <f t="shared" si="2842"/>
        <v>0</v>
      </c>
      <c r="BV1657" s="179">
        <f t="shared" si="2842"/>
        <v>0</v>
      </c>
      <c r="BW1657" s="179">
        <f t="shared" si="2842"/>
        <v>0</v>
      </c>
      <c r="BX1657" s="179">
        <f t="shared" si="2842"/>
        <v>0</v>
      </c>
      <c r="BY1657" s="179">
        <f t="shared" si="2842"/>
        <v>0</v>
      </c>
      <c r="BZ1657" s="179">
        <f t="shared" si="2842"/>
        <v>0</v>
      </c>
      <c r="CA1657" s="179">
        <f t="shared" si="2842"/>
        <v>0</v>
      </c>
      <c r="CB1657" s="179">
        <f t="shared" si="2842"/>
        <v>0</v>
      </c>
      <c r="CC1657" s="179">
        <f t="shared" si="2842"/>
        <v>0</v>
      </c>
      <c r="CD1657" s="179">
        <f t="shared" si="2842"/>
        <v>0</v>
      </c>
      <c r="CE1657" s="179">
        <f t="shared" ref="CE1657:CL1657" si="2843">CE1634</f>
        <v>0</v>
      </c>
      <c r="CF1657" s="179">
        <f t="shared" si="2843"/>
        <v>0</v>
      </c>
      <c r="CG1657" s="179">
        <f t="shared" si="2843"/>
        <v>0</v>
      </c>
      <c r="CH1657" s="179">
        <f t="shared" si="2843"/>
        <v>0</v>
      </c>
      <c r="CI1657" s="179">
        <f t="shared" si="2843"/>
        <v>0</v>
      </c>
      <c r="CJ1657" s="179">
        <f t="shared" si="2843"/>
        <v>0</v>
      </c>
      <c r="CK1657" s="179">
        <f t="shared" si="2843"/>
        <v>0</v>
      </c>
      <c r="CL1657" s="179">
        <f t="shared" si="2843"/>
        <v>0</v>
      </c>
      <c r="CN1657" s="60"/>
      <c r="CO1657" s="179">
        <f t="shared" ref="CO1657:DL1657" si="2844">CO1634</f>
        <v>0</v>
      </c>
      <c r="CP1657" s="179">
        <f t="shared" si="2844"/>
        <v>0</v>
      </c>
      <c r="CQ1657" s="179">
        <f t="shared" si="2844"/>
        <v>0</v>
      </c>
      <c r="CR1657" s="179">
        <f t="shared" si="2844"/>
        <v>0</v>
      </c>
      <c r="CS1657" s="179">
        <f t="shared" si="2844"/>
        <v>0</v>
      </c>
      <c r="CT1657" s="179">
        <f t="shared" si="2844"/>
        <v>0</v>
      </c>
      <c r="CU1657" s="179">
        <f t="shared" si="2844"/>
        <v>0</v>
      </c>
      <c r="CV1657" s="179">
        <f t="shared" si="2844"/>
        <v>0</v>
      </c>
      <c r="CW1657" s="179">
        <f t="shared" si="2844"/>
        <v>0</v>
      </c>
      <c r="CX1657" s="179">
        <f t="shared" si="2844"/>
        <v>0</v>
      </c>
      <c r="CY1657" s="179">
        <f t="shared" si="2844"/>
        <v>0</v>
      </c>
      <c r="CZ1657" s="179">
        <f t="shared" si="2844"/>
        <v>0</v>
      </c>
      <c r="DA1657" s="179">
        <f t="shared" si="2844"/>
        <v>0</v>
      </c>
      <c r="DB1657" s="179">
        <f t="shared" si="2844"/>
        <v>0</v>
      </c>
      <c r="DC1657" s="179">
        <f t="shared" si="2844"/>
        <v>0</v>
      </c>
      <c r="DD1657" s="179">
        <f t="shared" si="2844"/>
        <v>0</v>
      </c>
      <c r="DE1657" s="179">
        <f t="shared" si="2844"/>
        <v>0</v>
      </c>
      <c r="DF1657" s="179">
        <f t="shared" si="2844"/>
        <v>0</v>
      </c>
      <c r="DG1657" s="179">
        <f t="shared" si="2844"/>
        <v>0</v>
      </c>
      <c r="DH1657" s="179">
        <f t="shared" si="2844"/>
        <v>0</v>
      </c>
      <c r="DI1657" s="179">
        <f t="shared" si="2844"/>
        <v>0</v>
      </c>
      <c r="DJ1657" s="179">
        <f t="shared" si="2844"/>
        <v>0</v>
      </c>
      <c r="DK1657" s="179">
        <f t="shared" si="2844"/>
        <v>0</v>
      </c>
      <c r="DL1657" s="179">
        <f t="shared" si="2844"/>
        <v>0</v>
      </c>
    </row>
    <row r="1658" spans="1:116" x14ac:dyDescent="0.4">
      <c r="B1658" t="s">
        <v>332</v>
      </c>
      <c r="D1658" t="s">
        <v>427</v>
      </c>
      <c r="E1658" s="8" t="str">
        <f t="shared" si="2813"/>
        <v>1658 DTERMY-F</v>
      </c>
      <c r="G1658" s="241" t="str">
        <f>IFERROR(SUBSTITUTE(TRIM(MID(G1638, SEARCH("-", G1638) + 1, LEN(G1638))),":",""),"no unit")</f>
        <v>multiple borrowings w/ annual control</v>
      </c>
      <c r="H1658" s="12"/>
      <c r="I1658" s="60"/>
      <c r="J1658" s="60"/>
      <c r="K1658" s="15"/>
      <c r="L1658" s="15"/>
      <c r="M1658" s="15"/>
      <c r="N1658" s="15"/>
      <c r="O1658" s="15"/>
      <c r="P1658" s="15"/>
      <c r="R1658" s="15"/>
      <c r="S1658" s="179"/>
      <c r="T1658" s="179"/>
      <c r="U1658" s="179"/>
      <c r="V1658" s="179"/>
      <c r="W1658" s="179"/>
      <c r="X1658" s="179"/>
      <c r="Y1658" s="179"/>
      <c r="Z1658" s="179"/>
      <c r="AA1658" s="179"/>
      <c r="AB1658" s="179"/>
      <c r="AC1658" s="179"/>
      <c r="AD1658" s="179"/>
      <c r="AE1658" s="179"/>
      <c r="AF1658" s="179"/>
      <c r="AG1658" s="179"/>
      <c r="AH1658" s="179"/>
      <c r="AI1658" s="179"/>
      <c r="AJ1658" s="179"/>
      <c r="AK1658" s="179"/>
      <c r="AL1658" s="179"/>
      <c r="AM1658" s="179"/>
      <c r="AN1658" s="179"/>
      <c r="AO1658" s="179"/>
      <c r="AP1658" s="179"/>
      <c r="AQ1658" s="179"/>
      <c r="AR1658" s="179"/>
      <c r="AS1658" s="179"/>
      <c r="AT1658" s="179"/>
      <c r="AU1658" s="179"/>
      <c r="AV1658" s="179"/>
      <c r="AW1658" s="179"/>
      <c r="AX1658" s="179"/>
      <c r="AY1658" s="179"/>
      <c r="AZ1658" s="179"/>
      <c r="BA1658" s="179"/>
      <c r="BB1658" s="179"/>
      <c r="BC1658" s="179"/>
      <c r="BD1658" s="179"/>
      <c r="BE1658" s="179"/>
      <c r="BF1658" s="179"/>
      <c r="BG1658" s="179"/>
      <c r="BH1658" s="179"/>
      <c r="BI1658" s="179"/>
      <c r="BJ1658" s="179"/>
      <c r="BK1658" s="179"/>
      <c r="BL1658" s="179"/>
      <c r="BM1658" s="179"/>
      <c r="BN1658" s="179"/>
      <c r="BO1658" s="179"/>
      <c r="BP1658" s="179"/>
      <c r="BQ1658" s="179"/>
      <c r="BR1658" s="179"/>
      <c r="BS1658" s="179"/>
      <c r="BT1658" s="179"/>
      <c r="BU1658" s="179"/>
      <c r="BV1658" s="179"/>
      <c r="BW1658" s="179"/>
      <c r="BX1658" s="179"/>
      <c r="BY1658" s="179"/>
      <c r="BZ1658" s="179"/>
      <c r="CA1658" s="179"/>
      <c r="CB1658" s="179"/>
      <c r="CC1658" s="179"/>
      <c r="CD1658" s="179"/>
      <c r="CE1658" s="179"/>
      <c r="CF1658" s="179"/>
      <c r="CG1658" s="179"/>
      <c r="CH1658" s="179"/>
      <c r="CI1658" s="179"/>
      <c r="CJ1658" s="179"/>
      <c r="CK1658" s="179"/>
      <c r="CL1658" s="179"/>
      <c r="CN1658" s="60"/>
      <c r="CO1658" s="179"/>
      <c r="CP1658" s="179"/>
      <c r="CQ1658" s="179"/>
      <c r="CR1658" s="179"/>
      <c r="CS1658" s="179"/>
      <c r="CT1658" s="179"/>
      <c r="CU1658" s="179"/>
      <c r="CV1658" s="179"/>
      <c r="CW1658" s="179"/>
      <c r="CX1658" s="179"/>
      <c r="CY1658" s="179"/>
      <c r="CZ1658" s="179"/>
      <c r="DA1658" s="179"/>
      <c r="DB1658" s="179"/>
      <c r="DC1658" s="179"/>
      <c r="DD1658" s="179"/>
      <c r="DE1658" s="179"/>
      <c r="DF1658" s="179"/>
      <c r="DG1658" s="179"/>
      <c r="DH1658" s="179"/>
      <c r="DI1658" s="179"/>
      <c r="DJ1658" s="179"/>
      <c r="DK1658" s="179"/>
      <c r="DL1658" s="179"/>
    </row>
    <row r="1659" spans="1:116" x14ac:dyDescent="0.4">
      <c r="A1659" s="3"/>
      <c r="B1659" t="s">
        <v>332</v>
      </c>
      <c r="D1659" t="s">
        <v>427</v>
      </c>
      <c r="E1659" s="8" t="str">
        <f t="shared" si="2813"/>
        <v>1659 DTERMY-F</v>
      </c>
      <c r="G1659" s="191" t="str">
        <f>G1636</f>
        <v>Secondary revenue driver</v>
      </c>
      <c r="H1659" s="90"/>
      <c r="I1659" s="213"/>
      <c r="J1659" s="213"/>
      <c r="K1659" s="214"/>
      <c r="L1659" s="214"/>
      <c r="M1659" s="214"/>
      <c r="N1659" s="214"/>
      <c r="O1659" s="214"/>
      <c r="P1659" s="214"/>
      <c r="R1659" s="214"/>
      <c r="S1659" s="4" t="str">
        <f t="shared" ref="S1659:AX1659" si="2845">ADDRESS(ROW(S1649),COLUMN(S1649),2)</f>
        <v>S$1649</v>
      </c>
      <c r="T1659" s="4" t="str">
        <f t="shared" si="2845"/>
        <v>T$1649</v>
      </c>
      <c r="U1659" s="4" t="str">
        <f t="shared" si="2845"/>
        <v>U$1649</v>
      </c>
      <c r="V1659" s="4" t="str">
        <f t="shared" si="2845"/>
        <v>V$1649</v>
      </c>
      <c r="W1659" s="4" t="str">
        <f t="shared" si="2845"/>
        <v>W$1649</v>
      </c>
      <c r="X1659" s="4" t="str">
        <f t="shared" si="2845"/>
        <v>X$1649</v>
      </c>
      <c r="Y1659" s="4" t="str">
        <f t="shared" si="2845"/>
        <v>Y$1649</v>
      </c>
      <c r="Z1659" s="4" t="str">
        <f t="shared" si="2845"/>
        <v>Z$1649</v>
      </c>
      <c r="AA1659" s="4" t="str">
        <f t="shared" si="2845"/>
        <v>AA$1649</v>
      </c>
      <c r="AB1659" s="4" t="str">
        <f t="shared" si="2845"/>
        <v>AB$1649</v>
      </c>
      <c r="AC1659" s="4" t="str">
        <f t="shared" si="2845"/>
        <v>AC$1649</v>
      </c>
      <c r="AD1659" s="4" t="str">
        <f t="shared" si="2845"/>
        <v>AD$1649</v>
      </c>
      <c r="AE1659" s="4" t="str">
        <f t="shared" si="2845"/>
        <v>AE$1649</v>
      </c>
      <c r="AF1659" s="4" t="str">
        <f t="shared" si="2845"/>
        <v>AF$1649</v>
      </c>
      <c r="AG1659" s="4" t="str">
        <f t="shared" si="2845"/>
        <v>AG$1649</v>
      </c>
      <c r="AH1659" s="4" t="str">
        <f t="shared" si="2845"/>
        <v>AH$1649</v>
      </c>
      <c r="AI1659" s="4" t="str">
        <f t="shared" si="2845"/>
        <v>AI$1649</v>
      </c>
      <c r="AJ1659" s="4" t="str">
        <f t="shared" si="2845"/>
        <v>AJ$1649</v>
      </c>
      <c r="AK1659" s="4" t="str">
        <f t="shared" si="2845"/>
        <v>AK$1649</v>
      </c>
      <c r="AL1659" s="4" t="str">
        <f t="shared" si="2845"/>
        <v>AL$1649</v>
      </c>
      <c r="AM1659" s="4" t="str">
        <f t="shared" si="2845"/>
        <v>AM$1649</v>
      </c>
      <c r="AN1659" s="4" t="str">
        <f t="shared" si="2845"/>
        <v>AN$1649</v>
      </c>
      <c r="AO1659" s="4" t="str">
        <f t="shared" si="2845"/>
        <v>AO$1649</v>
      </c>
      <c r="AP1659" s="4" t="str">
        <f t="shared" si="2845"/>
        <v>AP$1649</v>
      </c>
      <c r="AQ1659" s="4" t="str">
        <f t="shared" si="2845"/>
        <v>AQ$1649</v>
      </c>
      <c r="AR1659" s="4" t="str">
        <f t="shared" si="2845"/>
        <v>AR$1649</v>
      </c>
      <c r="AS1659" s="4" t="str">
        <f t="shared" si="2845"/>
        <v>AS$1649</v>
      </c>
      <c r="AT1659" s="4" t="str">
        <f t="shared" si="2845"/>
        <v>AT$1649</v>
      </c>
      <c r="AU1659" s="4" t="str">
        <f t="shared" si="2845"/>
        <v>AU$1649</v>
      </c>
      <c r="AV1659" s="4" t="str">
        <f t="shared" si="2845"/>
        <v>AV$1649</v>
      </c>
      <c r="AW1659" s="4" t="str">
        <f t="shared" si="2845"/>
        <v>AW$1649</v>
      </c>
      <c r="AX1659" s="4" t="str">
        <f t="shared" si="2845"/>
        <v>AX$1649</v>
      </c>
      <c r="AY1659" s="4" t="str">
        <f t="shared" ref="AY1659:CD1659" si="2846">ADDRESS(ROW(AY1649),COLUMN(AY1649),2)</f>
        <v>AY$1649</v>
      </c>
      <c r="AZ1659" s="4" t="str">
        <f t="shared" si="2846"/>
        <v>AZ$1649</v>
      </c>
      <c r="BA1659" s="4" t="str">
        <f t="shared" si="2846"/>
        <v>BA$1649</v>
      </c>
      <c r="BB1659" s="4" t="str">
        <f t="shared" si="2846"/>
        <v>BB$1649</v>
      </c>
      <c r="BC1659" s="4" t="str">
        <f t="shared" si="2846"/>
        <v>BC$1649</v>
      </c>
      <c r="BD1659" s="4" t="str">
        <f t="shared" si="2846"/>
        <v>BD$1649</v>
      </c>
      <c r="BE1659" s="4" t="str">
        <f t="shared" si="2846"/>
        <v>BE$1649</v>
      </c>
      <c r="BF1659" s="4" t="str">
        <f t="shared" si="2846"/>
        <v>BF$1649</v>
      </c>
      <c r="BG1659" s="4" t="str">
        <f t="shared" si="2846"/>
        <v>BG$1649</v>
      </c>
      <c r="BH1659" s="4" t="str">
        <f t="shared" si="2846"/>
        <v>BH$1649</v>
      </c>
      <c r="BI1659" s="4" t="str">
        <f t="shared" si="2846"/>
        <v>BI$1649</v>
      </c>
      <c r="BJ1659" s="4" t="str">
        <f t="shared" si="2846"/>
        <v>BJ$1649</v>
      </c>
      <c r="BK1659" s="4" t="str">
        <f t="shared" si="2846"/>
        <v>BK$1649</v>
      </c>
      <c r="BL1659" s="4" t="str">
        <f t="shared" si="2846"/>
        <v>BL$1649</v>
      </c>
      <c r="BM1659" s="4" t="str">
        <f t="shared" si="2846"/>
        <v>BM$1649</v>
      </c>
      <c r="BN1659" s="4" t="str">
        <f t="shared" si="2846"/>
        <v>BN$1649</v>
      </c>
      <c r="BO1659" s="4" t="str">
        <f t="shared" si="2846"/>
        <v>BO$1649</v>
      </c>
      <c r="BP1659" s="4" t="str">
        <f t="shared" si="2846"/>
        <v>BP$1649</v>
      </c>
      <c r="BQ1659" s="4" t="str">
        <f t="shared" si="2846"/>
        <v>BQ$1649</v>
      </c>
      <c r="BR1659" s="4" t="str">
        <f t="shared" si="2846"/>
        <v>BR$1649</v>
      </c>
      <c r="BS1659" s="4" t="str">
        <f t="shared" si="2846"/>
        <v>BS$1649</v>
      </c>
      <c r="BT1659" s="4" t="str">
        <f t="shared" si="2846"/>
        <v>BT$1649</v>
      </c>
      <c r="BU1659" s="4" t="str">
        <f t="shared" si="2846"/>
        <v>BU$1649</v>
      </c>
      <c r="BV1659" s="4" t="str">
        <f t="shared" si="2846"/>
        <v>BV$1649</v>
      </c>
      <c r="BW1659" s="4" t="str">
        <f t="shared" si="2846"/>
        <v>BW$1649</v>
      </c>
      <c r="BX1659" s="4" t="str">
        <f t="shared" si="2846"/>
        <v>BX$1649</v>
      </c>
      <c r="BY1659" s="4" t="str">
        <f t="shared" si="2846"/>
        <v>BY$1649</v>
      </c>
      <c r="BZ1659" s="4" t="str">
        <f t="shared" si="2846"/>
        <v>BZ$1649</v>
      </c>
      <c r="CA1659" s="4" t="str">
        <f t="shared" si="2846"/>
        <v>CA$1649</v>
      </c>
      <c r="CB1659" s="4" t="str">
        <f t="shared" si="2846"/>
        <v>CB$1649</v>
      </c>
      <c r="CC1659" s="4" t="str">
        <f t="shared" si="2846"/>
        <v>CC$1649</v>
      </c>
      <c r="CD1659" s="4" t="str">
        <f t="shared" si="2846"/>
        <v>CD$1649</v>
      </c>
      <c r="CE1659" s="4" t="str">
        <f t="shared" ref="CE1659:CL1659" si="2847">ADDRESS(ROW(CE1649),COLUMN(CE1649),2)</f>
        <v>CE$1649</v>
      </c>
      <c r="CF1659" s="4" t="str">
        <f t="shared" si="2847"/>
        <v>CF$1649</v>
      </c>
      <c r="CG1659" s="4" t="str">
        <f t="shared" si="2847"/>
        <v>CG$1649</v>
      </c>
      <c r="CH1659" s="4" t="str">
        <f t="shared" si="2847"/>
        <v>CH$1649</v>
      </c>
      <c r="CI1659" s="4" t="str">
        <f t="shared" si="2847"/>
        <v>CI$1649</v>
      </c>
      <c r="CJ1659" s="4" t="str">
        <f t="shared" si="2847"/>
        <v>CJ$1649</v>
      </c>
      <c r="CK1659" s="4" t="str">
        <f t="shared" si="2847"/>
        <v>CK$1649</v>
      </c>
      <c r="CL1659" s="4" t="str">
        <f t="shared" si="2847"/>
        <v>CL$1649</v>
      </c>
      <c r="CN1659" s="213"/>
      <c r="CO1659" s="4" t="str">
        <f t="shared" ref="CO1659:DL1659" si="2848">ADDRESS(ROW(CO1649),COLUMN(CO1649),2)</f>
        <v>CO$1649</v>
      </c>
      <c r="CP1659" s="4" t="str">
        <f t="shared" si="2848"/>
        <v>CP$1649</v>
      </c>
      <c r="CQ1659" s="4" t="str">
        <f t="shared" si="2848"/>
        <v>CQ$1649</v>
      </c>
      <c r="CR1659" s="4" t="str">
        <f t="shared" si="2848"/>
        <v>CR$1649</v>
      </c>
      <c r="CS1659" s="4" t="str">
        <f t="shared" si="2848"/>
        <v>CS$1649</v>
      </c>
      <c r="CT1659" s="4" t="str">
        <f t="shared" si="2848"/>
        <v>CT$1649</v>
      </c>
      <c r="CU1659" s="4" t="str">
        <f t="shared" si="2848"/>
        <v>CU$1649</v>
      </c>
      <c r="CV1659" s="4" t="str">
        <f t="shared" si="2848"/>
        <v>CV$1649</v>
      </c>
      <c r="CW1659" s="4" t="str">
        <f t="shared" si="2848"/>
        <v>CW$1649</v>
      </c>
      <c r="CX1659" s="4" t="str">
        <f t="shared" si="2848"/>
        <v>CX$1649</v>
      </c>
      <c r="CY1659" s="4" t="str">
        <f t="shared" si="2848"/>
        <v>CY$1649</v>
      </c>
      <c r="CZ1659" s="4" t="str">
        <f t="shared" si="2848"/>
        <v>CZ$1649</v>
      </c>
      <c r="DA1659" s="4" t="str">
        <f t="shared" si="2848"/>
        <v>DA$1649</v>
      </c>
      <c r="DB1659" s="4" t="str">
        <f t="shared" si="2848"/>
        <v>DB$1649</v>
      </c>
      <c r="DC1659" s="4" t="str">
        <f t="shared" si="2848"/>
        <v>DC$1649</v>
      </c>
      <c r="DD1659" s="4" t="str">
        <f t="shared" si="2848"/>
        <v>DD$1649</v>
      </c>
      <c r="DE1659" s="4" t="str">
        <f t="shared" si="2848"/>
        <v>DE$1649</v>
      </c>
      <c r="DF1659" s="4" t="str">
        <f t="shared" si="2848"/>
        <v>DF$1649</v>
      </c>
      <c r="DG1659" s="4" t="str">
        <f t="shared" si="2848"/>
        <v>DG$1649</v>
      </c>
      <c r="DH1659" s="4" t="str">
        <f t="shared" si="2848"/>
        <v>DH$1649</v>
      </c>
      <c r="DI1659" s="4" t="str">
        <f t="shared" si="2848"/>
        <v>DI$1649</v>
      </c>
      <c r="DJ1659" s="4" t="str">
        <f t="shared" si="2848"/>
        <v>DJ$1649</v>
      </c>
      <c r="DK1659" s="4" t="str">
        <f t="shared" si="2848"/>
        <v>DK$1649</v>
      </c>
      <c r="DL1659" s="4" t="str">
        <f t="shared" si="2848"/>
        <v>DL$1649</v>
      </c>
    </row>
    <row r="1660" spans="1:116" x14ac:dyDescent="0.4">
      <c r="B1660" t="s">
        <v>332</v>
      </c>
      <c r="D1660" t="s">
        <v>427</v>
      </c>
      <c r="E1660" s="8" t="str">
        <f t="shared" si="2813"/>
        <v>1660 DTERMY-F</v>
      </c>
      <c r="G1660" s="136" t="str">
        <f>G1637</f>
        <v>Secondary volume driver</v>
      </c>
      <c r="H1660" s="12"/>
      <c r="I1660" s="60"/>
      <c r="J1660" s="60"/>
      <c r="K1660" s="15"/>
      <c r="L1660" s="15"/>
      <c r="M1660" s="15"/>
      <c r="N1660" s="15"/>
      <c r="O1660" s="15"/>
      <c r="P1660" s="15"/>
      <c r="R1660" s="15"/>
      <c r="S1660" s="179" t="str">
        <f t="shared" ref="S1660:AX1660" si="2849">S1637</f>
        <v>S$19</v>
      </c>
      <c r="T1660" s="179" t="str">
        <f t="shared" si="2849"/>
        <v>T$19</v>
      </c>
      <c r="U1660" s="179" t="str">
        <f t="shared" si="2849"/>
        <v>U$19</v>
      </c>
      <c r="V1660" s="179" t="str">
        <f t="shared" si="2849"/>
        <v>V$19</v>
      </c>
      <c r="W1660" s="179" t="str">
        <f t="shared" si="2849"/>
        <v>W$19</v>
      </c>
      <c r="X1660" s="179" t="str">
        <f t="shared" si="2849"/>
        <v>X$19</v>
      </c>
      <c r="Y1660" s="179" t="str">
        <f t="shared" si="2849"/>
        <v>Y$19</v>
      </c>
      <c r="Z1660" s="179" t="str">
        <f t="shared" si="2849"/>
        <v>Z$19</v>
      </c>
      <c r="AA1660" s="179" t="str">
        <f t="shared" si="2849"/>
        <v>AA$19</v>
      </c>
      <c r="AB1660" s="179" t="str">
        <f t="shared" si="2849"/>
        <v>AB$19</v>
      </c>
      <c r="AC1660" s="179" t="str">
        <f t="shared" si="2849"/>
        <v>AC$19</v>
      </c>
      <c r="AD1660" s="179" t="str">
        <f t="shared" si="2849"/>
        <v>AD$19</v>
      </c>
      <c r="AE1660" s="179" t="str">
        <f t="shared" si="2849"/>
        <v>AE$19</v>
      </c>
      <c r="AF1660" s="179" t="str">
        <f t="shared" si="2849"/>
        <v>AF$19</v>
      </c>
      <c r="AG1660" s="179" t="str">
        <f t="shared" si="2849"/>
        <v>AG$19</v>
      </c>
      <c r="AH1660" s="179" t="str">
        <f t="shared" si="2849"/>
        <v>AH$19</v>
      </c>
      <c r="AI1660" s="179" t="str">
        <f t="shared" si="2849"/>
        <v>AI$19</v>
      </c>
      <c r="AJ1660" s="179" t="str">
        <f t="shared" si="2849"/>
        <v>AJ$19</v>
      </c>
      <c r="AK1660" s="179" t="str">
        <f t="shared" si="2849"/>
        <v>AK$19</v>
      </c>
      <c r="AL1660" s="179" t="str">
        <f t="shared" si="2849"/>
        <v>AL$19</v>
      </c>
      <c r="AM1660" s="179" t="str">
        <f t="shared" si="2849"/>
        <v>AM$19</v>
      </c>
      <c r="AN1660" s="179" t="str">
        <f t="shared" si="2849"/>
        <v>AN$19</v>
      </c>
      <c r="AO1660" s="179" t="str">
        <f t="shared" si="2849"/>
        <v>AO$19</v>
      </c>
      <c r="AP1660" s="179" t="str">
        <f t="shared" si="2849"/>
        <v>AP$19</v>
      </c>
      <c r="AQ1660" s="179" t="str">
        <f t="shared" si="2849"/>
        <v>AQ$19</v>
      </c>
      <c r="AR1660" s="179" t="str">
        <f t="shared" si="2849"/>
        <v>AR$19</v>
      </c>
      <c r="AS1660" s="179" t="str">
        <f t="shared" si="2849"/>
        <v>AS$19</v>
      </c>
      <c r="AT1660" s="179" t="str">
        <f t="shared" si="2849"/>
        <v>AT$19</v>
      </c>
      <c r="AU1660" s="179" t="str">
        <f t="shared" si="2849"/>
        <v>AU$19</v>
      </c>
      <c r="AV1660" s="179" t="str">
        <f t="shared" si="2849"/>
        <v>AV$19</v>
      </c>
      <c r="AW1660" s="179" t="str">
        <f t="shared" si="2849"/>
        <v>AW$19</v>
      </c>
      <c r="AX1660" s="179" t="str">
        <f t="shared" si="2849"/>
        <v>AX$19</v>
      </c>
      <c r="AY1660" s="179" t="str">
        <f t="shared" ref="AY1660:CD1660" si="2850">AY1637</f>
        <v>AY$19</v>
      </c>
      <c r="AZ1660" s="179" t="str">
        <f t="shared" si="2850"/>
        <v>AZ$19</v>
      </c>
      <c r="BA1660" s="179" t="str">
        <f t="shared" si="2850"/>
        <v>BA$19</v>
      </c>
      <c r="BB1660" s="179" t="str">
        <f t="shared" si="2850"/>
        <v>BB$19</v>
      </c>
      <c r="BC1660" s="179" t="str">
        <f t="shared" si="2850"/>
        <v>BC$19</v>
      </c>
      <c r="BD1660" s="179" t="str">
        <f t="shared" si="2850"/>
        <v>BD$19</v>
      </c>
      <c r="BE1660" s="179" t="str">
        <f t="shared" si="2850"/>
        <v>BE$19</v>
      </c>
      <c r="BF1660" s="179" t="str">
        <f t="shared" si="2850"/>
        <v>BF$19</v>
      </c>
      <c r="BG1660" s="179" t="str">
        <f t="shared" si="2850"/>
        <v>BG$19</v>
      </c>
      <c r="BH1660" s="179" t="str">
        <f t="shared" si="2850"/>
        <v>BH$19</v>
      </c>
      <c r="BI1660" s="179" t="str">
        <f t="shared" si="2850"/>
        <v>BI$19</v>
      </c>
      <c r="BJ1660" s="179" t="str">
        <f t="shared" si="2850"/>
        <v>BJ$19</v>
      </c>
      <c r="BK1660" s="179" t="str">
        <f t="shared" si="2850"/>
        <v>BK$19</v>
      </c>
      <c r="BL1660" s="179" t="str">
        <f t="shared" si="2850"/>
        <v>BL$19</v>
      </c>
      <c r="BM1660" s="179" t="str">
        <f t="shared" si="2850"/>
        <v>BM$19</v>
      </c>
      <c r="BN1660" s="179" t="str">
        <f t="shared" si="2850"/>
        <v>BN$19</v>
      </c>
      <c r="BO1660" s="179" t="str">
        <f t="shared" si="2850"/>
        <v>BO$19</v>
      </c>
      <c r="BP1660" s="179" t="str">
        <f t="shared" si="2850"/>
        <v>BP$19</v>
      </c>
      <c r="BQ1660" s="179" t="str">
        <f t="shared" si="2850"/>
        <v>BQ$19</v>
      </c>
      <c r="BR1660" s="179" t="str">
        <f t="shared" si="2850"/>
        <v>BR$19</v>
      </c>
      <c r="BS1660" s="179" t="str">
        <f t="shared" si="2850"/>
        <v>BS$19</v>
      </c>
      <c r="BT1660" s="179" t="str">
        <f t="shared" si="2850"/>
        <v>BT$19</v>
      </c>
      <c r="BU1660" s="179" t="str">
        <f t="shared" si="2850"/>
        <v>BU$19</v>
      </c>
      <c r="BV1660" s="179" t="str">
        <f t="shared" si="2850"/>
        <v>BV$19</v>
      </c>
      <c r="BW1660" s="179" t="str">
        <f t="shared" si="2850"/>
        <v>BW$19</v>
      </c>
      <c r="BX1660" s="179" t="str">
        <f t="shared" si="2850"/>
        <v>BX$19</v>
      </c>
      <c r="BY1660" s="179" t="str">
        <f t="shared" si="2850"/>
        <v>BY$19</v>
      </c>
      <c r="BZ1660" s="179" t="str">
        <f t="shared" si="2850"/>
        <v>BZ$19</v>
      </c>
      <c r="CA1660" s="179" t="str">
        <f t="shared" si="2850"/>
        <v>CA$19</v>
      </c>
      <c r="CB1660" s="179" t="str">
        <f t="shared" si="2850"/>
        <v>CB$19</v>
      </c>
      <c r="CC1660" s="179" t="str">
        <f t="shared" si="2850"/>
        <v>CC$19</v>
      </c>
      <c r="CD1660" s="179" t="str">
        <f t="shared" si="2850"/>
        <v>CD$19</v>
      </c>
      <c r="CE1660" s="179" t="str">
        <f t="shared" ref="CE1660:CL1660" si="2851">CE1637</f>
        <v>CE$19</v>
      </c>
      <c r="CF1660" s="179" t="str">
        <f t="shared" si="2851"/>
        <v>CF$19</v>
      </c>
      <c r="CG1660" s="179" t="str">
        <f t="shared" si="2851"/>
        <v>CG$19</v>
      </c>
      <c r="CH1660" s="179" t="str">
        <f t="shared" si="2851"/>
        <v>CH$19</v>
      </c>
      <c r="CI1660" s="179" t="str">
        <f t="shared" si="2851"/>
        <v>CI$19</v>
      </c>
      <c r="CJ1660" s="179" t="str">
        <f t="shared" si="2851"/>
        <v>CJ$19</v>
      </c>
      <c r="CK1660" s="179" t="str">
        <f t="shared" si="2851"/>
        <v>CK$19</v>
      </c>
      <c r="CL1660" s="179" t="str">
        <f t="shared" si="2851"/>
        <v>CL$19</v>
      </c>
      <c r="CN1660" s="60"/>
      <c r="CO1660" s="179" t="str">
        <f t="shared" ref="CO1660:DL1660" si="2852">CO1637</f>
        <v>CO$19</v>
      </c>
      <c r="CP1660" s="179" t="str">
        <f t="shared" si="2852"/>
        <v>CP$19</v>
      </c>
      <c r="CQ1660" s="179" t="str">
        <f t="shared" si="2852"/>
        <v>CQ$19</v>
      </c>
      <c r="CR1660" s="179" t="str">
        <f t="shared" si="2852"/>
        <v>CR$19</v>
      </c>
      <c r="CS1660" s="179" t="str">
        <f t="shared" si="2852"/>
        <v>CS$19</v>
      </c>
      <c r="CT1660" s="179" t="str">
        <f t="shared" si="2852"/>
        <v>CT$19</v>
      </c>
      <c r="CU1660" s="179" t="str">
        <f t="shared" si="2852"/>
        <v>CU$19</v>
      </c>
      <c r="CV1660" s="179" t="str">
        <f t="shared" si="2852"/>
        <v>CV$19</v>
      </c>
      <c r="CW1660" s="179" t="str">
        <f t="shared" si="2852"/>
        <v>CW$19</v>
      </c>
      <c r="CX1660" s="179" t="str">
        <f t="shared" si="2852"/>
        <v>CX$19</v>
      </c>
      <c r="CY1660" s="179" t="str">
        <f t="shared" si="2852"/>
        <v>CY$19</v>
      </c>
      <c r="CZ1660" s="179" t="str">
        <f t="shared" si="2852"/>
        <v>CZ$19</v>
      </c>
      <c r="DA1660" s="179" t="str">
        <f t="shared" si="2852"/>
        <v>DA$19</v>
      </c>
      <c r="DB1660" s="179" t="str">
        <f t="shared" si="2852"/>
        <v>DB$19</v>
      </c>
      <c r="DC1660" s="179" t="str">
        <f t="shared" si="2852"/>
        <v>DC$19</v>
      </c>
      <c r="DD1660" s="179" t="str">
        <f t="shared" si="2852"/>
        <v>DD$19</v>
      </c>
      <c r="DE1660" s="179" t="str">
        <f t="shared" si="2852"/>
        <v>DE$19</v>
      </c>
      <c r="DF1660" s="179" t="str">
        <f t="shared" si="2852"/>
        <v>DF$19</v>
      </c>
      <c r="DG1660" s="179" t="str">
        <f t="shared" si="2852"/>
        <v>DG$19</v>
      </c>
      <c r="DH1660" s="179" t="str">
        <f t="shared" si="2852"/>
        <v>DH$19</v>
      </c>
      <c r="DI1660" s="179" t="str">
        <f t="shared" si="2852"/>
        <v>DI$19</v>
      </c>
      <c r="DJ1660" s="179" t="str">
        <f t="shared" si="2852"/>
        <v>DJ$19</v>
      </c>
      <c r="DK1660" s="179" t="str">
        <f t="shared" si="2852"/>
        <v>DK$19</v>
      </c>
      <c r="DL1660" s="179" t="str">
        <f t="shared" si="2852"/>
        <v>DL$19</v>
      </c>
    </row>
    <row r="1661" spans="1:116" x14ac:dyDescent="0.4">
      <c r="E1661" s="8"/>
      <c r="H1661" s="12"/>
      <c r="I1661" s="60"/>
      <c r="J1661" s="60"/>
      <c r="K1661" s="15"/>
      <c r="L1661" s="15"/>
      <c r="M1661" s="15"/>
      <c r="N1661" s="15"/>
      <c r="O1661" s="15"/>
      <c r="P1661" s="15"/>
      <c r="R1661" s="15"/>
      <c r="S1661" s="76"/>
      <c r="T1661" s="76"/>
      <c r="U1661" s="76"/>
      <c r="V1661" s="76"/>
      <c r="W1661" s="76"/>
      <c r="X1661" s="76"/>
      <c r="Y1661" s="76"/>
      <c r="Z1661" s="76"/>
      <c r="AA1661" s="76"/>
      <c r="AB1661" s="76"/>
      <c r="AC1661" s="76"/>
      <c r="AD1661" s="76"/>
      <c r="AE1661" s="76"/>
      <c r="AF1661" s="76"/>
      <c r="AG1661" s="76"/>
      <c r="AH1661" s="76"/>
      <c r="AI1661" s="76"/>
      <c r="AJ1661" s="76"/>
      <c r="AK1661" s="76"/>
      <c r="AL1661" s="76"/>
      <c r="AM1661" s="76"/>
      <c r="AN1661" s="76"/>
      <c r="AO1661" s="76"/>
      <c r="AP1661" s="76"/>
      <c r="AQ1661" s="76"/>
      <c r="AR1661" s="76"/>
      <c r="AS1661" s="76"/>
      <c r="AT1661" s="76"/>
      <c r="AU1661" s="76"/>
      <c r="AV1661" s="76"/>
      <c r="AW1661" s="76"/>
      <c r="AX1661" s="76"/>
      <c r="AY1661" s="76"/>
      <c r="AZ1661" s="76"/>
      <c r="BA1661" s="76"/>
      <c r="BB1661" s="76"/>
      <c r="BC1661" s="76"/>
      <c r="BD1661" s="76"/>
      <c r="BE1661" s="76"/>
      <c r="BF1661" s="76"/>
      <c r="BG1661" s="76"/>
      <c r="BH1661" s="76"/>
      <c r="BI1661" s="76"/>
      <c r="BJ1661" s="76"/>
      <c r="BK1661" s="76"/>
      <c r="BL1661" s="76"/>
      <c r="BM1661" s="76"/>
      <c r="BN1661" s="76"/>
      <c r="BO1661" s="76"/>
      <c r="BP1661" s="76"/>
      <c r="BQ1661" s="76"/>
      <c r="BR1661" s="76"/>
      <c r="BS1661" s="76"/>
      <c r="BT1661" s="76"/>
      <c r="BU1661" s="76"/>
      <c r="BV1661" s="76"/>
      <c r="BW1661" s="76"/>
      <c r="BX1661" s="76"/>
      <c r="BY1661" s="76"/>
      <c r="BZ1661" s="76"/>
      <c r="CA1661" s="76"/>
      <c r="CB1661" s="76"/>
      <c r="CC1661" s="76"/>
      <c r="CD1661" s="76"/>
      <c r="CE1661" s="76"/>
      <c r="CF1661" s="76"/>
      <c r="CG1661" s="76"/>
      <c r="CH1661" s="76"/>
      <c r="CI1661" s="76"/>
      <c r="CJ1661" s="76"/>
      <c r="CK1661" s="76"/>
      <c r="CL1661" s="76"/>
      <c r="CN1661" s="60"/>
      <c r="CO1661" s="76"/>
      <c r="CP1661" s="76"/>
      <c r="CQ1661" s="76"/>
      <c r="CR1661" s="76"/>
      <c r="CS1661" s="76"/>
      <c r="CT1661" s="76"/>
      <c r="CU1661" s="76"/>
      <c r="CV1661" s="76"/>
      <c r="CW1661" s="76"/>
      <c r="CX1661" s="76"/>
      <c r="CY1661" s="76"/>
      <c r="CZ1661" s="76"/>
      <c r="DA1661" s="76"/>
      <c r="DB1661" s="76"/>
      <c r="DC1661" s="76"/>
      <c r="DD1661" s="76"/>
      <c r="DE1661" s="76"/>
      <c r="DF1661" s="76"/>
      <c r="DG1661" s="76"/>
      <c r="DH1661" s="76"/>
      <c r="DI1661" s="76"/>
      <c r="DJ1661" s="76"/>
      <c r="DK1661" s="76"/>
      <c r="DL1661" s="76"/>
    </row>
    <row r="1662" spans="1:116" x14ac:dyDescent="0.4">
      <c r="A1662" s="174"/>
      <c r="E1662" s="8"/>
      <c r="G1662" s="175" t="s">
        <v>490</v>
      </c>
      <c r="H1662" s="174"/>
      <c r="I1662" s="176"/>
      <c r="J1662" s="176"/>
      <c r="K1662" s="197"/>
      <c r="L1662" s="197"/>
      <c r="M1662" s="197"/>
      <c r="N1662" s="197"/>
      <c r="O1662" s="197"/>
      <c r="P1662" s="197"/>
      <c r="R1662" s="198"/>
      <c r="S1662" s="174"/>
      <c r="T1662" s="174"/>
      <c r="U1662" s="174"/>
      <c r="V1662" s="174"/>
      <c r="W1662" s="174"/>
      <c r="X1662" s="174"/>
      <c r="Y1662" s="174"/>
      <c r="Z1662" s="174"/>
      <c r="AA1662" s="174"/>
      <c r="AB1662" s="174"/>
      <c r="AC1662" s="174"/>
      <c r="AD1662" s="174"/>
      <c r="AE1662" s="174"/>
      <c r="AF1662" s="174"/>
      <c r="AG1662" s="174"/>
      <c r="AH1662" s="174"/>
      <c r="AI1662" s="174"/>
      <c r="AJ1662" s="174"/>
      <c r="AK1662" s="174"/>
      <c r="AL1662" s="174"/>
      <c r="AM1662" s="174"/>
      <c r="AN1662" s="174"/>
      <c r="AO1662" s="174"/>
      <c r="AP1662" s="174"/>
      <c r="AQ1662" s="174"/>
      <c r="AR1662" s="174"/>
      <c r="AS1662" s="174"/>
      <c r="AT1662" s="174"/>
      <c r="AU1662" s="174"/>
      <c r="AV1662" s="174"/>
      <c r="AW1662" s="174"/>
      <c r="AX1662" s="174"/>
      <c r="AY1662" s="174"/>
      <c r="AZ1662" s="174"/>
      <c r="BA1662" s="174"/>
      <c r="BB1662" s="174"/>
      <c r="BC1662" s="174"/>
      <c r="BD1662" s="174"/>
      <c r="BE1662" s="174"/>
      <c r="BF1662" s="174"/>
      <c r="BG1662" s="174"/>
      <c r="BH1662" s="174"/>
      <c r="BI1662" s="174"/>
      <c r="BJ1662" s="174"/>
      <c r="BK1662" s="174"/>
      <c r="BL1662" s="174"/>
      <c r="BM1662" s="174"/>
      <c r="BN1662" s="174"/>
      <c r="BO1662" s="174"/>
      <c r="BP1662" s="174"/>
      <c r="BQ1662" s="174"/>
      <c r="BR1662" s="174"/>
      <c r="BS1662" s="174"/>
      <c r="BT1662" s="174"/>
      <c r="BU1662" s="174"/>
      <c r="BV1662" s="174"/>
      <c r="BW1662" s="174"/>
      <c r="BX1662" s="174"/>
      <c r="BY1662" s="174"/>
      <c r="BZ1662" s="174"/>
      <c r="CA1662" s="174"/>
      <c r="CB1662" s="174"/>
      <c r="CC1662" s="174"/>
      <c r="CD1662" s="174"/>
      <c r="CE1662" s="174"/>
      <c r="CF1662" s="174"/>
      <c r="CG1662" s="174"/>
      <c r="CH1662" s="174"/>
      <c r="CI1662" s="174"/>
      <c r="CJ1662" s="174"/>
      <c r="CK1662" s="174"/>
      <c r="CL1662" s="174"/>
      <c r="CN1662" s="176"/>
      <c r="CO1662" s="174"/>
      <c r="CP1662" s="174"/>
      <c r="CQ1662" s="174"/>
      <c r="CR1662" s="174"/>
      <c r="CS1662" s="174"/>
      <c r="CT1662" s="174"/>
      <c r="CU1662" s="174"/>
      <c r="CV1662" s="174"/>
      <c r="CW1662" s="174"/>
      <c r="CX1662" s="174"/>
      <c r="CY1662" s="174"/>
      <c r="CZ1662" s="174"/>
      <c r="DA1662" s="174"/>
      <c r="DB1662" s="174"/>
      <c r="DC1662" s="174"/>
      <c r="DD1662" s="174"/>
      <c r="DE1662" s="174"/>
      <c r="DF1662" s="174"/>
      <c r="DG1662" s="174"/>
      <c r="DH1662" s="174"/>
      <c r="DI1662" s="174"/>
      <c r="DJ1662" s="174"/>
      <c r="DK1662" s="174"/>
      <c r="DL1662" s="174"/>
    </row>
    <row r="1663" spans="1:116" x14ac:dyDescent="0.4">
      <c r="A1663" s="174"/>
      <c r="E1663" s="8"/>
      <c r="G1663" s="175" t="s">
        <v>492</v>
      </c>
      <c r="H1663" s="174"/>
      <c r="I1663" s="176"/>
      <c r="J1663" s="176"/>
      <c r="K1663" s="197"/>
      <c r="L1663" s="197"/>
      <c r="M1663" s="197"/>
      <c r="N1663" s="197"/>
      <c r="O1663" s="197"/>
      <c r="P1663" s="197"/>
      <c r="R1663" s="198"/>
      <c r="S1663" s="174"/>
      <c r="T1663" s="174"/>
      <c r="U1663" s="174"/>
      <c r="V1663" s="174"/>
      <c r="W1663" s="174"/>
      <c r="X1663" s="174"/>
      <c r="Y1663" s="174"/>
      <c r="Z1663" s="174"/>
      <c r="AA1663" s="174"/>
      <c r="AB1663" s="174"/>
      <c r="AC1663" s="174"/>
      <c r="AD1663" s="174"/>
      <c r="AE1663" s="174"/>
      <c r="AF1663" s="174"/>
      <c r="AG1663" s="174"/>
      <c r="AH1663" s="174"/>
      <c r="AI1663" s="174"/>
      <c r="AJ1663" s="174"/>
      <c r="AK1663" s="174"/>
      <c r="AL1663" s="174"/>
      <c r="AM1663" s="174"/>
      <c r="AN1663" s="174"/>
      <c r="AO1663" s="174"/>
      <c r="AP1663" s="174"/>
      <c r="AQ1663" s="174"/>
      <c r="AR1663" s="174"/>
      <c r="AS1663" s="174"/>
      <c r="AT1663" s="174"/>
      <c r="AU1663" s="174"/>
      <c r="AV1663" s="174"/>
      <c r="AW1663" s="174"/>
      <c r="AX1663" s="174"/>
      <c r="AY1663" s="174"/>
      <c r="AZ1663" s="174"/>
      <c r="BA1663" s="174"/>
      <c r="BB1663" s="174"/>
      <c r="BC1663" s="174"/>
      <c r="BD1663" s="174"/>
      <c r="BE1663" s="174"/>
      <c r="BF1663" s="174"/>
      <c r="BG1663" s="174"/>
      <c r="BH1663" s="174"/>
      <c r="BI1663" s="174"/>
      <c r="BJ1663" s="174"/>
      <c r="BK1663" s="174"/>
      <c r="BL1663" s="174"/>
      <c r="BM1663" s="174"/>
      <c r="BN1663" s="174"/>
      <c r="BO1663" s="174"/>
      <c r="BP1663" s="174"/>
      <c r="BQ1663" s="174"/>
      <c r="BR1663" s="174"/>
      <c r="BS1663" s="174"/>
      <c r="BT1663" s="174"/>
      <c r="BU1663" s="174"/>
      <c r="BV1663" s="174"/>
      <c r="BW1663" s="174"/>
      <c r="BX1663" s="174"/>
      <c r="BY1663" s="174"/>
      <c r="BZ1663" s="174"/>
      <c r="CA1663" s="174"/>
      <c r="CB1663" s="174"/>
      <c r="CC1663" s="174"/>
      <c r="CD1663" s="174"/>
      <c r="CE1663" s="174"/>
      <c r="CF1663" s="174"/>
      <c r="CG1663" s="174"/>
      <c r="CH1663" s="174"/>
      <c r="CI1663" s="174"/>
      <c r="CJ1663" s="174"/>
      <c r="CK1663" s="174"/>
      <c r="CL1663" s="174"/>
      <c r="CN1663" s="176"/>
      <c r="CO1663" s="174"/>
      <c r="CP1663" s="174"/>
      <c r="CQ1663" s="174"/>
      <c r="CR1663" s="174"/>
      <c r="CS1663" s="174"/>
      <c r="CT1663" s="174"/>
      <c r="CU1663" s="174"/>
      <c r="CV1663" s="174"/>
      <c r="CW1663" s="174"/>
      <c r="CX1663" s="174"/>
      <c r="CY1663" s="174"/>
      <c r="CZ1663" s="174"/>
      <c r="DA1663" s="174"/>
      <c r="DB1663" s="174"/>
      <c r="DC1663" s="174"/>
      <c r="DD1663" s="174"/>
      <c r="DE1663" s="174"/>
      <c r="DF1663" s="174"/>
      <c r="DG1663" s="174"/>
      <c r="DH1663" s="174"/>
      <c r="DI1663" s="174"/>
      <c r="DJ1663" s="174"/>
      <c r="DK1663" s="174"/>
      <c r="DL1663" s="174"/>
    </row>
    <row r="1664" spans="1:116" x14ac:dyDescent="0.4">
      <c r="A1664" s="174"/>
      <c r="E1664" s="8"/>
      <c r="G1664" s="175" t="s">
        <v>461</v>
      </c>
      <c r="H1664" s="174"/>
      <c r="I1664" s="176"/>
      <c r="J1664" s="176"/>
      <c r="K1664" s="197"/>
      <c r="L1664" s="197"/>
      <c r="M1664" s="197"/>
      <c r="N1664" s="197"/>
      <c r="O1664" s="197"/>
      <c r="P1664" s="197"/>
      <c r="R1664" s="198"/>
      <c r="S1664" s="199" t="str">
        <f t="shared" ref="S1664:AX1664" si="2853">S$20</f>
        <v>S$16</v>
      </c>
      <c r="T1664" s="199" t="str">
        <f t="shared" si="2853"/>
        <v>T$16</v>
      </c>
      <c r="U1664" s="199" t="str">
        <f t="shared" si="2853"/>
        <v>U$16</v>
      </c>
      <c r="V1664" s="199" t="str">
        <f t="shared" si="2853"/>
        <v>V$16</v>
      </c>
      <c r="W1664" s="199" t="str">
        <f t="shared" si="2853"/>
        <v>W$16</v>
      </c>
      <c r="X1664" s="199" t="str">
        <f t="shared" si="2853"/>
        <v>X$16</v>
      </c>
      <c r="Y1664" s="199" t="str">
        <f t="shared" si="2853"/>
        <v>Y$16</v>
      </c>
      <c r="Z1664" s="199" t="str">
        <f t="shared" si="2853"/>
        <v>Z$16</v>
      </c>
      <c r="AA1664" s="199" t="str">
        <f t="shared" si="2853"/>
        <v>AA$16</v>
      </c>
      <c r="AB1664" s="199" t="str">
        <f t="shared" si="2853"/>
        <v>AB$16</v>
      </c>
      <c r="AC1664" s="199" t="str">
        <f t="shared" si="2853"/>
        <v>AC$16</v>
      </c>
      <c r="AD1664" s="199" t="str">
        <f t="shared" si="2853"/>
        <v>AD$16</v>
      </c>
      <c r="AE1664" s="199" t="str">
        <f t="shared" si="2853"/>
        <v>AE$16</v>
      </c>
      <c r="AF1664" s="199" t="str">
        <f t="shared" si="2853"/>
        <v>AF$16</v>
      </c>
      <c r="AG1664" s="199" t="str">
        <f t="shared" si="2853"/>
        <v>AG$16</v>
      </c>
      <c r="AH1664" s="199" t="str">
        <f t="shared" si="2853"/>
        <v>AH$16</v>
      </c>
      <c r="AI1664" s="199" t="str">
        <f t="shared" si="2853"/>
        <v>AI$16</v>
      </c>
      <c r="AJ1664" s="199" t="str">
        <f t="shared" si="2853"/>
        <v>AJ$16</v>
      </c>
      <c r="AK1664" s="199" t="str">
        <f t="shared" si="2853"/>
        <v>AK$16</v>
      </c>
      <c r="AL1664" s="199" t="str">
        <f t="shared" si="2853"/>
        <v>AL$16</v>
      </c>
      <c r="AM1664" s="199" t="str">
        <f t="shared" si="2853"/>
        <v>AM$16</v>
      </c>
      <c r="AN1664" s="199" t="str">
        <f t="shared" si="2853"/>
        <v>AN$16</v>
      </c>
      <c r="AO1664" s="199" t="str">
        <f t="shared" si="2853"/>
        <v>AO$16</v>
      </c>
      <c r="AP1664" s="199" t="str">
        <f t="shared" si="2853"/>
        <v>AP$16</v>
      </c>
      <c r="AQ1664" s="199" t="str">
        <f t="shared" si="2853"/>
        <v>AQ$16</v>
      </c>
      <c r="AR1664" s="199" t="str">
        <f t="shared" si="2853"/>
        <v>AR$16</v>
      </c>
      <c r="AS1664" s="199" t="str">
        <f t="shared" si="2853"/>
        <v>AS$16</v>
      </c>
      <c r="AT1664" s="199" t="str">
        <f t="shared" si="2853"/>
        <v>AT$16</v>
      </c>
      <c r="AU1664" s="199" t="str">
        <f t="shared" si="2853"/>
        <v>AU$16</v>
      </c>
      <c r="AV1664" s="199" t="str">
        <f t="shared" si="2853"/>
        <v>AV$16</v>
      </c>
      <c r="AW1664" s="199" t="str">
        <f t="shared" si="2853"/>
        <v>AW$16</v>
      </c>
      <c r="AX1664" s="199" t="str">
        <f t="shared" si="2853"/>
        <v>AX$16</v>
      </c>
      <c r="AY1664" s="199" t="str">
        <f t="shared" ref="AY1664:CD1664" si="2854">AY$20</f>
        <v>AY$16</v>
      </c>
      <c r="AZ1664" s="199" t="str">
        <f t="shared" si="2854"/>
        <v>AZ$16</v>
      </c>
      <c r="BA1664" s="199" t="str">
        <f t="shared" si="2854"/>
        <v>BA$16</v>
      </c>
      <c r="BB1664" s="199" t="str">
        <f t="shared" si="2854"/>
        <v>BB$16</v>
      </c>
      <c r="BC1664" s="199" t="str">
        <f t="shared" si="2854"/>
        <v>BC$16</v>
      </c>
      <c r="BD1664" s="199" t="str">
        <f t="shared" si="2854"/>
        <v>BD$16</v>
      </c>
      <c r="BE1664" s="199" t="str">
        <f t="shared" si="2854"/>
        <v>BE$16</v>
      </c>
      <c r="BF1664" s="199" t="str">
        <f t="shared" si="2854"/>
        <v>BF$16</v>
      </c>
      <c r="BG1664" s="199" t="str">
        <f t="shared" si="2854"/>
        <v>BG$16</v>
      </c>
      <c r="BH1664" s="199" t="str">
        <f t="shared" si="2854"/>
        <v>BH$16</v>
      </c>
      <c r="BI1664" s="199" t="str">
        <f t="shared" si="2854"/>
        <v>BI$16</v>
      </c>
      <c r="BJ1664" s="199" t="str">
        <f t="shared" si="2854"/>
        <v>BJ$16</v>
      </c>
      <c r="BK1664" s="199" t="str">
        <f t="shared" si="2854"/>
        <v>BK$16</v>
      </c>
      <c r="BL1664" s="199" t="str">
        <f t="shared" si="2854"/>
        <v>BL$16</v>
      </c>
      <c r="BM1664" s="199" t="str">
        <f t="shared" si="2854"/>
        <v>BM$16</v>
      </c>
      <c r="BN1664" s="199" t="str">
        <f t="shared" si="2854"/>
        <v>BN$16</v>
      </c>
      <c r="BO1664" s="199" t="str">
        <f t="shared" si="2854"/>
        <v>BO$16</v>
      </c>
      <c r="BP1664" s="199" t="str">
        <f t="shared" si="2854"/>
        <v>BP$16</v>
      </c>
      <c r="BQ1664" s="199" t="str">
        <f t="shared" si="2854"/>
        <v>BQ$16</v>
      </c>
      <c r="BR1664" s="199" t="str">
        <f t="shared" si="2854"/>
        <v>BR$16</v>
      </c>
      <c r="BS1664" s="199" t="str">
        <f t="shared" si="2854"/>
        <v>BS$16</v>
      </c>
      <c r="BT1664" s="199" t="str">
        <f t="shared" si="2854"/>
        <v>BT$16</v>
      </c>
      <c r="BU1664" s="199" t="str">
        <f t="shared" si="2854"/>
        <v>BU$16</v>
      </c>
      <c r="BV1664" s="199" t="str">
        <f t="shared" si="2854"/>
        <v>BV$16</v>
      </c>
      <c r="BW1664" s="199" t="str">
        <f t="shared" si="2854"/>
        <v>BW$16</v>
      </c>
      <c r="BX1664" s="199" t="str">
        <f t="shared" si="2854"/>
        <v>BX$16</v>
      </c>
      <c r="BY1664" s="199" t="str">
        <f t="shared" si="2854"/>
        <v>BY$16</v>
      </c>
      <c r="BZ1664" s="199" t="str">
        <f t="shared" si="2854"/>
        <v>BZ$16</v>
      </c>
      <c r="CA1664" s="199" t="str">
        <f t="shared" si="2854"/>
        <v>CA$16</v>
      </c>
      <c r="CB1664" s="199" t="str">
        <f t="shared" si="2854"/>
        <v>CB$16</v>
      </c>
      <c r="CC1664" s="199" t="str">
        <f t="shared" si="2854"/>
        <v>CC$16</v>
      </c>
      <c r="CD1664" s="199" t="str">
        <f t="shared" si="2854"/>
        <v>CD$16</v>
      </c>
      <c r="CE1664" s="199" t="str">
        <f t="shared" ref="CE1664:CL1664" si="2855">CE$20</f>
        <v>CE$16</v>
      </c>
      <c r="CF1664" s="199" t="str">
        <f t="shared" si="2855"/>
        <v>CF$16</v>
      </c>
      <c r="CG1664" s="199" t="str">
        <f t="shared" si="2855"/>
        <v>CG$16</v>
      </c>
      <c r="CH1664" s="199" t="str">
        <f t="shared" si="2855"/>
        <v>CH$16</v>
      </c>
      <c r="CI1664" s="199" t="str">
        <f t="shared" si="2855"/>
        <v>CI$16</v>
      </c>
      <c r="CJ1664" s="199" t="str">
        <f t="shared" si="2855"/>
        <v>CJ$16</v>
      </c>
      <c r="CK1664" s="199" t="str">
        <f t="shared" si="2855"/>
        <v>CK$16</v>
      </c>
      <c r="CL1664" s="199" t="str">
        <f t="shared" si="2855"/>
        <v>CL$16</v>
      </c>
      <c r="CN1664" s="176"/>
      <c r="CO1664" s="199" t="str">
        <f t="shared" ref="CO1664:DL1664" si="2856">CO$20</f>
        <v>CO$16</v>
      </c>
      <c r="CP1664" s="199" t="str">
        <f t="shared" si="2856"/>
        <v>CP$16</v>
      </c>
      <c r="CQ1664" s="199" t="str">
        <f t="shared" si="2856"/>
        <v>CQ$16</v>
      </c>
      <c r="CR1664" s="199" t="str">
        <f t="shared" si="2856"/>
        <v>CR$16</v>
      </c>
      <c r="CS1664" s="199" t="str">
        <f t="shared" si="2856"/>
        <v>CS$16</v>
      </c>
      <c r="CT1664" s="199" t="str">
        <f t="shared" si="2856"/>
        <v>CT$16</v>
      </c>
      <c r="CU1664" s="199" t="str">
        <f t="shared" si="2856"/>
        <v>CU$16</v>
      </c>
      <c r="CV1664" s="199" t="str">
        <f t="shared" si="2856"/>
        <v>CV$16</v>
      </c>
      <c r="CW1664" s="199" t="str">
        <f t="shared" si="2856"/>
        <v>CW$16</v>
      </c>
      <c r="CX1664" s="199" t="str">
        <f t="shared" si="2856"/>
        <v>CX$16</v>
      </c>
      <c r="CY1664" s="199" t="str">
        <f t="shared" si="2856"/>
        <v>CY$16</v>
      </c>
      <c r="CZ1664" s="199" t="str">
        <f t="shared" si="2856"/>
        <v>CZ$16</v>
      </c>
      <c r="DA1664" s="199" t="str">
        <f t="shared" si="2856"/>
        <v>DA$16</v>
      </c>
      <c r="DB1664" s="199" t="str">
        <f t="shared" si="2856"/>
        <v>DB$16</v>
      </c>
      <c r="DC1664" s="199" t="str">
        <f t="shared" si="2856"/>
        <v>DC$16</v>
      </c>
      <c r="DD1664" s="199" t="str">
        <f t="shared" si="2856"/>
        <v>DD$16</v>
      </c>
      <c r="DE1664" s="199" t="str">
        <f t="shared" si="2856"/>
        <v>DE$16</v>
      </c>
      <c r="DF1664" s="199" t="str">
        <f t="shared" si="2856"/>
        <v>DF$16</v>
      </c>
      <c r="DG1664" s="199" t="str">
        <f t="shared" si="2856"/>
        <v>DG$16</v>
      </c>
      <c r="DH1664" s="199" t="str">
        <f t="shared" si="2856"/>
        <v>DH$16</v>
      </c>
      <c r="DI1664" s="199" t="str">
        <f t="shared" si="2856"/>
        <v>DI$16</v>
      </c>
      <c r="DJ1664" s="199" t="str">
        <f t="shared" si="2856"/>
        <v>DJ$16</v>
      </c>
      <c r="DK1664" s="199" t="str">
        <f t="shared" si="2856"/>
        <v>DK$16</v>
      </c>
      <c r="DL1664" s="199" t="str">
        <f t="shared" si="2856"/>
        <v>DL$16</v>
      </c>
    </row>
    <row r="1665" spans="1:116" x14ac:dyDescent="0.4">
      <c r="A1665" s="174"/>
      <c r="E1665" s="8"/>
      <c r="G1665" s="175" t="s">
        <v>462</v>
      </c>
      <c r="H1665" s="200"/>
      <c r="I1665" s="201"/>
      <c r="J1665" s="201"/>
      <c r="K1665" s="202"/>
      <c r="L1665" s="202"/>
      <c r="M1665" s="202"/>
      <c r="N1665" s="202"/>
      <c r="O1665" s="202"/>
      <c r="P1665" s="202"/>
      <c r="R1665" s="202"/>
      <c r="S1665" s="199" t="str">
        <f t="shared" ref="S1665:AX1665" si="2857">S$21</f>
        <v>S$17</v>
      </c>
      <c r="T1665" s="199" t="str">
        <f t="shared" si="2857"/>
        <v>T$17</v>
      </c>
      <c r="U1665" s="199" t="str">
        <f t="shared" si="2857"/>
        <v>U$17</v>
      </c>
      <c r="V1665" s="199" t="str">
        <f t="shared" si="2857"/>
        <v>V$17</v>
      </c>
      <c r="W1665" s="199" t="str">
        <f t="shared" si="2857"/>
        <v>W$17</v>
      </c>
      <c r="X1665" s="199" t="str">
        <f t="shared" si="2857"/>
        <v>X$17</v>
      </c>
      <c r="Y1665" s="199" t="str">
        <f t="shared" si="2857"/>
        <v>Y$17</v>
      </c>
      <c r="Z1665" s="199" t="str">
        <f t="shared" si="2857"/>
        <v>Z$17</v>
      </c>
      <c r="AA1665" s="199" t="str">
        <f t="shared" si="2857"/>
        <v>AA$17</v>
      </c>
      <c r="AB1665" s="199" t="str">
        <f t="shared" si="2857"/>
        <v>AB$17</v>
      </c>
      <c r="AC1665" s="199" t="str">
        <f t="shared" si="2857"/>
        <v>AC$17</v>
      </c>
      <c r="AD1665" s="199" t="str">
        <f t="shared" si="2857"/>
        <v>AD$17</v>
      </c>
      <c r="AE1665" s="199" t="str">
        <f t="shared" si="2857"/>
        <v>AE$17</v>
      </c>
      <c r="AF1665" s="199" t="str">
        <f t="shared" si="2857"/>
        <v>AF$17</v>
      </c>
      <c r="AG1665" s="199" t="str">
        <f t="shared" si="2857"/>
        <v>AG$17</v>
      </c>
      <c r="AH1665" s="199" t="str">
        <f t="shared" si="2857"/>
        <v>AH$17</v>
      </c>
      <c r="AI1665" s="199" t="str">
        <f t="shared" si="2857"/>
        <v>AI$17</v>
      </c>
      <c r="AJ1665" s="199" t="str">
        <f t="shared" si="2857"/>
        <v>AJ$17</v>
      </c>
      <c r="AK1665" s="199" t="str">
        <f t="shared" si="2857"/>
        <v>AK$17</v>
      </c>
      <c r="AL1665" s="199" t="str">
        <f t="shared" si="2857"/>
        <v>AL$17</v>
      </c>
      <c r="AM1665" s="199" t="str">
        <f t="shared" si="2857"/>
        <v>AM$17</v>
      </c>
      <c r="AN1665" s="199" t="str">
        <f t="shared" si="2857"/>
        <v>AN$17</v>
      </c>
      <c r="AO1665" s="199" t="str">
        <f t="shared" si="2857"/>
        <v>AO$17</v>
      </c>
      <c r="AP1665" s="199" t="str">
        <f t="shared" si="2857"/>
        <v>AP$17</v>
      </c>
      <c r="AQ1665" s="199" t="str">
        <f t="shared" si="2857"/>
        <v>AQ$17</v>
      </c>
      <c r="AR1665" s="199" t="str">
        <f t="shared" si="2857"/>
        <v>AR$17</v>
      </c>
      <c r="AS1665" s="199" t="str">
        <f t="shared" si="2857"/>
        <v>AS$17</v>
      </c>
      <c r="AT1665" s="199" t="str">
        <f t="shared" si="2857"/>
        <v>AT$17</v>
      </c>
      <c r="AU1665" s="199" t="str">
        <f t="shared" si="2857"/>
        <v>AU$17</v>
      </c>
      <c r="AV1665" s="199" t="str">
        <f t="shared" si="2857"/>
        <v>AV$17</v>
      </c>
      <c r="AW1665" s="199" t="str">
        <f t="shared" si="2857"/>
        <v>AW$17</v>
      </c>
      <c r="AX1665" s="199" t="str">
        <f t="shared" si="2857"/>
        <v>AX$17</v>
      </c>
      <c r="AY1665" s="199" t="str">
        <f t="shared" ref="AY1665:CD1665" si="2858">AY$21</f>
        <v>AY$17</v>
      </c>
      <c r="AZ1665" s="199" t="str">
        <f t="shared" si="2858"/>
        <v>AZ$17</v>
      </c>
      <c r="BA1665" s="199" t="str">
        <f t="shared" si="2858"/>
        <v>BA$17</v>
      </c>
      <c r="BB1665" s="199" t="str">
        <f t="shared" si="2858"/>
        <v>BB$17</v>
      </c>
      <c r="BC1665" s="199" t="str">
        <f t="shared" si="2858"/>
        <v>BC$17</v>
      </c>
      <c r="BD1665" s="199" t="str">
        <f t="shared" si="2858"/>
        <v>BD$17</v>
      </c>
      <c r="BE1665" s="199" t="str">
        <f t="shared" si="2858"/>
        <v>BE$17</v>
      </c>
      <c r="BF1665" s="199" t="str">
        <f t="shared" si="2858"/>
        <v>BF$17</v>
      </c>
      <c r="BG1665" s="199" t="str">
        <f t="shared" si="2858"/>
        <v>BG$17</v>
      </c>
      <c r="BH1665" s="199" t="str">
        <f t="shared" si="2858"/>
        <v>BH$17</v>
      </c>
      <c r="BI1665" s="199" t="str">
        <f t="shared" si="2858"/>
        <v>BI$17</v>
      </c>
      <c r="BJ1665" s="199" t="str">
        <f t="shared" si="2858"/>
        <v>BJ$17</v>
      </c>
      <c r="BK1665" s="199" t="str">
        <f t="shared" si="2858"/>
        <v>BK$17</v>
      </c>
      <c r="BL1665" s="199" t="str">
        <f t="shared" si="2858"/>
        <v>BL$17</v>
      </c>
      <c r="BM1665" s="199" t="str">
        <f t="shared" si="2858"/>
        <v>BM$17</v>
      </c>
      <c r="BN1665" s="199" t="str">
        <f t="shared" si="2858"/>
        <v>BN$17</v>
      </c>
      <c r="BO1665" s="199" t="str">
        <f t="shared" si="2858"/>
        <v>BO$17</v>
      </c>
      <c r="BP1665" s="199" t="str">
        <f t="shared" si="2858"/>
        <v>BP$17</v>
      </c>
      <c r="BQ1665" s="199" t="str">
        <f t="shared" si="2858"/>
        <v>BQ$17</v>
      </c>
      <c r="BR1665" s="199" t="str">
        <f t="shared" si="2858"/>
        <v>BR$17</v>
      </c>
      <c r="BS1665" s="199" t="str">
        <f t="shared" si="2858"/>
        <v>BS$17</v>
      </c>
      <c r="BT1665" s="199" t="str">
        <f t="shared" si="2858"/>
        <v>BT$17</v>
      </c>
      <c r="BU1665" s="199" t="str">
        <f t="shared" si="2858"/>
        <v>BU$17</v>
      </c>
      <c r="BV1665" s="199" t="str">
        <f t="shared" si="2858"/>
        <v>BV$17</v>
      </c>
      <c r="BW1665" s="199" t="str">
        <f t="shared" si="2858"/>
        <v>BW$17</v>
      </c>
      <c r="BX1665" s="199" t="str">
        <f t="shared" si="2858"/>
        <v>BX$17</v>
      </c>
      <c r="BY1665" s="199" t="str">
        <f t="shared" si="2858"/>
        <v>BY$17</v>
      </c>
      <c r="BZ1665" s="199" t="str">
        <f t="shared" si="2858"/>
        <v>BZ$17</v>
      </c>
      <c r="CA1665" s="199" t="str">
        <f t="shared" si="2858"/>
        <v>CA$17</v>
      </c>
      <c r="CB1665" s="199" t="str">
        <f t="shared" si="2858"/>
        <v>CB$17</v>
      </c>
      <c r="CC1665" s="199" t="str">
        <f t="shared" si="2858"/>
        <v>CC$17</v>
      </c>
      <c r="CD1665" s="199" t="str">
        <f t="shared" si="2858"/>
        <v>CD$17</v>
      </c>
      <c r="CE1665" s="199" t="str">
        <f t="shared" ref="CE1665:CL1665" si="2859">CE$21</f>
        <v>CE$17</v>
      </c>
      <c r="CF1665" s="199" t="str">
        <f t="shared" si="2859"/>
        <v>CF$17</v>
      </c>
      <c r="CG1665" s="199" t="str">
        <f t="shared" si="2859"/>
        <v>CG$17</v>
      </c>
      <c r="CH1665" s="199" t="str">
        <f t="shared" si="2859"/>
        <v>CH$17</v>
      </c>
      <c r="CI1665" s="199" t="str">
        <f t="shared" si="2859"/>
        <v>CI$17</v>
      </c>
      <c r="CJ1665" s="199" t="str">
        <f t="shared" si="2859"/>
        <v>CJ$17</v>
      </c>
      <c r="CK1665" s="199" t="str">
        <f t="shared" si="2859"/>
        <v>CK$17</v>
      </c>
      <c r="CL1665" s="199" t="str">
        <f t="shared" si="2859"/>
        <v>CL$17</v>
      </c>
      <c r="CN1665" s="201"/>
      <c r="CO1665" s="199" t="str">
        <f t="shared" ref="CO1665:DL1665" si="2860">CO$21</f>
        <v>CO$17</v>
      </c>
      <c r="CP1665" s="199" t="str">
        <f t="shared" si="2860"/>
        <v>CP$17</v>
      </c>
      <c r="CQ1665" s="199" t="str">
        <f t="shared" si="2860"/>
        <v>CQ$17</v>
      </c>
      <c r="CR1665" s="199" t="str">
        <f t="shared" si="2860"/>
        <v>CR$17</v>
      </c>
      <c r="CS1665" s="199" t="str">
        <f t="shared" si="2860"/>
        <v>CS$17</v>
      </c>
      <c r="CT1665" s="199" t="str">
        <f t="shared" si="2860"/>
        <v>CT$17</v>
      </c>
      <c r="CU1665" s="199" t="str">
        <f t="shared" si="2860"/>
        <v>CU$17</v>
      </c>
      <c r="CV1665" s="199" t="str">
        <f t="shared" si="2860"/>
        <v>CV$17</v>
      </c>
      <c r="CW1665" s="199" t="str">
        <f t="shared" si="2860"/>
        <v>CW$17</v>
      </c>
      <c r="CX1665" s="199" t="str">
        <f t="shared" si="2860"/>
        <v>CX$17</v>
      </c>
      <c r="CY1665" s="199" t="str">
        <f t="shared" si="2860"/>
        <v>CY$17</v>
      </c>
      <c r="CZ1665" s="199" t="str">
        <f t="shared" si="2860"/>
        <v>CZ$17</v>
      </c>
      <c r="DA1665" s="199" t="str">
        <f t="shared" si="2860"/>
        <v>DA$17</v>
      </c>
      <c r="DB1665" s="199" t="str">
        <f t="shared" si="2860"/>
        <v>DB$17</v>
      </c>
      <c r="DC1665" s="199" t="str">
        <f t="shared" si="2860"/>
        <v>DC$17</v>
      </c>
      <c r="DD1665" s="199" t="str">
        <f t="shared" si="2860"/>
        <v>DD$17</v>
      </c>
      <c r="DE1665" s="199" t="str">
        <f t="shared" si="2860"/>
        <v>DE$17</v>
      </c>
      <c r="DF1665" s="199" t="str">
        <f t="shared" si="2860"/>
        <v>DF$17</v>
      </c>
      <c r="DG1665" s="199" t="str">
        <f t="shared" si="2860"/>
        <v>DG$17</v>
      </c>
      <c r="DH1665" s="199" t="str">
        <f t="shared" si="2860"/>
        <v>DH$17</v>
      </c>
      <c r="DI1665" s="199" t="str">
        <f t="shared" si="2860"/>
        <v>DI$17</v>
      </c>
      <c r="DJ1665" s="199" t="str">
        <f t="shared" si="2860"/>
        <v>DJ$17</v>
      </c>
      <c r="DK1665" s="199" t="str">
        <f t="shared" si="2860"/>
        <v>DK$17</v>
      </c>
      <c r="DL1665" s="199" t="str">
        <f t="shared" si="2860"/>
        <v>DL$17</v>
      </c>
    </row>
    <row r="1666" spans="1:116" x14ac:dyDescent="0.4">
      <c r="A1666" s="174"/>
      <c r="E1666" s="8"/>
      <c r="G1666" s="175" t="s">
        <v>491</v>
      </c>
      <c r="H1666" s="200"/>
      <c r="I1666" s="201"/>
      <c r="J1666" s="201"/>
      <c r="K1666" s="202"/>
      <c r="L1666" s="202"/>
      <c r="M1666" s="202"/>
      <c r="N1666" s="202"/>
      <c r="O1666" s="202"/>
      <c r="P1666" s="202"/>
      <c r="R1666" s="202"/>
      <c r="S1666" s="190"/>
      <c r="T1666" s="190"/>
      <c r="U1666" s="190"/>
      <c r="V1666" s="190"/>
      <c r="W1666" s="190"/>
      <c r="X1666" s="190"/>
      <c r="Y1666" s="190"/>
      <c r="Z1666" s="190"/>
      <c r="AA1666" s="190"/>
      <c r="AB1666" s="190"/>
      <c r="AC1666" s="190"/>
      <c r="AD1666" s="190"/>
      <c r="AE1666" s="190"/>
      <c r="AF1666" s="190"/>
      <c r="AG1666" s="190"/>
      <c r="AH1666" s="190"/>
      <c r="AI1666" s="190"/>
      <c r="AJ1666" s="190"/>
      <c r="AK1666" s="190"/>
      <c r="AL1666" s="190"/>
      <c r="AM1666" s="190"/>
      <c r="AN1666" s="190"/>
      <c r="AO1666" s="190"/>
      <c r="AP1666" s="190"/>
      <c r="AQ1666" s="190"/>
      <c r="AR1666" s="190"/>
      <c r="AS1666" s="190"/>
      <c r="AT1666" s="190"/>
      <c r="AU1666" s="190"/>
      <c r="AV1666" s="190"/>
      <c r="AW1666" s="190"/>
      <c r="AX1666" s="190"/>
      <c r="AY1666" s="190"/>
      <c r="AZ1666" s="190"/>
      <c r="BA1666" s="190"/>
      <c r="BB1666" s="190"/>
      <c r="BC1666" s="190"/>
      <c r="BD1666" s="190"/>
      <c r="BE1666" s="190"/>
      <c r="BF1666" s="190"/>
      <c r="BG1666" s="190"/>
      <c r="BH1666" s="190"/>
      <c r="BI1666" s="190"/>
      <c r="BJ1666" s="190"/>
      <c r="BK1666" s="190"/>
      <c r="BL1666" s="190"/>
      <c r="BM1666" s="190"/>
      <c r="BN1666" s="190"/>
      <c r="BO1666" s="190"/>
      <c r="BP1666" s="190"/>
      <c r="BQ1666" s="190"/>
      <c r="BR1666" s="190"/>
      <c r="BS1666" s="190"/>
      <c r="BT1666" s="190"/>
      <c r="BU1666" s="190"/>
      <c r="BV1666" s="190"/>
      <c r="BW1666" s="190"/>
      <c r="BX1666" s="190"/>
      <c r="BY1666" s="190"/>
      <c r="BZ1666" s="190"/>
      <c r="CA1666" s="190"/>
      <c r="CB1666" s="190"/>
      <c r="CC1666" s="190"/>
      <c r="CD1666" s="190"/>
      <c r="CE1666" s="190"/>
      <c r="CF1666" s="190"/>
      <c r="CG1666" s="190"/>
      <c r="CH1666" s="190"/>
      <c r="CI1666" s="190"/>
      <c r="CJ1666" s="190"/>
      <c r="CK1666" s="190"/>
      <c r="CL1666" s="190"/>
      <c r="CN1666" s="201"/>
      <c r="CO1666" s="190"/>
      <c r="CP1666" s="190"/>
      <c r="CQ1666" s="190"/>
      <c r="CR1666" s="190"/>
      <c r="CS1666" s="190"/>
      <c r="CT1666" s="190"/>
      <c r="CU1666" s="190"/>
      <c r="CV1666" s="190"/>
      <c r="CW1666" s="190"/>
      <c r="CX1666" s="190"/>
      <c r="CY1666" s="190"/>
      <c r="CZ1666" s="190"/>
      <c r="DA1666" s="190"/>
      <c r="DB1666" s="190"/>
      <c r="DC1666" s="190"/>
      <c r="DD1666" s="190"/>
      <c r="DE1666" s="190"/>
      <c r="DF1666" s="190"/>
      <c r="DG1666" s="190"/>
      <c r="DH1666" s="190"/>
      <c r="DI1666" s="190"/>
      <c r="DJ1666" s="190"/>
      <c r="DK1666" s="190"/>
      <c r="DL1666" s="190"/>
    </row>
    <row r="1667" spans="1:116" x14ac:dyDescent="0.4">
      <c r="A1667" s="174"/>
      <c r="E1667" s="8"/>
      <c r="G1667" s="175" t="s">
        <v>505</v>
      </c>
      <c r="H1667" s="200"/>
      <c r="I1667" s="201"/>
      <c r="J1667" s="201"/>
      <c r="K1667" s="202"/>
      <c r="L1667" s="202"/>
      <c r="M1667" s="202"/>
      <c r="N1667" s="202"/>
      <c r="O1667" s="202"/>
      <c r="P1667" s="202"/>
      <c r="R1667" s="202"/>
      <c r="S1667" s="190"/>
      <c r="T1667" s="190"/>
      <c r="U1667" s="190"/>
      <c r="V1667" s="190"/>
      <c r="W1667" s="190"/>
      <c r="X1667" s="190"/>
      <c r="Y1667" s="190"/>
      <c r="Z1667" s="190"/>
      <c r="AA1667" s="190"/>
      <c r="AB1667" s="190"/>
      <c r="AC1667" s="190"/>
      <c r="AD1667" s="190"/>
      <c r="AE1667" s="190"/>
      <c r="AF1667" s="190"/>
      <c r="AG1667" s="190"/>
      <c r="AH1667" s="190"/>
      <c r="AI1667" s="190"/>
      <c r="AJ1667" s="190"/>
      <c r="AK1667" s="190"/>
      <c r="AL1667" s="190"/>
      <c r="AM1667" s="190"/>
      <c r="AN1667" s="190"/>
      <c r="AO1667" s="190"/>
      <c r="AP1667" s="190"/>
      <c r="AQ1667" s="190"/>
      <c r="AR1667" s="190"/>
      <c r="AS1667" s="190"/>
      <c r="AT1667" s="190"/>
      <c r="AU1667" s="190"/>
      <c r="AV1667" s="190"/>
      <c r="AW1667" s="190"/>
      <c r="AX1667" s="190"/>
      <c r="AY1667" s="190"/>
      <c r="AZ1667" s="190"/>
      <c r="BA1667" s="190"/>
      <c r="BB1667" s="190"/>
      <c r="BC1667" s="190"/>
      <c r="BD1667" s="190"/>
      <c r="BE1667" s="190"/>
      <c r="BF1667" s="190"/>
      <c r="BG1667" s="190"/>
      <c r="BH1667" s="190"/>
      <c r="BI1667" s="190"/>
      <c r="BJ1667" s="190"/>
      <c r="BK1667" s="190"/>
      <c r="BL1667" s="190"/>
      <c r="BM1667" s="190"/>
      <c r="BN1667" s="190"/>
      <c r="BO1667" s="190"/>
      <c r="BP1667" s="190"/>
      <c r="BQ1667" s="190"/>
      <c r="BR1667" s="190"/>
      <c r="BS1667" s="190"/>
      <c r="BT1667" s="190"/>
      <c r="BU1667" s="190"/>
      <c r="BV1667" s="190"/>
      <c r="BW1667" s="190"/>
      <c r="BX1667" s="190"/>
      <c r="BY1667" s="190"/>
      <c r="BZ1667" s="190"/>
      <c r="CA1667" s="190"/>
      <c r="CB1667" s="190"/>
      <c r="CC1667" s="190"/>
      <c r="CD1667" s="190"/>
      <c r="CE1667" s="190"/>
      <c r="CF1667" s="190"/>
      <c r="CG1667" s="190"/>
      <c r="CH1667" s="190"/>
      <c r="CI1667" s="190"/>
      <c r="CJ1667" s="190"/>
      <c r="CK1667" s="190"/>
      <c r="CL1667" s="190"/>
      <c r="CN1667" s="201"/>
      <c r="CO1667" s="190"/>
      <c r="CP1667" s="190"/>
      <c r="CQ1667" s="190"/>
      <c r="CR1667" s="190"/>
      <c r="CS1667" s="190"/>
      <c r="CT1667" s="190"/>
      <c r="CU1667" s="190"/>
      <c r="CV1667" s="190"/>
      <c r="CW1667" s="190"/>
      <c r="CX1667" s="190"/>
      <c r="CY1667" s="190"/>
      <c r="CZ1667" s="190"/>
      <c r="DA1667" s="190"/>
      <c r="DB1667" s="190"/>
      <c r="DC1667" s="190"/>
      <c r="DD1667" s="190"/>
      <c r="DE1667" s="190"/>
      <c r="DF1667" s="190"/>
      <c r="DG1667" s="190"/>
      <c r="DH1667" s="190"/>
      <c r="DI1667" s="190"/>
      <c r="DJ1667" s="190"/>
      <c r="DK1667" s="190"/>
      <c r="DL1667" s="190"/>
    </row>
    <row r="1668" spans="1:116" x14ac:dyDescent="0.4">
      <c r="A1668" s="174"/>
      <c r="E1668" s="8"/>
      <c r="G1668" s="175" t="s">
        <v>463</v>
      </c>
      <c r="H1668" s="200"/>
      <c r="I1668" s="201"/>
      <c r="J1668" s="201"/>
      <c r="K1668" s="202"/>
      <c r="L1668" s="202"/>
      <c r="M1668" s="202"/>
      <c r="N1668" s="202"/>
      <c r="O1668" s="202"/>
      <c r="P1668" s="202"/>
      <c r="R1668" s="202"/>
      <c r="S1668" s="190" t="str">
        <f t="shared" ref="S1668:AX1668" si="2861">S$22</f>
        <v>S$18</v>
      </c>
      <c r="T1668" s="190" t="str">
        <f t="shared" si="2861"/>
        <v>T$18</v>
      </c>
      <c r="U1668" s="190" t="str">
        <f t="shared" si="2861"/>
        <v>U$18</v>
      </c>
      <c r="V1668" s="190" t="str">
        <f t="shared" si="2861"/>
        <v>V$18</v>
      </c>
      <c r="W1668" s="190" t="str">
        <f t="shared" si="2861"/>
        <v>W$18</v>
      </c>
      <c r="X1668" s="190" t="str">
        <f t="shared" si="2861"/>
        <v>X$18</v>
      </c>
      <c r="Y1668" s="190" t="str">
        <f t="shared" si="2861"/>
        <v>Y$18</v>
      </c>
      <c r="Z1668" s="190" t="str">
        <f t="shared" si="2861"/>
        <v>Z$18</v>
      </c>
      <c r="AA1668" s="190" t="str">
        <f t="shared" si="2861"/>
        <v>AA$18</v>
      </c>
      <c r="AB1668" s="190" t="str">
        <f t="shared" si="2861"/>
        <v>AB$18</v>
      </c>
      <c r="AC1668" s="190" t="str">
        <f t="shared" si="2861"/>
        <v>AC$18</v>
      </c>
      <c r="AD1668" s="190" t="str">
        <f t="shared" si="2861"/>
        <v>AD$18</v>
      </c>
      <c r="AE1668" s="190" t="str">
        <f t="shared" si="2861"/>
        <v>AE$18</v>
      </c>
      <c r="AF1668" s="190" t="str">
        <f t="shared" si="2861"/>
        <v>AF$18</v>
      </c>
      <c r="AG1668" s="190" t="str">
        <f t="shared" si="2861"/>
        <v>AG$18</v>
      </c>
      <c r="AH1668" s="190" t="str">
        <f t="shared" si="2861"/>
        <v>AH$18</v>
      </c>
      <c r="AI1668" s="190" t="str">
        <f t="shared" si="2861"/>
        <v>AI$18</v>
      </c>
      <c r="AJ1668" s="190" t="str">
        <f t="shared" si="2861"/>
        <v>AJ$18</v>
      </c>
      <c r="AK1668" s="190" t="str">
        <f t="shared" si="2861"/>
        <v>AK$18</v>
      </c>
      <c r="AL1668" s="190" t="str">
        <f t="shared" si="2861"/>
        <v>AL$18</v>
      </c>
      <c r="AM1668" s="190" t="str">
        <f t="shared" si="2861"/>
        <v>AM$18</v>
      </c>
      <c r="AN1668" s="190" t="str">
        <f t="shared" si="2861"/>
        <v>AN$18</v>
      </c>
      <c r="AO1668" s="190" t="str">
        <f t="shared" si="2861"/>
        <v>AO$18</v>
      </c>
      <c r="AP1668" s="190" t="str">
        <f t="shared" si="2861"/>
        <v>AP$18</v>
      </c>
      <c r="AQ1668" s="190" t="str">
        <f t="shared" si="2861"/>
        <v>AQ$18</v>
      </c>
      <c r="AR1668" s="190" t="str">
        <f t="shared" si="2861"/>
        <v>AR$18</v>
      </c>
      <c r="AS1668" s="190" t="str">
        <f t="shared" si="2861"/>
        <v>AS$18</v>
      </c>
      <c r="AT1668" s="190" t="str">
        <f t="shared" si="2861"/>
        <v>AT$18</v>
      </c>
      <c r="AU1668" s="190" t="str">
        <f t="shared" si="2861"/>
        <v>AU$18</v>
      </c>
      <c r="AV1668" s="190" t="str">
        <f t="shared" si="2861"/>
        <v>AV$18</v>
      </c>
      <c r="AW1668" s="190" t="str">
        <f t="shared" si="2861"/>
        <v>AW$18</v>
      </c>
      <c r="AX1668" s="190" t="str">
        <f t="shared" si="2861"/>
        <v>AX$18</v>
      </c>
      <c r="AY1668" s="190" t="str">
        <f t="shared" ref="AY1668:CD1668" si="2862">AY$22</f>
        <v>AY$18</v>
      </c>
      <c r="AZ1668" s="190" t="str">
        <f t="shared" si="2862"/>
        <v>AZ$18</v>
      </c>
      <c r="BA1668" s="190" t="str">
        <f t="shared" si="2862"/>
        <v>BA$18</v>
      </c>
      <c r="BB1668" s="190" t="str">
        <f t="shared" si="2862"/>
        <v>BB$18</v>
      </c>
      <c r="BC1668" s="190" t="str">
        <f t="shared" si="2862"/>
        <v>BC$18</v>
      </c>
      <c r="BD1668" s="190" t="str">
        <f t="shared" si="2862"/>
        <v>BD$18</v>
      </c>
      <c r="BE1668" s="190" t="str">
        <f t="shared" si="2862"/>
        <v>BE$18</v>
      </c>
      <c r="BF1668" s="190" t="str">
        <f t="shared" si="2862"/>
        <v>BF$18</v>
      </c>
      <c r="BG1668" s="190" t="str">
        <f t="shared" si="2862"/>
        <v>BG$18</v>
      </c>
      <c r="BH1668" s="190" t="str">
        <f t="shared" si="2862"/>
        <v>BH$18</v>
      </c>
      <c r="BI1668" s="190" t="str">
        <f t="shared" si="2862"/>
        <v>BI$18</v>
      </c>
      <c r="BJ1668" s="190" t="str">
        <f t="shared" si="2862"/>
        <v>BJ$18</v>
      </c>
      <c r="BK1668" s="190" t="str">
        <f t="shared" si="2862"/>
        <v>BK$18</v>
      </c>
      <c r="BL1668" s="190" t="str">
        <f t="shared" si="2862"/>
        <v>BL$18</v>
      </c>
      <c r="BM1668" s="190" t="str">
        <f t="shared" si="2862"/>
        <v>BM$18</v>
      </c>
      <c r="BN1668" s="190" t="str">
        <f t="shared" si="2862"/>
        <v>BN$18</v>
      </c>
      <c r="BO1668" s="190" t="str">
        <f t="shared" si="2862"/>
        <v>BO$18</v>
      </c>
      <c r="BP1668" s="190" t="str">
        <f t="shared" si="2862"/>
        <v>BP$18</v>
      </c>
      <c r="BQ1668" s="190" t="str">
        <f t="shared" si="2862"/>
        <v>BQ$18</v>
      </c>
      <c r="BR1668" s="190" t="str">
        <f t="shared" si="2862"/>
        <v>BR$18</v>
      </c>
      <c r="BS1668" s="190" t="str">
        <f t="shared" si="2862"/>
        <v>BS$18</v>
      </c>
      <c r="BT1668" s="190" t="str">
        <f t="shared" si="2862"/>
        <v>BT$18</v>
      </c>
      <c r="BU1668" s="190" t="str">
        <f t="shared" si="2862"/>
        <v>BU$18</v>
      </c>
      <c r="BV1668" s="190" t="str">
        <f t="shared" si="2862"/>
        <v>BV$18</v>
      </c>
      <c r="BW1668" s="190" t="str">
        <f t="shared" si="2862"/>
        <v>BW$18</v>
      </c>
      <c r="BX1668" s="190" t="str">
        <f t="shared" si="2862"/>
        <v>BX$18</v>
      </c>
      <c r="BY1668" s="190" t="str">
        <f t="shared" si="2862"/>
        <v>BY$18</v>
      </c>
      <c r="BZ1668" s="190" t="str">
        <f t="shared" si="2862"/>
        <v>BZ$18</v>
      </c>
      <c r="CA1668" s="190" t="str">
        <f t="shared" si="2862"/>
        <v>CA$18</v>
      </c>
      <c r="CB1668" s="190" t="str">
        <f t="shared" si="2862"/>
        <v>CB$18</v>
      </c>
      <c r="CC1668" s="190" t="str">
        <f t="shared" si="2862"/>
        <v>CC$18</v>
      </c>
      <c r="CD1668" s="190" t="str">
        <f t="shared" si="2862"/>
        <v>CD$18</v>
      </c>
      <c r="CE1668" s="190" t="str">
        <f t="shared" ref="CE1668:CL1668" si="2863">CE$22</f>
        <v>CE$18</v>
      </c>
      <c r="CF1668" s="190" t="str">
        <f t="shared" si="2863"/>
        <v>CF$18</v>
      </c>
      <c r="CG1668" s="190" t="str">
        <f t="shared" si="2863"/>
        <v>CG$18</v>
      </c>
      <c r="CH1668" s="190" t="str">
        <f t="shared" si="2863"/>
        <v>CH$18</v>
      </c>
      <c r="CI1668" s="190" t="str">
        <f t="shared" si="2863"/>
        <v>CI$18</v>
      </c>
      <c r="CJ1668" s="190" t="str">
        <f t="shared" si="2863"/>
        <v>CJ$18</v>
      </c>
      <c r="CK1668" s="190" t="str">
        <f t="shared" si="2863"/>
        <v>CK$18</v>
      </c>
      <c r="CL1668" s="190" t="str">
        <f t="shared" si="2863"/>
        <v>CL$18</v>
      </c>
      <c r="CN1668" s="201"/>
      <c r="CO1668" s="190" t="str">
        <f t="shared" ref="CO1668:DL1668" si="2864">CO$22</f>
        <v>CO$18</v>
      </c>
      <c r="CP1668" s="190" t="str">
        <f t="shared" si="2864"/>
        <v>CP$18</v>
      </c>
      <c r="CQ1668" s="190" t="str">
        <f t="shared" si="2864"/>
        <v>CQ$18</v>
      </c>
      <c r="CR1668" s="190" t="str">
        <f t="shared" si="2864"/>
        <v>CR$18</v>
      </c>
      <c r="CS1668" s="190" t="str">
        <f t="shared" si="2864"/>
        <v>CS$18</v>
      </c>
      <c r="CT1668" s="190" t="str">
        <f t="shared" si="2864"/>
        <v>CT$18</v>
      </c>
      <c r="CU1668" s="190" t="str">
        <f t="shared" si="2864"/>
        <v>CU$18</v>
      </c>
      <c r="CV1668" s="190" t="str">
        <f t="shared" si="2864"/>
        <v>CV$18</v>
      </c>
      <c r="CW1668" s="190" t="str">
        <f t="shared" si="2864"/>
        <v>CW$18</v>
      </c>
      <c r="CX1668" s="190" t="str">
        <f t="shared" si="2864"/>
        <v>CX$18</v>
      </c>
      <c r="CY1668" s="190" t="str">
        <f t="shared" si="2864"/>
        <v>CY$18</v>
      </c>
      <c r="CZ1668" s="190" t="str">
        <f t="shared" si="2864"/>
        <v>CZ$18</v>
      </c>
      <c r="DA1668" s="190" t="str">
        <f t="shared" si="2864"/>
        <v>DA$18</v>
      </c>
      <c r="DB1668" s="190" t="str">
        <f t="shared" si="2864"/>
        <v>DB$18</v>
      </c>
      <c r="DC1668" s="190" t="str">
        <f t="shared" si="2864"/>
        <v>DC$18</v>
      </c>
      <c r="DD1668" s="190" t="str">
        <f t="shared" si="2864"/>
        <v>DD$18</v>
      </c>
      <c r="DE1668" s="190" t="str">
        <f t="shared" si="2864"/>
        <v>DE$18</v>
      </c>
      <c r="DF1668" s="190" t="str">
        <f t="shared" si="2864"/>
        <v>DF$18</v>
      </c>
      <c r="DG1668" s="190" t="str">
        <f t="shared" si="2864"/>
        <v>DG$18</v>
      </c>
      <c r="DH1668" s="190" t="str">
        <f t="shared" si="2864"/>
        <v>DH$18</v>
      </c>
      <c r="DI1668" s="190" t="str">
        <f t="shared" si="2864"/>
        <v>DI$18</v>
      </c>
      <c r="DJ1668" s="190" t="str">
        <f t="shared" si="2864"/>
        <v>DJ$18</v>
      </c>
      <c r="DK1668" s="190" t="str">
        <f t="shared" si="2864"/>
        <v>DK$18</v>
      </c>
      <c r="DL1668" s="190" t="str">
        <f t="shared" si="2864"/>
        <v>DL$18</v>
      </c>
    </row>
    <row r="1669" spans="1:116" x14ac:dyDescent="0.4">
      <c r="A1669" s="174"/>
      <c r="E1669" s="8"/>
      <c r="G1669" s="175" t="s">
        <v>464</v>
      </c>
      <c r="H1669" s="200"/>
      <c r="I1669" s="201"/>
      <c r="J1669" s="201"/>
      <c r="K1669" s="202"/>
      <c r="L1669" s="202"/>
      <c r="M1669" s="202"/>
      <c r="N1669" s="202"/>
      <c r="O1669" s="202"/>
      <c r="P1669" s="202"/>
      <c r="R1669" s="202"/>
      <c r="S1669" s="190" t="str">
        <f t="shared" ref="S1669:AX1669" si="2865">S$23</f>
        <v>S$19</v>
      </c>
      <c r="T1669" s="190" t="str">
        <f t="shared" si="2865"/>
        <v>T$19</v>
      </c>
      <c r="U1669" s="190" t="str">
        <f t="shared" si="2865"/>
        <v>U$19</v>
      </c>
      <c r="V1669" s="190" t="str">
        <f t="shared" si="2865"/>
        <v>V$19</v>
      </c>
      <c r="W1669" s="190" t="str">
        <f t="shared" si="2865"/>
        <v>W$19</v>
      </c>
      <c r="X1669" s="190" t="str">
        <f t="shared" si="2865"/>
        <v>X$19</v>
      </c>
      <c r="Y1669" s="190" t="str">
        <f t="shared" si="2865"/>
        <v>Y$19</v>
      </c>
      <c r="Z1669" s="190" t="str">
        <f t="shared" si="2865"/>
        <v>Z$19</v>
      </c>
      <c r="AA1669" s="190" t="str">
        <f t="shared" si="2865"/>
        <v>AA$19</v>
      </c>
      <c r="AB1669" s="190" t="str">
        <f t="shared" si="2865"/>
        <v>AB$19</v>
      </c>
      <c r="AC1669" s="190" t="str">
        <f t="shared" si="2865"/>
        <v>AC$19</v>
      </c>
      <c r="AD1669" s="190" t="str">
        <f t="shared" si="2865"/>
        <v>AD$19</v>
      </c>
      <c r="AE1669" s="190" t="str">
        <f t="shared" si="2865"/>
        <v>AE$19</v>
      </c>
      <c r="AF1669" s="190" t="str">
        <f t="shared" si="2865"/>
        <v>AF$19</v>
      </c>
      <c r="AG1669" s="190" t="str">
        <f t="shared" si="2865"/>
        <v>AG$19</v>
      </c>
      <c r="AH1669" s="190" t="str">
        <f t="shared" si="2865"/>
        <v>AH$19</v>
      </c>
      <c r="AI1669" s="190" t="str">
        <f t="shared" si="2865"/>
        <v>AI$19</v>
      </c>
      <c r="AJ1669" s="190" t="str">
        <f t="shared" si="2865"/>
        <v>AJ$19</v>
      </c>
      <c r="AK1669" s="190" t="str">
        <f t="shared" si="2865"/>
        <v>AK$19</v>
      </c>
      <c r="AL1669" s="190" t="str">
        <f t="shared" si="2865"/>
        <v>AL$19</v>
      </c>
      <c r="AM1669" s="190" t="str">
        <f t="shared" si="2865"/>
        <v>AM$19</v>
      </c>
      <c r="AN1669" s="190" t="str">
        <f t="shared" si="2865"/>
        <v>AN$19</v>
      </c>
      <c r="AO1669" s="190" t="str">
        <f t="shared" si="2865"/>
        <v>AO$19</v>
      </c>
      <c r="AP1669" s="190" t="str">
        <f t="shared" si="2865"/>
        <v>AP$19</v>
      </c>
      <c r="AQ1669" s="190" t="str">
        <f t="shared" si="2865"/>
        <v>AQ$19</v>
      </c>
      <c r="AR1669" s="190" t="str">
        <f t="shared" si="2865"/>
        <v>AR$19</v>
      </c>
      <c r="AS1669" s="190" t="str">
        <f t="shared" si="2865"/>
        <v>AS$19</v>
      </c>
      <c r="AT1669" s="190" t="str">
        <f t="shared" si="2865"/>
        <v>AT$19</v>
      </c>
      <c r="AU1669" s="190" t="str">
        <f t="shared" si="2865"/>
        <v>AU$19</v>
      </c>
      <c r="AV1669" s="190" t="str">
        <f t="shared" si="2865"/>
        <v>AV$19</v>
      </c>
      <c r="AW1669" s="190" t="str">
        <f t="shared" si="2865"/>
        <v>AW$19</v>
      </c>
      <c r="AX1669" s="190" t="str">
        <f t="shared" si="2865"/>
        <v>AX$19</v>
      </c>
      <c r="AY1669" s="190" t="str">
        <f t="shared" ref="AY1669:CD1669" si="2866">AY$23</f>
        <v>AY$19</v>
      </c>
      <c r="AZ1669" s="190" t="str">
        <f t="shared" si="2866"/>
        <v>AZ$19</v>
      </c>
      <c r="BA1669" s="190" t="str">
        <f t="shared" si="2866"/>
        <v>BA$19</v>
      </c>
      <c r="BB1669" s="190" t="str">
        <f t="shared" si="2866"/>
        <v>BB$19</v>
      </c>
      <c r="BC1669" s="190" t="str">
        <f t="shared" si="2866"/>
        <v>BC$19</v>
      </c>
      <c r="BD1669" s="190" t="str">
        <f t="shared" si="2866"/>
        <v>BD$19</v>
      </c>
      <c r="BE1669" s="190" t="str">
        <f t="shared" si="2866"/>
        <v>BE$19</v>
      </c>
      <c r="BF1669" s="190" t="str">
        <f t="shared" si="2866"/>
        <v>BF$19</v>
      </c>
      <c r="BG1669" s="190" t="str">
        <f t="shared" si="2866"/>
        <v>BG$19</v>
      </c>
      <c r="BH1669" s="190" t="str">
        <f t="shared" si="2866"/>
        <v>BH$19</v>
      </c>
      <c r="BI1669" s="190" t="str">
        <f t="shared" si="2866"/>
        <v>BI$19</v>
      </c>
      <c r="BJ1669" s="190" t="str">
        <f t="shared" si="2866"/>
        <v>BJ$19</v>
      </c>
      <c r="BK1669" s="190" t="str">
        <f t="shared" si="2866"/>
        <v>BK$19</v>
      </c>
      <c r="BL1669" s="190" t="str">
        <f t="shared" si="2866"/>
        <v>BL$19</v>
      </c>
      <c r="BM1669" s="190" t="str">
        <f t="shared" si="2866"/>
        <v>BM$19</v>
      </c>
      <c r="BN1669" s="190" t="str">
        <f t="shared" si="2866"/>
        <v>BN$19</v>
      </c>
      <c r="BO1669" s="190" t="str">
        <f t="shared" si="2866"/>
        <v>BO$19</v>
      </c>
      <c r="BP1669" s="190" t="str">
        <f t="shared" si="2866"/>
        <v>BP$19</v>
      </c>
      <c r="BQ1669" s="190" t="str">
        <f t="shared" si="2866"/>
        <v>BQ$19</v>
      </c>
      <c r="BR1669" s="190" t="str">
        <f t="shared" si="2866"/>
        <v>BR$19</v>
      </c>
      <c r="BS1669" s="190" t="str">
        <f t="shared" si="2866"/>
        <v>BS$19</v>
      </c>
      <c r="BT1669" s="190" t="str">
        <f t="shared" si="2866"/>
        <v>BT$19</v>
      </c>
      <c r="BU1669" s="190" t="str">
        <f t="shared" si="2866"/>
        <v>BU$19</v>
      </c>
      <c r="BV1669" s="190" t="str">
        <f t="shared" si="2866"/>
        <v>BV$19</v>
      </c>
      <c r="BW1669" s="190" t="str">
        <f t="shared" si="2866"/>
        <v>BW$19</v>
      </c>
      <c r="BX1669" s="190" t="str">
        <f t="shared" si="2866"/>
        <v>BX$19</v>
      </c>
      <c r="BY1669" s="190" t="str">
        <f t="shared" si="2866"/>
        <v>BY$19</v>
      </c>
      <c r="BZ1669" s="190" t="str">
        <f t="shared" si="2866"/>
        <v>BZ$19</v>
      </c>
      <c r="CA1669" s="190" t="str">
        <f t="shared" si="2866"/>
        <v>CA$19</v>
      </c>
      <c r="CB1669" s="190" t="str">
        <f t="shared" si="2866"/>
        <v>CB$19</v>
      </c>
      <c r="CC1669" s="190" t="str">
        <f t="shared" si="2866"/>
        <v>CC$19</v>
      </c>
      <c r="CD1669" s="190" t="str">
        <f t="shared" si="2866"/>
        <v>CD$19</v>
      </c>
      <c r="CE1669" s="190" t="str">
        <f t="shared" ref="CE1669:CL1669" si="2867">CE$23</f>
        <v>CE$19</v>
      </c>
      <c r="CF1669" s="190" t="str">
        <f t="shared" si="2867"/>
        <v>CF$19</v>
      </c>
      <c r="CG1669" s="190" t="str">
        <f t="shared" si="2867"/>
        <v>CG$19</v>
      </c>
      <c r="CH1669" s="190" t="str">
        <f t="shared" si="2867"/>
        <v>CH$19</v>
      </c>
      <c r="CI1669" s="190" t="str">
        <f t="shared" si="2867"/>
        <v>CI$19</v>
      </c>
      <c r="CJ1669" s="190" t="str">
        <f t="shared" si="2867"/>
        <v>CJ$19</v>
      </c>
      <c r="CK1669" s="190" t="str">
        <f t="shared" si="2867"/>
        <v>CK$19</v>
      </c>
      <c r="CL1669" s="190" t="str">
        <f t="shared" si="2867"/>
        <v>CL$19</v>
      </c>
      <c r="CN1669" s="201"/>
      <c r="CO1669" s="190" t="str">
        <f t="shared" ref="CO1669:DL1669" si="2868">CO$23</f>
        <v>CO$19</v>
      </c>
      <c r="CP1669" s="190" t="str">
        <f t="shared" si="2868"/>
        <v>CP$19</v>
      </c>
      <c r="CQ1669" s="190" t="str">
        <f t="shared" si="2868"/>
        <v>CQ$19</v>
      </c>
      <c r="CR1669" s="190" t="str">
        <f t="shared" si="2868"/>
        <v>CR$19</v>
      </c>
      <c r="CS1669" s="190" t="str">
        <f t="shared" si="2868"/>
        <v>CS$19</v>
      </c>
      <c r="CT1669" s="190" t="str">
        <f t="shared" si="2868"/>
        <v>CT$19</v>
      </c>
      <c r="CU1669" s="190" t="str">
        <f t="shared" si="2868"/>
        <v>CU$19</v>
      </c>
      <c r="CV1669" s="190" t="str">
        <f t="shared" si="2868"/>
        <v>CV$19</v>
      </c>
      <c r="CW1669" s="190" t="str">
        <f t="shared" si="2868"/>
        <v>CW$19</v>
      </c>
      <c r="CX1669" s="190" t="str">
        <f t="shared" si="2868"/>
        <v>CX$19</v>
      </c>
      <c r="CY1669" s="190" t="str">
        <f t="shared" si="2868"/>
        <v>CY$19</v>
      </c>
      <c r="CZ1669" s="190" t="str">
        <f t="shared" si="2868"/>
        <v>CZ$19</v>
      </c>
      <c r="DA1669" s="190" t="str">
        <f t="shared" si="2868"/>
        <v>DA$19</v>
      </c>
      <c r="DB1669" s="190" t="str">
        <f t="shared" si="2868"/>
        <v>DB$19</v>
      </c>
      <c r="DC1669" s="190" t="str">
        <f t="shared" si="2868"/>
        <v>DC$19</v>
      </c>
      <c r="DD1669" s="190" t="str">
        <f t="shared" si="2868"/>
        <v>DD$19</v>
      </c>
      <c r="DE1669" s="190" t="str">
        <f t="shared" si="2868"/>
        <v>DE$19</v>
      </c>
      <c r="DF1669" s="190" t="str">
        <f t="shared" si="2868"/>
        <v>DF$19</v>
      </c>
      <c r="DG1669" s="190" t="str">
        <f t="shared" si="2868"/>
        <v>DG$19</v>
      </c>
      <c r="DH1669" s="190" t="str">
        <f t="shared" si="2868"/>
        <v>DH$19</v>
      </c>
      <c r="DI1669" s="190" t="str">
        <f t="shared" si="2868"/>
        <v>DI$19</v>
      </c>
      <c r="DJ1669" s="190" t="str">
        <f t="shared" si="2868"/>
        <v>DJ$19</v>
      </c>
      <c r="DK1669" s="190" t="str">
        <f t="shared" si="2868"/>
        <v>DK$19</v>
      </c>
      <c r="DL1669" s="190" t="str">
        <f t="shared" si="2868"/>
        <v>DL$19</v>
      </c>
    </row>
    <row r="1670" spans="1:116" x14ac:dyDescent="0.4">
      <c r="A1670" s="31" t="s">
        <v>218</v>
      </c>
      <c r="B1670" s="31" t="s">
        <v>243</v>
      </c>
      <c r="C1670" s="31"/>
      <c r="D1670" t="s">
        <v>428</v>
      </c>
      <c r="E1670" s="8" t="str">
        <f t="shared" ref="E1670:E1692" si="2869">ROW()&amp;" "&amp;D1670</f>
        <v>1670 DTERM1-F</v>
      </c>
      <c r="F1670" t="s">
        <v>410</v>
      </c>
      <c r="G1670" s="70" t="s">
        <v>300</v>
      </c>
      <c r="H1670" s="48"/>
      <c r="I1670" s="304"/>
      <c r="J1670" s="304"/>
      <c r="K1670" s="48"/>
      <c r="L1670" s="48"/>
      <c r="M1670" s="48"/>
      <c r="N1670" s="48"/>
      <c r="O1670" s="48"/>
      <c r="P1670" s="48"/>
      <c r="R1670" s="70"/>
      <c r="S1670" s="305"/>
      <c r="T1670" s="305"/>
      <c r="U1670" s="305"/>
      <c r="V1670" s="305"/>
      <c r="W1670" s="305"/>
      <c r="X1670" s="305"/>
      <c r="Y1670" s="305"/>
      <c r="Z1670" s="305"/>
      <c r="AA1670" s="305"/>
      <c r="AB1670" s="305"/>
      <c r="AC1670" s="305"/>
      <c r="AD1670" s="305"/>
      <c r="AE1670" s="305"/>
      <c r="AF1670" s="305"/>
      <c r="AG1670" s="305"/>
      <c r="AH1670" s="305"/>
      <c r="AI1670" s="305"/>
      <c r="AJ1670" s="305"/>
      <c r="AK1670" s="305"/>
      <c r="AL1670" s="305"/>
      <c r="AM1670" s="305"/>
      <c r="AN1670" s="305"/>
      <c r="AO1670" s="305"/>
      <c r="AP1670" s="305"/>
      <c r="AQ1670" s="305"/>
      <c r="AR1670" s="305"/>
      <c r="AS1670" s="305"/>
      <c r="AT1670" s="305"/>
      <c r="AU1670" s="305"/>
      <c r="AV1670" s="305"/>
      <c r="AW1670" s="305"/>
      <c r="AX1670" s="305"/>
      <c r="AY1670" s="305"/>
      <c r="AZ1670" s="305"/>
      <c r="BA1670" s="305"/>
      <c r="BB1670" s="305"/>
      <c r="BC1670" s="305"/>
      <c r="BD1670" s="305"/>
      <c r="BE1670" s="305"/>
      <c r="BF1670" s="305"/>
      <c r="BG1670" s="305"/>
      <c r="BH1670" s="305"/>
      <c r="BI1670" s="305"/>
      <c r="BJ1670" s="305"/>
      <c r="BK1670" s="305"/>
      <c r="BL1670" s="305"/>
      <c r="BM1670" s="305"/>
      <c r="BN1670" s="305"/>
      <c r="BO1670" s="305"/>
      <c r="BP1670" s="305"/>
      <c r="BQ1670" s="305"/>
      <c r="BR1670" s="305"/>
      <c r="BS1670" s="305"/>
      <c r="BT1670" s="305"/>
      <c r="BU1670" s="305"/>
      <c r="BV1670" s="305"/>
      <c r="BW1670" s="305"/>
      <c r="BX1670" s="305"/>
      <c r="BY1670" s="305"/>
      <c r="BZ1670" s="305"/>
      <c r="CA1670" s="305"/>
      <c r="CB1670" s="305"/>
      <c r="CC1670" s="305"/>
      <c r="CD1670" s="305"/>
      <c r="CE1670" s="305"/>
      <c r="CF1670" s="305"/>
      <c r="CG1670" s="305"/>
      <c r="CH1670" s="305"/>
      <c r="CI1670" s="305"/>
      <c r="CJ1670" s="305"/>
      <c r="CK1670" s="305"/>
      <c r="CL1670" s="305"/>
      <c r="CN1670" s="304"/>
      <c r="CO1670" s="305"/>
      <c r="CP1670" s="305"/>
      <c r="CQ1670" s="305"/>
      <c r="CR1670" s="305"/>
      <c r="CS1670" s="305"/>
      <c r="CT1670" s="305"/>
      <c r="CU1670" s="305"/>
      <c r="CV1670" s="305"/>
      <c r="CW1670" s="305"/>
      <c r="CX1670" s="305"/>
      <c r="CY1670" s="305"/>
      <c r="CZ1670" s="305"/>
      <c r="DA1670" s="305"/>
      <c r="DB1670" s="305"/>
      <c r="DC1670" s="305"/>
      <c r="DD1670" s="305"/>
      <c r="DE1670" s="305"/>
      <c r="DF1670" s="305"/>
      <c r="DG1670" s="305"/>
      <c r="DH1670" s="305"/>
      <c r="DI1670" s="305"/>
      <c r="DJ1670" s="305"/>
      <c r="DK1670" s="305"/>
      <c r="DL1670" s="305"/>
    </row>
    <row r="1671" spans="1:116" x14ac:dyDescent="0.4">
      <c r="B1671" t="str">
        <f t="shared" ref="B1671:B1676" si="2870">E1671</f>
        <v>1671 DTERM1-F</v>
      </c>
      <c r="D1671" t="s">
        <v>428</v>
      </c>
      <c r="E1671" t="str">
        <f t="shared" ref="E1671" si="2871">ROW()&amp;" "&amp;D1671</f>
        <v>1671 DTERM1-F</v>
      </c>
      <c r="G1671" s="95" t="str">
        <f>"Assumptions - "&amp;G1670</f>
        <v>Assumptions - Fixed term debt - one-time borrowing</v>
      </c>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1:116" x14ac:dyDescent="0.4">
      <c r="A1672" s="31"/>
      <c r="B1672" t="str">
        <f t="shared" si="2870"/>
        <v>1672 DTERM1-F</v>
      </c>
      <c r="D1672" t="s">
        <v>428</v>
      </c>
      <c r="E1672" t="str">
        <f t="shared" si="2869"/>
        <v>1672 DTERM1-F</v>
      </c>
      <c r="F1672" s="31"/>
      <c r="G1672" s="159" t="s">
        <v>287</v>
      </c>
      <c r="H1672" s="57">
        <v>4</v>
      </c>
      <c r="I1672" s="31"/>
      <c r="J1672" s="31"/>
      <c r="K1672" s="31"/>
      <c r="L1672" s="31"/>
      <c r="M1672" s="31"/>
      <c r="N1672" s="31"/>
      <c r="O1672" s="31"/>
      <c r="P1672" s="31"/>
      <c r="R1672" s="31"/>
      <c r="S1672" s="73"/>
      <c r="T1672" s="73"/>
      <c r="U1672" s="73"/>
      <c r="V1672" s="73"/>
      <c r="W1672" s="73"/>
      <c r="X1672" s="73"/>
      <c r="Y1672" s="73"/>
      <c r="Z1672" s="73"/>
      <c r="AA1672" s="73"/>
      <c r="AB1672" s="73"/>
      <c r="AC1672" s="73"/>
      <c r="AD1672" s="73"/>
      <c r="AE1672" s="73"/>
      <c r="AF1672" s="73"/>
      <c r="AG1672" s="73"/>
      <c r="AH1672" s="73"/>
      <c r="AI1672" s="73"/>
      <c r="AJ1672" s="73"/>
      <c r="AK1672" s="73"/>
      <c r="AL1672" s="73"/>
      <c r="AM1672" s="73"/>
      <c r="AN1672" s="73"/>
      <c r="AO1672" s="73"/>
      <c r="AP1672" s="73"/>
      <c r="AQ1672" s="73"/>
      <c r="AR1672" s="73"/>
      <c r="AS1672" s="73"/>
      <c r="AT1672" s="73"/>
      <c r="AU1672" s="73"/>
      <c r="AV1672" s="73"/>
      <c r="AW1672" s="73"/>
      <c r="AX1672" s="73"/>
      <c r="AY1672" s="73"/>
      <c r="AZ1672" s="73"/>
      <c r="BA1672" s="73"/>
      <c r="BB1672" s="73"/>
      <c r="BC1672" s="73"/>
      <c r="BD1672" s="73"/>
      <c r="BE1672" s="73"/>
      <c r="BF1672" s="73"/>
      <c r="BG1672" s="73"/>
      <c r="BH1672" s="73"/>
      <c r="BI1672" s="73"/>
      <c r="BJ1672" s="73"/>
      <c r="BK1672" s="73"/>
      <c r="BL1672" s="73"/>
      <c r="BM1672" s="73"/>
      <c r="BN1672" s="73"/>
      <c r="BO1672" s="73"/>
      <c r="BP1672" s="73"/>
      <c r="BQ1672" s="73"/>
      <c r="BR1672" s="73"/>
      <c r="BS1672" s="73"/>
      <c r="BT1672" s="73"/>
      <c r="BU1672" s="73"/>
      <c r="BV1672" s="73"/>
      <c r="BW1672" s="73"/>
      <c r="BX1672" s="73"/>
      <c r="BY1672" s="73"/>
      <c r="BZ1672" s="73"/>
      <c r="CA1672" s="73"/>
      <c r="CB1672" s="73"/>
      <c r="CC1672" s="73"/>
      <c r="CD1672" s="73"/>
      <c r="CE1672" s="73"/>
      <c r="CF1672" s="73"/>
      <c r="CG1672" s="73"/>
      <c r="CH1672" s="73"/>
      <c r="CI1672" s="73"/>
      <c r="CJ1672" s="73"/>
      <c r="CK1672" s="73"/>
      <c r="CL1672" s="73"/>
      <c r="CN1672" s="31"/>
      <c r="CO1672" s="73"/>
      <c r="CP1672" s="73"/>
      <c r="CQ1672" s="73"/>
      <c r="CR1672" s="73"/>
      <c r="CS1672" s="73"/>
      <c r="CT1672" s="73"/>
      <c r="CU1672" s="73"/>
      <c r="CV1672" s="73"/>
      <c r="CW1672" s="73"/>
      <c r="CX1672" s="73"/>
      <c r="CY1672" s="73"/>
      <c r="CZ1672" s="73"/>
      <c r="DA1672" s="73"/>
      <c r="DB1672" s="73"/>
      <c r="DC1672" s="73"/>
      <c r="DD1672" s="73"/>
      <c r="DE1672" s="73"/>
      <c r="DF1672" s="73"/>
      <c r="DG1672" s="73"/>
      <c r="DH1672" s="73"/>
      <c r="DI1672" s="73"/>
      <c r="DJ1672" s="73"/>
      <c r="DK1672" s="73"/>
      <c r="DL1672" s="73"/>
    </row>
    <row r="1673" spans="1:116" x14ac:dyDescent="0.4">
      <c r="A1673" s="31"/>
      <c r="B1673" t="str">
        <f t="shared" si="2870"/>
        <v>1673 DTERM1-F</v>
      </c>
      <c r="D1673" t="s">
        <v>428</v>
      </c>
      <c r="E1673" t="str">
        <f t="shared" si="2869"/>
        <v>1673 DTERM1-F</v>
      </c>
      <c r="F1673" s="31"/>
      <c r="G1673" s="159" t="s">
        <v>288</v>
      </c>
      <c r="H1673" s="59">
        <v>0.1</v>
      </c>
      <c r="I1673" s="31"/>
      <c r="J1673" s="31"/>
      <c r="K1673" s="31"/>
      <c r="L1673" s="31"/>
      <c r="M1673" s="31"/>
      <c r="N1673" s="31"/>
      <c r="O1673" s="31"/>
      <c r="P1673" s="31"/>
      <c r="R1673" s="31"/>
      <c r="S1673" s="73"/>
      <c r="T1673" s="73"/>
      <c r="U1673" s="73"/>
      <c r="V1673" s="73"/>
      <c r="W1673" s="73"/>
      <c r="X1673" s="73"/>
      <c r="Y1673" s="73"/>
      <c r="Z1673" s="73"/>
      <c r="AA1673" s="73"/>
      <c r="AB1673" s="73"/>
      <c r="AC1673" s="73"/>
      <c r="AD1673" s="73"/>
      <c r="AE1673" s="73"/>
      <c r="AF1673" s="73"/>
      <c r="AG1673" s="73"/>
      <c r="AH1673" s="73"/>
      <c r="AI1673" s="73"/>
      <c r="AJ1673" s="73"/>
      <c r="AK1673" s="73"/>
      <c r="AL1673" s="73"/>
      <c r="AM1673" s="73"/>
      <c r="AN1673" s="73"/>
      <c r="AO1673" s="73"/>
      <c r="AP1673" s="73"/>
      <c r="AQ1673" s="73"/>
      <c r="AR1673" s="73"/>
      <c r="AS1673" s="73"/>
      <c r="AT1673" s="73"/>
      <c r="AU1673" s="73"/>
      <c r="AV1673" s="73"/>
      <c r="AW1673" s="73"/>
      <c r="AX1673" s="73"/>
      <c r="AY1673" s="73"/>
      <c r="AZ1673" s="73"/>
      <c r="BA1673" s="73"/>
      <c r="BB1673" s="73"/>
      <c r="BC1673" s="73"/>
      <c r="BD1673" s="73"/>
      <c r="BE1673" s="73"/>
      <c r="BF1673" s="73"/>
      <c r="BG1673" s="73"/>
      <c r="BH1673" s="73"/>
      <c r="BI1673" s="73"/>
      <c r="BJ1673" s="73"/>
      <c r="BK1673" s="73"/>
      <c r="BL1673" s="73"/>
      <c r="BM1673" s="73"/>
      <c r="BN1673" s="73"/>
      <c r="BO1673" s="73"/>
      <c r="BP1673" s="73"/>
      <c r="BQ1673" s="73"/>
      <c r="BR1673" s="73"/>
      <c r="BS1673" s="73"/>
      <c r="BT1673" s="73"/>
      <c r="BU1673" s="73"/>
      <c r="BV1673" s="73"/>
      <c r="BW1673" s="73"/>
      <c r="BX1673" s="73"/>
      <c r="BY1673" s="73"/>
      <c r="BZ1673" s="73"/>
      <c r="CA1673" s="73"/>
      <c r="CB1673" s="73"/>
      <c r="CC1673" s="73"/>
      <c r="CD1673" s="73"/>
      <c r="CE1673" s="73"/>
      <c r="CF1673" s="73"/>
      <c r="CG1673" s="73"/>
      <c r="CH1673" s="73"/>
      <c r="CI1673" s="73"/>
      <c r="CJ1673" s="73"/>
      <c r="CK1673" s="73"/>
      <c r="CL1673" s="73"/>
      <c r="CN1673" s="31"/>
      <c r="CO1673" s="73"/>
      <c r="CP1673" s="73"/>
      <c r="CQ1673" s="73"/>
      <c r="CR1673" s="73"/>
      <c r="CS1673" s="73"/>
      <c r="CT1673" s="73"/>
      <c r="CU1673" s="73"/>
      <c r="CV1673" s="73"/>
      <c r="CW1673" s="73"/>
      <c r="CX1673" s="73"/>
      <c r="CY1673" s="73"/>
      <c r="CZ1673" s="73"/>
      <c r="DA1673" s="73"/>
      <c r="DB1673" s="73"/>
      <c r="DC1673" s="73"/>
      <c r="DD1673" s="73"/>
      <c r="DE1673" s="73"/>
      <c r="DF1673" s="73"/>
      <c r="DG1673" s="73"/>
      <c r="DH1673" s="73"/>
      <c r="DI1673" s="73"/>
      <c r="DJ1673" s="73"/>
      <c r="DK1673" s="73"/>
      <c r="DL1673" s="73"/>
    </row>
    <row r="1674" spans="1:116" x14ac:dyDescent="0.4">
      <c r="A1674" s="31"/>
      <c r="B1674" t="str">
        <f t="shared" si="2870"/>
        <v>1674 DTERM1-F</v>
      </c>
      <c r="D1674" t="s">
        <v>428</v>
      </c>
      <c r="E1674" t="str">
        <f t="shared" si="2869"/>
        <v>1674 DTERM1-F</v>
      </c>
      <c r="F1674" s="31"/>
      <c r="G1674" s="158" t="s">
        <v>301</v>
      </c>
      <c r="H1674" s="23">
        <v>1000000</v>
      </c>
      <c r="I1674" s="31"/>
      <c r="J1674" s="31"/>
      <c r="K1674" s="31"/>
      <c r="L1674" s="31"/>
      <c r="M1674" s="31"/>
      <c r="N1674" s="31"/>
      <c r="O1674" s="31"/>
      <c r="P1674" s="31"/>
      <c r="R1674" s="31"/>
      <c r="S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N1674" s="31"/>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row>
    <row r="1675" spans="1:116" x14ac:dyDescent="0.4">
      <c r="A1675" s="31"/>
      <c r="B1675" t="str">
        <f t="shared" si="2870"/>
        <v>1675 DTERM1-F</v>
      </c>
      <c r="D1675" t="s">
        <v>428</v>
      </c>
      <c r="E1675" t="str">
        <f t="shared" si="2869"/>
        <v>1675 DTERM1-F</v>
      </c>
      <c r="F1675" s="31"/>
      <c r="G1675" s="158" t="s">
        <v>296</v>
      </c>
      <c r="H1675" s="101">
        <v>45444</v>
      </c>
      <c r="I1675" s="31"/>
      <c r="J1675" s="31"/>
      <c r="K1675" s="31"/>
      <c r="L1675" s="31"/>
      <c r="M1675" s="31"/>
      <c r="N1675" s="31"/>
      <c r="O1675" s="31"/>
      <c r="P1675" s="31"/>
      <c r="R1675" s="31"/>
      <c r="S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N1675" s="31"/>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row>
    <row r="1676" spans="1:116" x14ac:dyDescent="0.4">
      <c r="A1676" s="31"/>
      <c r="B1676" t="str">
        <f t="shared" si="2870"/>
        <v>1676 DTERM1-F</v>
      </c>
      <c r="D1676" t="s">
        <v>428</v>
      </c>
      <c r="E1676" t="str">
        <f t="shared" si="2869"/>
        <v>1676 DTERM1-F</v>
      </c>
      <c r="F1676" s="31"/>
      <c r="G1676" s="125"/>
      <c r="H1676" s="23"/>
      <c r="I1676" s="31"/>
      <c r="J1676" s="31"/>
      <c r="K1676" s="31"/>
      <c r="L1676" s="31"/>
      <c r="M1676" s="31"/>
      <c r="N1676" s="31"/>
      <c r="O1676" s="31"/>
      <c r="P1676" s="31"/>
      <c r="R1676" s="31"/>
      <c r="S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N1676" s="31"/>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row>
    <row r="1677" spans="1:116" x14ac:dyDescent="0.4">
      <c r="D1677" t="s">
        <v>428</v>
      </c>
      <c r="E1677" t="str">
        <f t="shared" si="2869"/>
        <v>1677 DTERM1-F</v>
      </c>
      <c r="F1677" s="299"/>
      <c r="G1677" s="95" t="s">
        <v>290</v>
      </c>
      <c r="R1677" s="92"/>
      <c r="S1677" s="154"/>
      <c r="T1677" s="154"/>
      <c r="U1677" s="154"/>
      <c r="V1677" s="154"/>
      <c r="W1677" s="154"/>
      <c r="X1677" s="154"/>
      <c r="Y1677" s="154"/>
      <c r="Z1677" s="154"/>
      <c r="AA1677" s="154"/>
      <c r="AB1677" s="154"/>
      <c r="AC1677" s="154"/>
      <c r="AD1677" s="154"/>
      <c r="AE1677" s="154"/>
      <c r="AF1677" s="154"/>
      <c r="AG1677" s="154"/>
      <c r="AH1677" s="154"/>
      <c r="AI1677" s="154"/>
      <c r="AJ1677" s="154"/>
      <c r="AK1677" s="154"/>
      <c r="AL1677" s="154"/>
      <c r="AM1677" s="154"/>
      <c r="AN1677" s="154"/>
      <c r="AO1677" s="154"/>
      <c r="AP1677" s="154"/>
      <c r="AQ1677" s="154"/>
      <c r="AR1677" s="154"/>
      <c r="AS1677" s="154"/>
      <c r="AT1677" s="154"/>
      <c r="AU1677" s="154"/>
      <c r="AV1677" s="154"/>
      <c r="AW1677" s="154"/>
      <c r="AX1677" s="154"/>
      <c r="AY1677" s="154"/>
      <c r="AZ1677" s="154"/>
      <c r="BA1677" s="154"/>
      <c r="BB1677" s="154"/>
      <c r="BC1677" s="154"/>
      <c r="BD1677" s="154"/>
      <c r="BE1677" s="154"/>
      <c r="BF1677" s="154"/>
      <c r="BG1677" s="154"/>
      <c r="BH1677" s="154"/>
      <c r="BI1677" s="154"/>
      <c r="BJ1677" s="154"/>
      <c r="BK1677" s="154"/>
      <c r="BL1677" s="154"/>
      <c r="BM1677" s="154"/>
      <c r="BN1677" s="154"/>
      <c r="BO1677" s="154"/>
      <c r="BP1677" s="154"/>
      <c r="BQ1677" s="154"/>
      <c r="BR1677" s="154"/>
      <c r="BS1677" s="154"/>
      <c r="BT1677" s="154"/>
      <c r="BU1677" s="154"/>
      <c r="BV1677" s="154"/>
      <c r="BW1677" s="154"/>
      <c r="BX1677" s="154"/>
      <c r="BY1677" s="154"/>
      <c r="BZ1677" s="154"/>
      <c r="CA1677" s="154"/>
      <c r="CB1677" s="154"/>
      <c r="CC1677" s="154"/>
      <c r="CD1677" s="154"/>
      <c r="CE1677" s="154"/>
      <c r="CF1677" s="154"/>
      <c r="CG1677" s="154"/>
      <c r="CH1677" s="154"/>
      <c r="CI1677" s="154"/>
      <c r="CJ1677" s="154"/>
      <c r="CK1677" s="154"/>
      <c r="CL1677" s="154"/>
      <c r="CO1677" s="154"/>
      <c r="CP1677" s="154"/>
      <c r="CQ1677" s="154"/>
      <c r="CR1677" s="154"/>
      <c r="CS1677" s="154"/>
      <c r="CT1677" s="154"/>
      <c r="CU1677" s="154"/>
      <c r="CV1677" s="154"/>
      <c r="CW1677" s="154"/>
      <c r="CX1677" s="154"/>
      <c r="CY1677" s="154"/>
      <c r="CZ1677" s="154"/>
      <c r="DA1677" s="154"/>
      <c r="DB1677" s="154"/>
      <c r="DC1677" s="154"/>
      <c r="DD1677" s="154"/>
      <c r="DE1677" s="154"/>
      <c r="DF1677" s="154"/>
      <c r="DG1677" s="154"/>
      <c r="DH1677" s="154"/>
      <c r="DI1677" s="154"/>
      <c r="DJ1677" s="154"/>
      <c r="DK1677" s="154"/>
      <c r="DL1677" s="154"/>
    </row>
    <row r="1678" spans="1:116" x14ac:dyDescent="0.4">
      <c r="D1678" t="s">
        <v>428</v>
      </c>
      <c r="E1678" t="str">
        <f t="shared" si="2869"/>
        <v>1678 DTERM1-F</v>
      </c>
      <c r="F1678" s="299"/>
      <c r="G1678" s="158" t="s">
        <v>289</v>
      </c>
      <c r="K1678" s="24">
        <v>0</v>
      </c>
      <c r="L1678" s="24">
        <f ca="1">K1681</f>
        <v>0</v>
      </c>
      <c r="M1678" s="24">
        <f ca="1">L1681</f>
        <v>0</v>
      </c>
      <c r="N1678" s="24">
        <f ca="1">M1681</f>
        <v>0</v>
      </c>
      <c r="O1678" s="24">
        <f ca="1">N1681</f>
        <v>0</v>
      </c>
      <c r="P1678" s="24">
        <f ca="1">O1681</f>
        <v>0</v>
      </c>
      <c r="R1678"/>
      <c r="S1678" s="80">
        <f>H1676</f>
        <v>0</v>
      </c>
      <c r="T1678" s="62">
        <f t="shared" ref="T1678:AY1678" ca="1" si="2872">S1681</f>
        <v>0</v>
      </c>
      <c r="U1678" s="62">
        <f t="shared" ca="1" si="2872"/>
        <v>0</v>
      </c>
      <c r="V1678" s="62">
        <f t="shared" ca="1" si="2872"/>
        <v>0</v>
      </c>
      <c r="W1678" s="62">
        <f t="shared" ca="1" si="2872"/>
        <v>0</v>
      </c>
      <c r="X1678" s="62">
        <f t="shared" ca="1" si="2872"/>
        <v>0</v>
      </c>
      <c r="Y1678" s="62">
        <f t="shared" ca="1" si="2872"/>
        <v>1000000</v>
      </c>
      <c r="Z1678" s="62">
        <f t="shared" ca="1" si="2872"/>
        <v>1000000</v>
      </c>
      <c r="AA1678" s="62">
        <f t="shared" ca="1" si="2872"/>
        <v>1000000</v>
      </c>
      <c r="AB1678" s="62">
        <f t="shared" ca="1" si="2872"/>
        <v>0</v>
      </c>
      <c r="AC1678" s="62">
        <f t="shared" ca="1" si="2872"/>
        <v>0</v>
      </c>
      <c r="AD1678" s="62">
        <f t="shared" ca="1" si="2872"/>
        <v>0</v>
      </c>
      <c r="AE1678" s="62">
        <f t="shared" ca="1" si="2872"/>
        <v>0</v>
      </c>
      <c r="AF1678" s="62">
        <f t="shared" ca="1" si="2872"/>
        <v>0</v>
      </c>
      <c r="AG1678" s="62">
        <f t="shared" ca="1" si="2872"/>
        <v>0</v>
      </c>
      <c r="AH1678" s="62">
        <f t="shared" ca="1" si="2872"/>
        <v>0</v>
      </c>
      <c r="AI1678" s="62">
        <f t="shared" ca="1" si="2872"/>
        <v>0</v>
      </c>
      <c r="AJ1678" s="62">
        <f t="shared" ca="1" si="2872"/>
        <v>0</v>
      </c>
      <c r="AK1678" s="62">
        <f t="shared" ca="1" si="2872"/>
        <v>0</v>
      </c>
      <c r="AL1678" s="62">
        <f t="shared" ca="1" si="2872"/>
        <v>0</v>
      </c>
      <c r="AM1678" s="62">
        <f t="shared" ca="1" si="2872"/>
        <v>0</v>
      </c>
      <c r="AN1678" s="62">
        <f t="shared" ca="1" si="2872"/>
        <v>0</v>
      </c>
      <c r="AO1678" s="62">
        <f t="shared" ca="1" si="2872"/>
        <v>0</v>
      </c>
      <c r="AP1678" s="62">
        <f t="shared" ca="1" si="2872"/>
        <v>0</v>
      </c>
      <c r="AQ1678" s="62">
        <f t="shared" ca="1" si="2872"/>
        <v>0</v>
      </c>
      <c r="AR1678" s="62">
        <f t="shared" ca="1" si="2872"/>
        <v>0</v>
      </c>
      <c r="AS1678" s="62">
        <f t="shared" ca="1" si="2872"/>
        <v>0</v>
      </c>
      <c r="AT1678" s="62">
        <f t="shared" ca="1" si="2872"/>
        <v>0</v>
      </c>
      <c r="AU1678" s="62">
        <f t="shared" ca="1" si="2872"/>
        <v>0</v>
      </c>
      <c r="AV1678" s="62">
        <f t="shared" ca="1" si="2872"/>
        <v>0</v>
      </c>
      <c r="AW1678" s="62">
        <f t="shared" ca="1" si="2872"/>
        <v>0</v>
      </c>
      <c r="AX1678" s="62">
        <f t="shared" ca="1" si="2872"/>
        <v>0</v>
      </c>
      <c r="AY1678" s="62">
        <f t="shared" ca="1" si="2872"/>
        <v>0</v>
      </c>
      <c r="AZ1678" s="62">
        <f t="shared" ref="AZ1678:CE1678" ca="1" si="2873">AY1681</f>
        <v>0</v>
      </c>
      <c r="BA1678" s="62">
        <f t="shared" ca="1" si="2873"/>
        <v>0</v>
      </c>
      <c r="BB1678" s="62">
        <f t="shared" ca="1" si="2873"/>
        <v>0</v>
      </c>
      <c r="BC1678" s="62">
        <f t="shared" ca="1" si="2873"/>
        <v>0</v>
      </c>
      <c r="BD1678" s="62">
        <f t="shared" ca="1" si="2873"/>
        <v>0</v>
      </c>
      <c r="BE1678" s="62">
        <f t="shared" ca="1" si="2873"/>
        <v>0</v>
      </c>
      <c r="BF1678" s="62">
        <f t="shared" ca="1" si="2873"/>
        <v>0</v>
      </c>
      <c r="BG1678" s="62">
        <f t="shared" ca="1" si="2873"/>
        <v>0</v>
      </c>
      <c r="BH1678" s="62">
        <f t="shared" ca="1" si="2873"/>
        <v>0</v>
      </c>
      <c r="BI1678" s="62">
        <f t="shared" ca="1" si="2873"/>
        <v>0</v>
      </c>
      <c r="BJ1678" s="62">
        <f t="shared" ca="1" si="2873"/>
        <v>0</v>
      </c>
      <c r="BK1678" s="62">
        <f t="shared" ca="1" si="2873"/>
        <v>0</v>
      </c>
      <c r="BL1678" s="62">
        <f t="shared" ca="1" si="2873"/>
        <v>0</v>
      </c>
      <c r="BM1678" s="62">
        <f t="shared" ca="1" si="2873"/>
        <v>0</v>
      </c>
      <c r="BN1678" s="62">
        <f t="shared" ca="1" si="2873"/>
        <v>0</v>
      </c>
      <c r="BO1678" s="62">
        <f t="shared" ca="1" si="2873"/>
        <v>0</v>
      </c>
      <c r="BP1678" s="62">
        <f t="shared" ca="1" si="2873"/>
        <v>0</v>
      </c>
      <c r="BQ1678" s="62">
        <f t="shared" ca="1" si="2873"/>
        <v>0</v>
      </c>
      <c r="BR1678" s="62">
        <f t="shared" ca="1" si="2873"/>
        <v>0</v>
      </c>
      <c r="BS1678" s="62">
        <f t="shared" ca="1" si="2873"/>
        <v>0</v>
      </c>
      <c r="BT1678" s="62">
        <f t="shared" ca="1" si="2873"/>
        <v>0</v>
      </c>
      <c r="BU1678" s="62">
        <f t="shared" ca="1" si="2873"/>
        <v>0</v>
      </c>
      <c r="BV1678" s="62">
        <f t="shared" ca="1" si="2873"/>
        <v>0</v>
      </c>
      <c r="BW1678" s="62">
        <f t="shared" ca="1" si="2873"/>
        <v>0</v>
      </c>
      <c r="BX1678" s="62">
        <f t="shared" ca="1" si="2873"/>
        <v>0</v>
      </c>
      <c r="BY1678" s="62">
        <f t="shared" ca="1" si="2873"/>
        <v>0</v>
      </c>
      <c r="BZ1678" s="62">
        <f t="shared" ca="1" si="2873"/>
        <v>0</v>
      </c>
      <c r="CA1678" s="62">
        <f t="shared" ca="1" si="2873"/>
        <v>0</v>
      </c>
      <c r="CB1678" s="62">
        <f t="shared" ca="1" si="2873"/>
        <v>0</v>
      </c>
      <c r="CC1678" s="62">
        <f t="shared" ca="1" si="2873"/>
        <v>0</v>
      </c>
      <c r="CD1678" s="62">
        <f t="shared" ca="1" si="2873"/>
        <v>0</v>
      </c>
      <c r="CE1678" s="62">
        <f t="shared" ca="1" si="2873"/>
        <v>0</v>
      </c>
      <c r="CF1678" s="62">
        <f t="shared" ref="CF1678:CL1678" ca="1" si="2874">CE1681</f>
        <v>0</v>
      </c>
      <c r="CG1678" s="62">
        <f t="shared" ca="1" si="2874"/>
        <v>0</v>
      </c>
      <c r="CH1678" s="62">
        <f t="shared" ca="1" si="2874"/>
        <v>0</v>
      </c>
      <c r="CI1678" s="62">
        <f t="shared" ca="1" si="2874"/>
        <v>0</v>
      </c>
      <c r="CJ1678" s="62">
        <f t="shared" ca="1" si="2874"/>
        <v>0</v>
      </c>
      <c r="CK1678" s="62">
        <f t="shared" ca="1" si="2874"/>
        <v>0</v>
      </c>
      <c r="CL1678" s="62">
        <f t="shared" ca="1" si="2874"/>
        <v>0</v>
      </c>
      <c r="CO1678" s="62">
        <f t="shared" ref="CO1678:DK1678" si="2875">CN1681</f>
        <v>0</v>
      </c>
      <c r="CP1678" s="62">
        <f t="shared" ca="1" si="2875"/>
        <v>0</v>
      </c>
      <c r="CQ1678" s="62">
        <f t="shared" ca="1" si="2875"/>
        <v>1000000</v>
      </c>
      <c r="CR1678" s="62">
        <f t="shared" ca="1" si="2875"/>
        <v>1000000</v>
      </c>
      <c r="CS1678" s="62">
        <f t="shared" ca="1" si="2875"/>
        <v>1000000</v>
      </c>
      <c r="CT1678" s="62">
        <f t="shared" ca="1" si="2875"/>
        <v>0</v>
      </c>
      <c r="CU1678" s="62">
        <f t="shared" ca="1" si="2875"/>
        <v>0</v>
      </c>
      <c r="CV1678" s="62">
        <f t="shared" ca="1" si="2875"/>
        <v>0</v>
      </c>
      <c r="CW1678" s="62">
        <f t="shared" ca="1" si="2875"/>
        <v>0</v>
      </c>
      <c r="CX1678" s="62">
        <f t="shared" ca="1" si="2875"/>
        <v>0</v>
      </c>
      <c r="CY1678" s="62">
        <f t="shared" ca="1" si="2875"/>
        <v>0</v>
      </c>
      <c r="CZ1678" s="62">
        <f t="shared" ca="1" si="2875"/>
        <v>0</v>
      </c>
      <c r="DA1678" s="62">
        <f t="shared" ca="1" si="2875"/>
        <v>0</v>
      </c>
      <c r="DB1678" s="62">
        <f t="shared" ca="1" si="2875"/>
        <v>0</v>
      </c>
      <c r="DC1678" s="62">
        <f t="shared" ca="1" si="2875"/>
        <v>0</v>
      </c>
      <c r="DD1678" s="62">
        <f t="shared" ca="1" si="2875"/>
        <v>0</v>
      </c>
      <c r="DE1678" s="62">
        <f t="shared" ca="1" si="2875"/>
        <v>0</v>
      </c>
      <c r="DF1678" s="62">
        <f t="shared" ca="1" si="2875"/>
        <v>0</v>
      </c>
      <c r="DG1678" s="62">
        <f t="shared" ca="1" si="2875"/>
        <v>0</v>
      </c>
      <c r="DH1678" s="62">
        <f t="shared" ca="1" si="2875"/>
        <v>0</v>
      </c>
      <c r="DI1678" s="62">
        <f t="shared" ca="1" si="2875"/>
        <v>0</v>
      </c>
      <c r="DJ1678" s="62">
        <f t="shared" ca="1" si="2875"/>
        <v>0</v>
      </c>
      <c r="DK1678" s="62">
        <f t="shared" ca="1" si="2875"/>
        <v>0</v>
      </c>
      <c r="DL1678" s="62">
        <f t="shared" ref="DL1678" ca="1" si="2876">DK1681</f>
        <v>0</v>
      </c>
    </row>
    <row r="1679" spans="1:116" x14ac:dyDescent="0.4">
      <c r="B1679" t="str">
        <f>E1679</f>
        <v>1679 DTERM1-F</v>
      </c>
      <c r="C1679" t="s">
        <v>236</v>
      </c>
      <c r="D1679" t="s">
        <v>428</v>
      </c>
      <c r="E1679" t="str">
        <f t="shared" si="2869"/>
        <v>1679 DTERM1-F</v>
      </c>
      <c r="G1679" s="158" t="str">
        <f>"New borrowing - "&amp;SUBSTITUTE(G1670,":","")</f>
        <v>New borrowing - Fixed term debt - one-time borrowing</v>
      </c>
      <c r="K1679" s="23">
        <f t="shared" ref="K1679:P1680" si="2877">SUMIF($3:$3,K$2,1679:1679)</f>
        <v>1000000</v>
      </c>
      <c r="L1679" s="23">
        <f t="shared" si="2877"/>
        <v>0</v>
      </c>
      <c r="M1679" s="23">
        <f t="shared" si="2877"/>
        <v>0</v>
      </c>
      <c r="N1679" s="23">
        <f t="shared" si="2877"/>
        <v>0</v>
      </c>
      <c r="O1679" s="23">
        <f t="shared" si="2877"/>
        <v>0</v>
      </c>
      <c r="P1679" s="23">
        <f t="shared" si="2877"/>
        <v>0</v>
      </c>
      <c r="R1679" s="53">
        <f t="shared" ref="R1679:AW1679" si="2878">$H1674*(R$2=EOMONTH($H1675,0))</f>
        <v>0</v>
      </c>
      <c r="S1679" s="62">
        <f t="shared" si="2878"/>
        <v>0</v>
      </c>
      <c r="T1679" s="62">
        <f t="shared" si="2878"/>
        <v>0</v>
      </c>
      <c r="U1679" s="62">
        <f t="shared" si="2878"/>
        <v>0</v>
      </c>
      <c r="V1679" s="62">
        <f t="shared" si="2878"/>
        <v>0</v>
      </c>
      <c r="W1679" s="62">
        <f t="shared" si="2878"/>
        <v>0</v>
      </c>
      <c r="X1679" s="62">
        <f t="shared" si="2878"/>
        <v>1000000</v>
      </c>
      <c r="Y1679" s="62">
        <f t="shared" si="2878"/>
        <v>0</v>
      </c>
      <c r="Z1679" s="62">
        <f t="shared" si="2878"/>
        <v>0</v>
      </c>
      <c r="AA1679" s="62">
        <f t="shared" si="2878"/>
        <v>0</v>
      </c>
      <c r="AB1679" s="62">
        <f t="shared" si="2878"/>
        <v>0</v>
      </c>
      <c r="AC1679" s="62">
        <f t="shared" si="2878"/>
        <v>0</v>
      </c>
      <c r="AD1679" s="62">
        <f t="shared" si="2878"/>
        <v>0</v>
      </c>
      <c r="AE1679" s="62">
        <f t="shared" si="2878"/>
        <v>0</v>
      </c>
      <c r="AF1679" s="62">
        <f t="shared" si="2878"/>
        <v>0</v>
      </c>
      <c r="AG1679" s="62">
        <f t="shared" si="2878"/>
        <v>0</v>
      </c>
      <c r="AH1679" s="62">
        <f t="shared" si="2878"/>
        <v>0</v>
      </c>
      <c r="AI1679" s="62">
        <f t="shared" si="2878"/>
        <v>0</v>
      </c>
      <c r="AJ1679" s="62">
        <f t="shared" si="2878"/>
        <v>0</v>
      </c>
      <c r="AK1679" s="62">
        <f t="shared" si="2878"/>
        <v>0</v>
      </c>
      <c r="AL1679" s="62">
        <f t="shared" si="2878"/>
        <v>0</v>
      </c>
      <c r="AM1679" s="62">
        <f t="shared" si="2878"/>
        <v>0</v>
      </c>
      <c r="AN1679" s="62">
        <f t="shared" si="2878"/>
        <v>0</v>
      </c>
      <c r="AO1679" s="62">
        <f t="shared" si="2878"/>
        <v>0</v>
      </c>
      <c r="AP1679" s="62">
        <f t="shared" si="2878"/>
        <v>0</v>
      </c>
      <c r="AQ1679" s="62">
        <f t="shared" si="2878"/>
        <v>0</v>
      </c>
      <c r="AR1679" s="62">
        <f t="shared" si="2878"/>
        <v>0</v>
      </c>
      <c r="AS1679" s="62">
        <f t="shared" si="2878"/>
        <v>0</v>
      </c>
      <c r="AT1679" s="62">
        <f t="shared" si="2878"/>
        <v>0</v>
      </c>
      <c r="AU1679" s="62">
        <f t="shared" si="2878"/>
        <v>0</v>
      </c>
      <c r="AV1679" s="62">
        <f t="shared" si="2878"/>
        <v>0</v>
      </c>
      <c r="AW1679" s="62">
        <f t="shared" si="2878"/>
        <v>0</v>
      </c>
      <c r="AX1679" s="62">
        <f t="shared" ref="AX1679:CC1679" si="2879">$H1674*(AX$2=EOMONTH($H1675,0))</f>
        <v>0</v>
      </c>
      <c r="AY1679" s="62">
        <f t="shared" si="2879"/>
        <v>0</v>
      </c>
      <c r="AZ1679" s="62">
        <f t="shared" si="2879"/>
        <v>0</v>
      </c>
      <c r="BA1679" s="62">
        <f t="shared" si="2879"/>
        <v>0</v>
      </c>
      <c r="BB1679" s="62">
        <f t="shared" si="2879"/>
        <v>0</v>
      </c>
      <c r="BC1679" s="62">
        <f t="shared" si="2879"/>
        <v>0</v>
      </c>
      <c r="BD1679" s="62">
        <f t="shared" si="2879"/>
        <v>0</v>
      </c>
      <c r="BE1679" s="62">
        <f t="shared" si="2879"/>
        <v>0</v>
      </c>
      <c r="BF1679" s="62">
        <f t="shared" si="2879"/>
        <v>0</v>
      </c>
      <c r="BG1679" s="62">
        <f t="shared" si="2879"/>
        <v>0</v>
      </c>
      <c r="BH1679" s="62">
        <f t="shared" si="2879"/>
        <v>0</v>
      </c>
      <c r="BI1679" s="62">
        <f t="shared" si="2879"/>
        <v>0</v>
      </c>
      <c r="BJ1679" s="62">
        <f t="shared" si="2879"/>
        <v>0</v>
      </c>
      <c r="BK1679" s="62">
        <f t="shared" si="2879"/>
        <v>0</v>
      </c>
      <c r="BL1679" s="62">
        <f t="shared" si="2879"/>
        <v>0</v>
      </c>
      <c r="BM1679" s="62">
        <f t="shared" si="2879"/>
        <v>0</v>
      </c>
      <c r="BN1679" s="62">
        <f t="shared" si="2879"/>
        <v>0</v>
      </c>
      <c r="BO1679" s="62">
        <f t="shared" si="2879"/>
        <v>0</v>
      </c>
      <c r="BP1679" s="62">
        <f t="shared" si="2879"/>
        <v>0</v>
      </c>
      <c r="BQ1679" s="62">
        <f t="shared" si="2879"/>
        <v>0</v>
      </c>
      <c r="BR1679" s="62">
        <f t="shared" si="2879"/>
        <v>0</v>
      </c>
      <c r="BS1679" s="62">
        <f t="shared" si="2879"/>
        <v>0</v>
      </c>
      <c r="BT1679" s="62">
        <f t="shared" si="2879"/>
        <v>0</v>
      </c>
      <c r="BU1679" s="62">
        <f t="shared" si="2879"/>
        <v>0</v>
      </c>
      <c r="BV1679" s="62">
        <f t="shared" si="2879"/>
        <v>0</v>
      </c>
      <c r="BW1679" s="62">
        <f t="shared" si="2879"/>
        <v>0</v>
      </c>
      <c r="BX1679" s="62">
        <f t="shared" si="2879"/>
        <v>0</v>
      </c>
      <c r="BY1679" s="62">
        <f t="shared" si="2879"/>
        <v>0</v>
      </c>
      <c r="BZ1679" s="62">
        <f t="shared" si="2879"/>
        <v>0</v>
      </c>
      <c r="CA1679" s="62">
        <f t="shared" si="2879"/>
        <v>0</v>
      </c>
      <c r="CB1679" s="62">
        <f t="shared" si="2879"/>
        <v>0</v>
      </c>
      <c r="CC1679" s="62">
        <f t="shared" si="2879"/>
        <v>0</v>
      </c>
      <c r="CD1679" s="62">
        <f t="shared" ref="CD1679:CL1679" si="2880">$H1674*(CD$2=EOMONTH($H1675,0))</f>
        <v>0</v>
      </c>
      <c r="CE1679" s="62">
        <f t="shared" si="2880"/>
        <v>0</v>
      </c>
      <c r="CF1679" s="62">
        <f t="shared" si="2880"/>
        <v>0</v>
      </c>
      <c r="CG1679" s="62">
        <f t="shared" si="2880"/>
        <v>0</v>
      </c>
      <c r="CH1679" s="62">
        <f t="shared" si="2880"/>
        <v>0</v>
      </c>
      <c r="CI1679" s="62">
        <f t="shared" si="2880"/>
        <v>0</v>
      </c>
      <c r="CJ1679" s="62">
        <f t="shared" si="2880"/>
        <v>0</v>
      </c>
      <c r="CK1679" s="62">
        <f t="shared" si="2880"/>
        <v>0</v>
      </c>
      <c r="CL1679" s="62">
        <f t="shared" si="2880"/>
        <v>0</v>
      </c>
      <c r="CO1679" s="62">
        <f t="shared" ref="CO1679:DK1679" si="2881">$H1674*(CO$2=EOMONTH($H1675,0))</f>
        <v>0</v>
      </c>
      <c r="CP1679" s="62">
        <f t="shared" si="2881"/>
        <v>1000000</v>
      </c>
      <c r="CQ1679" s="62">
        <f t="shared" si="2881"/>
        <v>0</v>
      </c>
      <c r="CR1679" s="62">
        <f t="shared" si="2881"/>
        <v>0</v>
      </c>
      <c r="CS1679" s="62">
        <f t="shared" si="2881"/>
        <v>0</v>
      </c>
      <c r="CT1679" s="62">
        <f t="shared" si="2881"/>
        <v>0</v>
      </c>
      <c r="CU1679" s="62">
        <f t="shared" si="2881"/>
        <v>0</v>
      </c>
      <c r="CV1679" s="62">
        <f t="shared" si="2881"/>
        <v>0</v>
      </c>
      <c r="CW1679" s="62">
        <f t="shared" si="2881"/>
        <v>0</v>
      </c>
      <c r="CX1679" s="62">
        <f t="shared" si="2881"/>
        <v>0</v>
      </c>
      <c r="CY1679" s="62">
        <f t="shared" si="2881"/>
        <v>0</v>
      </c>
      <c r="CZ1679" s="62">
        <f t="shared" si="2881"/>
        <v>0</v>
      </c>
      <c r="DA1679" s="62">
        <f t="shared" si="2881"/>
        <v>0</v>
      </c>
      <c r="DB1679" s="62">
        <f t="shared" si="2881"/>
        <v>0</v>
      </c>
      <c r="DC1679" s="62">
        <f t="shared" si="2881"/>
        <v>0</v>
      </c>
      <c r="DD1679" s="62">
        <f t="shared" si="2881"/>
        <v>0</v>
      </c>
      <c r="DE1679" s="62">
        <f t="shared" si="2881"/>
        <v>0</v>
      </c>
      <c r="DF1679" s="62">
        <f t="shared" si="2881"/>
        <v>0</v>
      </c>
      <c r="DG1679" s="62">
        <f t="shared" si="2881"/>
        <v>0</v>
      </c>
      <c r="DH1679" s="62">
        <f t="shared" si="2881"/>
        <v>0</v>
      </c>
      <c r="DI1679" s="62">
        <f t="shared" si="2881"/>
        <v>0</v>
      </c>
      <c r="DJ1679" s="62">
        <f t="shared" si="2881"/>
        <v>0</v>
      </c>
      <c r="DK1679" s="62">
        <f t="shared" si="2881"/>
        <v>0</v>
      </c>
      <c r="DL1679" s="62">
        <f t="shared" ref="DL1679" si="2882">$H1674*(DL$2=EOMONTH($H1675,0))</f>
        <v>0</v>
      </c>
    </row>
    <row r="1680" spans="1:116" x14ac:dyDescent="0.4">
      <c r="C1680" t="s">
        <v>236</v>
      </c>
      <c r="D1680" t="s">
        <v>428</v>
      </c>
      <c r="E1680" t="str">
        <f t="shared" si="2869"/>
        <v>1680 DTERM1-F</v>
      </c>
      <c r="G1680" s="158" t="str">
        <f>"Repayment - "&amp;SUBSTITUTE(G1670,":","")</f>
        <v>Repayment - Fixed term debt - one-time borrowing</v>
      </c>
      <c r="K1680" s="138">
        <f t="shared" ca="1" si="2877"/>
        <v>-1000000</v>
      </c>
      <c r="L1680" s="138">
        <f t="shared" ca="1" si="2877"/>
        <v>0</v>
      </c>
      <c r="M1680" s="138">
        <f t="shared" ca="1" si="2877"/>
        <v>0</v>
      </c>
      <c r="N1680" s="138">
        <f t="shared" ca="1" si="2877"/>
        <v>0</v>
      </c>
      <c r="O1680" s="138">
        <f t="shared" ca="1" si="2877"/>
        <v>0</v>
      </c>
      <c r="P1680" s="138">
        <f t="shared" ca="1" si="2877"/>
        <v>0</v>
      </c>
      <c r="R1680" s="225"/>
      <c r="S1680" s="226">
        <f ca="1">-IF(COUNT($R1679:S1679)&lt;$H1672,0,OFFSET(S1679,0,-$H1672+1))</f>
        <v>0</v>
      </c>
      <c r="T1680" s="226">
        <f ca="1">-IF(COUNT($R1679:T1679)&lt;$H1672,0,OFFSET(T1679,0,-$H1672+1))</f>
        <v>0</v>
      </c>
      <c r="U1680" s="226">
        <f ca="1">-IF(COUNT($R1679:U1679)&lt;$H1672,0,OFFSET(U1679,0,-$H1672+1))</f>
        <v>0</v>
      </c>
      <c r="V1680" s="226">
        <f ca="1">-IF(COUNT($R1679:V1679)&lt;$H1672,0,OFFSET(V1679,0,-$H1672+1))</f>
        <v>0</v>
      </c>
      <c r="W1680" s="226">
        <f ca="1">-IF(COUNT($R1679:W1679)&lt;$H1672,0,OFFSET(W1679,0,-$H1672+1))</f>
        <v>0</v>
      </c>
      <c r="X1680" s="226">
        <f ca="1">-IF(COUNT($R1679:X1679)&lt;$H1672,0,OFFSET(X1679,0,-$H1672+1))</f>
        <v>0</v>
      </c>
      <c r="Y1680" s="226">
        <f ca="1">-IF(COUNT($R1679:Y1679)&lt;$H1672,0,OFFSET(Y1679,0,-$H1672+1))</f>
        <v>0</v>
      </c>
      <c r="Z1680" s="226">
        <f ca="1">-IF(COUNT($R1679:Z1679)&lt;$H1672,0,OFFSET(Z1679,0,-$H1672+1))</f>
        <v>0</v>
      </c>
      <c r="AA1680" s="226">
        <f ca="1">-IF(COUNT($R1679:AA1679)&lt;$H1672,0,OFFSET(AA1679,0,-$H1672+1))</f>
        <v>-1000000</v>
      </c>
      <c r="AB1680" s="226">
        <f ca="1">-IF(COUNT($R1679:AB1679)&lt;$H1672,0,OFFSET(AB1679,0,-$H1672+1))</f>
        <v>0</v>
      </c>
      <c r="AC1680" s="226">
        <f ca="1">-IF(COUNT($R1679:AC1679)&lt;$H1672,0,OFFSET(AC1679,0,-$H1672+1))</f>
        <v>0</v>
      </c>
      <c r="AD1680" s="226">
        <f ca="1">-IF(COUNT($R1679:AD1679)&lt;$H1672,0,OFFSET(AD1679,0,-$H1672+1))</f>
        <v>0</v>
      </c>
      <c r="AE1680" s="226">
        <f ca="1">-IF(COUNT($R1679:AE1679)&lt;$H1672,0,OFFSET(AE1679,0,-$H1672+1))</f>
        <v>0</v>
      </c>
      <c r="AF1680" s="226">
        <f ca="1">-IF(COUNT($R1679:AF1679)&lt;$H1672,0,OFFSET(AF1679,0,-$H1672+1))</f>
        <v>0</v>
      </c>
      <c r="AG1680" s="226">
        <f ca="1">-IF(COUNT($R1679:AG1679)&lt;$H1672,0,OFFSET(AG1679,0,-$H1672+1))</f>
        <v>0</v>
      </c>
      <c r="AH1680" s="226">
        <f ca="1">-IF(COUNT($R1679:AH1679)&lt;$H1672,0,OFFSET(AH1679,0,-$H1672+1))</f>
        <v>0</v>
      </c>
      <c r="AI1680" s="226">
        <f ca="1">-IF(COUNT($R1679:AI1679)&lt;$H1672,0,OFFSET(AI1679,0,-$H1672+1))</f>
        <v>0</v>
      </c>
      <c r="AJ1680" s="226">
        <f ca="1">-IF(COUNT($R1679:AJ1679)&lt;$H1672,0,OFFSET(AJ1679,0,-$H1672+1))</f>
        <v>0</v>
      </c>
      <c r="AK1680" s="226">
        <f ca="1">-IF(COUNT($R1679:AK1679)&lt;$H1672,0,OFFSET(AK1679,0,-$H1672+1))</f>
        <v>0</v>
      </c>
      <c r="AL1680" s="226">
        <f ca="1">-IF(COUNT($R1679:AL1679)&lt;$H1672,0,OFFSET(AL1679,0,-$H1672+1))</f>
        <v>0</v>
      </c>
      <c r="AM1680" s="226">
        <f ca="1">-IF(COUNT($R1679:AM1679)&lt;$H1672,0,OFFSET(AM1679,0,-$H1672+1))</f>
        <v>0</v>
      </c>
      <c r="AN1680" s="226">
        <f ca="1">-IF(COUNT($R1679:AN1679)&lt;$H1672,0,OFFSET(AN1679,0,-$H1672+1))</f>
        <v>0</v>
      </c>
      <c r="AO1680" s="226">
        <f ca="1">-IF(COUNT($R1679:AO1679)&lt;$H1672,0,OFFSET(AO1679,0,-$H1672+1))</f>
        <v>0</v>
      </c>
      <c r="AP1680" s="226">
        <f ca="1">-IF(COUNT($R1679:AP1679)&lt;$H1672,0,OFFSET(AP1679,0,-$H1672+1))</f>
        <v>0</v>
      </c>
      <c r="AQ1680" s="226">
        <f ca="1">-IF(COUNT($R1679:AQ1679)&lt;$H1672,0,OFFSET(AQ1679,0,-$H1672+1))</f>
        <v>0</v>
      </c>
      <c r="AR1680" s="226">
        <f ca="1">-IF(COUNT($R1679:AR1679)&lt;$H1672,0,OFFSET(AR1679,0,-$H1672+1))</f>
        <v>0</v>
      </c>
      <c r="AS1680" s="226">
        <f ca="1">-IF(COUNT($R1679:AS1679)&lt;$H1672,0,OFFSET(AS1679,0,-$H1672+1))</f>
        <v>0</v>
      </c>
      <c r="AT1680" s="226">
        <f ca="1">-IF(COUNT($R1679:AT1679)&lt;$H1672,0,OFFSET(AT1679,0,-$H1672+1))</f>
        <v>0</v>
      </c>
      <c r="AU1680" s="226">
        <f ca="1">-IF(COUNT($R1679:AU1679)&lt;$H1672,0,OFFSET(AU1679,0,-$H1672+1))</f>
        <v>0</v>
      </c>
      <c r="AV1680" s="226">
        <f ca="1">-IF(COUNT($R1679:AV1679)&lt;$H1672,0,OFFSET(AV1679,0,-$H1672+1))</f>
        <v>0</v>
      </c>
      <c r="AW1680" s="226">
        <f ca="1">-IF(COUNT($R1679:AW1679)&lt;$H1672,0,OFFSET(AW1679,0,-$H1672+1))</f>
        <v>0</v>
      </c>
      <c r="AX1680" s="226">
        <f ca="1">-IF(COUNT($R1679:AX1679)&lt;$H1672,0,OFFSET(AX1679,0,-$H1672+1))</f>
        <v>0</v>
      </c>
      <c r="AY1680" s="226">
        <f ca="1">-IF(COUNT($R1679:AY1679)&lt;$H1672,0,OFFSET(AY1679,0,-$H1672+1))</f>
        <v>0</v>
      </c>
      <c r="AZ1680" s="226">
        <f ca="1">-IF(COUNT($R1679:AZ1679)&lt;$H1672,0,OFFSET(AZ1679,0,-$H1672+1))</f>
        <v>0</v>
      </c>
      <c r="BA1680" s="226">
        <f ca="1">-IF(COUNT($R1679:BA1679)&lt;$H1672,0,OFFSET(BA1679,0,-$H1672+1))</f>
        <v>0</v>
      </c>
      <c r="BB1680" s="226">
        <f ca="1">-IF(COUNT($R1679:BB1679)&lt;$H1672,0,OFFSET(BB1679,0,-$H1672+1))</f>
        <v>0</v>
      </c>
      <c r="BC1680" s="226">
        <f ca="1">-IF(COUNT($R1679:BC1679)&lt;$H1672,0,OFFSET(BC1679,0,-$H1672+1))</f>
        <v>0</v>
      </c>
      <c r="BD1680" s="226">
        <f ca="1">-IF(COUNT($R1679:BD1679)&lt;$H1672,0,OFFSET(BD1679,0,-$H1672+1))</f>
        <v>0</v>
      </c>
      <c r="BE1680" s="226">
        <f ca="1">-IF(COUNT($R1679:BE1679)&lt;$H1672,0,OFFSET(BE1679,0,-$H1672+1))</f>
        <v>0</v>
      </c>
      <c r="BF1680" s="226">
        <f ca="1">-IF(COUNT($R1679:BF1679)&lt;$H1672,0,OFFSET(BF1679,0,-$H1672+1))</f>
        <v>0</v>
      </c>
      <c r="BG1680" s="226">
        <f ca="1">-IF(COUNT($R1679:BG1679)&lt;$H1672,0,OFFSET(BG1679,0,-$H1672+1))</f>
        <v>0</v>
      </c>
      <c r="BH1680" s="226">
        <f ca="1">-IF(COUNT($R1679:BH1679)&lt;$H1672,0,OFFSET(BH1679,0,-$H1672+1))</f>
        <v>0</v>
      </c>
      <c r="BI1680" s="226">
        <f ca="1">-IF(COUNT($R1679:BI1679)&lt;$H1672,0,OFFSET(BI1679,0,-$H1672+1))</f>
        <v>0</v>
      </c>
      <c r="BJ1680" s="226">
        <f ca="1">-IF(COUNT($R1679:BJ1679)&lt;$H1672,0,OFFSET(BJ1679,0,-$H1672+1))</f>
        <v>0</v>
      </c>
      <c r="BK1680" s="226">
        <f ca="1">-IF(COUNT($R1679:BK1679)&lt;$H1672,0,OFFSET(BK1679,0,-$H1672+1))</f>
        <v>0</v>
      </c>
      <c r="BL1680" s="226">
        <f ca="1">-IF(COUNT($R1679:BL1679)&lt;$H1672,0,OFFSET(BL1679,0,-$H1672+1))</f>
        <v>0</v>
      </c>
      <c r="BM1680" s="226">
        <f ca="1">-IF(COUNT($R1679:BM1679)&lt;$H1672,0,OFFSET(BM1679,0,-$H1672+1))</f>
        <v>0</v>
      </c>
      <c r="BN1680" s="226">
        <f ca="1">-IF(COUNT($R1679:BN1679)&lt;$H1672,0,OFFSET(BN1679,0,-$H1672+1))</f>
        <v>0</v>
      </c>
      <c r="BO1680" s="226">
        <f ca="1">-IF(COUNT($R1679:BO1679)&lt;$H1672,0,OFFSET(BO1679,0,-$H1672+1))</f>
        <v>0</v>
      </c>
      <c r="BP1680" s="226">
        <f ca="1">-IF(COUNT($R1679:BP1679)&lt;$H1672,0,OFFSET(BP1679,0,-$H1672+1))</f>
        <v>0</v>
      </c>
      <c r="BQ1680" s="226">
        <f ca="1">-IF(COUNT($R1679:BQ1679)&lt;$H1672,0,OFFSET(BQ1679,0,-$H1672+1))</f>
        <v>0</v>
      </c>
      <c r="BR1680" s="226">
        <f ca="1">-IF(COUNT($R1679:BR1679)&lt;$H1672,0,OFFSET(BR1679,0,-$H1672+1))</f>
        <v>0</v>
      </c>
      <c r="BS1680" s="226">
        <f ca="1">-IF(COUNT($R1679:BS1679)&lt;$H1672,0,OFFSET(BS1679,0,-$H1672+1))</f>
        <v>0</v>
      </c>
      <c r="BT1680" s="226">
        <f ca="1">-IF(COUNT($R1679:BT1679)&lt;$H1672,0,OFFSET(BT1679,0,-$H1672+1))</f>
        <v>0</v>
      </c>
      <c r="BU1680" s="226">
        <f ca="1">-IF(COUNT($R1679:BU1679)&lt;$H1672,0,OFFSET(BU1679,0,-$H1672+1))</f>
        <v>0</v>
      </c>
      <c r="BV1680" s="226">
        <f ca="1">-IF(COUNT($R1679:BV1679)&lt;$H1672,0,OFFSET(BV1679,0,-$H1672+1))</f>
        <v>0</v>
      </c>
      <c r="BW1680" s="226">
        <f ca="1">-IF(COUNT($R1679:BW1679)&lt;$H1672,0,OFFSET(BW1679,0,-$H1672+1))</f>
        <v>0</v>
      </c>
      <c r="BX1680" s="226">
        <f ca="1">-IF(COUNT($R1679:BX1679)&lt;$H1672,0,OFFSET(BX1679,0,-$H1672+1))</f>
        <v>0</v>
      </c>
      <c r="BY1680" s="226">
        <f ca="1">-IF(COUNT($R1679:BY1679)&lt;$H1672,0,OFFSET(BY1679,0,-$H1672+1))</f>
        <v>0</v>
      </c>
      <c r="BZ1680" s="226">
        <f ca="1">-IF(COUNT($R1679:BZ1679)&lt;$H1672,0,OFFSET(BZ1679,0,-$H1672+1))</f>
        <v>0</v>
      </c>
      <c r="CA1680" s="226">
        <f ca="1">-IF(COUNT($R1679:CA1679)&lt;$H1672,0,OFFSET(CA1679,0,-$H1672+1))</f>
        <v>0</v>
      </c>
      <c r="CB1680" s="226">
        <f ca="1">-IF(COUNT($R1679:CB1679)&lt;$H1672,0,OFFSET(CB1679,0,-$H1672+1))</f>
        <v>0</v>
      </c>
      <c r="CC1680" s="226">
        <f ca="1">-IF(COUNT($R1679:CC1679)&lt;$H1672,0,OFFSET(CC1679,0,-$H1672+1))</f>
        <v>0</v>
      </c>
      <c r="CD1680" s="226">
        <f ca="1">-IF(COUNT($R1679:CD1679)&lt;$H1672,0,OFFSET(CD1679,0,-$H1672+1))</f>
        <v>0</v>
      </c>
      <c r="CE1680" s="226">
        <f ca="1">-IF(COUNT($R1679:CE1679)&lt;$H1672,0,OFFSET(CE1679,0,-$H1672+1))</f>
        <v>0</v>
      </c>
      <c r="CF1680" s="226">
        <f ca="1">-IF(COUNT($R1679:CF1679)&lt;$H1672,0,OFFSET(CF1679,0,-$H1672+1))</f>
        <v>0</v>
      </c>
      <c r="CG1680" s="226">
        <f ca="1">-IF(COUNT($R1679:CG1679)&lt;$H1672,0,OFFSET(CG1679,0,-$H1672+1))</f>
        <v>0</v>
      </c>
      <c r="CH1680" s="226">
        <f ca="1">-IF(COUNT($R1679:CH1679)&lt;$H1672,0,OFFSET(CH1679,0,-$H1672+1))</f>
        <v>0</v>
      </c>
      <c r="CI1680" s="226">
        <f ca="1">-IF(COUNT($R1679:CI1679)&lt;$H1672,0,OFFSET(CI1679,0,-$H1672+1))</f>
        <v>0</v>
      </c>
      <c r="CJ1680" s="226">
        <f ca="1">-IF(COUNT($R1679:CJ1679)&lt;$H1672,0,OFFSET(CJ1679,0,-$H1672+1))</f>
        <v>0</v>
      </c>
      <c r="CK1680" s="226">
        <f ca="1">-IF(COUNT($R1679:CK1679)&lt;$H1672,0,OFFSET(CK1679,0,-$H1672+1))</f>
        <v>0</v>
      </c>
      <c r="CL1680" s="226">
        <f ca="1">-IF(COUNT($R1679:CL1679)&lt;$H1672,0,OFFSET(CL1679,0,-$H1672+1))</f>
        <v>0</v>
      </c>
      <c r="CO1680" s="226">
        <f ca="1">-IF(COUNT($R1679:CO1679)&lt;$H1672,0,OFFSET(CO1679,0,-$H1672+1))</f>
        <v>0</v>
      </c>
      <c r="CP1680" s="226">
        <f ca="1">-IF(COUNT($R1679:CP1679)&lt;$H1672,0,OFFSET(CP1679,0,-$H1672+1))</f>
        <v>0</v>
      </c>
      <c r="CQ1680" s="226">
        <f ca="1">-IF(COUNT($R1679:CQ1679)&lt;$H1672,0,OFFSET(CQ1679,0,-$H1672+1))</f>
        <v>0</v>
      </c>
      <c r="CR1680" s="226">
        <f ca="1">-IF(COUNT($R1679:CR1679)&lt;$H1672,0,OFFSET(CR1679,0,-$H1672+1))</f>
        <v>0</v>
      </c>
      <c r="CS1680" s="226">
        <f ca="1">-IF(COUNT($R1679:CS1679)&lt;$H1672,0,OFFSET(CS1679,0,-$H1672+1))</f>
        <v>-1000000</v>
      </c>
      <c r="CT1680" s="226">
        <f ca="1">-IF(COUNT($R1679:CT1679)&lt;$H1672,0,OFFSET(CT1679,0,-$H1672+1))</f>
        <v>0</v>
      </c>
      <c r="CU1680" s="226">
        <f ca="1">-IF(COUNT($R1679:CU1679)&lt;$H1672,0,OFFSET(CU1679,0,-$H1672+1))</f>
        <v>0</v>
      </c>
      <c r="CV1680" s="226">
        <f ca="1">-IF(COUNT($R1679:CV1679)&lt;$H1672,0,OFFSET(CV1679,0,-$H1672+1))</f>
        <v>0</v>
      </c>
      <c r="CW1680" s="226">
        <f ca="1">-IF(COUNT($R1679:CW1679)&lt;$H1672,0,OFFSET(CW1679,0,-$H1672+1))</f>
        <v>0</v>
      </c>
      <c r="CX1680" s="226">
        <f ca="1">-IF(COUNT($R1679:CX1679)&lt;$H1672,0,OFFSET(CX1679,0,-$H1672+1))</f>
        <v>0</v>
      </c>
      <c r="CY1680" s="226">
        <f ca="1">-IF(COUNT($R1679:CY1679)&lt;$H1672,0,OFFSET(CY1679,0,-$H1672+1))</f>
        <v>0</v>
      </c>
      <c r="CZ1680" s="226">
        <f ca="1">-IF(COUNT($R1679:CZ1679)&lt;$H1672,0,OFFSET(CZ1679,0,-$H1672+1))</f>
        <v>0</v>
      </c>
      <c r="DA1680" s="226">
        <f ca="1">-IF(COUNT($R1679:DA1679)&lt;$H1672,0,OFFSET(DA1679,0,-$H1672+1))</f>
        <v>0</v>
      </c>
      <c r="DB1680" s="226">
        <f ca="1">-IF(COUNT($R1679:DB1679)&lt;$H1672,0,OFFSET(DB1679,0,-$H1672+1))</f>
        <v>0</v>
      </c>
      <c r="DC1680" s="226">
        <f ca="1">-IF(COUNT($R1679:DC1679)&lt;$H1672,0,OFFSET(DC1679,0,-$H1672+1))</f>
        <v>0</v>
      </c>
      <c r="DD1680" s="226">
        <f ca="1">-IF(COUNT($R1679:DD1679)&lt;$H1672,0,OFFSET(DD1679,0,-$H1672+1))</f>
        <v>0</v>
      </c>
      <c r="DE1680" s="226">
        <f ca="1">-IF(COUNT($R1679:DE1679)&lt;$H1672,0,OFFSET(DE1679,0,-$H1672+1))</f>
        <v>0</v>
      </c>
      <c r="DF1680" s="226">
        <f ca="1">-IF(COUNT($R1679:DF1679)&lt;$H1672,0,OFFSET(DF1679,0,-$H1672+1))</f>
        <v>0</v>
      </c>
      <c r="DG1680" s="226">
        <f ca="1">-IF(COUNT($R1679:DG1679)&lt;$H1672,0,OFFSET(DG1679,0,-$H1672+1))</f>
        <v>0</v>
      </c>
      <c r="DH1680" s="226">
        <f ca="1">-IF(COUNT($R1679:DH1679)&lt;$H1672,0,OFFSET(DH1679,0,-$H1672+1))</f>
        <v>0</v>
      </c>
      <c r="DI1680" s="226">
        <f ca="1">-IF(COUNT($R1679:DI1679)&lt;$H1672,0,OFFSET(DI1679,0,-$H1672+1))</f>
        <v>0</v>
      </c>
      <c r="DJ1680" s="226">
        <f ca="1">-IF(COUNT($R1679:DJ1679)&lt;$H1672,0,OFFSET(DJ1679,0,-$H1672+1))</f>
        <v>0</v>
      </c>
      <c r="DK1680" s="226">
        <f ca="1">-IF(COUNT($R1679:DK1679)&lt;$H1672,0,OFFSET(DK1679,0,-$H1672+1))</f>
        <v>0</v>
      </c>
      <c r="DL1680" s="226">
        <f ca="1">-IF(COUNT($R1679:DL1679)&lt;$H1672,0,OFFSET(DL1679,0,-$H1672+1))</f>
        <v>0</v>
      </c>
    </row>
    <row r="1681" spans="1:116" x14ac:dyDescent="0.4">
      <c r="C1681" t="s">
        <v>237</v>
      </c>
      <c r="D1681" t="s">
        <v>428</v>
      </c>
      <c r="E1681" t="str">
        <f t="shared" si="2869"/>
        <v>1681 DTERM1-F</v>
      </c>
      <c r="G1681" s="126" t="str">
        <f>"Debt - "&amp;SUBSTITUTE(G1670,":","")</f>
        <v>Debt - Fixed term debt - one-time borrowing</v>
      </c>
      <c r="I1681" s="80"/>
      <c r="J1681" s="80"/>
      <c r="K1681" s="33">
        <f ca="1">SUMIF($4:$4,K$2,1681:1681)</f>
        <v>0</v>
      </c>
      <c r="L1681" s="33">
        <f ca="1">SUMIF($4:$4,L$2,1681:1681)</f>
        <v>0</v>
      </c>
      <c r="M1681" s="33">
        <f t="shared" ref="M1681:Q1681" ca="1" si="2883">SUMIF($4:$4,M$2,1681:1681)</f>
        <v>0</v>
      </c>
      <c r="N1681" s="33">
        <f t="shared" ca="1" si="2883"/>
        <v>0</v>
      </c>
      <c r="O1681" s="33">
        <f t="shared" ca="1" si="2883"/>
        <v>0</v>
      </c>
      <c r="P1681" s="33">
        <f t="shared" ca="1" si="2883"/>
        <v>0</v>
      </c>
      <c r="R1681" s="53">
        <f>S1678</f>
        <v>0</v>
      </c>
      <c r="S1681" s="93">
        <f t="shared" ref="S1681:AX1681" ca="1" si="2884">SUM(S1678:S1680)</f>
        <v>0</v>
      </c>
      <c r="T1681" s="93">
        <f t="shared" ca="1" si="2884"/>
        <v>0</v>
      </c>
      <c r="U1681" s="93">
        <f t="shared" ca="1" si="2884"/>
        <v>0</v>
      </c>
      <c r="V1681" s="93">
        <f t="shared" ca="1" si="2884"/>
        <v>0</v>
      </c>
      <c r="W1681" s="93">
        <f t="shared" ca="1" si="2884"/>
        <v>0</v>
      </c>
      <c r="X1681" s="93">
        <f t="shared" ca="1" si="2884"/>
        <v>1000000</v>
      </c>
      <c r="Y1681" s="93">
        <f t="shared" ca="1" si="2884"/>
        <v>1000000</v>
      </c>
      <c r="Z1681" s="93">
        <f t="shared" ca="1" si="2884"/>
        <v>1000000</v>
      </c>
      <c r="AA1681" s="93">
        <f t="shared" ca="1" si="2884"/>
        <v>0</v>
      </c>
      <c r="AB1681" s="93">
        <f t="shared" ca="1" si="2884"/>
        <v>0</v>
      </c>
      <c r="AC1681" s="93">
        <f t="shared" ca="1" si="2884"/>
        <v>0</v>
      </c>
      <c r="AD1681" s="93">
        <f t="shared" ca="1" si="2884"/>
        <v>0</v>
      </c>
      <c r="AE1681" s="93">
        <f t="shared" ca="1" si="2884"/>
        <v>0</v>
      </c>
      <c r="AF1681" s="93">
        <f t="shared" ca="1" si="2884"/>
        <v>0</v>
      </c>
      <c r="AG1681" s="93">
        <f t="shared" ca="1" si="2884"/>
        <v>0</v>
      </c>
      <c r="AH1681" s="93">
        <f t="shared" ca="1" si="2884"/>
        <v>0</v>
      </c>
      <c r="AI1681" s="93">
        <f t="shared" ca="1" si="2884"/>
        <v>0</v>
      </c>
      <c r="AJ1681" s="93">
        <f t="shared" ca="1" si="2884"/>
        <v>0</v>
      </c>
      <c r="AK1681" s="93">
        <f t="shared" ca="1" si="2884"/>
        <v>0</v>
      </c>
      <c r="AL1681" s="93">
        <f t="shared" ca="1" si="2884"/>
        <v>0</v>
      </c>
      <c r="AM1681" s="93">
        <f t="shared" ca="1" si="2884"/>
        <v>0</v>
      </c>
      <c r="AN1681" s="93">
        <f t="shared" ca="1" si="2884"/>
        <v>0</v>
      </c>
      <c r="AO1681" s="93">
        <f t="shared" ca="1" si="2884"/>
        <v>0</v>
      </c>
      <c r="AP1681" s="93">
        <f t="shared" ca="1" si="2884"/>
        <v>0</v>
      </c>
      <c r="AQ1681" s="93">
        <f t="shared" ca="1" si="2884"/>
        <v>0</v>
      </c>
      <c r="AR1681" s="93">
        <f t="shared" ca="1" si="2884"/>
        <v>0</v>
      </c>
      <c r="AS1681" s="93">
        <f t="shared" ca="1" si="2884"/>
        <v>0</v>
      </c>
      <c r="AT1681" s="93">
        <f t="shared" ca="1" si="2884"/>
        <v>0</v>
      </c>
      <c r="AU1681" s="93">
        <f t="shared" ca="1" si="2884"/>
        <v>0</v>
      </c>
      <c r="AV1681" s="93">
        <f t="shared" ca="1" si="2884"/>
        <v>0</v>
      </c>
      <c r="AW1681" s="93">
        <f t="shared" ca="1" si="2884"/>
        <v>0</v>
      </c>
      <c r="AX1681" s="93">
        <f t="shared" ca="1" si="2884"/>
        <v>0</v>
      </c>
      <c r="AY1681" s="93">
        <f t="shared" ref="AY1681:CD1681" ca="1" si="2885">SUM(AY1678:AY1680)</f>
        <v>0</v>
      </c>
      <c r="AZ1681" s="93">
        <f t="shared" ca="1" si="2885"/>
        <v>0</v>
      </c>
      <c r="BA1681" s="93">
        <f t="shared" ca="1" si="2885"/>
        <v>0</v>
      </c>
      <c r="BB1681" s="93">
        <f t="shared" ca="1" si="2885"/>
        <v>0</v>
      </c>
      <c r="BC1681" s="93">
        <f t="shared" ca="1" si="2885"/>
        <v>0</v>
      </c>
      <c r="BD1681" s="93">
        <f t="shared" ca="1" si="2885"/>
        <v>0</v>
      </c>
      <c r="BE1681" s="93">
        <f t="shared" ca="1" si="2885"/>
        <v>0</v>
      </c>
      <c r="BF1681" s="93">
        <f t="shared" ca="1" si="2885"/>
        <v>0</v>
      </c>
      <c r="BG1681" s="93">
        <f t="shared" ca="1" si="2885"/>
        <v>0</v>
      </c>
      <c r="BH1681" s="93">
        <f t="shared" ca="1" si="2885"/>
        <v>0</v>
      </c>
      <c r="BI1681" s="93">
        <f t="shared" ca="1" si="2885"/>
        <v>0</v>
      </c>
      <c r="BJ1681" s="93">
        <f t="shared" ca="1" si="2885"/>
        <v>0</v>
      </c>
      <c r="BK1681" s="93">
        <f t="shared" ca="1" si="2885"/>
        <v>0</v>
      </c>
      <c r="BL1681" s="93">
        <f t="shared" ca="1" si="2885"/>
        <v>0</v>
      </c>
      <c r="BM1681" s="93">
        <f t="shared" ca="1" si="2885"/>
        <v>0</v>
      </c>
      <c r="BN1681" s="93">
        <f t="shared" ca="1" si="2885"/>
        <v>0</v>
      </c>
      <c r="BO1681" s="93">
        <f t="shared" ca="1" si="2885"/>
        <v>0</v>
      </c>
      <c r="BP1681" s="93">
        <f t="shared" ca="1" si="2885"/>
        <v>0</v>
      </c>
      <c r="BQ1681" s="93">
        <f t="shared" ca="1" si="2885"/>
        <v>0</v>
      </c>
      <c r="BR1681" s="93">
        <f t="shared" ca="1" si="2885"/>
        <v>0</v>
      </c>
      <c r="BS1681" s="93">
        <f t="shared" ca="1" si="2885"/>
        <v>0</v>
      </c>
      <c r="BT1681" s="93">
        <f t="shared" ca="1" si="2885"/>
        <v>0</v>
      </c>
      <c r="BU1681" s="93">
        <f t="shared" ca="1" si="2885"/>
        <v>0</v>
      </c>
      <c r="BV1681" s="93">
        <f t="shared" ca="1" si="2885"/>
        <v>0</v>
      </c>
      <c r="BW1681" s="93">
        <f t="shared" ca="1" si="2885"/>
        <v>0</v>
      </c>
      <c r="BX1681" s="93">
        <f t="shared" ca="1" si="2885"/>
        <v>0</v>
      </c>
      <c r="BY1681" s="93">
        <f t="shared" ca="1" si="2885"/>
        <v>0</v>
      </c>
      <c r="BZ1681" s="93">
        <f t="shared" ca="1" si="2885"/>
        <v>0</v>
      </c>
      <c r="CA1681" s="93">
        <f t="shared" ca="1" si="2885"/>
        <v>0</v>
      </c>
      <c r="CB1681" s="93">
        <f t="shared" ca="1" si="2885"/>
        <v>0</v>
      </c>
      <c r="CC1681" s="93">
        <f t="shared" ca="1" si="2885"/>
        <v>0</v>
      </c>
      <c r="CD1681" s="93">
        <f t="shared" ca="1" si="2885"/>
        <v>0</v>
      </c>
      <c r="CE1681" s="93">
        <f t="shared" ref="CE1681:CL1681" ca="1" si="2886">SUM(CE1678:CE1680)</f>
        <v>0</v>
      </c>
      <c r="CF1681" s="93">
        <f t="shared" ca="1" si="2886"/>
        <v>0</v>
      </c>
      <c r="CG1681" s="93">
        <f t="shared" ca="1" si="2886"/>
        <v>0</v>
      </c>
      <c r="CH1681" s="93">
        <f t="shared" ca="1" si="2886"/>
        <v>0</v>
      </c>
      <c r="CI1681" s="93">
        <f t="shared" ca="1" si="2886"/>
        <v>0</v>
      </c>
      <c r="CJ1681" s="93">
        <f t="shared" ca="1" si="2886"/>
        <v>0</v>
      </c>
      <c r="CK1681" s="93">
        <f t="shared" ca="1" si="2886"/>
        <v>0</v>
      </c>
      <c r="CL1681" s="93">
        <f t="shared" ca="1" si="2886"/>
        <v>0</v>
      </c>
      <c r="CN1681" s="80"/>
      <c r="CO1681" s="93">
        <f t="shared" ref="CO1681:DL1681" ca="1" si="2887">SUM(CO1678:CO1680)</f>
        <v>0</v>
      </c>
      <c r="CP1681" s="93">
        <f t="shared" ca="1" si="2887"/>
        <v>1000000</v>
      </c>
      <c r="CQ1681" s="93">
        <f t="shared" ca="1" si="2887"/>
        <v>1000000</v>
      </c>
      <c r="CR1681" s="93">
        <f t="shared" ca="1" si="2887"/>
        <v>1000000</v>
      </c>
      <c r="CS1681" s="93">
        <f t="shared" ca="1" si="2887"/>
        <v>0</v>
      </c>
      <c r="CT1681" s="93">
        <f t="shared" ca="1" si="2887"/>
        <v>0</v>
      </c>
      <c r="CU1681" s="93">
        <f t="shared" ca="1" si="2887"/>
        <v>0</v>
      </c>
      <c r="CV1681" s="93">
        <f t="shared" ca="1" si="2887"/>
        <v>0</v>
      </c>
      <c r="CW1681" s="93">
        <f t="shared" ca="1" si="2887"/>
        <v>0</v>
      </c>
      <c r="CX1681" s="93">
        <f t="shared" ca="1" si="2887"/>
        <v>0</v>
      </c>
      <c r="CY1681" s="93">
        <f t="shared" ca="1" si="2887"/>
        <v>0</v>
      </c>
      <c r="CZ1681" s="93">
        <f t="shared" ca="1" si="2887"/>
        <v>0</v>
      </c>
      <c r="DA1681" s="93">
        <f t="shared" ca="1" si="2887"/>
        <v>0</v>
      </c>
      <c r="DB1681" s="93">
        <f t="shared" ca="1" si="2887"/>
        <v>0</v>
      </c>
      <c r="DC1681" s="93">
        <f t="shared" ca="1" si="2887"/>
        <v>0</v>
      </c>
      <c r="DD1681" s="93">
        <f t="shared" ca="1" si="2887"/>
        <v>0</v>
      </c>
      <c r="DE1681" s="93">
        <f t="shared" ca="1" si="2887"/>
        <v>0</v>
      </c>
      <c r="DF1681" s="93">
        <f t="shared" ca="1" si="2887"/>
        <v>0</v>
      </c>
      <c r="DG1681" s="93">
        <f t="shared" ca="1" si="2887"/>
        <v>0</v>
      </c>
      <c r="DH1681" s="93">
        <f t="shared" ca="1" si="2887"/>
        <v>0</v>
      </c>
      <c r="DI1681" s="93">
        <f t="shared" ca="1" si="2887"/>
        <v>0</v>
      </c>
      <c r="DJ1681" s="93">
        <f t="shared" ca="1" si="2887"/>
        <v>0</v>
      </c>
      <c r="DK1681" s="93">
        <f t="shared" ca="1" si="2887"/>
        <v>0</v>
      </c>
      <c r="DL1681" s="93">
        <f t="shared" ca="1" si="2887"/>
        <v>0</v>
      </c>
    </row>
    <row r="1682" spans="1:116" x14ac:dyDescent="0.4">
      <c r="A1682" s="98"/>
      <c r="B1682" s="59"/>
      <c r="C1682" s="59"/>
      <c r="D1682" t="s">
        <v>428</v>
      </c>
      <c r="E1682" t="str">
        <f t="shared" si="2869"/>
        <v>1682 DTERM1-F</v>
      </c>
      <c r="G1682" s="125"/>
      <c r="R1682"/>
      <c r="S1682" s="62"/>
      <c r="T1682" s="62"/>
      <c r="U1682" s="62"/>
      <c r="V1682" s="62"/>
      <c r="W1682" s="62"/>
      <c r="X1682" s="62"/>
      <c r="Y1682" s="62"/>
      <c r="Z1682" s="62"/>
      <c r="AA1682" s="62"/>
      <c r="AB1682" s="62"/>
      <c r="AC1682" s="62"/>
      <c r="AD1682" s="62"/>
      <c r="AE1682" s="62"/>
      <c r="AF1682" s="62"/>
      <c r="AG1682" s="62"/>
      <c r="AH1682" s="62"/>
      <c r="AI1682" s="62"/>
      <c r="AJ1682" s="62"/>
      <c r="AK1682" s="62"/>
      <c r="AL1682" s="62"/>
      <c r="AM1682" s="62"/>
      <c r="AN1682" s="62"/>
      <c r="AO1682" s="62"/>
      <c r="AP1682" s="62"/>
      <c r="AQ1682" s="62"/>
      <c r="AR1682" s="62"/>
      <c r="AS1682" s="62"/>
      <c r="AT1682" s="62"/>
      <c r="AU1682" s="62"/>
      <c r="AV1682" s="62"/>
      <c r="AW1682" s="62"/>
      <c r="AX1682" s="62"/>
      <c r="AY1682" s="62"/>
      <c r="AZ1682" s="62"/>
      <c r="BA1682" s="62"/>
      <c r="BB1682" s="62"/>
      <c r="BC1682" s="62"/>
      <c r="BD1682" s="62"/>
      <c r="BE1682" s="62"/>
      <c r="BF1682" s="62"/>
      <c r="BG1682" s="62"/>
      <c r="BH1682" s="62"/>
      <c r="BI1682" s="62"/>
      <c r="BJ1682" s="62"/>
      <c r="BK1682" s="62"/>
      <c r="BL1682" s="62"/>
      <c r="BM1682" s="62"/>
      <c r="BN1682" s="62"/>
      <c r="BO1682" s="62"/>
      <c r="BP1682" s="62"/>
      <c r="BQ1682" s="62"/>
      <c r="BR1682" s="62"/>
      <c r="BS1682" s="62"/>
      <c r="BT1682" s="62"/>
      <c r="BU1682" s="62"/>
      <c r="BV1682" s="62"/>
      <c r="BW1682" s="62"/>
      <c r="BX1682" s="62"/>
      <c r="BY1682" s="62"/>
      <c r="BZ1682" s="62"/>
      <c r="CA1682" s="62"/>
      <c r="CB1682" s="62"/>
      <c r="CC1682" s="62"/>
      <c r="CD1682" s="62"/>
      <c r="CE1682" s="62"/>
      <c r="CF1682" s="62"/>
      <c r="CG1682" s="62"/>
      <c r="CH1682" s="62"/>
      <c r="CI1682" s="62"/>
      <c r="CJ1682" s="62"/>
      <c r="CK1682" s="62"/>
      <c r="CL1682" s="62"/>
      <c r="CO1682" s="62"/>
      <c r="CP1682" s="62"/>
      <c r="CQ1682" s="62"/>
      <c r="CR1682" s="62"/>
      <c r="CS1682" s="62"/>
      <c r="CT1682" s="62"/>
      <c r="CU1682" s="62"/>
      <c r="CV1682" s="62"/>
      <c r="CW1682" s="62"/>
      <c r="CX1682" s="62"/>
      <c r="CY1682" s="62"/>
      <c r="CZ1682" s="62"/>
      <c r="DA1682" s="62"/>
      <c r="DB1682" s="62"/>
      <c r="DC1682" s="62"/>
      <c r="DD1682" s="62"/>
      <c r="DE1682" s="62"/>
      <c r="DF1682" s="62"/>
      <c r="DG1682" s="62"/>
      <c r="DH1682" s="62"/>
      <c r="DI1682" s="62"/>
      <c r="DJ1682" s="62"/>
      <c r="DK1682" s="62"/>
      <c r="DL1682" s="62"/>
    </row>
    <row r="1683" spans="1:116" x14ac:dyDescent="0.4">
      <c r="A1683" s="98"/>
      <c r="C1683" t="s">
        <v>228</v>
      </c>
      <c r="D1683" t="s">
        <v>428</v>
      </c>
      <c r="E1683" t="str">
        <f t="shared" si="2869"/>
        <v>1683 DTERM1-F</v>
      </c>
      <c r="G1683" s="126" t="str">
        <f>"Interest expense - "&amp;SUBSTITUTE(G1670,":","")</f>
        <v>Interest expense - Fixed term debt - one-time borrowing</v>
      </c>
      <c r="J1683" s="93">
        <f>SUMIF($5:$5,I$2,1681:1681)</f>
        <v>0</v>
      </c>
      <c r="K1683" s="28">
        <f ca="1">SUMIF($3:$3,K$2,1683:1683)</f>
        <v>-33333.333333333336</v>
      </c>
      <c r="L1683" s="28">
        <f t="shared" ref="L1683:P1683" ca="1" si="2888">SUMIF($3:$3,L$2,1683:1683)</f>
        <v>0</v>
      </c>
      <c r="M1683" s="28">
        <f t="shared" ca="1" si="2888"/>
        <v>0</v>
      </c>
      <c r="N1683" s="28">
        <f t="shared" ca="1" si="2888"/>
        <v>0</v>
      </c>
      <c r="O1683" s="28">
        <f t="shared" ca="1" si="2888"/>
        <v>0</v>
      </c>
      <c r="P1683" s="28">
        <f t="shared" ca="1" si="2888"/>
        <v>0</v>
      </c>
      <c r="R1683" s="27"/>
      <c r="S1683" s="93">
        <f t="shared" ref="S1683:AX1683" si="2889">-SUM(S1677:S1679)*$H1673/12</f>
        <v>0</v>
      </c>
      <c r="T1683" s="93">
        <f t="shared" ca="1" si="2889"/>
        <v>0</v>
      </c>
      <c r="U1683" s="93">
        <f t="shared" ca="1" si="2889"/>
        <v>0</v>
      </c>
      <c r="V1683" s="93">
        <f t="shared" ca="1" si="2889"/>
        <v>0</v>
      </c>
      <c r="W1683" s="93">
        <f t="shared" ca="1" si="2889"/>
        <v>0</v>
      </c>
      <c r="X1683" s="93">
        <f t="shared" ca="1" si="2889"/>
        <v>-8333.3333333333339</v>
      </c>
      <c r="Y1683" s="93">
        <f t="shared" ca="1" si="2889"/>
        <v>-8333.3333333333339</v>
      </c>
      <c r="Z1683" s="93">
        <f t="shared" ca="1" si="2889"/>
        <v>-8333.3333333333339</v>
      </c>
      <c r="AA1683" s="93">
        <f t="shared" ca="1" si="2889"/>
        <v>-8333.3333333333339</v>
      </c>
      <c r="AB1683" s="93">
        <f t="shared" ca="1" si="2889"/>
        <v>0</v>
      </c>
      <c r="AC1683" s="93">
        <f t="shared" ca="1" si="2889"/>
        <v>0</v>
      </c>
      <c r="AD1683" s="93">
        <f t="shared" ca="1" si="2889"/>
        <v>0</v>
      </c>
      <c r="AE1683" s="93">
        <f t="shared" ca="1" si="2889"/>
        <v>0</v>
      </c>
      <c r="AF1683" s="93">
        <f t="shared" ca="1" si="2889"/>
        <v>0</v>
      </c>
      <c r="AG1683" s="93">
        <f t="shared" ca="1" si="2889"/>
        <v>0</v>
      </c>
      <c r="AH1683" s="93">
        <f t="shared" ca="1" si="2889"/>
        <v>0</v>
      </c>
      <c r="AI1683" s="93">
        <f t="shared" ca="1" si="2889"/>
        <v>0</v>
      </c>
      <c r="AJ1683" s="93">
        <f t="shared" ca="1" si="2889"/>
        <v>0</v>
      </c>
      <c r="AK1683" s="93">
        <f t="shared" ca="1" si="2889"/>
        <v>0</v>
      </c>
      <c r="AL1683" s="93">
        <f t="shared" ca="1" si="2889"/>
        <v>0</v>
      </c>
      <c r="AM1683" s="93">
        <f t="shared" ca="1" si="2889"/>
        <v>0</v>
      </c>
      <c r="AN1683" s="93">
        <f t="shared" ca="1" si="2889"/>
        <v>0</v>
      </c>
      <c r="AO1683" s="93">
        <f t="shared" ca="1" si="2889"/>
        <v>0</v>
      </c>
      <c r="AP1683" s="93">
        <f t="shared" ca="1" si="2889"/>
        <v>0</v>
      </c>
      <c r="AQ1683" s="93">
        <f t="shared" ca="1" si="2889"/>
        <v>0</v>
      </c>
      <c r="AR1683" s="93">
        <f t="shared" ca="1" si="2889"/>
        <v>0</v>
      </c>
      <c r="AS1683" s="93">
        <f t="shared" ca="1" si="2889"/>
        <v>0</v>
      </c>
      <c r="AT1683" s="93">
        <f t="shared" ca="1" si="2889"/>
        <v>0</v>
      </c>
      <c r="AU1683" s="93">
        <f t="shared" ca="1" si="2889"/>
        <v>0</v>
      </c>
      <c r="AV1683" s="93">
        <f t="shared" ca="1" si="2889"/>
        <v>0</v>
      </c>
      <c r="AW1683" s="93">
        <f t="shared" ca="1" si="2889"/>
        <v>0</v>
      </c>
      <c r="AX1683" s="93">
        <f t="shared" ca="1" si="2889"/>
        <v>0</v>
      </c>
      <c r="AY1683" s="93">
        <f t="shared" ref="AY1683:CD1683" ca="1" si="2890">-SUM(AY1677:AY1679)*$H1673/12</f>
        <v>0</v>
      </c>
      <c r="AZ1683" s="93">
        <f t="shared" ca="1" si="2890"/>
        <v>0</v>
      </c>
      <c r="BA1683" s="93">
        <f t="shared" ca="1" si="2890"/>
        <v>0</v>
      </c>
      <c r="BB1683" s="93">
        <f t="shared" ca="1" si="2890"/>
        <v>0</v>
      </c>
      <c r="BC1683" s="93">
        <f t="shared" ca="1" si="2890"/>
        <v>0</v>
      </c>
      <c r="BD1683" s="93">
        <f t="shared" ca="1" si="2890"/>
        <v>0</v>
      </c>
      <c r="BE1683" s="93">
        <f t="shared" ca="1" si="2890"/>
        <v>0</v>
      </c>
      <c r="BF1683" s="93">
        <f t="shared" ca="1" si="2890"/>
        <v>0</v>
      </c>
      <c r="BG1683" s="93">
        <f t="shared" ca="1" si="2890"/>
        <v>0</v>
      </c>
      <c r="BH1683" s="93">
        <f t="shared" ca="1" si="2890"/>
        <v>0</v>
      </c>
      <c r="BI1683" s="93">
        <f t="shared" ca="1" si="2890"/>
        <v>0</v>
      </c>
      <c r="BJ1683" s="93">
        <f t="shared" ca="1" si="2890"/>
        <v>0</v>
      </c>
      <c r="BK1683" s="93">
        <f t="shared" ca="1" si="2890"/>
        <v>0</v>
      </c>
      <c r="BL1683" s="93">
        <f t="shared" ca="1" si="2890"/>
        <v>0</v>
      </c>
      <c r="BM1683" s="93">
        <f t="shared" ca="1" si="2890"/>
        <v>0</v>
      </c>
      <c r="BN1683" s="93">
        <f t="shared" ca="1" si="2890"/>
        <v>0</v>
      </c>
      <c r="BO1683" s="93">
        <f t="shared" ca="1" si="2890"/>
        <v>0</v>
      </c>
      <c r="BP1683" s="93">
        <f t="shared" ca="1" si="2890"/>
        <v>0</v>
      </c>
      <c r="BQ1683" s="93">
        <f t="shared" ca="1" si="2890"/>
        <v>0</v>
      </c>
      <c r="BR1683" s="93">
        <f t="shared" ca="1" si="2890"/>
        <v>0</v>
      </c>
      <c r="BS1683" s="93">
        <f t="shared" ca="1" si="2890"/>
        <v>0</v>
      </c>
      <c r="BT1683" s="93">
        <f t="shared" ca="1" si="2890"/>
        <v>0</v>
      </c>
      <c r="BU1683" s="93">
        <f t="shared" ca="1" si="2890"/>
        <v>0</v>
      </c>
      <c r="BV1683" s="93">
        <f t="shared" ca="1" si="2890"/>
        <v>0</v>
      </c>
      <c r="BW1683" s="93">
        <f t="shared" ca="1" si="2890"/>
        <v>0</v>
      </c>
      <c r="BX1683" s="93">
        <f t="shared" ca="1" si="2890"/>
        <v>0</v>
      </c>
      <c r="BY1683" s="93">
        <f t="shared" ca="1" si="2890"/>
        <v>0</v>
      </c>
      <c r="BZ1683" s="93">
        <f t="shared" ca="1" si="2890"/>
        <v>0</v>
      </c>
      <c r="CA1683" s="93">
        <f t="shared" ca="1" si="2890"/>
        <v>0</v>
      </c>
      <c r="CB1683" s="93">
        <f t="shared" ca="1" si="2890"/>
        <v>0</v>
      </c>
      <c r="CC1683" s="93">
        <f t="shared" ca="1" si="2890"/>
        <v>0</v>
      </c>
      <c r="CD1683" s="93">
        <f t="shared" ca="1" si="2890"/>
        <v>0</v>
      </c>
      <c r="CE1683" s="93">
        <f t="shared" ref="CE1683:CL1683" ca="1" si="2891">-SUM(CE1677:CE1679)*$H1673/12</f>
        <v>0</v>
      </c>
      <c r="CF1683" s="93">
        <f t="shared" ca="1" si="2891"/>
        <v>0</v>
      </c>
      <c r="CG1683" s="93">
        <f t="shared" ca="1" si="2891"/>
        <v>0</v>
      </c>
      <c r="CH1683" s="93">
        <f t="shared" ca="1" si="2891"/>
        <v>0</v>
      </c>
      <c r="CI1683" s="93">
        <f t="shared" ca="1" si="2891"/>
        <v>0</v>
      </c>
      <c r="CJ1683" s="93">
        <f t="shared" ca="1" si="2891"/>
        <v>0</v>
      </c>
      <c r="CK1683" s="93">
        <f t="shared" ca="1" si="2891"/>
        <v>0</v>
      </c>
      <c r="CL1683" s="93">
        <f t="shared" ca="1" si="2891"/>
        <v>0</v>
      </c>
      <c r="CN1683" s="93">
        <f>SUMIF($5:$5,CN$2,1681:1681)</f>
        <v>0</v>
      </c>
      <c r="CO1683" s="93">
        <f t="shared" ref="CO1683:CX1683" si="2892">-SUM(CO1677:CO1679)*$H1673/CO$5</f>
        <v>0</v>
      </c>
      <c r="CP1683" s="93">
        <f t="shared" ca="1" si="2892"/>
        <v>-25000</v>
      </c>
      <c r="CQ1683" s="93">
        <f t="shared" ca="1" si="2892"/>
        <v>-25000</v>
      </c>
      <c r="CR1683" s="93">
        <f t="shared" ca="1" si="2892"/>
        <v>-25000</v>
      </c>
      <c r="CS1683" s="93">
        <f t="shared" ca="1" si="2892"/>
        <v>-25000</v>
      </c>
      <c r="CT1683" s="93">
        <f t="shared" ca="1" si="2892"/>
        <v>0</v>
      </c>
      <c r="CU1683" s="93">
        <f t="shared" ca="1" si="2892"/>
        <v>0</v>
      </c>
      <c r="CV1683" s="93">
        <f t="shared" ca="1" si="2892"/>
        <v>0</v>
      </c>
      <c r="CW1683" s="93">
        <f t="shared" ca="1" si="2892"/>
        <v>0</v>
      </c>
      <c r="CX1683" s="93">
        <f t="shared" ca="1" si="2892"/>
        <v>0</v>
      </c>
      <c r="CY1683" s="93">
        <f ca="1">-SUM(CY1677:CY1679)*$H1673/CL$5</f>
        <v>0</v>
      </c>
      <c r="CZ1683" s="93">
        <f t="shared" ref="CZ1683:DL1683" ca="1" si="2893">-SUM(CZ1677:CZ1679)*$H1673/CZ$5</f>
        <v>0</v>
      </c>
      <c r="DA1683" s="93">
        <f t="shared" ca="1" si="2893"/>
        <v>0</v>
      </c>
      <c r="DB1683" s="93">
        <f t="shared" ca="1" si="2893"/>
        <v>0</v>
      </c>
      <c r="DC1683" s="93">
        <f t="shared" ca="1" si="2893"/>
        <v>0</v>
      </c>
      <c r="DD1683" s="93">
        <f t="shared" ca="1" si="2893"/>
        <v>0</v>
      </c>
      <c r="DE1683" s="93">
        <f t="shared" ca="1" si="2893"/>
        <v>0</v>
      </c>
      <c r="DF1683" s="93">
        <f t="shared" ca="1" si="2893"/>
        <v>0</v>
      </c>
      <c r="DG1683" s="93">
        <f t="shared" ca="1" si="2893"/>
        <v>0</v>
      </c>
      <c r="DH1683" s="93">
        <f t="shared" ca="1" si="2893"/>
        <v>0</v>
      </c>
      <c r="DI1683" s="93">
        <f t="shared" ca="1" si="2893"/>
        <v>0</v>
      </c>
      <c r="DJ1683" s="93">
        <f t="shared" ca="1" si="2893"/>
        <v>0</v>
      </c>
      <c r="DK1683" s="93">
        <f t="shared" ca="1" si="2893"/>
        <v>0</v>
      </c>
      <c r="DL1683" s="93">
        <f t="shared" ca="1" si="2893"/>
        <v>0</v>
      </c>
    </row>
    <row r="1684" spans="1:116" x14ac:dyDescent="0.4">
      <c r="A1684" s="98"/>
      <c r="D1684" t="s">
        <v>428</v>
      </c>
      <c r="E1684" t="str">
        <f t="shared" ref="E1684" si="2894">ROW()&amp;" "&amp;D1684</f>
        <v>1684 DTERM1-F</v>
      </c>
      <c r="G1684" s="126"/>
      <c r="J1684" s="93"/>
      <c r="K1684" s="28"/>
      <c r="L1684" s="28"/>
      <c r="M1684" s="28"/>
      <c r="N1684" s="28"/>
      <c r="O1684" s="28"/>
      <c r="P1684" s="28"/>
      <c r="R1684" s="27"/>
      <c r="S1684" s="93"/>
      <c r="T1684" s="93"/>
      <c r="U1684" s="93"/>
      <c r="V1684" s="93"/>
      <c r="W1684" s="93"/>
      <c r="X1684" s="93"/>
      <c r="Y1684" s="93"/>
      <c r="Z1684" s="93"/>
      <c r="AA1684" s="93"/>
      <c r="AB1684" s="93"/>
      <c r="AC1684" s="93"/>
      <c r="AD1684" s="93"/>
      <c r="AE1684" s="93"/>
      <c r="AF1684" s="93"/>
      <c r="AG1684" s="93"/>
      <c r="AH1684" s="93"/>
      <c r="AI1684" s="93"/>
      <c r="AJ1684" s="93"/>
      <c r="AK1684" s="93"/>
      <c r="AL1684" s="93"/>
      <c r="AM1684" s="93"/>
      <c r="AN1684" s="93"/>
      <c r="AO1684" s="93"/>
      <c r="AP1684" s="93"/>
      <c r="AQ1684" s="93"/>
      <c r="AR1684" s="93"/>
      <c r="AS1684" s="93"/>
      <c r="AT1684" s="93"/>
      <c r="AU1684" s="93"/>
      <c r="AV1684" s="93"/>
      <c r="AW1684" s="93"/>
      <c r="AX1684" s="93"/>
      <c r="AY1684" s="93"/>
      <c r="AZ1684" s="93"/>
      <c r="BA1684" s="93"/>
      <c r="BB1684" s="93"/>
      <c r="BC1684" s="93"/>
      <c r="BD1684" s="93"/>
      <c r="BE1684" s="93"/>
      <c r="BF1684" s="93"/>
      <c r="BG1684" s="93"/>
      <c r="BH1684" s="93"/>
      <c r="BI1684" s="93"/>
      <c r="BJ1684" s="93"/>
      <c r="BK1684" s="93"/>
      <c r="BL1684" s="93"/>
      <c r="BM1684" s="93"/>
      <c r="BN1684" s="93"/>
      <c r="BO1684" s="93"/>
      <c r="BP1684" s="93"/>
      <c r="BQ1684" s="93"/>
      <c r="BR1684" s="93"/>
      <c r="BS1684" s="93"/>
      <c r="BT1684" s="93"/>
      <c r="BU1684" s="93"/>
      <c r="BV1684" s="93"/>
      <c r="BW1684" s="93"/>
      <c r="BX1684" s="93"/>
      <c r="BY1684" s="93"/>
      <c r="BZ1684" s="93"/>
      <c r="CA1684" s="93"/>
      <c r="CB1684" s="93"/>
      <c r="CC1684" s="93"/>
      <c r="CD1684" s="93"/>
      <c r="CE1684" s="93"/>
      <c r="CF1684" s="93"/>
      <c r="CG1684" s="93"/>
      <c r="CH1684" s="93"/>
      <c r="CI1684" s="93"/>
      <c r="CJ1684" s="93"/>
      <c r="CK1684" s="93"/>
      <c r="CL1684" s="93"/>
      <c r="CN1684" s="93"/>
      <c r="CO1684" s="93"/>
      <c r="CP1684" s="93"/>
      <c r="CQ1684" s="93"/>
      <c r="CR1684" s="93"/>
      <c r="CS1684" s="93"/>
      <c r="CT1684" s="93"/>
      <c r="CU1684" s="93"/>
      <c r="CV1684" s="93"/>
      <c r="CW1684" s="93"/>
      <c r="CX1684" s="93"/>
      <c r="CY1684" s="93"/>
      <c r="CZ1684" s="93"/>
      <c r="DA1684" s="93"/>
      <c r="DB1684" s="93"/>
      <c r="DC1684" s="93"/>
      <c r="DD1684" s="93"/>
      <c r="DE1684" s="93"/>
      <c r="DF1684" s="93"/>
      <c r="DG1684" s="93"/>
      <c r="DH1684" s="93"/>
      <c r="DI1684" s="93"/>
      <c r="DJ1684" s="93"/>
      <c r="DK1684" s="93"/>
      <c r="DL1684" s="93"/>
    </row>
    <row r="1685" spans="1:116" x14ac:dyDescent="0.4">
      <c r="B1685" t="s">
        <v>332</v>
      </c>
      <c r="D1685" t="s">
        <v>428</v>
      </c>
      <c r="E1685" s="8" t="str">
        <f t="shared" si="2869"/>
        <v>1685 DTERM1-F</v>
      </c>
      <c r="G1685" s="136" t="str">
        <f>G1662</f>
        <v>(Primary label)</v>
      </c>
      <c r="H1685" s="27"/>
      <c r="I1685" s="78"/>
      <c r="J1685" s="78"/>
      <c r="K1685" s="33"/>
      <c r="L1685" s="33"/>
      <c r="M1685" s="33"/>
      <c r="N1685" s="33"/>
      <c r="O1685" s="33"/>
      <c r="P1685" s="33"/>
      <c r="R1685" s="33"/>
      <c r="S1685" s="77"/>
      <c r="T1685" s="77"/>
      <c r="U1685" s="77"/>
      <c r="V1685" s="77"/>
      <c r="W1685" s="77"/>
      <c r="X1685" s="77"/>
      <c r="Y1685" s="77"/>
      <c r="Z1685" s="77"/>
      <c r="AA1685" s="77"/>
      <c r="AB1685" s="77"/>
      <c r="AC1685" s="77"/>
      <c r="AD1685" s="77"/>
      <c r="AE1685" s="77"/>
      <c r="AF1685" s="77"/>
      <c r="AG1685" s="77"/>
      <c r="AH1685" s="77"/>
      <c r="AI1685" s="77"/>
      <c r="AJ1685" s="77"/>
      <c r="AK1685" s="77"/>
      <c r="AL1685" s="77"/>
      <c r="AM1685" s="77"/>
      <c r="AN1685" s="77"/>
      <c r="AO1685" s="77"/>
      <c r="AP1685" s="77"/>
      <c r="AQ1685" s="77"/>
      <c r="AR1685" s="77"/>
      <c r="AS1685" s="77"/>
      <c r="AT1685" s="77"/>
      <c r="AU1685" s="77"/>
      <c r="AV1685" s="77"/>
      <c r="AW1685" s="77"/>
      <c r="AX1685" s="77"/>
      <c r="AY1685" s="77"/>
      <c r="AZ1685" s="77"/>
      <c r="BA1685" s="77"/>
      <c r="BB1685" s="77"/>
      <c r="BC1685" s="77"/>
      <c r="BD1685" s="77"/>
      <c r="BE1685" s="77"/>
      <c r="BF1685" s="77"/>
      <c r="BG1685" s="77"/>
      <c r="BH1685" s="77"/>
      <c r="BI1685" s="77"/>
      <c r="BJ1685" s="77"/>
      <c r="BK1685" s="77"/>
      <c r="BL1685" s="77"/>
      <c r="BM1685" s="77"/>
      <c r="BN1685" s="77"/>
      <c r="BO1685" s="77"/>
      <c r="BP1685" s="77"/>
      <c r="BQ1685" s="77"/>
      <c r="BR1685" s="77"/>
      <c r="BS1685" s="77"/>
      <c r="BT1685" s="77"/>
      <c r="BU1685" s="77"/>
      <c r="BV1685" s="77"/>
      <c r="BW1685" s="77"/>
      <c r="BX1685" s="77"/>
      <c r="BY1685" s="77"/>
      <c r="BZ1685" s="77"/>
      <c r="CA1685" s="77"/>
      <c r="CB1685" s="77"/>
      <c r="CC1685" s="77"/>
      <c r="CD1685" s="77"/>
      <c r="CE1685" s="77"/>
      <c r="CF1685" s="77"/>
      <c r="CG1685" s="77"/>
      <c r="CH1685" s="77"/>
      <c r="CI1685" s="77"/>
      <c r="CJ1685" s="77"/>
      <c r="CK1685" s="77"/>
      <c r="CL1685" s="77"/>
      <c r="CN1685" s="78"/>
      <c r="CO1685" s="77"/>
      <c r="CP1685" s="77"/>
      <c r="CQ1685" s="77"/>
      <c r="CR1685" s="77"/>
      <c r="CS1685" s="77"/>
      <c r="CT1685" s="77"/>
      <c r="CU1685" s="77"/>
      <c r="CV1685" s="77"/>
      <c r="CW1685" s="77"/>
      <c r="CX1685" s="77"/>
      <c r="CY1685" s="77"/>
      <c r="CZ1685" s="77"/>
      <c r="DA1685" s="77"/>
      <c r="DB1685" s="77"/>
      <c r="DC1685" s="77"/>
      <c r="DD1685" s="77"/>
      <c r="DE1685" s="77"/>
      <c r="DF1685" s="77"/>
      <c r="DG1685" s="77"/>
      <c r="DH1685" s="77"/>
      <c r="DI1685" s="77"/>
      <c r="DJ1685" s="77"/>
      <c r="DK1685" s="77"/>
      <c r="DL1685" s="77"/>
    </row>
    <row r="1686" spans="1:116" x14ac:dyDescent="0.4">
      <c r="B1686" t="s">
        <v>332</v>
      </c>
      <c r="D1686" t="s">
        <v>428</v>
      </c>
      <c r="E1686" s="8" t="str">
        <f t="shared" si="2869"/>
        <v>1686 DTERM1-F</v>
      </c>
      <c r="G1686" s="136" t="str">
        <f>G1663</f>
        <v>primary unit</v>
      </c>
      <c r="H1686" s="27"/>
      <c r="I1686" s="78"/>
      <c r="J1686" s="78"/>
      <c r="K1686" s="33"/>
      <c r="L1686" s="33"/>
      <c r="M1686" s="33"/>
      <c r="N1686" s="33"/>
      <c r="O1686" s="33"/>
      <c r="P1686" s="33"/>
      <c r="R1686" s="33"/>
      <c r="S1686" s="77"/>
      <c r="T1686" s="77"/>
      <c r="U1686" s="77"/>
      <c r="V1686" s="77"/>
      <c r="W1686" s="77"/>
      <c r="X1686" s="77"/>
      <c r="Y1686" s="77"/>
      <c r="Z1686" s="77"/>
      <c r="AA1686" s="77"/>
      <c r="AB1686" s="77"/>
      <c r="AC1686" s="77"/>
      <c r="AD1686" s="77"/>
      <c r="AE1686" s="77"/>
      <c r="AF1686" s="77"/>
      <c r="AG1686" s="77"/>
      <c r="AH1686" s="77"/>
      <c r="AI1686" s="77"/>
      <c r="AJ1686" s="77"/>
      <c r="AK1686" s="77"/>
      <c r="AL1686" s="77"/>
      <c r="AM1686" s="77"/>
      <c r="AN1686" s="77"/>
      <c r="AO1686" s="77"/>
      <c r="AP1686" s="77"/>
      <c r="AQ1686" s="77"/>
      <c r="AR1686" s="77"/>
      <c r="AS1686" s="77"/>
      <c r="AT1686" s="77"/>
      <c r="AU1686" s="77"/>
      <c r="AV1686" s="77"/>
      <c r="AW1686" s="77"/>
      <c r="AX1686" s="77"/>
      <c r="AY1686" s="77"/>
      <c r="AZ1686" s="77"/>
      <c r="BA1686" s="77"/>
      <c r="BB1686" s="77"/>
      <c r="BC1686" s="77"/>
      <c r="BD1686" s="77"/>
      <c r="BE1686" s="77"/>
      <c r="BF1686" s="77"/>
      <c r="BG1686" s="77"/>
      <c r="BH1686" s="77"/>
      <c r="BI1686" s="77"/>
      <c r="BJ1686" s="77"/>
      <c r="BK1686" s="77"/>
      <c r="BL1686" s="77"/>
      <c r="BM1686" s="77"/>
      <c r="BN1686" s="77"/>
      <c r="BO1686" s="77"/>
      <c r="BP1686" s="77"/>
      <c r="BQ1686" s="77"/>
      <c r="BR1686" s="77"/>
      <c r="BS1686" s="77"/>
      <c r="BT1686" s="77"/>
      <c r="BU1686" s="77"/>
      <c r="BV1686" s="77"/>
      <c r="BW1686" s="77"/>
      <c r="BX1686" s="77"/>
      <c r="BY1686" s="77"/>
      <c r="BZ1686" s="77"/>
      <c r="CA1686" s="77"/>
      <c r="CB1686" s="77"/>
      <c r="CC1686" s="77"/>
      <c r="CD1686" s="77"/>
      <c r="CE1686" s="77"/>
      <c r="CF1686" s="77"/>
      <c r="CG1686" s="77"/>
      <c r="CH1686" s="77"/>
      <c r="CI1686" s="77"/>
      <c r="CJ1686" s="77"/>
      <c r="CK1686" s="77"/>
      <c r="CL1686" s="77"/>
      <c r="CN1686" s="78"/>
      <c r="CO1686" s="77"/>
      <c r="CP1686" s="77"/>
      <c r="CQ1686" s="77"/>
      <c r="CR1686" s="77"/>
      <c r="CS1686" s="77"/>
      <c r="CT1686" s="77"/>
      <c r="CU1686" s="77"/>
      <c r="CV1686" s="77"/>
      <c r="CW1686" s="77"/>
      <c r="CX1686" s="77"/>
      <c r="CY1686" s="77"/>
      <c r="CZ1686" s="77"/>
      <c r="DA1686" s="77"/>
      <c r="DB1686" s="77"/>
      <c r="DC1686" s="77"/>
      <c r="DD1686" s="77"/>
      <c r="DE1686" s="77"/>
      <c r="DF1686" s="77"/>
      <c r="DG1686" s="77"/>
      <c r="DH1686" s="77"/>
      <c r="DI1686" s="77"/>
      <c r="DJ1686" s="77"/>
      <c r="DK1686" s="77"/>
      <c r="DL1686" s="77"/>
    </row>
    <row r="1687" spans="1:116" x14ac:dyDescent="0.4">
      <c r="B1687" t="s">
        <v>332</v>
      </c>
      <c r="D1687" t="s">
        <v>428</v>
      </c>
      <c r="E1687" s="8" t="str">
        <f t="shared" si="2869"/>
        <v>1687 DTERM1-F</v>
      </c>
      <c r="G1687" s="136" t="str">
        <f>G1664</f>
        <v>Primary revenue driver</v>
      </c>
      <c r="K1687" s="53"/>
      <c r="L1687" s="53"/>
      <c r="M1687" s="53"/>
      <c r="N1687" s="53"/>
      <c r="O1687" s="53"/>
      <c r="P1687" s="53"/>
      <c r="R1687" s="24"/>
      <c r="S1687" s="80" t="str">
        <f t="shared" ref="S1687:AX1687" si="2895">S1664</f>
        <v>S$16</v>
      </c>
      <c r="T1687" s="80" t="str">
        <f t="shared" si="2895"/>
        <v>T$16</v>
      </c>
      <c r="U1687" s="80" t="str">
        <f t="shared" si="2895"/>
        <v>U$16</v>
      </c>
      <c r="V1687" s="80" t="str">
        <f t="shared" si="2895"/>
        <v>V$16</v>
      </c>
      <c r="W1687" s="80" t="str">
        <f t="shared" si="2895"/>
        <v>W$16</v>
      </c>
      <c r="X1687" s="80" t="str">
        <f t="shared" si="2895"/>
        <v>X$16</v>
      </c>
      <c r="Y1687" s="80" t="str">
        <f t="shared" si="2895"/>
        <v>Y$16</v>
      </c>
      <c r="Z1687" s="80" t="str">
        <f t="shared" si="2895"/>
        <v>Z$16</v>
      </c>
      <c r="AA1687" s="80" t="str">
        <f t="shared" si="2895"/>
        <v>AA$16</v>
      </c>
      <c r="AB1687" s="80" t="str">
        <f t="shared" si="2895"/>
        <v>AB$16</v>
      </c>
      <c r="AC1687" s="80" t="str">
        <f t="shared" si="2895"/>
        <v>AC$16</v>
      </c>
      <c r="AD1687" s="80" t="str">
        <f t="shared" si="2895"/>
        <v>AD$16</v>
      </c>
      <c r="AE1687" s="80" t="str">
        <f t="shared" si="2895"/>
        <v>AE$16</v>
      </c>
      <c r="AF1687" s="80" t="str">
        <f t="shared" si="2895"/>
        <v>AF$16</v>
      </c>
      <c r="AG1687" s="80" t="str">
        <f t="shared" si="2895"/>
        <v>AG$16</v>
      </c>
      <c r="AH1687" s="80" t="str">
        <f t="shared" si="2895"/>
        <v>AH$16</v>
      </c>
      <c r="AI1687" s="80" t="str">
        <f t="shared" si="2895"/>
        <v>AI$16</v>
      </c>
      <c r="AJ1687" s="80" t="str">
        <f t="shared" si="2895"/>
        <v>AJ$16</v>
      </c>
      <c r="AK1687" s="80" t="str">
        <f t="shared" si="2895"/>
        <v>AK$16</v>
      </c>
      <c r="AL1687" s="80" t="str">
        <f t="shared" si="2895"/>
        <v>AL$16</v>
      </c>
      <c r="AM1687" s="80" t="str">
        <f t="shared" si="2895"/>
        <v>AM$16</v>
      </c>
      <c r="AN1687" s="80" t="str">
        <f t="shared" si="2895"/>
        <v>AN$16</v>
      </c>
      <c r="AO1687" s="80" t="str">
        <f t="shared" si="2895"/>
        <v>AO$16</v>
      </c>
      <c r="AP1687" s="80" t="str">
        <f t="shared" si="2895"/>
        <v>AP$16</v>
      </c>
      <c r="AQ1687" s="80" t="str">
        <f t="shared" si="2895"/>
        <v>AQ$16</v>
      </c>
      <c r="AR1687" s="80" t="str">
        <f t="shared" si="2895"/>
        <v>AR$16</v>
      </c>
      <c r="AS1687" s="80" t="str">
        <f t="shared" si="2895"/>
        <v>AS$16</v>
      </c>
      <c r="AT1687" s="80" t="str">
        <f t="shared" si="2895"/>
        <v>AT$16</v>
      </c>
      <c r="AU1687" s="80" t="str">
        <f t="shared" si="2895"/>
        <v>AU$16</v>
      </c>
      <c r="AV1687" s="80" t="str">
        <f t="shared" si="2895"/>
        <v>AV$16</v>
      </c>
      <c r="AW1687" s="80" t="str">
        <f t="shared" si="2895"/>
        <v>AW$16</v>
      </c>
      <c r="AX1687" s="80" t="str">
        <f t="shared" si="2895"/>
        <v>AX$16</v>
      </c>
      <c r="AY1687" s="80" t="str">
        <f t="shared" ref="AY1687:CD1687" si="2896">AY1664</f>
        <v>AY$16</v>
      </c>
      <c r="AZ1687" s="80" t="str">
        <f t="shared" si="2896"/>
        <v>AZ$16</v>
      </c>
      <c r="BA1687" s="80" t="str">
        <f t="shared" si="2896"/>
        <v>BA$16</v>
      </c>
      <c r="BB1687" s="80" t="str">
        <f t="shared" si="2896"/>
        <v>BB$16</v>
      </c>
      <c r="BC1687" s="80" t="str">
        <f t="shared" si="2896"/>
        <v>BC$16</v>
      </c>
      <c r="BD1687" s="80" t="str">
        <f t="shared" si="2896"/>
        <v>BD$16</v>
      </c>
      <c r="BE1687" s="80" t="str">
        <f t="shared" si="2896"/>
        <v>BE$16</v>
      </c>
      <c r="BF1687" s="80" t="str">
        <f t="shared" si="2896"/>
        <v>BF$16</v>
      </c>
      <c r="BG1687" s="80" t="str">
        <f t="shared" si="2896"/>
        <v>BG$16</v>
      </c>
      <c r="BH1687" s="80" t="str">
        <f t="shared" si="2896"/>
        <v>BH$16</v>
      </c>
      <c r="BI1687" s="80" t="str">
        <f t="shared" si="2896"/>
        <v>BI$16</v>
      </c>
      <c r="BJ1687" s="80" t="str">
        <f t="shared" si="2896"/>
        <v>BJ$16</v>
      </c>
      <c r="BK1687" s="80" t="str">
        <f t="shared" si="2896"/>
        <v>BK$16</v>
      </c>
      <c r="BL1687" s="80" t="str">
        <f t="shared" si="2896"/>
        <v>BL$16</v>
      </c>
      <c r="BM1687" s="80" t="str">
        <f t="shared" si="2896"/>
        <v>BM$16</v>
      </c>
      <c r="BN1687" s="80" t="str">
        <f t="shared" si="2896"/>
        <v>BN$16</v>
      </c>
      <c r="BO1687" s="80" t="str">
        <f t="shared" si="2896"/>
        <v>BO$16</v>
      </c>
      <c r="BP1687" s="80" t="str">
        <f t="shared" si="2896"/>
        <v>BP$16</v>
      </c>
      <c r="BQ1687" s="80" t="str">
        <f t="shared" si="2896"/>
        <v>BQ$16</v>
      </c>
      <c r="BR1687" s="80" t="str">
        <f t="shared" si="2896"/>
        <v>BR$16</v>
      </c>
      <c r="BS1687" s="80" t="str">
        <f t="shared" si="2896"/>
        <v>BS$16</v>
      </c>
      <c r="BT1687" s="80" t="str">
        <f t="shared" si="2896"/>
        <v>BT$16</v>
      </c>
      <c r="BU1687" s="80" t="str">
        <f t="shared" si="2896"/>
        <v>BU$16</v>
      </c>
      <c r="BV1687" s="80" t="str">
        <f t="shared" si="2896"/>
        <v>BV$16</v>
      </c>
      <c r="BW1687" s="80" t="str">
        <f t="shared" si="2896"/>
        <v>BW$16</v>
      </c>
      <c r="BX1687" s="80" t="str">
        <f t="shared" si="2896"/>
        <v>BX$16</v>
      </c>
      <c r="BY1687" s="80" t="str">
        <f t="shared" si="2896"/>
        <v>BY$16</v>
      </c>
      <c r="BZ1687" s="80" t="str">
        <f t="shared" si="2896"/>
        <v>BZ$16</v>
      </c>
      <c r="CA1687" s="80" t="str">
        <f t="shared" si="2896"/>
        <v>CA$16</v>
      </c>
      <c r="CB1687" s="80" t="str">
        <f t="shared" si="2896"/>
        <v>CB$16</v>
      </c>
      <c r="CC1687" s="80" t="str">
        <f t="shared" si="2896"/>
        <v>CC$16</v>
      </c>
      <c r="CD1687" s="80" t="str">
        <f t="shared" si="2896"/>
        <v>CD$16</v>
      </c>
      <c r="CE1687" s="80" t="str">
        <f t="shared" ref="CE1687:CL1687" si="2897">CE1664</f>
        <v>CE$16</v>
      </c>
      <c r="CF1687" s="80" t="str">
        <f t="shared" si="2897"/>
        <v>CF$16</v>
      </c>
      <c r="CG1687" s="80" t="str">
        <f t="shared" si="2897"/>
        <v>CG$16</v>
      </c>
      <c r="CH1687" s="80" t="str">
        <f t="shared" si="2897"/>
        <v>CH$16</v>
      </c>
      <c r="CI1687" s="80" t="str">
        <f t="shared" si="2897"/>
        <v>CI$16</v>
      </c>
      <c r="CJ1687" s="80" t="str">
        <f t="shared" si="2897"/>
        <v>CJ$16</v>
      </c>
      <c r="CK1687" s="80" t="str">
        <f t="shared" si="2897"/>
        <v>CK$16</v>
      </c>
      <c r="CL1687" s="80" t="str">
        <f t="shared" si="2897"/>
        <v>CL$16</v>
      </c>
      <c r="CO1687" s="80" t="str">
        <f t="shared" ref="CO1687:DL1687" si="2898">CO1664</f>
        <v>CO$16</v>
      </c>
      <c r="CP1687" s="80" t="str">
        <f t="shared" si="2898"/>
        <v>CP$16</v>
      </c>
      <c r="CQ1687" s="80" t="str">
        <f t="shared" si="2898"/>
        <v>CQ$16</v>
      </c>
      <c r="CR1687" s="80" t="str">
        <f t="shared" si="2898"/>
        <v>CR$16</v>
      </c>
      <c r="CS1687" s="80" t="str">
        <f t="shared" si="2898"/>
        <v>CS$16</v>
      </c>
      <c r="CT1687" s="80" t="str">
        <f t="shared" si="2898"/>
        <v>CT$16</v>
      </c>
      <c r="CU1687" s="80" t="str">
        <f t="shared" si="2898"/>
        <v>CU$16</v>
      </c>
      <c r="CV1687" s="80" t="str">
        <f t="shared" si="2898"/>
        <v>CV$16</v>
      </c>
      <c r="CW1687" s="80" t="str">
        <f t="shared" si="2898"/>
        <v>CW$16</v>
      </c>
      <c r="CX1687" s="80" t="str">
        <f t="shared" si="2898"/>
        <v>CX$16</v>
      </c>
      <c r="CY1687" s="80" t="str">
        <f t="shared" si="2898"/>
        <v>CY$16</v>
      </c>
      <c r="CZ1687" s="80" t="str">
        <f t="shared" si="2898"/>
        <v>CZ$16</v>
      </c>
      <c r="DA1687" s="80" t="str">
        <f t="shared" si="2898"/>
        <v>DA$16</v>
      </c>
      <c r="DB1687" s="80" t="str">
        <f t="shared" si="2898"/>
        <v>DB$16</v>
      </c>
      <c r="DC1687" s="80" t="str">
        <f t="shared" si="2898"/>
        <v>DC$16</v>
      </c>
      <c r="DD1687" s="80" t="str">
        <f t="shared" si="2898"/>
        <v>DD$16</v>
      </c>
      <c r="DE1687" s="80" t="str">
        <f t="shared" si="2898"/>
        <v>DE$16</v>
      </c>
      <c r="DF1687" s="80" t="str">
        <f t="shared" si="2898"/>
        <v>DF$16</v>
      </c>
      <c r="DG1687" s="80" t="str">
        <f t="shared" si="2898"/>
        <v>DG$16</v>
      </c>
      <c r="DH1687" s="80" t="str">
        <f t="shared" si="2898"/>
        <v>DH$16</v>
      </c>
      <c r="DI1687" s="80" t="str">
        <f t="shared" si="2898"/>
        <v>DI$16</v>
      </c>
      <c r="DJ1687" s="80" t="str">
        <f t="shared" si="2898"/>
        <v>DJ$16</v>
      </c>
      <c r="DK1687" s="80" t="str">
        <f t="shared" si="2898"/>
        <v>DK$16</v>
      </c>
      <c r="DL1687" s="80" t="str">
        <f t="shared" si="2898"/>
        <v>DL$16</v>
      </c>
    </row>
    <row r="1688" spans="1:116" x14ac:dyDescent="0.4">
      <c r="B1688" t="s">
        <v>332</v>
      </c>
      <c r="D1688" t="s">
        <v>428</v>
      </c>
      <c r="E1688" s="8" t="str">
        <f t="shared" si="2869"/>
        <v>1688 DTERM1-F</v>
      </c>
      <c r="G1688" s="136" t="str">
        <f>G1665</f>
        <v>Primary volume driver</v>
      </c>
      <c r="H1688" s="12"/>
      <c r="I1688" s="60"/>
      <c r="J1688" s="60"/>
      <c r="K1688" s="15"/>
      <c r="L1688" s="15"/>
      <c r="M1688" s="15"/>
      <c r="N1688" s="15"/>
      <c r="O1688" s="15"/>
      <c r="P1688" s="15"/>
      <c r="R1688" s="15"/>
      <c r="S1688" s="80" t="str">
        <f t="shared" ref="S1688:AX1688" si="2899">S1665</f>
        <v>S$17</v>
      </c>
      <c r="T1688" s="80" t="str">
        <f t="shared" si="2899"/>
        <v>T$17</v>
      </c>
      <c r="U1688" s="80" t="str">
        <f t="shared" si="2899"/>
        <v>U$17</v>
      </c>
      <c r="V1688" s="80" t="str">
        <f t="shared" si="2899"/>
        <v>V$17</v>
      </c>
      <c r="W1688" s="80" t="str">
        <f t="shared" si="2899"/>
        <v>W$17</v>
      </c>
      <c r="X1688" s="80" t="str">
        <f t="shared" si="2899"/>
        <v>X$17</v>
      </c>
      <c r="Y1688" s="80" t="str">
        <f t="shared" si="2899"/>
        <v>Y$17</v>
      </c>
      <c r="Z1688" s="80" t="str">
        <f t="shared" si="2899"/>
        <v>Z$17</v>
      </c>
      <c r="AA1688" s="80" t="str">
        <f t="shared" si="2899"/>
        <v>AA$17</v>
      </c>
      <c r="AB1688" s="80" t="str">
        <f t="shared" si="2899"/>
        <v>AB$17</v>
      </c>
      <c r="AC1688" s="80" t="str">
        <f t="shared" si="2899"/>
        <v>AC$17</v>
      </c>
      <c r="AD1688" s="80" t="str">
        <f t="shared" si="2899"/>
        <v>AD$17</v>
      </c>
      <c r="AE1688" s="80" t="str">
        <f t="shared" si="2899"/>
        <v>AE$17</v>
      </c>
      <c r="AF1688" s="80" t="str">
        <f t="shared" si="2899"/>
        <v>AF$17</v>
      </c>
      <c r="AG1688" s="80" t="str">
        <f t="shared" si="2899"/>
        <v>AG$17</v>
      </c>
      <c r="AH1688" s="80" t="str">
        <f t="shared" si="2899"/>
        <v>AH$17</v>
      </c>
      <c r="AI1688" s="80" t="str">
        <f t="shared" si="2899"/>
        <v>AI$17</v>
      </c>
      <c r="AJ1688" s="80" t="str">
        <f t="shared" si="2899"/>
        <v>AJ$17</v>
      </c>
      <c r="AK1688" s="80" t="str">
        <f t="shared" si="2899"/>
        <v>AK$17</v>
      </c>
      <c r="AL1688" s="80" t="str">
        <f t="shared" si="2899"/>
        <v>AL$17</v>
      </c>
      <c r="AM1688" s="80" t="str">
        <f t="shared" si="2899"/>
        <v>AM$17</v>
      </c>
      <c r="AN1688" s="80" t="str">
        <f t="shared" si="2899"/>
        <v>AN$17</v>
      </c>
      <c r="AO1688" s="80" t="str">
        <f t="shared" si="2899"/>
        <v>AO$17</v>
      </c>
      <c r="AP1688" s="80" t="str">
        <f t="shared" si="2899"/>
        <v>AP$17</v>
      </c>
      <c r="AQ1688" s="80" t="str">
        <f t="shared" si="2899"/>
        <v>AQ$17</v>
      </c>
      <c r="AR1688" s="80" t="str">
        <f t="shared" si="2899"/>
        <v>AR$17</v>
      </c>
      <c r="AS1688" s="80" t="str">
        <f t="shared" si="2899"/>
        <v>AS$17</v>
      </c>
      <c r="AT1688" s="80" t="str">
        <f t="shared" si="2899"/>
        <v>AT$17</v>
      </c>
      <c r="AU1688" s="80" t="str">
        <f t="shared" si="2899"/>
        <v>AU$17</v>
      </c>
      <c r="AV1688" s="80" t="str">
        <f t="shared" si="2899"/>
        <v>AV$17</v>
      </c>
      <c r="AW1688" s="80" t="str">
        <f t="shared" si="2899"/>
        <v>AW$17</v>
      </c>
      <c r="AX1688" s="80" t="str">
        <f t="shared" si="2899"/>
        <v>AX$17</v>
      </c>
      <c r="AY1688" s="80" t="str">
        <f t="shared" ref="AY1688:CD1688" si="2900">AY1665</f>
        <v>AY$17</v>
      </c>
      <c r="AZ1688" s="80" t="str">
        <f t="shared" si="2900"/>
        <v>AZ$17</v>
      </c>
      <c r="BA1688" s="80" t="str">
        <f t="shared" si="2900"/>
        <v>BA$17</v>
      </c>
      <c r="BB1688" s="80" t="str">
        <f t="shared" si="2900"/>
        <v>BB$17</v>
      </c>
      <c r="BC1688" s="80" t="str">
        <f t="shared" si="2900"/>
        <v>BC$17</v>
      </c>
      <c r="BD1688" s="80" t="str">
        <f t="shared" si="2900"/>
        <v>BD$17</v>
      </c>
      <c r="BE1688" s="80" t="str">
        <f t="shared" si="2900"/>
        <v>BE$17</v>
      </c>
      <c r="BF1688" s="80" t="str">
        <f t="shared" si="2900"/>
        <v>BF$17</v>
      </c>
      <c r="BG1688" s="80" t="str">
        <f t="shared" si="2900"/>
        <v>BG$17</v>
      </c>
      <c r="BH1688" s="80" t="str">
        <f t="shared" si="2900"/>
        <v>BH$17</v>
      </c>
      <c r="BI1688" s="80" t="str">
        <f t="shared" si="2900"/>
        <v>BI$17</v>
      </c>
      <c r="BJ1688" s="80" t="str">
        <f t="shared" si="2900"/>
        <v>BJ$17</v>
      </c>
      <c r="BK1688" s="80" t="str">
        <f t="shared" si="2900"/>
        <v>BK$17</v>
      </c>
      <c r="BL1688" s="80" t="str">
        <f t="shared" si="2900"/>
        <v>BL$17</v>
      </c>
      <c r="BM1688" s="80" t="str">
        <f t="shared" si="2900"/>
        <v>BM$17</v>
      </c>
      <c r="BN1688" s="80" t="str">
        <f t="shared" si="2900"/>
        <v>BN$17</v>
      </c>
      <c r="BO1688" s="80" t="str">
        <f t="shared" si="2900"/>
        <v>BO$17</v>
      </c>
      <c r="BP1688" s="80" t="str">
        <f t="shared" si="2900"/>
        <v>BP$17</v>
      </c>
      <c r="BQ1688" s="80" t="str">
        <f t="shared" si="2900"/>
        <v>BQ$17</v>
      </c>
      <c r="BR1688" s="80" t="str">
        <f t="shared" si="2900"/>
        <v>BR$17</v>
      </c>
      <c r="BS1688" s="80" t="str">
        <f t="shared" si="2900"/>
        <v>BS$17</v>
      </c>
      <c r="BT1688" s="80" t="str">
        <f t="shared" si="2900"/>
        <v>BT$17</v>
      </c>
      <c r="BU1688" s="80" t="str">
        <f t="shared" si="2900"/>
        <v>BU$17</v>
      </c>
      <c r="BV1688" s="80" t="str">
        <f t="shared" si="2900"/>
        <v>BV$17</v>
      </c>
      <c r="BW1688" s="80" t="str">
        <f t="shared" si="2900"/>
        <v>BW$17</v>
      </c>
      <c r="BX1688" s="80" t="str">
        <f t="shared" si="2900"/>
        <v>BX$17</v>
      </c>
      <c r="BY1688" s="80" t="str">
        <f t="shared" si="2900"/>
        <v>BY$17</v>
      </c>
      <c r="BZ1688" s="80" t="str">
        <f t="shared" si="2900"/>
        <v>BZ$17</v>
      </c>
      <c r="CA1688" s="80" t="str">
        <f t="shared" si="2900"/>
        <v>CA$17</v>
      </c>
      <c r="CB1688" s="80" t="str">
        <f t="shared" si="2900"/>
        <v>CB$17</v>
      </c>
      <c r="CC1688" s="80" t="str">
        <f t="shared" si="2900"/>
        <v>CC$17</v>
      </c>
      <c r="CD1688" s="80" t="str">
        <f t="shared" si="2900"/>
        <v>CD$17</v>
      </c>
      <c r="CE1688" s="80" t="str">
        <f t="shared" ref="CE1688:CL1688" si="2901">CE1665</f>
        <v>CE$17</v>
      </c>
      <c r="CF1688" s="80" t="str">
        <f t="shared" si="2901"/>
        <v>CF$17</v>
      </c>
      <c r="CG1688" s="80" t="str">
        <f t="shared" si="2901"/>
        <v>CG$17</v>
      </c>
      <c r="CH1688" s="80" t="str">
        <f t="shared" si="2901"/>
        <v>CH$17</v>
      </c>
      <c r="CI1688" s="80" t="str">
        <f t="shared" si="2901"/>
        <v>CI$17</v>
      </c>
      <c r="CJ1688" s="80" t="str">
        <f t="shared" si="2901"/>
        <v>CJ$17</v>
      </c>
      <c r="CK1688" s="80" t="str">
        <f t="shared" si="2901"/>
        <v>CK$17</v>
      </c>
      <c r="CL1688" s="80" t="str">
        <f t="shared" si="2901"/>
        <v>CL$17</v>
      </c>
      <c r="CN1688" s="60"/>
      <c r="CO1688" s="80" t="str">
        <f t="shared" ref="CO1688:DL1688" si="2902">CO1665</f>
        <v>CO$17</v>
      </c>
      <c r="CP1688" s="80" t="str">
        <f t="shared" si="2902"/>
        <v>CP$17</v>
      </c>
      <c r="CQ1688" s="80" t="str">
        <f t="shared" si="2902"/>
        <v>CQ$17</v>
      </c>
      <c r="CR1688" s="80" t="str">
        <f t="shared" si="2902"/>
        <v>CR$17</v>
      </c>
      <c r="CS1688" s="80" t="str">
        <f t="shared" si="2902"/>
        <v>CS$17</v>
      </c>
      <c r="CT1688" s="80" t="str">
        <f t="shared" si="2902"/>
        <v>CT$17</v>
      </c>
      <c r="CU1688" s="80" t="str">
        <f t="shared" si="2902"/>
        <v>CU$17</v>
      </c>
      <c r="CV1688" s="80" t="str">
        <f t="shared" si="2902"/>
        <v>CV$17</v>
      </c>
      <c r="CW1688" s="80" t="str">
        <f t="shared" si="2902"/>
        <v>CW$17</v>
      </c>
      <c r="CX1688" s="80" t="str">
        <f t="shared" si="2902"/>
        <v>CX$17</v>
      </c>
      <c r="CY1688" s="80" t="str">
        <f t="shared" si="2902"/>
        <v>CY$17</v>
      </c>
      <c r="CZ1688" s="80" t="str">
        <f t="shared" si="2902"/>
        <v>CZ$17</v>
      </c>
      <c r="DA1688" s="80" t="str">
        <f t="shared" si="2902"/>
        <v>DA$17</v>
      </c>
      <c r="DB1688" s="80" t="str">
        <f t="shared" si="2902"/>
        <v>DB$17</v>
      </c>
      <c r="DC1688" s="80" t="str">
        <f t="shared" si="2902"/>
        <v>DC$17</v>
      </c>
      <c r="DD1688" s="80" t="str">
        <f t="shared" si="2902"/>
        <v>DD$17</v>
      </c>
      <c r="DE1688" s="80" t="str">
        <f t="shared" si="2902"/>
        <v>DE$17</v>
      </c>
      <c r="DF1688" s="80" t="str">
        <f t="shared" si="2902"/>
        <v>DF$17</v>
      </c>
      <c r="DG1688" s="80" t="str">
        <f t="shared" si="2902"/>
        <v>DG$17</v>
      </c>
      <c r="DH1688" s="80" t="str">
        <f t="shared" si="2902"/>
        <v>DH$17</v>
      </c>
      <c r="DI1688" s="80" t="str">
        <f t="shared" si="2902"/>
        <v>DI$17</v>
      </c>
      <c r="DJ1688" s="80" t="str">
        <f t="shared" si="2902"/>
        <v>DJ$17</v>
      </c>
      <c r="DK1688" s="80" t="str">
        <f t="shared" si="2902"/>
        <v>DK$17</v>
      </c>
      <c r="DL1688" s="80" t="str">
        <f t="shared" si="2902"/>
        <v>DL$17</v>
      </c>
    </row>
    <row r="1689" spans="1:116" x14ac:dyDescent="0.4">
      <c r="B1689" t="s">
        <v>332</v>
      </c>
      <c r="D1689" t="s">
        <v>428</v>
      </c>
      <c r="E1689" s="8" t="str">
        <f t="shared" si="2869"/>
        <v>1689 DTERM1-F</v>
      </c>
      <c r="G1689" s="191" t="str">
        <f>G1670</f>
        <v>Fixed term debt - one-time borrowing</v>
      </c>
      <c r="H1689" s="12"/>
      <c r="I1689" s="60"/>
      <c r="J1689" s="60"/>
      <c r="K1689" s="15"/>
      <c r="L1689" s="15"/>
      <c r="M1689" s="15"/>
      <c r="N1689" s="15"/>
      <c r="O1689" s="15"/>
      <c r="P1689" s="15"/>
      <c r="R1689" s="15"/>
      <c r="S1689" s="179">
        <f t="shared" ref="S1689:AX1689" si="2903">S1666</f>
        <v>0</v>
      </c>
      <c r="T1689" s="179">
        <f t="shared" si="2903"/>
        <v>0</v>
      </c>
      <c r="U1689" s="179">
        <f t="shared" si="2903"/>
        <v>0</v>
      </c>
      <c r="V1689" s="179">
        <f t="shared" si="2903"/>
        <v>0</v>
      </c>
      <c r="W1689" s="179">
        <f t="shared" si="2903"/>
        <v>0</v>
      </c>
      <c r="X1689" s="179">
        <f t="shared" si="2903"/>
        <v>0</v>
      </c>
      <c r="Y1689" s="179">
        <f t="shared" si="2903"/>
        <v>0</v>
      </c>
      <c r="Z1689" s="179">
        <f t="shared" si="2903"/>
        <v>0</v>
      </c>
      <c r="AA1689" s="179">
        <f t="shared" si="2903"/>
        <v>0</v>
      </c>
      <c r="AB1689" s="179">
        <f t="shared" si="2903"/>
        <v>0</v>
      </c>
      <c r="AC1689" s="179">
        <f t="shared" si="2903"/>
        <v>0</v>
      </c>
      <c r="AD1689" s="179">
        <f t="shared" si="2903"/>
        <v>0</v>
      </c>
      <c r="AE1689" s="179">
        <f t="shared" si="2903"/>
        <v>0</v>
      </c>
      <c r="AF1689" s="179">
        <f t="shared" si="2903"/>
        <v>0</v>
      </c>
      <c r="AG1689" s="179">
        <f t="shared" si="2903"/>
        <v>0</v>
      </c>
      <c r="AH1689" s="179">
        <f t="shared" si="2903"/>
        <v>0</v>
      </c>
      <c r="AI1689" s="179">
        <f t="shared" si="2903"/>
        <v>0</v>
      </c>
      <c r="AJ1689" s="179">
        <f t="shared" si="2903"/>
        <v>0</v>
      </c>
      <c r="AK1689" s="179">
        <f t="shared" si="2903"/>
        <v>0</v>
      </c>
      <c r="AL1689" s="179">
        <f t="shared" si="2903"/>
        <v>0</v>
      </c>
      <c r="AM1689" s="179">
        <f t="shared" si="2903"/>
        <v>0</v>
      </c>
      <c r="AN1689" s="179">
        <f t="shared" si="2903"/>
        <v>0</v>
      </c>
      <c r="AO1689" s="179">
        <f t="shared" si="2903"/>
        <v>0</v>
      </c>
      <c r="AP1689" s="179">
        <f t="shared" si="2903"/>
        <v>0</v>
      </c>
      <c r="AQ1689" s="179">
        <f t="shared" si="2903"/>
        <v>0</v>
      </c>
      <c r="AR1689" s="179">
        <f t="shared" si="2903"/>
        <v>0</v>
      </c>
      <c r="AS1689" s="179">
        <f t="shared" si="2903"/>
        <v>0</v>
      </c>
      <c r="AT1689" s="179">
        <f t="shared" si="2903"/>
        <v>0</v>
      </c>
      <c r="AU1689" s="179">
        <f t="shared" si="2903"/>
        <v>0</v>
      </c>
      <c r="AV1689" s="179">
        <f t="shared" si="2903"/>
        <v>0</v>
      </c>
      <c r="AW1689" s="179">
        <f t="shared" si="2903"/>
        <v>0</v>
      </c>
      <c r="AX1689" s="179">
        <f t="shared" si="2903"/>
        <v>0</v>
      </c>
      <c r="AY1689" s="179">
        <f t="shared" ref="AY1689:CD1689" si="2904">AY1666</f>
        <v>0</v>
      </c>
      <c r="AZ1689" s="179">
        <f t="shared" si="2904"/>
        <v>0</v>
      </c>
      <c r="BA1689" s="179">
        <f t="shared" si="2904"/>
        <v>0</v>
      </c>
      <c r="BB1689" s="179">
        <f t="shared" si="2904"/>
        <v>0</v>
      </c>
      <c r="BC1689" s="179">
        <f t="shared" si="2904"/>
        <v>0</v>
      </c>
      <c r="BD1689" s="179">
        <f t="shared" si="2904"/>
        <v>0</v>
      </c>
      <c r="BE1689" s="179">
        <f t="shared" si="2904"/>
        <v>0</v>
      </c>
      <c r="BF1689" s="179">
        <f t="shared" si="2904"/>
        <v>0</v>
      </c>
      <c r="BG1689" s="179">
        <f t="shared" si="2904"/>
        <v>0</v>
      </c>
      <c r="BH1689" s="179">
        <f t="shared" si="2904"/>
        <v>0</v>
      </c>
      <c r="BI1689" s="179">
        <f t="shared" si="2904"/>
        <v>0</v>
      </c>
      <c r="BJ1689" s="179">
        <f t="shared" si="2904"/>
        <v>0</v>
      </c>
      <c r="BK1689" s="179">
        <f t="shared" si="2904"/>
        <v>0</v>
      </c>
      <c r="BL1689" s="179">
        <f t="shared" si="2904"/>
        <v>0</v>
      </c>
      <c r="BM1689" s="179">
        <f t="shared" si="2904"/>
        <v>0</v>
      </c>
      <c r="BN1689" s="179">
        <f t="shared" si="2904"/>
        <v>0</v>
      </c>
      <c r="BO1689" s="179">
        <f t="shared" si="2904"/>
        <v>0</v>
      </c>
      <c r="BP1689" s="179">
        <f t="shared" si="2904"/>
        <v>0</v>
      </c>
      <c r="BQ1689" s="179">
        <f t="shared" si="2904"/>
        <v>0</v>
      </c>
      <c r="BR1689" s="179">
        <f t="shared" si="2904"/>
        <v>0</v>
      </c>
      <c r="BS1689" s="179">
        <f t="shared" si="2904"/>
        <v>0</v>
      </c>
      <c r="BT1689" s="179">
        <f t="shared" si="2904"/>
        <v>0</v>
      </c>
      <c r="BU1689" s="179">
        <f t="shared" si="2904"/>
        <v>0</v>
      </c>
      <c r="BV1689" s="179">
        <f t="shared" si="2904"/>
        <v>0</v>
      </c>
      <c r="BW1689" s="179">
        <f t="shared" si="2904"/>
        <v>0</v>
      </c>
      <c r="BX1689" s="179">
        <f t="shared" si="2904"/>
        <v>0</v>
      </c>
      <c r="BY1689" s="179">
        <f t="shared" si="2904"/>
        <v>0</v>
      </c>
      <c r="BZ1689" s="179">
        <f t="shared" si="2904"/>
        <v>0</v>
      </c>
      <c r="CA1689" s="179">
        <f t="shared" si="2904"/>
        <v>0</v>
      </c>
      <c r="CB1689" s="179">
        <f t="shared" si="2904"/>
        <v>0</v>
      </c>
      <c r="CC1689" s="179">
        <f t="shared" si="2904"/>
        <v>0</v>
      </c>
      <c r="CD1689" s="179">
        <f t="shared" si="2904"/>
        <v>0</v>
      </c>
      <c r="CE1689" s="179">
        <f t="shared" ref="CE1689:CL1689" si="2905">CE1666</f>
        <v>0</v>
      </c>
      <c r="CF1689" s="179">
        <f t="shared" si="2905"/>
        <v>0</v>
      </c>
      <c r="CG1689" s="179">
        <f t="shared" si="2905"/>
        <v>0</v>
      </c>
      <c r="CH1689" s="179">
        <f t="shared" si="2905"/>
        <v>0</v>
      </c>
      <c r="CI1689" s="179">
        <f t="shared" si="2905"/>
        <v>0</v>
      </c>
      <c r="CJ1689" s="179">
        <f t="shared" si="2905"/>
        <v>0</v>
      </c>
      <c r="CK1689" s="179">
        <f t="shared" si="2905"/>
        <v>0</v>
      </c>
      <c r="CL1689" s="179">
        <f t="shared" si="2905"/>
        <v>0</v>
      </c>
      <c r="CN1689" s="60"/>
      <c r="CO1689" s="179">
        <f t="shared" ref="CO1689:DL1689" si="2906">CO1666</f>
        <v>0</v>
      </c>
      <c r="CP1689" s="179">
        <f t="shared" si="2906"/>
        <v>0</v>
      </c>
      <c r="CQ1689" s="179">
        <f t="shared" si="2906"/>
        <v>0</v>
      </c>
      <c r="CR1689" s="179">
        <f t="shared" si="2906"/>
        <v>0</v>
      </c>
      <c r="CS1689" s="179">
        <f t="shared" si="2906"/>
        <v>0</v>
      </c>
      <c r="CT1689" s="179">
        <f t="shared" si="2906"/>
        <v>0</v>
      </c>
      <c r="CU1689" s="179">
        <f t="shared" si="2906"/>
        <v>0</v>
      </c>
      <c r="CV1689" s="179">
        <f t="shared" si="2906"/>
        <v>0</v>
      </c>
      <c r="CW1689" s="179">
        <f t="shared" si="2906"/>
        <v>0</v>
      </c>
      <c r="CX1689" s="179">
        <f t="shared" si="2906"/>
        <v>0</v>
      </c>
      <c r="CY1689" s="179">
        <f t="shared" si="2906"/>
        <v>0</v>
      </c>
      <c r="CZ1689" s="179">
        <f t="shared" si="2906"/>
        <v>0</v>
      </c>
      <c r="DA1689" s="179">
        <f t="shared" si="2906"/>
        <v>0</v>
      </c>
      <c r="DB1689" s="179">
        <f t="shared" si="2906"/>
        <v>0</v>
      </c>
      <c r="DC1689" s="179">
        <f t="shared" si="2906"/>
        <v>0</v>
      </c>
      <c r="DD1689" s="179">
        <f t="shared" si="2906"/>
        <v>0</v>
      </c>
      <c r="DE1689" s="179">
        <f t="shared" si="2906"/>
        <v>0</v>
      </c>
      <c r="DF1689" s="179">
        <f t="shared" si="2906"/>
        <v>0</v>
      </c>
      <c r="DG1689" s="179">
        <f t="shared" si="2906"/>
        <v>0</v>
      </c>
      <c r="DH1689" s="179">
        <f t="shared" si="2906"/>
        <v>0</v>
      </c>
      <c r="DI1689" s="179">
        <f t="shared" si="2906"/>
        <v>0</v>
      </c>
      <c r="DJ1689" s="179">
        <f t="shared" si="2906"/>
        <v>0</v>
      </c>
      <c r="DK1689" s="179">
        <f t="shared" si="2906"/>
        <v>0</v>
      </c>
      <c r="DL1689" s="179">
        <f t="shared" si="2906"/>
        <v>0</v>
      </c>
    </row>
    <row r="1690" spans="1:116" x14ac:dyDescent="0.4">
      <c r="B1690" t="s">
        <v>332</v>
      </c>
      <c r="D1690" t="s">
        <v>428</v>
      </c>
      <c r="E1690" s="8" t="str">
        <f t="shared" si="2869"/>
        <v>1690 DTERM1-F</v>
      </c>
      <c r="G1690" s="241" t="str">
        <f>IFERROR(SUBSTITUTE(TRIM(MID(G1670, SEARCH("-", G1670) + 1, LEN(G1670))),":",""),"no unit")</f>
        <v>one-time borrowing</v>
      </c>
      <c r="H1690" s="12"/>
      <c r="I1690" s="60"/>
      <c r="J1690" s="60"/>
      <c r="K1690" s="15"/>
      <c r="L1690" s="15"/>
      <c r="M1690" s="15"/>
      <c r="N1690" s="15"/>
      <c r="O1690" s="15"/>
      <c r="P1690" s="15"/>
      <c r="R1690" s="15"/>
      <c r="S1690" s="179"/>
      <c r="T1690" s="179"/>
      <c r="U1690" s="179"/>
      <c r="V1690" s="179"/>
      <c r="W1690" s="179"/>
      <c r="X1690" s="179"/>
      <c r="Y1690" s="179"/>
      <c r="Z1690" s="179"/>
      <c r="AA1690" s="179"/>
      <c r="AB1690" s="179"/>
      <c r="AC1690" s="179"/>
      <c r="AD1690" s="179"/>
      <c r="AE1690" s="179"/>
      <c r="AF1690" s="179"/>
      <c r="AG1690" s="179"/>
      <c r="AH1690" s="179"/>
      <c r="AI1690" s="179"/>
      <c r="AJ1690" s="179"/>
      <c r="AK1690" s="179"/>
      <c r="AL1690" s="179"/>
      <c r="AM1690" s="179"/>
      <c r="AN1690" s="179"/>
      <c r="AO1690" s="179"/>
      <c r="AP1690" s="179"/>
      <c r="AQ1690" s="179"/>
      <c r="AR1690" s="179"/>
      <c r="AS1690" s="179"/>
      <c r="AT1690" s="179"/>
      <c r="AU1690" s="179"/>
      <c r="AV1690" s="179"/>
      <c r="AW1690" s="179"/>
      <c r="AX1690" s="179"/>
      <c r="AY1690" s="179"/>
      <c r="AZ1690" s="179"/>
      <c r="BA1690" s="179"/>
      <c r="BB1690" s="179"/>
      <c r="BC1690" s="179"/>
      <c r="BD1690" s="179"/>
      <c r="BE1690" s="179"/>
      <c r="BF1690" s="179"/>
      <c r="BG1690" s="179"/>
      <c r="BH1690" s="179"/>
      <c r="BI1690" s="179"/>
      <c r="BJ1690" s="179"/>
      <c r="BK1690" s="179"/>
      <c r="BL1690" s="179"/>
      <c r="BM1690" s="179"/>
      <c r="BN1690" s="179"/>
      <c r="BO1690" s="179"/>
      <c r="BP1690" s="179"/>
      <c r="BQ1690" s="179"/>
      <c r="BR1690" s="179"/>
      <c r="BS1690" s="179"/>
      <c r="BT1690" s="179"/>
      <c r="BU1690" s="179"/>
      <c r="BV1690" s="179"/>
      <c r="BW1690" s="179"/>
      <c r="BX1690" s="179"/>
      <c r="BY1690" s="179"/>
      <c r="BZ1690" s="179"/>
      <c r="CA1690" s="179"/>
      <c r="CB1690" s="179"/>
      <c r="CC1690" s="179"/>
      <c r="CD1690" s="179"/>
      <c r="CE1690" s="179"/>
      <c r="CF1690" s="179"/>
      <c r="CG1690" s="179"/>
      <c r="CH1690" s="179"/>
      <c r="CI1690" s="179"/>
      <c r="CJ1690" s="179"/>
      <c r="CK1690" s="179"/>
      <c r="CL1690" s="179"/>
      <c r="CN1690" s="60"/>
      <c r="CO1690" s="179"/>
      <c r="CP1690" s="179"/>
      <c r="CQ1690" s="179"/>
      <c r="CR1690" s="179"/>
      <c r="CS1690" s="179"/>
      <c r="CT1690" s="179"/>
      <c r="CU1690" s="179"/>
      <c r="CV1690" s="179"/>
      <c r="CW1690" s="179"/>
      <c r="CX1690" s="179"/>
      <c r="CY1690" s="179"/>
      <c r="CZ1690" s="179"/>
      <c r="DA1690" s="179"/>
      <c r="DB1690" s="179"/>
      <c r="DC1690" s="179"/>
      <c r="DD1690" s="179"/>
      <c r="DE1690" s="179"/>
      <c r="DF1690" s="179"/>
      <c r="DG1690" s="179"/>
      <c r="DH1690" s="179"/>
      <c r="DI1690" s="179"/>
      <c r="DJ1690" s="179"/>
      <c r="DK1690" s="179"/>
      <c r="DL1690" s="179"/>
    </row>
    <row r="1691" spans="1:116" x14ac:dyDescent="0.4">
      <c r="A1691" s="3"/>
      <c r="B1691" t="s">
        <v>332</v>
      </c>
      <c r="D1691" t="s">
        <v>428</v>
      </c>
      <c r="E1691" s="8" t="str">
        <f t="shared" si="2869"/>
        <v>1691 DTERM1-F</v>
      </c>
      <c r="G1691" s="191" t="str">
        <f>G1668</f>
        <v>Secondary revenue driver</v>
      </c>
      <c r="H1691" s="90"/>
      <c r="I1691" s="213"/>
      <c r="J1691" s="213"/>
      <c r="K1691" s="214"/>
      <c r="L1691" s="214"/>
      <c r="M1691" s="214"/>
      <c r="N1691" s="214"/>
      <c r="O1691" s="214"/>
      <c r="P1691" s="214"/>
      <c r="R1691" s="214"/>
      <c r="S1691" s="4" t="str">
        <f t="shared" ref="S1691:AX1691" si="2907">ADDRESS(ROW(S1681),COLUMN(S1681),2)</f>
        <v>S$1681</v>
      </c>
      <c r="T1691" s="4" t="str">
        <f t="shared" si="2907"/>
        <v>T$1681</v>
      </c>
      <c r="U1691" s="4" t="str">
        <f t="shared" si="2907"/>
        <v>U$1681</v>
      </c>
      <c r="V1691" s="4" t="str">
        <f t="shared" si="2907"/>
        <v>V$1681</v>
      </c>
      <c r="W1691" s="4" t="str">
        <f t="shared" si="2907"/>
        <v>W$1681</v>
      </c>
      <c r="X1691" s="4" t="str">
        <f t="shared" si="2907"/>
        <v>X$1681</v>
      </c>
      <c r="Y1691" s="4" t="str">
        <f t="shared" si="2907"/>
        <v>Y$1681</v>
      </c>
      <c r="Z1691" s="4" t="str">
        <f t="shared" si="2907"/>
        <v>Z$1681</v>
      </c>
      <c r="AA1691" s="4" t="str">
        <f t="shared" si="2907"/>
        <v>AA$1681</v>
      </c>
      <c r="AB1691" s="4" t="str">
        <f t="shared" si="2907"/>
        <v>AB$1681</v>
      </c>
      <c r="AC1691" s="4" t="str">
        <f t="shared" si="2907"/>
        <v>AC$1681</v>
      </c>
      <c r="AD1691" s="4" t="str">
        <f t="shared" si="2907"/>
        <v>AD$1681</v>
      </c>
      <c r="AE1691" s="4" t="str">
        <f t="shared" si="2907"/>
        <v>AE$1681</v>
      </c>
      <c r="AF1691" s="4" t="str">
        <f t="shared" si="2907"/>
        <v>AF$1681</v>
      </c>
      <c r="AG1691" s="4" t="str">
        <f t="shared" si="2907"/>
        <v>AG$1681</v>
      </c>
      <c r="AH1691" s="4" t="str">
        <f t="shared" si="2907"/>
        <v>AH$1681</v>
      </c>
      <c r="AI1691" s="4" t="str">
        <f t="shared" si="2907"/>
        <v>AI$1681</v>
      </c>
      <c r="AJ1691" s="4" t="str">
        <f t="shared" si="2907"/>
        <v>AJ$1681</v>
      </c>
      <c r="AK1691" s="4" t="str">
        <f t="shared" si="2907"/>
        <v>AK$1681</v>
      </c>
      <c r="AL1691" s="4" t="str">
        <f t="shared" si="2907"/>
        <v>AL$1681</v>
      </c>
      <c r="AM1691" s="4" t="str">
        <f t="shared" si="2907"/>
        <v>AM$1681</v>
      </c>
      <c r="AN1691" s="4" t="str">
        <f t="shared" si="2907"/>
        <v>AN$1681</v>
      </c>
      <c r="AO1691" s="4" t="str">
        <f t="shared" si="2907"/>
        <v>AO$1681</v>
      </c>
      <c r="AP1691" s="4" t="str">
        <f t="shared" si="2907"/>
        <v>AP$1681</v>
      </c>
      <c r="AQ1691" s="4" t="str">
        <f t="shared" si="2907"/>
        <v>AQ$1681</v>
      </c>
      <c r="AR1691" s="4" t="str">
        <f t="shared" si="2907"/>
        <v>AR$1681</v>
      </c>
      <c r="AS1691" s="4" t="str">
        <f t="shared" si="2907"/>
        <v>AS$1681</v>
      </c>
      <c r="AT1691" s="4" t="str">
        <f t="shared" si="2907"/>
        <v>AT$1681</v>
      </c>
      <c r="AU1691" s="4" t="str">
        <f t="shared" si="2907"/>
        <v>AU$1681</v>
      </c>
      <c r="AV1691" s="4" t="str">
        <f t="shared" si="2907"/>
        <v>AV$1681</v>
      </c>
      <c r="AW1691" s="4" t="str">
        <f t="shared" si="2907"/>
        <v>AW$1681</v>
      </c>
      <c r="AX1691" s="4" t="str">
        <f t="shared" si="2907"/>
        <v>AX$1681</v>
      </c>
      <c r="AY1691" s="4" t="str">
        <f t="shared" ref="AY1691:CD1691" si="2908">ADDRESS(ROW(AY1681),COLUMN(AY1681),2)</f>
        <v>AY$1681</v>
      </c>
      <c r="AZ1691" s="4" t="str">
        <f t="shared" si="2908"/>
        <v>AZ$1681</v>
      </c>
      <c r="BA1691" s="4" t="str">
        <f t="shared" si="2908"/>
        <v>BA$1681</v>
      </c>
      <c r="BB1691" s="4" t="str">
        <f t="shared" si="2908"/>
        <v>BB$1681</v>
      </c>
      <c r="BC1691" s="4" t="str">
        <f t="shared" si="2908"/>
        <v>BC$1681</v>
      </c>
      <c r="BD1691" s="4" t="str">
        <f t="shared" si="2908"/>
        <v>BD$1681</v>
      </c>
      <c r="BE1691" s="4" t="str">
        <f t="shared" si="2908"/>
        <v>BE$1681</v>
      </c>
      <c r="BF1691" s="4" t="str">
        <f t="shared" si="2908"/>
        <v>BF$1681</v>
      </c>
      <c r="BG1691" s="4" t="str">
        <f t="shared" si="2908"/>
        <v>BG$1681</v>
      </c>
      <c r="BH1691" s="4" t="str">
        <f t="shared" si="2908"/>
        <v>BH$1681</v>
      </c>
      <c r="BI1691" s="4" t="str">
        <f t="shared" si="2908"/>
        <v>BI$1681</v>
      </c>
      <c r="BJ1691" s="4" t="str">
        <f t="shared" si="2908"/>
        <v>BJ$1681</v>
      </c>
      <c r="BK1691" s="4" t="str">
        <f t="shared" si="2908"/>
        <v>BK$1681</v>
      </c>
      <c r="BL1691" s="4" t="str">
        <f t="shared" si="2908"/>
        <v>BL$1681</v>
      </c>
      <c r="BM1691" s="4" t="str">
        <f t="shared" si="2908"/>
        <v>BM$1681</v>
      </c>
      <c r="BN1691" s="4" t="str">
        <f t="shared" si="2908"/>
        <v>BN$1681</v>
      </c>
      <c r="BO1691" s="4" t="str">
        <f t="shared" si="2908"/>
        <v>BO$1681</v>
      </c>
      <c r="BP1691" s="4" t="str">
        <f t="shared" si="2908"/>
        <v>BP$1681</v>
      </c>
      <c r="BQ1691" s="4" t="str">
        <f t="shared" si="2908"/>
        <v>BQ$1681</v>
      </c>
      <c r="BR1691" s="4" t="str">
        <f t="shared" si="2908"/>
        <v>BR$1681</v>
      </c>
      <c r="BS1691" s="4" t="str">
        <f t="shared" si="2908"/>
        <v>BS$1681</v>
      </c>
      <c r="BT1691" s="4" t="str">
        <f t="shared" si="2908"/>
        <v>BT$1681</v>
      </c>
      <c r="BU1691" s="4" t="str">
        <f t="shared" si="2908"/>
        <v>BU$1681</v>
      </c>
      <c r="BV1691" s="4" t="str">
        <f t="shared" si="2908"/>
        <v>BV$1681</v>
      </c>
      <c r="BW1691" s="4" t="str">
        <f t="shared" si="2908"/>
        <v>BW$1681</v>
      </c>
      <c r="BX1691" s="4" t="str">
        <f t="shared" si="2908"/>
        <v>BX$1681</v>
      </c>
      <c r="BY1691" s="4" t="str">
        <f t="shared" si="2908"/>
        <v>BY$1681</v>
      </c>
      <c r="BZ1691" s="4" t="str">
        <f t="shared" si="2908"/>
        <v>BZ$1681</v>
      </c>
      <c r="CA1691" s="4" t="str">
        <f t="shared" si="2908"/>
        <v>CA$1681</v>
      </c>
      <c r="CB1691" s="4" t="str">
        <f t="shared" si="2908"/>
        <v>CB$1681</v>
      </c>
      <c r="CC1691" s="4" t="str">
        <f t="shared" si="2908"/>
        <v>CC$1681</v>
      </c>
      <c r="CD1691" s="4" t="str">
        <f t="shared" si="2908"/>
        <v>CD$1681</v>
      </c>
      <c r="CE1691" s="4" t="str">
        <f t="shared" ref="CE1691:CL1691" si="2909">ADDRESS(ROW(CE1681),COLUMN(CE1681),2)</f>
        <v>CE$1681</v>
      </c>
      <c r="CF1691" s="4" t="str">
        <f t="shared" si="2909"/>
        <v>CF$1681</v>
      </c>
      <c r="CG1691" s="4" t="str">
        <f t="shared" si="2909"/>
        <v>CG$1681</v>
      </c>
      <c r="CH1691" s="4" t="str">
        <f t="shared" si="2909"/>
        <v>CH$1681</v>
      </c>
      <c r="CI1691" s="4" t="str">
        <f t="shared" si="2909"/>
        <v>CI$1681</v>
      </c>
      <c r="CJ1691" s="4" t="str">
        <f t="shared" si="2909"/>
        <v>CJ$1681</v>
      </c>
      <c r="CK1691" s="4" t="str">
        <f t="shared" si="2909"/>
        <v>CK$1681</v>
      </c>
      <c r="CL1691" s="4" t="str">
        <f t="shared" si="2909"/>
        <v>CL$1681</v>
      </c>
      <c r="CN1691" s="213"/>
      <c r="CO1691" s="4" t="str">
        <f t="shared" ref="CO1691:DL1691" si="2910">ADDRESS(ROW(CO1681),COLUMN(CO1681),2)</f>
        <v>CO$1681</v>
      </c>
      <c r="CP1691" s="4" t="str">
        <f t="shared" si="2910"/>
        <v>CP$1681</v>
      </c>
      <c r="CQ1691" s="4" t="str">
        <f t="shared" si="2910"/>
        <v>CQ$1681</v>
      </c>
      <c r="CR1691" s="4" t="str">
        <f t="shared" si="2910"/>
        <v>CR$1681</v>
      </c>
      <c r="CS1691" s="4" t="str">
        <f t="shared" si="2910"/>
        <v>CS$1681</v>
      </c>
      <c r="CT1691" s="4" t="str">
        <f t="shared" si="2910"/>
        <v>CT$1681</v>
      </c>
      <c r="CU1691" s="4" t="str">
        <f t="shared" si="2910"/>
        <v>CU$1681</v>
      </c>
      <c r="CV1691" s="4" t="str">
        <f t="shared" si="2910"/>
        <v>CV$1681</v>
      </c>
      <c r="CW1691" s="4" t="str">
        <f t="shared" si="2910"/>
        <v>CW$1681</v>
      </c>
      <c r="CX1691" s="4" t="str">
        <f t="shared" si="2910"/>
        <v>CX$1681</v>
      </c>
      <c r="CY1691" s="4" t="str">
        <f t="shared" si="2910"/>
        <v>CY$1681</v>
      </c>
      <c r="CZ1691" s="4" t="str">
        <f t="shared" si="2910"/>
        <v>CZ$1681</v>
      </c>
      <c r="DA1691" s="4" t="str">
        <f t="shared" si="2910"/>
        <v>DA$1681</v>
      </c>
      <c r="DB1691" s="4" t="str">
        <f t="shared" si="2910"/>
        <v>DB$1681</v>
      </c>
      <c r="DC1691" s="4" t="str">
        <f t="shared" si="2910"/>
        <v>DC$1681</v>
      </c>
      <c r="DD1691" s="4" t="str">
        <f t="shared" si="2910"/>
        <v>DD$1681</v>
      </c>
      <c r="DE1691" s="4" t="str">
        <f t="shared" si="2910"/>
        <v>DE$1681</v>
      </c>
      <c r="DF1691" s="4" t="str">
        <f t="shared" si="2910"/>
        <v>DF$1681</v>
      </c>
      <c r="DG1691" s="4" t="str">
        <f t="shared" si="2910"/>
        <v>DG$1681</v>
      </c>
      <c r="DH1691" s="4" t="str">
        <f t="shared" si="2910"/>
        <v>DH$1681</v>
      </c>
      <c r="DI1691" s="4" t="str">
        <f t="shared" si="2910"/>
        <v>DI$1681</v>
      </c>
      <c r="DJ1691" s="4" t="str">
        <f t="shared" si="2910"/>
        <v>DJ$1681</v>
      </c>
      <c r="DK1691" s="4" t="str">
        <f t="shared" si="2910"/>
        <v>DK$1681</v>
      </c>
      <c r="DL1691" s="4" t="str">
        <f t="shared" si="2910"/>
        <v>DL$1681</v>
      </c>
    </row>
    <row r="1692" spans="1:116" x14ac:dyDescent="0.4">
      <c r="B1692" t="s">
        <v>332</v>
      </c>
      <c r="D1692" t="s">
        <v>428</v>
      </c>
      <c r="E1692" s="8" t="str">
        <f t="shared" si="2869"/>
        <v>1692 DTERM1-F</v>
      </c>
      <c r="G1692" s="136" t="str">
        <f>G1669</f>
        <v>Secondary volume driver</v>
      </c>
      <c r="H1692" s="12"/>
      <c r="I1692" s="60"/>
      <c r="J1692" s="60"/>
      <c r="K1692" s="15"/>
      <c r="L1692" s="15"/>
      <c r="M1692" s="15"/>
      <c r="N1692" s="15"/>
      <c r="O1692" s="15"/>
      <c r="P1692" s="15"/>
      <c r="R1692" s="15"/>
      <c r="S1692" s="80" t="str">
        <f t="shared" ref="S1692:AX1692" si="2911">S1669</f>
        <v>S$19</v>
      </c>
      <c r="T1692" s="80" t="str">
        <f t="shared" si="2911"/>
        <v>T$19</v>
      </c>
      <c r="U1692" s="80" t="str">
        <f t="shared" si="2911"/>
        <v>U$19</v>
      </c>
      <c r="V1692" s="80" t="str">
        <f t="shared" si="2911"/>
        <v>V$19</v>
      </c>
      <c r="W1692" s="80" t="str">
        <f t="shared" si="2911"/>
        <v>W$19</v>
      </c>
      <c r="X1692" s="80" t="str">
        <f t="shared" si="2911"/>
        <v>X$19</v>
      </c>
      <c r="Y1692" s="80" t="str">
        <f t="shared" si="2911"/>
        <v>Y$19</v>
      </c>
      <c r="Z1692" s="80" t="str">
        <f t="shared" si="2911"/>
        <v>Z$19</v>
      </c>
      <c r="AA1692" s="80" t="str">
        <f t="shared" si="2911"/>
        <v>AA$19</v>
      </c>
      <c r="AB1692" s="80" t="str">
        <f t="shared" si="2911"/>
        <v>AB$19</v>
      </c>
      <c r="AC1692" s="80" t="str">
        <f t="shared" si="2911"/>
        <v>AC$19</v>
      </c>
      <c r="AD1692" s="80" t="str">
        <f t="shared" si="2911"/>
        <v>AD$19</v>
      </c>
      <c r="AE1692" s="80" t="str">
        <f t="shared" si="2911"/>
        <v>AE$19</v>
      </c>
      <c r="AF1692" s="80" t="str">
        <f t="shared" si="2911"/>
        <v>AF$19</v>
      </c>
      <c r="AG1692" s="80" t="str">
        <f t="shared" si="2911"/>
        <v>AG$19</v>
      </c>
      <c r="AH1692" s="80" t="str">
        <f t="shared" si="2911"/>
        <v>AH$19</v>
      </c>
      <c r="AI1692" s="80" t="str">
        <f t="shared" si="2911"/>
        <v>AI$19</v>
      </c>
      <c r="AJ1692" s="80" t="str">
        <f t="shared" si="2911"/>
        <v>AJ$19</v>
      </c>
      <c r="AK1692" s="80" t="str">
        <f t="shared" si="2911"/>
        <v>AK$19</v>
      </c>
      <c r="AL1692" s="80" t="str">
        <f t="shared" si="2911"/>
        <v>AL$19</v>
      </c>
      <c r="AM1692" s="80" t="str">
        <f t="shared" si="2911"/>
        <v>AM$19</v>
      </c>
      <c r="AN1692" s="80" t="str">
        <f t="shared" si="2911"/>
        <v>AN$19</v>
      </c>
      <c r="AO1692" s="80" t="str">
        <f t="shared" si="2911"/>
        <v>AO$19</v>
      </c>
      <c r="AP1692" s="80" t="str">
        <f t="shared" si="2911"/>
        <v>AP$19</v>
      </c>
      <c r="AQ1692" s="80" t="str">
        <f t="shared" si="2911"/>
        <v>AQ$19</v>
      </c>
      <c r="AR1692" s="80" t="str">
        <f t="shared" si="2911"/>
        <v>AR$19</v>
      </c>
      <c r="AS1692" s="80" t="str">
        <f t="shared" si="2911"/>
        <v>AS$19</v>
      </c>
      <c r="AT1692" s="80" t="str">
        <f t="shared" si="2911"/>
        <v>AT$19</v>
      </c>
      <c r="AU1692" s="80" t="str">
        <f t="shared" si="2911"/>
        <v>AU$19</v>
      </c>
      <c r="AV1692" s="80" t="str">
        <f t="shared" si="2911"/>
        <v>AV$19</v>
      </c>
      <c r="AW1692" s="80" t="str">
        <f t="shared" si="2911"/>
        <v>AW$19</v>
      </c>
      <c r="AX1692" s="80" t="str">
        <f t="shared" si="2911"/>
        <v>AX$19</v>
      </c>
      <c r="AY1692" s="80" t="str">
        <f t="shared" ref="AY1692:CD1692" si="2912">AY1669</f>
        <v>AY$19</v>
      </c>
      <c r="AZ1692" s="80" t="str">
        <f t="shared" si="2912"/>
        <v>AZ$19</v>
      </c>
      <c r="BA1692" s="80" t="str">
        <f t="shared" si="2912"/>
        <v>BA$19</v>
      </c>
      <c r="BB1692" s="80" t="str">
        <f t="shared" si="2912"/>
        <v>BB$19</v>
      </c>
      <c r="BC1692" s="80" t="str">
        <f t="shared" si="2912"/>
        <v>BC$19</v>
      </c>
      <c r="BD1692" s="80" t="str">
        <f t="shared" si="2912"/>
        <v>BD$19</v>
      </c>
      <c r="BE1692" s="80" t="str">
        <f t="shared" si="2912"/>
        <v>BE$19</v>
      </c>
      <c r="BF1692" s="80" t="str">
        <f t="shared" si="2912"/>
        <v>BF$19</v>
      </c>
      <c r="BG1692" s="80" t="str">
        <f t="shared" si="2912"/>
        <v>BG$19</v>
      </c>
      <c r="BH1692" s="80" t="str">
        <f t="shared" si="2912"/>
        <v>BH$19</v>
      </c>
      <c r="BI1692" s="80" t="str">
        <f t="shared" si="2912"/>
        <v>BI$19</v>
      </c>
      <c r="BJ1692" s="80" t="str">
        <f t="shared" si="2912"/>
        <v>BJ$19</v>
      </c>
      <c r="BK1692" s="80" t="str">
        <f t="shared" si="2912"/>
        <v>BK$19</v>
      </c>
      <c r="BL1692" s="80" t="str">
        <f t="shared" si="2912"/>
        <v>BL$19</v>
      </c>
      <c r="BM1692" s="80" t="str">
        <f t="shared" si="2912"/>
        <v>BM$19</v>
      </c>
      <c r="BN1692" s="80" t="str">
        <f t="shared" si="2912"/>
        <v>BN$19</v>
      </c>
      <c r="BO1692" s="80" t="str">
        <f t="shared" si="2912"/>
        <v>BO$19</v>
      </c>
      <c r="BP1692" s="80" t="str">
        <f t="shared" si="2912"/>
        <v>BP$19</v>
      </c>
      <c r="BQ1692" s="80" t="str">
        <f t="shared" si="2912"/>
        <v>BQ$19</v>
      </c>
      <c r="BR1692" s="80" t="str">
        <f t="shared" si="2912"/>
        <v>BR$19</v>
      </c>
      <c r="BS1692" s="80" t="str">
        <f t="shared" si="2912"/>
        <v>BS$19</v>
      </c>
      <c r="BT1692" s="80" t="str">
        <f t="shared" si="2912"/>
        <v>BT$19</v>
      </c>
      <c r="BU1692" s="80" t="str">
        <f t="shared" si="2912"/>
        <v>BU$19</v>
      </c>
      <c r="BV1692" s="80" t="str">
        <f t="shared" si="2912"/>
        <v>BV$19</v>
      </c>
      <c r="BW1692" s="80" t="str">
        <f t="shared" si="2912"/>
        <v>BW$19</v>
      </c>
      <c r="BX1692" s="80" t="str">
        <f t="shared" si="2912"/>
        <v>BX$19</v>
      </c>
      <c r="BY1692" s="80" t="str">
        <f t="shared" si="2912"/>
        <v>BY$19</v>
      </c>
      <c r="BZ1692" s="80" t="str">
        <f t="shared" si="2912"/>
        <v>BZ$19</v>
      </c>
      <c r="CA1692" s="80" t="str">
        <f t="shared" si="2912"/>
        <v>CA$19</v>
      </c>
      <c r="CB1692" s="80" t="str">
        <f t="shared" si="2912"/>
        <v>CB$19</v>
      </c>
      <c r="CC1692" s="80" t="str">
        <f t="shared" si="2912"/>
        <v>CC$19</v>
      </c>
      <c r="CD1692" s="80" t="str">
        <f t="shared" si="2912"/>
        <v>CD$19</v>
      </c>
      <c r="CE1692" s="80" t="str">
        <f t="shared" ref="CE1692:CL1692" si="2913">CE1669</f>
        <v>CE$19</v>
      </c>
      <c r="CF1692" s="80" t="str">
        <f t="shared" si="2913"/>
        <v>CF$19</v>
      </c>
      <c r="CG1692" s="80" t="str">
        <f t="shared" si="2913"/>
        <v>CG$19</v>
      </c>
      <c r="CH1692" s="80" t="str">
        <f t="shared" si="2913"/>
        <v>CH$19</v>
      </c>
      <c r="CI1692" s="80" t="str">
        <f t="shared" si="2913"/>
        <v>CI$19</v>
      </c>
      <c r="CJ1692" s="80" t="str">
        <f t="shared" si="2913"/>
        <v>CJ$19</v>
      </c>
      <c r="CK1692" s="80" t="str">
        <f t="shared" si="2913"/>
        <v>CK$19</v>
      </c>
      <c r="CL1692" s="80" t="str">
        <f t="shared" si="2913"/>
        <v>CL$19</v>
      </c>
      <c r="CN1692" s="60"/>
      <c r="CO1692" s="80" t="str">
        <f t="shared" ref="CO1692:DL1692" si="2914">CO1669</f>
        <v>CO$19</v>
      </c>
      <c r="CP1692" s="80" t="str">
        <f t="shared" si="2914"/>
        <v>CP$19</v>
      </c>
      <c r="CQ1692" s="80" t="str">
        <f t="shared" si="2914"/>
        <v>CQ$19</v>
      </c>
      <c r="CR1692" s="80" t="str">
        <f t="shared" si="2914"/>
        <v>CR$19</v>
      </c>
      <c r="CS1692" s="80" t="str">
        <f t="shared" si="2914"/>
        <v>CS$19</v>
      </c>
      <c r="CT1692" s="80" t="str">
        <f t="shared" si="2914"/>
        <v>CT$19</v>
      </c>
      <c r="CU1692" s="80" t="str">
        <f t="shared" si="2914"/>
        <v>CU$19</v>
      </c>
      <c r="CV1692" s="80" t="str">
        <f t="shared" si="2914"/>
        <v>CV$19</v>
      </c>
      <c r="CW1692" s="80" t="str">
        <f t="shared" si="2914"/>
        <v>CW$19</v>
      </c>
      <c r="CX1692" s="80" t="str">
        <f t="shared" si="2914"/>
        <v>CX$19</v>
      </c>
      <c r="CY1692" s="80" t="str">
        <f t="shared" si="2914"/>
        <v>CY$19</v>
      </c>
      <c r="CZ1692" s="80" t="str">
        <f t="shared" si="2914"/>
        <v>CZ$19</v>
      </c>
      <c r="DA1692" s="80" t="str">
        <f t="shared" si="2914"/>
        <v>DA$19</v>
      </c>
      <c r="DB1692" s="80" t="str">
        <f t="shared" si="2914"/>
        <v>DB$19</v>
      </c>
      <c r="DC1692" s="80" t="str">
        <f t="shared" si="2914"/>
        <v>DC$19</v>
      </c>
      <c r="DD1692" s="80" t="str">
        <f t="shared" si="2914"/>
        <v>DD$19</v>
      </c>
      <c r="DE1692" s="80" t="str">
        <f t="shared" si="2914"/>
        <v>DE$19</v>
      </c>
      <c r="DF1692" s="80" t="str">
        <f t="shared" si="2914"/>
        <v>DF$19</v>
      </c>
      <c r="DG1692" s="80" t="str">
        <f t="shared" si="2914"/>
        <v>DG$19</v>
      </c>
      <c r="DH1692" s="80" t="str">
        <f t="shared" si="2914"/>
        <v>DH$19</v>
      </c>
      <c r="DI1692" s="80" t="str">
        <f t="shared" si="2914"/>
        <v>DI$19</v>
      </c>
      <c r="DJ1692" s="80" t="str">
        <f t="shared" si="2914"/>
        <v>DJ$19</v>
      </c>
      <c r="DK1692" s="80" t="str">
        <f t="shared" si="2914"/>
        <v>DK$19</v>
      </c>
      <c r="DL1692" s="80" t="str">
        <f t="shared" si="2914"/>
        <v>DL$19</v>
      </c>
    </row>
    <row r="1693" spans="1:116" x14ac:dyDescent="0.4">
      <c r="A1693" s="27"/>
      <c r="B1693" s="27"/>
      <c r="C1693" s="27"/>
      <c r="D1693" s="27"/>
      <c r="E1693" s="27"/>
      <c r="F1693" s="27"/>
      <c r="G1693" s="27"/>
      <c r="H1693" s="27"/>
      <c r="I1693" s="27"/>
      <c r="J1693" s="27"/>
      <c r="K1693" s="27"/>
      <c r="L1693" s="27"/>
      <c r="M1693" s="27"/>
      <c r="N1693" s="27"/>
      <c r="O1693" s="27"/>
      <c r="P1693" s="27"/>
      <c r="CN1693" s="27"/>
    </row>
    <row r="1694" spans="1:116" x14ac:dyDescent="0.4">
      <c r="A1694" s="174"/>
      <c r="E1694" s="8"/>
      <c r="G1694" s="175" t="s">
        <v>490</v>
      </c>
      <c r="H1694" s="174"/>
      <c r="I1694" s="176"/>
      <c r="J1694" s="176"/>
      <c r="K1694" s="197"/>
      <c r="L1694" s="197"/>
      <c r="M1694" s="197"/>
      <c r="N1694" s="197"/>
      <c r="O1694" s="197"/>
      <c r="P1694" s="197"/>
      <c r="R1694" s="198"/>
      <c r="S1694" s="174"/>
      <c r="T1694" s="174"/>
      <c r="U1694" s="174"/>
      <c r="V1694" s="174"/>
      <c r="W1694" s="174"/>
      <c r="X1694" s="174"/>
      <c r="Y1694" s="174"/>
      <c r="Z1694" s="174"/>
      <c r="AA1694" s="174"/>
      <c r="AB1694" s="174"/>
      <c r="AC1694" s="174"/>
      <c r="AD1694" s="174"/>
      <c r="AE1694" s="174"/>
      <c r="AF1694" s="174"/>
      <c r="AG1694" s="174"/>
      <c r="AH1694" s="174"/>
      <c r="AI1694" s="174"/>
      <c r="AJ1694" s="174"/>
      <c r="AK1694" s="174"/>
      <c r="AL1694" s="174"/>
      <c r="AM1694" s="174"/>
      <c r="AN1694" s="174"/>
      <c r="AO1694" s="174"/>
      <c r="AP1694" s="174"/>
      <c r="AQ1694" s="174"/>
      <c r="AR1694" s="174"/>
      <c r="AS1694" s="174"/>
      <c r="AT1694" s="174"/>
      <c r="AU1694" s="174"/>
      <c r="AV1694" s="174"/>
      <c r="AW1694" s="174"/>
      <c r="AX1694" s="174"/>
      <c r="AY1694" s="174"/>
      <c r="AZ1694" s="174"/>
      <c r="BA1694" s="174"/>
      <c r="BB1694" s="174"/>
      <c r="BC1694" s="174"/>
      <c r="BD1694" s="174"/>
      <c r="BE1694" s="174"/>
      <c r="BF1694" s="174"/>
      <c r="BG1694" s="174"/>
      <c r="BH1694" s="174"/>
      <c r="BI1694" s="174"/>
      <c r="BJ1694" s="174"/>
      <c r="BK1694" s="174"/>
      <c r="BL1694" s="174"/>
      <c r="BM1694" s="174"/>
      <c r="BN1694" s="174"/>
      <c r="BO1694" s="174"/>
      <c r="BP1694" s="174"/>
      <c r="BQ1694" s="174"/>
      <c r="BR1694" s="174"/>
      <c r="BS1694" s="174"/>
      <c r="BT1694" s="174"/>
      <c r="BU1694" s="174"/>
      <c r="BV1694" s="174"/>
      <c r="BW1694" s="174"/>
      <c r="BX1694" s="174"/>
      <c r="BY1694" s="174"/>
      <c r="BZ1694" s="174"/>
      <c r="CA1694" s="174"/>
      <c r="CB1694" s="174"/>
      <c r="CC1694" s="174"/>
      <c r="CD1694" s="174"/>
      <c r="CE1694" s="174"/>
      <c r="CF1694" s="174"/>
      <c r="CG1694" s="174"/>
      <c r="CH1694" s="174"/>
      <c r="CI1694" s="174"/>
      <c r="CJ1694" s="174"/>
      <c r="CK1694" s="174"/>
      <c r="CL1694" s="174"/>
      <c r="CN1694" s="176"/>
      <c r="CO1694" s="174"/>
      <c r="CP1694" s="174"/>
      <c r="CQ1694" s="174"/>
      <c r="CR1694" s="174"/>
      <c r="CS1694" s="174"/>
      <c r="CT1694" s="174"/>
      <c r="CU1694" s="174"/>
      <c r="CV1694" s="174"/>
      <c r="CW1694" s="174"/>
      <c r="CX1694" s="174"/>
      <c r="CY1694" s="174"/>
      <c r="CZ1694" s="174"/>
      <c r="DA1694" s="174"/>
      <c r="DB1694" s="174"/>
      <c r="DC1694" s="174"/>
      <c r="DD1694" s="174"/>
      <c r="DE1694" s="174"/>
      <c r="DF1694" s="174"/>
      <c r="DG1694" s="174"/>
      <c r="DH1694" s="174"/>
      <c r="DI1694" s="174"/>
      <c r="DJ1694" s="174"/>
      <c r="DK1694" s="174"/>
      <c r="DL1694" s="174"/>
    </row>
    <row r="1695" spans="1:116" x14ac:dyDescent="0.4">
      <c r="A1695" s="174"/>
      <c r="E1695" s="8"/>
      <c r="G1695" s="175" t="s">
        <v>492</v>
      </c>
      <c r="H1695" s="174"/>
      <c r="I1695" s="176"/>
      <c r="J1695" s="176"/>
      <c r="K1695" s="197"/>
      <c r="L1695" s="197"/>
      <c r="M1695" s="197"/>
      <c r="N1695" s="197"/>
      <c r="O1695" s="197"/>
      <c r="P1695" s="197"/>
      <c r="R1695" s="198"/>
      <c r="S1695" s="174"/>
      <c r="T1695" s="174"/>
      <c r="U1695" s="174"/>
      <c r="V1695" s="174"/>
      <c r="W1695" s="174"/>
      <c r="X1695" s="174"/>
      <c r="Y1695" s="174"/>
      <c r="Z1695" s="174"/>
      <c r="AA1695" s="174"/>
      <c r="AB1695" s="174"/>
      <c r="AC1695" s="174"/>
      <c r="AD1695" s="174"/>
      <c r="AE1695" s="174"/>
      <c r="AF1695" s="174"/>
      <c r="AG1695" s="174"/>
      <c r="AH1695" s="174"/>
      <c r="AI1695" s="174"/>
      <c r="AJ1695" s="174"/>
      <c r="AK1695" s="174"/>
      <c r="AL1695" s="174"/>
      <c r="AM1695" s="174"/>
      <c r="AN1695" s="174"/>
      <c r="AO1695" s="174"/>
      <c r="AP1695" s="174"/>
      <c r="AQ1695" s="174"/>
      <c r="AR1695" s="174"/>
      <c r="AS1695" s="174"/>
      <c r="AT1695" s="174"/>
      <c r="AU1695" s="174"/>
      <c r="AV1695" s="174"/>
      <c r="AW1695" s="174"/>
      <c r="AX1695" s="174"/>
      <c r="AY1695" s="174"/>
      <c r="AZ1695" s="174"/>
      <c r="BA1695" s="174"/>
      <c r="BB1695" s="174"/>
      <c r="BC1695" s="174"/>
      <c r="BD1695" s="174"/>
      <c r="BE1695" s="174"/>
      <c r="BF1695" s="174"/>
      <c r="BG1695" s="174"/>
      <c r="BH1695" s="174"/>
      <c r="BI1695" s="174"/>
      <c r="BJ1695" s="174"/>
      <c r="BK1695" s="174"/>
      <c r="BL1695" s="174"/>
      <c r="BM1695" s="174"/>
      <c r="BN1695" s="174"/>
      <c r="BO1695" s="174"/>
      <c r="BP1695" s="174"/>
      <c r="BQ1695" s="174"/>
      <c r="BR1695" s="174"/>
      <c r="BS1695" s="174"/>
      <c r="BT1695" s="174"/>
      <c r="BU1695" s="174"/>
      <c r="BV1695" s="174"/>
      <c r="BW1695" s="174"/>
      <c r="BX1695" s="174"/>
      <c r="BY1695" s="174"/>
      <c r="BZ1695" s="174"/>
      <c r="CA1695" s="174"/>
      <c r="CB1695" s="174"/>
      <c r="CC1695" s="174"/>
      <c r="CD1695" s="174"/>
      <c r="CE1695" s="174"/>
      <c r="CF1695" s="174"/>
      <c r="CG1695" s="174"/>
      <c r="CH1695" s="174"/>
      <c r="CI1695" s="174"/>
      <c r="CJ1695" s="174"/>
      <c r="CK1695" s="174"/>
      <c r="CL1695" s="174"/>
      <c r="CN1695" s="176"/>
      <c r="CO1695" s="174"/>
      <c r="CP1695" s="174"/>
      <c r="CQ1695" s="174"/>
      <c r="CR1695" s="174"/>
      <c r="CS1695" s="174"/>
      <c r="CT1695" s="174"/>
      <c r="CU1695" s="174"/>
      <c r="CV1695" s="174"/>
      <c r="CW1695" s="174"/>
      <c r="CX1695" s="174"/>
      <c r="CY1695" s="174"/>
      <c r="CZ1695" s="174"/>
      <c r="DA1695" s="174"/>
      <c r="DB1695" s="174"/>
      <c r="DC1695" s="174"/>
      <c r="DD1695" s="174"/>
      <c r="DE1695" s="174"/>
      <c r="DF1695" s="174"/>
      <c r="DG1695" s="174"/>
      <c r="DH1695" s="174"/>
      <c r="DI1695" s="174"/>
      <c r="DJ1695" s="174"/>
      <c r="DK1695" s="174"/>
      <c r="DL1695" s="174"/>
    </row>
    <row r="1696" spans="1:116" x14ac:dyDescent="0.4">
      <c r="A1696" s="174"/>
      <c r="E1696" s="8"/>
      <c r="G1696" s="175" t="s">
        <v>461</v>
      </c>
      <c r="H1696" s="174"/>
      <c r="I1696" s="176"/>
      <c r="J1696" s="176"/>
      <c r="K1696" s="197"/>
      <c r="L1696" s="197"/>
      <c r="M1696" s="197"/>
      <c r="N1696" s="197"/>
      <c r="O1696" s="197"/>
      <c r="P1696" s="197"/>
      <c r="R1696" s="198"/>
      <c r="S1696" s="199" t="str">
        <f t="shared" ref="S1696:AX1696" si="2915">S$20</f>
        <v>S$16</v>
      </c>
      <c r="T1696" s="199" t="str">
        <f t="shared" si="2915"/>
        <v>T$16</v>
      </c>
      <c r="U1696" s="199" t="str">
        <f t="shared" si="2915"/>
        <v>U$16</v>
      </c>
      <c r="V1696" s="199" t="str">
        <f t="shared" si="2915"/>
        <v>V$16</v>
      </c>
      <c r="W1696" s="199" t="str">
        <f t="shared" si="2915"/>
        <v>W$16</v>
      </c>
      <c r="X1696" s="199" t="str">
        <f t="shared" si="2915"/>
        <v>X$16</v>
      </c>
      <c r="Y1696" s="199" t="str">
        <f t="shared" si="2915"/>
        <v>Y$16</v>
      </c>
      <c r="Z1696" s="199" t="str">
        <f t="shared" si="2915"/>
        <v>Z$16</v>
      </c>
      <c r="AA1696" s="199" t="str">
        <f t="shared" si="2915"/>
        <v>AA$16</v>
      </c>
      <c r="AB1696" s="199" t="str">
        <f t="shared" si="2915"/>
        <v>AB$16</v>
      </c>
      <c r="AC1696" s="199" t="str">
        <f t="shared" si="2915"/>
        <v>AC$16</v>
      </c>
      <c r="AD1696" s="199" t="str">
        <f t="shared" si="2915"/>
        <v>AD$16</v>
      </c>
      <c r="AE1696" s="199" t="str">
        <f t="shared" si="2915"/>
        <v>AE$16</v>
      </c>
      <c r="AF1696" s="199" t="str">
        <f t="shared" si="2915"/>
        <v>AF$16</v>
      </c>
      <c r="AG1696" s="199" t="str">
        <f t="shared" si="2915"/>
        <v>AG$16</v>
      </c>
      <c r="AH1696" s="199" t="str">
        <f t="shared" si="2915"/>
        <v>AH$16</v>
      </c>
      <c r="AI1696" s="199" t="str">
        <f t="shared" si="2915"/>
        <v>AI$16</v>
      </c>
      <c r="AJ1696" s="199" t="str">
        <f t="shared" si="2915"/>
        <v>AJ$16</v>
      </c>
      <c r="AK1696" s="199" t="str">
        <f t="shared" si="2915"/>
        <v>AK$16</v>
      </c>
      <c r="AL1696" s="199" t="str">
        <f t="shared" si="2915"/>
        <v>AL$16</v>
      </c>
      <c r="AM1696" s="199" t="str">
        <f t="shared" si="2915"/>
        <v>AM$16</v>
      </c>
      <c r="AN1696" s="199" t="str">
        <f t="shared" si="2915"/>
        <v>AN$16</v>
      </c>
      <c r="AO1696" s="199" t="str">
        <f t="shared" si="2915"/>
        <v>AO$16</v>
      </c>
      <c r="AP1696" s="199" t="str">
        <f t="shared" si="2915"/>
        <v>AP$16</v>
      </c>
      <c r="AQ1696" s="199" t="str">
        <f t="shared" si="2915"/>
        <v>AQ$16</v>
      </c>
      <c r="AR1696" s="199" t="str">
        <f t="shared" si="2915"/>
        <v>AR$16</v>
      </c>
      <c r="AS1696" s="199" t="str">
        <f t="shared" si="2915"/>
        <v>AS$16</v>
      </c>
      <c r="AT1696" s="199" t="str">
        <f t="shared" si="2915"/>
        <v>AT$16</v>
      </c>
      <c r="AU1696" s="199" t="str">
        <f t="shared" si="2915"/>
        <v>AU$16</v>
      </c>
      <c r="AV1696" s="199" t="str">
        <f t="shared" si="2915"/>
        <v>AV$16</v>
      </c>
      <c r="AW1696" s="199" t="str">
        <f t="shared" si="2915"/>
        <v>AW$16</v>
      </c>
      <c r="AX1696" s="199" t="str">
        <f t="shared" si="2915"/>
        <v>AX$16</v>
      </c>
      <c r="AY1696" s="199" t="str">
        <f t="shared" ref="AY1696:CD1696" si="2916">AY$20</f>
        <v>AY$16</v>
      </c>
      <c r="AZ1696" s="199" t="str">
        <f t="shared" si="2916"/>
        <v>AZ$16</v>
      </c>
      <c r="BA1696" s="199" t="str">
        <f t="shared" si="2916"/>
        <v>BA$16</v>
      </c>
      <c r="BB1696" s="199" t="str">
        <f t="shared" si="2916"/>
        <v>BB$16</v>
      </c>
      <c r="BC1696" s="199" t="str">
        <f t="shared" si="2916"/>
        <v>BC$16</v>
      </c>
      <c r="BD1696" s="199" t="str">
        <f t="shared" si="2916"/>
        <v>BD$16</v>
      </c>
      <c r="BE1696" s="199" t="str">
        <f t="shared" si="2916"/>
        <v>BE$16</v>
      </c>
      <c r="BF1696" s="199" t="str">
        <f t="shared" si="2916"/>
        <v>BF$16</v>
      </c>
      <c r="BG1696" s="199" t="str">
        <f t="shared" si="2916"/>
        <v>BG$16</v>
      </c>
      <c r="BH1696" s="199" t="str">
        <f t="shared" si="2916"/>
        <v>BH$16</v>
      </c>
      <c r="BI1696" s="199" t="str">
        <f t="shared" si="2916"/>
        <v>BI$16</v>
      </c>
      <c r="BJ1696" s="199" t="str">
        <f t="shared" si="2916"/>
        <v>BJ$16</v>
      </c>
      <c r="BK1696" s="199" t="str">
        <f t="shared" si="2916"/>
        <v>BK$16</v>
      </c>
      <c r="BL1696" s="199" t="str">
        <f t="shared" si="2916"/>
        <v>BL$16</v>
      </c>
      <c r="BM1696" s="199" t="str">
        <f t="shared" si="2916"/>
        <v>BM$16</v>
      </c>
      <c r="BN1696" s="199" t="str">
        <f t="shared" si="2916"/>
        <v>BN$16</v>
      </c>
      <c r="BO1696" s="199" t="str">
        <f t="shared" si="2916"/>
        <v>BO$16</v>
      </c>
      <c r="BP1696" s="199" t="str">
        <f t="shared" si="2916"/>
        <v>BP$16</v>
      </c>
      <c r="BQ1696" s="199" t="str">
        <f t="shared" si="2916"/>
        <v>BQ$16</v>
      </c>
      <c r="BR1696" s="199" t="str">
        <f t="shared" si="2916"/>
        <v>BR$16</v>
      </c>
      <c r="BS1696" s="199" t="str">
        <f t="shared" si="2916"/>
        <v>BS$16</v>
      </c>
      <c r="BT1696" s="199" t="str">
        <f t="shared" si="2916"/>
        <v>BT$16</v>
      </c>
      <c r="BU1696" s="199" t="str">
        <f t="shared" si="2916"/>
        <v>BU$16</v>
      </c>
      <c r="BV1696" s="199" t="str">
        <f t="shared" si="2916"/>
        <v>BV$16</v>
      </c>
      <c r="BW1696" s="199" t="str">
        <f t="shared" si="2916"/>
        <v>BW$16</v>
      </c>
      <c r="BX1696" s="199" t="str">
        <f t="shared" si="2916"/>
        <v>BX$16</v>
      </c>
      <c r="BY1696" s="199" t="str">
        <f t="shared" si="2916"/>
        <v>BY$16</v>
      </c>
      <c r="BZ1696" s="199" t="str">
        <f t="shared" si="2916"/>
        <v>BZ$16</v>
      </c>
      <c r="CA1696" s="199" t="str">
        <f t="shared" si="2916"/>
        <v>CA$16</v>
      </c>
      <c r="CB1696" s="199" t="str">
        <f t="shared" si="2916"/>
        <v>CB$16</v>
      </c>
      <c r="CC1696" s="199" t="str">
        <f t="shared" si="2916"/>
        <v>CC$16</v>
      </c>
      <c r="CD1696" s="199" t="str">
        <f t="shared" si="2916"/>
        <v>CD$16</v>
      </c>
      <c r="CE1696" s="199" t="str">
        <f t="shared" ref="CE1696:CL1696" si="2917">CE$20</f>
        <v>CE$16</v>
      </c>
      <c r="CF1696" s="199" t="str">
        <f t="shared" si="2917"/>
        <v>CF$16</v>
      </c>
      <c r="CG1696" s="199" t="str">
        <f t="shared" si="2917"/>
        <v>CG$16</v>
      </c>
      <c r="CH1696" s="199" t="str">
        <f t="shared" si="2917"/>
        <v>CH$16</v>
      </c>
      <c r="CI1696" s="199" t="str">
        <f t="shared" si="2917"/>
        <v>CI$16</v>
      </c>
      <c r="CJ1696" s="199" t="str">
        <f t="shared" si="2917"/>
        <v>CJ$16</v>
      </c>
      <c r="CK1696" s="199" t="str">
        <f t="shared" si="2917"/>
        <v>CK$16</v>
      </c>
      <c r="CL1696" s="199" t="str">
        <f t="shared" si="2917"/>
        <v>CL$16</v>
      </c>
      <c r="CN1696" s="176"/>
      <c r="CO1696" s="199" t="str">
        <f t="shared" ref="CO1696:DL1696" si="2918">CO$20</f>
        <v>CO$16</v>
      </c>
      <c r="CP1696" s="199" t="str">
        <f t="shared" si="2918"/>
        <v>CP$16</v>
      </c>
      <c r="CQ1696" s="199" t="str">
        <f t="shared" si="2918"/>
        <v>CQ$16</v>
      </c>
      <c r="CR1696" s="199" t="str">
        <f t="shared" si="2918"/>
        <v>CR$16</v>
      </c>
      <c r="CS1696" s="199" t="str">
        <f t="shared" si="2918"/>
        <v>CS$16</v>
      </c>
      <c r="CT1696" s="199" t="str">
        <f t="shared" si="2918"/>
        <v>CT$16</v>
      </c>
      <c r="CU1696" s="199" t="str">
        <f t="shared" si="2918"/>
        <v>CU$16</v>
      </c>
      <c r="CV1696" s="199" t="str">
        <f t="shared" si="2918"/>
        <v>CV$16</v>
      </c>
      <c r="CW1696" s="199" t="str">
        <f t="shared" si="2918"/>
        <v>CW$16</v>
      </c>
      <c r="CX1696" s="199" t="str">
        <f t="shared" si="2918"/>
        <v>CX$16</v>
      </c>
      <c r="CY1696" s="199" t="str">
        <f t="shared" si="2918"/>
        <v>CY$16</v>
      </c>
      <c r="CZ1696" s="199" t="str">
        <f t="shared" si="2918"/>
        <v>CZ$16</v>
      </c>
      <c r="DA1696" s="199" t="str">
        <f t="shared" si="2918"/>
        <v>DA$16</v>
      </c>
      <c r="DB1696" s="199" t="str">
        <f t="shared" si="2918"/>
        <v>DB$16</v>
      </c>
      <c r="DC1696" s="199" t="str">
        <f t="shared" si="2918"/>
        <v>DC$16</v>
      </c>
      <c r="DD1696" s="199" t="str">
        <f t="shared" si="2918"/>
        <v>DD$16</v>
      </c>
      <c r="DE1696" s="199" t="str">
        <f t="shared" si="2918"/>
        <v>DE$16</v>
      </c>
      <c r="DF1696" s="199" t="str">
        <f t="shared" si="2918"/>
        <v>DF$16</v>
      </c>
      <c r="DG1696" s="199" t="str">
        <f t="shared" si="2918"/>
        <v>DG$16</v>
      </c>
      <c r="DH1696" s="199" t="str">
        <f t="shared" si="2918"/>
        <v>DH$16</v>
      </c>
      <c r="DI1696" s="199" t="str">
        <f t="shared" si="2918"/>
        <v>DI$16</v>
      </c>
      <c r="DJ1696" s="199" t="str">
        <f t="shared" si="2918"/>
        <v>DJ$16</v>
      </c>
      <c r="DK1696" s="199" t="str">
        <f t="shared" si="2918"/>
        <v>DK$16</v>
      </c>
      <c r="DL1696" s="199" t="str">
        <f t="shared" si="2918"/>
        <v>DL$16</v>
      </c>
    </row>
    <row r="1697" spans="1:116" x14ac:dyDescent="0.4">
      <c r="A1697" s="174"/>
      <c r="E1697" s="8"/>
      <c r="G1697" s="175" t="s">
        <v>462</v>
      </c>
      <c r="H1697" s="200"/>
      <c r="I1697" s="201"/>
      <c r="J1697" s="201"/>
      <c r="K1697" s="202"/>
      <c r="L1697" s="202"/>
      <c r="M1697" s="202"/>
      <c r="N1697" s="202"/>
      <c r="O1697" s="202"/>
      <c r="P1697" s="202"/>
      <c r="R1697" s="202"/>
      <c r="S1697" s="199" t="str">
        <f t="shared" ref="S1697:AX1697" si="2919">S$21</f>
        <v>S$17</v>
      </c>
      <c r="T1697" s="199" t="str">
        <f t="shared" si="2919"/>
        <v>T$17</v>
      </c>
      <c r="U1697" s="199" t="str">
        <f t="shared" si="2919"/>
        <v>U$17</v>
      </c>
      <c r="V1697" s="199" t="str">
        <f t="shared" si="2919"/>
        <v>V$17</v>
      </c>
      <c r="W1697" s="199" t="str">
        <f t="shared" si="2919"/>
        <v>W$17</v>
      </c>
      <c r="X1697" s="199" t="str">
        <f t="shared" si="2919"/>
        <v>X$17</v>
      </c>
      <c r="Y1697" s="199" t="str">
        <f t="shared" si="2919"/>
        <v>Y$17</v>
      </c>
      <c r="Z1697" s="199" t="str">
        <f t="shared" si="2919"/>
        <v>Z$17</v>
      </c>
      <c r="AA1697" s="199" t="str">
        <f t="shared" si="2919"/>
        <v>AA$17</v>
      </c>
      <c r="AB1697" s="199" t="str">
        <f t="shared" si="2919"/>
        <v>AB$17</v>
      </c>
      <c r="AC1697" s="199" t="str">
        <f t="shared" si="2919"/>
        <v>AC$17</v>
      </c>
      <c r="AD1697" s="199" t="str">
        <f t="shared" si="2919"/>
        <v>AD$17</v>
      </c>
      <c r="AE1697" s="199" t="str">
        <f t="shared" si="2919"/>
        <v>AE$17</v>
      </c>
      <c r="AF1697" s="199" t="str">
        <f t="shared" si="2919"/>
        <v>AF$17</v>
      </c>
      <c r="AG1697" s="199" t="str">
        <f t="shared" si="2919"/>
        <v>AG$17</v>
      </c>
      <c r="AH1697" s="199" t="str">
        <f t="shared" si="2919"/>
        <v>AH$17</v>
      </c>
      <c r="AI1697" s="199" t="str">
        <f t="shared" si="2919"/>
        <v>AI$17</v>
      </c>
      <c r="AJ1697" s="199" t="str">
        <f t="shared" si="2919"/>
        <v>AJ$17</v>
      </c>
      <c r="AK1697" s="199" t="str">
        <f t="shared" si="2919"/>
        <v>AK$17</v>
      </c>
      <c r="AL1697" s="199" t="str">
        <f t="shared" si="2919"/>
        <v>AL$17</v>
      </c>
      <c r="AM1697" s="199" t="str">
        <f t="shared" si="2919"/>
        <v>AM$17</v>
      </c>
      <c r="AN1697" s="199" t="str">
        <f t="shared" si="2919"/>
        <v>AN$17</v>
      </c>
      <c r="AO1697" s="199" t="str">
        <f t="shared" si="2919"/>
        <v>AO$17</v>
      </c>
      <c r="AP1697" s="199" t="str">
        <f t="shared" si="2919"/>
        <v>AP$17</v>
      </c>
      <c r="AQ1697" s="199" t="str">
        <f t="shared" si="2919"/>
        <v>AQ$17</v>
      </c>
      <c r="AR1697" s="199" t="str">
        <f t="shared" si="2919"/>
        <v>AR$17</v>
      </c>
      <c r="AS1697" s="199" t="str">
        <f t="shared" si="2919"/>
        <v>AS$17</v>
      </c>
      <c r="AT1697" s="199" t="str">
        <f t="shared" si="2919"/>
        <v>AT$17</v>
      </c>
      <c r="AU1697" s="199" t="str">
        <f t="shared" si="2919"/>
        <v>AU$17</v>
      </c>
      <c r="AV1697" s="199" t="str">
        <f t="shared" si="2919"/>
        <v>AV$17</v>
      </c>
      <c r="AW1697" s="199" t="str">
        <f t="shared" si="2919"/>
        <v>AW$17</v>
      </c>
      <c r="AX1697" s="199" t="str">
        <f t="shared" si="2919"/>
        <v>AX$17</v>
      </c>
      <c r="AY1697" s="199" t="str">
        <f t="shared" ref="AY1697:CD1697" si="2920">AY$21</f>
        <v>AY$17</v>
      </c>
      <c r="AZ1697" s="199" t="str">
        <f t="shared" si="2920"/>
        <v>AZ$17</v>
      </c>
      <c r="BA1697" s="199" t="str">
        <f t="shared" si="2920"/>
        <v>BA$17</v>
      </c>
      <c r="BB1697" s="199" t="str">
        <f t="shared" si="2920"/>
        <v>BB$17</v>
      </c>
      <c r="BC1697" s="199" t="str">
        <f t="shared" si="2920"/>
        <v>BC$17</v>
      </c>
      <c r="BD1697" s="199" t="str">
        <f t="shared" si="2920"/>
        <v>BD$17</v>
      </c>
      <c r="BE1697" s="199" t="str">
        <f t="shared" si="2920"/>
        <v>BE$17</v>
      </c>
      <c r="BF1697" s="199" t="str">
        <f t="shared" si="2920"/>
        <v>BF$17</v>
      </c>
      <c r="BG1697" s="199" t="str">
        <f t="shared" si="2920"/>
        <v>BG$17</v>
      </c>
      <c r="BH1697" s="199" t="str">
        <f t="shared" si="2920"/>
        <v>BH$17</v>
      </c>
      <c r="BI1697" s="199" t="str">
        <f t="shared" si="2920"/>
        <v>BI$17</v>
      </c>
      <c r="BJ1697" s="199" t="str">
        <f t="shared" si="2920"/>
        <v>BJ$17</v>
      </c>
      <c r="BK1697" s="199" t="str">
        <f t="shared" si="2920"/>
        <v>BK$17</v>
      </c>
      <c r="BL1697" s="199" t="str">
        <f t="shared" si="2920"/>
        <v>BL$17</v>
      </c>
      <c r="BM1697" s="199" t="str">
        <f t="shared" si="2920"/>
        <v>BM$17</v>
      </c>
      <c r="BN1697" s="199" t="str">
        <f t="shared" si="2920"/>
        <v>BN$17</v>
      </c>
      <c r="BO1697" s="199" t="str">
        <f t="shared" si="2920"/>
        <v>BO$17</v>
      </c>
      <c r="BP1697" s="199" t="str">
        <f t="shared" si="2920"/>
        <v>BP$17</v>
      </c>
      <c r="BQ1697" s="199" t="str">
        <f t="shared" si="2920"/>
        <v>BQ$17</v>
      </c>
      <c r="BR1697" s="199" t="str">
        <f t="shared" si="2920"/>
        <v>BR$17</v>
      </c>
      <c r="BS1697" s="199" t="str">
        <f t="shared" si="2920"/>
        <v>BS$17</v>
      </c>
      <c r="BT1697" s="199" t="str">
        <f t="shared" si="2920"/>
        <v>BT$17</v>
      </c>
      <c r="BU1697" s="199" t="str">
        <f t="shared" si="2920"/>
        <v>BU$17</v>
      </c>
      <c r="BV1697" s="199" t="str">
        <f t="shared" si="2920"/>
        <v>BV$17</v>
      </c>
      <c r="BW1697" s="199" t="str">
        <f t="shared" si="2920"/>
        <v>BW$17</v>
      </c>
      <c r="BX1697" s="199" t="str">
        <f t="shared" si="2920"/>
        <v>BX$17</v>
      </c>
      <c r="BY1697" s="199" t="str">
        <f t="shared" si="2920"/>
        <v>BY$17</v>
      </c>
      <c r="BZ1697" s="199" t="str">
        <f t="shared" si="2920"/>
        <v>BZ$17</v>
      </c>
      <c r="CA1697" s="199" t="str">
        <f t="shared" si="2920"/>
        <v>CA$17</v>
      </c>
      <c r="CB1697" s="199" t="str">
        <f t="shared" si="2920"/>
        <v>CB$17</v>
      </c>
      <c r="CC1697" s="199" t="str">
        <f t="shared" si="2920"/>
        <v>CC$17</v>
      </c>
      <c r="CD1697" s="199" t="str">
        <f t="shared" si="2920"/>
        <v>CD$17</v>
      </c>
      <c r="CE1697" s="199" t="str">
        <f t="shared" ref="CE1697:CL1697" si="2921">CE$21</f>
        <v>CE$17</v>
      </c>
      <c r="CF1697" s="199" t="str">
        <f t="shared" si="2921"/>
        <v>CF$17</v>
      </c>
      <c r="CG1697" s="199" t="str">
        <f t="shared" si="2921"/>
        <v>CG$17</v>
      </c>
      <c r="CH1697" s="199" t="str">
        <f t="shared" si="2921"/>
        <v>CH$17</v>
      </c>
      <c r="CI1697" s="199" t="str">
        <f t="shared" si="2921"/>
        <v>CI$17</v>
      </c>
      <c r="CJ1697" s="199" t="str">
        <f t="shared" si="2921"/>
        <v>CJ$17</v>
      </c>
      <c r="CK1697" s="199" t="str">
        <f t="shared" si="2921"/>
        <v>CK$17</v>
      </c>
      <c r="CL1697" s="199" t="str">
        <f t="shared" si="2921"/>
        <v>CL$17</v>
      </c>
      <c r="CN1697" s="201"/>
      <c r="CO1697" s="199" t="str">
        <f t="shared" ref="CO1697:DL1697" si="2922">CO$21</f>
        <v>CO$17</v>
      </c>
      <c r="CP1697" s="199" t="str">
        <f t="shared" si="2922"/>
        <v>CP$17</v>
      </c>
      <c r="CQ1697" s="199" t="str">
        <f t="shared" si="2922"/>
        <v>CQ$17</v>
      </c>
      <c r="CR1697" s="199" t="str">
        <f t="shared" si="2922"/>
        <v>CR$17</v>
      </c>
      <c r="CS1697" s="199" t="str">
        <f t="shared" si="2922"/>
        <v>CS$17</v>
      </c>
      <c r="CT1697" s="199" t="str">
        <f t="shared" si="2922"/>
        <v>CT$17</v>
      </c>
      <c r="CU1697" s="199" t="str">
        <f t="shared" si="2922"/>
        <v>CU$17</v>
      </c>
      <c r="CV1697" s="199" t="str">
        <f t="shared" si="2922"/>
        <v>CV$17</v>
      </c>
      <c r="CW1697" s="199" t="str">
        <f t="shared" si="2922"/>
        <v>CW$17</v>
      </c>
      <c r="CX1697" s="199" t="str">
        <f t="shared" si="2922"/>
        <v>CX$17</v>
      </c>
      <c r="CY1697" s="199" t="str">
        <f t="shared" si="2922"/>
        <v>CY$17</v>
      </c>
      <c r="CZ1697" s="199" t="str">
        <f t="shared" si="2922"/>
        <v>CZ$17</v>
      </c>
      <c r="DA1697" s="199" t="str">
        <f t="shared" si="2922"/>
        <v>DA$17</v>
      </c>
      <c r="DB1697" s="199" t="str">
        <f t="shared" si="2922"/>
        <v>DB$17</v>
      </c>
      <c r="DC1697" s="199" t="str">
        <f t="shared" si="2922"/>
        <v>DC$17</v>
      </c>
      <c r="DD1697" s="199" t="str">
        <f t="shared" si="2922"/>
        <v>DD$17</v>
      </c>
      <c r="DE1697" s="199" t="str">
        <f t="shared" si="2922"/>
        <v>DE$17</v>
      </c>
      <c r="DF1697" s="199" t="str">
        <f t="shared" si="2922"/>
        <v>DF$17</v>
      </c>
      <c r="DG1697" s="199" t="str">
        <f t="shared" si="2922"/>
        <v>DG$17</v>
      </c>
      <c r="DH1697" s="199" t="str">
        <f t="shared" si="2922"/>
        <v>DH$17</v>
      </c>
      <c r="DI1697" s="199" t="str">
        <f t="shared" si="2922"/>
        <v>DI$17</v>
      </c>
      <c r="DJ1697" s="199" t="str">
        <f t="shared" si="2922"/>
        <v>DJ$17</v>
      </c>
      <c r="DK1697" s="199" t="str">
        <f t="shared" si="2922"/>
        <v>DK$17</v>
      </c>
      <c r="DL1697" s="199" t="str">
        <f t="shared" si="2922"/>
        <v>DL$17</v>
      </c>
    </row>
    <row r="1698" spans="1:116" x14ac:dyDescent="0.4">
      <c r="A1698" s="174"/>
      <c r="E1698" s="8"/>
      <c r="G1698" s="175" t="s">
        <v>491</v>
      </c>
      <c r="H1698" s="200"/>
      <c r="I1698" s="201"/>
      <c r="J1698" s="201"/>
      <c r="K1698" s="202"/>
      <c r="L1698" s="202"/>
      <c r="M1698" s="202"/>
      <c r="N1698" s="202"/>
      <c r="O1698" s="202"/>
      <c r="P1698" s="202"/>
      <c r="R1698" s="202"/>
      <c r="S1698" s="190"/>
      <c r="T1698" s="190"/>
      <c r="U1698" s="190"/>
      <c r="V1698" s="190"/>
      <c r="W1698" s="190"/>
      <c r="X1698" s="190"/>
      <c r="Y1698" s="190"/>
      <c r="Z1698" s="190"/>
      <c r="AA1698" s="190"/>
      <c r="AB1698" s="190"/>
      <c r="AC1698" s="190"/>
      <c r="AD1698" s="190"/>
      <c r="AE1698" s="190"/>
      <c r="AF1698" s="190"/>
      <c r="AG1698" s="190"/>
      <c r="AH1698" s="190"/>
      <c r="AI1698" s="190"/>
      <c r="AJ1698" s="190"/>
      <c r="AK1698" s="190"/>
      <c r="AL1698" s="190"/>
      <c r="AM1698" s="190"/>
      <c r="AN1698" s="190"/>
      <c r="AO1698" s="190"/>
      <c r="AP1698" s="190"/>
      <c r="AQ1698" s="190"/>
      <c r="AR1698" s="190"/>
      <c r="AS1698" s="190"/>
      <c r="AT1698" s="190"/>
      <c r="AU1698" s="190"/>
      <c r="AV1698" s="190"/>
      <c r="AW1698" s="190"/>
      <c r="AX1698" s="190"/>
      <c r="AY1698" s="190"/>
      <c r="AZ1698" s="190"/>
      <c r="BA1698" s="190"/>
      <c r="BB1698" s="190"/>
      <c r="BC1698" s="190"/>
      <c r="BD1698" s="190"/>
      <c r="BE1698" s="190"/>
      <c r="BF1698" s="190"/>
      <c r="BG1698" s="190"/>
      <c r="BH1698" s="190"/>
      <c r="BI1698" s="190"/>
      <c r="BJ1698" s="190"/>
      <c r="BK1698" s="190"/>
      <c r="BL1698" s="190"/>
      <c r="BM1698" s="190"/>
      <c r="BN1698" s="190"/>
      <c r="BO1698" s="190"/>
      <c r="BP1698" s="190"/>
      <c r="BQ1698" s="190"/>
      <c r="BR1698" s="190"/>
      <c r="BS1698" s="190"/>
      <c r="BT1698" s="190"/>
      <c r="BU1698" s="190"/>
      <c r="BV1698" s="190"/>
      <c r="BW1698" s="190"/>
      <c r="BX1698" s="190"/>
      <c r="BY1698" s="190"/>
      <c r="BZ1698" s="190"/>
      <c r="CA1698" s="190"/>
      <c r="CB1698" s="190"/>
      <c r="CC1698" s="190"/>
      <c r="CD1698" s="190"/>
      <c r="CE1698" s="190"/>
      <c r="CF1698" s="190"/>
      <c r="CG1698" s="190"/>
      <c r="CH1698" s="190"/>
      <c r="CI1698" s="190"/>
      <c r="CJ1698" s="190"/>
      <c r="CK1698" s="190"/>
      <c r="CL1698" s="190"/>
      <c r="CN1698" s="201"/>
      <c r="CO1698" s="190"/>
      <c r="CP1698" s="190"/>
      <c r="CQ1698" s="190"/>
      <c r="CR1698" s="190"/>
      <c r="CS1698" s="190"/>
      <c r="CT1698" s="190"/>
      <c r="CU1698" s="190"/>
      <c r="CV1698" s="190"/>
      <c r="CW1698" s="190"/>
      <c r="CX1698" s="190"/>
      <c r="CY1698" s="190"/>
      <c r="CZ1698" s="190"/>
      <c r="DA1698" s="190"/>
      <c r="DB1698" s="190"/>
      <c r="DC1698" s="190"/>
      <c r="DD1698" s="190"/>
      <c r="DE1698" s="190"/>
      <c r="DF1698" s="190"/>
      <c r="DG1698" s="190"/>
      <c r="DH1698" s="190"/>
      <c r="DI1698" s="190"/>
      <c r="DJ1698" s="190"/>
      <c r="DK1698" s="190"/>
      <c r="DL1698" s="190"/>
    </row>
    <row r="1699" spans="1:116" x14ac:dyDescent="0.4">
      <c r="A1699" s="174"/>
      <c r="E1699" s="8"/>
      <c r="G1699" s="175" t="s">
        <v>505</v>
      </c>
      <c r="H1699" s="200"/>
      <c r="I1699" s="201"/>
      <c r="J1699" s="201"/>
      <c r="K1699" s="202"/>
      <c r="L1699" s="202"/>
      <c r="M1699" s="202"/>
      <c r="N1699" s="202"/>
      <c r="O1699" s="202"/>
      <c r="P1699" s="202"/>
      <c r="R1699" s="202"/>
      <c r="S1699" s="190"/>
      <c r="T1699" s="190"/>
      <c r="U1699" s="190"/>
      <c r="V1699" s="190"/>
      <c r="W1699" s="190"/>
      <c r="X1699" s="190"/>
      <c r="Y1699" s="190"/>
      <c r="Z1699" s="190"/>
      <c r="AA1699" s="190"/>
      <c r="AB1699" s="190"/>
      <c r="AC1699" s="190"/>
      <c r="AD1699" s="190"/>
      <c r="AE1699" s="190"/>
      <c r="AF1699" s="190"/>
      <c r="AG1699" s="190"/>
      <c r="AH1699" s="190"/>
      <c r="AI1699" s="190"/>
      <c r="AJ1699" s="190"/>
      <c r="AK1699" s="190"/>
      <c r="AL1699" s="190"/>
      <c r="AM1699" s="190"/>
      <c r="AN1699" s="190"/>
      <c r="AO1699" s="190"/>
      <c r="AP1699" s="190"/>
      <c r="AQ1699" s="190"/>
      <c r="AR1699" s="190"/>
      <c r="AS1699" s="190"/>
      <c r="AT1699" s="190"/>
      <c r="AU1699" s="190"/>
      <c r="AV1699" s="190"/>
      <c r="AW1699" s="190"/>
      <c r="AX1699" s="190"/>
      <c r="AY1699" s="190"/>
      <c r="AZ1699" s="190"/>
      <c r="BA1699" s="190"/>
      <c r="BB1699" s="190"/>
      <c r="BC1699" s="190"/>
      <c r="BD1699" s="190"/>
      <c r="BE1699" s="190"/>
      <c r="BF1699" s="190"/>
      <c r="BG1699" s="190"/>
      <c r="BH1699" s="190"/>
      <c r="BI1699" s="190"/>
      <c r="BJ1699" s="190"/>
      <c r="BK1699" s="190"/>
      <c r="BL1699" s="190"/>
      <c r="BM1699" s="190"/>
      <c r="BN1699" s="190"/>
      <c r="BO1699" s="190"/>
      <c r="BP1699" s="190"/>
      <c r="BQ1699" s="190"/>
      <c r="BR1699" s="190"/>
      <c r="BS1699" s="190"/>
      <c r="BT1699" s="190"/>
      <c r="BU1699" s="190"/>
      <c r="BV1699" s="190"/>
      <c r="BW1699" s="190"/>
      <c r="BX1699" s="190"/>
      <c r="BY1699" s="190"/>
      <c r="BZ1699" s="190"/>
      <c r="CA1699" s="190"/>
      <c r="CB1699" s="190"/>
      <c r="CC1699" s="190"/>
      <c r="CD1699" s="190"/>
      <c r="CE1699" s="190"/>
      <c r="CF1699" s="190"/>
      <c r="CG1699" s="190"/>
      <c r="CH1699" s="190"/>
      <c r="CI1699" s="190"/>
      <c r="CJ1699" s="190"/>
      <c r="CK1699" s="190"/>
      <c r="CL1699" s="190"/>
      <c r="CN1699" s="201"/>
      <c r="CO1699" s="190"/>
      <c r="CP1699" s="190"/>
      <c r="CQ1699" s="190"/>
      <c r="CR1699" s="190"/>
      <c r="CS1699" s="190"/>
      <c r="CT1699" s="190"/>
      <c r="CU1699" s="190"/>
      <c r="CV1699" s="190"/>
      <c r="CW1699" s="190"/>
      <c r="CX1699" s="190"/>
      <c r="CY1699" s="190"/>
      <c r="CZ1699" s="190"/>
      <c r="DA1699" s="190"/>
      <c r="DB1699" s="190"/>
      <c r="DC1699" s="190"/>
      <c r="DD1699" s="190"/>
      <c r="DE1699" s="190"/>
      <c r="DF1699" s="190"/>
      <c r="DG1699" s="190"/>
      <c r="DH1699" s="190"/>
      <c r="DI1699" s="190"/>
      <c r="DJ1699" s="190"/>
      <c r="DK1699" s="190"/>
      <c r="DL1699" s="190"/>
    </row>
    <row r="1700" spans="1:116" x14ac:dyDescent="0.4">
      <c r="A1700" s="174"/>
      <c r="E1700" s="8"/>
      <c r="G1700" s="175" t="s">
        <v>463</v>
      </c>
      <c r="H1700" s="200"/>
      <c r="I1700" s="201"/>
      <c r="J1700" s="201"/>
      <c r="K1700" s="202"/>
      <c r="L1700" s="202"/>
      <c r="M1700" s="202"/>
      <c r="N1700" s="202"/>
      <c r="O1700" s="202"/>
      <c r="P1700" s="202"/>
      <c r="R1700" s="202"/>
      <c r="S1700" s="190" t="str">
        <f t="shared" ref="S1700:AX1700" si="2923">S$22</f>
        <v>S$18</v>
      </c>
      <c r="T1700" s="190" t="str">
        <f t="shared" si="2923"/>
        <v>T$18</v>
      </c>
      <c r="U1700" s="190" t="str">
        <f t="shared" si="2923"/>
        <v>U$18</v>
      </c>
      <c r="V1700" s="190" t="str">
        <f t="shared" si="2923"/>
        <v>V$18</v>
      </c>
      <c r="W1700" s="190" t="str">
        <f t="shared" si="2923"/>
        <v>W$18</v>
      </c>
      <c r="X1700" s="190" t="str">
        <f t="shared" si="2923"/>
        <v>X$18</v>
      </c>
      <c r="Y1700" s="190" t="str">
        <f t="shared" si="2923"/>
        <v>Y$18</v>
      </c>
      <c r="Z1700" s="190" t="str">
        <f t="shared" si="2923"/>
        <v>Z$18</v>
      </c>
      <c r="AA1700" s="190" t="str">
        <f t="shared" si="2923"/>
        <v>AA$18</v>
      </c>
      <c r="AB1700" s="190" t="str">
        <f t="shared" si="2923"/>
        <v>AB$18</v>
      </c>
      <c r="AC1700" s="190" t="str">
        <f t="shared" si="2923"/>
        <v>AC$18</v>
      </c>
      <c r="AD1700" s="190" t="str">
        <f t="shared" si="2923"/>
        <v>AD$18</v>
      </c>
      <c r="AE1700" s="190" t="str">
        <f t="shared" si="2923"/>
        <v>AE$18</v>
      </c>
      <c r="AF1700" s="190" t="str">
        <f t="shared" si="2923"/>
        <v>AF$18</v>
      </c>
      <c r="AG1700" s="190" t="str">
        <f t="shared" si="2923"/>
        <v>AG$18</v>
      </c>
      <c r="AH1700" s="190" t="str">
        <f t="shared" si="2923"/>
        <v>AH$18</v>
      </c>
      <c r="AI1700" s="190" t="str">
        <f t="shared" si="2923"/>
        <v>AI$18</v>
      </c>
      <c r="AJ1700" s="190" t="str">
        <f t="shared" si="2923"/>
        <v>AJ$18</v>
      </c>
      <c r="AK1700" s="190" t="str">
        <f t="shared" si="2923"/>
        <v>AK$18</v>
      </c>
      <c r="AL1700" s="190" t="str">
        <f t="shared" si="2923"/>
        <v>AL$18</v>
      </c>
      <c r="AM1700" s="190" t="str">
        <f t="shared" si="2923"/>
        <v>AM$18</v>
      </c>
      <c r="AN1700" s="190" t="str">
        <f t="shared" si="2923"/>
        <v>AN$18</v>
      </c>
      <c r="AO1700" s="190" t="str">
        <f t="shared" si="2923"/>
        <v>AO$18</v>
      </c>
      <c r="AP1700" s="190" t="str">
        <f t="shared" si="2923"/>
        <v>AP$18</v>
      </c>
      <c r="AQ1700" s="190" t="str">
        <f t="shared" si="2923"/>
        <v>AQ$18</v>
      </c>
      <c r="AR1700" s="190" t="str">
        <f t="shared" si="2923"/>
        <v>AR$18</v>
      </c>
      <c r="AS1700" s="190" t="str">
        <f t="shared" si="2923"/>
        <v>AS$18</v>
      </c>
      <c r="AT1700" s="190" t="str">
        <f t="shared" si="2923"/>
        <v>AT$18</v>
      </c>
      <c r="AU1700" s="190" t="str">
        <f t="shared" si="2923"/>
        <v>AU$18</v>
      </c>
      <c r="AV1700" s="190" t="str">
        <f t="shared" si="2923"/>
        <v>AV$18</v>
      </c>
      <c r="AW1700" s="190" t="str">
        <f t="shared" si="2923"/>
        <v>AW$18</v>
      </c>
      <c r="AX1700" s="190" t="str">
        <f t="shared" si="2923"/>
        <v>AX$18</v>
      </c>
      <c r="AY1700" s="190" t="str">
        <f t="shared" ref="AY1700:CD1700" si="2924">AY$22</f>
        <v>AY$18</v>
      </c>
      <c r="AZ1700" s="190" t="str">
        <f t="shared" si="2924"/>
        <v>AZ$18</v>
      </c>
      <c r="BA1700" s="190" t="str">
        <f t="shared" si="2924"/>
        <v>BA$18</v>
      </c>
      <c r="BB1700" s="190" t="str">
        <f t="shared" si="2924"/>
        <v>BB$18</v>
      </c>
      <c r="BC1700" s="190" t="str">
        <f t="shared" si="2924"/>
        <v>BC$18</v>
      </c>
      <c r="BD1700" s="190" t="str">
        <f t="shared" si="2924"/>
        <v>BD$18</v>
      </c>
      <c r="BE1700" s="190" t="str">
        <f t="shared" si="2924"/>
        <v>BE$18</v>
      </c>
      <c r="BF1700" s="190" t="str">
        <f t="shared" si="2924"/>
        <v>BF$18</v>
      </c>
      <c r="BG1700" s="190" t="str">
        <f t="shared" si="2924"/>
        <v>BG$18</v>
      </c>
      <c r="BH1700" s="190" t="str">
        <f t="shared" si="2924"/>
        <v>BH$18</v>
      </c>
      <c r="BI1700" s="190" t="str">
        <f t="shared" si="2924"/>
        <v>BI$18</v>
      </c>
      <c r="BJ1700" s="190" t="str">
        <f t="shared" si="2924"/>
        <v>BJ$18</v>
      </c>
      <c r="BK1700" s="190" t="str">
        <f t="shared" si="2924"/>
        <v>BK$18</v>
      </c>
      <c r="BL1700" s="190" t="str">
        <f t="shared" si="2924"/>
        <v>BL$18</v>
      </c>
      <c r="BM1700" s="190" t="str">
        <f t="shared" si="2924"/>
        <v>BM$18</v>
      </c>
      <c r="BN1700" s="190" t="str">
        <f t="shared" si="2924"/>
        <v>BN$18</v>
      </c>
      <c r="BO1700" s="190" t="str">
        <f t="shared" si="2924"/>
        <v>BO$18</v>
      </c>
      <c r="BP1700" s="190" t="str">
        <f t="shared" si="2924"/>
        <v>BP$18</v>
      </c>
      <c r="BQ1700" s="190" t="str">
        <f t="shared" si="2924"/>
        <v>BQ$18</v>
      </c>
      <c r="BR1700" s="190" t="str">
        <f t="shared" si="2924"/>
        <v>BR$18</v>
      </c>
      <c r="BS1700" s="190" t="str">
        <f t="shared" si="2924"/>
        <v>BS$18</v>
      </c>
      <c r="BT1700" s="190" t="str">
        <f t="shared" si="2924"/>
        <v>BT$18</v>
      </c>
      <c r="BU1700" s="190" t="str">
        <f t="shared" si="2924"/>
        <v>BU$18</v>
      </c>
      <c r="BV1700" s="190" t="str">
        <f t="shared" si="2924"/>
        <v>BV$18</v>
      </c>
      <c r="BW1700" s="190" t="str">
        <f t="shared" si="2924"/>
        <v>BW$18</v>
      </c>
      <c r="BX1700" s="190" t="str">
        <f t="shared" si="2924"/>
        <v>BX$18</v>
      </c>
      <c r="BY1700" s="190" t="str">
        <f t="shared" si="2924"/>
        <v>BY$18</v>
      </c>
      <c r="BZ1700" s="190" t="str">
        <f t="shared" si="2924"/>
        <v>BZ$18</v>
      </c>
      <c r="CA1700" s="190" t="str">
        <f t="shared" si="2924"/>
        <v>CA$18</v>
      </c>
      <c r="CB1700" s="190" t="str">
        <f t="shared" si="2924"/>
        <v>CB$18</v>
      </c>
      <c r="CC1700" s="190" t="str">
        <f t="shared" si="2924"/>
        <v>CC$18</v>
      </c>
      <c r="CD1700" s="190" t="str">
        <f t="shared" si="2924"/>
        <v>CD$18</v>
      </c>
      <c r="CE1700" s="190" t="str">
        <f t="shared" ref="CE1700:CL1700" si="2925">CE$22</f>
        <v>CE$18</v>
      </c>
      <c r="CF1700" s="190" t="str">
        <f t="shared" si="2925"/>
        <v>CF$18</v>
      </c>
      <c r="CG1700" s="190" t="str">
        <f t="shared" si="2925"/>
        <v>CG$18</v>
      </c>
      <c r="CH1700" s="190" t="str">
        <f t="shared" si="2925"/>
        <v>CH$18</v>
      </c>
      <c r="CI1700" s="190" t="str">
        <f t="shared" si="2925"/>
        <v>CI$18</v>
      </c>
      <c r="CJ1700" s="190" t="str">
        <f t="shared" si="2925"/>
        <v>CJ$18</v>
      </c>
      <c r="CK1700" s="190" t="str">
        <f t="shared" si="2925"/>
        <v>CK$18</v>
      </c>
      <c r="CL1700" s="190" t="str">
        <f t="shared" si="2925"/>
        <v>CL$18</v>
      </c>
      <c r="CN1700" s="201"/>
      <c r="CO1700" s="190" t="str">
        <f t="shared" ref="CO1700:DL1700" si="2926">CO$22</f>
        <v>CO$18</v>
      </c>
      <c r="CP1700" s="190" t="str">
        <f t="shared" si="2926"/>
        <v>CP$18</v>
      </c>
      <c r="CQ1700" s="190" t="str">
        <f t="shared" si="2926"/>
        <v>CQ$18</v>
      </c>
      <c r="CR1700" s="190" t="str">
        <f t="shared" si="2926"/>
        <v>CR$18</v>
      </c>
      <c r="CS1700" s="190" t="str">
        <f t="shared" si="2926"/>
        <v>CS$18</v>
      </c>
      <c r="CT1700" s="190" t="str">
        <f t="shared" si="2926"/>
        <v>CT$18</v>
      </c>
      <c r="CU1700" s="190" t="str">
        <f t="shared" si="2926"/>
        <v>CU$18</v>
      </c>
      <c r="CV1700" s="190" t="str">
        <f t="shared" si="2926"/>
        <v>CV$18</v>
      </c>
      <c r="CW1700" s="190" t="str">
        <f t="shared" si="2926"/>
        <v>CW$18</v>
      </c>
      <c r="CX1700" s="190" t="str">
        <f t="shared" si="2926"/>
        <v>CX$18</v>
      </c>
      <c r="CY1700" s="190" t="str">
        <f t="shared" si="2926"/>
        <v>CY$18</v>
      </c>
      <c r="CZ1700" s="190" t="str">
        <f t="shared" si="2926"/>
        <v>CZ$18</v>
      </c>
      <c r="DA1700" s="190" t="str">
        <f t="shared" si="2926"/>
        <v>DA$18</v>
      </c>
      <c r="DB1700" s="190" t="str">
        <f t="shared" si="2926"/>
        <v>DB$18</v>
      </c>
      <c r="DC1700" s="190" t="str">
        <f t="shared" si="2926"/>
        <v>DC$18</v>
      </c>
      <c r="DD1700" s="190" t="str">
        <f t="shared" si="2926"/>
        <v>DD$18</v>
      </c>
      <c r="DE1700" s="190" t="str">
        <f t="shared" si="2926"/>
        <v>DE$18</v>
      </c>
      <c r="DF1700" s="190" t="str">
        <f t="shared" si="2926"/>
        <v>DF$18</v>
      </c>
      <c r="DG1700" s="190" t="str">
        <f t="shared" si="2926"/>
        <v>DG$18</v>
      </c>
      <c r="DH1700" s="190" t="str">
        <f t="shared" si="2926"/>
        <v>DH$18</v>
      </c>
      <c r="DI1700" s="190" t="str">
        <f t="shared" si="2926"/>
        <v>DI$18</v>
      </c>
      <c r="DJ1700" s="190" t="str">
        <f t="shared" si="2926"/>
        <v>DJ$18</v>
      </c>
      <c r="DK1700" s="190" t="str">
        <f t="shared" si="2926"/>
        <v>DK$18</v>
      </c>
      <c r="DL1700" s="190" t="str">
        <f t="shared" si="2926"/>
        <v>DL$18</v>
      </c>
    </row>
    <row r="1701" spans="1:116" x14ac:dyDescent="0.4">
      <c r="A1701" s="174"/>
      <c r="E1701" s="8"/>
      <c r="G1701" s="175" t="s">
        <v>464</v>
      </c>
      <c r="H1701" s="200"/>
      <c r="I1701" s="201"/>
      <c r="J1701" s="201"/>
      <c r="K1701" s="202"/>
      <c r="L1701" s="202"/>
      <c r="M1701" s="202"/>
      <c r="N1701" s="202"/>
      <c r="O1701" s="202"/>
      <c r="P1701" s="202"/>
      <c r="R1701" s="202"/>
      <c r="S1701" s="190" t="str">
        <f t="shared" ref="S1701:AX1701" si="2927">S$23</f>
        <v>S$19</v>
      </c>
      <c r="T1701" s="190" t="str">
        <f t="shared" si="2927"/>
        <v>T$19</v>
      </c>
      <c r="U1701" s="190" t="str">
        <f t="shared" si="2927"/>
        <v>U$19</v>
      </c>
      <c r="V1701" s="190" t="str">
        <f t="shared" si="2927"/>
        <v>V$19</v>
      </c>
      <c r="W1701" s="190" t="str">
        <f t="shared" si="2927"/>
        <v>W$19</v>
      </c>
      <c r="X1701" s="190" t="str">
        <f t="shared" si="2927"/>
        <v>X$19</v>
      </c>
      <c r="Y1701" s="190" t="str">
        <f t="shared" si="2927"/>
        <v>Y$19</v>
      </c>
      <c r="Z1701" s="190" t="str">
        <f t="shared" si="2927"/>
        <v>Z$19</v>
      </c>
      <c r="AA1701" s="190" t="str">
        <f t="shared" si="2927"/>
        <v>AA$19</v>
      </c>
      <c r="AB1701" s="190" t="str">
        <f t="shared" si="2927"/>
        <v>AB$19</v>
      </c>
      <c r="AC1701" s="190" t="str">
        <f t="shared" si="2927"/>
        <v>AC$19</v>
      </c>
      <c r="AD1701" s="190" t="str">
        <f t="shared" si="2927"/>
        <v>AD$19</v>
      </c>
      <c r="AE1701" s="190" t="str">
        <f t="shared" si="2927"/>
        <v>AE$19</v>
      </c>
      <c r="AF1701" s="190" t="str">
        <f t="shared" si="2927"/>
        <v>AF$19</v>
      </c>
      <c r="AG1701" s="190" t="str">
        <f t="shared" si="2927"/>
        <v>AG$19</v>
      </c>
      <c r="AH1701" s="190" t="str">
        <f t="shared" si="2927"/>
        <v>AH$19</v>
      </c>
      <c r="AI1701" s="190" t="str">
        <f t="shared" si="2927"/>
        <v>AI$19</v>
      </c>
      <c r="AJ1701" s="190" t="str">
        <f t="shared" si="2927"/>
        <v>AJ$19</v>
      </c>
      <c r="AK1701" s="190" t="str">
        <f t="shared" si="2927"/>
        <v>AK$19</v>
      </c>
      <c r="AL1701" s="190" t="str">
        <f t="shared" si="2927"/>
        <v>AL$19</v>
      </c>
      <c r="AM1701" s="190" t="str">
        <f t="shared" si="2927"/>
        <v>AM$19</v>
      </c>
      <c r="AN1701" s="190" t="str">
        <f t="shared" si="2927"/>
        <v>AN$19</v>
      </c>
      <c r="AO1701" s="190" t="str">
        <f t="shared" si="2927"/>
        <v>AO$19</v>
      </c>
      <c r="AP1701" s="190" t="str">
        <f t="shared" si="2927"/>
        <v>AP$19</v>
      </c>
      <c r="AQ1701" s="190" t="str">
        <f t="shared" si="2927"/>
        <v>AQ$19</v>
      </c>
      <c r="AR1701" s="190" t="str">
        <f t="shared" si="2927"/>
        <v>AR$19</v>
      </c>
      <c r="AS1701" s="190" t="str">
        <f t="shared" si="2927"/>
        <v>AS$19</v>
      </c>
      <c r="AT1701" s="190" t="str">
        <f t="shared" si="2927"/>
        <v>AT$19</v>
      </c>
      <c r="AU1701" s="190" t="str">
        <f t="shared" si="2927"/>
        <v>AU$19</v>
      </c>
      <c r="AV1701" s="190" t="str">
        <f t="shared" si="2927"/>
        <v>AV$19</v>
      </c>
      <c r="AW1701" s="190" t="str">
        <f t="shared" si="2927"/>
        <v>AW$19</v>
      </c>
      <c r="AX1701" s="190" t="str">
        <f t="shared" si="2927"/>
        <v>AX$19</v>
      </c>
      <c r="AY1701" s="190" t="str">
        <f t="shared" ref="AY1701:CD1701" si="2928">AY$23</f>
        <v>AY$19</v>
      </c>
      <c r="AZ1701" s="190" t="str">
        <f t="shared" si="2928"/>
        <v>AZ$19</v>
      </c>
      <c r="BA1701" s="190" t="str">
        <f t="shared" si="2928"/>
        <v>BA$19</v>
      </c>
      <c r="BB1701" s="190" t="str">
        <f t="shared" si="2928"/>
        <v>BB$19</v>
      </c>
      <c r="BC1701" s="190" t="str">
        <f t="shared" si="2928"/>
        <v>BC$19</v>
      </c>
      <c r="BD1701" s="190" t="str">
        <f t="shared" si="2928"/>
        <v>BD$19</v>
      </c>
      <c r="BE1701" s="190" t="str">
        <f t="shared" si="2928"/>
        <v>BE$19</v>
      </c>
      <c r="BF1701" s="190" t="str">
        <f t="shared" si="2928"/>
        <v>BF$19</v>
      </c>
      <c r="BG1701" s="190" t="str">
        <f t="shared" si="2928"/>
        <v>BG$19</v>
      </c>
      <c r="BH1701" s="190" t="str">
        <f t="shared" si="2928"/>
        <v>BH$19</v>
      </c>
      <c r="BI1701" s="190" t="str">
        <f t="shared" si="2928"/>
        <v>BI$19</v>
      </c>
      <c r="BJ1701" s="190" t="str">
        <f t="shared" si="2928"/>
        <v>BJ$19</v>
      </c>
      <c r="BK1701" s="190" t="str">
        <f t="shared" si="2928"/>
        <v>BK$19</v>
      </c>
      <c r="BL1701" s="190" t="str">
        <f t="shared" si="2928"/>
        <v>BL$19</v>
      </c>
      <c r="BM1701" s="190" t="str">
        <f t="shared" si="2928"/>
        <v>BM$19</v>
      </c>
      <c r="BN1701" s="190" t="str">
        <f t="shared" si="2928"/>
        <v>BN$19</v>
      </c>
      <c r="BO1701" s="190" t="str">
        <f t="shared" si="2928"/>
        <v>BO$19</v>
      </c>
      <c r="BP1701" s="190" t="str">
        <f t="shared" si="2928"/>
        <v>BP$19</v>
      </c>
      <c r="BQ1701" s="190" t="str">
        <f t="shared" si="2928"/>
        <v>BQ$19</v>
      </c>
      <c r="BR1701" s="190" t="str">
        <f t="shared" si="2928"/>
        <v>BR$19</v>
      </c>
      <c r="BS1701" s="190" t="str">
        <f t="shared" si="2928"/>
        <v>BS$19</v>
      </c>
      <c r="BT1701" s="190" t="str">
        <f t="shared" si="2928"/>
        <v>BT$19</v>
      </c>
      <c r="BU1701" s="190" t="str">
        <f t="shared" si="2928"/>
        <v>BU$19</v>
      </c>
      <c r="BV1701" s="190" t="str">
        <f t="shared" si="2928"/>
        <v>BV$19</v>
      </c>
      <c r="BW1701" s="190" t="str">
        <f t="shared" si="2928"/>
        <v>BW$19</v>
      </c>
      <c r="BX1701" s="190" t="str">
        <f t="shared" si="2928"/>
        <v>BX$19</v>
      </c>
      <c r="BY1701" s="190" t="str">
        <f t="shared" si="2928"/>
        <v>BY$19</v>
      </c>
      <c r="BZ1701" s="190" t="str">
        <f t="shared" si="2928"/>
        <v>BZ$19</v>
      </c>
      <c r="CA1701" s="190" t="str">
        <f t="shared" si="2928"/>
        <v>CA$19</v>
      </c>
      <c r="CB1701" s="190" t="str">
        <f t="shared" si="2928"/>
        <v>CB$19</v>
      </c>
      <c r="CC1701" s="190" t="str">
        <f t="shared" si="2928"/>
        <v>CC$19</v>
      </c>
      <c r="CD1701" s="190" t="str">
        <f t="shared" si="2928"/>
        <v>CD$19</v>
      </c>
      <c r="CE1701" s="190" t="str">
        <f t="shared" ref="CE1701:CL1701" si="2929">CE$23</f>
        <v>CE$19</v>
      </c>
      <c r="CF1701" s="190" t="str">
        <f t="shared" si="2929"/>
        <v>CF$19</v>
      </c>
      <c r="CG1701" s="190" t="str">
        <f t="shared" si="2929"/>
        <v>CG$19</v>
      </c>
      <c r="CH1701" s="190" t="str">
        <f t="shared" si="2929"/>
        <v>CH$19</v>
      </c>
      <c r="CI1701" s="190" t="str">
        <f t="shared" si="2929"/>
        <v>CI$19</v>
      </c>
      <c r="CJ1701" s="190" t="str">
        <f t="shared" si="2929"/>
        <v>CJ$19</v>
      </c>
      <c r="CK1701" s="190" t="str">
        <f t="shared" si="2929"/>
        <v>CK$19</v>
      </c>
      <c r="CL1701" s="190" t="str">
        <f t="shared" si="2929"/>
        <v>CL$19</v>
      </c>
      <c r="CN1701" s="201"/>
      <c r="CO1701" s="190" t="str">
        <f t="shared" ref="CO1701:DL1701" si="2930">CO$23</f>
        <v>CO$19</v>
      </c>
      <c r="CP1701" s="190" t="str">
        <f t="shared" si="2930"/>
        <v>CP$19</v>
      </c>
      <c r="CQ1701" s="190" t="str">
        <f t="shared" si="2930"/>
        <v>CQ$19</v>
      </c>
      <c r="CR1701" s="190" t="str">
        <f t="shared" si="2930"/>
        <v>CR$19</v>
      </c>
      <c r="CS1701" s="190" t="str">
        <f t="shared" si="2930"/>
        <v>CS$19</v>
      </c>
      <c r="CT1701" s="190" t="str">
        <f t="shared" si="2930"/>
        <v>CT$19</v>
      </c>
      <c r="CU1701" s="190" t="str">
        <f t="shared" si="2930"/>
        <v>CU$19</v>
      </c>
      <c r="CV1701" s="190" t="str">
        <f t="shared" si="2930"/>
        <v>CV$19</v>
      </c>
      <c r="CW1701" s="190" t="str">
        <f t="shared" si="2930"/>
        <v>CW$19</v>
      </c>
      <c r="CX1701" s="190" t="str">
        <f t="shared" si="2930"/>
        <v>CX$19</v>
      </c>
      <c r="CY1701" s="190" t="str">
        <f t="shared" si="2930"/>
        <v>CY$19</v>
      </c>
      <c r="CZ1701" s="190" t="str">
        <f t="shared" si="2930"/>
        <v>CZ$19</v>
      </c>
      <c r="DA1701" s="190" t="str">
        <f t="shared" si="2930"/>
        <v>DA$19</v>
      </c>
      <c r="DB1701" s="190" t="str">
        <f t="shared" si="2930"/>
        <v>DB$19</v>
      </c>
      <c r="DC1701" s="190" t="str">
        <f t="shared" si="2930"/>
        <v>DC$19</v>
      </c>
      <c r="DD1701" s="190" t="str">
        <f t="shared" si="2930"/>
        <v>DD$19</v>
      </c>
      <c r="DE1701" s="190" t="str">
        <f t="shared" si="2930"/>
        <v>DE$19</v>
      </c>
      <c r="DF1701" s="190" t="str">
        <f t="shared" si="2930"/>
        <v>DF$19</v>
      </c>
      <c r="DG1701" s="190" t="str">
        <f t="shared" si="2930"/>
        <v>DG$19</v>
      </c>
      <c r="DH1701" s="190" t="str">
        <f t="shared" si="2930"/>
        <v>DH$19</v>
      </c>
      <c r="DI1701" s="190" t="str">
        <f t="shared" si="2930"/>
        <v>DI$19</v>
      </c>
      <c r="DJ1701" s="190" t="str">
        <f t="shared" si="2930"/>
        <v>DJ$19</v>
      </c>
      <c r="DK1701" s="190" t="str">
        <f t="shared" si="2930"/>
        <v>DK$19</v>
      </c>
      <c r="DL1701" s="190" t="str">
        <f t="shared" si="2930"/>
        <v>DL$19</v>
      </c>
    </row>
    <row r="1702" spans="1:116" x14ac:dyDescent="0.4">
      <c r="A1702" s="31" t="s">
        <v>218</v>
      </c>
      <c r="B1702" s="31" t="s">
        <v>243</v>
      </c>
      <c r="C1702" s="31"/>
      <c r="D1702" t="s">
        <v>425</v>
      </c>
      <c r="E1702" s="8" t="str">
        <f t="shared" ref="E1702:E1723" si="2931">ROW()&amp;" "&amp;D1702</f>
        <v>1702 FAPPE-F</v>
      </c>
      <c r="F1702" t="s">
        <v>348</v>
      </c>
      <c r="G1702" s="70" t="s">
        <v>281</v>
      </c>
      <c r="H1702" s="48"/>
      <c r="I1702" s="304"/>
      <c r="J1702" s="304"/>
      <c r="K1702" s="48"/>
      <c r="L1702" s="48"/>
      <c r="M1702" s="48"/>
      <c r="N1702" s="48"/>
      <c r="O1702" s="48"/>
      <c r="P1702" s="48"/>
      <c r="R1702" s="70"/>
      <c r="S1702" s="305"/>
      <c r="T1702" s="305"/>
      <c r="U1702" s="305"/>
      <c r="V1702" s="305"/>
      <c r="W1702" s="305"/>
      <c r="X1702" s="305"/>
      <c r="Y1702" s="305"/>
      <c r="Z1702" s="305"/>
      <c r="AA1702" s="305"/>
      <c r="AB1702" s="305"/>
      <c r="AC1702" s="305"/>
      <c r="AD1702" s="305"/>
      <c r="AE1702" s="305"/>
      <c r="AF1702" s="305"/>
      <c r="AG1702" s="305"/>
      <c r="AH1702" s="305"/>
      <c r="AI1702" s="305"/>
      <c r="AJ1702" s="305"/>
      <c r="AK1702" s="305"/>
      <c r="AL1702" s="305"/>
      <c r="AM1702" s="305"/>
      <c r="AN1702" s="305"/>
      <c r="AO1702" s="305"/>
      <c r="AP1702" s="305"/>
      <c r="AQ1702" s="305"/>
      <c r="AR1702" s="305"/>
      <c r="AS1702" s="305"/>
      <c r="AT1702" s="305"/>
      <c r="AU1702" s="305"/>
      <c r="AV1702" s="305"/>
      <c r="AW1702" s="305"/>
      <c r="AX1702" s="305"/>
      <c r="AY1702" s="305"/>
      <c r="AZ1702" s="305"/>
      <c r="BA1702" s="305"/>
      <c r="BB1702" s="305"/>
      <c r="BC1702" s="305"/>
      <c r="BD1702" s="305"/>
      <c r="BE1702" s="305"/>
      <c r="BF1702" s="305"/>
      <c r="BG1702" s="305"/>
      <c r="BH1702" s="305"/>
      <c r="BI1702" s="305"/>
      <c r="BJ1702" s="305"/>
      <c r="BK1702" s="305"/>
      <c r="BL1702" s="305"/>
      <c r="BM1702" s="305"/>
      <c r="BN1702" s="305"/>
      <c r="BO1702" s="305"/>
      <c r="BP1702" s="305"/>
      <c r="BQ1702" s="305"/>
      <c r="BR1702" s="305"/>
      <c r="BS1702" s="305"/>
      <c r="BT1702" s="305"/>
      <c r="BU1702" s="305"/>
      <c r="BV1702" s="305"/>
      <c r="BW1702" s="305"/>
      <c r="BX1702" s="305"/>
      <c r="BY1702" s="305"/>
      <c r="BZ1702" s="305"/>
      <c r="CA1702" s="305"/>
      <c r="CB1702" s="305"/>
      <c r="CC1702" s="305"/>
      <c r="CD1702" s="305"/>
      <c r="CE1702" s="305"/>
      <c r="CF1702" s="305"/>
      <c r="CG1702" s="305"/>
      <c r="CH1702" s="305"/>
      <c r="CI1702" s="305"/>
      <c r="CJ1702" s="305"/>
      <c r="CK1702" s="305"/>
      <c r="CL1702" s="305"/>
      <c r="CN1702" s="304"/>
      <c r="CO1702" s="305"/>
      <c r="CP1702" s="305"/>
      <c r="CQ1702" s="305"/>
      <c r="CR1702" s="305"/>
      <c r="CS1702" s="305"/>
      <c r="CT1702" s="305"/>
      <c r="CU1702" s="305"/>
      <c r="CV1702" s="305"/>
      <c r="CW1702" s="305"/>
      <c r="CX1702" s="305"/>
      <c r="CY1702" s="305"/>
      <c r="CZ1702" s="305"/>
      <c r="DA1702" s="305"/>
      <c r="DB1702" s="305"/>
      <c r="DC1702" s="305"/>
      <c r="DD1702" s="305"/>
      <c r="DE1702" s="305"/>
      <c r="DF1702" s="305"/>
      <c r="DG1702" s="305"/>
      <c r="DH1702" s="305"/>
      <c r="DI1702" s="305"/>
      <c r="DJ1702" s="305"/>
      <c r="DK1702" s="305"/>
      <c r="DL1702" s="305"/>
    </row>
    <row r="1703" spans="1:116" x14ac:dyDescent="0.4">
      <c r="B1703" t="str">
        <f>E1703</f>
        <v>1703 FAPPE-F</v>
      </c>
      <c r="D1703" t="s">
        <v>425</v>
      </c>
      <c r="E1703" s="8" t="str">
        <f t="shared" ref="E1703" si="2932">ROW()&amp;" "&amp;D1703</f>
        <v>1703 FAPPE-F</v>
      </c>
      <c r="G1703" s="95" t="str">
        <f>"Assumptions - "&amp;G1702</f>
        <v>Assumptions - Fixed secondary PPE:</v>
      </c>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1:116" x14ac:dyDescent="0.4">
      <c r="B1704" t="str">
        <f>E1704</f>
        <v>1704 FAPPE-F</v>
      </c>
      <c r="D1704" t="s">
        <v>425</v>
      </c>
      <c r="E1704" s="8" t="str">
        <f t="shared" si="2931"/>
        <v>1704 FAPPE-F</v>
      </c>
      <c r="G1704" s="145" t="s">
        <v>206</v>
      </c>
      <c r="H1704" s="57">
        <v>5</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tr">
        <f>E1705</f>
        <v>1705 FAPPE-F</v>
      </c>
      <c r="D1705" t="s">
        <v>425</v>
      </c>
      <c r="E1705" s="8" t="str">
        <f t="shared" si="2931"/>
        <v>1705 FAPPE-F</v>
      </c>
      <c r="G1705" s="145" t="s">
        <v>207</v>
      </c>
      <c r="H1705" s="57">
        <v>3</v>
      </c>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c r="DK1705" s="72"/>
      <c r="DL1705" s="72"/>
    </row>
    <row r="1706" spans="1:116" x14ac:dyDescent="0.4">
      <c r="D1706" t="s">
        <v>425</v>
      </c>
      <c r="E1706" s="8" t="str">
        <f t="shared" si="2931"/>
        <v>1706 FAPPE-F</v>
      </c>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c r="DK1706" s="72"/>
      <c r="DL1706" s="72"/>
    </row>
    <row r="1707" spans="1:116" x14ac:dyDescent="0.4">
      <c r="B1707" t="str">
        <f>E1707</f>
        <v>1707 FAPPE-F</v>
      </c>
      <c r="C1707" t="s">
        <v>235</v>
      </c>
      <c r="D1707" t="s">
        <v>425</v>
      </c>
      <c r="E1707" s="8" t="str">
        <f t="shared" si="2931"/>
        <v>1707 FAPPE-F</v>
      </c>
      <c r="G1707" s="125" t="str">
        <f>"Capital expenditures - "&amp;SUBSTITUTE(G1702,":","")</f>
        <v>Capital expenditures - Fixed secondary PPE</v>
      </c>
      <c r="I1707" s="74"/>
      <c r="J1707" s="74"/>
      <c r="K1707" s="23">
        <v>-1000</v>
      </c>
      <c r="L1707" s="23">
        <v>-2000</v>
      </c>
      <c r="M1707" s="23">
        <v>-4000</v>
      </c>
      <c r="N1707" s="23">
        <v>-8000</v>
      </c>
      <c r="O1707" s="23">
        <v>-16000</v>
      </c>
      <c r="P1707" s="23">
        <v>-32000</v>
      </c>
      <c r="R1707" s="24"/>
      <c r="S1707" s="80" cm="1">
        <f t="array" ref="S1707">INDEX($K:$Q,ROW(),MATCH(S$3,$K$2:$Q$2,0))/12</f>
        <v>-83.333333333333329</v>
      </c>
      <c r="T1707" s="80" cm="1">
        <f t="array" ref="T1707">INDEX($K:$Q,ROW(),MATCH(T$3,$K$2:$Q$2,0))/12</f>
        <v>-83.333333333333329</v>
      </c>
      <c r="U1707" s="80" cm="1">
        <f t="array" ref="U1707">INDEX($K:$Q,ROW(),MATCH(U$3,$K$2:$Q$2,0))/12</f>
        <v>-83.333333333333329</v>
      </c>
      <c r="V1707" s="80" cm="1">
        <f t="array" ref="V1707">INDEX($K:$Q,ROW(),MATCH(V$3,$K$2:$Q$2,0))/12</f>
        <v>-83.333333333333329</v>
      </c>
      <c r="W1707" s="80" cm="1">
        <f t="array" ref="W1707">INDEX($K:$Q,ROW(),MATCH(W$3,$K$2:$Q$2,0))/12</f>
        <v>-83.333333333333329</v>
      </c>
      <c r="X1707" s="80" cm="1">
        <f t="array" ref="X1707">INDEX($K:$Q,ROW(),MATCH(X$3,$K$2:$Q$2,0))/12</f>
        <v>-83.333333333333329</v>
      </c>
      <c r="Y1707" s="80" cm="1">
        <f t="array" ref="Y1707">INDEX($K:$Q,ROW(),MATCH(Y$3,$K$2:$Q$2,0))/12</f>
        <v>-83.333333333333329</v>
      </c>
      <c r="Z1707" s="80" cm="1">
        <f t="array" ref="Z1707">INDEX($K:$Q,ROW(),MATCH(Z$3,$K$2:$Q$2,0))/12</f>
        <v>-83.333333333333329</v>
      </c>
      <c r="AA1707" s="80" cm="1">
        <f t="array" ref="AA1707">INDEX($K:$Q,ROW(),MATCH(AA$3,$K$2:$Q$2,0))/12</f>
        <v>-83.333333333333329</v>
      </c>
      <c r="AB1707" s="80" cm="1">
        <f t="array" ref="AB1707">INDEX($K:$Q,ROW(),MATCH(AB$3,$K$2:$Q$2,0))/12</f>
        <v>-83.333333333333329</v>
      </c>
      <c r="AC1707" s="80" cm="1">
        <f t="array" ref="AC1707">INDEX($K:$Q,ROW(),MATCH(AC$3,$K$2:$Q$2,0))/12</f>
        <v>-83.333333333333329</v>
      </c>
      <c r="AD1707" s="80" cm="1">
        <f t="array" ref="AD1707">INDEX($K:$Q,ROW(),MATCH(AD$3,$K$2:$Q$2,0))/12</f>
        <v>-83.333333333333329</v>
      </c>
      <c r="AE1707" s="80" cm="1">
        <f t="array" ref="AE1707">INDEX($K:$Q,ROW(),MATCH(AE$3,$K$2:$Q$2,0))/12</f>
        <v>-166.66666666666666</v>
      </c>
      <c r="AF1707" s="80" cm="1">
        <f t="array" ref="AF1707">INDEX($K:$Q,ROW(),MATCH(AF$3,$K$2:$Q$2,0))/12</f>
        <v>-166.66666666666666</v>
      </c>
      <c r="AG1707" s="80" cm="1">
        <f t="array" ref="AG1707">INDEX($K:$Q,ROW(),MATCH(AG$3,$K$2:$Q$2,0))/12</f>
        <v>-166.66666666666666</v>
      </c>
      <c r="AH1707" s="80" cm="1">
        <f t="array" ref="AH1707">INDEX($K:$Q,ROW(),MATCH(AH$3,$K$2:$Q$2,0))/12</f>
        <v>-166.66666666666666</v>
      </c>
      <c r="AI1707" s="80" cm="1">
        <f t="array" ref="AI1707">INDEX($K:$Q,ROW(),MATCH(AI$3,$K$2:$Q$2,0))/12</f>
        <v>-166.66666666666666</v>
      </c>
      <c r="AJ1707" s="80" cm="1">
        <f t="array" ref="AJ1707">INDEX($K:$Q,ROW(),MATCH(AJ$3,$K$2:$Q$2,0))/12</f>
        <v>-166.66666666666666</v>
      </c>
      <c r="AK1707" s="80" cm="1">
        <f t="array" ref="AK1707">INDEX($K:$Q,ROW(),MATCH(AK$3,$K$2:$Q$2,0))/12</f>
        <v>-166.66666666666666</v>
      </c>
      <c r="AL1707" s="80" cm="1">
        <f t="array" ref="AL1707">INDEX($K:$Q,ROW(),MATCH(AL$3,$K$2:$Q$2,0))/12</f>
        <v>-166.66666666666666</v>
      </c>
      <c r="AM1707" s="80" cm="1">
        <f t="array" ref="AM1707">INDEX($K:$Q,ROW(),MATCH(AM$3,$K$2:$Q$2,0))/12</f>
        <v>-166.66666666666666</v>
      </c>
      <c r="AN1707" s="80" cm="1">
        <f t="array" ref="AN1707">INDEX($K:$Q,ROW(),MATCH(AN$3,$K$2:$Q$2,0))/12</f>
        <v>-166.66666666666666</v>
      </c>
      <c r="AO1707" s="80" cm="1">
        <f t="array" ref="AO1707">INDEX($K:$Q,ROW(),MATCH(AO$3,$K$2:$Q$2,0))/12</f>
        <v>-166.66666666666666</v>
      </c>
      <c r="AP1707" s="80" cm="1">
        <f t="array" ref="AP1707">INDEX($K:$Q,ROW(),MATCH(AP$3,$K$2:$Q$2,0))/12</f>
        <v>-166.66666666666666</v>
      </c>
      <c r="AQ1707" s="80" cm="1">
        <f t="array" ref="AQ1707">INDEX($K:$Q,ROW(),MATCH(AQ$3,$K$2:$Q$2,0))/12</f>
        <v>-333.33333333333331</v>
      </c>
      <c r="AR1707" s="80" cm="1">
        <f t="array" ref="AR1707">INDEX($K:$Q,ROW(),MATCH(AR$3,$K$2:$Q$2,0))/12</f>
        <v>-333.33333333333331</v>
      </c>
      <c r="AS1707" s="80" cm="1">
        <f t="array" ref="AS1707">INDEX($K:$Q,ROW(),MATCH(AS$3,$K$2:$Q$2,0))/12</f>
        <v>-333.33333333333331</v>
      </c>
      <c r="AT1707" s="80" cm="1">
        <f t="array" ref="AT1707">INDEX($K:$Q,ROW(),MATCH(AT$3,$K$2:$Q$2,0))/12</f>
        <v>-333.33333333333331</v>
      </c>
      <c r="AU1707" s="80" cm="1">
        <f t="array" ref="AU1707">INDEX($K:$Q,ROW(),MATCH(AU$3,$K$2:$Q$2,0))/12</f>
        <v>-333.33333333333331</v>
      </c>
      <c r="AV1707" s="80" cm="1">
        <f t="array" ref="AV1707">INDEX($K:$Q,ROW(),MATCH(AV$3,$K$2:$Q$2,0))/12</f>
        <v>-333.33333333333331</v>
      </c>
      <c r="AW1707" s="80" cm="1">
        <f t="array" ref="AW1707">INDEX($K:$Q,ROW(),MATCH(AW$3,$K$2:$Q$2,0))/12</f>
        <v>-333.33333333333331</v>
      </c>
      <c r="AX1707" s="80" cm="1">
        <f t="array" ref="AX1707">INDEX($K:$Q,ROW(),MATCH(AX$3,$K$2:$Q$2,0))/12</f>
        <v>-333.33333333333331</v>
      </c>
      <c r="AY1707" s="80" cm="1">
        <f t="array" ref="AY1707">INDEX($K:$Q,ROW(),MATCH(AY$3,$K$2:$Q$2,0))/12</f>
        <v>-333.33333333333331</v>
      </c>
      <c r="AZ1707" s="80" cm="1">
        <f t="array" ref="AZ1707">INDEX($K:$Q,ROW(),MATCH(AZ$3,$K$2:$Q$2,0))/12</f>
        <v>-333.33333333333331</v>
      </c>
      <c r="BA1707" s="80" cm="1">
        <f t="array" ref="BA1707">INDEX($K:$Q,ROW(),MATCH(BA$3,$K$2:$Q$2,0))/12</f>
        <v>-333.33333333333331</v>
      </c>
      <c r="BB1707" s="80" cm="1">
        <f t="array" ref="BB1707">INDEX($K:$Q,ROW(),MATCH(BB$3,$K$2:$Q$2,0))/12</f>
        <v>-333.33333333333331</v>
      </c>
      <c r="BC1707" s="80" cm="1">
        <f t="array" ref="BC1707">INDEX($K:$Q,ROW(),MATCH(BC$3,$K$2:$Q$2,0))/12</f>
        <v>-666.66666666666663</v>
      </c>
      <c r="BD1707" s="80" cm="1">
        <f t="array" ref="BD1707">INDEX($K:$Q,ROW(),MATCH(BD$3,$K$2:$Q$2,0))/12</f>
        <v>-666.66666666666663</v>
      </c>
      <c r="BE1707" s="80" cm="1">
        <f t="array" ref="BE1707">INDEX($K:$Q,ROW(),MATCH(BE$3,$K$2:$Q$2,0))/12</f>
        <v>-666.66666666666663</v>
      </c>
      <c r="BF1707" s="80" cm="1">
        <f t="array" ref="BF1707">INDEX($K:$Q,ROW(),MATCH(BF$3,$K$2:$Q$2,0))/12</f>
        <v>-666.66666666666663</v>
      </c>
      <c r="BG1707" s="80" cm="1">
        <f t="array" ref="BG1707">INDEX($K:$Q,ROW(),MATCH(BG$3,$K$2:$Q$2,0))/12</f>
        <v>-666.66666666666663</v>
      </c>
      <c r="BH1707" s="80" cm="1">
        <f t="array" ref="BH1707">INDEX($K:$Q,ROW(),MATCH(BH$3,$K$2:$Q$2,0))/12</f>
        <v>-666.66666666666663</v>
      </c>
      <c r="BI1707" s="80" cm="1">
        <f t="array" ref="BI1707">INDEX($K:$Q,ROW(),MATCH(BI$3,$K$2:$Q$2,0))/12</f>
        <v>-666.66666666666663</v>
      </c>
      <c r="BJ1707" s="80" cm="1">
        <f t="array" ref="BJ1707">INDEX($K:$Q,ROW(),MATCH(BJ$3,$K$2:$Q$2,0))/12</f>
        <v>-666.66666666666663</v>
      </c>
      <c r="BK1707" s="80" cm="1">
        <f t="array" ref="BK1707">INDEX($K:$Q,ROW(),MATCH(BK$3,$K$2:$Q$2,0))/12</f>
        <v>-666.66666666666663</v>
      </c>
      <c r="BL1707" s="80" cm="1">
        <f t="array" ref="BL1707">INDEX($K:$Q,ROW(),MATCH(BL$3,$K$2:$Q$2,0))/12</f>
        <v>-666.66666666666663</v>
      </c>
      <c r="BM1707" s="80" cm="1">
        <f t="array" ref="BM1707">INDEX($K:$Q,ROW(),MATCH(BM$3,$K$2:$Q$2,0))/12</f>
        <v>-666.66666666666663</v>
      </c>
      <c r="BN1707" s="80" cm="1">
        <f t="array" ref="BN1707">INDEX($K:$Q,ROW(),MATCH(BN$3,$K$2:$Q$2,0))/12</f>
        <v>-666.66666666666663</v>
      </c>
      <c r="BO1707" s="80" cm="1">
        <f t="array" ref="BO1707">INDEX($K:$Q,ROW(),MATCH(BO$3,$K$2:$Q$2,0))/12</f>
        <v>-1333.3333333333333</v>
      </c>
      <c r="BP1707" s="80" cm="1">
        <f t="array" ref="BP1707">INDEX($K:$Q,ROW(),MATCH(BP$3,$K$2:$Q$2,0))/12</f>
        <v>-1333.3333333333333</v>
      </c>
      <c r="BQ1707" s="80" cm="1">
        <f t="array" ref="BQ1707">INDEX($K:$Q,ROW(),MATCH(BQ$3,$K$2:$Q$2,0))/12</f>
        <v>-1333.3333333333333</v>
      </c>
      <c r="BR1707" s="80" cm="1">
        <f t="array" ref="BR1707">INDEX($K:$Q,ROW(),MATCH(BR$3,$K$2:$Q$2,0))/12</f>
        <v>-1333.3333333333333</v>
      </c>
      <c r="BS1707" s="80" cm="1">
        <f t="array" ref="BS1707">INDEX($K:$Q,ROW(),MATCH(BS$3,$K$2:$Q$2,0))/12</f>
        <v>-1333.3333333333333</v>
      </c>
      <c r="BT1707" s="80" cm="1">
        <f t="array" ref="BT1707">INDEX($K:$Q,ROW(),MATCH(BT$3,$K$2:$Q$2,0))/12</f>
        <v>-1333.3333333333333</v>
      </c>
      <c r="BU1707" s="80" cm="1">
        <f t="array" ref="BU1707">INDEX($K:$Q,ROW(),MATCH(BU$3,$K$2:$Q$2,0))/12</f>
        <v>-1333.3333333333333</v>
      </c>
      <c r="BV1707" s="80" cm="1">
        <f t="array" ref="BV1707">INDEX($K:$Q,ROW(),MATCH(BV$3,$K$2:$Q$2,0))/12</f>
        <v>-1333.3333333333333</v>
      </c>
      <c r="BW1707" s="80" cm="1">
        <f t="array" ref="BW1707">INDEX($K:$Q,ROW(),MATCH(BW$3,$K$2:$Q$2,0))/12</f>
        <v>-1333.3333333333333</v>
      </c>
      <c r="BX1707" s="80" cm="1">
        <f t="array" ref="BX1707">INDEX($K:$Q,ROW(),MATCH(BX$3,$K$2:$Q$2,0))/12</f>
        <v>-1333.3333333333333</v>
      </c>
      <c r="BY1707" s="80" cm="1">
        <f t="array" ref="BY1707">INDEX($K:$Q,ROW(),MATCH(BY$3,$K$2:$Q$2,0))/12</f>
        <v>-1333.3333333333333</v>
      </c>
      <c r="BZ1707" s="80" cm="1">
        <f t="array" ref="BZ1707">INDEX($K:$Q,ROW(),MATCH(BZ$3,$K$2:$Q$2,0))/12</f>
        <v>-1333.3333333333333</v>
      </c>
      <c r="CA1707" s="80" cm="1">
        <f t="array" ref="CA1707">INDEX($K:$Q,ROW(),MATCH(CA$3,$K$2:$Q$2,0))/12</f>
        <v>-2666.6666666666665</v>
      </c>
      <c r="CB1707" s="80" cm="1">
        <f t="array" ref="CB1707">INDEX($K:$Q,ROW(),MATCH(CB$3,$K$2:$Q$2,0))/12</f>
        <v>-2666.6666666666665</v>
      </c>
      <c r="CC1707" s="80" cm="1">
        <f t="array" ref="CC1707">INDEX($K:$Q,ROW(),MATCH(CC$3,$K$2:$Q$2,0))/12</f>
        <v>-2666.6666666666665</v>
      </c>
      <c r="CD1707" s="80" cm="1">
        <f t="array" ref="CD1707">INDEX($K:$Q,ROW(),MATCH(CD$3,$K$2:$Q$2,0))/12</f>
        <v>-2666.6666666666665</v>
      </c>
      <c r="CE1707" s="80" cm="1">
        <f t="array" ref="CE1707">INDEX($K:$Q,ROW(),MATCH(CE$3,$K$2:$Q$2,0))/12</f>
        <v>-2666.6666666666665</v>
      </c>
      <c r="CF1707" s="80" cm="1">
        <f t="array" ref="CF1707">INDEX($K:$Q,ROW(),MATCH(CF$3,$K$2:$Q$2,0))/12</f>
        <v>-2666.6666666666665</v>
      </c>
      <c r="CG1707" s="80" cm="1">
        <f t="array" ref="CG1707">INDEX($K:$Q,ROW(),MATCH(CG$3,$K$2:$Q$2,0))/12</f>
        <v>-2666.6666666666665</v>
      </c>
      <c r="CH1707" s="80" cm="1">
        <f t="array" ref="CH1707">INDEX($K:$Q,ROW(),MATCH(CH$3,$K$2:$Q$2,0))/12</f>
        <v>-2666.6666666666665</v>
      </c>
      <c r="CI1707" s="80" cm="1">
        <f t="array" ref="CI1707">INDEX($K:$Q,ROW(),MATCH(CI$3,$K$2:$Q$2,0))/12</f>
        <v>-2666.6666666666665</v>
      </c>
      <c r="CJ1707" s="80" cm="1">
        <f t="array" ref="CJ1707">INDEX($K:$Q,ROW(),MATCH(CJ$3,$K$2:$Q$2,0))/12</f>
        <v>-2666.6666666666665</v>
      </c>
      <c r="CK1707" s="80" cm="1">
        <f t="array" ref="CK1707">INDEX($K:$Q,ROW(),MATCH(CK$3,$K$2:$Q$2,0))/12</f>
        <v>-2666.6666666666665</v>
      </c>
      <c r="CL1707" s="80" cm="1">
        <f t="array" ref="CL1707">INDEX($K:$Q,ROW(),MATCH(CL$3,$K$2:$Q$2,0))/12</f>
        <v>-2666.6666666666665</v>
      </c>
      <c r="CN1707" s="74"/>
      <c r="CO1707" s="80" t="e" cm="1">
        <f t="array" ref="CO1707">INDEX($K:$Q,ROW(),MATCH(CO$3,$K$2:$Q$2,0))/CO$5</f>
        <v>#N/A</v>
      </c>
      <c r="CP1707" s="80" t="e" cm="1">
        <f t="array" ref="CP1707">INDEX($K:$Q,ROW(),MATCH(CP$3,$K$2:$Q$2,0))/CP$5</f>
        <v>#N/A</v>
      </c>
      <c r="CQ1707" s="80" t="e" cm="1">
        <f t="array" ref="CQ1707">INDEX($K:$Q,ROW(),MATCH(CQ$3,$K$2:$Q$2,0))/CQ$5</f>
        <v>#N/A</v>
      </c>
      <c r="CR1707" s="80" t="e" cm="1">
        <f t="array" ref="CR1707">INDEX($K:$Q,ROW(),MATCH(CR$3,$K$2:$Q$2,0))/CR$5</f>
        <v>#N/A</v>
      </c>
      <c r="CS1707" s="80" t="e" cm="1">
        <f t="array" ref="CS1707">INDEX($K:$Q,ROW(),MATCH(CS$3,$K$2:$Q$2,0))/CS$5</f>
        <v>#N/A</v>
      </c>
      <c r="CT1707" s="80" t="e" cm="1">
        <f t="array" ref="CT1707">INDEX($K:$Q,ROW(),MATCH(CT$3,$K$2:$Q$2,0))/CT$5</f>
        <v>#N/A</v>
      </c>
      <c r="CU1707" s="80" t="e" cm="1">
        <f t="array" ref="CU1707">INDEX($K:$Q,ROW(),MATCH(CU$3,$K$2:$Q$2,0))/CU$5</f>
        <v>#N/A</v>
      </c>
      <c r="CV1707" s="80" t="e" cm="1">
        <f t="array" ref="CV1707">INDEX($K:$Q,ROW(),MATCH(CV$3,$K$2:$Q$2,0))/CV$5</f>
        <v>#N/A</v>
      </c>
      <c r="CW1707" s="80" t="e" cm="1">
        <f t="array" ref="CW1707">INDEX($K:$Q,ROW(),MATCH(CW$3,$K$2:$Q$2,0))/CW$5</f>
        <v>#N/A</v>
      </c>
      <c r="CX1707" s="80" t="e" cm="1">
        <f t="array" ref="CX1707">INDEX($K:$Q,ROW(),MATCH(CX$3,$K$2:$Q$2,0))/CX$5</f>
        <v>#N/A</v>
      </c>
      <c r="CY1707" s="80" t="e" cm="1">
        <f t="array" ref="CY1707">INDEX($K:$Q,ROW(),MATCH(CY$3,$K$2:$Q$2,0))/CL$5</f>
        <v>#N/A</v>
      </c>
      <c r="CZ1707" s="80" t="e" cm="1">
        <f t="array" ref="CZ1707">INDEX($K:$Q,ROW(),MATCH(CZ$3,$K$2:$Q$2,0))/CZ$5</f>
        <v>#N/A</v>
      </c>
      <c r="DA1707" s="80" t="e" cm="1">
        <f t="array" ref="DA1707">INDEX($K:$Q,ROW(),MATCH(DA$3,$K$2:$Q$2,0))/DA$5</f>
        <v>#N/A</v>
      </c>
      <c r="DB1707" s="80" t="e" cm="1">
        <f t="array" ref="DB1707">INDEX($K:$Q,ROW(),MATCH(DB$3,$K$2:$Q$2,0))/DB$5</f>
        <v>#N/A</v>
      </c>
      <c r="DC1707" s="80" t="e" cm="1">
        <f t="array" ref="DC1707">INDEX($K:$Q,ROW(),MATCH(DC$3,$K$2:$Q$2,0))/DC$5</f>
        <v>#N/A</v>
      </c>
      <c r="DD1707" s="80" t="e" cm="1">
        <f t="array" ref="DD1707">INDEX($K:$Q,ROW(),MATCH(DD$3,$K$2:$Q$2,0))/DD$5</f>
        <v>#N/A</v>
      </c>
      <c r="DE1707" s="80" t="e" cm="1">
        <f t="array" ref="DE1707">INDEX($K:$Q,ROW(),MATCH(DE$3,$K$2:$Q$2,0))/DE$5</f>
        <v>#N/A</v>
      </c>
      <c r="DF1707" s="80" t="e" cm="1">
        <f t="array" ref="DF1707">INDEX($K:$Q,ROW(),MATCH(DF$3,$K$2:$Q$2,0))/DF$5</f>
        <v>#N/A</v>
      </c>
      <c r="DG1707" s="80" t="e" cm="1">
        <f t="array" ref="DG1707">INDEX($K:$Q,ROW(),MATCH(DG$3,$K$2:$Q$2,0))/DG$5</f>
        <v>#N/A</v>
      </c>
      <c r="DH1707" s="80" t="e" cm="1">
        <f t="array" ref="DH1707">INDEX($K:$Q,ROW(),MATCH(DH$3,$K$2:$Q$2,0))/DH$5</f>
        <v>#N/A</v>
      </c>
      <c r="DI1707" s="80" t="e" cm="1">
        <f t="array" ref="DI1707">INDEX($K:$Q,ROW(),MATCH(DI$3,$K$2:$Q$2,0))/DI$5</f>
        <v>#N/A</v>
      </c>
      <c r="DJ1707" s="80" t="e" cm="1">
        <f t="array" ref="DJ1707">INDEX($K:$Q,ROW(),MATCH(DJ$3,$K$2:$Q$2,0))/DJ$5</f>
        <v>#N/A</v>
      </c>
      <c r="DK1707" s="80" t="e" cm="1">
        <f t="array" ref="DK1707">INDEX($K:$Q,ROW(),MATCH(DK$3,$K$2:$Q$2,0))/DK$5</f>
        <v>#N/A</v>
      </c>
      <c r="DL1707" s="80" t="e" cm="1">
        <f t="array" ref="DL1707">INDEX($K:$Q,ROW(),MATCH(DL$3,$K$2:$Q$2,0))/DL$5</f>
        <v>#N/A</v>
      </c>
    </row>
    <row r="1708" spans="1:116" x14ac:dyDescent="0.4">
      <c r="D1708" t="s">
        <v>425</v>
      </c>
      <c r="E1708" s="8" t="str">
        <f t="shared" si="2931"/>
        <v>1708 FAPPE-F</v>
      </c>
      <c r="G1708" s="125"/>
      <c r="S1708" s="80"/>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c r="DK1708" s="72"/>
      <c r="DL1708" s="72"/>
    </row>
    <row r="1709" spans="1:116" x14ac:dyDescent="0.4">
      <c r="D1709" t="s">
        <v>425</v>
      </c>
      <c r="E1709" s="8" t="str">
        <f t="shared" si="2931"/>
        <v>1709 FAPPE-F</v>
      </c>
      <c r="G1709" s="95" t="s">
        <v>204</v>
      </c>
      <c r="H1709" s="12"/>
      <c r="S1709" s="72"/>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c r="DK1709" s="72"/>
      <c r="DL1709" s="72"/>
    </row>
    <row r="1710" spans="1:116" x14ac:dyDescent="0.4">
      <c r="C1710" t="s">
        <v>233</v>
      </c>
      <c r="D1710" t="s">
        <v>425</v>
      </c>
      <c r="E1710" s="8" t="str">
        <f t="shared" si="2931"/>
        <v>1710 FAPPE-F</v>
      </c>
      <c r="G1710" s="158" t="str">
        <f>"Depreciation - "&amp;SUBSTITUTE(G1702,":","")</f>
        <v>Depreciation - Fixed secondary PPE</v>
      </c>
      <c r="J1710" s="80">
        <f>SUMIF($5:$5,I$2,1708:1708)</f>
        <v>0</v>
      </c>
      <c r="K1710" s="24">
        <f ca="1">SUMIF($3:$3,K$2,1710:1710)</f>
        <v>-139.66165856103825</v>
      </c>
      <c r="L1710" s="24">
        <f t="shared" ref="L1710:P1710" ca="1" si="2933">SUMIF($3:$3,L$2,1710:1710)</f>
        <v>-511.64930342364386</v>
      </c>
      <c r="M1710" s="24">
        <f t="shared" ca="1" si="2933"/>
        <v>-1275.6173201828369</v>
      </c>
      <c r="N1710" s="24">
        <f t="shared" ca="1" si="2933"/>
        <v>-2860.9263605892866</v>
      </c>
      <c r="O1710" s="24">
        <f t="shared" ca="1" si="2933"/>
        <v>-6046.4615683227339</v>
      </c>
      <c r="P1710" s="24">
        <f t="shared" ca="1" si="2933"/>
        <v>-12310.543508908444</v>
      </c>
      <c r="R1710" s="24"/>
      <c r="S1710" s="80" cm="1">
        <f t="array" aca="1" ref="S1710" ca="1">(SUM(INDEX(1705:1705,1,MAX(COLUMN($R:$R),COLUMN()-($H1704*12-1))):S1707)/($H1704*12)+IF($R1712=0,0,SUM(INDEX(1710:1710,1,MAX(COLUMN($R:$R),COLUMN()-(($H1704-$H1705)*12))):S1712)/(($H1704)*12)))</f>
        <v>-3.1073446327683616</v>
      </c>
      <c r="T1710" s="80" cm="1">
        <f t="array" aca="1" ref="T1710" ca="1">(SUM(INDEX(1705:1705,1,MAX(COLUMN($R:$R),COLUMN()-($H1704*12-1))):T1707)/($H1704*12)+IF($R1712=0,0,SUM(INDEX(1710:1710,1,MAX(COLUMN($R:$R),COLUMN()-(($H1704-$H1705)*12))):T1712)/(($H1704)*12)))</f>
        <v>-4.5724408694819498</v>
      </c>
      <c r="U1710" s="80" cm="1">
        <f t="array" aca="1" ref="U1710" ca="1">(SUM(INDEX(1705:1705,1,MAX(COLUMN($R:$R),COLUMN()-($H1704*12-1))):U1707)/($H1704*12)+IF($R1712=0,0,SUM(INDEX(1710:1710,1,MAX(COLUMN($R:$R),COLUMN()-(($H1704-$H1705)*12))):U1712)/(($H1704)*12)))</f>
        <v>-6.0623692458008529</v>
      </c>
      <c r="V1710" s="80" cm="1">
        <f t="array" aca="1" ref="V1710" ca="1">(SUM(INDEX(1705:1705,1,MAX(COLUMN($R:$R),COLUMN()-($H1704*12-1))):V1707)/($H1704*12)+IF($R1712=0,0,SUM(INDEX(1710:1710,1,MAX(COLUMN($R:$R),COLUMN()-(($H1704-$H1705)*12))):V1712)/(($H1704)*12)))</f>
        <v>-7.5775506454471948</v>
      </c>
      <c r="W1710" s="80" cm="1">
        <f t="array" aca="1" ref="W1710" ca="1">(SUM(INDEX(1705:1705,1,MAX(COLUMN($R:$R),COLUMN()-($H1704*12-1))):W1707)/($H1704*12)+IF($R1712=0,0,SUM(INDEX(1710:1710,1,MAX(COLUMN($R:$R),COLUMN()-(($H1704-$H1705)*12))):W1712)/(($H1704)*12)))</f>
        <v>-9.1184130857655088</v>
      </c>
      <c r="X1710" s="80" cm="1">
        <f t="array" aca="1" ref="X1710" ca="1">(SUM(INDEX(1705:1705,1,MAX(COLUMN($R:$R),COLUMN()-($H1704*12-1))):X1707)/($H1704*12)+IF($R1712=0,0,SUM(INDEX(1710:1710,1,MAX(COLUMN($R:$R),COLUMN()-(($H1704-$H1705)*12))):X1712)/(($H1704)*12)))</f>
        <v>-10.68539183863159</v>
      </c>
      <c r="Y1710" s="80" cm="1">
        <f t="array" aca="1" ref="Y1710" ca="1">(SUM(INDEX(1705:1705,1,MAX(COLUMN($R:$R),COLUMN()-($H1704*12-1))):Y1707)/($H1704*12)+IF($R1712=0,0,SUM(INDEX(1710:1710,1,MAX(COLUMN($R:$R),COLUMN()-(($H1704-$H1705)*12))):Y1712)/(($H1704)*12)))</f>
        <v>-12.278929553410656</v>
      </c>
      <c r="Z1710" s="80" cm="1">
        <f t="array" aca="1" ref="Z1710" ca="1">(SUM(INDEX(1705:1705,1,MAX(COLUMN($R:$R),COLUMN()-($H1704*12-1))):Z1707)/($H1704*12)+IF($R1712=0,0,SUM(INDEX(1710:1710,1,MAX(COLUMN($R:$R),COLUMN()-(($H1704-$H1705)*12))):Z1712)/(($H1704)*12)))</f>
        <v>-13.899476381999538</v>
      </c>
      <c r="AA1710" s="80" cm="1">
        <f t="array" aca="1" ref="AA1710" ca="1">(SUM(INDEX(1705:1705,1,MAX(COLUMN($R:$R),COLUMN()-($H1704*12-1))):AA1707)/($H1704*12)+IF($R1712=0,0,SUM(INDEX(1710:1710,1,MAX(COLUMN($R:$R),COLUMN()-(($H1704-$H1705)*12))):AA1712)/(($H1704)*12)))</f>
        <v>-15.547490105988231</v>
      </c>
      <c r="AB1710" s="80" cm="1">
        <f t="array" aca="1" ref="AB1710" ca="1">(SUM(INDEX(1705:1705,1,MAX(COLUMN($R:$R),COLUMN()-($H1704*12-1))):AB1707)/($H1704*12)+IF($R1712=0,0,SUM(INDEX(1710:1710,1,MAX(COLUMN($R:$R),COLUMN()-(($H1704-$H1705)*12))):AB1712)/(($H1704)*12)))</f>
        <v>-17.223436265976733</v>
      </c>
      <c r="AC1710" s="80" cm="1">
        <f t="array" aca="1" ref="AC1710" ca="1">(SUM(INDEX(1705:1705,1,MAX(COLUMN($R:$R),COLUMN()-($H1704*12-1))):AC1707)/($H1704*12)+IF($R1712=0,0,SUM(INDEX(1710:1710,1,MAX(COLUMN($R:$R),COLUMN()-(($H1704-$H1705)*12))):AC1712)/(($H1704)*12)))</f>
        <v>-18.927788293083683</v>
      </c>
      <c r="AD1710" s="80" cm="1">
        <f t="array" aca="1" ref="AD1710" ca="1">(SUM(INDEX(1705:1705,1,MAX(COLUMN($R:$R),COLUMN()-($H1704*12-1))):AD1707)/($H1704*12)+IF($R1712=0,0,SUM(INDEX(1710:1710,1,MAX(COLUMN($R:$R),COLUMN()-(($H1704-$H1705)*12))):AD1712)/(($H1704)*12)))</f>
        <v>-20.661027642683973</v>
      </c>
      <c r="AE1710" s="80" cm="1">
        <f t="array" aca="1" ref="AE1710" ca="1">(SUM(INDEX(1705:1705,1,MAX(COLUMN($R:$R),COLUMN()-($H1704*12-1))):AE1707)/($H1704*12)+IF($R1712=0,0,SUM(INDEX(1710:1710,1,MAX(COLUMN($R:$R),COLUMN()-(($H1704-$H1705)*12))):AE1712)/(($H1704)*12)))</f>
        <v>-23.836073308944155</v>
      </c>
      <c r="AF1710" s="80" cm="1">
        <f t="array" aca="1" ref="AF1710" ca="1">(SUM(INDEX(1705:1705,1,MAX(COLUMN($R:$R),COLUMN()-($H1704*12-1))):AF1707)/($H1704*12)+IF($R1712=0,0,SUM(INDEX(1710:1710,1,MAX(COLUMN($R:$R),COLUMN()-(($H1704-$H1705)*12))):AF1712)/(($H1704)*12)))</f>
        <v>-27.064933308530776</v>
      </c>
      <c r="AG1710" s="80" cm="1">
        <f t="array" aca="1" ref="AG1710" ca="1">(SUM(INDEX(1705:1705,1,MAX(COLUMN($R:$R),COLUMN()-($H1704*12-1))):AG1707)/($H1704*12)+IF($R1712=0,0,SUM(INDEX(1710:1710,1,MAX(COLUMN($R:$R),COLUMN()-(($H1704-$H1705)*12))):AG1712)/(($H1704)*12)))</f>
        <v>-30.348519748788362</v>
      </c>
      <c r="AH1710" s="80" cm="1">
        <f t="array" aca="1" ref="AH1710" ca="1">(SUM(INDEX(1705:1705,1,MAX(COLUMN($R:$R),COLUMN()-($H1704*12-1))):AH1707)/($H1704*12)+IF($R1712=0,0,SUM(INDEX(1710:1710,1,MAX(COLUMN($R:$R),COLUMN()-(($H1704-$H1705)*12))):AH1712)/(($H1704)*12)))</f>
        <v>-33.687760196507938</v>
      </c>
      <c r="AI1710" s="80" cm="1">
        <f t="array" aca="1" ref="AI1710" ca="1">(SUM(INDEX(1705:1705,1,MAX(COLUMN($R:$R),COLUMN()-($H1704*12-1))):AI1707)/($H1704*12)+IF($R1712=0,0,SUM(INDEX(1710:1710,1,MAX(COLUMN($R:$R),COLUMN()-(($H1704-$H1705)*12))):AI1712)/(($H1704)*12)))</f>
        <v>-37.083597939951581</v>
      </c>
      <c r="AJ1710" s="80" cm="1">
        <f t="array" aca="1" ref="AJ1710" ca="1">(SUM(INDEX(1705:1705,1,MAX(COLUMN($R:$R),COLUMN()-($H1704*12-1))):AJ1707)/($H1704*12)+IF($R1712=0,0,SUM(INDEX(1710:1710,1,MAX(COLUMN($R:$R),COLUMN()-(($H1704-$H1705)*12))):AJ1712)/(($H1704)*12)))</f>
        <v>-40.536992255317998</v>
      </c>
      <c r="AK1710" s="80" cm="1">
        <f t="array" aca="1" ref="AK1710" ca="1">(SUM(INDEX(1705:1705,1,MAX(COLUMN($R:$R),COLUMN()-($H1704*12-1))):AK1707)/($H1704*12)+IF($R1712=0,0,SUM(INDEX(1710:1710,1,MAX(COLUMN($R:$R),COLUMN()-(($H1704-$H1705)*12))):AK1712)/(($H1704)*12)))</f>
        <v>-44.048918677724508</v>
      </c>
      <c r="AL1710" s="80" cm="1">
        <f t="array" aca="1" ref="AL1710" ca="1">(SUM(INDEX(1705:1705,1,MAX(COLUMN($R:$R),COLUMN()-($H1704*12-1))):AL1707)/($H1704*12)+IF($R1712=0,0,SUM(INDEX(1710:1710,1,MAX(COLUMN($R:$R),COLUMN()-(($H1704-$H1705)*12))):AL1712)/(($H1704)*12)))</f>
        <v>-47.620369276781986</v>
      </c>
      <c r="AM1710" s="80" cm="1">
        <f t="array" aca="1" ref="AM1710" ca="1">(SUM(INDEX(1705:1705,1,MAX(COLUMN($R:$R),COLUMN()-($H1704*12-1))):AM1707)/($H1704*12)+IF($R1712=0,0,SUM(INDEX(1710:1710,1,MAX(COLUMN($R:$R),COLUMN()-(($H1704-$H1705)*12))):AM1712)/(($H1704)*12)))</f>
        <v>-51.252352936840431</v>
      </c>
      <c r="AN1710" s="80" cm="1">
        <f t="array" aca="1" ref="AN1710" ca="1">(SUM(INDEX(1705:1705,1,MAX(COLUMN($R:$R),COLUMN()-($H1704*12-1))):AN1707)/($H1704*12)+IF($R1712=0,0,SUM(INDEX(1710:1710,1,MAX(COLUMN($R:$R),COLUMN()-(($H1704-$H1705)*12))):AN1712)/(($H1704)*12)))</f>
        <v>-54.94589564198462</v>
      </c>
      <c r="AO1710" s="80" cm="1">
        <f t="array" aca="1" ref="AO1710" ca="1">(SUM(INDEX(1705:1705,1,MAX(COLUMN($R:$R),COLUMN()-($H1704*12-1))):AO1707)/($H1704*12)+IF($R1712=0,0,SUM(INDEX(1710:1710,1,MAX(COLUMN($R:$R),COLUMN()-(($H1704-$H1705)*12))):AO1712)/(($H1704)*12)))</f>
        <v>-58.702040765860062</v>
      </c>
      <c r="AP1710" s="80" cm="1">
        <f t="array" aca="1" ref="AP1710" ca="1">(SUM(INDEX(1705:1705,1,MAX(COLUMN($R:$R),COLUMN()-($H1704*12-1))):AP1707)/($H1704*12)+IF($R1712=0,0,SUM(INDEX(1710:1710,1,MAX(COLUMN($R:$R),COLUMN()-(($H1704-$H1705)*12))):AP1712)/(($H1704)*12)))</f>
        <v>-62.521849366411359</v>
      </c>
      <c r="AQ1710" s="80" cm="1">
        <f t="array" aca="1" ref="AQ1710" ca="1">(SUM(INDEX(1705:1705,1,MAX(COLUMN($R:$R),COLUMN()-($H1704*12-1))):AQ1707)/($H1704*12)+IF($R1712=0,0,SUM(INDEX(1710:1710,1,MAX(COLUMN($R:$R),COLUMN()-(($H1704-$H1705)*12))):AQ1712)/(($H1704)*12)))</f>
        <v>-67.536343988440933</v>
      </c>
      <c r="AR1710" s="80" cm="1">
        <f t="array" aca="1" ref="AR1710" ca="1">(SUM(INDEX(1705:1705,1,MAX(COLUMN($R:$R),COLUMN()-($H1704*12-1))):AR1707)/($H1704*12)+IF($R1712=0,0,SUM(INDEX(1710:1710,1,MAX(COLUMN($R:$R),COLUMN()-(($H1704-$H1705)*12))):AR1712)/(($H1704)*12)))</f>
        <v>-74.278078440796975</v>
      </c>
      <c r="AS1710" s="80" cm="1">
        <f t="array" aca="1" ref="AS1710" ca="1">(SUM(INDEX(1705:1705,1,MAX(COLUMN($R:$R),COLUMN()-($H1704*12-1))):AS1707)/($H1704*12)+IF($R1712=0,0,SUM(INDEX(1710:1710,1,MAX(COLUMN($R:$R),COLUMN()-(($H1704-$H1705)*12))):AS1712)/(($H1704)*12)))</f>
        <v>-81.109247439180848</v>
      </c>
      <c r="AT1710" s="80" cm="1">
        <f t="array" aca="1" ref="AT1710" ca="1">(SUM(INDEX(1705:1705,1,MAX(COLUMN($R:$R),COLUMN()-($H1704*12-1))):AT1707)/($H1704*12)+IF($R1712=0,0,SUM(INDEX(1710:1710,1,MAX(COLUMN($R:$R),COLUMN()-(($H1704-$H1705)*12))):AT1712)/(($H1704)*12)))</f>
        <v>-88.030945939633611</v>
      </c>
      <c r="AU1710" s="80" cm="1">
        <f t="array" aca="1" ref="AU1710" ca="1">(SUM(INDEX(1705:1705,1,MAX(COLUMN($R:$R),COLUMN()-($H1704*12-1))):AU1707)/($H1704*12)+IF($R1712=0,0,SUM(INDEX(1710:1710,1,MAX(COLUMN($R:$R),COLUMN()-(($H1704-$H1705)*12))):AU1712)/(($H1704)*12)))</f>
        <v>-95.044280323150886</v>
      </c>
      <c r="AV1710" s="80" cm="1">
        <f t="array" aca="1" ref="AV1710" ca="1">(SUM(INDEX(1705:1705,1,MAX(COLUMN($R:$R),COLUMN()-($H1704*12-1))):AV1707)/($H1704*12)+IF($R1712=0,0,SUM(INDEX(1710:1710,1,MAX(COLUMN($R:$R),COLUMN()-(($H1704-$H1705)*12))):AV1712)/(($H1704)*12)))</f>
        <v>-102.1503684684173</v>
      </c>
      <c r="AW1710" s="80" cm="1">
        <f t="array" aca="1" ref="AW1710" ca="1">(SUM(INDEX(1705:1705,1,MAX(COLUMN($R:$R),COLUMN()-($H1704*12-1))):AW1707)/($H1704*12)+IF($R1712=0,0,SUM(INDEX(1710:1710,1,MAX(COLUMN($R:$R),COLUMN()-(($H1704-$H1705)*12))):AW1712)/(($H1704)*12)))</f>
        <v>-109.3503398237244</v>
      </c>
      <c r="AX1710" s="80" cm="1">
        <f t="array" aca="1" ref="AX1710" ca="1">(SUM(INDEX(1705:1705,1,MAX(COLUMN($R:$R),COLUMN()-($H1704*12-1))):AX1707)/($H1704*12)+IF($R1712=0,0,SUM(INDEX(1710:1710,1,MAX(COLUMN($R:$R),COLUMN()-(($H1704-$H1705)*12))):AX1712)/(($H1704)*12)))</f>
        <v>-116.6453354780235</v>
      </c>
      <c r="AY1710" s="80" cm="1">
        <f t="array" aca="1" ref="AY1710" ca="1">(SUM(INDEX(1705:1705,1,MAX(COLUMN($R:$R),COLUMN()-($H1704*12-1))):AY1707)/($H1704*12)+IF($R1712=0,0,SUM(INDEX(1710:1710,1,MAX(COLUMN($R:$R),COLUMN()-(($H1704-$H1705)*12))):AY1712)/(($H1704)*12)))</f>
        <v>-124.03650823106345</v>
      </c>
      <c r="AZ1710" s="80" cm="1">
        <f t="array" aca="1" ref="AZ1710" ca="1">(SUM(INDEX(1705:1705,1,MAX(COLUMN($R:$R),COLUMN()-($H1704*12-1))):AZ1707)/($H1704*12)+IF($R1712=0,0,SUM(INDEX(1710:1710,1,MAX(COLUMN($R:$R),COLUMN()-(($H1704-$H1705)*12))):AZ1712)/(($H1704)*12)))</f>
        <v>-131.5250226625619</v>
      </c>
      <c r="BA1710" s="80" cm="1">
        <f t="array" aca="1" ref="BA1710" ca="1">(SUM(INDEX(1705:1705,1,MAX(COLUMN($R:$R),COLUMN()-($H1704*12-1))):BA1707)/($H1704*12)+IF($R1712=0,0,SUM(INDEX(1710:1710,1,MAX(COLUMN($R:$R),COLUMN()-(($H1704-$H1705)*12))):BA1712)/(($H1704)*12)))</f>
        <v>-139.1120552003571</v>
      </c>
      <c r="BB1710" s="80" cm="1">
        <f t="array" aca="1" ref="BB1710" ca="1">(SUM(INDEX(1705:1705,1,MAX(COLUMN($R:$R),COLUMN()-($H1704*12-1))):BB1707)/($H1704*12)+IF($R1712=0,0,SUM(INDEX(1710:1710,1,MAX(COLUMN($R:$R),COLUMN()-(($H1704-$H1705)*12))):BB1712)/(($H1704)*12)))</f>
        <v>-146.79879418748604</v>
      </c>
      <c r="BC1710" s="80" cm="1">
        <f t="array" aca="1" ref="BC1710" ca="1">(SUM(INDEX(1705:1705,1,MAX(COLUMN($R:$R),COLUMN()-($H1704*12-1))):BC1707)/($H1704*12)+IF($R1712=0,0,SUM(INDEX(1710:1710,1,MAX(COLUMN($R:$R),COLUMN()-(($H1704-$H1705)*12))):BC1712)/(($H1704)*12)))</f>
        <v>-160.2361574622567</v>
      </c>
      <c r="BD1710" s="80" cm="1">
        <f t="array" aca="1" ref="BD1710" ca="1">(SUM(INDEX(1705:1705,1,MAX(COLUMN($R:$R),COLUMN()-($H1704*12-1))):BD1707)/($H1704*12)+IF($R1712=0,0,SUM(INDEX(1710:1710,1,MAX(COLUMN($R:$R),COLUMN()-(($H1704-$H1705)*12))):BD1712)/(($H1704)*12)))</f>
        <v>-173.84745832361227</v>
      </c>
      <c r="BE1710" s="80" cm="1">
        <f t="array" aca="1" ref="BE1710" ca="1">(SUM(INDEX(1705:1705,1,MAX(COLUMN($R:$R),COLUMN()-($H1704*12-1))):BE1707)/($H1704*12)+IF($R1712=0,0,SUM(INDEX(1710:1710,1,MAX(COLUMN($R:$R),COLUMN()-(($H1704-$H1705)*12))):BE1712)/(($H1704)*12)))</f>
        <v>-187.63473275889612</v>
      </c>
      <c r="BF1710" s="80" cm="1">
        <f t="array" aca="1" ref="BF1710" ca="1">(SUM(INDEX(1705:1705,1,MAX(COLUMN($R:$R),COLUMN()-($H1704*12-1))):BF1707)/($H1704*12)+IF($R1712=0,0,SUM(INDEX(1710:1710,1,MAX(COLUMN($R:$R),COLUMN()-(($H1704-$H1705)*12))):BF1712)/(($H1704)*12)))</f>
        <v>-201.60003580426516</v>
      </c>
      <c r="BG1710" s="80" cm="1">
        <f t="array" aca="1" ref="BG1710" ca="1">(SUM(INDEX(1705:1705,1,MAX(COLUMN($R:$R),COLUMN()-($H1704*12-1))):BG1707)/($H1704*12)+IF($R1712=0,0,SUM(INDEX(1710:1710,1,MAX(COLUMN($R:$R),COLUMN()-(($H1704-$H1705)*12))):BG1712)/(($H1704)*12)))</f>
        <v>-215.74544160552659</v>
      </c>
      <c r="BH1710" s="80" cm="1">
        <f t="array" aca="1" ref="BH1710" ca="1">(SUM(INDEX(1705:1705,1,MAX(COLUMN($R:$R),COLUMN()-($H1704*12-1))):BH1707)/($H1704*12)+IF($R1712=0,0,SUM(INDEX(1710:1710,1,MAX(COLUMN($R:$R),COLUMN()-(($H1704-$H1705)*12))):BH1712)/(($H1704)*12)))</f>
        <v>-230.07304347556456</v>
      </c>
      <c r="BI1710" s="80" cm="1">
        <f t="array" aca="1" ref="BI1710" ca="1">(SUM(INDEX(1705:1705,1,MAX(COLUMN($R:$R),COLUMN()-($H1704*12-1))):BI1707)/($H1704*12)+IF($R1712=0,0,SUM(INDEX(1710:1710,1,MAX(COLUMN($R:$R),COLUMN()-(($H1704-$H1705)*12))):BI1712)/(($H1704)*12)))</f>
        <v>-244.5849539482241</v>
      </c>
      <c r="BJ1710" s="80" cm="1">
        <f t="array" aca="1" ref="BJ1710" ca="1">(SUM(INDEX(1705:1705,1,MAX(COLUMN($R:$R),COLUMN()-($H1704*12-1))):BJ1707)/($H1704*12)+IF($R1712=0,0,SUM(INDEX(1710:1710,1,MAX(COLUMN($R:$R),COLUMN()-(($H1704-$H1705)*12))):BJ1712)/(($H1704)*12)))</f>
        <v>-259.28330482851504</v>
      </c>
      <c r="BK1710" s="80" cm="1">
        <f t="array" aca="1" ref="BK1710" ca="1">(SUM(INDEX(1705:1705,1,MAX(COLUMN($R:$R),COLUMN()-($H1704*12-1))):BK1707)/($H1704*12)+IF($R1712=0,0,SUM(INDEX(1710:1710,1,MAX(COLUMN($R:$R),COLUMN()-(($H1704-$H1705)*12))):BK1712)/(($H1704)*12)))</f>
        <v>-274.17024723899641</v>
      </c>
      <c r="BL1710" s="80" cm="1">
        <f t="array" aca="1" ref="BL1710" ca="1">(SUM(INDEX(1705:1705,1,MAX(COLUMN($R:$R),COLUMN()-($H1704*12-1))):BL1707)/($H1704*12)+IF($R1712=0,0,SUM(INDEX(1710:1710,1,MAX(COLUMN($R:$R),COLUMN()-(($H1704-$H1705)*12))):BL1712)/(($H1704)*12)))</f>
        <v>-289.24795166219678</v>
      </c>
      <c r="BM1710" s="80" cm="1">
        <f t="array" aca="1" ref="BM1710" ca="1">(SUM(INDEX(1705:1705,1,MAX(COLUMN($R:$R),COLUMN()-($H1704*12-1))):BM1707)/($H1704*12)+IF($R1712=0,0,SUM(INDEX(1710:1710,1,MAX(COLUMN($R:$R),COLUMN()-(($H1704-$H1705)*12))):BM1712)/(($H1704)*12)))</f>
        <v>-304.51860797892351</v>
      </c>
      <c r="BN1710" s="80" cm="1">
        <f t="array" aca="1" ref="BN1710" ca="1">(SUM(INDEX(1705:1705,1,MAX(COLUMN($R:$R),COLUMN()-($H1704*12-1))):BN1707)/($H1704*12)+IF($R1712=0,0,SUM(INDEX(1710:1710,1,MAX(COLUMN($R:$R),COLUMN()-(($H1704-$H1705)*12))):BN1712)/(($H1704)*12)))</f>
        <v>-319.9844255023088</v>
      </c>
      <c r="BO1710" s="80" cm="1">
        <f t="array" aca="1" ref="BO1710" ca="1">(SUM(INDEX(1705:1705,1,MAX(COLUMN($R:$R),COLUMN()-($H1704*12-1))):BO1707)/($H1704*12)+IF($R1712=0,0,SUM(INDEX(1710:1710,1,MAX(COLUMN($R:$R),COLUMN()-(($H1704-$H1705)*12))):BO1712)/(($H1704)*12)))</f>
        <v>-346.94706803568556</v>
      </c>
      <c r="BP1710" s="80" cm="1">
        <f t="array" aca="1" ref="BP1710" ca="1">(SUM(INDEX(1705:1705,1,MAX(COLUMN($R:$R),COLUMN()-($H1704*12-1))):BP1707)/($H1704*12)+IF($R1712=0,0,SUM(INDEX(1710:1710,1,MAX(COLUMN($R:$R),COLUMN()-(($H1704-$H1705)*12))):BP1712)/(($H1704)*12)))</f>
        <v>-374.28171307603429</v>
      </c>
      <c r="BQ1710" s="80" cm="1">
        <f t="array" aca="1" ref="BQ1710" ca="1">(SUM(INDEX(1705:1705,1,MAX(COLUMN($R:$R),COLUMN()-($H1704*12-1))):BQ1707)/($H1704*12)+IF($R1712=0,0,SUM(INDEX(1710:1710,1,MAX(COLUMN($R:$R),COLUMN()-(($H1704-$H1705)*12))):BQ1712)/(($H1704)*12)))</f>
        <v>-401.96539049923035</v>
      </c>
      <c r="BR1710" s="80" cm="1">
        <f t="array" aca="1" ref="BR1710" ca="1">(SUM(INDEX(1705:1705,1,MAX(COLUMN($R:$R),COLUMN()-($H1704*12-1))):BR1707)/($H1704*12)+IF($R1712=0,0,SUM(INDEX(1710:1710,1,MAX(COLUMN($R:$R),COLUMN()-(($H1704-$H1705)*12))):BR1712)/(($H1704)*12)))</f>
        <v>-430.00250026860977</v>
      </c>
      <c r="BS1710" s="80" cm="1">
        <f t="array" aca="1" ref="BS1710" ca="1">(SUM(INDEX(1705:1705,1,MAX(COLUMN($R:$R),COLUMN()-($H1704*12-1))):BS1707)/($H1704*12)+IF($R1712=0,0,SUM(INDEX(1710:1710,1,MAX(COLUMN($R:$R),COLUMN()-(($H1704-$H1705)*12))):BS1712)/(($H1704)*12)))</f>
        <v>-458.39749836458111</v>
      </c>
      <c r="BT1710" s="80" cm="1">
        <f t="array" aca="1" ref="BT1710" ca="1">(SUM(INDEX(1705:1705,1,MAX(COLUMN($R:$R),COLUMN()-($H1704*12-1))):BT1707)/($H1704*12)+IF($R1712=0,0,SUM(INDEX(1710:1710,1,MAX(COLUMN($R:$R),COLUMN()-(($H1704-$H1705)*12))):BT1712)/(($H1704)*12)))</f>
        <v>-487.15489754042449</v>
      </c>
      <c r="BU1710" s="80" cm="1">
        <f t="array" aca="1" ref="BU1710" ca="1">(SUM(INDEX(1705:1705,1,MAX(COLUMN($R:$R),COLUMN()-($H1704*12-1))):BU1707)/($H1704*12)+IF($R1712=0,0,SUM(INDEX(1710:1710,1,MAX(COLUMN($R:$R),COLUMN()-(($H1704-$H1705)*12))):BU1712)/(($H1704)*12)))</f>
        <v>-516.27926808966754</v>
      </c>
      <c r="BV1710" s="80" cm="1">
        <f t="array" aca="1" ref="BV1710" ca="1">(SUM(INDEX(1705:1705,1,MAX(COLUMN($R:$R),COLUMN()-($H1704*12-1))):BV1707)/($H1704*12)+IF($R1712=0,0,SUM(INDEX(1710:1710,1,MAX(COLUMN($R:$R),COLUMN()-(($H1704-$H1705)*12))):BV1712)/(($H1704)*12)))</f>
        <v>-545.77523862524845</v>
      </c>
      <c r="BW1710" s="80" cm="1">
        <f t="array" aca="1" ref="BW1710" ca="1">(SUM(INDEX(1705:1705,1,MAX(COLUMN($R:$R),COLUMN()-($H1704*12-1))):BW1707)/($H1704*12)+IF($R1712=0,0,SUM(INDEX(1710:1710,1,MAX(COLUMN($R:$R),COLUMN()-(($H1704-$H1705)*12))):BW1712)/(($H1704)*12)))</f>
        <v>-575.64749687068172</v>
      </c>
      <c r="BX1710" s="80" cm="1">
        <f t="array" aca="1" ref="BX1710" ca="1">(SUM(INDEX(1705:1705,1,MAX(COLUMN($R:$R),COLUMN()-($H1704*12-1))):BX1707)/($H1704*12)+IF($R1712=0,0,SUM(INDEX(1710:1710,1,MAX(COLUMN($R:$R),COLUMN()-(($H1704-$H1705)*12))):BX1712)/(($H1704)*12)))</f>
        <v>-605.90079046344351</v>
      </c>
      <c r="BY1710" s="80" cm="1">
        <f t="array" aca="1" ref="BY1710" ca="1">(SUM(INDEX(1705:1705,1,MAX(COLUMN($R:$R),COLUMN()-($H1704*12-1))):BY1707)/($H1704*12)+IF($R1712=0,0,SUM(INDEX(1710:1710,1,MAX(COLUMN($R:$R),COLUMN()-(($H1704-$H1705)*12))):BY1712)/(($H1704)*12)))</f>
        <v>-636.53992777080316</v>
      </c>
      <c r="BZ1710" s="80" cm="1">
        <f t="array" aca="1" ref="BZ1710" ca="1">(SUM(INDEX(1705:1705,1,MAX(COLUMN($R:$R),COLUMN()-($H1704*12-1))):BZ1707)/($H1704*12)+IF($R1712=0,0,SUM(INDEX(1710:1710,1,MAX(COLUMN($R:$R),COLUMN()-(($H1704-$H1705)*12))):BZ1712)/(($H1704)*12)))</f>
        <v>-667.56977871832476</v>
      </c>
      <c r="CA1710" s="80" cm="1">
        <f t="array" aca="1" ref="CA1710" ca="1">(SUM(INDEX(1705:1705,1,MAX(COLUMN($R:$R),COLUMN()-($H1704*12-1))):CA1707)/($H1704*12)+IF($R1712=0,0,SUM(INDEX(1710:1710,1,MAX(COLUMN($R:$R),COLUMN()-(($H1704-$H1705)*12))):CA1712)/(($H1704)*12)))</f>
        <v>-720.18171630924303</v>
      </c>
      <c r="CB1710" s="80" cm="1">
        <f t="array" aca="1" ref="CB1710" ca="1">(SUM(INDEX(1705:1705,1,MAX(COLUMN($R:$R),COLUMN()-($H1704*12-1))):CB1707)/($H1704*12)+IF($R1712=0,0,SUM(INDEX(1710:1710,1,MAX(COLUMN($R:$R),COLUMN()-(($H1704-$H1705)*12))):CB1712)/(($H1704)*12)))</f>
        <v>-773.45762973602791</v>
      </c>
      <c r="CC1710" s="80" cm="1">
        <f t="array" aca="1" ref="CC1710" ca="1">(SUM(INDEX(1705:1705,1,MAX(COLUMN($R:$R),COLUMN()-($H1704*12-1))):CC1707)/($H1704*12)+IF($R1712=0,0,SUM(INDEX(1710:1710,1,MAX(COLUMN($R:$R),COLUMN()-(($H1704-$H1705)*12))):CC1712)/(($H1704)*12)))</f>
        <v>-827.40582473171867</v>
      </c>
      <c r="CD1710" s="80" cm="1">
        <f t="array" aca="1" ref="CD1710" ca="1">(SUM(INDEX(1705:1705,1,MAX(COLUMN($R:$R),COLUMN()-($H1704*12-1))):CD1707)/($H1704*12)+IF($R1712=0,0,SUM(INDEX(1710:1710,1,MAX(COLUMN($R:$R),COLUMN()-(($H1704-$H1705)*12))):CD1712)/(($H1704)*12)))</f>
        <v>-882.03471329622971</v>
      </c>
      <c r="CE1710" s="80" cm="1">
        <f t="array" aca="1" ref="CE1710" ca="1">(SUM(INDEX(1705:1705,1,MAX(COLUMN($R:$R),COLUMN()-($H1704*12-1))):CE1707)/($H1704*12)+IF($R1712=0,0,SUM(INDEX(1710:1710,1,MAX(COLUMN($R:$R),COLUMN()-(($H1704-$H1705)*12))):CE1712)/(($H1704)*12)))</f>
        <v>-937.35281517462454</v>
      </c>
      <c r="CF1710" s="80" cm="1">
        <f t="array" aca="1" ref="CF1710" ca="1">(SUM(INDEX(1705:1705,1,MAX(COLUMN($R:$R),COLUMN()-($H1704*12-1))):CF1707)/($H1704*12)+IF($R1712=0,0,SUM(INDEX(1710:1710,1,MAX(COLUMN($R:$R),COLUMN()-(($H1704-$H1705)*12))):CF1712)/(($H1704)*12)))</f>
        <v>-993.36875935941157</v>
      </c>
      <c r="CG1710" s="80" cm="1">
        <f t="array" aca="1" ref="CG1710" ca="1">(SUM(INDEX(1705:1705,1,MAX(COLUMN($R:$R),COLUMN()-($H1704*12-1))):CG1707)/($H1704*12)+IF($R1712=0,0,SUM(INDEX(1710:1710,1,MAX(COLUMN($R:$R),COLUMN()-(($H1704-$H1705)*12))):CG1712)/(($H1704)*12)))</f>
        <v>-1050.0912856173297</v>
      </c>
      <c r="CH1710" s="80" cm="1">
        <f t="array" aca="1" ref="CH1710" ca="1">(SUM(INDEX(1705:1705,1,MAX(COLUMN($R:$R),COLUMN()-($H1704*12-1))):CH1707)/($H1704*12)+IF($R1712=0,0,SUM(INDEX(1710:1710,1,MAX(COLUMN($R:$R),COLUMN()-(($H1704-$H1705)*12))):CH1712)/(($H1704)*12)))</f>
        <v>-1107.5292460410999</v>
      </c>
      <c r="CI1710" s="80" cm="1">
        <f t="array" aca="1" ref="CI1710" ca="1">(SUM(INDEX(1705:1705,1,MAX(COLUMN($R:$R),COLUMN()-($H1704*12-1))):CI1707)/($H1704*12)+IF($R1712=0,0,SUM(INDEX(1710:1710,1,MAX(COLUMN($R:$R),COLUMN()-(($H1704-$H1705)*12))):CI1712)/(($H1704)*12)))</f>
        <v>-1165.691606626624</v>
      </c>
      <c r="CJ1710" s="80" cm="1">
        <f t="array" aca="1" ref="CJ1710" ca="1">(SUM(INDEX(1705:1705,1,MAX(COLUMN($R:$R),COLUMN()-($H1704*12-1))):CJ1707)/($H1704*12)+IF($R1712=0,0,SUM(INDEX(1710:1710,1,MAX(COLUMN($R:$R),COLUMN()-(($H1704-$H1705)*12))):CJ1712)/(($H1704)*12)))</f>
        <v>-1224.5874488761315</v>
      </c>
      <c r="CK1710" s="80" cm="1">
        <f t="array" aca="1" ref="CK1710" ca="1">(SUM(INDEX(1705:1705,1,MAX(COLUMN($R:$R),COLUMN()-($H1704*12-1))):CK1707)/($H1704*12)+IF($R1712=0,0,SUM(INDEX(1710:1710,1,MAX(COLUMN($R:$R),COLUMN()-(($H1704-$H1705)*12))):CK1712)/(($H1704)*12)))</f>
        <v>-1284.2259714277802</v>
      </c>
      <c r="CL1710" s="80" cm="1">
        <f t="array" aca="1" ref="CL1710" ca="1">(SUM(INDEX(1705:1705,1,MAX(COLUMN($R:$R),COLUMN()-($H1704*12-1))):CL1707)/($H1704*12)+IF($R1712=0,0,SUM(INDEX(1710:1710,1,MAX(COLUMN($R:$R),COLUMN()-(($H1704-$H1705)*12))):CL1712)/(($H1704)*12)))</f>
        <v>-1344.6164917122239</v>
      </c>
      <c r="CN1710" s="80">
        <f>SUMIF($5:$5,CN$2,1708:1708)</f>
        <v>0</v>
      </c>
      <c r="CO1710" s="80" t="e" cm="1">
        <f t="array" aca="1" ref="CO1710" ca="1">(SUM(INDEX(1705:1705,1,MAX(COLUMN($CN:$CN),COLUMN()-($H1704*4-1))):CO1707)/($H1704*4)-IF($CN1712=0,0,SUM(INDEX(1710:1710,1,MAX(COLUMN($CN:$CN),COLUMN()-(($H1704-$H1705)*4))):CO1712)/(($H1704)*4)))</f>
        <v>#N/A</v>
      </c>
      <c r="CP1710" s="80" t="e" cm="1">
        <f t="array" aca="1" ref="CP1710" ca="1">(SUM(INDEX(1705:1705,1,MAX(COLUMN($CN:$CN),COLUMN()-($H1704*4-1))):CP1707)/($H1704*4)-IF($CN1712=0,0,SUM(INDEX(1710:1710,1,MAX(COLUMN($CN:$CN),COLUMN()-(($H1704-$H1705)*4))):CP1712)/(($H1704)*4)))</f>
        <v>#N/A</v>
      </c>
      <c r="CQ1710" s="80" t="e" cm="1">
        <f t="array" aca="1" ref="CQ1710" ca="1">(SUM(INDEX(1705:1705,1,MAX(COLUMN($CN:$CN),COLUMN()-($H1704*4-1))):CQ1707)/($H1704*4)-IF($CN1712=0,0,SUM(INDEX(1710:1710,1,MAX(COLUMN($CN:$CN),COLUMN()-(($H1704-$H1705)*4))):CQ1712)/(($H1704)*4)))</f>
        <v>#N/A</v>
      </c>
      <c r="CR1710" s="80" t="e" cm="1">
        <f t="array" aca="1" ref="CR1710" ca="1">(SUM(INDEX(1705:1705,1,MAX(COLUMN($CN:$CN),COLUMN()-($H1704*4-1))):CR1707)/($H1704*4)-IF($CN1712=0,0,SUM(INDEX(1710:1710,1,MAX(COLUMN($CN:$CN),COLUMN()-(($H1704-$H1705)*4))):CR1712)/(($H1704)*4)))</f>
        <v>#N/A</v>
      </c>
      <c r="CS1710" s="80" t="e" cm="1">
        <f t="array" aca="1" ref="CS1710" ca="1">(SUM(INDEX(1705:1705,1,MAX(COLUMN($CN:$CN),COLUMN()-($H1704*4-1))):CS1707)/($H1704*4)-IF($CN1712=0,0,SUM(INDEX(1710:1710,1,MAX(COLUMN($CN:$CN),COLUMN()-(($H1704-$H1705)*4))):CS1712)/(($H1704)*4)))</f>
        <v>#N/A</v>
      </c>
      <c r="CT1710" s="80" t="e" cm="1">
        <f t="array" aca="1" ref="CT1710" ca="1">(SUM(INDEX(1705:1705,1,MAX(COLUMN($CN:$CN),COLUMN()-($H1704*4-1))):CT1707)/($H1704*4)-IF($CN1712=0,0,SUM(INDEX(1710:1710,1,MAX(COLUMN($CN:$CN),COLUMN()-(($H1704-$H1705)*4))):CT1712)/(($H1704)*4)))</f>
        <v>#N/A</v>
      </c>
      <c r="CU1710" s="80" t="e" cm="1">
        <f t="array" aca="1" ref="CU1710" ca="1">(SUM(INDEX(1705:1705,1,MAX(COLUMN($CN:$CN),COLUMN()-($H1704*4-1))):CU1707)/($H1704*4)-IF($CN1712=0,0,SUM(INDEX(1710:1710,1,MAX(COLUMN($CN:$CN),COLUMN()-(($H1704-$H1705)*4))):CU1712)/(($H1704)*4)))</f>
        <v>#N/A</v>
      </c>
      <c r="CV1710" s="80" t="e" cm="1">
        <f t="array" aca="1" ref="CV1710" ca="1">(SUM(INDEX(1705:1705,1,MAX(COLUMN($CN:$CN),COLUMN()-($H1704*4-1))):CV1707)/($H1704*4)-IF($CN1712=0,0,SUM(INDEX(1710:1710,1,MAX(COLUMN($CN:$CN),COLUMN()-(($H1704-$H1705)*4))):CV1712)/(($H1704)*4)))</f>
        <v>#N/A</v>
      </c>
      <c r="CW1710" s="80" t="e" cm="1">
        <f t="array" aca="1" ref="CW1710" ca="1">(SUM(INDEX(1705:1705,1,MAX(COLUMN($CN:$CN),COLUMN()-($H1704*4-1))):CW1707)/($H1704*4)-IF($CN1712=0,0,SUM(INDEX(1710:1710,1,MAX(COLUMN($CN:$CN),COLUMN()-(($H1704-$H1705)*4))):CW1712)/(($H1704)*4)))</f>
        <v>#N/A</v>
      </c>
      <c r="CX1710" s="80" t="e" cm="1">
        <f t="array" aca="1" ref="CX1710" ca="1">(SUM(INDEX(1705:1705,1,MAX(COLUMN($CN:$CN),COLUMN()-($H1704*4-1))):CX1707)/($H1704*4)-IF($CN1712=0,0,SUM(INDEX(1710:1710,1,MAX(COLUMN($CN:$CN),COLUMN()-(($H1704-$H1705)*4))):CX1712)/(($H1704)*4)))</f>
        <v>#N/A</v>
      </c>
      <c r="CY1710" s="80" t="e" cm="1">
        <f t="array" aca="1" ref="CY1710" ca="1">(SUM(INDEX(1705:1705,1,MAX(COLUMN($CN:$CN),COLUMN()-($H1704*4-1))):CY1707)/($H1704*4)-IF($CN1712=0,0,SUM(INDEX(1710:1710,1,MAX(COLUMN($CN:$CN),COLUMN()-(($H1704-$H1705)*4))):CY1712)/(($H1704)*4)))</f>
        <v>#N/A</v>
      </c>
      <c r="CZ1710" s="80" t="e" cm="1">
        <f t="array" aca="1" ref="CZ1710" ca="1">(SUM(INDEX(1705:1705,1,MAX(COLUMN($CN:$CN),COLUMN()-($H1704*4-1))):CZ1707)/($H1704*4)-IF($CN1712=0,0,SUM(INDEX(1710:1710,1,MAX(COLUMN($CN:$CN),COLUMN()-(($H1704-$H1705)*4))):CZ1712)/(($H1704)*4)))</f>
        <v>#N/A</v>
      </c>
      <c r="DA1710" s="80" t="e" cm="1">
        <f t="array" aca="1" ref="DA1710" ca="1">(SUM(INDEX(1705:1705,1,MAX(COLUMN($CN:$CN),COLUMN()-($H1704*4-1))):DA1707)/($H1704*4)-IF($CN1712=0,0,SUM(INDEX(1710:1710,1,MAX(COLUMN($CN:$CN),COLUMN()-(($H1704-$H1705)*4))):DA1712)/(($H1704)*4)))</f>
        <v>#N/A</v>
      </c>
      <c r="DB1710" s="80" t="e" cm="1">
        <f t="array" aca="1" ref="DB1710" ca="1">(SUM(INDEX(1705:1705,1,MAX(COLUMN($CN:$CN),COLUMN()-($H1704*4-1))):DB1707)/($H1704*4)-IF($CN1712=0,0,SUM(INDEX(1710:1710,1,MAX(COLUMN($CN:$CN),COLUMN()-(($H1704-$H1705)*4))):DB1712)/(($H1704)*4)))</f>
        <v>#N/A</v>
      </c>
      <c r="DC1710" s="80" t="e" cm="1">
        <f t="array" aca="1" ref="DC1710" ca="1">(SUM(INDEX(1705:1705,1,MAX(COLUMN($CN:$CN),COLUMN()-($H1704*4-1))):DC1707)/($H1704*4)-IF($CN1712=0,0,SUM(INDEX(1710:1710,1,MAX(COLUMN($CN:$CN),COLUMN()-(($H1704-$H1705)*4))):DC1712)/(($H1704)*4)))</f>
        <v>#N/A</v>
      </c>
      <c r="DD1710" s="80" t="e" cm="1">
        <f t="array" aca="1" ref="DD1710" ca="1">(SUM(INDEX(1705:1705,1,MAX(COLUMN($CN:$CN),COLUMN()-($H1704*4-1))):DD1707)/($H1704*4)-IF($CN1712=0,0,SUM(INDEX(1710:1710,1,MAX(COLUMN($CN:$CN),COLUMN()-(($H1704-$H1705)*4))):DD1712)/(($H1704)*4)))</f>
        <v>#N/A</v>
      </c>
      <c r="DE1710" s="80" t="e" cm="1">
        <f t="array" aca="1" ref="DE1710" ca="1">(SUM(INDEX(1705:1705,1,MAX(COLUMN($CN:$CN),COLUMN()-($H1704*4-1))):DE1707)/($H1704*4)-IF($CN1712=0,0,SUM(INDEX(1710:1710,1,MAX(COLUMN($CN:$CN),COLUMN()-(($H1704-$H1705)*4))):DE1712)/(($H1704)*4)))</f>
        <v>#N/A</v>
      </c>
      <c r="DF1710" s="80" t="e" cm="1">
        <f t="array" aca="1" ref="DF1710" ca="1">(SUM(INDEX(1705:1705,1,MAX(COLUMN($CN:$CN),COLUMN()-($H1704*4-1))):DF1707)/($H1704*4)-IF($CN1712=0,0,SUM(INDEX(1710:1710,1,MAX(COLUMN($CN:$CN),COLUMN()-(($H1704-$H1705)*4))):DF1712)/(($H1704)*4)))</f>
        <v>#N/A</v>
      </c>
      <c r="DG1710" s="80" t="e" cm="1">
        <f t="array" aca="1" ref="DG1710" ca="1">(SUM(INDEX(1705:1705,1,MAX(COLUMN($CN:$CN),COLUMN()-($H1704*4-1))):DG1707)/($H1704*4)-IF($CN1712=0,0,SUM(INDEX(1710:1710,1,MAX(COLUMN($CN:$CN),COLUMN()-(($H1704-$H1705)*4))):DG1712)/(($H1704)*4)))</f>
        <v>#N/A</v>
      </c>
      <c r="DH1710" s="80" t="e" cm="1">
        <f t="array" aca="1" ref="DH1710" ca="1">(SUM(INDEX(1705:1705,1,MAX(COLUMN($CN:$CN),COLUMN()-($H1704*4-1))):DH1707)/($H1704*4)-IF($CN1712=0,0,SUM(INDEX(1710:1710,1,MAX(COLUMN($CN:$CN),COLUMN()-(($H1704-$H1705)*4))):DH1712)/(($H1704)*4)))</f>
        <v>#N/A</v>
      </c>
      <c r="DI1710" s="80" t="e" cm="1">
        <f t="array" aca="1" ref="DI1710" ca="1">(SUM(INDEX(1705:1705,1,MAX(COLUMN($CN:$CN),COLUMN()-($H1704*4-1))):DI1707)/($H1704*4)-IF($CN1712=0,0,SUM(INDEX(1710:1710,1,MAX(COLUMN($CN:$CN),COLUMN()-(($H1704-$H1705)*4))):DI1712)/(($H1704)*4)))</f>
        <v>#N/A</v>
      </c>
      <c r="DJ1710" s="80" t="e" cm="1">
        <f t="array" aca="1" ref="DJ1710" ca="1">(SUM(INDEX(1705:1705,1,MAX(COLUMN($CN:$CN),COLUMN()-($H1704*4-1))):DJ1707)/($H1704*4)-IF($CN1712=0,0,SUM(INDEX(1710:1710,1,MAX(COLUMN($CN:$CN),COLUMN()-(($H1704-$H1705)*4))):DJ1712)/(($H1704)*4)))</f>
        <v>#N/A</v>
      </c>
      <c r="DK1710" s="80" t="e" cm="1">
        <f t="array" aca="1" ref="DK1710" ca="1">(SUM(INDEX(1705:1705,1,MAX(COLUMN($CN:$CN),COLUMN()-($H1704*4-1))):DK1707)/($H1704*4)-IF($CN1712=0,0,SUM(INDEX(1710:1710,1,MAX(COLUMN($CN:$CN),COLUMN()-(($H1704-$H1705)*4))):DK1712)/(($H1704)*4)))</f>
        <v>#N/A</v>
      </c>
      <c r="DL1710" s="80" t="e" cm="1">
        <f t="array" aca="1" ref="DL1710" ca="1">(SUM(INDEX(1705:1705,1,MAX(COLUMN($CN:$CN),COLUMN()-($H1704*4-1))):DL1707)/($H1704*4)-IF($CN1712=0,0,SUM(INDEX(1710:1710,1,MAX(COLUMN($CN:$CN),COLUMN()-(($H1704-$H1705)*4))):DL1712)/(($H1704)*4)))</f>
        <v>#N/A</v>
      </c>
    </row>
    <row r="1711" spans="1:116" x14ac:dyDescent="0.4">
      <c r="D1711" t="s">
        <v>425</v>
      </c>
      <c r="E1711" s="8" t="str">
        <f t="shared" si="2931"/>
        <v>1711 FAPPE-F</v>
      </c>
      <c r="G1711" s="125"/>
      <c r="J1711" s="62"/>
      <c r="K1711" s="53"/>
      <c r="L1711" s="53"/>
      <c r="M1711" s="53"/>
      <c r="N1711" s="53"/>
      <c r="O1711" s="53"/>
      <c r="P1711" s="53"/>
      <c r="R1711" s="82"/>
      <c r="S1711" s="153"/>
      <c r="T1711" s="153"/>
      <c r="U1711" s="153"/>
      <c r="V1711" s="153"/>
      <c r="W1711" s="153"/>
      <c r="X1711" s="153"/>
      <c r="Y1711" s="153"/>
      <c r="Z1711" s="153"/>
      <c r="AA1711" s="153"/>
      <c r="AB1711" s="153"/>
      <c r="AC1711" s="153"/>
      <c r="AD1711" s="153"/>
      <c r="AE1711" s="153"/>
      <c r="AF1711" s="153"/>
      <c r="AG1711" s="153"/>
      <c r="AH1711" s="153"/>
      <c r="AI1711" s="153"/>
      <c r="AJ1711" s="153"/>
      <c r="AK1711" s="153"/>
      <c r="AL1711" s="153"/>
      <c r="AM1711" s="153"/>
      <c r="AN1711" s="153"/>
      <c r="AO1711" s="153"/>
      <c r="AP1711" s="153"/>
      <c r="AQ1711" s="153"/>
      <c r="AR1711" s="153"/>
      <c r="AS1711" s="153"/>
      <c r="AT1711" s="153"/>
      <c r="AU1711" s="153"/>
      <c r="AV1711" s="153"/>
      <c r="AW1711" s="153"/>
      <c r="AX1711" s="153"/>
      <c r="AY1711" s="153"/>
      <c r="AZ1711" s="153"/>
      <c r="BA1711" s="153"/>
      <c r="BB1711" s="153"/>
      <c r="BC1711" s="153"/>
      <c r="BD1711" s="153"/>
      <c r="BE1711" s="153"/>
      <c r="BF1711" s="153"/>
      <c r="BG1711" s="153"/>
      <c r="BH1711" s="153"/>
      <c r="BI1711" s="153"/>
      <c r="BJ1711" s="153"/>
      <c r="BK1711" s="153"/>
      <c r="BL1711" s="153"/>
      <c r="BM1711" s="153"/>
      <c r="BN1711" s="153"/>
      <c r="BO1711" s="153"/>
      <c r="BP1711" s="153"/>
      <c r="BQ1711" s="153"/>
      <c r="BR1711" s="153"/>
      <c r="BS1711" s="153"/>
      <c r="BT1711" s="153"/>
      <c r="BU1711" s="153"/>
      <c r="BV1711" s="153"/>
      <c r="BW1711" s="153"/>
      <c r="BX1711" s="153"/>
      <c r="BY1711" s="153"/>
      <c r="BZ1711" s="153"/>
      <c r="CA1711" s="153"/>
      <c r="CB1711" s="153"/>
      <c r="CC1711" s="153"/>
      <c r="CD1711" s="153"/>
      <c r="CE1711" s="153"/>
      <c r="CF1711" s="153"/>
      <c r="CG1711" s="153"/>
      <c r="CH1711" s="153"/>
      <c r="CI1711" s="153"/>
      <c r="CJ1711" s="153"/>
      <c r="CK1711" s="153"/>
      <c r="CL1711" s="153"/>
      <c r="CN1711" s="62"/>
      <c r="CO1711" s="153"/>
      <c r="CP1711" s="153"/>
      <c r="CQ1711" s="153"/>
      <c r="CR1711" s="153"/>
      <c r="CS1711" s="153"/>
      <c r="CT1711" s="153"/>
      <c r="CU1711" s="153"/>
      <c r="CV1711" s="153"/>
      <c r="CW1711" s="153"/>
      <c r="CX1711" s="153"/>
      <c r="CY1711" s="153"/>
      <c r="CZ1711" s="153"/>
      <c r="DA1711" s="153"/>
      <c r="DB1711" s="153"/>
      <c r="DC1711" s="153"/>
      <c r="DD1711" s="153"/>
      <c r="DE1711" s="153"/>
      <c r="DF1711" s="153"/>
      <c r="DG1711" s="153"/>
      <c r="DH1711" s="153"/>
      <c r="DI1711" s="153"/>
      <c r="DJ1711" s="153"/>
      <c r="DK1711" s="153"/>
      <c r="DL1711" s="153"/>
    </row>
    <row r="1712" spans="1:116" x14ac:dyDescent="0.4">
      <c r="B1712" t="str">
        <f>E1712</f>
        <v>1712 FAPPE-F</v>
      </c>
      <c r="D1712" t="s">
        <v>425</v>
      </c>
      <c r="E1712" s="8" t="str">
        <f t="shared" si="2931"/>
        <v>1712 FAPPE-F</v>
      </c>
      <c r="G1712" s="125" t="s">
        <v>219</v>
      </c>
      <c r="J1712" s="74">
        <v>100</v>
      </c>
      <c r="K1712" s="53"/>
      <c r="L1712" s="53"/>
      <c r="M1712" s="53"/>
      <c r="N1712" s="53"/>
      <c r="O1712" s="53"/>
      <c r="P1712" s="53"/>
      <c r="R1712" s="82">
        <f>-$J1712</f>
        <v>-100</v>
      </c>
      <c r="S1712" s="153"/>
      <c r="T1712" s="153"/>
      <c r="U1712" s="153"/>
      <c r="V1712" s="153"/>
      <c r="W1712" s="153"/>
      <c r="X1712" s="153"/>
      <c r="Y1712" s="153"/>
      <c r="Z1712" s="153"/>
      <c r="AA1712" s="153"/>
      <c r="AB1712" s="153"/>
      <c r="AC1712" s="153"/>
      <c r="AD1712" s="153"/>
      <c r="AE1712" s="153"/>
      <c r="AF1712" s="153"/>
      <c r="AG1712" s="153"/>
      <c r="AH1712" s="153"/>
      <c r="AI1712" s="153"/>
      <c r="AJ1712" s="153"/>
      <c r="AK1712" s="153"/>
      <c r="AL1712" s="153"/>
      <c r="AM1712" s="153"/>
      <c r="AN1712" s="153"/>
      <c r="AO1712" s="153"/>
      <c r="AP1712" s="153"/>
      <c r="AQ1712" s="153"/>
      <c r="AR1712" s="153"/>
      <c r="AS1712" s="153"/>
      <c r="AT1712" s="153"/>
      <c r="AU1712" s="153"/>
      <c r="AV1712" s="153"/>
      <c r="AW1712" s="153"/>
      <c r="AX1712" s="153"/>
      <c r="AY1712" s="153"/>
      <c r="AZ1712" s="153"/>
      <c r="BA1712" s="153"/>
      <c r="BB1712" s="153"/>
      <c r="BC1712" s="153"/>
      <c r="BD1712" s="153"/>
      <c r="BE1712" s="153"/>
      <c r="BF1712" s="153"/>
      <c r="BG1712" s="153"/>
      <c r="BH1712" s="153"/>
      <c r="BI1712" s="153"/>
      <c r="BJ1712" s="153"/>
      <c r="BK1712" s="153"/>
      <c r="BL1712" s="153"/>
      <c r="BM1712" s="153"/>
      <c r="BN1712" s="153"/>
      <c r="BO1712" s="153"/>
      <c r="BP1712" s="153"/>
      <c r="BQ1712" s="153"/>
      <c r="BR1712" s="153"/>
      <c r="BS1712" s="153"/>
      <c r="BT1712" s="153"/>
      <c r="BU1712" s="153"/>
      <c r="BV1712" s="153"/>
      <c r="BW1712" s="153"/>
      <c r="BX1712" s="153"/>
      <c r="BY1712" s="153"/>
      <c r="BZ1712" s="153"/>
      <c r="CA1712" s="153"/>
      <c r="CB1712" s="153"/>
      <c r="CC1712" s="153"/>
      <c r="CD1712" s="153"/>
      <c r="CE1712" s="153"/>
      <c r="CF1712" s="153"/>
      <c r="CG1712" s="153"/>
      <c r="CH1712" s="153"/>
      <c r="CI1712" s="153"/>
      <c r="CJ1712" s="153"/>
      <c r="CK1712" s="153"/>
      <c r="CL1712" s="153"/>
      <c r="CN1712" s="74">
        <f>J1712</f>
        <v>100</v>
      </c>
      <c r="CO1712" s="153"/>
      <c r="CP1712" s="153"/>
      <c r="CQ1712" s="153"/>
      <c r="CR1712" s="153"/>
      <c r="CS1712" s="153"/>
      <c r="CT1712" s="153"/>
      <c r="CU1712" s="153"/>
      <c r="CV1712" s="153"/>
      <c r="CW1712" s="153"/>
      <c r="CX1712" s="153"/>
      <c r="CY1712" s="153"/>
      <c r="CZ1712" s="153"/>
      <c r="DA1712" s="153"/>
      <c r="DB1712" s="153"/>
      <c r="DC1712" s="153"/>
      <c r="DD1712" s="153"/>
      <c r="DE1712" s="153"/>
      <c r="DF1712" s="153"/>
      <c r="DG1712" s="153"/>
      <c r="DH1712" s="153"/>
      <c r="DI1712" s="153"/>
      <c r="DJ1712" s="153"/>
      <c r="DK1712" s="153"/>
      <c r="DL1712" s="153"/>
    </row>
    <row r="1713" spans="1:116" x14ac:dyDescent="0.4">
      <c r="D1713" t="s">
        <v>425</v>
      </c>
      <c r="E1713" s="8" t="str">
        <f t="shared" si="2931"/>
        <v>1713 FAPPE-F</v>
      </c>
      <c r="G1713" s="125"/>
      <c r="S1713" s="72"/>
      <c r="T1713" s="72"/>
      <c r="U1713" s="72"/>
      <c r="V1713" s="72"/>
      <c r="W1713" s="72"/>
      <c r="X1713" s="72"/>
      <c r="Y1713" s="72"/>
      <c r="Z1713" s="72"/>
      <c r="AA1713" s="72"/>
      <c r="AB1713" s="72"/>
      <c r="AC1713" s="72"/>
      <c r="AD1713" s="72"/>
      <c r="AE1713" s="72"/>
      <c r="AF1713" s="72"/>
      <c r="AG1713" s="72"/>
      <c r="AH1713" s="72"/>
      <c r="AI1713" s="72"/>
      <c r="AJ1713" s="72"/>
      <c r="AK1713" s="72"/>
      <c r="AL1713" s="72"/>
      <c r="AM1713" s="72"/>
      <c r="AN1713" s="72"/>
      <c r="AO1713" s="72"/>
      <c r="AP1713" s="72"/>
      <c r="AQ1713" s="72"/>
      <c r="AR1713" s="72"/>
      <c r="AS1713" s="72"/>
      <c r="AT1713" s="72"/>
      <c r="AU1713" s="72"/>
      <c r="AV1713" s="72"/>
      <c r="AW1713" s="72"/>
      <c r="AX1713" s="72"/>
      <c r="AY1713" s="72"/>
      <c r="AZ1713" s="72"/>
      <c r="BA1713" s="72"/>
      <c r="BB1713" s="72"/>
      <c r="BC1713" s="72"/>
      <c r="BD1713" s="72"/>
      <c r="BE1713" s="72"/>
      <c r="BF1713" s="72"/>
      <c r="BG1713" s="72"/>
      <c r="BH1713" s="72"/>
      <c r="BI1713" s="72"/>
      <c r="BJ1713" s="72"/>
      <c r="BK1713" s="72"/>
      <c r="BL1713" s="72"/>
      <c r="BM1713" s="72"/>
      <c r="BN1713" s="72"/>
      <c r="BO1713" s="72"/>
      <c r="BP1713" s="72"/>
      <c r="BQ1713" s="72"/>
      <c r="BR1713" s="72"/>
      <c r="BS1713" s="72"/>
      <c r="BT1713" s="72"/>
      <c r="BU1713" s="72"/>
      <c r="BV1713" s="72"/>
      <c r="BW1713" s="72"/>
      <c r="BX1713" s="72"/>
      <c r="BY1713" s="72"/>
      <c r="BZ1713" s="72"/>
      <c r="CA1713" s="72"/>
      <c r="CB1713" s="72"/>
      <c r="CC1713" s="72"/>
      <c r="CD1713" s="72"/>
      <c r="CE1713" s="72"/>
      <c r="CF1713" s="72"/>
      <c r="CG1713" s="72"/>
      <c r="CH1713" s="72"/>
      <c r="CI1713" s="72"/>
      <c r="CJ1713" s="72"/>
      <c r="CK1713" s="72"/>
      <c r="CL1713" s="72"/>
      <c r="CO1713" s="72"/>
      <c r="CP1713" s="72"/>
      <c r="CQ1713" s="72"/>
      <c r="CR1713" s="72"/>
      <c r="CS1713" s="72"/>
      <c r="CT1713" s="72"/>
      <c r="CU1713" s="72"/>
      <c r="CV1713" s="72"/>
      <c r="CW1713" s="72"/>
      <c r="CX1713" s="72"/>
      <c r="CY1713" s="72"/>
      <c r="CZ1713" s="72"/>
      <c r="DA1713" s="72"/>
      <c r="DB1713" s="72"/>
      <c r="DC1713" s="72"/>
      <c r="DD1713" s="72"/>
      <c r="DE1713" s="72"/>
      <c r="DF1713" s="72"/>
      <c r="DG1713" s="72"/>
      <c r="DH1713" s="72"/>
      <c r="DI1713" s="72"/>
      <c r="DJ1713" s="72"/>
      <c r="DK1713" s="72"/>
      <c r="DL1713" s="72"/>
    </row>
    <row r="1714" spans="1:116" x14ac:dyDescent="0.4">
      <c r="D1714" t="s">
        <v>425</v>
      </c>
      <c r="E1714" s="8" t="str">
        <f t="shared" si="2931"/>
        <v>1714 FAPPE-F</v>
      </c>
      <c r="G1714" s="95" t="s">
        <v>205</v>
      </c>
      <c r="H1714" s="12"/>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c r="DK1714" s="72"/>
      <c r="DL1714" s="72"/>
    </row>
    <row r="1715" spans="1:116" x14ac:dyDescent="0.4">
      <c r="D1715" t="s">
        <v>425</v>
      </c>
      <c r="E1715" s="8" t="str">
        <f t="shared" si="2931"/>
        <v>1715 FAPPE-F</v>
      </c>
      <c r="G1715" s="158" t="str">
        <f>"Gross PP&amp;E - "&amp;SUBSTITUTE(G1702,":","")</f>
        <v>Gross PP&amp;E - Fixed secondary PPE</v>
      </c>
      <c r="J1715" s="80">
        <f>J1712</f>
        <v>100</v>
      </c>
      <c r="K1715" s="53">
        <f t="shared" ref="K1715:L1716" si="2934">SUMIF($4:$4,K$2,1715:1715)</f>
        <v>1100.0000000000002</v>
      </c>
      <c r="L1715" s="53">
        <f t="shared" si="2934"/>
        <v>3099.9999999999995</v>
      </c>
      <c r="M1715" s="53">
        <f t="shared" ref="M1715:Q1717" si="2935">SUMIF($4:$4,M$2,1715:1715)</f>
        <v>7099.9999999999973</v>
      </c>
      <c r="N1715" s="53">
        <f t="shared" si="2935"/>
        <v>15099.999999999991</v>
      </c>
      <c r="O1715" s="53">
        <f t="shared" si="2935"/>
        <v>31099.999999999978</v>
      </c>
      <c r="P1715" s="53">
        <f t="shared" si="2935"/>
        <v>63099.999999999949</v>
      </c>
      <c r="R1715" s="24">
        <f>$J1715</f>
        <v>100</v>
      </c>
      <c r="S1715" s="80">
        <f t="shared" ref="S1715:AX1715" si="2936">-S1707+R1715</f>
        <v>183.33333333333331</v>
      </c>
      <c r="T1715" s="80">
        <f t="shared" si="2936"/>
        <v>266.66666666666663</v>
      </c>
      <c r="U1715" s="80">
        <f t="shared" si="2936"/>
        <v>349.99999999999994</v>
      </c>
      <c r="V1715" s="80">
        <f t="shared" si="2936"/>
        <v>433.33333333333326</v>
      </c>
      <c r="W1715" s="80">
        <f t="shared" si="2936"/>
        <v>516.66666666666663</v>
      </c>
      <c r="X1715" s="80">
        <f t="shared" si="2936"/>
        <v>600</v>
      </c>
      <c r="Y1715" s="80">
        <f t="shared" si="2936"/>
        <v>683.33333333333337</v>
      </c>
      <c r="Z1715" s="80">
        <f t="shared" si="2936"/>
        <v>766.66666666666674</v>
      </c>
      <c r="AA1715" s="80">
        <f t="shared" si="2936"/>
        <v>850.00000000000011</v>
      </c>
      <c r="AB1715" s="80">
        <f t="shared" si="2936"/>
        <v>933.33333333333348</v>
      </c>
      <c r="AC1715" s="80">
        <f t="shared" si="2936"/>
        <v>1016.6666666666669</v>
      </c>
      <c r="AD1715" s="80">
        <f t="shared" si="2936"/>
        <v>1100.0000000000002</v>
      </c>
      <c r="AE1715" s="80">
        <f t="shared" si="2936"/>
        <v>1266.666666666667</v>
      </c>
      <c r="AF1715" s="80">
        <f t="shared" si="2936"/>
        <v>1433.3333333333337</v>
      </c>
      <c r="AG1715" s="80">
        <f t="shared" si="2936"/>
        <v>1600.0000000000005</v>
      </c>
      <c r="AH1715" s="80">
        <f t="shared" si="2936"/>
        <v>1766.6666666666672</v>
      </c>
      <c r="AI1715" s="80">
        <f t="shared" si="2936"/>
        <v>1933.3333333333339</v>
      </c>
      <c r="AJ1715" s="80">
        <f t="shared" si="2936"/>
        <v>2100.0000000000005</v>
      </c>
      <c r="AK1715" s="80">
        <f t="shared" si="2936"/>
        <v>2266.666666666667</v>
      </c>
      <c r="AL1715" s="80">
        <f t="shared" si="2936"/>
        <v>2433.3333333333335</v>
      </c>
      <c r="AM1715" s="80">
        <f t="shared" si="2936"/>
        <v>2600</v>
      </c>
      <c r="AN1715" s="80">
        <f t="shared" si="2936"/>
        <v>2766.6666666666665</v>
      </c>
      <c r="AO1715" s="80">
        <f t="shared" si="2936"/>
        <v>2933.333333333333</v>
      </c>
      <c r="AP1715" s="80">
        <f t="shared" si="2936"/>
        <v>3099.9999999999995</v>
      </c>
      <c r="AQ1715" s="80">
        <f t="shared" si="2936"/>
        <v>3433.333333333333</v>
      </c>
      <c r="AR1715" s="80">
        <f t="shared" si="2936"/>
        <v>3766.6666666666665</v>
      </c>
      <c r="AS1715" s="80">
        <f t="shared" si="2936"/>
        <v>4100</v>
      </c>
      <c r="AT1715" s="80">
        <f t="shared" si="2936"/>
        <v>4433.333333333333</v>
      </c>
      <c r="AU1715" s="80">
        <f t="shared" si="2936"/>
        <v>4766.6666666666661</v>
      </c>
      <c r="AV1715" s="80">
        <f t="shared" si="2936"/>
        <v>5099.9999999999991</v>
      </c>
      <c r="AW1715" s="80">
        <f t="shared" si="2936"/>
        <v>5433.3333333333321</v>
      </c>
      <c r="AX1715" s="80">
        <f t="shared" si="2936"/>
        <v>5766.6666666666652</v>
      </c>
      <c r="AY1715" s="80">
        <f t="shared" ref="AY1715:CD1715" si="2937">-AY1707+AX1715</f>
        <v>6099.9999999999982</v>
      </c>
      <c r="AZ1715" s="80">
        <f t="shared" si="2937"/>
        <v>6433.3333333333312</v>
      </c>
      <c r="BA1715" s="80">
        <f t="shared" si="2937"/>
        <v>6766.6666666666642</v>
      </c>
      <c r="BB1715" s="80">
        <f t="shared" si="2937"/>
        <v>7099.9999999999973</v>
      </c>
      <c r="BC1715" s="80">
        <f t="shared" si="2937"/>
        <v>7766.6666666666642</v>
      </c>
      <c r="BD1715" s="80">
        <f t="shared" si="2937"/>
        <v>8433.3333333333303</v>
      </c>
      <c r="BE1715" s="80">
        <f t="shared" si="2937"/>
        <v>9099.9999999999964</v>
      </c>
      <c r="BF1715" s="80">
        <f t="shared" si="2937"/>
        <v>9766.6666666666624</v>
      </c>
      <c r="BG1715" s="80">
        <f t="shared" si="2937"/>
        <v>10433.333333333328</v>
      </c>
      <c r="BH1715" s="80">
        <f t="shared" si="2937"/>
        <v>11099.999999999995</v>
      </c>
      <c r="BI1715" s="80">
        <f t="shared" si="2937"/>
        <v>11766.666666666661</v>
      </c>
      <c r="BJ1715" s="80">
        <f t="shared" si="2937"/>
        <v>12433.333333333327</v>
      </c>
      <c r="BK1715" s="80">
        <f t="shared" si="2937"/>
        <v>13099.999999999993</v>
      </c>
      <c r="BL1715" s="80">
        <f t="shared" si="2937"/>
        <v>13766.666666666659</v>
      </c>
      <c r="BM1715" s="80">
        <f t="shared" si="2937"/>
        <v>14433.333333333325</v>
      </c>
      <c r="BN1715" s="80">
        <f t="shared" si="2937"/>
        <v>15099.999999999991</v>
      </c>
      <c r="BO1715" s="80">
        <f t="shared" si="2937"/>
        <v>16433.333333333325</v>
      </c>
      <c r="BP1715" s="80">
        <f t="shared" si="2937"/>
        <v>17766.666666666657</v>
      </c>
      <c r="BQ1715" s="80">
        <f t="shared" si="2937"/>
        <v>19099.999999999989</v>
      </c>
      <c r="BR1715" s="80">
        <f t="shared" si="2937"/>
        <v>20433.333333333321</v>
      </c>
      <c r="BS1715" s="80">
        <f t="shared" si="2937"/>
        <v>21766.666666666653</v>
      </c>
      <c r="BT1715" s="80">
        <f t="shared" si="2937"/>
        <v>23099.999999999985</v>
      </c>
      <c r="BU1715" s="80">
        <f t="shared" si="2937"/>
        <v>24433.333333333318</v>
      </c>
      <c r="BV1715" s="80">
        <f t="shared" si="2937"/>
        <v>25766.66666666665</v>
      </c>
      <c r="BW1715" s="80">
        <f t="shared" si="2937"/>
        <v>27099.999999999982</v>
      </c>
      <c r="BX1715" s="80">
        <f t="shared" si="2937"/>
        <v>28433.333333333314</v>
      </c>
      <c r="BY1715" s="80">
        <f t="shared" si="2937"/>
        <v>29766.666666666646</v>
      </c>
      <c r="BZ1715" s="80">
        <f t="shared" si="2937"/>
        <v>31099.999999999978</v>
      </c>
      <c r="CA1715" s="80">
        <f t="shared" si="2937"/>
        <v>33766.666666666642</v>
      </c>
      <c r="CB1715" s="80">
        <f t="shared" si="2937"/>
        <v>36433.333333333307</v>
      </c>
      <c r="CC1715" s="80">
        <f t="shared" si="2937"/>
        <v>39099.999999999971</v>
      </c>
      <c r="CD1715" s="80">
        <f t="shared" si="2937"/>
        <v>41766.666666666635</v>
      </c>
      <c r="CE1715" s="80">
        <f t="shared" ref="CE1715:CL1715" si="2938">-CE1707+CD1715</f>
        <v>44433.333333333299</v>
      </c>
      <c r="CF1715" s="80">
        <f t="shared" si="2938"/>
        <v>47099.999999999964</v>
      </c>
      <c r="CG1715" s="80">
        <f t="shared" si="2938"/>
        <v>49766.666666666628</v>
      </c>
      <c r="CH1715" s="80">
        <f t="shared" si="2938"/>
        <v>52433.333333333292</v>
      </c>
      <c r="CI1715" s="80">
        <f t="shared" si="2938"/>
        <v>55099.999999999956</v>
      </c>
      <c r="CJ1715" s="80">
        <f t="shared" si="2938"/>
        <v>57766.666666666621</v>
      </c>
      <c r="CK1715" s="80">
        <f t="shared" si="2938"/>
        <v>60433.333333333285</v>
      </c>
      <c r="CL1715" s="80">
        <f t="shared" si="2938"/>
        <v>63099.999999999949</v>
      </c>
      <c r="CN1715" s="80">
        <f>CN1712</f>
        <v>100</v>
      </c>
      <c r="CO1715" s="80" t="e">
        <f t="shared" ref="CO1715" si="2939">-CO1707+CN1715</f>
        <v>#N/A</v>
      </c>
      <c r="CP1715" s="80" t="e">
        <f t="shared" ref="CP1715" si="2940">-CP1707+CO1715</f>
        <v>#N/A</v>
      </c>
      <c r="CQ1715" s="80" t="e">
        <f t="shared" ref="CQ1715" si="2941">-CQ1707+CP1715</f>
        <v>#N/A</v>
      </c>
      <c r="CR1715" s="80" t="e">
        <f t="shared" ref="CR1715" si="2942">-CR1707+CQ1715</f>
        <v>#N/A</v>
      </c>
      <c r="CS1715" s="80" t="e">
        <f t="shared" ref="CS1715" si="2943">-CS1707+CR1715</f>
        <v>#N/A</v>
      </c>
      <c r="CT1715" s="80" t="e">
        <f t="shared" ref="CT1715" si="2944">-CT1707+CS1715</f>
        <v>#N/A</v>
      </c>
      <c r="CU1715" s="80" t="e">
        <f t="shared" ref="CU1715" si="2945">-CU1707+CT1715</f>
        <v>#N/A</v>
      </c>
      <c r="CV1715" s="80" t="e">
        <f t="shared" ref="CV1715" si="2946">-CV1707+CU1715</f>
        <v>#N/A</v>
      </c>
      <c r="CW1715" s="80" t="e">
        <f t="shared" ref="CW1715" si="2947">-CW1707+CV1715</f>
        <v>#N/A</v>
      </c>
      <c r="CX1715" s="80" t="e">
        <f t="shared" ref="CX1715" si="2948">-CX1707+CW1715</f>
        <v>#N/A</v>
      </c>
      <c r="CY1715" s="80" t="e">
        <f t="shared" ref="CY1715" si="2949">-CY1707+CX1715</f>
        <v>#N/A</v>
      </c>
      <c r="CZ1715" s="80" t="e">
        <f t="shared" ref="CZ1715" si="2950">-CZ1707+CY1715</f>
        <v>#N/A</v>
      </c>
      <c r="DA1715" s="80" t="e">
        <f t="shared" ref="DA1715" si="2951">-DA1707+CZ1715</f>
        <v>#N/A</v>
      </c>
      <c r="DB1715" s="80" t="e">
        <f t="shared" ref="DB1715" si="2952">-DB1707+DA1715</f>
        <v>#N/A</v>
      </c>
      <c r="DC1715" s="80" t="e">
        <f t="shared" ref="DC1715" si="2953">-DC1707+DB1715</f>
        <v>#N/A</v>
      </c>
      <c r="DD1715" s="80" t="e">
        <f t="shared" ref="DD1715" si="2954">-DD1707+DC1715</f>
        <v>#N/A</v>
      </c>
      <c r="DE1715" s="80" t="e">
        <f t="shared" ref="DE1715" si="2955">-DE1707+DD1715</f>
        <v>#N/A</v>
      </c>
      <c r="DF1715" s="80" t="e">
        <f t="shared" ref="DF1715" si="2956">-DF1707+DE1715</f>
        <v>#N/A</v>
      </c>
      <c r="DG1715" s="80" t="e">
        <f t="shared" ref="DG1715" si="2957">-DG1707+DF1715</f>
        <v>#N/A</v>
      </c>
      <c r="DH1715" s="80" t="e">
        <f t="shared" ref="DH1715" si="2958">-DH1707+DG1715</f>
        <v>#N/A</v>
      </c>
      <c r="DI1715" s="80" t="e">
        <f t="shared" ref="DI1715" si="2959">-DI1707+DH1715</f>
        <v>#N/A</v>
      </c>
      <c r="DJ1715" s="80" t="e">
        <f t="shared" ref="DJ1715" si="2960">-DJ1707+DI1715</f>
        <v>#N/A</v>
      </c>
      <c r="DK1715" s="80" t="e">
        <f t="shared" ref="DK1715:DL1715" si="2961">-DK1707+DJ1715</f>
        <v>#N/A</v>
      </c>
      <c r="DL1715" s="80" t="e">
        <f t="shared" si="2961"/>
        <v>#N/A</v>
      </c>
    </row>
    <row r="1716" spans="1:116" x14ac:dyDescent="0.4">
      <c r="D1716" t="s">
        <v>425</v>
      </c>
      <c r="E1716" s="8" t="str">
        <f t="shared" si="2931"/>
        <v>1716 FAPPE-F</v>
      </c>
      <c r="G1716" s="158" t="str">
        <f>"Accumulated depreciation - "&amp;SUBSTITUTE(G1702,":","")</f>
        <v>Accumulated depreciation - Fixed secondary PPE</v>
      </c>
      <c r="J1716" s="81">
        <f>-H1705/H1704*J1715</f>
        <v>-60</v>
      </c>
      <c r="K1716" s="43">
        <f t="shared" ca="1" si="2934"/>
        <v>-199.66165856103828</v>
      </c>
      <c r="L1716" s="43">
        <f t="shared" ca="1" si="2934"/>
        <v>-711.31096198468208</v>
      </c>
      <c r="M1716" s="43">
        <f t="shared" ca="1" si="2935"/>
        <v>-1986.9282821675192</v>
      </c>
      <c r="N1716" s="43">
        <f t="shared" ca="1" si="2935"/>
        <v>-4847.8546427568062</v>
      </c>
      <c r="O1716" s="43">
        <f t="shared" ca="1" si="2935"/>
        <v>-10894.316211079542</v>
      </c>
      <c r="P1716" s="43">
        <f t="shared" ca="1" si="2935"/>
        <v>-23204.859719987988</v>
      </c>
      <c r="R1716" s="37">
        <f>$J1716</f>
        <v>-60</v>
      </c>
      <c r="S1716" s="81">
        <f ca="1">R1716+S1710</f>
        <v>-63.10734463276836</v>
      </c>
      <c r="T1716" s="81">
        <f t="shared" ref="T1716:CE1716" ca="1" si="2962">S1716+T1710</f>
        <v>-67.679785502250311</v>
      </c>
      <c r="U1716" s="81">
        <f t="shared" ca="1" si="2962"/>
        <v>-73.742154748051163</v>
      </c>
      <c r="V1716" s="81">
        <f t="shared" ca="1" si="2962"/>
        <v>-81.319705393498353</v>
      </c>
      <c r="W1716" s="81">
        <f t="shared" ca="1" si="2962"/>
        <v>-90.438118479263863</v>
      </c>
      <c r="X1716" s="81">
        <f t="shared" ca="1" si="2962"/>
        <v>-101.12351031789545</v>
      </c>
      <c r="Y1716" s="81">
        <f t="shared" ca="1" si="2962"/>
        <v>-113.40243987130611</v>
      </c>
      <c r="Z1716" s="81">
        <f t="shared" ca="1" si="2962"/>
        <v>-127.30191625330565</v>
      </c>
      <c r="AA1716" s="81">
        <f t="shared" ca="1" si="2962"/>
        <v>-142.84940635929388</v>
      </c>
      <c r="AB1716" s="81">
        <f t="shared" ca="1" si="2962"/>
        <v>-160.07284262527062</v>
      </c>
      <c r="AC1716" s="81">
        <f t="shared" ca="1" si="2962"/>
        <v>-179.00063091835432</v>
      </c>
      <c r="AD1716" s="81">
        <f t="shared" ca="1" si="2962"/>
        <v>-199.66165856103828</v>
      </c>
      <c r="AE1716" s="81">
        <f t="shared" ca="1" si="2962"/>
        <v>-223.49773186998243</v>
      </c>
      <c r="AF1716" s="81">
        <f t="shared" ca="1" si="2962"/>
        <v>-250.56266517851321</v>
      </c>
      <c r="AG1716" s="81">
        <f t="shared" ca="1" si="2962"/>
        <v>-280.91118492730158</v>
      </c>
      <c r="AH1716" s="81">
        <f t="shared" ca="1" si="2962"/>
        <v>-314.59894512380953</v>
      </c>
      <c r="AI1716" s="81">
        <f t="shared" ca="1" si="2962"/>
        <v>-351.6825430637611</v>
      </c>
      <c r="AJ1716" s="81">
        <f t="shared" ca="1" si="2962"/>
        <v>-392.21953531907911</v>
      </c>
      <c r="AK1716" s="81">
        <f t="shared" ca="1" si="2962"/>
        <v>-436.2684539968036</v>
      </c>
      <c r="AL1716" s="81">
        <f t="shared" ca="1" si="2962"/>
        <v>-483.88882327358556</v>
      </c>
      <c r="AM1716" s="81">
        <f t="shared" ca="1" si="2962"/>
        <v>-535.14117621042601</v>
      </c>
      <c r="AN1716" s="81">
        <f t="shared" ca="1" si="2962"/>
        <v>-590.08707185241065</v>
      </c>
      <c r="AO1716" s="81">
        <f t="shared" ca="1" si="2962"/>
        <v>-648.78911261827068</v>
      </c>
      <c r="AP1716" s="81">
        <f t="shared" ca="1" si="2962"/>
        <v>-711.31096198468208</v>
      </c>
      <c r="AQ1716" s="81">
        <f t="shared" ca="1" si="2962"/>
        <v>-778.84730597312296</v>
      </c>
      <c r="AR1716" s="81">
        <f t="shared" ca="1" si="2962"/>
        <v>-853.12538441391996</v>
      </c>
      <c r="AS1716" s="81">
        <f t="shared" ca="1" si="2962"/>
        <v>-934.23463185310084</v>
      </c>
      <c r="AT1716" s="81">
        <f t="shared" ca="1" si="2962"/>
        <v>-1022.2655777927345</v>
      </c>
      <c r="AU1716" s="81">
        <f t="shared" ca="1" si="2962"/>
        <v>-1117.3098581158854</v>
      </c>
      <c r="AV1716" s="81">
        <f t="shared" ca="1" si="2962"/>
        <v>-1219.4602265843027</v>
      </c>
      <c r="AW1716" s="81">
        <f t="shared" ca="1" si="2962"/>
        <v>-1328.8105664080272</v>
      </c>
      <c r="AX1716" s="81">
        <f t="shared" ca="1" si="2962"/>
        <v>-1445.4559018860507</v>
      </c>
      <c r="AY1716" s="81">
        <f t="shared" ca="1" si="2962"/>
        <v>-1569.4924101171141</v>
      </c>
      <c r="AZ1716" s="81">
        <f t="shared" ca="1" si="2962"/>
        <v>-1701.017432779676</v>
      </c>
      <c r="BA1716" s="81">
        <f t="shared" ca="1" si="2962"/>
        <v>-1840.1294879800332</v>
      </c>
      <c r="BB1716" s="81">
        <f t="shared" ca="1" si="2962"/>
        <v>-1986.9282821675192</v>
      </c>
      <c r="BC1716" s="81">
        <f t="shared" ca="1" si="2962"/>
        <v>-2147.1644396297761</v>
      </c>
      <c r="BD1716" s="81">
        <f t="shared" ca="1" si="2962"/>
        <v>-2321.0118979533881</v>
      </c>
      <c r="BE1716" s="81">
        <f t="shared" ca="1" si="2962"/>
        <v>-2508.6466307122841</v>
      </c>
      <c r="BF1716" s="81">
        <f t="shared" ca="1" si="2962"/>
        <v>-2710.2466665165493</v>
      </c>
      <c r="BG1716" s="81">
        <f t="shared" ca="1" si="2962"/>
        <v>-2925.9921081220759</v>
      </c>
      <c r="BH1716" s="81">
        <f t="shared" ca="1" si="2962"/>
        <v>-3156.0651515976406</v>
      </c>
      <c r="BI1716" s="81">
        <f t="shared" ca="1" si="2962"/>
        <v>-3400.6501055458648</v>
      </c>
      <c r="BJ1716" s="81">
        <f t="shared" ca="1" si="2962"/>
        <v>-3659.9334103743799</v>
      </c>
      <c r="BK1716" s="81">
        <f t="shared" ca="1" si="2962"/>
        <v>-3934.1036576133765</v>
      </c>
      <c r="BL1716" s="81">
        <f t="shared" ca="1" si="2962"/>
        <v>-4223.3516092755735</v>
      </c>
      <c r="BM1716" s="81">
        <f t="shared" ca="1" si="2962"/>
        <v>-4527.8702172544972</v>
      </c>
      <c r="BN1716" s="81">
        <f t="shared" ca="1" si="2962"/>
        <v>-4847.8546427568062</v>
      </c>
      <c r="BO1716" s="81">
        <f t="shared" ca="1" si="2962"/>
        <v>-5194.8017107924916</v>
      </c>
      <c r="BP1716" s="81">
        <f t="shared" ca="1" si="2962"/>
        <v>-5569.0834238685256</v>
      </c>
      <c r="BQ1716" s="81">
        <f t="shared" ca="1" si="2962"/>
        <v>-5971.0488143677558</v>
      </c>
      <c r="BR1716" s="81">
        <f t="shared" ca="1" si="2962"/>
        <v>-6401.0513146363655</v>
      </c>
      <c r="BS1716" s="81">
        <f t="shared" ca="1" si="2962"/>
        <v>-6859.4488130009468</v>
      </c>
      <c r="BT1716" s="81">
        <f t="shared" ca="1" si="2962"/>
        <v>-7346.6037105413716</v>
      </c>
      <c r="BU1716" s="81">
        <f t="shared" ca="1" si="2962"/>
        <v>-7862.8829786310389</v>
      </c>
      <c r="BV1716" s="81">
        <f t="shared" ca="1" si="2962"/>
        <v>-8408.6582172562867</v>
      </c>
      <c r="BW1716" s="81">
        <f t="shared" ca="1" si="2962"/>
        <v>-8984.3057141269692</v>
      </c>
      <c r="BX1716" s="81">
        <f t="shared" ca="1" si="2962"/>
        <v>-9590.2065045904128</v>
      </c>
      <c r="BY1716" s="81">
        <f t="shared" ca="1" si="2962"/>
        <v>-10226.746432361217</v>
      </c>
      <c r="BZ1716" s="81">
        <f t="shared" ca="1" si="2962"/>
        <v>-10894.316211079542</v>
      </c>
      <c r="CA1716" s="81">
        <f t="shared" ca="1" si="2962"/>
        <v>-11614.497927388786</v>
      </c>
      <c r="CB1716" s="81">
        <f t="shared" ca="1" si="2962"/>
        <v>-12387.955557124813</v>
      </c>
      <c r="CC1716" s="81">
        <f t="shared" ca="1" si="2962"/>
        <v>-13215.361381856532</v>
      </c>
      <c r="CD1716" s="81">
        <f t="shared" ca="1" si="2962"/>
        <v>-14097.396095152762</v>
      </c>
      <c r="CE1716" s="81">
        <f t="shared" ca="1" si="2962"/>
        <v>-15034.748910327387</v>
      </c>
      <c r="CF1716" s="81">
        <f t="shared" ref="CF1716:CL1716" ca="1" si="2963">CE1716+CF1710</f>
        <v>-16028.117669686799</v>
      </c>
      <c r="CG1716" s="81">
        <f t="shared" ca="1" si="2963"/>
        <v>-17078.20895530413</v>
      </c>
      <c r="CH1716" s="81">
        <f t="shared" ca="1" si="2963"/>
        <v>-18185.73820134523</v>
      </c>
      <c r="CI1716" s="81">
        <f t="shared" ca="1" si="2963"/>
        <v>-19351.429807971854</v>
      </c>
      <c r="CJ1716" s="81">
        <f t="shared" ca="1" si="2963"/>
        <v>-20576.017256847987</v>
      </c>
      <c r="CK1716" s="81">
        <f t="shared" ca="1" si="2963"/>
        <v>-21860.243228275765</v>
      </c>
      <c r="CL1716" s="81">
        <f t="shared" ca="1" si="2963"/>
        <v>-23204.859719987988</v>
      </c>
      <c r="CN1716" s="245">
        <f>-H1705/H1704*CN1715</f>
        <v>-60</v>
      </c>
      <c r="CO1716" s="81" t="e">
        <f t="shared" ref="CO1716" ca="1" si="2964">CN1716+CO1710</f>
        <v>#N/A</v>
      </c>
      <c r="CP1716" s="81" t="e">
        <f t="shared" ref="CP1716" ca="1" si="2965">CO1716+CP1710</f>
        <v>#N/A</v>
      </c>
      <c r="CQ1716" s="81" t="e">
        <f t="shared" ref="CQ1716" ca="1" si="2966">CP1716+CQ1710</f>
        <v>#N/A</v>
      </c>
      <c r="CR1716" s="81" t="e">
        <f t="shared" ref="CR1716" ca="1" si="2967">CQ1716+CR1710</f>
        <v>#N/A</v>
      </c>
      <c r="CS1716" s="81" t="e">
        <f t="shared" ref="CS1716" ca="1" si="2968">CR1716+CS1710</f>
        <v>#N/A</v>
      </c>
      <c r="CT1716" s="81" t="e">
        <f t="shared" ref="CT1716" ca="1" si="2969">CS1716+CT1710</f>
        <v>#N/A</v>
      </c>
      <c r="CU1716" s="81" t="e">
        <f t="shared" ref="CU1716" ca="1" si="2970">CT1716+CU1710</f>
        <v>#N/A</v>
      </c>
      <c r="CV1716" s="81" t="e">
        <f t="shared" ref="CV1716" ca="1" si="2971">CU1716+CV1710</f>
        <v>#N/A</v>
      </c>
      <c r="CW1716" s="81" t="e">
        <f t="shared" ref="CW1716" ca="1" si="2972">CV1716+CW1710</f>
        <v>#N/A</v>
      </c>
      <c r="CX1716" s="81" t="e">
        <f t="shared" ref="CX1716" ca="1" si="2973">CW1716+CX1710</f>
        <v>#N/A</v>
      </c>
      <c r="CY1716" s="81" t="e">
        <f t="shared" ref="CY1716" ca="1" si="2974">CX1716+CY1710</f>
        <v>#N/A</v>
      </c>
      <c r="CZ1716" s="81" t="e">
        <f t="shared" ref="CZ1716" ca="1" si="2975">CY1716+CZ1710</f>
        <v>#N/A</v>
      </c>
      <c r="DA1716" s="81" t="e">
        <f t="shared" ref="DA1716" ca="1" si="2976">CZ1716+DA1710</f>
        <v>#N/A</v>
      </c>
      <c r="DB1716" s="81" t="e">
        <f t="shared" ref="DB1716" ca="1" si="2977">DA1716+DB1710</f>
        <v>#N/A</v>
      </c>
      <c r="DC1716" s="81" t="e">
        <f t="shared" ref="DC1716" ca="1" si="2978">DB1716+DC1710</f>
        <v>#N/A</v>
      </c>
      <c r="DD1716" s="81" t="e">
        <f t="shared" ref="DD1716" ca="1" si="2979">DC1716+DD1710</f>
        <v>#N/A</v>
      </c>
      <c r="DE1716" s="81" t="e">
        <f t="shared" ref="DE1716" ca="1" si="2980">DD1716+DE1710</f>
        <v>#N/A</v>
      </c>
      <c r="DF1716" s="81" t="e">
        <f t="shared" ref="DF1716" ca="1" si="2981">DE1716+DF1710</f>
        <v>#N/A</v>
      </c>
      <c r="DG1716" s="81" t="e">
        <f t="shared" ref="DG1716" ca="1" si="2982">DF1716+DG1710</f>
        <v>#N/A</v>
      </c>
      <c r="DH1716" s="81" t="e">
        <f t="shared" ref="DH1716" ca="1" si="2983">DG1716+DH1710</f>
        <v>#N/A</v>
      </c>
      <c r="DI1716" s="81" t="e">
        <f t="shared" ref="DI1716" ca="1" si="2984">DH1716+DI1710</f>
        <v>#N/A</v>
      </c>
      <c r="DJ1716" s="81" t="e">
        <f t="shared" ref="DJ1716" ca="1" si="2985">DI1716+DJ1710</f>
        <v>#N/A</v>
      </c>
      <c r="DK1716" s="81" t="e">
        <f t="shared" ref="DK1716:DL1716" ca="1" si="2986">DJ1716+DK1710</f>
        <v>#N/A</v>
      </c>
      <c r="DL1716" s="81" t="e">
        <f t="shared" ca="1" si="2986"/>
        <v>#N/A</v>
      </c>
    </row>
    <row r="1717" spans="1:116" x14ac:dyDescent="0.4">
      <c r="C1717" t="s">
        <v>240</v>
      </c>
      <c r="D1717" t="s">
        <v>425</v>
      </c>
      <c r="E1717" s="8" t="str">
        <f t="shared" si="2931"/>
        <v>1717 FAPPE-F</v>
      </c>
      <c r="G1717" s="126" t="str">
        <f>"Net PP&amp;E - "&amp;SUBSTITUTE(G1702,":","")</f>
        <v>Net PP&amp;E - Fixed secondary PPE</v>
      </c>
      <c r="H1717" s="27"/>
      <c r="J1717" s="77">
        <f>SUM(J1715:J1716)</f>
        <v>40</v>
      </c>
      <c r="K1717" s="28">
        <f ca="1">SUMIF($4:$4,K$2,1717:1717)</f>
        <v>900.33834143896195</v>
      </c>
      <c r="L1717" s="28">
        <f ca="1">SUMIF($4:$4,L$2,1717:1717)</f>
        <v>2388.6890380153172</v>
      </c>
      <c r="M1717" s="28">
        <f t="shared" ca="1" si="2935"/>
        <v>5113.0717178324776</v>
      </c>
      <c r="N1717" s="28">
        <f t="shared" ca="1" si="2935"/>
        <v>10252.145357243186</v>
      </c>
      <c r="O1717" s="28">
        <f t="shared" ca="1" si="2935"/>
        <v>20205.683788920436</v>
      </c>
      <c r="P1717" s="28">
        <f t="shared" ca="1" si="2935"/>
        <v>39895.140280011961</v>
      </c>
      <c r="R1717" s="33">
        <f>$J1717</f>
        <v>40</v>
      </c>
      <c r="S1717" s="77">
        <f t="shared" ref="S1717:CB1717" ca="1" si="2987">SUM(S1715:S1716)</f>
        <v>120.22598870056495</v>
      </c>
      <c r="T1717" s="77">
        <f t="shared" ca="1" si="2987"/>
        <v>198.98688116441633</v>
      </c>
      <c r="U1717" s="77">
        <f t="shared" ca="1" si="2987"/>
        <v>276.25784525194877</v>
      </c>
      <c r="V1717" s="77">
        <f t="shared" ca="1" si="2987"/>
        <v>352.01362793983492</v>
      </c>
      <c r="W1717" s="77">
        <f t="shared" ca="1" si="2987"/>
        <v>426.22854818740279</v>
      </c>
      <c r="X1717" s="77">
        <f t="shared" ca="1" si="2987"/>
        <v>498.87648968210453</v>
      </c>
      <c r="Y1717" s="77">
        <f t="shared" ca="1" si="2987"/>
        <v>569.93089346202726</v>
      </c>
      <c r="Z1717" s="77">
        <f t="shared" ca="1" si="2987"/>
        <v>639.36475041336109</v>
      </c>
      <c r="AA1717" s="77">
        <f t="shared" ca="1" si="2987"/>
        <v>707.15059364070623</v>
      </c>
      <c r="AB1717" s="77">
        <f t="shared" ca="1" si="2987"/>
        <v>773.26049070806289</v>
      </c>
      <c r="AC1717" s="77">
        <f t="shared" ca="1" si="2987"/>
        <v>837.66603574831254</v>
      </c>
      <c r="AD1717" s="77">
        <f t="shared" ca="1" si="2987"/>
        <v>900.33834143896195</v>
      </c>
      <c r="AE1717" s="77">
        <f t="shared" ca="1" si="2987"/>
        <v>1043.1689347966844</v>
      </c>
      <c r="AF1717" s="77">
        <f t="shared" ca="1" si="2987"/>
        <v>1182.7706681548204</v>
      </c>
      <c r="AG1717" s="77">
        <f t="shared" ca="1" si="2987"/>
        <v>1319.0888150726989</v>
      </c>
      <c r="AH1717" s="77">
        <f t="shared" ca="1" si="2987"/>
        <v>1452.0677215428577</v>
      </c>
      <c r="AI1717" s="77">
        <f t="shared" ca="1" si="2987"/>
        <v>1581.6507902695728</v>
      </c>
      <c r="AJ1717" s="77">
        <f t="shared" ca="1" si="2987"/>
        <v>1707.7804646809213</v>
      </c>
      <c r="AK1717" s="77">
        <f t="shared" ca="1" si="2987"/>
        <v>1830.3982126698634</v>
      </c>
      <c r="AL1717" s="77">
        <f t="shared" ca="1" si="2987"/>
        <v>1949.4445100597479</v>
      </c>
      <c r="AM1717" s="77">
        <f t="shared" ca="1" si="2987"/>
        <v>2064.8588237895738</v>
      </c>
      <c r="AN1717" s="77">
        <f t="shared" ca="1" si="2987"/>
        <v>2176.5795948142559</v>
      </c>
      <c r="AO1717" s="77">
        <f t="shared" ca="1" si="2987"/>
        <v>2284.5442207150622</v>
      </c>
      <c r="AP1717" s="77">
        <f t="shared" ca="1" si="2987"/>
        <v>2388.6890380153172</v>
      </c>
      <c r="AQ1717" s="77">
        <f t="shared" ca="1" si="2987"/>
        <v>2654.4860273602098</v>
      </c>
      <c r="AR1717" s="77">
        <f t="shared" ca="1" si="2987"/>
        <v>2913.5412822527464</v>
      </c>
      <c r="AS1717" s="77">
        <f t="shared" ca="1" si="2987"/>
        <v>3165.7653681468992</v>
      </c>
      <c r="AT1717" s="77">
        <f t="shared" ca="1" si="2987"/>
        <v>3411.0677555405987</v>
      </c>
      <c r="AU1717" s="77">
        <f t="shared" ca="1" si="2987"/>
        <v>3649.3568085507804</v>
      </c>
      <c r="AV1717" s="77">
        <f t="shared" ca="1" si="2987"/>
        <v>3880.5397734156963</v>
      </c>
      <c r="AW1717" s="77">
        <f t="shared" ca="1" si="2987"/>
        <v>4104.5227669253054</v>
      </c>
      <c r="AX1717" s="77">
        <f t="shared" ca="1" si="2987"/>
        <v>4321.2107647806142</v>
      </c>
      <c r="AY1717" s="77">
        <f t="shared" ca="1" si="2987"/>
        <v>4530.5075898828836</v>
      </c>
      <c r="AZ1717" s="77">
        <f t="shared" ca="1" si="2987"/>
        <v>4732.3159005536554</v>
      </c>
      <c r="BA1717" s="77">
        <f t="shared" ca="1" si="2987"/>
        <v>4926.5371786866308</v>
      </c>
      <c r="BB1717" s="77">
        <f t="shared" ca="1" si="2987"/>
        <v>5113.0717178324776</v>
      </c>
      <c r="BC1717" s="77">
        <f t="shared" ca="1" si="2987"/>
        <v>5619.5022270368881</v>
      </c>
      <c r="BD1717" s="77">
        <f t="shared" ca="1" si="2987"/>
        <v>6112.3214353799422</v>
      </c>
      <c r="BE1717" s="77">
        <f t="shared" ca="1" si="2987"/>
        <v>6591.3533692877118</v>
      </c>
      <c r="BF1717" s="77">
        <f t="shared" ca="1" si="2987"/>
        <v>7056.4200001501131</v>
      </c>
      <c r="BG1717" s="77">
        <f t="shared" ca="1" si="2987"/>
        <v>7507.3412252112521</v>
      </c>
      <c r="BH1717" s="77">
        <f t="shared" ca="1" si="2987"/>
        <v>7943.934848402354</v>
      </c>
      <c r="BI1717" s="77">
        <f t="shared" ca="1" si="2987"/>
        <v>8366.0165611207958</v>
      </c>
      <c r="BJ1717" s="77">
        <f t="shared" ca="1" si="2987"/>
        <v>8773.3999229589463</v>
      </c>
      <c r="BK1717" s="77">
        <f t="shared" ca="1" si="2987"/>
        <v>9165.8963423866153</v>
      </c>
      <c r="BL1717" s="77">
        <f t="shared" ca="1" si="2987"/>
        <v>9543.3150573910862</v>
      </c>
      <c r="BM1717" s="77">
        <f t="shared" ca="1" si="2987"/>
        <v>9905.4631160788267</v>
      </c>
      <c r="BN1717" s="77">
        <f t="shared" ca="1" si="2987"/>
        <v>10252.145357243186</v>
      </c>
      <c r="BO1717" s="77">
        <f t="shared" ca="1" si="2987"/>
        <v>11238.531622540833</v>
      </c>
      <c r="BP1717" s="77">
        <f t="shared" ca="1" si="2987"/>
        <v>12197.583242798131</v>
      </c>
      <c r="BQ1717" s="77">
        <f t="shared" ca="1" si="2987"/>
        <v>13128.951185632233</v>
      </c>
      <c r="BR1717" s="77">
        <f t="shared" ca="1" si="2987"/>
        <v>14032.282018696955</v>
      </c>
      <c r="BS1717" s="77">
        <f t="shared" ca="1" si="2987"/>
        <v>14907.217853665707</v>
      </c>
      <c r="BT1717" s="77">
        <f t="shared" ca="1" si="2987"/>
        <v>15753.396289458615</v>
      </c>
      <c r="BU1717" s="77">
        <f t="shared" ca="1" si="2987"/>
        <v>16570.45035470228</v>
      </c>
      <c r="BV1717" s="77">
        <f t="shared" ca="1" si="2987"/>
        <v>17358.008449410365</v>
      </c>
      <c r="BW1717" s="77">
        <f t="shared" ca="1" si="2987"/>
        <v>18115.694285873011</v>
      </c>
      <c r="BX1717" s="77">
        <f t="shared" ca="1" si="2987"/>
        <v>18843.126828742901</v>
      </c>
      <c r="BY1717" s="77">
        <f t="shared" ca="1" si="2987"/>
        <v>19539.920234305428</v>
      </c>
      <c r="BZ1717" s="77">
        <f t="shared" ca="1" si="2987"/>
        <v>20205.683788920436</v>
      </c>
      <c r="CA1717" s="77">
        <f t="shared" ca="1" si="2987"/>
        <v>22152.168739277855</v>
      </c>
      <c r="CB1717" s="77">
        <f t="shared" ca="1" si="2987"/>
        <v>24045.377776208494</v>
      </c>
      <c r="CC1717" s="77">
        <f t="shared" ref="CC1717:CL1717" ca="1" si="2988">SUM(CC1715:CC1716)</f>
        <v>25884.638618143439</v>
      </c>
      <c r="CD1717" s="77">
        <f t="shared" ca="1" si="2988"/>
        <v>27669.270571513873</v>
      </c>
      <c r="CE1717" s="77">
        <f t="shared" ca="1" si="2988"/>
        <v>29398.584423005912</v>
      </c>
      <c r="CF1717" s="77">
        <f t="shared" ca="1" si="2988"/>
        <v>31071.882330313165</v>
      </c>
      <c r="CG1717" s="77">
        <f t="shared" ca="1" si="2988"/>
        <v>32688.457711362498</v>
      </c>
      <c r="CH1717" s="77">
        <f t="shared" ca="1" si="2988"/>
        <v>34247.595131988062</v>
      </c>
      <c r="CI1717" s="77">
        <f t="shared" ca="1" si="2988"/>
        <v>35748.570192028099</v>
      </c>
      <c r="CJ1717" s="77">
        <f t="shared" ca="1" si="2988"/>
        <v>37190.649409818638</v>
      </c>
      <c r="CK1717" s="77">
        <f t="shared" ca="1" si="2988"/>
        <v>38573.090105057519</v>
      </c>
      <c r="CL1717" s="77">
        <f t="shared" ca="1" si="2988"/>
        <v>39895.140280011961</v>
      </c>
      <c r="CN1717" s="77">
        <f>SUM(CN1715:CN1716)</f>
        <v>40</v>
      </c>
      <c r="CO1717" s="77" t="e">
        <f t="shared" ref="CO1717:DK1717" si="2989">SUM(CO1715:CO1716)</f>
        <v>#N/A</v>
      </c>
      <c r="CP1717" s="77" t="e">
        <f t="shared" si="2989"/>
        <v>#N/A</v>
      </c>
      <c r="CQ1717" s="77" t="e">
        <f t="shared" si="2989"/>
        <v>#N/A</v>
      </c>
      <c r="CR1717" s="77" t="e">
        <f t="shared" si="2989"/>
        <v>#N/A</v>
      </c>
      <c r="CS1717" s="77" t="e">
        <f t="shared" si="2989"/>
        <v>#N/A</v>
      </c>
      <c r="CT1717" s="77" t="e">
        <f t="shared" si="2989"/>
        <v>#N/A</v>
      </c>
      <c r="CU1717" s="77" t="e">
        <f t="shared" si="2989"/>
        <v>#N/A</v>
      </c>
      <c r="CV1717" s="77" t="e">
        <f t="shared" si="2989"/>
        <v>#N/A</v>
      </c>
      <c r="CW1717" s="77" t="e">
        <f t="shared" si="2989"/>
        <v>#N/A</v>
      </c>
      <c r="CX1717" s="77" t="e">
        <f t="shared" si="2989"/>
        <v>#N/A</v>
      </c>
      <c r="CY1717" s="77" t="e">
        <f t="shared" si="2989"/>
        <v>#N/A</v>
      </c>
      <c r="CZ1717" s="77" t="e">
        <f t="shared" si="2989"/>
        <v>#N/A</v>
      </c>
      <c r="DA1717" s="77" t="e">
        <f t="shared" si="2989"/>
        <v>#N/A</v>
      </c>
      <c r="DB1717" s="77" t="e">
        <f t="shared" si="2989"/>
        <v>#N/A</v>
      </c>
      <c r="DC1717" s="77" t="e">
        <f t="shared" si="2989"/>
        <v>#N/A</v>
      </c>
      <c r="DD1717" s="77" t="e">
        <f t="shared" si="2989"/>
        <v>#N/A</v>
      </c>
      <c r="DE1717" s="77" t="e">
        <f t="shared" si="2989"/>
        <v>#N/A</v>
      </c>
      <c r="DF1717" s="77" t="e">
        <f t="shared" si="2989"/>
        <v>#N/A</v>
      </c>
      <c r="DG1717" s="77" t="e">
        <f t="shared" si="2989"/>
        <v>#N/A</v>
      </c>
      <c r="DH1717" s="77" t="e">
        <f t="shared" si="2989"/>
        <v>#N/A</v>
      </c>
      <c r="DI1717" s="77" t="e">
        <f t="shared" si="2989"/>
        <v>#N/A</v>
      </c>
      <c r="DJ1717" s="77" t="e">
        <f t="shared" si="2989"/>
        <v>#N/A</v>
      </c>
      <c r="DK1717" s="77" t="e">
        <f t="shared" si="2989"/>
        <v>#N/A</v>
      </c>
      <c r="DL1717" s="77" t="e">
        <f t="shared" ref="DL1717" si="2990">SUM(DL1715:DL1716)</f>
        <v>#N/A</v>
      </c>
    </row>
    <row r="1718" spans="1:116" x14ac:dyDescent="0.4">
      <c r="D1718" t="s">
        <v>425</v>
      </c>
      <c r="E1718" s="8" t="str">
        <f t="shared" ref="E1718" si="2991">ROW()&amp;" "&amp;D1718</f>
        <v>1718 FAPPE-F</v>
      </c>
      <c r="G1718" s="126"/>
      <c r="H1718" s="27"/>
      <c r="J1718" s="77"/>
      <c r="K1718" s="28"/>
      <c r="L1718" s="28"/>
      <c r="M1718" s="28"/>
      <c r="N1718" s="28"/>
      <c r="O1718" s="28"/>
      <c r="P1718" s="28"/>
      <c r="R1718" s="33"/>
      <c r="S1718" s="77"/>
      <c r="T1718" s="77"/>
      <c r="U1718" s="77"/>
      <c r="V1718" s="77"/>
      <c r="W1718" s="77"/>
      <c r="X1718" s="77"/>
      <c r="Y1718" s="77"/>
      <c r="Z1718" s="77"/>
      <c r="AA1718" s="77"/>
      <c r="AB1718" s="77"/>
      <c r="AC1718" s="77"/>
      <c r="AD1718" s="77"/>
      <c r="AE1718" s="77"/>
      <c r="AF1718" s="77"/>
      <c r="AG1718" s="77"/>
      <c r="AH1718" s="77"/>
      <c r="AI1718" s="77"/>
      <c r="AJ1718" s="77"/>
      <c r="AK1718" s="77"/>
      <c r="AL1718" s="77"/>
      <c r="AM1718" s="77"/>
      <c r="AN1718" s="77"/>
      <c r="AO1718" s="77"/>
      <c r="AP1718" s="77"/>
      <c r="AQ1718" s="77"/>
      <c r="AR1718" s="77"/>
      <c r="AS1718" s="77"/>
      <c r="AT1718" s="77"/>
      <c r="AU1718" s="77"/>
      <c r="AV1718" s="77"/>
      <c r="AW1718" s="77"/>
      <c r="AX1718" s="77"/>
      <c r="AY1718" s="77"/>
      <c r="AZ1718" s="77"/>
      <c r="BA1718" s="77"/>
      <c r="BB1718" s="77"/>
      <c r="BC1718" s="77"/>
      <c r="BD1718" s="77"/>
      <c r="BE1718" s="77"/>
      <c r="BF1718" s="77"/>
      <c r="BG1718" s="77"/>
      <c r="BH1718" s="77"/>
      <c r="BI1718" s="77"/>
      <c r="BJ1718" s="77"/>
      <c r="BK1718" s="77"/>
      <c r="BL1718" s="77"/>
      <c r="BM1718" s="77"/>
      <c r="BN1718" s="77"/>
      <c r="BO1718" s="77"/>
      <c r="BP1718" s="77"/>
      <c r="BQ1718" s="77"/>
      <c r="BR1718" s="77"/>
      <c r="BS1718" s="77"/>
      <c r="BT1718" s="77"/>
      <c r="BU1718" s="77"/>
      <c r="BV1718" s="77"/>
      <c r="BW1718" s="77"/>
      <c r="BX1718" s="77"/>
      <c r="BY1718" s="77"/>
      <c r="BZ1718" s="77"/>
      <c r="CA1718" s="77"/>
      <c r="CB1718" s="77"/>
      <c r="CC1718" s="77"/>
      <c r="CD1718" s="77"/>
      <c r="CE1718" s="77"/>
      <c r="CF1718" s="77"/>
      <c r="CG1718" s="77"/>
      <c r="CH1718" s="77"/>
      <c r="CI1718" s="77"/>
      <c r="CJ1718" s="77"/>
      <c r="CK1718" s="77"/>
      <c r="CL1718" s="77"/>
      <c r="CN1718" s="77"/>
      <c r="CO1718" s="77"/>
      <c r="CP1718" s="77"/>
      <c r="CQ1718" s="77"/>
      <c r="CR1718" s="77"/>
      <c r="CS1718" s="77"/>
      <c r="CT1718" s="77"/>
      <c r="CU1718" s="77"/>
      <c r="CV1718" s="77"/>
      <c r="CW1718" s="77"/>
      <c r="CX1718" s="77"/>
      <c r="CY1718" s="77"/>
      <c r="CZ1718" s="77"/>
      <c r="DA1718" s="77"/>
      <c r="DB1718" s="77"/>
      <c r="DC1718" s="77"/>
      <c r="DD1718" s="77"/>
      <c r="DE1718" s="77"/>
      <c r="DF1718" s="77"/>
      <c r="DG1718" s="77"/>
      <c r="DH1718" s="77"/>
      <c r="DI1718" s="77"/>
      <c r="DJ1718" s="77"/>
      <c r="DK1718" s="77"/>
      <c r="DL1718" s="77"/>
    </row>
    <row r="1719" spans="1:116" x14ac:dyDescent="0.4">
      <c r="B1719" t="s">
        <v>332</v>
      </c>
      <c r="D1719" t="s">
        <v>425</v>
      </c>
      <c r="E1719" s="8" t="str">
        <f t="shared" si="2931"/>
        <v>1719 FAPPE-F</v>
      </c>
      <c r="G1719" s="136" t="str">
        <f>G1694</f>
        <v>(Primary label)</v>
      </c>
      <c r="H1719" s="27"/>
      <c r="I1719" s="78"/>
      <c r="J1719" s="78"/>
      <c r="K1719" s="33"/>
      <c r="L1719" s="33"/>
      <c r="M1719" s="33"/>
      <c r="N1719" s="33"/>
      <c r="O1719" s="33"/>
      <c r="P1719" s="33"/>
      <c r="R1719" s="33"/>
      <c r="S1719" s="77"/>
      <c r="T1719" s="77"/>
      <c r="U1719" s="77"/>
      <c r="V1719" s="77"/>
      <c r="W1719" s="77"/>
      <c r="X1719" s="77"/>
      <c r="Y1719" s="77"/>
      <c r="Z1719" s="77"/>
      <c r="AA1719" s="77"/>
      <c r="AB1719" s="77"/>
      <c r="AC1719" s="77"/>
      <c r="AD1719" s="77"/>
      <c r="AE1719" s="77"/>
      <c r="AF1719" s="77"/>
      <c r="AG1719" s="77"/>
      <c r="AH1719" s="77"/>
      <c r="AI1719" s="77"/>
      <c r="AJ1719" s="77"/>
      <c r="AK1719" s="77"/>
      <c r="AL1719" s="77"/>
      <c r="AM1719" s="77"/>
      <c r="AN1719" s="77"/>
      <c r="AO1719" s="77"/>
      <c r="AP1719" s="77"/>
      <c r="AQ1719" s="77"/>
      <c r="AR1719" s="77"/>
      <c r="AS1719" s="77"/>
      <c r="AT1719" s="77"/>
      <c r="AU1719" s="77"/>
      <c r="AV1719" s="77"/>
      <c r="AW1719" s="77"/>
      <c r="AX1719" s="77"/>
      <c r="AY1719" s="77"/>
      <c r="AZ1719" s="77"/>
      <c r="BA1719" s="77"/>
      <c r="BB1719" s="77"/>
      <c r="BC1719" s="77"/>
      <c r="BD1719" s="77"/>
      <c r="BE1719" s="77"/>
      <c r="BF1719" s="77"/>
      <c r="BG1719" s="77"/>
      <c r="BH1719" s="77"/>
      <c r="BI1719" s="77"/>
      <c r="BJ1719" s="77"/>
      <c r="BK1719" s="77"/>
      <c r="BL1719" s="77"/>
      <c r="BM1719" s="77"/>
      <c r="BN1719" s="77"/>
      <c r="BO1719" s="77"/>
      <c r="BP1719" s="77"/>
      <c r="BQ1719" s="77"/>
      <c r="BR1719" s="77"/>
      <c r="BS1719" s="77"/>
      <c r="BT1719" s="77"/>
      <c r="BU1719" s="77"/>
      <c r="BV1719" s="77"/>
      <c r="BW1719" s="77"/>
      <c r="BX1719" s="77"/>
      <c r="BY1719" s="77"/>
      <c r="BZ1719" s="77"/>
      <c r="CA1719" s="77"/>
      <c r="CB1719" s="77"/>
      <c r="CC1719" s="77"/>
      <c r="CD1719" s="77"/>
      <c r="CE1719" s="77"/>
      <c r="CF1719" s="77"/>
      <c r="CG1719" s="77"/>
      <c r="CH1719" s="77"/>
      <c r="CI1719" s="77"/>
      <c r="CJ1719" s="77"/>
      <c r="CK1719" s="77"/>
      <c r="CL1719" s="77"/>
      <c r="CN1719" s="78"/>
      <c r="CO1719" s="77"/>
      <c r="CP1719" s="77"/>
      <c r="CQ1719" s="77"/>
      <c r="CR1719" s="77"/>
      <c r="CS1719" s="77"/>
      <c r="CT1719" s="77"/>
      <c r="CU1719" s="77"/>
      <c r="CV1719" s="77"/>
      <c r="CW1719" s="77"/>
      <c r="CX1719" s="77"/>
      <c r="CY1719" s="77"/>
      <c r="CZ1719" s="77"/>
      <c r="DA1719" s="77"/>
      <c r="DB1719" s="77"/>
      <c r="DC1719" s="77"/>
      <c r="DD1719" s="77"/>
      <c r="DE1719" s="77"/>
      <c r="DF1719" s="77"/>
      <c r="DG1719" s="77"/>
      <c r="DH1719" s="77"/>
      <c r="DI1719" s="77"/>
      <c r="DJ1719" s="77"/>
      <c r="DK1719" s="77"/>
      <c r="DL1719" s="77"/>
    </row>
    <row r="1720" spans="1:116" x14ac:dyDescent="0.4">
      <c r="B1720" t="s">
        <v>332</v>
      </c>
      <c r="D1720" t="s">
        <v>425</v>
      </c>
      <c r="E1720" s="8" t="str">
        <f t="shared" si="2931"/>
        <v>1720 FAPPE-F</v>
      </c>
      <c r="G1720" s="136" t="str">
        <f>G1695</f>
        <v>primary unit</v>
      </c>
      <c r="H1720" s="27"/>
      <c r="I1720" s="78"/>
      <c r="J1720" s="78"/>
      <c r="K1720" s="33"/>
      <c r="L1720" s="33"/>
      <c r="M1720" s="33"/>
      <c r="N1720" s="33"/>
      <c r="O1720" s="33"/>
      <c r="P1720" s="33"/>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c r="CL1720" s="77"/>
      <c r="CN1720" s="78"/>
      <c r="CO1720" s="77"/>
      <c r="CP1720" s="77"/>
      <c r="CQ1720" s="77"/>
      <c r="CR1720" s="77"/>
      <c r="CS1720" s="77"/>
      <c r="CT1720" s="77"/>
      <c r="CU1720" s="77"/>
      <c r="CV1720" s="77"/>
      <c r="CW1720" s="77"/>
      <c r="CX1720" s="77"/>
      <c r="CY1720" s="77"/>
      <c r="CZ1720" s="77"/>
      <c r="DA1720" s="77"/>
      <c r="DB1720" s="77"/>
      <c r="DC1720" s="77"/>
      <c r="DD1720" s="77"/>
      <c r="DE1720" s="77"/>
      <c r="DF1720" s="77"/>
      <c r="DG1720" s="77"/>
      <c r="DH1720" s="77"/>
      <c r="DI1720" s="77"/>
      <c r="DJ1720" s="77"/>
      <c r="DK1720" s="77"/>
      <c r="DL1720" s="77"/>
    </row>
    <row r="1721" spans="1:116" x14ac:dyDescent="0.4">
      <c r="B1721" t="s">
        <v>332</v>
      </c>
      <c r="D1721" t="s">
        <v>425</v>
      </c>
      <c r="E1721" s="8" t="str">
        <f t="shared" si="2931"/>
        <v>1721 FAPPE-F</v>
      </c>
      <c r="G1721" s="136" t="str">
        <f>G1696</f>
        <v>Primary revenue driver</v>
      </c>
      <c r="K1721" s="53"/>
      <c r="L1721" s="53"/>
      <c r="M1721" s="53"/>
      <c r="N1721" s="53"/>
      <c r="O1721" s="53"/>
      <c r="P1721" s="53"/>
      <c r="R1721" s="24"/>
      <c r="S1721" s="179" t="str">
        <f t="shared" ref="S1721:AX1721" si="2992">S1696</f>
        <v>S$16</v>
      </c>
      <c r="T1721" s="179" t="str">
        <f t="shared" si="2992"/>
        <v>T$16</v>
      </c>
      <c r="U1721" s="179" t="str">
        <f t="shared" si="2992"/>
        <v>U$16</v>
      </c>
      <c r="V1721" s="179" t="str">
        <f t="shared" si="2992"/>
        <v>V$16</v>
      </c>
      <c r="W1721" s="179" t="str">
        <f t="shared" si="2992"/>
        <v>W$16</v>
      </c>
      <c r="X1721" s="179" t="str">
        <f t="shared" si="2992"/>
        <v>X$16</v>
      </c>
      <c r="Y1721" s="179" t="str">
        <f t="shared" si="2992"/>
        <v>Y$16</v>
      </c>
      <c r="Z1721" s="179" t="str">
        <f t="shared" si="2992"/>
        <v>Z$16</v>
      </c>
      <c r="AA1721" s="179" t="str">
        <f t="shared" si="2992"/>
        <v>AA$16</v>
      </c>
      <c r="AB1721" s="179" t="str">
        <f t="shared" si="2992"/>
        <v>AB$16</v>
      </c>
      <c r="AC1721" s="179" t="str">
        <f t="shared" si="2992"/>
        <v>AC$16</v>
      </c>
      <c r="AD1721" s="179" t="str">
        <f t="shared" si="2992"/>
        <v>AD$16</v>
      </c>
      <c r="AE1721" s="179" t="str">
        <f t="shared" si="2992"/>
        <v>AE$16</v>
      </c>
      <c r="AF1721" s="179" t="str">
        <f t="shared" si="2992"/>
        <v>AF$16</v>
      </c>
      <c r="AG1721" s="179" t="str">
        <f t="shared" si="2992"/>
        <v>AG$16</v>
      </c>
      <c r="AH1721" s="179" t="str">
        <f t="shared" si="2992"/>
        <v>AH$16</v>
      </c>
      <c r="AI1721" s="179" t="str">
        <f t="shared" si="2992"/>
        <v>AI$16</v>
      </c>
      <c r="AJ1721" s="179" t="str">
        <f t="shared" si="2992"/>
        <v>AJ$16</v>
      </c>
      <c r="AK1721" s="179" t="str">
        <f t="shared" si="2992"/>
        <v>AK$16</v>
      </c>
      <c r="AL1721" s="179" t="str">
        <f t="shared" si="2992"/>
        <v>AL$16</v>
      </c>
      <c r="AM1721" s="179" t="str">
        <f t="shared" si="2992"/>
        <v>AM$16</v>
      </c>
      <c r="AN1721" s="179" t="str">
        <f t="shared" si="2992"/>
        <v>AN$16</v>
      </c>
      <c r="AO1721" s="179" t="str">
        <f t="shared" si="2992"/>
        <v>AO$16</v>
      </c>
      <c r="AP1721" s="179" t="str">
        <f t="shared" si="2992"/>
        <v>AP$16</v>
      </c>
      <c r="AQ1721" s="179" t="str">
        <f t="shared" si="2992"/>
        <v>AQ$16</v>
      </c>
      <c r="AR1721" s="179" t="str">
        <f t="shared" si="2992"/>
        <v>AR$16</v>
      </c>
      <c r="AS1721" s="179" t="str">
        <f t="shared" si="2992"/>
        <v>AS$16</v>
      </c>
      <c r="AT1721" s="179" t="str">
        <f t="shared" si="2992"/>
        <v>AT$16</v>
      </c>
      <c r="AU1721" s="179" t="str">
        <f t="shared" si="2992"/>
        <v>AU$16</v>
      </c>
      <c r="AV1721" s="179" t="str">
        <f t="shared" si="2992"/>
        <v>AV$16</v>
      </c>
      <c r="AW1721" s="179" t="str">
        <f t="shared" si="2992"/>
        <v>AW$16</v>
      </c>
      <c r="AX1721" s="179" t="str">
        <f t="shared" si="2992"/>
        <v>AX$16</v>
      </c>
      <c r="AY1721" s="179" t="str">
        <f t="shared" ref="AY1721:CD1721" si="2993">AY1696</f>
        <v>AY$16</v>
      </c>
      <c r="AZ1721" s="179" t="str">
        <f t="shared" si="2993"/>
        <v>AZ$16</v>
      </c>
      <c r="BA1721" s="179" t="str">
        <f t="shared" si="2993"/>
        <v>BA$16</v>
      </c>
      <c r="BB1721" s="179" t="str">
        <f t="shared" si="2993"/>
        <v>BB$16</v>
      </c>
      <c r="BC1721" s="179" t="str">
        <f t="shared" si="2993"/>
        <v>BC$16</v>
      </c>
      <c r="BD1721" s="179" t="str">
        <f t="shared" si="2993"/>
        <v>BD$16</v>
      </c>
      <c r="BE1721" s="179" t="str">
        <f t="shared" si="2993"/>
        <v>BE$16</v>
      </c>
      <c r="BF1721" s="179" t="str">
        <f t="shared" si="2993"/>
        <v>BF$16</v>
      </c>
      <c r="BG1721" s="179" t="str">
        <f t="shared" si="2993"/>
        <v>BG$16</v>
      </c>
      <c r="BH1721" s="179" t="str">
        <f t="shared" si="2993"/>
        <v>BH$16</v>
      </c>
      <c r="BI1721" s="179" t="str">
        <f t="shared" si="2993"/>
        <v>BI$16</v>
      </c>
      <c r="BJ1721" s="179" t="str">
        <f t="shared" si="2993"/>
        <v>BJ$16</v>
      </c>
      <c r="BK1721" s="179" t="str">
        <f t="shared" si="2993"/>
        <v>BK$16</v>
      </c>
      <c r="BL1721" s="179" t="str">
        <f t="shared" si="2993"/>
        <v>BL$16</v>
      </c>
      <c r="BM1721" s="179" t="str">
        <f t="shared" si="2993"/>
        <v>BM$16</v>
      </c>
      <c r="BN1721" s="179" t="str">
        <f t="shared" si="2993"/>
        <v>BN$16</v>
      </c>
      <c r="BO1721" s="179" t="str">
        <f t="shared" si="2993"/>
        <v>BO$16</v>
      </c>
      <c r="BP1721" s="179" t="str">
        <f t="shared" si="2993"/>
        <v>BP$16</v>
      </c>
      <c r="BQ1721" s="179" t="str">
        <f t="shared" si="2993"/>
        <v>BQ$16</v>
      </c>
      <c r="BR1721" s="179" t="str">
        <f t="shared" si="2993"/>
        <v>BR$16</v>
      </c>
      <c r="BS1721" s="179" t="str">
        <f t="shared" si="2993"/>
        <v>BS$16</v>
      </c>
      <c r="BT1721" s="179" t="str">
        <f t="shared" si="2993"/>
        <v>BT$16</v>
      </c>
      <c r="BU1721" s="179" t="str">
        <f t="shared" si="2993"/>
        <v>BU$16</v>
      </c>
      <c r="BV1721" s="179" t="str">
        <f t="shared" si="2993"/>
        <v>BV$16</v>
      </c>
      <c r="BW1721" s="179" t="str">
        <f t="shared" si="2993"/>
        <v>BW$16</v>
      </c>
      <c r="BX1721" s="179" t="str">
        <f t="shared" si="2993"/>
        <v>BX$16</v>
      </c>
      <c r="BY1721" s="179" t="str">
        <f t="shared" si="2993"/>
        <v>BY$16</v>
      </c>
      <c r="BZ1721" s="179" t="str">
        <f t="shared" si="2993"/>
        <v>BZ$16</v>
      </c>
      <c r="CA1721" s="179" t="str">
        <f t="shared" si="2993"/>
        <v>CA$16</v>
      </c>
      <c r="CB1721" s="179" t="str">
        <f t="shared" si="2993"/>
        <v>CB$16</v>
      </c>
      <c r="CC1721" s="179" t="str">
        <f t="shared" si="2993"/>
        <v>CC$16</v>
      </c>
      <c r="CD1721" s="179" t="str">
        <f t="shared" si="2993"/>
        <v>CD$16</v>
      </c>
      <c r="CE1721" s="179" t="str">
        <f t="shared" ref="CE1721:CL1721" si="2994">CE1696</f>
        <v>CE$16</v>
      </c>
      <c r="CF1721" s="179" t="str">
        <f t="shared" si="2994"/>
        <v>CF$16</v>
      </c>
      <c r="CG1721" s="179" t="str">
        <f t="shared" si="2994"/>
        <v>CG$16</v>
      </c>
      <c r="CH1721" s="179" t="str">
        <f t="shared" si="2994"/>
        <v>CH$16</v>
      </c>
      <c r="CI1721" s="179" t="str">
        <f t="shared" si="2994"/>
        <v>CI$16</v>
      </c>
      <c r="CJ1721" s="179" t="str">
        <f t="shared" si="2994"/>
        <v>CJ$16</v>
      </c>
      <c r="CK1721" s="179" t="str">
        <f t="shared" si="2994"/>
        <v>CK$16</v>
      </c>
      <c r="CL1721" s="179" t="str">
        <f t="shared" si="2994"/>
        <v>CL$16</v>
      </c>
      <c r="CO1721" s="179" t="str">
        <f t="shared" ref="CO1721:DL1721" si="2995">CO1696</f>
        <v>CO$16</v>
      </c>
      <c r="CP1721" s="179" t="str">
        <f t="shared" si="2995"/>
        <v>CP$16</v>
      </c>
      <c r="CQ1721" s="179" t="str">
        <f t="shared" si="2995"/>
        <v>CQ$16</v>
      </c>
      <c r="CR1721" s="179" t="str">
        <f t="shared" si="2995"/>
        <v>CR$16</v>
      </c>
      <c r="CS1721" s="179" t="str">
        <f t="shared" si="2995"/>
        <v>CS$16</v>
      </c>
      <c r="CT1721" s="179" t="str">
        <f t="shared" si="2995"/>
        <v>CT$16</v>
      </c>
      <c r="CU1721" s="179" t="str">
        <f t="shared" si="2995"/>
        <v>CU$16</v>
      </c>
      <c r="CV1721" s="179" t="str">
        <f t="shared" si="2995"/>
        <v>CV$16</v>
      </c>
      <c r="CW1721" s="179" t="str">
        <f t="shared" si="2995"/>
        <v>CW$16</v>
      </c>
      <c r="CX1721" s="179" t="str">
        <f t="shared" si="2995"/>
        <v>CX$16</v>
      </c>
      <c r="CY1721" s="179" t="str">
        <f t="shared" si="2995"/>
        <v>CY$16</v>
      </c>
      <c r="CZ1721" s="179" t="str">
        <f t="shared" si="2995"/>
        <v>CZ$16</v>
      </c>
      <c r="DA1721" s="179" t="str">
        <f t="shared" si="2995"/>
        <v>DA$16</v>
      </c>
      <c r="DB1721" s="179" t="str">
        <f t="shared" si="2995"/>
        <v>DB$16</v>
      </c>
      <c r="DC1721" s="179" t="str">
        <f t="shared" si="2995"/>
        <v>DC$16</v>
      </c>
      <c r="DD1721" s="179" t="str">
        <f t="shared" si="2995"/>
        <v>DD$16</v>
      </c>
      <c r="DE1721" s="179" t="str">
        <f t="shared" si="2995"/>
        <v>DE$16</v>
      </c>
      <c r="DF1721" s="179" t="str">
        <f t="shared" si="2995"/>
        <v>DF$16</v>
      </c>
      <c r="DG1721" s="179" t="str">
        <f t="shared" si="2995"/>
        <v>DG$16</v>
      </c>
      <c r="DH1721" s="179" t="str">
        <f t="shared" si="2995"/>
        <v>DH$16</v>
      </c>
      <c r="DI1721" s="179" t="str">
        <f t="shared" si="2995"/>
        <v>DI$16</v>
      </c>
      <c r="DJ1721" s="179" t="str">
        <f t="shared" si="2995"/>
        <v>DJ$16</v>
      </c>
      <c r="DK1721" s="179" t="str">
        <f t="shared" si="2995"/>
        <v>DK$16</v>
      </c>
      <c r="DL1721" s="179" t="str">
        <f t="shared" si="2995"/>
        <v>DL$16</v>
      </c>
    </row>
    <row r="1722" spans="1:116" x14ac:dyDescent="0.4">
      <c r="B1722" t="s">
        <v>332</v>
      </c>
      <c r="D1722" t="s">
        <v>425</v>
      </c>
      <c r="E1722" s="8" t="str">
        <f t="shared" si="2931"/>
        <v>1722 FAPPE-F</v>
      </c>
      <c r="G1722" s="136" t="str">
        <f>G1697</f>
        <v>Primary volume driver</v>
      </c>
      <c r="H1722" s="12"/>
      <c r="I1722" s="60"/>
      <c r="J1722" s="60"/>
      <c r="K1722" s="15"/>
      <c r="L1722" s="15"/>
      <c r="M1722" s="15"/>
      <c r="N1722" s="15"/>
      <c r="O1722" s="15"/>
      <c r="P1722" s="15"/>
      <c r="R1722" s="15"/>
      <c r="S1722" s="179" t="str">
        <f t="shared" ref="S1722:AX1722" si="2996">S1697</f>
        <v>S$17</v>
      </c>
      <c r="T1722" s="179" t="str">
        <f t="shared" si="2996"/>
        <v>T$17</v>
      </c>
      <c r="U1722" s="179" t="str">
        <f t="shared" si="2996"/>
        <v>U$17</v>
      </c>
      <c r="V1722" s="179" t="str">
        <f t="shared" si="2996"/>
        <v>V$17</v>
      </c>
      <c r="W1722" s="179" t="str">
        <f t="shared" si="2996"/>
        <v>W$17</v>
      </c>
      <c r="X1722" s="179" t="str">
        <f t="shared" si="2996"/>
        <v>X$17</v>
      </c>
      <c r="Y1722" s="179" t="str">
        <f t="shared" si="2996"/>
        <v>Y$17</v>
      </c>
      <c r="Z1722" s="179" t="str">
        <f t="shared" si="2996"/>
        <v>Z$17</v>
      </c>
      <c r="AA1722" s="179" t="str">
        <f t="shared" si="2996"/>
        <v>AA$17</v>
      </c>
      <c r="AB1722" s="179" t="str">
        <f t="shared" si="2996"/>
        <v>AB$17</v>
      </c>
      <c r="AC1722" s="179" t="str">
        <f t="shared" si="2996"/>
        <v>AC$17</v>
      </c>
      <c r="AD1722" s="179" t="str">
        <f t="shared" si="2996"/>
        <v>AD$17</v>
      </c>
      <c r="AE1722" s="179" t="str">
        <f t="shared" si="2996"/>
        <v>AE$17</v>
      </c>
      <c r="AF1722" s="179" t="str">
        <f t="shared" si="2996"/>
        <v>AF$17</v>
      </c>
      <c r="AG1722" s="179" t="str">
        <f t="shared" si="2996"/>
        <v>AG$17</v>
      </c>
      <c r="AH1722" s="179" t="str">
        <f t="shared" si="2996"/>
        <v>AH$17</v>
      </c>
      <c r="AI1722" s="179" t="str">
        <f t="shared" si="2996"/>
        <v>AI$17</v>
      </c>
      <c r="AJ1722" s="179" t="str">
        <f t="shared" si="2996"/>
        <v>AJ$17</v>
      </c>
      <c r="AK1722" s="179" t="str">
        <f t="shared" si="2996"/>
        <v>AK$17</v>
      </c>
      <c r="AL1722" s="179" t="str">
        <f t="shared" si="2996"/>
        <v>AL$17</v>
      </c>
      <c r="AM1722" s="179" t="str">
        <f t="shared" si="2996"/>
        <v>AM$17</v>
      </c>
      <c r="AN1722" s="179" t="str">
        <f t="shared" si="2996"/>
        <v>AN$17</v>
      </c>
      <c r="AO1722" s="179" t="str">
        <f t="shared" si="2996"/>
        <v>AO$17</v>
      </c>
      <c r="AP1722" s="179" t="str">
        <f t="shared" si="2996"/>
        <v>AP$17</v>
      </c>
      <c r="AQ1722" s="179" t="str">
        <f t="shared" si="2996"/>
        <v>AQ$17</v>
      </c>
      <c r="AR1722" s="179" t="str">
        <f t="shared" si="2996"/>
        <v>AR$17</v>
      </c>
      <c r="AS1722" s="179" t="str">
        <f t="shared" si="2996"/>
        <v>AS$17</v>
      </c>
      <c r="AT1722" s="179" t="str">
        <f t="shared" si="2996"/>
        <v>AT$17</v>
      </c>
      <c r="AU1722" s="179" t="str">
        <f t="shared" si="2996"/>
        <v>AU$17</v>
      </c>
      <c r="AV1722" s="179" t="str">
        <f t="shared" si="2996"/>
        <v>AV$17</v>
      </c>
      <c r="AW1722" s="179" t="str">
        <f t="shared" si="2996"/>
        <v>AW$17</v>
      </c>
      <c r="AX1722" s="179" t="str">
        <f t="shared" si="2996"/>
        <v>AX$17</v>
      </c>
      <c r="AY1722" s="179" t="str">
        <f t="shared" ref="AY1722:CD1722" si="2997">AY1697</f>
        <v>AY$17</v>
      </c>
      <c r="AZ1722" s="179" t="str">
        <f t="shared" si="2997"/>
        <v>AZ$17</v>
      </c>
      <c r="BA1722" s="179" t="str">
        <f t="shared" si="2997"/>
        <v>BA$17</v>
      </c>
      <c r="BB1722" s="179" t="str">
        <f t="shared" si="2997"/>
        <v>BB$17</v>
      </c>
      <c r="BC1722" s="179" t="str">
        <f t="shared" si="2997"/>
        <v>BC$17</v>
      </c>
      <c r="BD1722" s="179" t="str">
        <f t="shared" si="2997"/>
        <v>BD$17</v>
      </c>
      <c r="BE1722" s="179" t="str">
        <f t="shared" si="2997"/>
        <v>BE$17</v>
      </c>
      <c r="BF1722" s="179" t="str">
        <f t="shared" si="2997"/>
        <v>BF$17</v>
      </c>
      <c r="BG1722" s="179" t="str">
        <f t="shared" si="2997"/>
        <v>BG$17</v>
      </c>
      <c r="BH1722" s="179" t="str">
        <f t="shared" si="2997"/>
        <v>BH$17</v>
      </c>
      <c r="BI1722" s="179" t="str">
        <f t="shared" si="2997"/>
        <v>BI$17</v>
      </c>
      <c r="BJ1722" s="179" t="str">
        <f t="shared" si="2997"/>
        <v>BJ$17</v>
      </c>
      <c r="BK1722" s="179" t="str">
        <f t="shared" si="2997"/>
        <v>BK$17</v>
      </c>
      <c r="BL1722" s="179" t="str">
        <f t="shared" si="2997"/>
        <v>BL$17</v>
      </c>
      <c r="BM1722" s="179" t="str">
        <f t="shared" si="2997"/>
        <v>BM$17</v>
      </c>
      <c r="BN1722" s="179" t="str">
        <f t="shared" si="2997"/>
        <v>BN$17</v>
      </c>
      <c r="BO1722" s="179" t="str">
        <f t="shared" si="2997"/>
        <v>BO$17</v>
      </c>
      <c r="BP1722" s="179" t="str">
        <f t="shared" si="2997"/>
        <v>BP$17</v>
      </c>
      <c r="BQ1722" s="179" t="str">
        <f t="shared" si="2997"/>
        <v>BQ$17</v>
      </c>
      <c r="BR1722" s="179" t="str">
        <f t="shared" si="2997"/>
        <v>BR$17</v>
      </c>
      <c r="BS1722" s="179" t="str">
        <f t="shared" si="2997"/>
        <v>BS$17</v>
      </c>
      <c r="BT1722" s="179" t="str">
        <f t="shared" si="2997"/>
        <v>BT$17</v>
      </c>
      <c r="BU1722" s="179" t="str">
        <f t="shared" si="2997"/>
        <v>BU$17</v>
      </c>
      <c r="BV1722" s="179" t="str">
        <f t="shared" si="2997"/>
        <v>BV$17</v>
      </c>
      <c r="BW1722" s="179" t="str">
        <f t="shared" si="2997"/>
        <v>BW$17</v>
      </c>
      <c r="BX1722" s="179" t="str">
        <f t="shared" si="2997"/>
        <v>BX$17</v>
      </c>
      <c r="BY1722" s="179" t="str">
        <f t="shared" si="2997"/>
        <v>BY$17</v>
      </c>
      <c r="BZ1722" s="179" t="str">
        <f t="shared" si="2997"/>
        <v>BZ$17</v>
      </c>
      <c r="CA1722" s="179" t="str">
        <f t="shared" si="2997"/>
        <v>CA$17</v>
      </c>
      <c r="CB1722" s="179" t="str">
        <f t="shared" si="2997"/>
        <v>CB$17</v>
      </c>
      <c r="CC1722" s="179" t="str">
        <f t="shared" si="2997"/>
        <v>CC$17</v>
      </c>
      <c r="CD1722" s="179" t="str">
        <f t="shared" si="2997"/>
        <v>CD$17</v>
      </c>
      <c r="CE1722" s="179" t="str">
        <f t="shared" ref="CE1722:CL1722" si="2998">CE1697</f>
        <v>CE$17</v>
      </c>
      <c r="CF1722" s="179" t="str">
        <f t="shared" si="2998"/>
        <v>CF$17</v>
      </c>
      <c r="CG1722" s="179" t="str">
        <f t="shared" si="2998"/>
        <v>CG$17</v>
      </c>
      <c r="CH1722" s="179" t="str">
        <f t="shared" si="2998"/>
        <v>CH$17</v>
      </c>
      <c r="CI1722" s="179" t="str">
        <f t="shared" si="2998"/>
        <v>CI$17</v>
      </c>
      <c r="CJ1722" s="179" t="str">
        <f t="shared" si="2998"/>
        <v>CJ$17</v>
      </c>
      <c r="CK1722" s="179" t="str">
        <f t="shared" si="2998"/>
        <v>CK$17</v>
      </c>
      <c r="CL1722" s="179" t="str">
        <f t="shared" si="2998"/>
        <v>CL$17</v>
      </c>
      <c r="CN1722" s="60"/>
      <c r="CO1722" s="179" t="str">
        <f t="shared" ref="CO1722:DL1722" si="2999">CO1697</f>
        <v>CO$17</v>
      </c>
      <c r="CP1722" s="179" t="str">
        <f t="shared" si="2999"/>
        <v>CP$17</v>
      </c>
      <c r="CQ1722" s="179" t="str">
        <f t="shared" si="2999"/>
        <v>CQ$17</v>
      </c>
      <c r="CR1722" s="179" t="str">
        <f t="shared" si="2999"/>
        <v>CR$17</v>
      </c>
      <c r="CS1722" s="179" t="str">
        <f t="shared" si="2999"/>
        <v>CS$17</v>
      </c>
      <c r="CT1722" s="179" t="str">
        <f t="shared" si="2999"/>
        <v>CT$17</v>
      </c>
      <c r="CU1722" s="179" t="str">
        <f t="shared" si="2999"/>
        <v>CU$17</v>
      </c>
      <c r="CV1722" s="179" t="str">
        <f t="shared" si="2999"/>
        <v>CV$17</v>
      </c>
      <c r="CW1722" s="179" t="str">
        <f t="shared" si="2999"/>
        <v>CW$17</v>
      </c>
      <c r="CX1722" s="179" t="str">
        <f t="shared" si="2999"/>
        <v>CX$17</v>
      </c>
      <c r="CY1722" s="179" t="str">
        <f t="shared" si="2999"/>
        <v>CY$17</v>
      </c>
      <c r="CZ1722" s="179" t="str">
        <f t="shared" si="2999"/>
        <v>CZ$17</v>
      </c>
      <c r="DA1722" s="179" t="str">
        <f t="shared" si="2999"/>
        <v>DA$17</v>
      </c>
      <c r="DB1722" s="179" t="str">
        <f t="shared" si="2999"/>
        <v>DB$17</v>
      </c>
      <c r="DC1722" s="179" t="str">
        <f t="shared" si="2999"/>
        <v>DC$17</v>
      </c>
      <c r="DD1722" s="179" t="str">
        <f t="shared" si="2999"/>
        <v>DD$17</v>
      </c>
      <c r="DE1722" s="179" t="str">
        <f t="shared" si="2999"/>
        <v>DE$17</v>
      </c>
      <c r="DF1722" s="179" t="str">
        <f t="shared" si="2999"/>
        <v>DF$17</v>
      </c>
      <c r="DG1722" s="179" t="str">
        <f t="shared" si="2999"/>
        <v>DG$17</v>
      </c>
      <c r="DH1722" s="179" t="str">
        <f t="shared" si="2999"/>
        <v>DH$17</v>
      </c>
      <c r="DI1722" s="179" t="str">
        <f t="shared" si="2999"/>
        <v>DI$17</v>
      </c>
      <c r="DJ1722" s="179" t="str">
        <f t="shared" si="2999"/>
        <v>DJ$17</v>
      </c>
      <c r="DK1722" s="179" t="str">
        <f t="shared" si="2999"/>
        <v>DK$17</v>
      </c>
      <c r="DL1722" s="179" t="str">
        <f t="shared" si="2999"/>
        <v>DL$17</v>
      </c>
    </row>
    <row r="1723" spans="1:116" x14ac:dyDescent="0.4">
      <c r="B1723" t="s">
        <v>332</v>
      </c>
      <c r="D1723" t="s">
        <v>425</v>
      </c>
      <c r="E1723" s="8" t="str">
        <f t="shared" si="2931"/>
        <v>1723 FAPPE-F</v>
      </c>
      <c r="G1723" s="191" t="str">
        <f>G1702</f>
        <v>Fixed secondary PPE:</v>
      </c>
      <c r="H1723" s="12"/>
      <c r="I1723" s="60"/>
      <c r="J1723" s="60"/>
      <c r="K1723" s="15"/>
      <c r="L1723" s="15"/>
      <c r="M1723" s="15"/>
      <c r="N1723" s="15"/>
      <c r="O1723" s="15"/>
      <c r="P1723" s="15"/>
      <c r="R1723" s="15"/>
      <c r="S1723" s="179">
        <f t="shared" ref="S1723:AX1723" si="3000">S1698</f>
        <v>0</v>
      </c>
      <c r="T1723" s="179">
        <f t="shared" si="3000"/>
        <v>0</v>
      </c>
      <c r="U1723" s="179">
        <f t="shared" si="3000"/>
        <v>0</v>
      </c>
      <c r="V1723" s="179">
        <f t="shared" si="3000"/>
        <v>0</v>
      </c>
      <c r="W1723" s="179">
        <f t="shared" si="3000"/>
        <v>0</v>
      </c>
      <c r="X1723" s="179">
        <f t="shared" si="3000"/>
        <v>0</v>
      </c>
      <c r="Y1723" s="179">
        <f t="shared" si="3000"/>
        <v>0</v>
      </c>
      <c r="Z1723" s="179">
        <f t="shared" si="3000"/>
        <v>0</v>
      </c>
      <c r="AA1723" s="179">
        <f t="shared" si="3000"/>
        <v>0</v>
      </c>
      <c r="AB1723" s="179">
        <f t="shared" si="3000"/>
        <v>0</v>
      </c>
      <c r="AC1723" s="179">
        <f t="shared" si="3000"/>
        <v>0</v>
      </c>
      <c r="AD1723" s="179">
        <f t="shared" si="3000"/>
        <v>0</v>
      </c>
      <c r="AE1723" s="179">
        <f t="shared" si="3000"/>
        <v>0</v>
      </c>
      <c r="AF1723" s="179">
        <f t="shared" si="3000"/>
        <v>0</v>
      </c>
      <c r="AG1723" s="179">
        <f t="shared" si="3000"/>
        <v>0</v>
      </c>
      <c r="AH1723" s="179">
        <f t="shared" si="3000"/>
        <v>0</v>
      </c>
      <c r="AI1723" s="179">
        <f t="shared" si="3000"/>
        <v>0</v>
      </c>
      <c r="AJ1723" s="179">
        <f t="shared" si="3000"/>
        <v>0</v>
      </c>
      <c r="AK1723" s="179">
        <f t="shared" si="3000"/>
        <v>0</v>
      </c>
      <c r="AL1723" s="179">
        <f t="shared" si="3000"/>
        <v>0</v>
      </c>
      <c r="AM1723" s="179">
        <f t="shared" si="3000"/>
        <v>0</v>
      </c>
      <c r="AN1723" s="179">
        <f t="shared" si="3000"/>
        <v>0</v>
      </c>
      <c r="AO1723" s="179">
        <f t="shared" si="3000"/>
        <v>0</v>
      </c>
      <c r="AP1723" s="179">
        <f t="shared" si="3000"/>
        <v>0</v>
      </c>
      <c r="AQ1723" s="179">
        <f t="shared" si="3000"/>
        <v>0</v>
      </c>
      <c r="AR1723" s="179">
        <f t="shared" si="3000"/>
        <v>0</v>
      </c>
      <c r="AS1723" s="179">
        <f t="shared" si="3000"/>
        <v>0</v>
      </c>
      <c r="AT1723" s="179">
        <f t="shared" si="3000"/>
        <v>0</v>
      </c>
      <c r="AU1723" s="179">
        <f t="shared" si="3000"/>
        <v>0</v>
      </c>
      <c r="AV1723" s="179">
        <f t="shared" si="3000"/>
        <v>0</v>
      </c>
      <c r="AW1723" s="179">
        <f t="shared" si="3000"/>
        <v>0</v>
      </c>
      <c r="AX1723" s="179">
        <f t="shared" si="3000"/>
        <v>0</v>
      </c>
      <c r="AY1723" s="179">
        <f t="shared" ref="AY1723:CD1723" si="3001">AY1698</f>
        <v>0</v>
      </c>
      <c r="AZ1723" s="179">
        <f t="shared" si="3001"/>
        <v>0</v>
      </c>
      <c r="BA1723" s="179">
        <f t="shared" si="3001"/>
        <v>0</v>
      </c>
      <c r="BB1723" s="179">
        <f t="shared" si="3001"/>
        <v>0</v>
      </c>
      <c r="BC1723" s="179">
        <f t="shared" si="3001"/>
        <v>0</v>
      </c>
      <c r="BD1723" s="179">
        <f t="shared" si="3001"/>
        <v>0</v>
      </c>
      <c r="BE1723" s="179">
        <f t="shared" si="3001"/>
        <v>0</v>
      </c>
      <c r="BF1723" s="179">
        <f t="shared" si="3001"/>
        <v>0</v>
      </c>
      <c r="BG1723" s="179">
        <f t="shared" si="3001"/>
        <v>0</v>
      </c>
      <c r="BH1723" s="179">
        <f t="shared" si="3001"/>
        <v>0</v>
      </c>
      <c r="BI1723" s="179">
        <f t="shared" si="3001"/>
        <v>0</v>
      </c>
      <c r="BJ1723" s="179">
        <f t="shared" si="3001"/>
        <v>0</v>
      </c>
      <c r="BK1723" s="179">
        <f t="shared" si="3001"/>
        <v>0</v>
      </c>
      <c r="BL1723" s="179">
        <f t="shared" si="3001"/>
        <v>0</v>
      </c>
      <c r="BM1723" s="179">
        <f t="shared" si="3001"/>
        <v>0</v>
      </c>
      <c r="BN1723" s="179">
        <f t="shared" si="3001"/>
        <v>0</v>
      </c>
      <c r="BO1723" s="179">
        <f t="shared" si="3001"/>
        <v>0</v>
      </c>
      <c r="BP1723" s="179">
        <f t="shared" si="3001"/>
        <v>0</v>
      </c>
      <c r="BQ1723" s="179">
        <f t="shared" si="3001"/>
        <v>0</v>
      </c>
      <c r="BR1723" s="179">
        <f t="shared" si="3001"/>
        <v>0</v>
      </c>
      <c r="BS1723" s="179">
        <f t="shared" si="3001"/>
        <v>0</v>
      </c>
      <c r="BT1723" s="179">
        <f t="shared" si="3001"/>
        <v>0</v>
      </c>
      <c r="BU1723" s="179">
        <f t="shared" si="3001"/>
        <v>0</v>
      </c>
      <c r="BV1723" s="179">
        <f t="shared" si="3001"/>
        <v>0</v>
      </c>
      <c r="BW1723" s="179">
        <f t="shared" si="3001"/>
        <v>0</v>
      </c>
      <c r="BX1723" s="179">
        <f t="shared" si="3001"/>
        <v>0</v>
      </c>
      <c r="BY1723" s="179">
        <f t="shared" si="3001"/>
        <v>0</v>
      </c>
      <c r="BZ1723" s="179">
        <f t="shared" si="3001"/>
        <v>0</v>
      </c>
      <c r="CA1723" s="179">
        <f t="shared" si="3001"/>
        <v>0</v>
      </c>
      <c r="CB1723" s="179">
        <f t="shared" si="3001"/>
        <v>0</v>
      </c>
      <c r="CC1723" s="179">
        <f t="shared" si="3001"/>
        <v>0</v>
      </c>
      <c r="CD1723" s="179">
        <f t="shared" si="3001"/>
        <v>0</v>
      </c>
      <c r="CE1723" s="179">
        <f t="shared" ref="CE1723:CL1723" si="3002">CE1698</f>
        <v>0</v>
      </c>
      <c r="CF1723" s="179">
        <f t="shared" si="3002"/>
        <v>0</v>
      </c>
      <c r="CG1723" s="179">
        <f t="shared" si="3002"/>
        <v>0</v>
      </c>
      <c r="CH1723" s="179">
        <f t="shared" si="3002"/>
        <v>0</v>
      </c>
      <c r="CI1723" s="179">
        <f t="shared" si="3002"/>
        <v>0</v>
      </c>
      <c r="CJ1723" s="179">
        <f t="shared" si="3002"/>
        <v>0</v>
      </c>
      <c r="CK1723" s="179">
        <f t="shared" si="3002"/>
        <v>0</v>
      </c>
      <c r="CL1723" s="179">
        <f t="shared" si="3002"/>
        <v>0</v>
      </c>
      <c r="CN1723" s="60"/>
      <c r="CO1723" s="179">
        <f t="shared" ref="CO1723:DL1723" si="3003">CO1698</f>
        <v>0</v>
      </c>
      <c r="CP1723" s="179">
        <f t="shared" si="3003"/>
        <v>0</v>
      </c>
      <c r="CQ1723" s="179">
        <f t="shared" si="3003"/>
        <v>0</v>
      </c>
      <c r="CR1723" s="179">
        <f t="shared" si="3003"/>
        <v>0</v>
      </c>
      <c r="CS1723" s="179">
        <f t="shared" si="3003"/>
        <v>0</v>
      </c>
      <c r="CT1723" s="179">
        <f t="shared" si="3003"/>
        <v>0</v>
      </c>
      <c r="CU1723" s="179">
        <f t="shared" si="3003"/>
        <v>0</v>
      </c>
      <c r="CV1723" s="179">
        <f t="shared" si="3003"/>
        <v>0</v>
      </c>
      <c r="CW1723" s="179">
        <f t="shared" si="3003"/>
        <v>0</v>
      </c>
      <c r="CX1723" s="179">
        <f t="shared" si="3003"/>
        <v>0</v>
      </c>
      <c r="CY1723" s="179">
        <f t="shared" si="3003"/>
        <v>0</v>
      </c>
      <c r="CZ1723" s="179">
        <f t="shared" si="3003"/>
        <v>0</v>
      </c>
      <c r="DA1723" s="179">
        <f t="shared" si="3003"/>
        <v>0</v>
      </c>
      <c r="DB1723" s="179">
        <f t="shared" si="3003"/>
        <v>0</v>
      </c>
      <c r="DC1723" s="179">
        <f t="shared" si="3003"/>
        <v>0</v>
      </c>
      <c r="DD1723" s="179">
        <f t="shared" si="3003"/>
        <v>0</v>
      </c>
      <c r="DE1723" s="179">
        <f t="shared" si="3003"/>
        <v>0</v>
      </c>
      <c r="DF1723" s="179">
        <f t="shared" si="3003"/>
        <v>0</v>
      </c>
      <c r="DG1723" s="179">
        <f t="shared" si="3003"/>
        <v>0</v>
      </c>
      <c r="DH1723" s="179">
        <f t="shared" si="3003"/>
        <v>0</v>
      </c>
      <c r="DI1723" s="179">
        <f t="shared" si="3003"/>
        <v>0</v>
      </c>
      <c r="DJ1723" s="179">
        <f t="shared" si="3003"/>
        <v>0</v>
      </c>
      <c r="DK1723" s="179">
        <f t="shared" si="3003"/>
        <v>0</v>
      </c>
      <c r="DL1723" s="179">
        <f t="shared" si="3003"/>
        <v>0</v>
      </c>
    </row>
    <row r="1724" spans="1:116" x14ac:dyDescent="0.4">
      <c r="B1724" t="s">
        <v>332</v>
      </c>
      <c r="D1724" t="s">
        <v>425</v>
      </c>
      <c r="E1724" s="8" t="str">
        <f t="shared" ref="E1724" si="3004">ROW()&amp;" "&amp;D1724</f>
        <v>1724 FAPPE-F</v>
      </c>
      <c r="G1724" s="241" t="str">
        <f>IFERROR(SUBSTITUTE(TRIM(MID(G1702, SEARCH("-", G1702) + 1, LEN(G1702))),":",""),"no unit")</f>
        <v>no unit</v>
      </c>
      <c r="H1724" s="12"/>
      <c r="I1724" s="60"/>
      <c r="J1724" s="60"/>
      <c r="K1724" s="15"/>
      <c r="L1724" s="15"/>
      <c r="M1724" s="15"/>
      <c r="N1724" s="15"/>
      <c r="O1724" s="15"/>
      <c r="P1724" s="15"/>
      <c r="R1724" s="15"/>
      <c r="S1724" s="179"/>
      <c r="T1724" s="179"/>
      <c r="U1724" s="179"/>
      <c r="V1724" s="179"/>
      <c r="W1724" s="179"/>
      <c r="X1724" s="179"/>
      <c r="Y1724" s="179"/>
      <c r="Z1724" s="179"/>
      <c r="AA1724" s="179"/>
      <c r="AB1724" s="179"/>
      <c r="AC1724" s="179"/>
      <c r="AD1724" s="179"/>
      <c r="AE1724" s="179"/>
      <c r="AF1724" s="179"/>
      <c r="AG1724" s="179"/>
      <c r="AH1724" s="179"/>
      <c r="AI1724" s="179"/>
      <c r="AJ1724" s="179"/>
      <c r="AK1724" s="179"/>
      <c r="AL1724" s="179"/>
      <c r="AM1724" s="179"/>
      <c r="AN1724" s="179"/>
      <c r="AO1724" s="179"/>
      <c r="AP1724" s="179"/>
      <c r="AQ1724" s="179"/>
      <c r="AR1724" s="179"/>
      <c r="AS1724" s="179"/>
      <c r="AT1724" s="179"/>
      <c r="AU1724" s="179"/>
      <c r="AV1724" s="179"/>
      <c r="AW1724" s="179"/>
      <c r="AX1724" s="179"/>
      <c r="AY1724" s="179"/>
      <c r="AZ1724" s="179"/>
      <c r="BA1724" s="179"/>
      <c r="BB1724" s="179"/>
      <c r="BC1724" s="179"/>
      <c r="BD1724" s="179"/>
      <c r="BE1724" s="179"/>
      <c r="BF1724" s="179"/>
      <c r="BG1724" s="179"/>
      <c r="BH1724" s="179"/>
      <c r="BI1724" s="179"/>
      <c r="BJ1724" s="179"/>
      <c r="BK1724" s="179"/>
      <c r="BL1724" s="179"/>
      <c r="BM1724" s="179"/>
      <c r="BN1724" s="179"/>
      <c r="BO1724" s="179"/>
      <c r="BP1724" s="179"/>
      <c r="BQ1724" s="179"/>
      <c r="BR1724" s="179"/>
      <c r="BS1724" s="179"/>
      <c r="BT1724" s="179"/>
      <c r="BU1724" s="179"/>
      <c r="BV1724" s="179"/>
      <c r="BW1724" s="179"/>
      <c r="BX1724" s="179"/>
      <c r="BY1724" s="179"/>
      <c r="BZ1724" s="179"/>
      <c r="CA1724" s="179"/>
      <c r="CB1724" s="179"/>
      <c r="CC1724" s="179"/>
      <c r="CD1724" s="179"/>
      <c r="CE1724" s="179"/>
      <c r="CF1724" s="179"/>
      <c r="CG1724" s="179"/>
      <c r="CH1724" s="179"/>
      <c r="CI1724" s="179"/>
      <c r="CJ1724" s="179"/>
      <c r="CK1724" s="179"/>
      <c r="CL1724" s="179"/>
      <c r="CN1724" s="60"/>
      <c r="CO1724" s="179"/>
      <c r="CP1724" s="179"/>
      <c r="CQ1724" s="179"/>
      <c r="CR1724" s="179"/>
      <c r="CS1724" s="179"/>
      <c r="CT1724" s="179"/>
      <c r="CU1724" s="179"/>
      <c r="CV1724" s="179"/>
      <c r="CW1724" s="179"/>
      <c r="CX1724" s="179"/>
      <c r="CY1724" s="179"/>
      <c r="CZ1724" s="179"/>
      <c r="DA1724" s="179"/>
      <c r="DB1724" s="179"/>
      <c r="DC1724" s="179"/>
      <c r="DD1724" s="179"/>
      <c r="DE1724" s="179"/>
      <c r="DF1724" s="179"/>
      <c r="DG1724" s="179"/>
      <c r="DH1724" s="179"/>
      <c r="DI1724" s="179"/>
      <c r="DJ1724" s="179"/>
      <c r="DK1724" s="179"/>
      <c r="DL1724" s="179"/>
    </row>
    <row r="1725" spans="1:116" x14ac:dyDescent="0.4">
      <c r="A1725" s="3"/>
      <c r="B1725" t="s">
        <v>332</v>
      </c>
      <c r="D1725" t="s">
        <v>425</v>
      </c>
      <c r="E1725" s="8" t="str">
        <f>ROW()&amp;" "&amp;D1725</f>
        <v>1725 FAPPE-F</v>
      </c>
      <c r="G1725" s="191" t="str">
        <f>G1700</f>
        <v>Secondary revenue driver</v>
      </c>
      <c r="H1725" s="90"/>
      <c r="I1725" s="213"/>
      <c r="J1725" s="213"/>
      <c r="K1725" s="214"/>
      <c r="L1725" s="214"/>
      <c r="M1725" s="214"/>
      <c r="N1725" s="214"/>
      <c r="O1725" s="214"/>
      <c r="P1725" s="214"/>
      <c r="R1725" s="214"/>
      <c r="S1725" s="4" t="str">
        <f t="shared" ref="S1725:AX1725" si="3005">ADDRESS(ROW(S1717),COLUMN(S1717),2)</f>
        <v>S$1717</v>
      </c>
      <c r="T1725" s="4" t="str">
        <f t="shared" si="3005"/>
        <v>T$1717</v>
      </c>
      <c r="U1725" s="4" t="str">
        <f t="shared" si="3005"/>
        <v>U$1717</v>
      </c>
      <c r="V1725" s="4" t="str">
        <f t="shared" si="3005"/>
        <v>V$1717</v>
      </c>
      <c r="W1725" s="4" t="str">
        <f t="shared" si="3005"/>
        <v>W$1717</v>
      </c>
      <c r="X1725" s="4" t="str">
        <f t="shared" si="3005"/>
        <v>X$1717</v>
      </c>
      <c r="Y1725" s="4" t="str">
        <f t="shared" si="3005"/>
        <v>Y$1717</v>
      </c>
      <c r="Z1725" s="4" t="str">
        <f t="shared" si="3005"/>
        <v>Z$1717</v>
      </c>
      <c r="AA1725" s="4" t="str">
        <f t="shared" si="3005"/>
        <v>AA$1717</v>
      </c>
      <c r="AB1725" s="4" t="str">
        <f t="shared" si="3005"/>
        <v>AB$1717</v>
      </c>
      <c r="AC1725" s="4" t="str">
        <f t="shared" si="3005"/>
        <v>AC$1717</v>
      </c>
      <c r="AD1725" s="4" t="str">
        <f t="shared" si="3005"/>
        <v>AD$1717</v>
      </c>
      <c r="AE1725" s="4" t="str">
        <f t="shared" si="3005"/>
        <v>AE$1717</v>
      </c>
      <c r="AF1725" s="4" t="str">
        <f t="shared" si="3005"/>
        <v>AF$1717</v>
      </c>
      <c r="AG1725" s="4" t="str">
        <f t="shared" si="3005"/>
        <v>AG$1717</v>
      </c>
      <c r="AH1725" s="4" t="str">
        <f t="shared" si="3005"/>
        <v>AH$1717</v>
      </c>
      <c r="AI1725" s="4" t="str">
        <f t="shared" si="3005"/>
        <v>AI$1717</v>
      </c>
      <c r="AJ1725" s="4" t="str">
        <f t="shared" si="3005"/>
        <v>AJ$1717</v>
      </c>
      <c r="AK1725" s="4" t="str">
        <f t="shared" si="3005"/>
        <v>AK$1717</v>
      </c>
      <c r="AL1725" s="4" t="str">
        <f t="shared" si="3005"/>
        <v>AL$1717</v>
      </c>
      <c r="AM1725" s="4" t="str">
        <f t="shared" si="3005"/>
        <v>AM$1717</v>
      </c>
      <c r="AN1725" s="4" t="str">
        <f t="shared" si="3005"/>
        <v>AN$1717</v>
      </c>
      <c r="AO1725" s="4" t="str">
        <f t="shared" si="3005"/>
        <v>AO$1717</v>
      </c>
      <c r="AP1725" s="4" t="str">
        <f t="shared" si="3005"/>
        <v>AP$1717</v>
      </c>
      <c r="AQ1725" s="4" t="str">
        <f t="shared" si="3005"/>
        <v>AQ$1717</v>
      </c>
      <c r="AR1725" s="4" t="str">
        <f t="shared" si="3005"/>
        <v>AR$1717</v>
      </c>
      <c r="AS1725" s="4" t="str">
        <f t="shared" si="3005"/>
        <v>AS$1717</v>
      </c>
      <c r="AT1725" s="4" t="str">
        <f t="shared" si="3005"/>
        <v>AT$1717</v>
      </c>
      <c r="AU1725" s="4" t="str">
        <f t="shared" si="3005"/>
        <v>AU$1717</v>
      </c>
      <c r="AV1725" s="4" t="str">
        <f t="shared" si="3005"/>
        <v>AV$1717</v>
      </c>
      <c r="AW1725" s="4" t="str">
        <f t="shared" si="3005"/>
        <v>AW$1717</v>
      </c>
      <c r="AX1725" s="4" t="str">
        <f t="shared" si="3005"/>
        <v>AX$1717</v>
      </c>
      <c r="AY1725" s="4" t="str">
        <f t="shared" ref="AY1725:CD1725" si="3006">ADDRESS(ROW(AY1717),COLUMN(AY1717),2)</f>
        <v>AY$1717</v>
      </c>
      <c r="AZ1725" s="4" t="str">
        <f t="shared" si="3006"/>
        <v>AZ$1717</v>
      </c>
      <c r="BA1725" s="4" t="str">
        <f t="shared" si="3006"/>
        <v>BA$1717</v>
      </c>
      <c r="BB1725" s="4" t="str">
        <f t="shared" si="3006"/>
        <v>BB$1717</v>
      </c>
      <c r="BC1725" s="4" t="str">
        <f t="shared" si="3006"/>
        <v>BC$1717</v>
      </c>
      <c r="BD1725" s="4" t="str">
        <f t="shared" si="3006"/>
        <v>BD$1717</v>
      </c>
      <c r="BE1725" s="4" t="str">
        <f t="shared" si="3006"/>
        <v>BE$1717</v>
      </c>
      <c r="BF1725" s="4" t="str">
        <f t="shared" si="3006"/>
        <v>BF$1717</v>
      </c>
      <c r="BG1725" s="4" t="str">
        <f t="shared" si="3006"/>
        <v>BG$1717</v>
      </c>
      <c r="BH1725" s="4" t="str">
        <f t="shared" si="3006"/>
        <v>BH$1717</v>
      </c>
      <c r="BI1725" s="4" t="str">
        <f t="shared" si="3006"/>
        <v>BI$1717</v>
      </c>
      <c r="BJ1725" s="4" t="str">
        <f t="shared" si="3006"/>
        <v>BJ$1717</v>
      </c>
      <c r="BK1725" s="4" t="str">
        <f t="shared" si="3006"/>
        <v>BK$1717</v>
      </c>
      <c r="BL1725" s="4" t="str">
        <f t="shared" si="3006"/>
        <v>BL$1717</v>
      </c>
      <c r="BM1725" s="4" t="str">
        <f t="shared" si="3006"/>
        <v>BM$1717</v>
      </c>
      <c r="BN1725" s="4" t="str">
        <f t="shared" si="3006"/>
        <v>BN$1717</v>
      </c>
      <c r="BO1725" s="4" t="str">
        <f t="shared" si="3006"/>
        <v>BO$1717</v>
      </c>
      <c r="BP1725" s="4" t="str">
        <f t="shared" si="3006"/>
        <v>BP$1717</v>
      </c>
      <c r="BQ1725" s="4" t="str">
        <f t="shared" si="3006"/>
        <v>BQ$1717</v>
      </c>
      <c r="BR1725" s="4" t="str">
        <f t="shared" si="3006"/>
        <v>BR$1717</v>
      </c>
      <c r="BS1725" s="4" t="str">
        <f t="shared" si="3006"/>
        <v>BS$1717</v>
      </c>
      <c r="BT1725" s="4" t="str">
        <f t="shared" si="3006"/>
        <v>BT$1717</v>
      </c>
      <c r="BU1725" s="4" t="str">
        <f t="shared" si="3006"/>
        <v>BU$1717</v>
      </c>
      <c r="BV1725" s="4" t="str">
        <f t="shared" si="3006"/>
        <v>BV$1717</v>
      </c>
      <c r="BW1725" s="4" t="str">
        <f t="shared" si="3006"/>
        <v>BW$1717</v>
      </c>
      <c r="BX1725" s="4" t="str">
        <f t="shared" si="3006"/>
        <v>BX$1717</v>
      </c>
      <c r="BY1725" s="4" t="str">
        <f t="shared" si="3006"/>
        <v>BY$1717</v>
      </c>
      <c r="BZ1725" s="4" t="str">
        <f t="shared" si="3006"/>
        <v>BZ$1717</v>
      </c>
      <c r="CA1725" s="4" t="str">
        <f t="shared" si="3006"/>
        <v>CA$1717</v>
      </c>
      <c r="CB1725" s="4" t="str">
        <f t="shared" si="3006"/>
        <v>CB$1717</v>
      </c>
      <c r="CC1725" s="4" t="str">
        <f t="shared" si="3006"/>
        <v>CC$1717</v>
      </c>
      <c r="CD1725" s="4" t="str">
        <f t="shared" si="3006"/>
        <v>CD$1717</v>
      </c>
      <c r="CE1725" s="4" t="str">
        <f t="shared" ref="CE1725:CL1725" si="3007">ADDRESS(ROW(CE1717),COLUMN(CE1717),2)</f>
        <v>CE$1717</v>
      </c>
      <c r="CF1725" s="4" t="str">
        <f t="shared" si="3007"/>
        <v>CF$1717</v>
      </c>
      <c r="CG1725" s="4" t="str">
        <f t="shared" si="3007"/>
        <v>CG$1717</v>
      </c>
      <c r="CH1725" s="4" t="str">
        <f t="shared" si="3007"/>
        <v>CH$1717</v>
      </c>
      <c r="CI1725" s="4" t="str">
        <f t="shared" si="3007"/>
        <v>CI$1717</v>
      </c>
      <c r="CJ1725" s="4" t="str">
        <f t="shared" si="3007"/>
        <v>CJ$1717</v>
      </c>
      <c r="CK1725" s="4" t="str">
        <f t="shared" si="3007"/>
        <v>CK$1717</v>
      </c>
      <c r="CL1725" s="4" t="str">
        <f t="shared" si="3007"/>
        <v>CL$1717</v>
      </c>
      <c r="CN1725" s="213"/>
      <c r="CO1725" s="4" t="str">
        <f t="shared" ref="CO1725:DL1725" si="3008">ADDRESS(ROW(CO1717),COLUMN(CO1717),2)</f>
        <v>CO$1717</v>
      </c>
      <c r="CP1725" s="4" t="str">
        <f t="shared" si="3008"/>
        <v>CP$1717</v>
      </c>
      <c r="CQ1725" s="4" t="str">
        <f t="shared" si="3008"/>
        <v>CQ$1717</v>
      </c>
      <c r="CR1725" s="4" t="str">
        <f t="shared" si="3008"/>
        <v>CR$1717</v>
      </c>
      <c r="CS1725" s="4" t="str">
        <f t="shared" si="3008"/>
        <v>CS$1717</v>
      </c>
      <c r="CT1725" s="4" t="str">
        <f t="shared" si="3008"/>
        <v>CT$1717</v>
      </c>
      <c r="CU1725" s="4" t="str">
        <f t="shared" si="3008"/>
        <v>CU$1717</v>
      </c>
      <c r="CV1725" s="4" t="str">
        <f t="shared" si="3008"/>
        <v>CV$1717</v>
      </c>
      <c r="CW1725" s="4" t="str">
        <f t="shared" si="3008"/>
        <v>CW$1717</v>
      </c>
      <c r="CX1725" s="4" t="str">
        <f t="shared" si="3008"/>
        <v>CX$1717</v>
      </c>
      <c r="CY1725" s="4" t="str">
        <f t="shared" si="3008"/>
        <v>CY$1717</v>
      </c>
      <c r="CZ1725" s="4" t="str">
        <f t="shared" si="3008"/>
        <v>CZ$1717</v>
      </c>
      <c r="DA1725" s="4" t="str">
        <f t="shared" si="3008"/>
        <v>DA$1717</v>
      </c>
      <c r="DB1725" s="4" t="str">
        <f t="shared" si="3008"/>
        <v>DB$1717</v>
      </c>
      <c r="DC1725" s="4" t="str">
        <f t="shared" si="3008"/>
        <v>DC$1717</v>
      </c>
      <c r="DD1725" s="4" t="str">
        <f t="shared" si="3008"/>
        <v>DD$1717</v>
      </c>
      <c r="DE1725" s="4" t="str">
        <f t="shared" si="3008"/>
        <v>DE$1717</v>
      </c>
      <c r="DF1725" s="4" t="str">
        <f t="shared" si="3008"/>
        <v>DF$1717</v>
      </c>
      <c r="DG1725" s="4" t="str">
        <f t="shared" si="3008"/>
        <v>DG$1717</v>
      </c>
      <c r="DH1725" s="4" t="str">
        <f t="shared" si="3008"/>
        <v>DH$1717</v>
      </c>
      <c r="DI1725" s="4" t="str">
        <f t="shared" si="3008"/>
        <v>DI$1717</v>
      </c>
      <c r="DJ1725" s="4" t="str">
        <f t="shared" si="3008"/>
        <v>DJ$1717</v>
      </c>
      <c r="DK1725" s="4" t="str">
        <f t="shared" si="3008"/>
        <v>DK$1717</v>
      </c>
      <c r="DL1725" s="4" t="str">
        <f t="shared" si="3008"/>
        <v>DL$1717</v>
      </c>
    </row>
    <row r="1726" spans="1:116" x14ac:dyDescent="0.4">
      <c r="B1726" t="s">
        <v>332</v>
      </c>
      <c r="D1726" t="s">
        <v>425</v>
      </c>
      <c r="E1726" s="8" t="str">
        <f>ROW()&amp;" "&amp;D1726</f>
        <v>1726 FAPPE-F</v>
      </c>
      <c r="G1726" s="136" t="str">
        <f>G1701</f>
        <v>Secondary volume driver</v>
      </c>
      <c r="H1726" s="12"/>
      <c r="I1726" s="60"/>
      <c r="J1726" s="60"/>
      <c r="K1726" s="15"/>
      <c r="L1726" s="15"/>
      <c r="M1726" s="15"/>
      <c r="N1726" s="15"/>
      <c r="O1726" s="15"/>
      <c r="P1726" s="15"/>
      <c r="R1726" s="15"/>
      <c r="S1726" s="179" t="str">
        <f t="shared" ref="S1726:AX1726" si="3009">S1701</f>
        <v>S$19</v>
      </c>
      <c r="T1726" s="179" t="str">
        <f t="shared" si="3009"/>
        <v>T$19</v>
      </c>
      <c r="U1726" s="179" t="str">
        <f t="shared" si="3009"/>
        <v>U$19</v>
      </c>
      <c r="V1726" s="179" t="str">
        <f t="shared" si="3009"/>
        <v>V$19</v>
      </c>
      <c r="W1726" s="179" t="str">
        <f t="shared" si="3009"/>
        <v>W$19</v>
      </c>
      <c r="X1726" s="179" t="str">
        <f t="shared" si="3009"/>
        <v>X$19</v>
      </c>
      <c r="Y1726" s="179" t="str">
        <f t="shared" si="3009"/>
        <v>Y$19</v>
      </c>
      <c r="Z1726" s="179" t="str">
        <f t="shared" si="3009"/>
        <v>Z$19</v>
      </c>
      <c r="AA1726" s="179" t="str">
        <f t="shared" si="3009"/>
        <v>AA$19</v>
      </c>
      <c r="AB1726" s="179" t="str">
        <f t="shared" si="3009"/>
        <v>AB$19</v>
      </c>
      <c r="AC1726" s="179" t="str">
        <f t="shared" si="3009"/>
        <v>AC$19</v>
      </c>
      <c r="AD1726" s="179" t="str">
        <f t="shared" si="3009"/>
        <v>AD$19</v>
      </c>
      <c r="AE1726" s="179" t="str">
        <f t="shared" si="3009"/>
        <v>AE$19</v>
      </c>
      <c r="AF1726" s="179" t="str">
        <f t="shared" si="3009"/>
        <v>AF$19</v>
      </c>
      <c r="AG1726" s="179" t="str">
        <f t="shared" si="3009"/>
        <v>AG$19</v>
      </c>
      <c r="AH1726" s="179" t="str">
        <f t="shared" si="3009"/>
        <v>AH$19</v>
      </c>
      <c r="AI1726" s="179" t="str">
        <f t="shared" si="3009"/>
        <v>AI$19</v>
      </c>
      <c r="AJ1726" s="179" t="str">
        <f t="shared" si="3009"/>
        <v>AJ$19</v>
      </c>
      <c r="AK1726" s="179" t="str">
        <f t="shared" si="3009"/>
        <v>AK$19</v>
      </c>
      <c r="AL1726" s="179" t="str">
        <f t="shared" si="3009"/>
        <v>AL$19</v>
      </c>
      <c r="AM1726" s="179" t="str">
        <f t="shared" si="3009"/>
        <v>AM$19</v>
      </c>
      <c r="AN1726" s="179" t="str">
        <f t="shared" si="3009"/>
        <v>AN$19</v>
      </c>
      <c r="AO1726" s="179" t="str">
        <f t="shared" si="3009"/>
        <v>AO$19</v>
      </c>
      <c r="AP1726" s="179" t="str">
        <f t="shared" si="3009"/>
        <v>AP$19</v>
      </c>
      <c r="AQ1726" s="179" t="str">
        <f t="shared" si="3009"/>
        <v>AQ$19</v>
      </c>
      <c r="AR1726" s="179" t="str">
        <f t="shared" si="3009"/>
        <v>AR$19</v>
      </c>
      <c r="AS1726" s="179" t="str">
        <f t="shared" si="3009"/>
        <v>AS$19</v>
      </c>
      <c r="AT1726" s="179" t="str">
        <f t="shared" si="3009"/>
        <v>AT$19</v>
      </c>
      <c r="AU1726" s="179" t="str">
        <f t="shared" si="3009"/>
        <v>AU$19</v>
      </c>
      <c r="AV1726" s="179" t="str">
        <f t="shared" si="3009"/>
        <v>AV$19</v>
      </c>
      <c r="AW1726" s="179" t="str">
        <f t="shared" si="3009"/>
        <v>AW$19</v>
      </c>
      <c r="AX1726" s="179" t="str">
        <f t="shared" si="3009"/>
        <v>AX$19</v>
      </c>
      <c r="AY1726" s="179" t="str">
        <f t="shared" ref="AY1726:CD1726" si="3010">AY1701</f>
        <v>AY$19</v>
      </c>
      <c r="AZ1726" s="179" t="str">
        <f t="shared" si="3010"/>
        <v>AZ$19</v>
      </c>
      <c r="BA1726" s="179" t="str">
        <f t="shared" si="3010"/>
        <v>BA$19</v>
      </c>
      <c r="BB1726" s="179" t="str">
        <f t="shared" si="3010"/>
        <v>BB$19</v>
      </c>
      <c r="BC1726" s="179" t="str">
        <f t="shared" si="3010"/>
        <v>BC$19</v>
      </c>
      <c r="BD1726" s="179" t="str">
        <f t="shared" si="3010"/>
        <v>BD$19</v>
      </c>
      <c r="BE1726" s="179" t="str">
        <f t="shared" si="3010"/>
        <v>BE$19</v>
      </c>
      <c r="BF1726" s="179" t="str">
        <f t="shared" si="3010"/>
        <v>BF$19</v>
      </c>
      <c r="BG1726" s="179" t="str">
        <f t="shared" si="3010"/>
        <v>BG$19</v>
      </c>
      <c r="BH1726" s="179" t="str">
        <f t="shared" si="3010"/>
        <v>BH$19</v>
      </c>
      <c r="BI1726" s="179" t="str">
        <f t="shared" si="3010"/>
        <v>BI$19</v>
      </c>
      <c r="BJ1726" s="179" t="str">
        <f t="shared" si="3010"/>
        <v>BJ$19</v>
      </c>
      <c r="BK1726" s="179" t="str">
        <f t="shared" si="3010"/>
        <v>BK$19</v>
      </c>
      <c r="BL1726" s="179" t="str">
        <f t="shared" si="3010"/>
        <v>BL$19</v>
      </c>
      <c r="BM1726" s="179" t="str">
        <f t="shared" si="3010"/>
        <v>BM$19</v>
      </c>
      <c r="BN1726" s="179" t="str">
        <f t="shared" si="3010"/>
        <v>BN$19</v>
      </c>
      <c r="BO1726" s="179" t="str">
        <f t="shared" si="3010"/>
        <v>BO$19</v>
      </c>
      <c r="BP1726" s="179" t="str">
        <f t="shared" si="3010"/>
        <v>BP$19</v>
      </c>
      <c r="BQ1726" s="179" t="str">
        <f t="shared" si="3010"/>
        <v>BQ$19</v>
      </c>
      <c r="BR1726" s="179" t="str">
        <f t="shared" si="3010"/>
        <v>BR$19</v>
      </c>
      <c r="BS1726" s="179" t="str">
        <f t="shared" si="3010"/>
        <v>BS$19</v>
      </c>
      <c r="BT1726" s="179" t="str">
        <f t="shared" si="3010"/>
        <v>BT$19</v>
      </c>
      <c r="BU1726" s="179" t="str">
        <f t="shared" si="3010"/>
        <v>BU$19</v>
      </c>
      <c r="BV1726" s="179" t="str">
        <f t="shared" si="3010"/>
        <v>BV$19</v>
      </c>
      <c r="BW1726" s="179" t="str">
        <f t="shared" si="3010"/>
        <v>BW$19</v>
      </c>
      <c r="BX1726" s="179" t="str">
        <f t="shared" si="3010"/>
        <v>BX$19</v>
      </c>
      <c r="BY1726" s="179" t="str">
        <f t="shared" si="3010"/>
        <v>BY$19</v>
      </c>
      <c r="BZ1726" s="179" t="str">
        <f t="shared" si="3010"/>
        <v>BZ$19</v>
      </c>
      <c r="CA1726" s="179" t="str">
        <f t="shared" si="3010"/>
        <v>CA$19</v>
      </c>
      <c r="CB1726" s="179" t="str">
        <f t="shared" si="3010"/>
        <v>CB$19</v>
      </c>
      <c r="CC1726" s="179" t="str">
        <f t="shared" si="3010"/>
        <v>CC$19</v>
      </c>
      <c r="CD1726" s="179" t="str">
        <f t="shared" si="3010"/>
        <v>CD$19</v>
      </c>
      <c r="CE1726" s="179" t="str">
        <f t="shared" ref="CE1726:CL1726" si="3011">CE1701</f>
        <v>CE$19</v>
      </c>
      <c r="CF1726" s="179" t="str">
        <f t="shared" si="3011"/>
        <v>CF$19</v>
      </c>
      <c r="CG1726" s="179" t="str">
        <f t="shared" si="3011"/>
        <v>CG$19</v>
      </c>
      <c r="CH1726" s="179" t="str">
        <f t="shared" si="3011"/>
        <v>CH$19</v>
      </c>
      <c r="CI1726" s="179" t="str">
        <f t="shared" si="3011"/>
        <v>CI$19</v>
      </c>
      <c r="CJ1726" s="179" t="str">
        <f t="shared" si="3011"/>
        <v>CJ$19</v>
      </c>
      <c r="CK1726" s="179" t="str">
        <f t="shared" si="3011"/>
        <v>CK$19</v>
      </c>
      <c r="CL1726" s="179" t="str">
        <f t="shared" si="3011"/>
        <v>CL$19</v>
      </c>
      <c r="CN1726" s="60"/>
      <c r="CO1726" s="179" t="str">
        <f t="shared" ref="CO1726:DL1726" si="3012">CO1701</f>
        <v>CO$19</v>
      </c>
      <c r="CP1726" s="179" t="str">
        <f t="shared" si="3012"/>
        <v>CP$19</v>
      </c>
      <c r="CQ1726" s="179" t="str">
        <f t="shared" si="3012"/>
        <v>CQ$19</v>
      </c>
      <c r="CR1726" s="179" t="str">
        <f t="shared" si="3012"/>
        <v>CR$19</v>
      </c>
      <c r="CS1726" s="179" t="str">
        <f t="shared" si="3012"/>
        <v>CS$19</v>
      </c>
      <c r="CT1726" s="179" t="str">
        <f t="shared" si="3012"/>
        <v>CT$19</v>
      </c>
      <c r="CU1726" s="179" t="str">
        <f t="shared" si="3012"/>
        <v>CU$19</v>
      </c>
      <c r="CV1726" s="179" t="str">
        <f t="shared" si="3012"/>
        <v>CV$19</v>
      </c>
      <c r="CW1726" s="179" t="str">
        <f t="shared" si="3012"/>
        <v>CW$19</v>
      </c>
      <c r="CX1726" s="179" t="str">
        <f t="shared" si="3012"/>
        <v>CX$19</v>
      </c>
      <c r="CY1726" s="179" t="str">
        <f t="shared" si="3012"/>
        <v>CY$19</v>
      </c>
      <c r="CZ1726" s="179" t="str">
        <f t="shared" si="3012"/>
        <v>CZ$19</v>
      </c>
      <c r="DA1726" s="179" t="str">
        <f t="shared" si="3012"/>
        <v>DA$19</v>
      </c>
      <c r="DB1726" s="179" t="str">
        <f t="shared" si="3012"/>
        <v>DB$19</v>
      </c>
      <c r="DC1726" s="179" t="str">
        <f t="shared" si="3012"/>
        <v>DC$19</v>
      </c>
      <c r="DD1726" s="179" t="str">
        <f t="shared" si="3012"/>
        <v>DD$19</v>
      </c>
      <c r="DE1726" s="179" t="str">
        <f t="shared" si="3012"/>
        <v>DE$19</v>
      </c>
      <c r="DF1726" s="179" t="str">
        <f t="shared" si="3012"/>
        <v>DF$19</v>
      </c>
      <c r="DG1726" s="179" t="str">
        <f t="shared" si="3012"/>
        <v>DG$19</v>
      </c>
      <c r="DH1726" s="179" t="str">
        <f t="shared" si="3012"/>
        <v>DH$19</v>
      </c>
      <c r="DI1726" s="179" t="str">
        <f t="shared" si="3012"/>
        <v>DI$19</v>
      </c>
      <c r="DJ1726" s="179" t="str">
        <f t="shared" si="3012"/>
        <v>DJ$19</v>
      </c>
      <c r="DK1726" s="179" t="str">
        <f t="shared" si="3012"/>
        <v>DK$19</v>
      </c>
      <c r="DL1726" s="179" t="str">
        <f t="shared" si="3012"/>
        <v>DL$19</v>
      </c>
    </row>
    <row r="1727" spans="1:116" x14ac:dyDescent="0.4">
      <c r="A1727" s="27"/>
      <c r="B1727" s="27"/>
      <c r="C1727" s="27"/>
      <c r="D1727" s="27"/>
      <c r="E1727" s="27"/>
      <c r="F1727" s="27"/>
      <c r="G1727" s="27"/>
      <c r="H1727" s="27"/>
      <c r="I1727" s="27"/>
      <c r="J1727" s="27"/>
      <c r="K1727" s="27"/>
      <c r="L1727" s="27"/>
      <c r="M1727" s="27"/>
      <c r="N1727" s="27"/>
      <c r="O1727" s="27"/>
      <c r="P1727" s="27"/>
      <c r="CN1727" s="27"/>
    </row>
    <row r="1728" spans="1:116" x14ac:dyDescent="0.4">
      <c r="A1728" s="174"/>
      <c r="E1728" s="8"/>
      <c r="G1728" s="175" t="s">
        <v>490</v>
      </c>
      <c r="H1728" s="174"/>
      <c r="I1728" s="176"/>
      <c r="J1728" s="176"/>
      <c r="K1728" s="197"/>
      <c r="L1728" s="197"/>
      <c r="M1728" s="197"/>
      <c r="N1728" s="197"/>
      <c r="O1728" s="197"/>
      <c r="P1728" s="197"/>
      <c r="R1728" s="198"/>
      <c r="S1728" s="174"/>
      <c r="T1728" s="174"/>
      <c r="U1728" s="174"/>
      <c r="V1728" s="174"/>
      <c r="W1728" s="174"/>
      <c r="X1728" s="174"/>
      <c r="Y1728" s="174"/>
      <c r="Z1728" s="174"/>
      <c r="AA1728" s="174"/>
      <c r="AB1728" s="174"/>
      <c r="AC1728" s="174"/>
      <c r="AD1728" s="174"/>
      <c r="AE1728" s="174"/>
      <c r="AF1728" s="174"/>
      <c r="AG1728" s="174"/>
      <c r="AH1728" s="174"/>
      <c r="AI1728" s="174"/>
      <c r="AJ1728" s="174"/>
      <c r="AK1728" s="174"/>
      <c r="AL1728" s="174"/>
      <c r="AM1728" s="174"/>
      <c r="AN1728" s="174"/>
      <c r="AO1728" s="174"/>
      <c r="AP1728" s="174"/>
      <c r="AQ1728" s="174"/>
      <c r="AR1728" s="174"/>
      <c r="AS1728" s="174"/>
      <c r="AT1728" s="174"/>
      <c r="AU1728" s="174"/>
      <c r="AV1728" s="174"/>
      <c r="AW1728" s="174"/>
      <c r="AX1728" s="174"/>
      <c r="AY1728" s="174"/>
      <c r="AZ1728" s="174"/>
      <c r="BA1728" s="174"/>
      <c r="BB1728" s="174"/>
      <c r="BC1728" s="174"/>
      <c r="BD1728" s="174"/>
      <c r="BE1728" s="174"/>
      <c r="BF1728" s="174"/>
      <c r="BG1728" s="174"/>
      <c r="BH1728" s="174"/>
      <c r="BI1728" s="174"/>
      <c r="BJ1728" s="174"/>
      <c r="BK1728" s="174"/>
      <c r="BL1728" s="174"/>
      <c r="BM1728" s="174"/>
      <c r="BN1728" s="174"/>
      <c r="BO1728" s="174"/>
      <c r="BP1728" s="174"/>
      <c r="BQ1728" s="174"/>
      <c r="BR1728" s="174"/>
      <c r="BS1728" s="174"/>
      <c r="BT1728" s="174"/>
      <c r="BU1728" s="174"/>
      <c r="BV1728" s="174"/>
      <c r="BW1728" s="174"/>
      <c r="BX1728" s="174"/>
      <c r="BY1728" s="174"/>
      <c r="BZ1728" s="174"/>
      <c r="CA1728" s="174"/>
      <c r="CB1728" s="174"/>
      <c r="CC1728" s="174"/>
      <c r="CD1728" s="174"/>
      <c r="CE1728" s="174"/>
      <c r="CF1728" s="174"/>
      <c r="CG1728" s="174"/>
      <c r="CH1728" s="174"/>
      <c r="CI1728" s="174"/>
      <c r="CJ1728" s="174"/>
      <c r="CK1728" s="174"/>
      <c r="CL1728" s="174"/>
      <c r="CN1728" s="176"/>
      <c r="CO1728" s="174"/>
      <c r="CP1728" s="174"/>
      <c r="CQ1728" s="174"/>
      <c r="CR1728" s="174"/>
      <c r="CS1728" s="174"/>
      <c r="CT1728" s="174"/>
      <c r="CU1728" s="174"/>
      <c r="CV1728" s="174"/>
      <c r="CW1728" s="174"/>
      <c r="CX1728" s="174"/>
      <c r="CY1728" s="174"/>
      <c r="CZ1728" s="174"/>
      <c r="DA1728" s="174"/>
      <c r="DB1728" s="174"/>
      <c r="DC1728" s="174"/>
      <c r="DD1728" s="174"/>
      <c r="DE1728" s="174"/>
      <c r="DF1728" s="174"/>
      <c r="DG1728" s="174"/>
      <c r="DH1728" s="174"/>
      <c r="DI1728" s="174"/>
      <c r="DJ1728" s="174"/>
      <c r="DK1728" s="174"/>
      <c r="DL1728" s="174"/>
    </row>
    <row r="1729" spans="1:116" x14ac:dyDescent="0.4">
      <c r="A1729" s="174"/>
      <c r="E1729" s="8"/>
      <c r="G1729" s="175" t="s">
        <v>492</v>
      </c>
      <c r="H1729" s="174"/>
      <c r="I1729" s="176"/>
      <c r="J1729" s="176"/>
      <c r="K1729" s="197"/>
      <c r="L1729" s="197"/>
      <c r="M1729" s="197"/>
      <c r="N1729" s="197"/>
      <c r="O1729" s="197"/>
      <c r="P1729" s="197"/>
      <c r="R1729" s="198"/>
      <c r="S1729" s="174"/>
      <c r="T1729" s="174"/>
      <c r="U1729" s="174"/>
      <c r="V1729" s="174"/>
      <c r="W1729" s="174"/>
      <c r="X1729" s="174"/>
      <c r="Y1729" s="174"/>
      <c r="Z1729" s="174"/>
      <c r="AA1729" s="174"/>
      <c r="AB1729" s="174"/>
      <c r="AC1729" s="174"/>
      <c r="AD1729" s="174"/>
      <c r="AE1729" s="174"/>
      <c r="AF1729" s="174"/>
      <c r="AG1729" s="174"/>
      <c r="AH1729" s="174"/>
      <c r="AI1729" s="174"/>
      <c r="AJ1729" s="174"/>
      <c r="AK1729" s="174"/>
      <c r="AL1729" s="174"/>
      <c r="AM1729" s="174"/>
      <c r="AN1729" s="174"/>
      <c r="AO1729" s="174"/>
      <c r="AP1729" s="174"/>
      <c r="AQ1729" s="174"/>
      <c r="AR1729" s="174"/>
      <c r="AS1729" s="174"/>
      <c r="AT1729" s="174"/>
      <c r="AU1729" s="174"/>
      <c r="AV1729" s="174"/>
      <c r="AW1729" s="174"/>
      <c r="AX1729" s="174"/>
      <c r="AY1729" s="174"/>
      <c r="AZ1729" s="174"/>
      <c r="BA1729" s="174"/>
      <c r="BB1729" s="174"/>
      <c r="BC1729" s="174"/>
      <c r="BD1729" s="174"/>
      <c r="BE1729" s="174"/>
      <c r="BF1729" s="174"/>
      <c r="BG1729" s="174"/>
      <c r="BH1729" s="174"/>
      <c r="BI1729" s="174"/>
      <c r="BJ1729" s="174"/>
      <c r="BK1729" s="174"/>
      <c r="BL1729" s="174"/>
      <c r="BM1729" s="174"/>
      <c r="BN1729" s="174"/>
      <c r="BO1729" s="174"/>
      <c r="BP1729" s="174"/>
      <c r="BQ1729" s="174"/>
      <c r="BR1729" s="174"/>
      <c r="BS1729" s="174"/>
      <c r="BT1729" s="174"/>
      <c r="BU1729" s="174"/>
      <c r="BV1729" s="174"/>
      <c r="BW1729" s="174"/>
      <c r="BX1729" s="174"/>
      <c r="BY1729" s="174"/>
      <c r="BZ1729" s="174"/>
      <c r="CA1729" s="174"/>
      <c r="CB1729" s="174"/>
      <c r="CC1729" s="174"/>
      <c r="CD1729" s="174"/>
      <c r="CE1729" s="174"/>
      <c r="CF1729" s="174"/>
      <c r="CG1729" s="174"/>
      <c r="CH1729" s="174"/>
      <c r="CI1729" s="174"/>
      <c r="CJ1729" s="174"/>
      <c r="CK1729" s="174"/>
      <c r="CL1729" s="174"/>
      <c r="CN1729" s="176"/>
      <c r="CO1729" s="174"/>
      <c r="CP1729" s="174"/>
      <c r="CQ1729" s="174"/>
      <c r="CR1729" s="174"/>
      <c r="CS1729" s="174"/>
      <c r="CT1729" s="174"/>
      <c r="CU1729" s="174"/>
      <c r="CV1729" s="174"/>
      <c r="CW1729" s="174"/>
      <c r="CX1729" s="174"/>
      <c r="CY1729" s="174"/>
      <c r="CZ1729" s="174"/>
      <c r="DA1729" s="174"/>
      <c r="DB1729" s="174"/>
      <c r="DC1729" s="174"/>
      <c r="DD1729" s="174"/>
      <c r="DE1729" s="174"/>
      <c r="DF1729" s="174"/>
      <c r="DG1729" s="174"/>
      <c r="DH1729" s="174"/>
      <c r="DI1729" s="174"/>
      <c r="DJ1729" s="174"/>
      <c r="DK1729" s="174"/>
      <c r="DL1729" s="174"/>
    </row>
    <row r="1730" spans="1:116" x14ac:dyDescent="0.4">
      <c r="A1730" s="174"/>
      <c r="E1730" s="8"/>
      <c r="G1730" s="175" t="s">
        <v>461</v>
      </c>
      <c r="H1730" s="174"/>
      <c r="I1730" s="176"/>
      <c r="J1730" s="176"/>
      <c r="K1730" s="197"/>
      <c r="L1730" s="197"/>
      <c r="M1730" s="197"/>
      <c r="N1730" s="197"/>
      <c r="O1730" s="197"/>
      <c r="P1730" s="197"/>
      <c r="R1730" s="198"/>
      <c r="S1730" s="199" t="str">
        <f t="shared" ref="S1730:AX1730" si="3013">S$20</f>
        <v>S$16</v>
      </c>
      <c r="T1730" s="199" t="str">
        <f t="shared" si="3013"/>
        <v>T$16</v>
      </c>
      <c r="U1730" s="199" t="str">
        <f t="shared" si="3013"/>
        <v>U$16</v>
      </c>
      <c r="V1730" s="199" t="str">
        <f t="shared" si="3013"/>
        <v>V$16</v>
      </c>
      <c r="W1730" s="199" t="str">
        <f t="shared" si="3013"/>
        <v>W$16</v>
      </c>
      <c r="X1730" s="199" t="str">
        <f t="shared" si="3013"/>
        <v>X$16</v>
      </c>
      <c r="Y1730" s="199" t="str">
        <f t="shared" si="3013"/>
        <v>Y$16</v>
      </c>
      <c r="Z1730" s="199" t="str">
        <f t="shared" si="3013"/>
        <v>Z$16</v>
      </c>
      <c r="AA1730" s="199" t="str">
        <f t="shared" si="3013"/>
        <v>AA$16</v>
      </c>
      <c r="AB1730" s="199" t="str">
        <f t="shared" si="3013"/>
        <v>AB$16</v>
      </c>
      <c r="AC1730" s="199" t="str">
        <f t="shared" si="3013"/>
        <v>AC$16</v>
      </c>
      <c r="AD1730" s="199" t="str">
        <f t="shared" si="3013"/>
        <v>AD$16</v>
      </c>
      <c r="AE1730" s="199" t="str">
        <f t="shared" si="3013"/>
        <v>AE$16</v>
      </c>
      <c r="AF1730" s="199" t="str">
        <f t="shared" si="3013"/>
        <v>AF$16</v>
      </c>
      <c r="AG1730" s="199" t="str">
        <f t="shared" si="3013"/>
        <v>AG$16</v>
      </c>
      <c r="AH1730" s="199" t="str">
        <f t="shared" si="3013"/>
        <v>AH$16</v>
      </c>
      <c r="AI1730" s="199" t="str">
        <f t="shared" si="3013"/>
        <v>AI$16</v>
      </c>
      <c r="AJ1730" s="199" t="str">
        <f t="shared" si="3013"/>
        <v>AJ$16</v>
      </c>
      <c r="AK1730" s="199" t="str">
        <f t="shared" si="3013"/>
        <v>AK$16</v>
      </c>
      <c r="AL1730" s="199" t="str">
        <f t="shared" si="3013"/>
        <v>AL$16</v>
      </c>
      <c r="AM1730" s="199" t="str">
        <f t="shared" si="3013"/>
        <v>AM$16</v>
      </c>
      <c r="AN1730" s="199" t="str">
        <f t="shared" si="3013"/>
        <v>AN$16</v>
      </c>
      <c r="AO1730" s="199" t="str">
        <f t="shared" si="3013"/>
        <v>AO$16</v>
      </c>
      <c r="AP1730" s="199" t="str">
        <f t="shared" si="3013"/>
        <v>AP$16</v>
      </c>
      <c r="AQ1730" s="199" t="str">
        <f t="shared" si="3013"/>
        <v>AQ$16</v>
      </c>
      <c r="AR1730" s="199" t="str">
        <f t="shared" si="3013"/>
        <v>AR$16</v>
      </c>
      <c r="AS1730" s="199" t="str">
        <f t="shared" si="3013"/>
        <v>AS$16</v>
      </c>
      <c r="AT1730" s="199" t="str">
        <f t="shared" si="3013"/>
        <v>AT$16</v>
      </c>
      <c r="AU1730" s="199" t="str">
        <f t="shared" si="3013"/>
        <v>AU$16</v>
      </c>
      <c r="AV1730" s="199" t="str">
        <f t="shared" si="3013"/>
        <v>AV$16</v>
      </c>
      <c r="AW1730" s="199" t="str">
        <f t="shared" si="3013"/>
        <v>AW$16</v>
      </c>
      <c r="AX1730" s="199" t="str">
        <f t="shared" si="3013"/>
        <v>AX$16</v>
      </c>
      <c r="AY1730" s="199" t="str">
        <f t="shared" ref="AY1730:CD1730" si="3014">AY$20</f>
        <v>AY$16</v>
      </c>
      <c r="AZ1730" s="199" t="str">
        <f t="shared" si="3014"/>
        <v>AZ$16</v>
      </c>
      <c r="BA1730" s="199" t="str">
        <f t="shared" si="3014"/>
        <v>BA$16</v>
      </c>
      <c r="BB1730" s="199" t="str">
        <f t="shared" si="3014"/>
        <v>BB$16</v>
      </c>
      <c r="BC1730" s="199" t="str">
        <f t="shared" si="3014"/>
        <v>BC$16</v>
      </c>
      <c r="BD1730" s="199" t="str">
        <f t="shared" si="3014"/>
        <v>BD$16</v>
      </c>
      <c r="BE1730" s="199" t="str">
        <f t="shared" si="3014"/>
        <v>BE$16</v>
      </c>
      <c r="BF1730" s="199" t="str">
        <f t="shared" si="3014"/>
        <v>BF$16</v>
      </c>
      <c r="BG1730" s="199" t="str">
        <f t="shared" si="3014"/>
        <v>BG$16</v>
      </c>
      <c r="BH1730" s="199" t="str">
        <f t="shared" si="3014"/>
        <v>BH$16</v>
      </c>
      <c r="BI1730" s="199" t="str">
        <f t="shared" si="3014"/>
        <v>BI$16</v>
      </c>
      <c r="BJ1730" s="199" t="str">
        <f t="shared" si="3014"/>
        <v>BJ$16</v>
      </c>
      <c r="BK1730" s="199" t="str">
        <f t="shared" si="3014"/>
        <v>BK$16</v>
      </c>
      <c r="BL1730" s="199" t="str">
        <f t="shared" si="3014"/>
        <v>BL$16</v>
      </c>
      <c r="BM1730" s="199" t="str">
        <f t="shared" si="3014"/>
        <v>BM$16</v>
      </c>
      <c r="BN1730" s="199" t="str">
        <f t="shared" si="3014"/>
        <v>BN$16</v>
      </c>
      <c r="BO1730" s="199" t="str">
        <f t="shared" si="3014"/>
        <v>BO$16</v>
      </c>
      <c r="BP1730" s="199" t="str">
        <f t="shared" si="3014"/>
        <v>BP$16</v>
      </c>
      <c r="BQ1730" s="199" t="str">
        <f t="shared" si="3014"/>
        <v>BQ$16</v>
      </c>
      <c r="BR1730" s="199" t="str">
        <f t="shared" si="3014"/>
        <v>BR$16</v>
      </c>
      <c r="BS1730" s="199" t="str">
        <f t="shared" si="3014"/>
        <v>BS$16</v>
      </c>
      <c r="BT1730" s="199" t="str">
        <f t="shared" si="3014"/>
        <v>BT$16</v>
      </c>
      <c r="BU1730" s="199" t="str">
        <f t="shared" si="3014"/>
        <v>BU$16</v>
      </c>
      <c r="BV1730" s="199" t="str">
        <f t="shared" si="3014"/>
        <v>BV$16</v>
      </c>
      <c r="BW1730" s="199" t="str">
        <f t="shared" si="3014"/>
        <v>BW$16</v>
      </c>
      <c r="BX1730" s="199" t="str">
        <f t="shared" si="3014"/>
        <v>BX$16</v>
      </c>
      <c r="BY1730" s="199" t="str">
        <f t="shared" si="3014"/>
        <v>BY$16</v>
      </c>
      <c r="BZ1730" s="199" t="str">
        <f t="shared" si="3014"/>
        <v>BZ$16</v>
      </c>
      <c r="CA1730" s="199" t="str">
        <f t="shared" si="3014"/>
        <v>CA$16</v>
      </c>
      <c r="CB1730" s="199" t="str">
        <f t="shared" si="3014"/>
        <v>CB$16</v>
      </c>
      <c r="CC1730" s="199" t="str">
        <f t="shared" si="3014"/>
        <v>CC$16</v>
      </c>
      <c r="CD1730" s="199" t="str">
        <f t="shared" si="3014"/>
        <v>CD$16</v>
      </c>
      <c r="CE1730" s="199" t="str">
        <f t="shared" ref="CE1730:CL1730" si="3015">CE$20</f>
        <v>CE$16</v>
      </c>
      <c r="CF1730" s="199" t="str">
        <f t="shared" si="3015"/>
        <v>CF$16</v>
      </c>
      <c r="CG1730" s="199" t="str">
        <f t="shared" si="3015"/>
        <v>CG$16</v>
      </c>
      <c r="CH1730" s="199" t="str">
        <f t="shared" si="3015"/>
        <v>CH$16</v>
      </c>
      <c r="CI1730" s="199" t="str">
        <f t="shared" si="3015"/>
        <v>CI$16</v>
      </c>
      <c r="CJ1730" s="199" t="str">
        <f t="shared" si="3015"/>
        <v>CJ$16</v>
      </c>
      <c r="CK1730" s="199" t="str">
        <f t="shared" si="3015"/>
        <v>CK$16</v>
      </c>
      <c r="CL1730" s="199" t="str">
        <f t="shared" si="3015"/>
        <v>CL$16</v>
      </c>
      <c r="CN1730" s="176"/>
      <c r="CO1730" s="199" t="str">
        <f t="shared" ref="CO1730:DL1730" si="3016">CO$20</f>
        <v>CO$16</v>
      </c>
      <c r="CP1730" s="199" t="str">
        <f t="shared" si="3016"/>
        <v>CP$16</v>
      </c>
      <c r="CQ1730" s="199" t="str">
        <f t="shared" si="3016"/>
        <v>CQ$16</v>
      </c>
      <c r="CR1730" s="199" t="str">
        <f t="shared" si="3016"/>
        <v>CR$16</v>
      </c>
      <c r="CS1730" s="199" t="str">
        <f t="shared" si="3016"/>
        <v>CS$16</v>
      </c>
      <c r="CT1730" s="199" t="str">
        <f t="shared" si="3016"/>
        <v>CT$16</v>
      </c>
      <c r="CU1730" s="199" t="str">
        <f t="shared" si="3016"/>
        <v>CU$16</v>
      </c>
      <c r="CV1730" s="199" t="str">
        <f t="shared" si="3016"/>
        <v>CV$16</v>
      </c>
      <c r="CW1730" s="199" t="str">
        <f t="shared" si="3016"/>
        <v>CW$16</v>
      </c>
      <c r="CX1730" s="199" t="str">
        <f t="shared" si="3016"/>
        <v>CX$16</v>
      </c>
      <c r="CY1730" s="199" t="str">
        <f t="shared" si="3016"/>
        <v>CY$16</v>
      </c>
      <c r="CZ1730" s="199" t="str">
        <f t="shared" si="3016"/>
        <v>CZ$16</v>
      </c>
      <c r="DA1730" s="199" t="str">
        <f t="shared" si="3016"/>
        <v>DA$16</v>
      </c>
      <c r="DB1730" s="199" t="str">
        <f t="shared" si="3016"/>
        <v>DB$16</v>
      </c>
      <c r="DC1730" s="199" t="str">
        <f t="shared" si="3016"/>
        <v>DC$16</v>
      </c>
      <c r="DD1730" s="199" t="str">
        <f t="shared" si="3016"/>
        <v>DD$16</v>
      </c>
      <c r="DE1730" s="199" t="str">
        <f t="shared" si="3016"/>
        <v>DE$16</v>
      </c>
      <c r="DF1730" s="199" t="str">
        <f t="shared" si="3016"/>
        <v>DF$16</v>
      </c>
      <c r="DG1730" s="199" t="str">
        <f t="shared" si="3016"/>
        <v>DG$16</v>
      </c>
      <c r="DH1730" s="199" t="str">
        <f t="shared" si="3016"/>
        <v>DH$16</v>
      </c>
      <c r="DI1730" s="199" t="str">
        <f t="shared" si="3016"/>
        <v>DI$16</v>
      </c>
      <c r="DJ1730" s="199" t="str">
        <f t="shared" si="3016"/>
        <v>DJ$16</v>
      </c>
      <c r="DK1730" s="199" t="str">
        <f t="shared" si="3016"/>
        <v>DK$16</v>
      </c>
      <c r="DL1730" s="199" t="str">
        <f t="shared" si="3016"/>
        <v>DL$16</v>
      </c>
    </row>
    <row r="1731" spans="1:116" x14ac:dyDescent="0.4">
      <c r="A1731" s="174"/>
      <c r="E1731" s="8"/>
      <c r="G1731" s="175" t="s">
        <v>462</v>
      </c>
      <c r="H1731" s="200"/>
      <c r="I1731" s="201"/>
      <c r="J1731" s="201"/>
      <c r="K1731" s="202"/>
      <c r="L1731" s="202"/>
      <c r="M1731" s="202"/>
      <c r="N1731" s="202"/>
      <c r="O1731" s="202"/>
      <c r="P1731" s="202"/>
      <c r="R1731" s="202"/>
      <c r="S1731" s="199" t="str">
        <f t="shared" ref="S1731:AX1731" si="3017">S$21</f>
        <v>S$17</v>
      </c>
      <c r="T1731" s="199" t="str">
        <f t="shared" si="3017"/>
        <v>T$17</v>
      </c>
      <c r="U1731" s="199" t="str">
        <f t="shared" si="3017"/>
        <v>U$17</v>
      </c>
      <c r="V1731" s="199" t="str">
        <f t="shared" si="3017"/>
        <v>V$17</v>
      </c>
      <c r="W1731" s="199" t="str">
        <f t="shared" si="3017"/>
        <v>W$17</v>
      </c>
      <c r="X1731" s="199" t="str">
        <f t="shared" si="3017"/>
        <v>X$17</v>
      </c>
      <c r="Y1731" s="199" t="str">
        <f t="shared" si="3017"/>
        <v>Y$17</v>
      </c>
      <c r="Z1731" s="199" t="str">
        <f t="shared" si="3017"/>
        <v>Z$17</v>
      </c>
      <c r="AA1731" s="199" t="str">
        <f t="shared" si="3017"/>
        <v>AA$17</v>
      </c>
      <c r="AB1731" s="199" t="str">
        <f t="shared" si="3017"/>
        <v>AB$17</v>
      </c>
      <c r="AC1731" s="199" t="str">
        <f t="shared" si="3017"/>
        <v>AC$17</v>
      </c>
      <c r="AD1731" s="199" t="str">
        <f t="shared" si="3017"/>
        <v>AD$17</v>
      </c>
      <c r="AE1731" s="199" t="str">
        <f t="shared" si="3017"/>
        <v>AE$17</v>
      </c>
      <c r="AF1731" s="199" t="str">
        <f t="shared" si="3017"/>
        <v>AF$17</v>
      </c>
      <c r="AG1731" s="199" t="str">
        <f t="shared" si="3017"/>
        <v>AG$17</v>
      </c>
      <c r="AH1731" s="199" t="str">
        <f t="shared" si="3017"/>
        <v>AH$17</v>
      </c>
      <c r="AI1731" s="199" t="str">
        <f t="shared" si="3017"/>
        <v>AI$17</v>
      </c>
      <c r="AJ1731" s="199" t="str">
        <f t="shared" si="3017"/>
        <v>AJ$17</v>
      </c>
      <c r="AK1731" s="199" t="str">
        <f t="shared" si="3017"/>
        <v>AK$17</v>
      </c>
      <c r="AL1731" s="199" t="str">
        <f t="shared" si="3017"/>
        <v>AL$17</v>
      </c>
      <c r="AM1731" s="199" t="str">
        <f t="shared" si="3017"/>
        <v>AM$17</v>
      </c>
      <c r="AN1731" s="199" t="str">
        <f t="shared" si="3017"/>
        <v>AN$17</v>
      </c>
      <c r="AO1731" s="199" t="str">
        <f t="shared" si="3017"/>
        <v>AO$17</v>
      </c>
      <c r="AP1731" s="199" t="str">
        <f t="shared" si="3017"/>
        <v>AP$17</v>
      </c>
      <c r="AQ1731" s="199" t="str">
        <f t="shared" si="3017"/>
        <v>AQ$17</v>
      </c>
      <c r="AR1731" s="199" t="str">
        <f t="shared" si="3017"/>
        <v>AR$17</v>
      </c>
      <c r="AS1731" s="199" t="str">
        <f t="shared" si="3017"/>
        <v>AS$17</v>
      </c>
      <c r="AT1731" s="199" t="str">
        <f t="shared" si="3017"/>
        <v>AT$17</v>
      </c>
      <c r="AU1731" s="199" t="str">
        <f t="shared" si="3017"/>
        <v>AU$17</v>
      </c>
      <c r="AV1731" s="199" t="str">
        <f t="shared" si="3017"/>
        <v>AV$17</v>
      </c>
      <c r="AW1731" s="199" t="str">
        <f t="shared" si="3017"/>
        <v>AW$17</v>
      </c>
      <c r="AX1731" s="199" t="str">
        <f t="shared" si="3017"/>
        <v>AX$17</v>
      </c>
      <c r="AY1731" s="199" t="str">
        <f t="shared" ref="AY1731:CD1731" si="3018">AY$21</f>
        <v>AY$17</v>
      </c>
      <c r="AZ1731" s="199" t="str">
        <f t="shared" si="3018"/>
        <v>AZ$17</v>
      </c>
      <c r="BA1731" s="199" t="str">
        <f t="shared" si="3018"/>
        <v>BA$17</v>
      </c>
      <c r="BB1731" s="199" t="str">
        <f t="shared" si="3018"/>
        <v>BB$17</v>
      </c>
      <c r="BC1731" s="199" t="str">
        <f t="shared" si="3018"/>
        <v>BC$17</v>
      </c>
      <c r="BD1731" s="199" t="str">
        <f t="shared" si="3018"/>
        <v>BD$17</v>
      </c>
      <c r="BE1731" s="199" t="str">
        <f t="shared" si="3018"/>
        <v>BE$17</v>
      </c>
      <c r="BF1731" s="199" t="str">
        <f t="shared" si="3018"/>
        <v>BF$17</v>
      </c>
      <c r="BG1731" s="199" t="str">
        <f t="shared" si="3018"/>
        <v>BG$17</v>
      </c>
      <c r="BH1731" s="199" t="str">
        <f t="shared" si="3018"/>
        <v>BH$17</v>
      </c>
      <c r="BI1731" s="199" t="str">
        <f t="shared" si="3018"/>
        <v>BI$17</v>
      </c>
      <c r="BJ1731" s="199" t="str">
        <f t="shared" si="3018"/>
        <v>BJ$17</v>
      </c>
      <c r="BK1731" s="199" t="str">
        <f t="shared" si="3018"/>
        <v>BK$17</v>
      </c>
      <c r="BL1731" s="199" t="str">
        <f t="shared" si="3018"/>
        <v>BL$17</v>
      </c>
      <c r="BM1731" s="199" t="str">
        <f t="shared" si="3018"/>
        <v>BM$17</v>
      </c>
      <c r="BN1731" s="199" t="str">
        <f t="shared" si="3018"/>
        <v>BN$17</v>
      </c>
      <c r="BO1731" s="199" t="str">
        <f t="shared" si="3018"/>
        <v>BO$17</v>
      </c>
      <c r="BP1731" s="199" t="str">
        <f t="shared" si="3018"/>
        <v>BP$17</v>
      </c>
      <c r="BQ1731" s="199" t="str">
        <f t="shared" si="3018"/>
        <v>BQ$17</v>
      </c>
      <c r="BR1731" s="199" t="str">
        <f t="shared" si="3018"/>
        <v>BR$17</v>
      </c>
      <c r="BS1731" s="199" t="str">
        <f t="shared" si="3018"/>
        <v>BS$17</v>
      </c>
      <c r="BT1731" s="199" t="str">
        <f t="shared" si="3018"/>
        <v>BT$17</v>
      </c>
      <c r="BU1731" s="199" t="str">
        <f t="shared" si="3018"/>
        <v>BU$17</v>
      </c>
      <c r="BV1731" s="199" t="str">
        <f t="shared" si="3018"/>
        <v>BV$17</v>
      </c>
      <c r="BW1731" s="199" t="str">
        <f t="shared" si="3018"/>
        <v>BW$17</v>
      </c>
      <c r="BX1731" s="199" t="str">
        <f t="shared" si="3018"/>
        <v>BX$17</v>
      </c>
      <c r="BY1731" s="199" t="str">
        <f t="shared" si="3018"/>
        <v>BY$17</v>
      </c>
      <c r="BZ1731" s="199" t="str">
        <f t="shared" si="3018"/>
        <v>BZ$17</v>
      </c>
      <c r="CA1731" s="199" t="str">
        <f t="shared" si="3018"/>
        <v>CA$17</v>
      </c>
      <c r="CB1731" s="199" t="str">
        <f t="shared" si="3018"/>
        <v>CB$17</v>
      </c>
      <c r="CC1731" s="199" t="str">
        <f t="shared" si="3018"/>
        <v>CC$17</v>
      </c>
      <c r="CD1731" s="199" t="str">
        <f t="shared" si="3018"/>
        <v>CD$17</v>
      </c>
      <c r="CE1731" s="199" t="str">
        <f t="shared" ref="CE1731:CL1731" si="3019">CE$21</f>
        <v>CE$17</v>
      </c>
      <c r="CF1731" s="199" t="str">
        <f t="shared" si="3019"/>
        <v>CF$17</v>
      </c>
      <c r="CG1731" s="199" t="str">
        <f t="shared" si="3019"/>
        <v>CG$17</v>
      </c>
      <c r="CH1731" s="199" t="str">
        <f t="shared" si="3019"/>
        <v>CH$17</v>
      </c>
      <c r="CI1731" s="199" t="str">
        <f t="shared" si="3019"/>
        <v>CI$17</v>
      </c>
      <c r="CJ1731" s="199" t="str">
        <f t="shared" si="3019"/>
        <v>CJ$17</v>
      </c>
      <c r="CK1731" s="199" t="str">
        <f t="shared" si="3019"/>
        <v>CK$17</v>
      </c>
      <c r="CL1731" s="199" t="str">
        <f t="shared" si="3019"/>
        <v>CL$17</v>
      </c>
      <c r="CN1731" s="201"/>
      <c r="CO1731" s="199" t="str">
        <f t="shared" ref="CO1731:DL1731" si="3020">CO$21</f>
        <v>CO$17</v>
      </c>
      <c r="CP1731" s="199" t="str">
        <f t="shared" si="3020"/>
        <v>CP$17</v>
      </c>
      <c r="CQ1731" s="199" t="str">
        <f t="shared" si="3020"/>
        <v>CQ$17</v>
      </c>
      <c r="CR1731" s="199" t="str">
        <f t="shared" si="3020"/>
        <v>CR$17</v>
      </c>
      <c r="CS1731" s="199" t="str">
        <f t="shared" si="3020"/>
        <v>CS$17</v>
      </c>
      <c r="CT1731" s="199" t="str">
        <f t="shared" si="3020"/>
        <v>CT$17</v>
      </c>
      <c r="CU1731" s="199" t="str">
        <f t="shared" si="3020"/>
        <v>CU$17</v>
      </c>
      <c r="CV1731" s="199" t="str">
        <f t="shared" si="3020"/>
        <v>CV$17</v>
      </c>
      <c r="CW1731" s="199" t="str">
        <f t="shared" si="3020"/>
        <v>CW$17</v>
      </c>
      <c r="CX1731" s="199" t="str">
        <f t="shared" si="3020"/>
        <v>CX$17</v>
      </c>
      <c r="CY1731" s="199" t="str">
        <f t="shared" si="3020"/>
        <v>CY$17</v>
      </c>
      <c r="CZ1731" s="199" t="str">
        <f t="shared" si="3020"/>
        <v>CZ$17</v>
      </c>
      <c r="DA1731" s="199" t="str">
        <f t="shared" si="3020"/>
        <v>DA$17</v>
      </c>
      <c r="DB1731" s="199" t="str">
        <f t="shared" si="3020"/>
        <v>DB$17</v>
      </c>
      <c r="DC1731" s="199" t="str">
        <f t="shared" si="3020"/>
        <v>DC$17</v>
      </c>
      <c r="DD1731" s="199" t="str">
        <f t="shared" si="3020"/>
        <v>DD$17</v>
      </c>
      <c r="DE1731" s="199" t="str">
        <f t="shared" si="3020"/>
        <v>DE$17</v>
      </c>
      <c r="DF1731" s="199" t="str">
        <f t="shared" si="3020"/>
        <v>DF$17</v>
      </c>
      <c r="DG1731" s="199" t="str">
        <f t="shared" si="3020"/>
        <v>DG$17</v>
      </c>
      <c r="DH1731" s="199" t="str">
        <f t="shared" si="3020"/>
        <v>DH$17</v>
      </c>
      <c r="DI1731" s="199" t="str">
        <f t="shared" si="3020"/>
        <v>DI$17</v>
      </c>
      <c r="DJ1731" s="199" t="str">
        <f t="shared" si="3020"/>
        <v>DJ$17</v>
      </c>
      <c r="DK1731" s="199" t="str">
        <f t="shared" si="3020"/>
        <v>DK$17</v>
      </c>
      <c r="DL1731" s="199" t="str">
        <f t="shared" si="3020"/>
        <v>DL$17</v>
      </c>
    </row>
    <row r="1732" spans="1:116" x14ac:dyDescent="0.4">
      <c r="A1732" s="174"/>
      <c r="E1732" s="8"/>
      <c r="G1732" s="175" t="s">
        <v>491</v>
      </c>
      <c r="H1732" s="200"/>
      <c r="I1732" s="201"/>
      <c r="J1732" s="201"/>
      <c r="K1732" s="202"/>
      <c r="L1732" s="202"/>
      <c r="M1732" s="202"/>
      <c r="N1732" s="202"/>
      <c r="O1732" s="202"/>
      <c r="P1732" s="202"/>
      <c r="R1732" s="202"/>
      <c r="S1732" s="190"/>
      <c r="T1732" s="190"/>
      <c r="U1732" s="190"/>
      <c r="V1732" s="190"/>
      <c r="W1732" s="190"/>
      <c r="X1732" s="190"/>
      <c r="Y1732" s="190"/>
      <c r="Z1732" s="190"/>
      <c r="AA1732" s="190"/>
      <c r="AB1732" s="190"/>
      <c r="AC1732" s="190"/>
      <c r="AD1732" s="190"/>
      <c r="AE1732" s="190"/>
      <c r="AF1732" s="190"/>
      <c r="AG1732" s="190"/>
      <c r="AH1732" s="190"/>
      <c r="AI1732" s="190"/>
      <c r="AJ1732" s="190"/>
      <c r="AK1732" s="190"/>
      <c r="AL1732" s="190"/>
      <c r="AM1732" s="190"/>
      <c r="AN1732" s="190"/>
      <c r="AO1732" s="190"/>
      <c r="AP1732" s="190"/>
      <c r="AQ1732" s="190"/>
      <c r="AR1732" s="190"/>
      <c r="AS1732" s="190"/>
      <c r="AT1732" s="190"/>
      <c r="AU1732" s="190"/>
      <c r="AV1732" s="190"/>
      <c r="AW1732" s="190"/>
      <c r="AX1732" s="190"/>
      <c r="AY1732" s="190"/>
      <c r="AZ1732" s="190"/>
      <c r="BA1732" s="190"/>
      <c r="BB1732" s="190"/>
      <c r="BC1732" s="190"/>
      <c r="BD1732" s="190"/>
      <c r="BE1732" s="190"/>
      <c r="BF1732" s="190"/>
      <c r="BG1732" s="190"/>
      <c r="BH1732" s="190"/>
      <c r="BI1732" s="190"/>
      <c r="BJ1732" s="190"/>
      <c r="BK1732" s="190"/>
      <c r="BL1732" s="190"/>
      <c r="BM1732" s="190"/>
      <c r="BN1732" s="190"/>
      <c r="BO1732" s="190"/>
      <c r="BP1732" s="190"/>
      <c r="BQ1732" s="190"/>
      <c r="BR1732" s="190"/>
      <c r="BS1732" s="190"/>
      <c r="BT1732" s="190"/>
      <c r="BU1732" s="190"/>
      <c r="BV1732" s="190"/>
      <c r="BW1732" s="190"/>
      <c r="BX1732" s="190"/>
      <c r="BY1732" s="190"/>
      <c r="BZ1732" s="190"/>
      <c r="CA1732" s="190"/>
      <c r="CB1732" s="190"/>
      <c r="CC1732" s="190"/>
      <c r="CD1732" s="190"/>
      <c r="CE1732" s="190"/>
      <c r="CF1732" s="190"/>
      <c r="CG1732" s="190"/>
      <c r="CH1732" s="190"/>
      <c r="CI1732" s="190"/>
      <c r="CJ1732" s="190"/>
      <c r="CK1732" s="190"/>
      <c r="CL1732" s="190"/>
      <c r="CN1732" s="201"/>
      <c r="CO1732" s="190"/>
      <c r="CP1732" s="190"/>
      <c r="CQ1732" s="190"/>
      <c r="CR1732" s="190"/>
      <c r="CS1732" s="190"/>
      <c r="CT1732" s="190"/>
      <c r="CU1732" s="190"/>
      <c r="CV1732" s="190"/>
      <c r="CW1732" s="190"/>
      <c r="CX1732" s="190"/>
      <c r="CY1732" s="190"/>
      <c r="CZ1732" s="190"/>
      <c r="DA1732" s="190"/>
      <c r="DB1732" s="190"/>
      <c r="DC1732" s="190"/>
      <c r="DD1732" s="190"/>
      <c r="DE1732" s="190"/>
      <c r="DF1732" s="190"/>
      <c r="DG1732" s="190"/>
      <c r="DH1732" s="190"/>
      <c r="DI1732" s="190"/>
      <c r="DJ1732" s="190"/>
      <c r="DK1732" s="190"/>
      <c r="DL1732" s="190"/>
    </row>
    <row r="1733" spans="1:116" x14ac:dyDescent="0.4">
      <c r="A1733" s="174"/>
      <c r="E1733" s="8"/>
      <c r="G1733" s="175" t="s">
        <v>505</v>
      </c>
      <c r="H1733" s="200"/>
      <c r="I1733" s="201"/>
      <c r="J1733" s="201"/>
      <c r="K1733" s="202"/>
      <c r="L1733" s="202"/>
      <c r="M1733" s="202"/>
      <c r="N1733" s="202"/>
      <c r="O1733" s="202"/>
      <c r="P1733" s="202"/>
      <c r="R1733" s="202"/>
      <c r="S1733" s="190"/>
      <c r="T1733" s="190"/>
      <c r="U1733" s="190"/>
      <c r="V1733" s="190"/>
      <c r="W1733" s="190"/>
      <c r="X1733" s="190"/>
      <c r="Y1733" s="190"/>
      <c r="Z1733" s="190"/>
      <c r="AA1733" s="190"/>
      <c r="AB1733" s="190"/>
      <c r="AC1733" s="190"/>
      <c r="AD1733" s="190"/>
      <c r="AE1733" s="190"/>
      <c r="AF1733" s="190"/>
      <c r="AG1733" s="190"/>
      <c r="AH1733" s="190"/>
      <c r="AI1733" s="190"/>
      <c r="AJ1733" s="190"/>
      <c r="AK1733" s="190"/>
      <c r="AL1733" s="190"/>
      <c r="AM1733" s="190"/>
      <c r="AN1733" s="190"/>
      <c r="AO1733" s="190"/>
      <c r="AP1733" s="190"/>
      <c r="AQ1733" s="190"/>
      <c r="AR1733" s="190"/>
      <c r="AS1733" s="190"/>
      <c r="AT1733" s="190"/>
      <c r="AU1733" s="190"/>
      <c r="AV1733" s="190"/>
      <c r="AW1733" s="190"/>
      <c r="AX1733" s="190"/>
      <c r="AY1733" s="190"/>
      <c r="AZ1733" s="190"/>
      <c r="BA1733" s="190"/>
      <c r="BB1733" s="190"/>
      <c r="BC1733" s="190"/>
      <c r="BD1733" s="190"/>
      <c r="BE1733" s="190"/>
      <c r="BF1733" s="190"/>
      <c r="BG1733" s="190"/>
      <c r="BH1733" s="190"/>
      <c r="BI1733" s="190"/>
      <c r="BJ1733" s="190"/>
      <c r="BK1733" s="190"/>
      <c r="BL1733" s="190"/>
      <c r="BM1733" s="190"/>
      <c r="BN1733" s="190"/>
      <c r="BO1733" s="190"/>
      <c r="BP1733" s="190"/>
      <c r="BQ1733" s="190"/>
      <c r="BR1733" s="190"/>
      <c r="BS1733" s="190"/>
      <c r="BT1733" s="190"/>
      <c r="BU1733" s="190"/>
      <c r="BV1733" s="190"/>
      <c r="BW1733" s="190"/>
      <c r="BX1733" s="190"/>
      <c r="BY1733" s="190"/>
      <c r="BZ1733" s="190"/>
      <c r="CA1733" s="190"/>
      <c r="CB1733" s="190"/>
      <c r="CC1733" s="190"/>
      <c r="CD1733" s="190"/>
      <c r="CE1733" s="190"/>
      <c r="CF1733" s="190"/>
      <c r="CG1733" s="190"/>
      <c r="CH1733" s="190"/>
      <c r="CI1733" s="190"/>
      <c r="CJ1733" s="190"/>
      <c r="CK1733" s="190"/>
      <c r="CL1733" s="190"/>
      <c r="CN1733" s="201"/>
      <c r="CO1733" s="190"/>
      <c r="CP1733" s="190"/>
      <c r="CQ1733" s="190"/>
      <c r="CR1733" s="190"/>
      <c r="CS1733" s="190"/>
      <c r="CT1733" s="190"/>
      <c r="CU1733" s="190"/>
      <c r="CV1733" s="190"/>
      <c r="CW1733" s="190"/>
      <c r="CX1733" s="190"/>
      <c r="CY1733" s="190"/>
      <c r="CZ1733" s="190"/>
      <c r="DA1733" s="190"/>
      <c r="DB1733" s="190"/>
      <c r="DC1733" s="190"/>
      <c r="DD1733" s="190"/>
      <c r="DE1733" s="190"/>
      <c r="DF1733" s="190"/>
      <c r="DG1733" s="190"/>
      <c r="DH1733" s="190"/>
      <c r="DI1733" s="190"/>
      <c r="DJ1733" s="190"/>
      <c r="DK1733" s="190"/>
      <c r="DL1733" s="190"/>
    </row>
    <row r="1734" spans="1:116" x14ac:dyDescent="0.4">
      <c r="A1734" s="174"/>
      <c r="E1734" s="8"/>
      <c r="G1734" s="175" t="s">
        <v>463</v>
      </c>
      <c r="H1734" s="200"/>
      <c r="I1734" s="201"/>
      <c r="J1734" s="201"/>
      <c r="K1734" s="202"/>
      <c r="L1734" s="202"/>
      <c r="M1734" s="202"/>
      <c r="N1734" s="202"/>
      <c r="O1734" s="202"/>
      <c r="P1734" s="202"/>
      <c r="R1734" s="202"/>
      <c r="S1734" s="190" t="str">
        <f t="shared" ref="S1734:AX1734" si="3021">S$22</f>
        <v>S$18</v>
      </c>
      <c r="T1734" s="190" t="str">
        <f t="shared" si="3021"/>
        <v>T$18</v>
      </c>
      <c r="U1734" s="190" t="str">
        <f t="shared" si="3021"/>
        <v>U$18</v>
      </c>
      <c r="V1734" s="190" t="str">
        <f t="shared" si="3021"/>
        <v>V$18</v>
      </c>
      <c r="W1734" s="190" t="str">
        <f t="shared" si="3021"/>
        <v>W$18</v>
      </c>
      <c r="X1734" s="190" t="str">
        <f t="shared" si="3021"/>
        <v>X$18</v>
      </c>
      <c r="Y1734" s="190" t="str">
        <f t="shared" si="3021"/>
        <v>Y$18</v>
      </c>
      <c r="Z1734" s="190" t="str">
        <f t="shared" si="3021"/>
        <v>Z$18</v>
      </c>
      <c r="AA1734" s="190" t="str">
        <f t="shared" si="3021"/>
        <v>AA$18</v>
      </c>
      <c r="AB1734" s="190" t="str">
        <f t="shared" si="3021"/>
        <v>AB$18</v>
      </c>
      <c r="AC1734" s="190" t="str">
        <f t="shared" si="3021"/>
        <v>AC$18</v>
      </c>
      <c r="AD1734" s="190" t="str">
        <f t="shared" si="3021"/>
        <v>AD$18</v>
      </c>
      <c r="AE1734" s="190" t="str">
        <f t="shared" si="3021"/>
        <v>AE$18</v>
      </c>
      <c r="AF1734" s="190" t="str">
        <f t="shared" si="3021"/>
        <v>AF$18</v>
      </c>
      <c r="AG1734" s="190" t="str">
        <f t="shared" si="3021"/>
        <v>AG$18</v>
      </c>
      <c r="AH1734" s="190" t="str">
        <f t="shared" si="3021"/>
        <v>AH$18</v>
      </c>
      <c r="AI1734" s="190" t="str">
        <f t="shared" si="3021"/>
        <v>AI$18</v>
      </c>
      <c r="AJ1734" s="190" t="str">
        <f t="shared" si="3021"/>
        <v>AJ$18</v>
      </c>
      <c r="AK1734" s="190" t="str">
        <f t="shared" si="3021"/>
        <v>AK$18</v>
      </c>
      <c r="AL1734" s="190" t="str">
        <f t="shared" si="3021"/>
        <v>AL$18</v>
      </c>
      <c r="AM1734" s="190" t="str">
        <f t="shared" si="3021"/>
        <v>AM$18</v>
      </c>
      <c r="AN1734" s="190" t="str">
        <f t="shared" si="3021"/>
        <v>AN$18</v>
      </c>
      <c r="AO1734" s="190" t="str">
        <f t="shared" si="3021"/>
        <v>AO$18</v>
      </c>
      <c r="AP1734" s="190" t="str">
        <f t="shared" si="3021"/>
        <v>AP$18</v>
      </c>
      <c r="AQ1734" s="190" t="str">
        <f t="shared" si="3021"/>
        <v>AQ$18</v>
      </c>
      <c r="AR1734" s="190" t="str">
        <f t="shared" si="3021"/>
        <v>AR$18</v>
      </c>
      <c r="AS1734" s="190" t="str">
        <f t="shared" si="3021"/>
        <v>AS$18</v>
      </c>
      <c r="AT1734" s="190" t="str">
        <f t="shared" si="3021"/>
        <v>AT$18</v>
      </c>
      <c r="AU1734" s="190" t="str">
        <f t="shared" si="3021"/>
        <v>AU$18</v>
      </c>
      <c r="AV1734" s="190" t="str">
        <f t="shared" si="3021"/>
        <v>AV$18</v>
      </c>
      <c r="AW1734" s="190" t="str">
        <f t="shared" si="3021"/>
        <v>AW$18</v>
      </c>
      <c r="AX1734" s="190" t="str">
        <f t="shared" si="3021"/>
        <v>AX$18</v>
      </c>
      <c r="AY1734" s="190" t="str">
        <f t="shared" ref="AY1734:CD1734" si="3022">AY$22</f>
        <v>AY$18</v>
      </c>
      <c r="AZ1734" s="190" t="str">
        <f t="shared" si="3022"/>
        <v>AZ$18</v>
      </c>
      <c r="BA1734" s="190" t="str">
        <f t="shared" si="3022"/>
        <v>BA$18</v>
      </c>
      <c r="BB1734" s="190" t="str">
        <f t="shared" si="3022"/>
        <v>BB$18</v>
      </c>
      <c r="BC1734" s="190" t="str">
        <f t="shared" si="3022"/>
        <v>BC$18</v>
      </c>
      <c r="BD1734" s="190" t="str">
        <f t="shared" si="3022"/>
        <v>BD$18</v>
      </c>
      <c r="BE1734" s="190" t="str">
        <f t="shared" si="3022"/>
        <v>BE$18</v>
      </c>
      <c r="BF1734" s="190" t="str">
        <f t="shared" si="3022"/>
        <v>BF$18</v>
      </c>
      <c r="BG1734" s="190" t="str">
        <f t="shared" si="3022"/>
        <v>BG$18</v>
      </c>
      <c r="BH1734" s="190" t="str">
        <f t="shared" si="3022"/>
        <v>BH$18</v>
      </c>
      <c r="BI1734" s="190" t="str">
        <f t="shared" si="3022"/>
        <v>BI$18</v>
      </c>
      <c r="BJ1734" s="190" t="str">
        <f t="shared" si="3022"/>
        <v>BJ$18</v>
      </c>
      <c r="BK1734" s="190" t="str">
        <f t="shared" si="3022"/>
        <v>BK$18</v>
      </c>
      <c r="BL1734" s="190" t="str">
        <f t="shared" si="3022"/>
        <v>BL$18</v>
      </c>
      <c r="BM1734" s="190" t="str">
        <f t="shared" si="3022"/>
        <v>BM$18</v>
      </c>
      <c r="BN1734" s="190" t="str">
        <f t="shared" si="3022"/>
        <v>BN$18</v>
      </c>
      <c r="BO1734" s="190" t="str">
        <f t="shared" si="3022"/>
        <v>BO$18</v>
      </c>
      <c r="BP1734" s="190" t="str">
        <f t="shared" si="3022"/>
        <v>BP$18</v>
      </c>
      <c r="BQ1734" s="190" t="str">
        <f t="shared" si="3022"/>
        <v>BQ$18</v>
      </c>
      <c r="BR1734" s="190" t="str">
        <f t="shared" si="3022"/>
        <v>BR$18</v>
      </c>
      <c r="BS1734" s="190" t="str">
        <f t="shared" si="3022"/>
        <v>BS$18</v>
      </c>
      <c r="BT1734" s="190" t="str">
        <f t="shared" si="3022"/>
        <v>BT$18</v>
      </c>
      <c r="BU1734" s="190" t="str">
        <f t="shared" si="3022"/>
        <v>BU$18</v>
      </c>
      <c r="BV1734" s="190" t="str">
        <f t="shared" si="3022"/>
        <v>BV$18</v>
      </c>
      <c r="BW1734" s="190" t="str">
        <f t="shared" si="3022"/>
        <v>BW$18</v>
      </c>
      <c r="BX1734" s="190" t="str">
        <f t="shared" si="3022"/>
        <v>BX$18</v>
      </c>
      <c r="BY1734" s="190" t="str">
        <f t="shared" si="3022"/>
        <v>BY$18</v>
      </c>
      <c r="BZ1734" s="190" t="str">
        <f t="shared" si="3022"/>
        <v>BZ$18</v>
      </c>
      <c r="CA1734" s="190" t="str">
        <f t="shared" si="3022"/>
        <v>CA$18</v>
      </c>
      <c r="CB1734" s="190" t="str">
        <f t="shared" si="3022"/>
        <v>CB$18</v>
      </c>
      <c r="CC1734" s="190" t="str">
        <f t="shared" si="3022"/>
        <v>CC$18</v>
      </c>
      <c r="CD1734" s="190" t="str">
        <f t="shared" si="3022"/>
        <v>CD$18</v>
      </c>
      <c r="CE1734" s="190" t="str">
        <f t="shared" ref="CE1734:CL1734" si="3023">CE$22</f>
        <v>CE$18</v>
      </c>
      <c r="CF1734" s="190" t="str">
        <f t="shared" si="3023"/>
        <v>CF$18</v>
      </c>
      <c r="CG1734" s="190" t="str">
        <f t="shared" si="3023"/>
        <v>CG$18</v>
      </c>
      <c r="CH1734" s="190" t="str">
        <f t="shared" si="3023"/>
        <v>CH$18</v>
      </c>
      <c r="CI1734" s="190" t="str">
        <f t="shared" si="3023"/>
        <v>CI$18</v>
      </c>
      <c r="CJ1734" s="190" t="str">
        <f t="shared" si="3023"/>
        <v>CJ$18</v>
      </c>
      <c r="CK1734" s="190" t="str">
        <f t="shared" si="3023"/>
        <v>CK$18</v>
      </c>
      <c r="CL1734" s="190" t="str">
        <f t="shared" si="3023"/>
        <v>CL$18</v>
      </c>
      <c r="CN1734" s="201"/>
      <c r="CO1734" s="190" t="str">
        <f t="shared" ref="CO1734:DL1734" si="3024">CO$22</f>
        <v>CO$18</v>
      </c>
      <c r="CP1734" s="190" t="str">
        <f t="shared" si="3024"/>
        <v>CP$18</v>
      </c>
      <c r="CQ1734" s="190" t="str">
        <f t="shared" si="3024"/>
        <v>CQ$18</v>
      </c>
      <c r="CR1734" s="190" t="str">
        <f t="shared" si="3024"/>
        <v>CR$18</v>
      </c>
      <c r="CS1734" s="190" t="str">
        <f t="shared" si="3024"/>
        <v>CS$18</v>
      </c>
      <c r="CT1734" s="190" t="str">
        <f t="shared" si="3024"/>
        <v>CT$18</v>
      </c>
      <c r="CU1734" s="190" t="str">
        <f t="shared" si="3024"/>
        <v>CU$18</v>
      </c>
      <c r="CV1734" s="190" t="str">
        <f t="shared" si="3024"/>
        <v>CV$18</v>
      </c>
      <c r="CW1734" s="190" t="str">
        <f t="shared" si="3024"/>
        <v>CW$18</v>
      </c>
      <c r="CX1734" s="190" t="str">
        <f t="shared" si="3024"/>
        <v>CX$18</v>
      </c>
      <c r="CY1734" s="190" t="str">
        <f t="shared" si="3024"/>
        <v>CY$18</v>
      </c>
      <c r="CZ1734" s="190" t="str">
        <f t="shared" si="3024"/>
        <v>CZ$18</v>
      </c>
      <c r="DA1734" s="190" t="str">
        <f t="shared" si="3024"/>
        <v>DA$18</v>
      </c>
      <c r="DB1734" s="190" t="str">
        <f t="shared" si="3024"/>
        <v>DB$18</v>
      </c>
      <c r="DC1734" s="190" t="str">
        <f t="shared" si="3024"/>
        <v>DC$18</v>
      </c>
      <c r="DD1734" s="190" t="str">
        <f t="shared" si="3024"/>
        <v>DD$18</v>
      </c>
      <c r="DE1734" s="190" t="str">
        <f t="shared" si="3024"/>
        <v>DE$18</v>
      </c>
      <c r="DF1734" s="190" t="str">
        <f t="shared" si="3024"/>
        <v>DF$18</v>
      </c>
      <c r="DG1734" s="190" t="str">
        <f t="shared" si="3024"/>
        <v>DG$18</v>
      </c>
      <c r="DH1734" s="190" t="str">
        <f t="shared" si="3024"/>
        <v>DH$18</v>
      </c>
      <c r="DI1734" s="190" t="str">
        <f t="shared" si="3024"/>
        <v>DI$18</v>
      </c>
      <c r="DJ1734" s="190" t="str">
        <f t="shared" si="3024"/>
        <v>DJ$18</v>
      </c>
      <c r="DK1734" s="190" t="str">
        <f t="shared" si="3024"/>
        <v>DK$18</v>
      </c>
      <c r="DL1734" s="190" t="str">
        <f t="shared" si="3024"/>
        <v>DL$18</v>
      </c>
    </row>
    <row r="1735" spans="1:116" x14ac:dyDescent="0.4">
      <c r="A1735" s="174"/>
      <c r="E1735" s="8"/>
      <c r="G1735" s="175" t="s">
        <v>464</v>
      </c>
      <c r="H1735" s="200"/>
      <c r="I1735" s="201"/>
      <c r="J1735" s="201"/>
      <c r="K1735" s="202"/>
      <c r="L1735" s="202"/>
      <c r="M1735" s="202"/>
      <c r="N1735" s="202"/>
      <c r="O1735" s="202"/>
      <c r="P1735" s="202"/>
      <c r="R1735" s="202"/>
      <c r="S1735" s="190" t="str">
        <f t="shared" ref="S1735:AX1735" si="3025">S$23</f>
        <v>S$19</v>
      </c>
      <c r="T1735" s="190" t="str">
        <f t="shared" si="3025"/>
        <v>T$19</v>
      </c>
      <c r="U1735" s="190" t="str">
        <f t="shared" si="3025"/>
        <v>U$19</v>
      </c>
      <c r="V1735" s="190" t="str">
        <f t="shared" si="3025"/>
        <v>V$19</v>
      </c>
      <c r="W1735" s="190" t="str">
        <f t="shared" si="3025"/>
        <v>W$19</v>
      </c>
      <c r="X1735" s="190" t="str">
        <f t="shared" si="3025"/>
        <v>X$19</v>
      </c>
      <c r="Y1735" s="190" t="str">
        <f t="shared" si="3025"/>
        <v>Y$19</v>
      </c>
      <c r="Z1735" s="190" t="str">
        <f t="shared" si="3025"/>
        <v>Z$19</v>
      </c>
      <c r="AA1735" s="190" t="str">
        <f t="shared" si="3025"/>
        <v>AA$19</v>
      </c>
      <c r="AB1735" s="190" t="str">
        <f t="shared" si="3025"/>
        <v>AB$19</v>
      </c>
      <c r="AC1735" s="190" t="str">
        <f t="shared" si="3025"/>
        <v>AC$19</v>
      </c>
      <c r="AD1735" s="190" t="str">
        <f t="shared" si="3025"/>
        <v>AD$19</v>
      </c>
      <c r="AE1735" s="190" t="str">
        <f t="shared" si="3025"/>
        <v>AE$19</v>
      </c>
      <c r="AF1735" s="190" t="str">
        <f t="shared" si="3025"/>
        <v>AF$19</v>
      </c>
      <c r="AG1735" s="190" t="str">
        <f t="shared" si="3025"/>
        <v>AG$19</v>
      </c>
      <c r="AH1735" s="190" t="str">
        <f t="shared" si="3025"/>
        <v>AH$19</v>
      </c>
      <c r="AI1735" s="190" t="str">
        <f t="shared" si="3025"/>
        <v>AI$19</v>
      </c>
      <c r="AJ1735" s="190" t="str">
        <f t="shared" si="3025"/>
        <v>AJ$19</v>
      </c>
      <c r="AK1735" s="190" t="str">
        <f t="shared" si="3025"/>
        <v>AK$19</v>
      </c>
      <c r="AL1735" s="190" t="str">
        <f t="shared" si="3025"/>
        <v>AL$19</v>
      </c>
      <c r="AM1735" s="190" t="str">
        <f t="shared" si="3025"/>
        <v>AM$19</v>
      </c>
      <c r="AN1735" s="190" t="str">
        <f t="shared" si="3025"/>
        <v>AN$19</v>
      </c>
      <c r="AO1735" s="190" t="str">
        <f t="shared" si="3025"/>
        <v>AO$19</v>
      </c>
      <c r="AP1735" s="190" t="str">
        <f t="shared" si="3025"/>
        <v>AP$19</v>
      </c>
      <c r="AQ1735" s="190" t="str">
        <f t="shared" si="3025"/>
        <v>AQ$19</v>
      </c>
      <c r="AR1735" s="190" t="str">
        <f t="shared" si="3025"/>
        <v>AR$19</v>
      </c>
      <c r="AS1735" s="190" t="str">
        <f t="shared" si="3025"/>
        <v>AS$19</v>
      </c>
      <c r="AT1735" s="190" t="str">
        <f t="shared" si="3025"/>
        <v>AT$19</v>
      </c>
      <c r="AU1735" s="190" t="str">
        <f t="shared" si="3025"/>
        <v>AU$19</v>
      </c>
      <c r="AV1735" s="190" t="str">
        <f t="shared" si="3025"/>
        <v>AV$19</v>
      </c>
      <c r="AW1735" s="190" t="str">
        <f t="shared" si="3025"/>
        <v>AW$19</v>
      </c>
      <c r="AX1735" s="190" t="str">
        <f t="shared" si="3025"/>
        <v>AX$19</v>
      </c>
      <c r="AY1735" s="190" t="str">
        <f t="shared" ref="AY1735:CD1735" si="3026">AY$23</f>
        <v>AY$19</v>
      </c>
      <c r="AZ1735" s="190" t="str">
        <f t="shared" si="3026"/>
        <v>AZ$19</v>
      </c>
      <c r="BA1735" s="190" t="str">
        <f t="shared" si="3026"/>
        <v>BA$19</v>
      </c>
      <c r="BB1735" s="190" t="str">
        <f t="shared" si="3026"/>
        <v>BB$19</v>
      </c>
      <c r="BC1735" s="190" t="str">
        <f t="shared" si="3026"/>
        <v>BC$19</v>
      </c>
      <c r="BD1735" s="190" t="str">
        <f t="shared" si="3026"/>
        <v>BD$19</v>
      </c>
      <c r="BE1735" s="190" t="str">
        <f t="shared" si="3026"/>
        <v>BE$19</v>
      </c>
      <c r="BF1735" s="190" t="str">
        <f t="shared" si="3026"/>
        <v>BF$19</v>
      </c>
      <c r="BG1735" s="190" t="str">
        <f t="shared" si="3026"/>
        <v>BG$19</v>
      </c>
      <c r="BH1735" s="190" t="str">
        <f t="shared" si="3026"/>
        <v>BH$19</v>
      </c>
      <c r="BI1735" s="190" t="str">
        <f t="shared" si="3026"/>
        <v>BI$19</v>
      </c>
      <c r="BJ1735" s="190" t="str">
        <f t="shared" si="3026"/>
        <v>BJ$19</v>
      </c>
      <c r="BK1735" s="190" t="str">
        <f t="shared" si="3026"/>
        <v>BK$19</v>
      </c>
      <c r="BL1735" s="190" t="str">
        <f t="shared" si="3026"/>
        <v>BL$19</v>
      </c>
      <c r="BM1735" s="190" t="str">
        <f t="shared" si="3026"/>
        <v>BM$19</v>
      </c>
      <c r="BN1735" s="190" t="str">
        <f t="shared" si="3026"/>
        <v>BN$19</v>
      </c>
      <c r="BO1735" s="190" t="str">
        <f t="shared" si="3026"/>
        <v>BO$19</v>
      </c>
      <c r="BP1735" s="190" t="str">
        <f t="shared" si="3026"/>
        <v>BP$19</v>
      </c>
      <c r="BQ1735" s="190" t="str">
        <f t="shared" si="3026"/>
        <v>BQ$19</v>
      </c>
      <c r="BR1735" s="190" t="str">
        <f t="shared" si="3026"/>
        <v>BR$19</v>
      </c>
      <c r="BS1735" s="190" t="str">
        <f t="shared" si="3026"/>
        <v>BS$19</v>
      </c>
      <c r="BT1735" s="190" t="str">
        <f t="shared" si="3026"/>
        <v>BT$19</v>
      </c>
      <c r="BU1735" s="190" t="str">
        <f t="shared" si="3026"/>
        <v>BU$19</v>
      </c>
      <c r="BV1735" s="190" t="str">
        <f t="shared" si="3026"/>
        <v>BV$19</v>
      </c>
      <c r="BW1735" s="190" t="str">
        <f t="shared" si="3026"/>
        <v>BW$19</v>
      </c>
      <c r="BX1735" s="190" t="str">
        <f t="shared" si="3026"/>
        <v>BX$19</v>
      </c>
      <c r="BY1735" s="190" t="str">
        <f t="shared" si="3026"/>
        <v>BY$19</v>
      </c>
      <c r="BZ1735" s="190" t="str">
        <f t="shared" si="3026"/>
        <v>BZ$19</v>
      </c>
      <c r="CA1735" s="190" t="str">
        <f t="shared" si="3026"/>
        <v>CA$19</v>
      </c>
      <c r="CB1735" s="190" t="str">
        <f t="shared" si="3026"/>
        <v>CB$19</v>
      </c>
      <c r="CC1735" s="190" t="str">
        <f t="shared" si="3026"/>
        <v>CC$19</v>
      </c>
      <c r="CD1735" s="190" t="str">
        <f t="shared" si="3026"/>
        <v>CD$19</v>
      </c>
      <c r="CE1735" s="190" t="str">
        <f t="shared" ref="CE1735:CL1735" si="3027">CE$23</f>
        <v>CE$19</v>
      </c>
      <c r="CF1735" s="190" t="str">
        <f t="shared" si="3027"/>
        <v>CF$19</v>
      </c>
      <c r="CG1735" s="190" t="str">
        <f t="shared" si="3027"/>
        <v>CG$19</v>
      </c>
      <c r="CH1735" s="190" t="str">
        <f t="shared" si="3027"/>
        <v>CH$19</v>
      </c>
      <c r="CI1735" s="190" t="str">
        <f t="shared" si="3027"/>
        <v>CI$19</v>
      </c>
      <c r="CJ1735" s="190" t="str">
        <f t="shared" si="3027"/>
        <v>CJ$19</v>
      </c>
      <c r="CK1735" s="190" t="str">
        <f t="shared" si="3027"/>
        <v>CK$19</v>
      </c>
      <c r="CL1735" s="190" t="str">
        <f t="shared" si="3027"/>
        <v>CL$19</v>
      </c>
      <c r="CN1735" s="201"/>
      <c r="CO1735" s="190" t="str">
        <f t="shared" ref="CO1735:DL1735" si="3028">CO$23</f>
        <v>CO$19</v>
      </c>
      <c r="CP1735" s="190" t="str">
        <f t="shared" si="3028"/>
        <v>CP$19</v>
      </c>
      <c r="CQ1735" s="190" t="str">
        <f t="shared" si="3028"/>
        <v>CQ$19</v>
      </c>
      <c r="CR1735" s="190" t="str">
        <f t="shared" si="3028"/>
        <v>CR$19</v>
      </c>
      <c r="CS1735" s="190" t="str">
        <f t="shared" si="3028"/>
        <v>CS$19</v>
      </c>
      <c r="CT1735" s="190" t="str">
        <f t="shared" si="3028"/>
        <v>CT$19</v>
      </c>
      <c r="CU1735" s="190" t="str">
        <f t="shared" si="3028"/>
        <v>CU$19</v>
      </c>
      <c r="CV1735" s="190" t="str">
        <f t="shared" si="3028"/>
        <v>CV$19</v>
      </c>
      <c r="CW1735" s="190" t="str">
        <f t="shared" si="3028"/>
        <v>CW$19</v>
      </c>
      <c r="CX1735" s="190" t="str">
        <f t="shared" si="3028"/>
        <v>CX$19</v>
      </c>
      <c r="CY1735" s="190" t="str">
        <f t="shared" si="3028"/>
        <v>CY$19</v>
      </c>
      <c r="CZ1735" s="190" t="str">
        <f t="shared" si="3028"/>
        <v>CZ$19</v>
      </c>
      <c r="DA1735" s="190" t="str">
        <f t="shared" si="3028"/>
        <v>DA$19</v>
      </c>
      <c r="DB1735" s="190" t="str">
        <f t="shared" si="3028"/>
        <v>DB$19</v>
      </c>
      <c r="DC1735" s="190" t="str">
        <f t="shared" si="3028"/>
        <v>DC$19</v>
      </c>
      <c r="DD1735" s="190" t="str">
        <f t="shared" si="3028"/>
        <v>DD$19</v>
      </c>
      <c r="DE1735" s="190" t="str">
        <f t="shared" si="3028"/>
        <v>DE$19</v>
      </c>
      <c r="DF1735" s="190" t="str">
        <f t="shared" si="3028"/>
        <v>DF$19</v>
      </c>
      <c r="DG1735" s="190" t="str">
        <f t="shared" si="3028"/>
        <v>DG$19</v>
      </c>
      <c r="DH1735" s="190" t="str">
        <f t="shared" si="3028"/>
        <v>DH$19</v>
      </c>
      <c r="DI1735" s="190" t="str">
        <f t="shared" si="3028"/>
        <v>DI$19</v>
      </c>
      <c r="DJ1735" s="190" t="str">
        <f t="shared" si="3028"/>
        <v>DJ$19</v>
      </c>
      <c r="DK1735" s="190" t="str">
        <f t="shared" si="3028"/>
        <v>DK$19</v>
      </c>
      <c r="DL1735" s="190" t="str">
        <f t="shared" si="3028"/>
        <v>DL$19</v>
      </c>
    </row>
    <row r="1736" spans="1:116" x14ac:dyDescent="0.4">
      <c r="A1736" s="31" t="s">
        <v>218</v>
      </c>
      <c r="B1736" s="31" t="s">
        <v>243</v>
      </c>
      <c r="C1736" s="31"/>
      <c r="D1736" t="s">
        <v>424</v>
      </c>
      <c r="E1736" s="8" t="str">
        <f t="shared" ref="E1736:E1760" si="3029">ROW()&amp;" "&amp;D1736</f>
        <v>1736 FAINT-F</v>
      </c>
      <c r="F1736" t="s">
        <v>347</v>
      </c>
      <c r="G1736" s="70" t="s">
        <v>282</v>
      </c>
      <c r="H1736" s="48"/>
      <c r="I1736" s="304"/>
      <c r="J1736" s="304"/>
      <c r="K1736" s="48"/>
      <c r="L1736" s="48"/>
      <c r="M1736" s="48"/>
      <c r="N1736" s="48"/>
      <c r="O1736" s="48"/>
      <c r="P1736" s="48"/>
      <c r="R1736" s="70"/>
      <c r="S1736" s="305"/>
      <c r="T1736" s="305"/>
      <c r="U1736" s="305"/>
      <c r="V1736" s="305"/>
      <c r="W1736" s="305"/>
      <c r="X1736" s="305"/>
      <c r="Y1736" s="305"/>
      <c r="Z1736" s="305"/>
      <c r="AA1736" s="305"/>
      <c r="AB1736" s="305"/>
      <c r="AC1736" s="305"/>
      <c r="AD1736" s="305"/>
      <c r="AE1736" s="305"/>
      <c r="AF1736" s="305"/>
      <c r="AG1736" s="305"/>
      <c r="AH1736" s="305"/>
      <c r="AI1736" s="305"/>
      <c r="AJ1736" s="305"/>
      <c r="AK1736" s="305"/>
      <c r="AL1736" s="305"/>
      <c r="AM1736" s="305"/>
      <c r="AN1736" s="305"/>
      <c r="AO1736" s="305"/>
      <c r="AP1736" s="305"/>
      <c r="AQ1736" s="305"/>
      <c r="AR1736" s="305"/>
      <c r="AS1736" s="305"/>
      <c r="AT1736" s="305"/>
      <c r="AU1736" s="305"/>
      <c r="AV1736" s="305"/>
      <c r="AW1736" s="305"/>
      <c r="AX1736" s="305"/>
      <c r="AY1736" s="305"/>
      <c r="AZ1736" s="305"/>
      <c r="BA1736" s="305"/>
      <c r="BB1736" s="305"/>
      <c r="BC1736" s="305"/>
      <c r="BD1736" s="305"/>
      <c r="BE1736" s="305"/>
      <c r="BF1736" s="305"/>
      <c r="BG1736" s="305"/>
      <c r="BH1736" s="305"/>
      <c r="BI1736" s="305"/>
      <c r="BJ1736" s="305"/>
      <c r="BK1736" s="305"/>
      <c r="BL1736" s="305"/>
      <c r="BM1736" s="305"/>
      <c r="BN1736" s="305"/>
      <c r="BO1736" s="305"/>
      <c r="BP1736" s="305"/>
      <c r="BQ1736" s="305"/>
      <c r="BR1736" s="305"/>
      <c r="BS1736" s="305"/>
      <c r="BT1736" s="305"/>
      <c r="BU1736" s="305"/>
      <c r="BV1736" s="305"/>
      <c r="BW1736" s="305"/>
      <c r="BX1736" s="305"/>
      <c r="BY1736" s="305"/>
      <c r="BZ1736" s="305"/>
      <c r="CA1736" s="305"/>
      <c r="CB1736" s="305"/>
      <c r="CC1736" s="305"/>
      <c r="CD1736" s="305"/>
      <c r="CE1736" s="305"/>
      <c r="CF1736" s="305"/>
      <c r="CG1736" s="305"/>
      <c r="CH1736" s="305"/>
      <c r="CI1736" s="305"/>
      <c r="CJ1736" s="305"/>
      <c r="CK1736" s="305"/>
      <c r="CL1736" s="305"/>
      <c r="CN1736" s="304"/>
      <c r="CO1736" s="305"/>
      <c r="CP1736" s="305"/>
      <c r="CQ1736" s="305"/>
      <c r="CR1736" s="305"/>
      <c r="CS1736" s="305"/>
      <c r="CT1736" s="305"/>
      <c r="CU1736" s="305"/>
      <c r="CV1736" s="305"/>
      <c r="CW1736" s="305"/>
      <c r="CX1736" s="305"/>
      <c r="CY1736" s="305"/>
      <c r="CZ1736" s="305"/>
      <c r="DA1736" s="305"/>
      <c r="DB1736" s="305"/>
      <c r="DC1736" s="305"/>
      <c r="DD1736" s="305"/>
      <c r="DE1736" s="305"/>
      <c r="DF1736" s="305"/>
      <c r="DG1736" s="305"/>
      <c r="DH1736" s="305"/>
      <c r="DI1736" s="305"/>
      <c r="DJ1736" s="305"/>
      <c r="DK1736" s="305"/>
      <c r="DL1736" s="305"/>
    </row>
    <row r="1737" spans="1:116" x14ac:dyDescent="0.4">
      <c r="A1737" s="31"/>
      <c r="B1737" t="str">
        <f>E1737</f>
        <v>1737 FAINT-F</v>
      </c>
      <c r="D1737" t="s">
        <v>424</v>
      </c>
      <c r="E1737" s="8" t="str">
        <f t="shared" ref="E1737" si="3030">ROW()&amp;" "&amp;D1737</f>
        <v>1737 FAINT-F</v>
      </c>
      <c r="G1737" s="95" t="str">
        <f>"Assumptions - "&amp;G1736</f>
        <v>Assumptions - Fixed secondary intangible assets:</v>
      </c>
      <c r="H1737" s="31"/>
      <c r="I1737" s="73"/>
      <c r="J1737" s="73"/>
      <c r="K1737" s="31"/>
      <c r="L1737" s="31"/>
      <c r="M1737" s="31"/>
      <c r="N1737" s="31"/>
      <c r="O1737" s="31"/>
      <c r="P1737" s="31"/>
      <c r="R1737" s="67"/>
      <c r="S1737" s="156"/>
      <c r="T1737" s="156"/>
      <c r="U1737" s="156"/>
      <c r="V1737" s="156"/>
      <c r="W1737" s="156"/>
      <c r="X1737" s="156"/>
      <c r="Y1737" s="156"/>
      <c r="Z1737" s="156"/>
      <c r="AA1737" s="156"/>
      <c r="AB1737" s="156"/>
      <c r="AC1737" s="156"/>
      <c r="AD1737" s="156"/>
      <c r="AE1737" s="156"/>
      <c r="AF1737" s="156"/>
      <c r="AG1737" s="156"/>
      <c r="AH1737" s="156"/>
      <c r="AI1737" s="156"/>
      <c r="AJ1737" s="156"/>
      <c r="AK1737" s="156"/>
      <c r="AL1737" s="156"/>
      <c r="AM1737" s="156"/>
      <c r="AN1737" s="156"/>
      <c r="AO1737" s="156"/>
      <c r="AP1737" s="156"/>
      <c r="AQ1737" s="156"/>
      <c r="AR1737" s="156"/>
      <c r="AS1737" s="156"/>
      <c r="AT1737" s="156"/>
      <c r="AU1737" s="156"/>
      <c r="AV1737" s="156"/>
      <c r="AW1737" s="156"/>
      <c r="AX1737" s="156"/>
      <c r="AY1737" s="156"/>
      <c r="AZ1737" s="156"/>
      <c r="BA1737" s="156"/>
      <c r="BB1737" s="156"/>
      <c r="BC1737" s="156"/>
      <c r="BD1737" s="156"/>
      <c r="BE1737" s="156"/>
      <c r="BF1737" s="156"/>
      <c r="BG1737" s="156"/>
      <c r="BH1737" s="156"/>
      <c r="BI1737" s="156"/>
      <c r="BJ1737" s="156"/>
      <c r="BK1737" s="156"/>
      <c r="BL1737" s="156"/>
      <c r="BM1737" s="156"/>
      <c r="BN1737" s="156"/>
      <c r="BO1737" s="156"/>
      <c r="BP1737" s="156"/>
      <c r="BQ1737" s="156"/>
      <c r="BR1737" s="156"/>
      <c r="BS1737" s="156"/>
      <c r="BT1737" s="156"/>
      <c r="BU1737" s="156"/>
      <c r="BV1737" s="156"/>
      <c r="BW1737" s="156"/>
      <c r="BX1737" s="156"/>
      <c r="BY1737" s="156"/>
      <c r="BZ1737" s="156"/>
      <c r="CA1737" s="156"/>
      <c r="CB1737" s="156"/>
      <c r="CC1737" s="156"/>
      <c r="CD1737" s="156"/>
      <c r="CE1737" s="156"/>
      <c r="CF1737" s="156"/>
      <c r="CG1737" s="156"/>
      <c r="CH1737" s="156"/>
      <c r="CI1737" s="156"/>
      <c r="CJ1737" s="156"/>
      <c r="CK1737" s="156"/>
      <c r="CL1737" s="156"/>
      <c r="CN1737" s="73"/>
      <c r="CO1737" s="156"/>
      <c r="CP1737" s="156"/>
      <c r="CQ1737" s="156"/>
      <c r="CR1737" s="156"/>
      <c r="CS1737" s="156"/>
      <c r="CT1737" s="156"/>
      <c r="CU1737" s="156"/>
      <c r="CV1737" s="156"/>
      <c r="CW1737" s="156"/>
      <c r="CX1737" s="156"/>
      <c r="CY1737" s="156"/>
      <c r="CZ1737" s="156"/>
      <c r="DA1737" s="156"/>
      <c r="DB1737" s="156"/>
      <c r="DC1737" s="156"/>
      <c r="DD1737" s="156"/>
      <c r="DE1737" s="156"/>
      <c r="DF1737" s="156"/>
      <c r="DG1737" s="156"/>
      <c r="DH1737" s="156"/>
      <c r="DI1737" s="156"/>
      <c r="DJ1737" s="156"/>
      <c r="DK1737" s="156"/>
      <c r="DL1737" s="156"/>
    </row>
    <row r="1738" spans="1:116" x14ac:dyDescent="0.4">
      <c r="B1738" t="str">
        <f>E1738</f>
        <v>1738 FAINT-F</v>
      </c>
      <c r="D1738" t="s">
        <v>424</v>
      </c>
      <c r="E1738" s="8" t="str">
        <f t="shared" si="3029"/>
        <v>1738 FAINT-F</v>
      </c>
      <c r="G1738" s="145" t="s">
        <v>206</v>
      </c>
      <c r="H1738" s="57">
        <v>5</v>
      </c>
      <c r="S1738" s="72"/>
      <c r="T1738" s="72"/>
      <c r="U1738" s="72"/>
      <c r="V1738" s="72"/>
      <c r="W1738" s="72"/>
      <c r="X1738" s="72"/>
      <c r="Y1738" s="72"/>
      <c r="Z1738" s="72"/>
      <c r="AA1738" s="72"/>
      <c r="AB1738" s="72"/>
      <c r="AC1738" s="72"/>
      <c r="AD1738" s="72"/>
      <c r="AE1738" s="72"/>
      <c r="AF1738" s="72"/>
      <c r="AG1738" s="72"/>
      <c r="AH1738" s="72"/>
      <c r="AI1738" s="72"/>
      <c r="AJ1738" s="72"/>
      <c r="AK1738" s="72"/>
      <c r="AL1738" s="72"/>
      <c r="AM1738" s="72"/>
      <c r="AN1738" s="72"/>
      <c r="AO1738" s="72"/>
      <c r="AP1738" s="72"/>
      <c r="AQ1738" s="72"/>
      <c r="AR1738" s="72"/>
      <c r="AS1738" s="72"/>
      <c r="AT1738" s="72"/>
      <c r="AU1738" s="72"/>
      <c r="AV1738" s="72"/>
      <c r="AW1738" s="72"/>
      <c r="AX1738" s="72"/>
      <c r="AY1738" s="72"/>
      <c r="AZ1738" s="72"/>
      <c r="BA1738" s="72"/>
      <c r="BB1738" s="72"/>
      <c r="BC1738" s="72"/>
      <c r="BD1738" s="72"/>
      <c r="BE1738" s="72"/>
      <c r="BF1738" s="72"/>
      <c r="BG1738" s="72"/>
      <c r="BH1738" s="72"/>
      <c r="BI1738" s="72"/>
      <c r="BJ1738" s="72"/>
      <c r="BK1738" s="72"/>
      <c r="BL1738" s="72"/>
      <c r="BM1738" s="72"/>
      <c r="BN1738" s="72"/>
      <c r="BO1738" s="72"/>
      <c r="BP1738" s="72"/>
      <c r="BQ1738" s="72"/>
      <c r="BR1738" s="72"/>
      <c r="BS1738" s="72"/>
      <c r="BT1738" s="72"/>
      <c r="BU1738" s="72"/>
      <c r="BV1738" s="72"/>
      <c r="BW1738" s="72"/>
      <c r="BX1738" s="72"/>
      <c r="BY1738" s="72"/>
      <c r="BZ1738" s="72"/>
      <c r="CA1738" s="72"/>
      <c r="CB1738" s="72"/>
      <c r="CC1738" s="72"/>
      <c r="CD1738" s="72"/>
      <c r="CE1738" s="72"/>
      <c r="CF1738" s="72"/>
      <c r="CG1738" s="72"/>
      <c r="CH1738" s="72"/>
      <c r="CI1738" s="72"/>
      <c r="CJ1738" s="72"/>
      <c r="CK1738" s="72"/>
      <c r="CL1738" s="72"/>
      <c r="CO1738" s="72"/>
      <c r="CP1738" s="72"/>
      <c r="CQ1738" s="72"/>
      <c r="CR1738" s="72"/>
      <c r="CS1738" s="72"/>
      <c r="CT1738" s="72"/>
      <c r="CU1738" s="72"/>
      <c r="CV1738" s="72"/>
      <c r="CW1738" s="72"/>
      <c r="CX1738" s="72"/>
      <c r="CY1738" s="72"/>
      <c r="CZ1738" s="72"/>
      <c r="DA1738" s="72"/>
      <c r="DB1738" s="72"/>
      <c r="DC1738" s="72"/>
      <c r="DD1738" s="72"/>
      <c r="DE1738" s="72"/>
      <c r="DF1738" s="72"/>
      <c r="DG1738" s="72"/>
      <c r="DH1738" s="72"/>
      <c r="DI1738" s="72"/>
      <c r="DJ1738" s="72"/>
      <c r="DK1738" s="72"/>
      <c r="DL1738" s="72"/>
    </row>
    <row r="1739" spans="1:116" x14ac:dyDescent="0.4">
      <c r="B1739" t="str">
        <f>E1739</f>
        <v>1739 FAINT-F</v>
      </c>
      <c r="D1739" t="s">
        <v>424</v>
      </c>
      <c r="E1739" s="8" t="str">
        <f t="shared" si="3029"/>
        <v>1739 FAINT-F</v>
      </c>
      <c r="G1739" s="145" t="s">
        <v>207</v>
      </c>
      <c r="H1739" s="57">
        <v>3</v>
      </c>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c r="DK1739" s="72"/>
      <c r="DL1739" s="72"/>
    </row>
    <row r="1740" spans="1:116" x14ac:dyDescent="0.4">
      <c r="D1740" t="s">
        <v>424</v>
      </c>
      <c r="E1740" s="8" t="str">
        <f t="shared" si="3029"/>
        <v>1740 FAINT-F</v>
      </c>
      <c r="G1740" s="8" t="s">
        <v>339</v>
      </c>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c r="DK1740" s="72"/>
      <c r="DL1740" s="72"/>
    </row>
    <row r="1741" spans="1:116" x14ac:dyDescent="0.4">
      <c r="B1741" t="str">
        <f>E1741</f>
        <v>1741 FAINT-F</v>
      </c>
      <c r="C1741" t="s">
        <v>235</v>
      </c>
      <c r="D1741" t="s">
        <v>424</v>
      </c>
      <c r="E1741" s="8" t="str">
        <f t="shared" si="3029"/>
        <v>1741 FAINT-F</v>
      </c>
      <c r="G1741" s="125" t="str">
        <f>"Investment in intangibles - "&amp;SUBSTITUTE(G1736,":","")</f>
        <v>Investment in intangibles - Fixed secondary intangible assets</v>
      </c>
      <c r="I1741" s="74"/>
      <c r="J1741" s="74"/>
      <c r="K1741" s="23">
        <v>-1000</v>
      </c>
      <c r="L1741" s="23">
        <v>-1000</v>
      </c>
      <c r="M1741" s="23">
        <v>-1000</v>
      </c>
      <c r="N1741" s="23">
        <v>-1000</v>
      </c>
      <c r="O1741" s="23">
        <v>-1000</v>
      </c>
      <c r="P1741" s="23">
        <v>-1000</v>
      </c>
      <c r="R1741" s="24"/>
      <c r="S1741" s="80" cm="1">
        <f t="array" ref="S1741">INDEX($K:$Q,ROW(),MATCH(S$3,$K$2:$Q$2,0))/12</f>
        <v>-83.333333333333329</v>
      </c>
      <c r="T1741" s="80" cm="1">
        <f t="array" ref="T1741">INDEX($K:$Q,ROW(),MATCH(T$3,$K$2:$Q$2,0))/12</f>
        <v>-83.333333333333329</v>
      </c>
      <c r="U1741" s="80" cm="1">
        <f t="array" ref="U1741">INDEX($K:$Q,ROW(),MATCH(U$3,$K$2:$Q$2,0))/12</f>
        <v>-83.333333333333329</v>
      </c>
      <c r="V1741" s="80" cm="1">
        <f t="array" ref="V1741">INDEX($K:$Q,ROW(),MATCH(V$3,$K$2:$Q$2,0))/12</f>
        <v>-83.333333333333329</v>
      </c>
      <c r="W1741" s="80" cm="1">
        <f t="array" ref="W1741">INDEX($K:$Q,ROW(),MATCH(W$3,$K$2:$Q$2,0))/12</f>
        <v>-83.333333333333329</v>
      </c>
      <c r="X1741" s="80" cm="1">
        <f t="array" ref="X1741">INDEX($K:$Q,ROW(),MATCH(X$3,$K$2:$Q$2,0))/12</f>
        <v>-83.333333333333329</v>
      </c>
      <c r="Y1741" s="80" cm="1">
        <f t="array" ref="Y1741">INDEX($K:$Q,ROW(),MATCH(Y$3,$K$2:$Q$2,0))/12</f>
        <v>-83.333333333333329</v>
      </c>
      <c r="Z1741" s="80" cm="1">
        <f t="array" ref="Z1741">INDEX($K:$Q,ROW(),MATCH(Z$3,$K$2:$Q$2,0))/12</f>
        <v>-83.333333333333329</v>
      </c>
      <c r="AA1741" s="80" cm="1">
        <f t="array" ref="AA1741">INDEX($K:$Q,ROW(),MATCH(AA$3,$K$2:$Q$2,0))/12</f>
        <v>-83.333333333333329</v>
      </c>
      <c r="AB1741" s="80" cm="1">
        <f t="array" ref="AB1741">INDEX($K:$Q,ROW(),MATCH(AB$3,$K$2:$Q$2,0))/12</f>
        <v>-83.333333333333329</v>
      </c>
      <c r="AC1741" s="80" cm="1">
        <f t="array" ref="AC1741">INDEX($K:$Q,ROW(),MATCH(AC$3,$K$2:$Q$2,0))/12</f>
        <v>-83.333333333333329</v>
      </c>
      <c r="AD1741" s="80" cm="1">
        <f t="array" ref="AD1741">INDEX($K:$Q,ROW(),MATCH(AD$3,$K$2:$Q$2,0))/12</f>
        <v>-83.333333333333329</v>
      </c>
      <c r="AE1741" s="80" cm="1">
        <f t="array" ref="AE1741">INDEX($K:$Q,ROW(),MATCH(AE$3,$K$2:$Q$2,0))/12</f>
        <v>-83.333333333333329</v>
      </c>
      <c r="AF1741" s="80" cm="1">
        <f t="array" ref="AF1741">INDEX($K:$Q,ROW(),MATCH(AF$3,$K$2:$Q$2,0))/12</f>
        <v>-83.333333333333329</v>
      </c>
      <c r="AG1741" s="80" cm="1">
        <f t="array" ref="AG1741">INDEX($K:$Q,ROW(),MATCH(AG$3,$K$2:$Q$2,0))/12</f>
        <v>-83.333333333333329</v>
      </c>
      <c r="AH1741" s="80" cm="1">
        <f t="array" ref="AH1741">INDEX($K:$Q,ROW(),MATCH(AH$3,$K$2:$Q$2,0))/12</f>
        <v>-83.333333333333329</v>
      </c>
      <c r="AI1741" s="80" cm="1">
        <f t="array" ref="AI1741">INDEX($K:$Q,ROW(),MATCH(AI$3,$K$2:$Q$2,0))/12</f>
        <v>-83.333333333333329</v>
      </c>
      <c r="AJ1741" s="80" cm="1">
        <f t="array" ref="AJ1741">INDEX($K:$Q,ROW(),MATCH(AJ$3,$K$2:$Q$2,0))/12</f>
        <v>-83.333333333333329</v>
      </c>
      <c r="AK1741" s="80" cm="1">
        <f t="array" ref="AK1741">INDEX($K:$Q,ROW(),MATCH(AK$3,$K$2:$Q$2,0))/12</f>
        <v>-83.333333333333329</v>
      </c>
      <c r="AL1741" s="80" cm="1">
        <f t="array" ref="AL1741">INDEX($K:$Q,ROW(),MATCH(AL$3,$K$2:$Q$2,0))/12</f>
        <v>-83.333333333333329</v>
      </c>
      <c r="AM1741" s="80" cm="1">
        <f t="array" ref="AM1741">INDEX($K:$Q,ROW(),MATCH(AM$3,$K$2:$Q$2,0))/12</f>
        <v>-83.333333333333329</v>
      </c>
      <c r="AN1741" s="80" cm="1">
        <f t="array" ref="AN1741">INDEX($K:$Q,ROW(),MATCH(AN$3,$K$2:$Q$2,0))/12</f>
        <v>-83.333333333333329</v>
      </c>
      <c r="AO1741" s="80" cm="1">
        <f t="array" ref="AO1741">INDEX($K:$Q,ROW(),MATCH(AO$3,$K$2:$Q$2,0))/12</f>
        <v>-83.333333333333329</v>
      </c>
      <c r="AP1741" s="80" cm="1">
        <f t="array" ref="AP1741">INDEX($K:$Q,ROW(),MATCH(AP$3,$K$2:$Q$2,0))/12</f>
        <v>-83.333333333333329</v>
      </c>
      <c r="AQ1741" s="80" cm="1">
        <f t="array" ref="AQ1741">INDEX($K:$Q,ROW(),MATCH(AQ$3,$K$2:$Q$2,0))/12</f>
        <v>-83.333333333333329</v>
      </c>
      <c r="AR1741" s="80" cm="1">
        <f t="array" ref="AR1741">INDEX($K:$Q,ROW(),MATCH(AR$3,$K$2:$Q$2,0))/12</f>
        <v>-83.333333333333329</v>
      </c>
      <c r="AS1741" s="80" cm="1">
        <f t="array" ref="AS1741">INDEX($K:$Q,ROW(),MATCH(AS$3,$K$2:$Q$2,0))/12</f>
        <v>-83.333333333333329</v>
      </c>
      <c r="AT1741" s="80" cm="1">
        <f t="array" ref="AT1741">INDEX($K:$Q,ROW(),MATCH(AT$3,$K$2:$Q$2,0))/12</f>
        <v>-83.333333333333329</v>
      </c>
      <c r="AU1741" s="80" cm="1">
        <f t="array" ref="AU1741">INDEX($K:$Q,ROW(),MATCH(AU$3,$K$2:$Q$2,0))/12</f>
        <v>-83.333333333333329</v>
      </c>
      <c r="AV1741" s="80" cm="1">
        <f t="array" ref="AV1741">INDEX($K:$Q,ROW(),MATCH(AV$3,$K$2:$Q$2,0))/12</f>
        <v>-83.333333333333329</v>
      </c>
      <c r="AW1741" s="80" cm="1">
        <f t="array" ref="AW1741">INDEX($K:$Q,ROW(),MATCH(AW$3,$K$2:$Q$2,0))/12</f>
        <v>-83.333333333333329</v>
      </c>
      <c r="AX1741" s="80" cm="1">
        <f t="array" ref="AX1741">INDEX($K:$Q,ROW(),MATCH(AX$3,$K$2:$Q$2,0))/12</f>
        <v>-83.333333333333329</v>
      </c>
      <c r="AY1741" s="80" cm="1">
        <f t="array" ref="AY1741">INDEX($K:$Q,ROW(),MATCH(AY$3,$K$2:$Q$2,0))/12</f>
        <v>-83.333333333333329</v>
      </c>
      <c r="AZ1741" s="80" cm="1">
        <f t="array" ref="AZ1741">INDEX($K:$Q,ROW(),MATCH(AZ$3,$K$2:$Q$2,0))/12</f>
        <v>-83.333333333333329</v>
      </c>
      <c r="BA1741" s="80" cm="1">
        <f t="array" ref="BA1741">INDEX($K:$Q,ROW(),MATCH(BA$3,$K$2:$Q$2,0))/12</f>
        <v>-83.333333333333329</v>
      </c>
      <c r="BB1741" s="80" cm="1">
        <f t="array" ref="BB1741">INDEX($K:$Q,ROW(),MATCH(BB$3,$K$2:$Q$2,0))/12</f>
        <v>-83.333333333333329</v>
      </c>
      <c r="BC1741" s="80" cm="1">
        <f t="array" ref="BC1741">INDEX($K:$Q,ROW(),MATCH(BC$3,$K$2:$Q$2,0))/12</f>
        <v>-83.333333333333329</v>
      </c>
      <c r="BD1741" s="80" cm="1">
        <f t="array" ref="BD1741">INDEX($K:$Q,ROW(),MATCH(BD$3,$K$2:$Q$2,0))/12</f>
        <v>-83.333333333333329</v>
      </c>
      <c r="BE1741" s="80" cm="1">
        <f t="array" ref="BE1741">INDEX($K:$Q,ROW(),MATCH(BE$3,$K$2:$Q$2,0))/12</f>
        <v>-83.333333333333329</v>
      </c>
      <c r="BF1741" s="80" cm="1">
        <f t="array" ref="BF1741">INDEX($K:$Q,ROW(),MATCH(BF$3,$K$2:$Q$2,0))/12</f>
        <v>-83.333333333333329</v>
      </c>
      <c r="BG1741" s="80" cm="1">
        <f t="array" ref="BG1741">INDEX($K:$Q,ROW(),MATCH(BG$3,$K$2:$Q$2,0))/12</f>
        <v>-83.333333333333329</v>
      </c>
      <c r="BH1741" s="80" cm="1">
        <f t="array" ref="BH1741">INDEX($K:$Q,ROW(),MATCH(BH$3,$K$2:$Q$2,0))/12</f>
        <v>-83.333333333333329</v>
      </c>
      <c r="BI1741" s="80" cm="1">
        <f t="array" ref="BI1741">INDEX($K:$Q,ROW(),MATCH(BI$3,$K$2:$Q$2,0))/12</f>
        <v>-83.333333333333329</v>
      </c>
      <c r="BJ1741" s="80" cm="1">
        <f t="array" ref="BJ1741">INDEX($K:$Q,ROW(),MATCH(BJ$3,$K$2:$Q$2,0))/12</f>
        <v>-83.333333333333329</v>
      </c>
      <c r="BK1741" s="80" cm="1">
        <f t="array" ref="BK1741">INDEX($K:$Q,ROW(),MATCH(BK$3,$K$2:$Q$2,0))/12</f>
        <v>-83.333333333333329</v>
      </c>
      <c r="BL1741" s="80" cm="1">
        <f t="array" ref="BL1741">INDEX($K:$Q,ROW(),MATCH(BL$3,$K$2:$Q$2,0))/12</f>
        <v>-83.333333333333329</v>
      </c>
      <c r="BM1741" s="80" cm="1">
        <f t="array" ref="BM1741">INDEX($K:$Q,ROW(),MATCH(BM$3,$K$2:$Q$2,0))/12</f>
        <v>-83.333333333333329</v>
      </c>
      <c r="BN1741" s="80" cm="1">
        <f t="array" ref="BN1741">INDEX($K:$Q,ROW(),MATCH(BN$3,$K$2:$Q$2,0))/12</f>
        <v>-83.333333333333329</v>
      </c>
      <c r="BO1741" s="80" cm="1">
        <f t="array" ref="BO1741">INDEX($K:$Q,ROW(),MATCH(BO$3,$K$2:$Q$2,0))/12</f>
        <v>-83.333333333333329</v>
      </c>
      <c r="BP1741" s="80" cm="1">
        <f t="array" ref="BP1741">INDEX($K:$Q,ROW(),MATCH(BP$3,$K$2:$Q$2,0))/12</f>
        <v>-83.333333333333329</v>
      </c>
      <c r="BQ1741" s="80" cm="1">
        <f t="array" ref="BQ1741">INDEX($K:$Q,ROW(),MATCH(BQ$3,$K$2:$Q$2,0))/12</f>
        <v>-83.333333333333329</v>
      </c>
      <c r="BR1741" s="80" cm="1">
        <f t="array" ref="BR1741">INDEX($K:$Q,ROW(),MATCH(BR$3,$K$2:$Q$2,0))/12</f>
        <v>-83.333333333333329</v>
      </c>
      <c r="BS1741" s="80" cm="1">
        <f t="array" ref="BS1741">INDEX($K:$Q,ROW(),MATCH(BS$3,$K$2:$Q$2,0))/12</f>
        <v>-83.333333333333329</v>
      </c>
      <c r="BT1741" s="80" cm="1">
        <f t="array" ref="BT1741">INDEX($K:$Q,ROW(),MATCH(BT$3,$K$2:$Q$2,0))/12</f>
        <v>-83.333333333333329</v>
      </c>
      <c r="BU1741" s="80" cm="1">
        <f t="array" ref="BU1741">INDEX($K:$Q,ROW(),MATCH(BU$3,$K$2:$Q$2,0))/12</f>
        <v>-83.333333333333329</v>
      </c>
      <c r="BV1741" s="80" cm="1">
        <f t="array" ref="BV1741">INDEX($K:$Q,ROW(),MATCH(BV$3,$K$2:$Q$2,0))/12</f>
        <v>-83.333333333333329</v>
      </c>
      <c r="BW1741" s="80" cm="1">
        <f t="array" ref="BW1741">INDEX($K:$Q,ROW(),MATCH(BW$3,$K$2:$Q$2,0))/12</f>
        <v>-83.333333333333329</v>
      </c>
      <c r="BX1741" s="80" cm="1">
        <f t="array" ref="BX1741">INDEX($K:$Q,ROW(),MATCH(BX$3,$K$2:$Q$2,0))/12</f>
        <v>-83.333333333333329</v>
      </c>
      <c r="BY1741" s="80" cm="1">
        <f t="array" ref="BY1741">INDEX($K:$Q,ROW(),MATCH(BY$3,$K$2:$Q$2,0))/12</f>
        <v>-83.333333333333329</v>
      </c>
      <c r="BZ1741" s="80" cm="1">
        <f t="array" ref="BZ1741">INDEX($K:$Q,ROW(),MATCH(BZ$3,$K$2:$Q$2,0))/12</f>
        <v>-83.333333333333329</v>
      </c>
      <c r="CA1741" s="80" cm="1">
        <f t="array" ref="CA1741">INDEX($K:$Q,ROW(),MATCH(CA$3,$K$2:$Q$2,0))/12</f>
        <v>-83.333333333333329</v>
      </c>
      <c r="CB1741" s="80" cm="1">
        <f t="array" ref="CB1741">INDEX($K:$Q,ROW(),MATCH(CB$3,$K$2:$Q$2,0))/12</f>
        <v>-83.333333333333329</v>
      </c>
      <c r="CC1741" s="80" cm="1">
        <f t="array" ref="CC1741">INDEX($K:$Q,ROW(),MATCH(CC$3,$K$2:$Q$2,0))/12</f>
        <v>-83.333333333333329</v>
      </c>
      <c r="CD1741" s="80" cm="1">
        <f t="array" ref="CD1741">INDEX($K:$Q,ROW(),MATCH(CD$3,$K$2:$Q$2,0))/12</f>
        <v>-83.333333333333329</v>
      </c>
      <c r="CE1741" s="80" cm="1">
        <f t="array" ref="CE1741">INDEX($K:$Q,ROW(),MATCH(CE$3,$K$2:$Q$2,0))/12</f>
        <v>-83.333333333333329</v>
      </c>
      <c r="CF1741" s="80" cm="1">
        <f t="array" ref="CF1741">INDEX($K:$Q,ROW(),MATCH(CF$3,$K$2:$Q$2,0))/12</f>
        <v>-83.333333333333329</v>
      </c>
      <c r="CG1741" s="80" cm="1">
        <f t="array" ref="CG1741">INDEX($K:$Q,ROW(),MATCH(CG$3,$K$2:$Q$2,0))/12</f>
        <v>-83.333333333333329</v>
      </c>
      <c r="CH1741" s="80" cm="1">
        <f t="array" ref="CH1741">INDEX($K:$Q,ROW(),MATCH(CH$3,$K$2:$Q$2,0))/12</f>
        <v>-83.333333333333329</v>
      </c>
      <c r="CI1741" s="80" cm="1">
        <f t="array" ref="CI1741">INDEX($K:$Q,ROW(),MATCH(CI$3,$K$2:$Q$2,0))/12</f>
        <v>-83.333333333333329</v>
      </c>
      <c r="CJ1741" s="80" cm="1">
        <f t="array" ref="CJ1741">INDEX($K:$Q,ROW(),MATCH(CJ$3,$K$2:$Q$2,0))/12</f>
        <v>-83.333333333333329</v>
      </c>
      <c r="CK1741" s="80" cm="1">
        <f t="array" ref="CK1741">INDEX($K:$Q,ROW(),MATCH(CK$3,$K$2:$Q$2,0))/12</f>
        <v>-83.333333333333329</v>
      </c>
      <c r="CL1741" s="80" cm="1">
        <f t="array" ref="CL1741">INDEX($K:$Q,ROW(),MATCH(CL$3,$K$2:$Q$2,0))/12</f>
        <v>-83.333333333333329</v>
      </c>
      <c r="CN1741" s="74"/>
      <c r="CO1741" s="80" t="e" cm="1">
        <f t="array" ref="CO1741">INDEX($K:$Q,ROW(),MATCH(CO$3,$K$2:$Q$2,0))/CO$5</f>
        <v>#N/A</v>
      </c>
      <c r="CP1741" s="80" t="e" cm="1">
        <f t="array" ref="CP1741">INDEX($K:$Q,ROW(),MATCH(CP$3,$K$2:$Q$2,0))/CP$5</f>
        <v>#N/A</v>
      </c>
      <c r="CQ1741" s="80" t="e" cm="1">
        <f t="array" ref="CQ1741">INDEX($K:$Q,ROW(),MATCH(CQ$3,$K$2:$Q$2,0))/CQ$5</f>
        <v>#N/A</v>
      </c>
      <c r="CR1741" s="80" t="e" cm="1">
        <f t="array" ref="CR1741">INDEX($K:$Q,ROW(),MATCH(CR$3,$K$2:$Q$2,0))/CR$5</f>
        <v>#N/A</v>
      </c>
      <c r="CS1741" s="80" t="e" cm="1">
        <f t="array" ref="CS1741">INDEX($K:$Q,ROW(),MATCH(CS$3,$K$2:$Q$2,0))/CS$5</f>
        <v>#N/A</v>
      </c>
      <c r="CT1741" s="80" t="e" cm="1">
        <f t="array" ref="CT1741">INDEX($K:$Q,ROW(),MATCH(CT$3,$K$2:$Q$2,0))/CT$5</f>
        <v>#N/A</v>
      </c>
      <c r="CU1741" s="80" t="e" cm="1">
        <f t="array" ref="CU1741">INDEX($K:$Q,ROW(),MATCH(CU$3,$K$2:$Q$2,0))/CU$5</f>
        <v>#N/A</v>
      </c>
      <c r="CV1741" s="80" t="e" cm="1">
        <f t="array" ref="CV1741">INDEX($K:$Q,ROW(),MATCH(CV$3,$K$2:$Q$2,0))/CV$5</f>
        <v>#N/A</v>
      </c>
      <c r="CW1741" s="80" t="e" cm="1">
        <f t="array" ref="CW1741">INDEX($K:$Q,ROW(),MATCH(CW$3,$K$2:$Q$2,0))/CW$5</f>
        <v>#N/A</v>
      </c>
      <c r="CX1741" s="80" t="e" cm="1">
        <f t="array" ref="CX1741">INDEX($K:$Q,ROW(),MATCH(CX$3,$K$2:$Q$2,0))/CX$5</f>
        <v>#N/A</v>
      </c>
      <c r="CY1741" s="80" t="e" cm="1">
        <f t="array" ref="CY1741">INDEX($K:$Q,ROW(),MATCH(CY$3,$K$2:$Q$2,0))/CL$5</f>
        <v>#N/A</v>
      </c>
      <c r="CZ1741" s="80" t="e" cm="1">
        <f t="array" ref="CZ1741">INDEX($K:$Q,ROW(),MATCH(CZ$3,$K$2:$Q$2,0))/CZ$5</f>
        <v>#N/A</v>
      </c>
      <c r="DA1741" s="80" t="e" cm="1">
        <f t="array" ref="DA1741">INDEX($K:$Q,ROW(),MATCH(DA$3,$K$2:$Q$2,0))/DA$5</f>
        <v>#N/A</v>
      </c>
      <c r="DB1741" s="80" t="e" cm="1">
        <f t="array" ref="DB1741">INDEX($K:$Q,ROW(),MATCH(DB$3,$K$2:$Q$2,0))/DB$5</f>
        <v>#N/A</v>
      </c>
      <c r="DC1741" s="80" t="e" cm="1">
        <f t="array" ref="DC1741">INDEX($K:$Q,ROW(),MATCH(DC$3,$K$2:$Q$2,0))/DC$5</f>
        <v>#N/A</v>
      </c>
      <c r="DD1741" s="80" t="e" cm="1">
        <f t="array" ref="DD1741">INDEX($K:$Q,ROW(),MATCH(DD$3,$K$2:$Q$2,0))/DD$5</f>
        <v>#N/A</v>
      </c>
      <c r="DE1741" s="80" t="e" cm="1">
        <f t="array" ref="DE1741">INDEX($K:$Q,ROW(),MATCH(DE$3,$K$2:$Q$2,0))/DE$5</f>
        <v>#N/A</v>
      </c>
      <c r="DF1741" s="80" t="e" cm="1">
        <f t="array" ref="DF1741">INDEX($K:$Q,ROW(),MATCH(DF$3,$K$2:$Q$2,0))/DF$5</f>
        <v>#N/A</v>
      </c>
      <c r="DG1741" s="80" t="e" cm="1">
        <f t="array" ref="DG1741">INDEX($K:$Q,ROW(),MATCH(DG$3,$K$2:$Q$2,0))/DG$5</f>
        <v>#N/A</v>
      </c>
      <c r="DH1741" s="80" t="e" cm="1">
        <f t="array" ref="DH1741">INDEX($K:$Q,ROW(),MATCH(DH$3,$K$2:$Q$2,0))/DH$5</f>
        <v>#N/A</v>
      </c>
      <c r="DI1741" s="80" t="e" cm="1">
        <f t="array" ref="DI1741">INDEX($K:$Q,ROW(),MATCH(DI$3,$K$2:$Q$2,0))/DI$5</f>
        <v>#N/A</v>
      </c>
      <c r="DJ1741" s="80" t="e" cm="1">
        <f t="array" ref="DJ1741">INDEX($K:$Q,ROW(),MATCH(DJ$3,$K$2:$Q$2,0))/DJ$5</f>
        <v>#N/A</v>
      </c>
      <c r="DK1741" s="80" t="e" cm="1">
        <f t="array" ref="DK1741">INDEX($K:$Q,ROW(),MATCH(DK$3,$K$2:$Q$2,0))/DK$5</f>
        <v>#N/A</v>
      </c>
      <c r="DL1741" s="80" t="e" cm="1">
        <f t="array" ref="DL1741">INDEX($K:$Q,ROW(),MATCH(DL$3,$K$2:$Q$2,0))/DL$5</f>
        <v>#N/A</v>
      </c>
    </row>
    <row r="1742" spans="1:116" x14ac:dyDescent="0.4">
      <c r="D1742" t="s">
        <v>424</v>
      </c>
      <c r="E1742" s="8" t="str">
        <f t="shared" si="3029"/>
        <v>1742 FAINT-F</v>
      </c>
      <c r="G1742" s="125"/>
      <c r="S1742" s="80"/>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c r="DK1742" s="72"/>
      <c r="DL1742" s="72"/>
    </row>
    <row r="1743" spans="1:116" x14ac:dyDescent="0.4">
      <c r="D1743" t="s">
        <v>424</v>
      </c>
      <c r="E1743" s="8" t="str">
        <f t="shared" si="3029"/>
        <v>1743 FAINT-F</v>
      </c>
      <c r="G1743" s="95" t="s">
        <v>204</v>
      </c>
      <c r="H1743" s="12"/>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c r="DK1743" s="72"/>
      <c r="DL1743" s="72"/>
    </row>
    <row r="1744" spans="1:116" x14ac:dyDescent="0.4">
      <c r="C1744" t="s">
        <v>233</v>
      </c>
      <c r="D1744" t="s">
        <v>424</v>
      </c>
      <c r="E1744" s="8" t="str">
        <f t="shared" si="3029"/>
        <v>1744 FAINT-F</v>
      </c>
      <c r="G1744" s="125" t="str">
        <f>"Amortization - "&amp;SUBSTITUTE(G1736,":","")</f>
        <v>Amortization - Fixed secondary intangible assets</v>
      </c>
      <c r="J1744" s="80">
        <f>SUMIF($3:$3,I$2,1742:1742)</f>
        <v>0</v>
      </c>
      <c r="K1744" s="80">
        <f>SUMIF($3:$3,K$2,1742:1742)</f>
        <v>0</v>
      </c>
      <c r="L1744" s="80">
        <f>SUMIF($3:$3,L$2,1742:1742)</f>
        <v>0</v>
      </c>
      <c r="M1744" s="80">
        <f>SUMIF($3:$3,M$2,1742:1742)</f>
        <v>0</v>
      </c>
      <c r="N1744" s="80">
        <f>SUMIF($3:$3,N$2,1742:1742)</f>
        <v>0</v>
      </c>
      <c r="O1744" s="80">
        <f>SUMIF($3:$3,O$2,1742:1742)</f>
        <v>0</v>
      </c>
      <c r="P1744" s="80">
        <f>SUMIF($3:$3,P$2,1742:1742)</f>
        <v>0</v>
      </c>
      <c r="R1744" s="24"/>
      <c r="S1744" s="80" cm="1">
        <f t="array" aca="1" ref="S1744" ca="1">(SUM(INDEX(1739:1739,1,MAX(COLUMN($R:$R),COLUMN()-($H1738*12-1))):S1741)/($H1738*12)+IF($R1746=0,0,SUM(INDEX(1744:1744,1,MAX(COLUMN($R:$R),COLUMN()-(($H1738-$H1739)*12))):S1746)/(($H1738)*12)))</f>
        <v>-3.1073446327683616</v>
      </c>
      <c r="T1744" s="80" cm="1">
        <f t="array" aca="1" ref="T1744" ca="1">(SUM(INDEX(1739:1739,1,MAX(COLUMN($R:$R),COLUMN()-($H1738*12-1))):T1741)/($H1738*12)+IF($R1746=0,0,SUM(INDEX(1744:1744,1,MAX(COLUMN($R:$R),COLUMN()-(($H1738-$H1739)*12))):T1746)/(($H1738)*12)))</f>
        <v>-4.5724408694819498</v>
      </c>
      <c r="U1744" s="80" cm="1">
        <f t="array" aca="1" ref="U1744" ca="1">(SUM(INDEX(1739:1739,1,MAX(COLUMN($R:$R),COLUMN()-($H1738*12-1))):U1741)/($H1738*12)+IF($R1746=0,0,SUM(INDEX(1744:1744,1,MAX(COLUMN($R:$R),COLUMN()-(($H1738-$H1739)*12))):U1746)/(($H1738)*12)))</f>
        <v>-6.0623692458008529</v>
      </c>
      <c r="V1744" s="80" cm="1">
        <f t="array" aca="1" ref="V1744" ca="1">(SUM(INDEX(1739:1739,1,MAX(COLUMN($R:$R),COLUMN()-($H1738*12-1))):V1741)/($H1738*12)+IF($R1746=0,0,SUM(INDEX(1744:1744,1,MAX(COLUMN($R:$R),COLUMN()-(($H1738-$H1739)*12))):V1746)/(($H1738)*12)))</f>
        <v>-7.5775506454471948</v>
      </c>
      <c r="W1744" s="80" cm="1">
        <f t="array" aca="1" ref="W1744" ca="1">(SUM(INDEX(1739:1739,1,MAX(COLUMN($R:$R),COLUMN()-($H1738*12-1))):W1741)/($H1738*12)+IF($R1746=0,0,SUM(INDEX(1744:1744,1,MAX(COLUMN($R:$R),COLUMN()-(($H1738-$H1739)*12))):W1746)/(($H1738)*12)))</f>
        <v>-9.1184130857655088</v>
      </c>
      <c r="X1744" s="80" cm="1">
        <f t="array" aca="1" ref="X1744" ca="1">(SUM(INDEX(1739:1739,1,MAX(COLUMN($R:$R),COLUMN()-($H1738*12-1))):X1741)/($H1738*12)+IF($R1746=0,0,SUM(INDEX(1744:1744,1,MAX(COLUMN($R:$R),COLUMN()-(($H1738-$H1739)*12))):X1746)/(($H1738)*12)))</f>
        <v>-10.68539183863159</v>
      </c>
      <c r="Y1744" s="80" cm="1">
        <f t="array" aca="1" ref="Y1744" ca="1">(SUM(INDEX(1739:1739,1,MAX(COLUMN($R:$R),COLUMN()-($H1738*12-1))):Y1741)/($H1738*12)+IF($R1746=0,0,SUM(INDEX(1744:1744,1,MAX(COLUMN($R:$R),COLUMN()-(($H1738-$H1739)*12))):Y1746)/(($H1738)*12)))</f>
        <v>-12.278929553410656</v>
      </c>
      <c r="Z1744" s="80" cm="1">
        <f t="array" aca="1" ref="Z1744" ca="1">(SUM(INDEX(1739:1739,1,MAX(COLUMN($R:$R),COLUMN()-($H1738*12-1))):Z1741)/($H1738*12)+IF($R1746=0,0,SUM(INDEX(1744:1744,1,MAX(COLUMN($R:$R),COLUMN()-(($H1738-$H1739)*12))):Z1746)/(($H1738)*12)))</f>
        <v>-13.899476381999538</v>
      </c>
      <c r="AA1744" s="80" cm="1">
        <f t="array" aca="1" ref="AA1744" ca="1">(SUM(INDEX(1739:1739,1,MAX(COLUMN($R:$R),COLUMN()-($H1738*12-1))):AA1741)/($H1738*12)+IF($R1746=0,0,SUM(INDEX(1744:1744,1,MAX(COLUMN($R:$R),COLUMN()-(($H1738-$H1739)*12))):AA1746)/(($H1738)*12)))</f>
        <v>-15.547490105988231</v>
      </c>
      <c r="AB1744" s="80" cm="1">
        <f t="array" aca="1" ref="AB1744" ca="1">(SUM(INDEX(1739:1739,1,MAX(COLUMN($R:$R),COLUMN()-($H1738*12-1))):AB1741)/($H1738*12)+IF($R1746=0,0,SUM(INDEX(1744:1744,1,MAX(COLUMN($R:$R),COLUMN()-(($H1738-$H1739)*12))):AB1746)/(($H1738)*12)))</f>
        <v>-17.223436265976733</v>
      </c>
      <c r="AC1744" s="80" cm="1">
        <f t="array" aca="1" ref="AC1744" ca="1">(SUM(INDEX(1739:1739,1,MAX(COLUMN($R:$R),COLUMN()-($H1738*12-1))):AC1741)/($H1738*12)+IF($R1746=0,0,SUM(INDEX(1744:1744,1,MAX(COLUMN($R:$R),COLUMN()-(($H1738-$H1739)*12))):AC1746)/(($H1738)*12)))</f>
        <v>-18.927788293083683</v>
      </c>
      <c r="AD1744" s="80" cm="1">
        <f t="array" aca="1" ref="AD1744" ca="1">(SUM(INDEX(1739:1739,1,MAX(COLUMN($R:$R),COLUMN()-($H1738*12-1))):AD1741)/($H1738*12)+IF($R1746=0,0,SUM(INDEX(1744:1744,1,MAX(COLUMN($R:$R),COLUMN()-(($H1738-$H1739)*12))):AD1746)/(($H1738)*12)))</f>
        <v>-20.661027642683973</v>
      </c>
      <c r="AE1744" s="80" cm="1">
        <f t="array" aca="1" ref="AE1744" ca="1">(SUM(INDEX(1739:1739,1,MAX(COLUMN($R:$R),COLUMN()-($H1738*12-1))):AE1741)/($H1738*12)+IF($R1746=0,0,SUM(INDEX(1744:1744,1,MAX(COLUMN($R:$R),COLUMN()-(($H1738-$H1739)*12))):AE1746)/(($H1738)*12)))</f>
        <v>-22.423643930413078</v>
      </c>
      <c r="AF1744" s="80" cm="1">
        <f t="array" aca="1" ref="AF1744" ca="1">(SUM(INDEX(1739:1739,1,MAX(COLUMN($R:$R),COLUMN()-($H1738*12-1))):AF1741)/($H1738*12)+IF($R1746=0,0,SUM(INDEX(1744:1744,1,MAX(COLUMN($R:$R),COLUMN()-(($H1738-$H1739)*12))):AF1746)/(($H1738)*12)))</f>
        <v>-24.216135070476579</v>
      </c>
      <c r="AG1744" s="80" cm="1">
        <f t="array" aca="1" ref="AG1744" ca="1">(SUM(INDEX(1739:1739,1,MAX(COLUMN($R:$R),COLUMN()-($H1738*12-1))):AG1741)/($H1738*12)+IF($R1746=0,0,SUM(INDEX(1744:1744,1,MAX(COLUMN($R:$R),COLUMN()-(($H1738-$H1739)*12))):AG1746)/(($H1738)*12)))</f>
        <v>-26.039007416303861</v>
      </c>
      <c r="AH1744" s="80" cm="1">
        <f t="array" aca="1" ref="AH1744" ca="1">(SUM(INDEX(1739:1739,1,MAX(COLUMN($R:$R),COLUMN()-($H1738*12-1))):AH1741)/($H1738*12)+IF($R1746=0,0,SUM(INDEX(1744:1744,1,MAX(COLUMN($R:$R),COLUMN()-(($H1738-$H1739)*12))):AH1746)/(($H1738)*12)))</f>
        <v>-27.89277590358585</v>
      </c>
      <c r="AI1744" s="80" cm="1">
        <f t="array" aca="1" ref="AI1744" ca="1">(SUM(INDEX(1739:1739,1,MAX(COLUMN($R:$R),COLUMN()-($H1738*12-1))):AI1741)/($H1738*12)+IF($R1746=0,0,SUM(INDEX(1744:1744,1,MAX(COLUMN($R:$R),COLUMN()-(($H1738-$H1739)*12))):AI1746)/(($H1738)*12)))</f>
        <v>-29.77796419573702</v>
      </c>
      <c r="AJ1744" s="80" cm="1">
        <f t="array" aca="1" ref="AJ1744" ca="1">(SUM(INDEX(1739:1739,1,MAX(COLUMN($R:$R),COLUMN()-($H1738*12-1))):AJ1741)/($H1738*12)+IF($R1746=0,0,SUM(INDEX(1744:1744,1,MAX(COLUMN($R:$R),COLUMN()-(($H1738-$H1739)*12))):AJ1746)/(($H1738)*12)))</f>
        <v>-31.695104831822956</v>
      </c>
      <c r="AK1744" s="80" cm="1">
        <f t="array" aca="1" ref="AK1744" ca="1">(SUM(INDEX(1739:1739,1,MAX(COLUMN($R:$R),COLUMN()-($H1738*12-1))):AK1741)/($H1738*12)+IF($R1746=0,0,SUM(INDEX(1744:1744,1,MAX(COLUMN($R:$R),COLUMN()-(($H1738-$H1739)*12))):AK1746)/(($H1738)*12)))</f>
        <v>-33.644739376995098</v>
      </c>
      <c r="AL1744" s="80" cm="1">
        <f t="array" aca="1" ref="AL1744" ca="1">(SUM(INDEX(1739:1739,1,MAX(COLUMN($R:$R),COLUMN()-($H1738*12-1))):AL1741)/($H1738*12)+IF($R1746=0,0,SUM(INDEX(1744:1744,1,MAX(COLUMN($R:$R),COLUMN()-(($H1738-$H1739)*12))):AL1746)/(($H1738)*12)))</f>
        <v>-35.627418575475239</v>
      </c>
      <c r="AM1744" s="80" cm="1">
        <f t="array" aca="1" ref="AM1744" ca="1">(SUM(INDEX(1739:1739,1,MAX(COLUMN($R:$R),COLUMN()-($H1738*12-1))):AM1741)/($H1738*12)+IF($R1746=0,0,SUM(INDEX(1744:1744,1,MAX(COLUMN($R:$R),COLUMN()-(($H1738-$H1739)*12))):AM1746)/(($H1738)*12)))</f>
        <v>-37.64370250613301</v>
      </c>
      <c r="AN1744" s="80" cm="1">
        <f t="array" aca="1" ref="AN1744" ca="1">(SUM(INDEX(1739:1739,1,MAX(COLUMN($R:$R),COLUMN()-($H1738*12-1))):AN1741)/($H1738*12)+IF($R1746=0,0,SUM(INDEX(1744:1744,1,MAX(COLUMN($R:$R),COLUMN()-(($H1738-$H1739)*12))):AN1746)/(($H1738)*12)))</f>
        <v>-39.694160740700234</v>
      </c>
      <c r="AO1744" s="80" cm="1">
        <f t="array" aca="1" ref="AO1744" ca="1">(SUM(INDEX(1739:1739,1,MAX(COLUMN($R:$R),COLUMN()-($H1738*12-1))):AO1741)/($H1738*12)+IF($R1746=0,0,SUM(INDEX(1744:1744,1,MAX(COLUMN($R:$R),COLUMN()-(($H1738-$H1739)*12))):AO1746)/(($H1738)*12)))</f>
        <v>-41.77937250466691</v>
      </c>
      <c r="AP1744" s="80" cm="1">
        <f t="array" aca="1" ref="AP1744" ca="1">(SUM(INDEX(1739:1739,1,MAX(COLUMN($R:$R),COLUMN()-($H1738*12-1))):AP1741)/($H1738*12)+IF($R1746=0,0,SUM(INDEX(1744:1744,1,MAX(COLUMN($R:$R),COLUMN()-(($H1738-$H1739)*12))):AP1746)/(($H1738)*12)))</f>
        <v>-43.899926840904193</v>
      </c>
      <c r="AQ1744" s="80" cm="1">
        <f t="array" aca="1" ref="AQ1744" ca="1">(SUM(INDEX(1739:1739,1,MAX(COLUMN($R:$R),COLUMN()-($H1738*12-1))):AQ1741)/($H1738*12)+IF($R1746=0,0,SUM(INDEX(1744:1744,1,MAX(COLUMN($R:$R),COLUMN()-(($H1738-$H1739)*12))):AQ1746)/(($H1738)*12)))</f>
        <v>-44.361507521823469</v>
      </c>
      <c r="AR1744" s="80" cm="1">
        <f t="array" aca="1" ref="AR1744" ca="1">(SUM(INDEX(1739:1739,1,MAX(COLUMN($R:$R),COLUMN()-($H1738*12-1))):AR1741)/($H1738*12)+IF($R1746=0,0,SUM(INDEX(1744:1744,1,MAX(COLUMN($R:$R),COLUMN()-(($H1738-$H1739)*12))):AR1746)/(($H1738)*12)))</f>
        <v>-46.473160000169045</v>
      </c>
      <c r="AS1744" s="80" cm="1">
        <f t="array" aca="1" ref="AS1744" ca="1">(SUM(INDEX(1739:1739,1,MAX(COLUMN($R:$R),COLUMN()-($H1738*12-1))):AS1741)/($H1738*12)+IF($R1746=0,0,SUM(INDEX(1744:1744,1,MAX(COLUMN($R:$R),COLUMN()-(($H1738-$H1739)*12))):AS1746)/(($H1738)*12)))</f>
        <v>-48.595771058881255</v>
      </c>
      <c r="AT1744" s="80" cm="1">
        <f t="array" aca="1" ref="AT1744" ca="1">(SUM(INDEX(1739:1739,1,MAX(COLUMN($R:$R),COLUMN()-($H1738*12-1))):AT1741)/($H1738*12)+IF($R1746=0,0,SUM(INDEX(1744:1744,1,MAX(COLUMN($R:$R),COLUMN()-(($H1738-$H1739)*12))):AT1746)/(($H1738)*12)))</f>
        <v>-50.729105552888271</v>
      </c>
      <c r="AU1744" s="80" cm="1">
        <f t="array" aca="1" ref="AU1744" ca="1">(SUM(INDEX(1739:1739,1,MAX(COLUMN($R:$R),COLUMN()-($H1738*12-1))):AU1741)/($H1738*12)+IF($R1746=0,0,SUM(INDEX(1744:1744,1,MAX(COLUMN($R:$R),COLUMN()-(($H1738-$H1739)*12))):AU1746)/(($H1738)*12)))</f>
        <v>-52.872917217986149</v>
      </c>
      <c r="AV1744" s="80" cm="1">
        <f t="array" aca="1" ref="AV1744" ca="1">(SUM(INDEX(1739:1739,1,MAX(COLUMN($R:$R),COLUMN()-($H1738*12-1))):AV1741)/($H1738*12)+IF($R1746=0,0,SUM(INDEX(1744:1744,1,MAX(COLUMN($R:$R),COLUMN()-(($H1738-$H1739)*12))):AV1746)/(($H1738)*12)))</f>
        <v>-55.026948361470112</v>
      </c>
      <c r="AW1744" s="80" cm="1">
        <f t="array" aca="1" ref="AW1744" ca="1">(SUM(INDEX(1739:1739,1,MAX(COLUMN($R:$R),COLUMN()-($H1738*12-1))):AW1741)/($H1738*12)+IF($R1746=0,0,SUM(INDEX(1744:1744,1,MAX(COLUMN($R:$R),COLUMN()-(($H1738-$H1739)*12))):AW1746)/(($H1738)*12)))</f>
        <v>-57.190929545473026</v>
      </c>
      <c r="AX1744" s="80" cm="1">
        <f t="array" aca="1" ref="AX1744" ca="1">(SUM(INDEX(1739:1739,1,MAX(COLUMN($R:$R),COLUMN()-($H1738*12-1))):AX1741)/($H1738*12)+IF($R1746=0,0,SUM(INDEX(1744:1744,1,MAX(COLUMN($R:$R),COLUMN()-(($H1738-$H1739)*12))):AX1746)/(($H1738)*12)))</f>
        <v>-59.364579262852622</v>
      </c>
      <c r="AY1744" s="80" cm="1">
        <f t="array" aca="1" ref="AY1744" ca="1">(SUM(INDEX(1739:1739,1,MAX(COLUMN($R:$R),COLUMN()-($H1738*12-1))):AY1741)/($H1738*12)+IF($R1746=0,0,SUM(INDEX(1744:1744,1,MAX(COLUMN($R:$R),COLUMN()-(($H1738-$H1739)*12))):AY1746)/(($H1738)*12)))</f>
        <v>-61.547603605465952</v>
      </c>
      <c r="AZ1744" s="80" cm="1">
        <f t="array" aca="1" ref="AZ1744" ca="1">(SUM(INDEX(1739:1739,1,MAX(COLUMN($R:$R),COLUMN()-($H1738*12-1))):AZ1741)/($H1738*12)+IF($R1746=0,0,SUM(INDEX(1744:1744,1,MAX(COLUMN($R:$R),COLUMN()-(($H1738-$H1739)*12))):AZ1746)/(($H1738)*12)))</f>
        <v>-63.739695924666151</v>
      </c>
      <c r="BA1744" s="80" cm="1">
        <f t="array" aca="1" ref="BA1744" ca="1">(SUM(INDEX(1739:1739,1,MAX(COLUMN($R:$R),COLUMN()-($H1738*12-1))):BA1741)/($H1738*12)+IF($R1746=0,0,SUM(INDEX(1744:1744,1,MAX(COLUMN($R:$R),COLUMN()-(($H1738-$H1739)*12))):BA1746)/(($H1738)*12)))</f>
        <v>-65.940536483852966</v>
      </c>
      <c r="BB1744" s="80" cm="1">
        <f t="array" aca="1" ref="BB1744" ca="1">(SUM(INDEX(1739:1739,1,MAX(COLUMN($R:$R),COLUMN()-($H1738*12-1))):BB1741)/($H1738*12)+IF($R1746=0,0,SUM(INDEX(1744:1744,1,MAX(COLUMN($R:$R),COLUMN()-(($H1738-$H1739)*12))):BB1746)/(($H1738)*12)))</f>
        <v>-68.149792102905565</v>
      </c>
      <c r="BC1744" s="80" cm="1">
        <f t="array" aca="1" ref="BC1744" ca="1">(SUM(INDEX(1739:1739,1,MAX(COLUMN($R:$R),COLUMN()-($H1738*12-1))):BC1741)/($H1738*12)+IF($R1746=0,0,SUM(INDEX(1744:1744,1,MAX(COLUMN($R:$R),COLUMN()-(($H1738-$H1739)*12))):BC1746)/(($H1738)*12)))</f>
        <v>-70.367115794321748</v>
      </c>
      <c r="BD1744" s="80" cm="1">
        <f t="array" aca="1" ref="BD1744" ca="1">(SUM(INDEX(1739:1739,1,MAX(COLUMN($R:$R),COLUMN()-($H1738*12-1))):BD1741)/($H1738*12)+IF($R1746=0,0,SUM(INDEX(1744:1744,1,MAX(COLUMN($R:$R),COLUMN()-(($H1738-$H1739)*12))):BD1746)/(($H1738)*12)))</f>
        <v>-72.592146390885176</v>
      </c>
      <c r="BE1744" s="80" cm="1">
        <f t="array" aca="1" ref="BE1744" ca="1">(SUM(INDEX(1739:1739,1,MAX(COLUMN($R:$R),COLUMN()-($H1738*12-1))):BE1741)/($H1738*12)+IF($R1746=0,0,SUM(INDEX(1744:1744,1,MAX(COLUMN($R:$R),COLUMN()-(($H1738-$H1739)*12))):BE1746)/(($H1738)*12)))</f>
        <v>-74.824508164677411</v>
      </c>
      <c r="BF1744" s="80" cm="1">
        <f t="array" aca="1" ref="BF1744" ca="1">(SUM(INDEX(1739:1739,1,MAX(COLUMN($R:$R),COLUMN()-($H1738*12-1))):BF1741)/($H1738*12)+IF($R1746=0,0,SUM(INDEX(1744:1744,1,MAX(COLUMN($R:$R),COLUMN()-(($H1738-$H1739)*12))):BF1746)/(($H1738)*12)))</f>
        <v>-77.063810437248719</v>
      </c>
      <c r="BG1744" s="80" cm="1">
        <f t="array" aca="1" ref="BG1744" ca="1">(SUM(INDEX(1739:1739,1,MAX(COLUMN($R:$R),COLUMN()-($H1738*12-1))):BG1741)/($H1738*12)+IF($R1746=0,0,SUM(INDEX(1744:1744,1,MAX(COLUMN($R:$R),COLUMN()-(($H1738-$H1739)*12))):BG1746)/(($H1738)*12)))</f>
        <v>-79.309647180757125</v>
      </c>
      <c r="BH1744" s="80" cm="1">
        <f t="array" aca="1" ref="BH1744" ca="1">(SUM(INDEX(1739:1739,1,MAX(COLUMN($R:$R),COLUMN()-($H1738*12-1))):BH1741)/($H1738*12)+IF($R1746=0,0,SUM(INDEX(1744:1744,1,MAX(COLUMN($R:$R),COLUMN()-(($H1738-$H1739)*12))):BH1746)/(($H1738)*12)))</f>
        <v>-81.561596609881761</v>
      </c>
      <c r="BI1744" s="80" cm="1">
        <f t="array" aca="1" ref="BI1744" ca="1">(SUM(INDEX(1739:1739,1,MAX(COLUMN($R:$R),COLUMN()-($H1738*12-1))):BI1741)/($H1738*12)+IF($R1746=0,0,SUM(INDEX(1744:1744,1,MAX(COLUMN($R:$R),COLUMN()-(($H1738-$H1739)*12))):BI1746)/(($H1738)*12)))</f>
        <v>-83.819220764312149</v>
      </c>
      <c r="BJ1744" s="80" cm="1">
        <f t="array" aca="1" ref="BJ1744" ca="1">(SUM(INDEX(1739:1739,1,MAX(COLUMN($R:$R),COLUMN()-($H1738*12-1))):BJ1741)/($H1738*12)+IF($R1746=0,0,SUM(INDEX(1744:1744,1,MAX(COLUMN($R:$R),COLUMN()-(($H1738-$H1739)*12))):BJ1746)/(($H1738)*12)))</f>
        <v>-86.082065081611304</v>
      </c>
      <c r="BK1744" s="80" cm="1">
        <f t="array" aca="1" ref="BK1744" ca="1">(SUM(INDEX(1739:1739,1,MAX(COLUMN($R:$R),COLUMN()-($H1738*12-1))):BK1741)/($H1738*12)+IF($R1746=0,0,SUM(INDEX(1744:1744,1,MAX(COLUMN($R:$R),COLUMN()-(($H1738-$H1739)*12))):BK1746)/(($H1738)*12)))</f>
        <v>-88.34965796024639</v>
      </c>
      <c r="BL1744" s="80" cm="1">
        <f t="array" aca="1" ref="BL1744" ca="1">(SUM(INDEX(1739:1739,1,MAX(COLUMN($R:$R),COLUMN()-($H1738*12-1))):BL1741)/($H1738*12)+IF($R1746=0,0,SUM(INDEX(1744:1744,1,MAX(COLUMN($R:$R),COLUMN()-(($H1738-$H1739)*12))):BL1746)/(($H1738)*12)))</f>
        <v>-90.621510312575992</v>
      </c>
      <c r="BM1744" s="80" cm="1">
        <f t="array" aca="1" ref="BM1744" ca="1">(SUM(INDEX(1739:1739,1,MAX(COLUMN($R:$R),COLUMN()-($H1738*12-1))):BM1741)/($H1738*12)+IF($R1746=0,0,SUM(INDEX(1744:1744,1,MAX(COLUMN($R:$R),COLUMN()-(($H1738-$H1739)*12))):BM1746)/(($H1738)*12)))</f>
        <v>-92.897115107579538</v>
      </c>
      <c r="BN1744" s="80" cm="1">
        <f t="array" aca="1" ref="BN1744" ca="1">(SUM(INDEX(1739:1739,1,MAX(COLUMN($R:$R),COLUMN()-($H1738*12-1))):BN1741)/($H1738*12)+IF($R1746=0,0,SUM(INDEX(1744:1744,1,MAX(COLUMN($R:$R),COLUMN()-(($H1738-$H1739)*12))):BN1746)/(($H1738)*12)))</f>
        <v>-95.175946903109136</v>
      </c>
      <c r="BO1744" s="80" cm="1">
        <f t="array" aca="1" ref="BO1744" ca="1">(SUM(INDEX(1739:1739,1,MAX(COLUMN($R:$R),COLUMN()-($H1738*12-1))):BO1741)/($H1738*12)+IF($R1746=0,0,SUM(INDEX(1744:1744,1,MAX(COLUMN($R:$R),COLUMN()-(($H1738-$H1739)*12))):BO1746)/(($H1738)*12)))</f>
        <v>-97.457461367440288</v>
      </c>
      <c r="BP1744" s="80" cm="1">
        <f t="array" aca="1" ref="BP1744" ca="1">(SUM(INDEX(1739:1739,1,MAX(COLUMN($R:$R),COLUMN()-($H1738*12-1))):BP1741)/($H1738*12)+IF($R1746=0,0,SUM(INDEX(1744:1744,1,MAX(COLUMN($R:$R),COLUMN()-(($H1738-$H1739)*12))):BP1746)/(($H1738)*12)))</f>
        <v>-99.769822167083532</v>
      </c>
      <c r="BQ1744" s="80" cm="1">
        <f t="array" aca="1" ref="BQ1744" ca="1">(SUM(INDEX(1739:1739,1,MAX(COLUMN($R:$R),COLUMN()-($H1738*12-1))):BQ1741)/($H1738*12)+IF($R1746=0,0,SUM(INDEX(1744:1744,1,MAX(COLUMN($R:$R),COLUMN()-(($H1738-$H1739)*12))):BQ1746)/(($H1738)*12)))</f>
        <v>-102.08558480268094</v>
      </c>
      <c r="BR1744" s="80" cm="1">
        <f t="array" aca="1" ref="BR1744" ca="1">(SUM(INDEX(1739:1739,1,MAX(COLUMN($R:$R),COLUMN()-($H1738*12-1))):BR1741)/($H1738*12)+IF($R1746=0,0,SUM(INDEX(1744:1744,1,MAX(COLUMN($R:$R),COLUMN()-(($H1738-$H1739)*12))):BR1746)/(($H1738)*12)))</f>
        <v>-104.40462119381877</v>
      </c>
      <c r="BS1744" s="80" cm="1">
        <f t="array" aca="1" ref="BS1744" ca="1">(SUM(INDEX(1739:1739,1,MAX(COLUMN($R:$R),COLUMN()-($H1738*12-1))):BS1741)/($H1738*12)+IF($R1746=0,0,SUM(INDEX(1744:1744,1,MAX(COLUMN($R:$R),COLUMN()-(($H1738-$H1739)*12))):BS1746)/(($H1738)*12)))</f>
        <v>-106.72680507473849</v>
      </c>
      <c r="BT1744" s="80" cm="1">
        <f t="array" aca="1" ref="BT1744" ca="1">(SUM(INDEX(1739:1739,1,MAX(COLUMN($R:$R),COLUMN()-($H1738*12-1))):BT1741)/($H1738*12)+IF($R1746=0,0,SUM(INDEX(1744:1744,1,MAX(COLUMN($R:$R),COLUMN()-(($H1738-$H1739)*12))):BT1746)/(($H1738)*12)))</f>
        <v>-109.0520122135535</v>
      </c>
      <c r="BU1744" s="80" cm="1">
        <f t="array" aca="1" ref="BU1744" ca="1">(SUM(INDEX(1739:1739,1,MAX(COLUMN($R:$R),COLUMN()-($H1738*12-1))):BU1741)/($H1738*12)+IF($R1746=0,0,SUM(INDEX(1744:1744,1,MAX(COLUMN($R:$R),COLUMN()-(($H1738-$H1739)*12))):BU1746)/(($H1738)*12)))</f>
        <v>-111.38012064042496</v>
      </c>
      <c r="BV1744" s="80" cm="1">
        <f t="array" aca="1" ref="BV1744" ca="1">(SUM(INDEX(1739:1739,1,MAX(COLUMN($R:$R),COLUMN()-($H1738*12-1))):BV1741)/($H1738*12)+IF($R1746=0,0,SUM(INDEX(1744:1744,1,MAX(COLUMN($R:$R),COLUMN()-(($H1738-$H1739)*12))):BV1746)/(($H1738)*12)))</f>
        <v>-113.71101088497218</v>
      </c>
      <c r="BW1744" s="80" cm="1">
        <f t="array" aca="1" ref="BW1744" ca="1">(SUM(INDEX(1739:1739,1,MAX(COLUMN($R:$R),COLUMN()-($H1738*12-1))):BW1741)/($H1738*12)+IF($R1746=0,0,SUM(INDEX(1744:1744,1,MAX(COLUMN($R:$R),COLUMN()-(($H1738-$H1739)*12))):BW1746)/(($H1738)*12)))</f>
        <v>-116.04456622320018</v>
      </c>
      <c r="BX1744" s="80" cm="1">
        <f t="array" aca="1" ref="BX1744" ca="1">(SUM(INDEX(1739:1739,1,MAX(COLUMN($R:$R),COLUMN()-($H1738*12-1))):BX1741)/($H1738*12)+IF($R1746=0,0,SUM(INDEX(1744:1744,1,MAX(COLUMN($R:$R),COLUMN()-(($H1738-$H1739)*12))):BX1746)/(($H1738)*12)))</f>
        <v>-118.38067293423522</v>
      </c>
      <c r="BY1744" s="80" cm="1">
        <f t="array" aca="1" ref="BY1744" ca="1">(SUM(INDEX(1739:1739,1,MAX(COLUMN($R:$R),COLUMN()-($H1738*12-1))):BY1741)/($H1738*12)+IF($R1746=0,0,SUM(INDEX(1744:1744,1,MAX(COLUMN($R:$R),COLUMN()-(($H1738-$H1739)*12))):BY1746)/(($H1738)*12)))</f>
        <v>-120.71922056716575</v>
      </c>
      <c r="BZ1744" s="80" cm="1">
        <f t="array" aca="1" ref="BZ1744" ca="1">(SUM(INDEX(1739:1739,1,MAX(COLUMN($R:$R),COLUMN()-($H1738*12-1))):BZ1741)/($H1738*12)+IF($R1746=0,0,SUM(INDEX(1744:1744,1,MAX(COLUMN($R:$R),COLUMN()-(($H1738-$H1739)*12))):BZ1746)/(($H1738)*12)))</f>
        <v>-123.06010221829536</v>
      </c>
      <c r="CA1744" s="80" cm="1">
        <f t="array" aca="1" ref="CA1744" ca="1">(SUM(INDEX(1739:1739,1,MAX(COLUMN($R:$R),COLUMN()-($H1738*12-1))):CA1741)/($H1738*12)+IF($R1746=0,0,SUM(INDEX(1744:1744,1,MAX(COLUMN($R:$R),COLUMN()-(($H1738-$H1739)*12))):CA1746)/(($H1738)*12)))</f>
        <v>-123.99078544059009</v>
      </c>
      <c r="CB1744" s="80" cm="1">
        <f t="array" aca="1" ref="CB1744" ca="1">(SUM(INDEX(1739:1739,1,MAX(COLUMN($R:$R),COLUMN()-($H1738*12-1))):CB1741)/($H1738*12)+IF($R1746=0,0,SUM(INDEX(1744:1744,1,MAX(COLUMN($R:$R),COLUMN()-(($H1738-$H1739)*12))):CB1746)/(($H1738)*12)))</f>
        <v>-124.8996611973065</v>
      </c>
      <c r="CC1744" s="80" cm="1">
        <f t="array" aca="1" ref="CC1744" ca="1">(SUM(INDEX(1739:1739,1,MAX(COLUMN($R:$R),COLUMN()-($H1738*12-1))):CC1741)/($H1738*12)+IF($R1746=0,0,SUM(INDEX(1744:1744,1,MAX(COLUMN($R:$R),COLUMN()-(($H1738-$H1739)*12))):CC1746)/(($H1738)*12)))</f>
        <v>-125.78622924487297</v>
      </c>
      <c r="CD1744" s="80" cm="1">
        <f t="array" aca="1" ref="CD1744" ca="1">(SUM(INDEX(1739:1739,1,MAX(COLUMN($R:$R),COLUMN()-($H1738*12-1))):CD1741)/($H1738*12)+IF($R1746=0,0,SUM(INDEX(1744:1744,1,MAX(COLUMN($R:$R),COLUMN()-(($H1738-$H1739)*12))):CD1746)/(($H1738)*12)))</f>
        <v>-126.64998722928306</v>
      </c>
      <c r="CE1744" s="80" cm="1">
        <f t="array" aca="1" ref="CE1744" ca="1">(SUM(INDEX(1739:1739,1,MAX(COLUMN($R:$R),COLUMN()-($H1738*12-1))):CE1741)/($H1738*12)+IF($R1746=0,0,SUM(INDEX(1744:1744,1,MAX(COLUMN($R:$R),COLUMN()-(($H1738-$H1739)*12))):CE1746)/(($H1738)*12)))</f>
        <v>-127.49043090372433</v>
      </c>
      <c r="CF1744" s="80" cm="1">
        <f t="array" aca="1" ref="CF1744" ca="1">(SUM(INDEX(1739:1739,1,MAX(COLUMN($R:$R),COLUMN()-($H1738*12-1))):CF1741)/($H1738*12)+IF($R1746=0,0,SUM(INDEX(1744:1744,1,MAX(COLUMN($R:$R),COLUMN()-(($H1738-$H1739)*12))):CF1746)/(($H1738)*12)))</f>
        <v>-128.30705435665598</v>
      </c>
      <c r="CG1744" s="80" cm="1">
        <f t="array" aca="1" ref="CG1744" ca="1">(SUM(INDEX(1739:1739,1,MAX(COLUMN($R:$R),COLUMN()-($H1738*12-1))):CG1741)/($H1738*12)+IF($R1746=0,0,SUM(INDEX(1744:1744,1,MAX(COLUMN($R:$R),COLUMN()-(($H1738-$H1739)*12))):CG1746)/(($H1738)*12)))</f>
        <v>-129.09935025066909</v>
      </c>
      <c r="CH1744" s="80" cm="1">
        <f t="array" aca="1" ref="CH1744" ca="1">(SUM(INDEX(1739:1739,1,MAX(COLUMN($R:$R),COLUMN()-($H1738*12-1))):CH1741)/($H1738*12)+IF($R1746=0,0,SUM(INDEX(1744:1744,1,MAX(COLUMN($R:$R),COLUMN()-(($H1738-$H1739)*12))):CH1746)/(($H1738)*12)))</f>
        <v>-129.86681007247176</v>
      </c>
      <c r="CI1744" s="80" cm="1">
        <f t="array" aca="1" ref="CI1744" ca="1">(SUM(INDEX(1739:1739,1,MAX(COLUMN($R:$R),COLUMN()-($H1738*12-1))):CI1741)/($H1738*12)+IF($R1746=0,0,SUM(INDEX(1744:1744,1,MAX(COLUMN($R:$R),COLUMN()-(($H1738-$H1739)*12))):CI1746)/(($H1738)*12)))</f>
        <v>-130.60892439435074</v>
      </c>
      <c r="CJ1744" s="80" cm="1">
        <f t="array" aca="1" ref="CJ1744" ca="1">(SUM(INDEX(1739:1739,1,MAX(COLUMN($R:$R),COLUMN()-($H1738*12-1))):CJ1741)/($H1738*12)+IF($R1746=0,0,SUM(INDEX(1744:1744,1,MAX(COLUMN($R:$R),COLUMN()-(($H1738-$H1739)*12))):CJ1746)/(($H1738)*12)))</f>
        <v>-131.32518314747114</v>
      </c>
      <c r="CK1744" s="80" cm="1">
        <f t="array" aca="1" ref="CK1744" ca="1">(SUM(INDEX(1739:1739,1,MAX(COLUMN($R:$R),COLUMN()-($H1738*12-1))):CK1741)/($H1738*12)+IF($R1746=0,0,SUM(INDEX(1744:1744,1,MAX(COLUMN($R:$R),COLUMN()-(($H1738-$H1739)*12))):CK1746)/(($H1738)*12)))</f>
        <v>-132.01507590738464</v>
      </c>
      <c r="CL1744" s="80" cm="1">
        <f t="array" aca="1" ref="CL1744" ca="1">(SUM(INDEX(1739:1739,1,MAX(COLUMN($R:$R),COLUMN()-($H1738*12-1))):CL1741)/($H1738*12)+IF($R1746=0,0,SUM(INDEX(1744:1744,1,MAX(COLUMN($R:$R),COLUMN()-(($H1738-$H1739)*12))):CL1746)/(($H1738)*12)))</f>
        <v>-132.67809219212708</v>
      </c>
      <c r="CN1744" s="80"/>
      <c r="CO1744" s="80" t="e" cm="1">
        <f t="array" aca="1" ref="CO1744" ca="1">(SUM(INDEX(1739:1739,1,MAX(COLUMN($CN:$CN),COLUMN()-($H1738*4-1))):CO1741)/($H1738*4)-IF($CN1746=0,0,SUM(INDEX(1744:1744,1,MAX(COLUMN($CN:$CN),COLUMN()-(($H1738-$H1739)*4))):CO1746)/(($H1738)*4)))</f>
        <v>#N/A</v>
      </c>
      <c r="CP1744" s="80" t="e" cm="1">
        <f t="array" aca="1" ref="CP1744" ca="1">(SUM(INDEX(1739:1739,1,MAX(COLUMN($CN:$CN),COLUMN()-($H1738*4-1))):CP1741)/($H1738*4)-IF($CN1746=0,0,SUM(INDEX(1744:1744,1,MAX(COLUMN($CN:$CN),COLUMN()-(($H1738-$H1739)*4))):CP1746)/(($H1738)*4)))</f>
        <v>#N/A</v>
      </c>
      <c r="CQ1744" s="80" t="e" cm="1">
        <f t="array" aca="1" ref="CQ1744" ca="1">(SUM(INDEX(1739:1739,1,MAX(COLUMN($CN:$CN),COLUMN()-($H1738*4-1))):CQ1741)/($H1738*4)-IF($CN1746=0,0,SUM(INDEX(1744:1744,1,MAX(COLUMN($CN:$CN),COLUMN()-(($H1738-$H1739)*4))):CQ1746)/(($H1738)*4)))</f>
        <v>#N/A</v>
      </c>
      <c r="CR1744" s="80" t="e" cm="1">
        <f t="array" aca="1" ref="CR1744" ca="1">(SUM(INDEX(1739:1739,1,MAX(COLUMN($CN:$CN),COLUMN()-($H1738*4-1))):CR1741)/($H1738*4)-IF($CN1746=0,0,SUM(INDEX(1744:1744,1,MAX(COLUMN($CN:$CN),COLUMN()-(($H1738-$H1739)*4))):CR1746)/(($H1738)*4)))</f>
        <v>#N/A</v>
      </c>
      <c r="CS1744" s="80" t="e" cm="1">
        <f t="array" aca="1" ref="CS1744" ca="1">(SUM(INDEX(1739:1739,1,MAX(COLUMN($CN:$CN),COLUMN()-($H1738*4-1))):CS1741)/($H1738*4)-IF($CN1746=0,0,SUM(INDEX(1744:1744,1,MAX(COLUMN($CN:$CN),COLUMN()-(($H1738-$H1739)*4))):CS1746)/(($H1738)*4)))</f>
        <v>#N/A</v>
      </c>
      <c r="CT1744" s="80" t="e" cm="1">
        <f t="array" aca="1" ref="CT1744" ca="1">(SUM(INDEX(1739:1739,1,MAX(COLUMN($CN:$CN),COLUMN()-($H1738*4-1))):CT1741)/($H1738*4)-IF($CN1746=0,0,SUM(INDEX(1744:1744,1,MAX(COLUMN($CN:$CN),COLUMN()-(($H1738-$H1739)*4))):CT1746)/(($H1738)*4)))</f>
        <v>#N/A</v>
      </c>
      <c r="CU1744" s="80" t="e" cm="1">
        <f t="array" aca="1" ref="CU1744" ca="1">(SUM(INDEX(1739:1739,1,MAX(COLUMN($CN:$CN),COLUMN()-($H1738*4-1))):CU1741)/($H1738*4)-IF($CN1746=0,0,SUM(INDEX(1744:1744,1,MAX(COLUMN($CN:$CN),COLUMN()-(($H1738-$H1739)*4))):CU1746)/(($H1738)*4)))</f>
        <v>#N/A</v>
      </c>
      <c r="CV1744" s="80" t="e" cm="1">
        <f t="array" aca="1" ref="CV1744" ca="1">(SUM(INDEX(1739:1739,1,MAX(COLUMN($CN:$CN),COLUMN()-($H1738*4-1))):CV1741)/($H1738*4)-IF($CN1746=0,0,SUM(INDEX(1744:1744,1,MAX(COLUMN($CN:$CN),COLUMN()-(($H1738-$H1739)*4))):CV1746)/(($H1738)*4)))</f>
        <v>#N/A</v>
      </c>
      <c r="CW1744" s="80" t="e" cm="1">
        <f t="array" aca="1" ref="CW1744" ca="1">(SUM(INDEX(1739:1739,1,MAX(COLUMN($CN:$CN),COLUMN()-($H1738*4-1))):CW1741)/($H1738*4)-IF($CN1746=0,0,SUM(INDEX(1744:1744,1,MAX(COLUMN($CN:$CN),COLUMN()-(($H1738-$H1739)*4))):CW1746)/(($H1738)*4)))</f>
        <v>#N/A</v>
      </c>
      <c r="CX1744" s="80" t="e" cm="1">
        <f t="array" aca="1" ref="CX1744" ca="1">(SUM(INDEX(1739:1739,1,MAX(COLUMN($CN:$CN),COLUMN()-($H1738*4-1))):CX1741)/($H1738*4)-IF($CN1746=0,0,SUM(INDEX(1744:1744,1,MAX(COLUMN($CN:$CN),COLUMN()-(($H1738-$H1739)*4))):CX1746)/(($H1738)*4)))</f>
        <v>#N/A</v>
      </c>
      <c r="CY1744" s="80" t="e" cm="1">
        <f t="array" aca="1" ref="CY1744" ca="1">(SUM(INDEX(1739:1739,1,MAX(COLUMN($CN:$CN),COLUMN()-($H1738*4-1))):CY1741)/($H1738*4)-IF($CN1746=0,0,SUM(INDEX(1744:1744,1,MAX(COLUMN($CN:$CN),COLUMN()-(($H1738-$H1739)*4))):CY1746)/(($H1738)*4)))</f>
        <v>#N/A</v>
      </c>
      <c r="CZ1744" s="80" t="e" cm="1">
        <f t="array" aca="1" ref="CZ1744" ca="1">(SUM(INDEX(1739:1739,1,MAX(COLUMN($CN:$CN),COLUMN()-($H1738*4-1))):CZ1741)/($H1738*4)-IF($CN1746=0,0,SUM(INDEX(1744:1744,1,MAX(COLUMN($CN:$CN),COLUMN()-(($H1738-$H1739)*4))):CZ1746)/(($H1738)*4)))</f>
        <v>#N/A</v>
      </c>
      <c r="DA1744" s="80" t="e" cm="1">
        <f t="array" aca="1" ref="DA1744" ca="1">(SUM(INDEX(1739:1739,1,MAX(COLUMN($CN:$CN),COLUMN()-($H1738*4-1))):DA1741)/($H1738*4)-IF($CN1746=0,0,SUM(INDEX(1744:1744,1,MAX(COLUMN($CN:$CN),COLUMN()-(($H1738-$H1739)*4))):DA1746)/(($H1738)*4)))</f>
        <v>#N/A</v>
      </c>
      <c r="DB1744" s="80" t="e" cm="1">
        <f t="array" aca="1" ref="DB1744" ca="1">(SUM(INDEX(1739:1739,1,MAX(COLUMN($CN:$CN),COLUMN()-($H1738*4-1))):DB1741)/($H1738*4)-IF($CN1746=0,0,SUM(INDEX(1744:1744,1,MAX(COLUMN($CN:$CN),COLUMN()-(($H1738-$H1739)*4))):DB1746)/(($H1738)*4)))</f>
        <v>#N/A</v>
      </c>
      <c r="DC1744" s="80" t="e" cm="1">
        <f t="array" aca="1" ref="DC1744" ca="1">(SUM(INDEX(1739:1739,1,MAX(COLUMN($CN:$CN),COLUMN()-($H1738*4-1))):DC1741)/($H1738*4)-IF($CN1746=0,0,SUM(INDEX(1744:1744,1,MAX(COLUMN($CN:$CN),COLUMN()-(($H1738-$H1739)*4))):DC1746)/(($H1738)*4)))</f>
        <v>#N/A</v>
      </c>
      <c r="DD1744" s="80" t="e" cm="1">
        <f t="array" aca="1" ref="DD1744" ca="1">(SUM(INDEX(1739:1739,1,MAX(COLUMN($CN:$CN),COLUMN()-($H1738*4-1))):DD1741)/($H1738*4)-IF($CN1746=0,0,SUM(INDEX(1744:1744,1,MAX(COLUMN($CN:$CN),COLUMN()-(($H1738-$H1739)*4))):DD1746)/(($H1738)*4)))</f>
        <v>#N/A</v>
      </c>
      <c r="DE1744" s="80" t="e" cm="1">
        <f t="array" aca="1" ref="DE1744" ca="1">(SUM(INDEX(1739:1739,1,MAX(COLUMN($CN:$CN),COLUMN()-($H1738*4-1))):DE1741)/($H1738*4)-IF($CN1746=0,0,SUM(INDEX(1744:1744,1,MAX(COLUMN($CN:$CN),COLUMN()-(($H1738-$H1739)*4))):DE1746)/(($H1738)*4)))</f>
        <v>#N/A</v>
      </c>
      <c r="DF1744" s="80" t="e" cm="1">
        <f t="array" aca="1" ref="DF1744" ca="1">(SUM(INDEX(1739:1739,1,MAX(COLUMN($CN:$CN),COLUMN()-($H1738*4-1))):DF1741)/($H1738*4)-IF($CN1746=0,0,SUM(INDEX(1744:1744,1,MAX(COLUMN($CN:$CN),COLUMN()-(($H1738-$H1739)*4))):DF1746)/(($H1738)*4)))</f>
        <v>#N/A</v>
      </c>
      <c r="DG1744" s="80" t="e" cm="1">
        <f t="array" aca="1" ref="DG1744" ca="1">(SUM(INDEX(1739:1739,1,MAX(COLUMN($CN:$CN),COLUMN()-($H1738*4-1))):DG1741)/($H1738*4)-IF($CN1746=0,0,SUM(INDEX(1744:1744,1,MAX(COLUMN($CN:$CN),COLUMN()-(($H1738-$H1739)*4))):DG1746)/(($H1738)*4)))</f>
        <v>#N/A</v>
      </c>
      <c r="DH1744" s="80" t="e" cm="1">
        <f t="array" aca="1" ref="DH1744" ca="1">(SUM(INDEX(1739:1739,1,MAX(COLUMN($CN:$CN),COLUMN()-($H1738*4-1))):DH1741)/($H1738*4)-IF($CN1746=0,0,SUM(INDEX(1744:1744,1,MAX(COLUMN($CN:$CN),COLUMN()-(($H1738-$H1739)*4))):DH1746)/(($H1738)*4)))</f>
        <v>#N/A</v>
      </c>
      <c r="DI1744" s="80" t="e" cm="1">
        <f t="array" aca="1" ref="DI1744" ca="1">(SUM(INDEX(1739:1739,1,MAX(COLUMN($CN:$CN),COLUMN()-($H1738*4-1))):DI1741)/($H1738*4)-IF($CN1746=0,0,SUM(INDEX(1744:1744,1,MAX(COLUMN($CN:$CN),COLUMN()-(($H1738-$H1739)*4))):DI1746)/(($H1738)*4)))</f>
        <v>#N/A</v>
      </c>
      <c r="DJ1744" s="80" t="e" cm="1">
        <f t="array" aca="1" ref="DJ1744" ca="1">(SUM(INDEX(1739:1739,1,MAX(COLUMN($CN:$CN),COLUMN()-($H1738*4-1))):DJ1741)/($H1738*4)-IF($CN1746=0,0,SUM(INDEX(1744:1744,1,MAX(COLUMN($CN:$CN),COLUMN()-(($H1738-$H1739)*4))):DJ1746)/(($H1738)*4)))</f>
        <v>#N/A</v>
      </c>
      <c r="DK1744" s="80" t="e" cm="1">
        <f t="array" aca="1" ref="DK1744" ca="1">(SUM(INDEX(1739:1739,1,MAX(COLUMN($CN:$CN),COLUMN()-($H1738*4-1))):DK1741)/($H1738*4)-IF($CN1746=0,0,SUM(INDEX(1744:1744,1,MAX(COLUMN($CN:$CN),COLUMN()-(($H1738-$H1739)*4))):DK1746)/(($H1738)*4)))</f>
        <v>#N/A</v>
      </c>
      <c r="DL1744" s="80" t="e" cm="1">
        <f t="array" aca="1" ref="DL1744" ca="1">(SUM(INDEX(1739:1739,1,MAX(COLUMN($CN:$CN),COLUMN()-($H1738*4-1))):DL1741)/($H1738*4)-IF($CN1746=0,0,SUM(INDEX(1744:1744,1,MAX(COLUMN($CN:$CN),COLUMN()-(($H1738-$H1739)*4))):DL1746)/(($H1738)*4)))</f>
        <v>#N/A</v>
      </c>
    </row>
    <row r="1745" spans="1:116" x14ac:dyDescent="0.4">
      <c r="D1745" t="s">
        <v>424</v>
      </c>
      <c r="E1745" s="8" t="str">
        <f t="shared" si="3029"/>
        <v>1745 FAINT-F</v>
      </c>
      <c r="G1745" s="125"/>
      <c r="J1745" s="62"/>
      <c r="K1745" s="53"/>
      <c r="L1745" s="53"/>
      <c r="M1745" s="53"/>
      <c r="N1745" s="53"/>
      <c r="O1745" s="53"/>
      <c r="P1745" s="53"/>
      <c r="R1745" s="82"/>
      <c r="S1745" s="153"/>
      <c r="T1745" s="153"/>
      <c r="U1745" s="153"/>
      <c r="V1745" s="153"/>
      <c r="W1745" s="153"/>
      <c r="X1745" s="153"/>
      <c r="Y1745" s="153"/>
      <c r="Z1745" s="153"/>
      <c r="AA1745" s="153"/>
      <c r="AB1745" s="153"/>
      <c r="AC1745" s="153"/>
      <c r="AD1745" s="153"/>
      <c r="AE1745" s="153"/>
      <c r="AF1745" s="153"/>
      <c r="AG1745" s="153"/>
      <c r="AH1745" s="153"/>
      <c r="AI1745" s="153"/>
      <c r="AJ1745" s="153"/>
      <c r="AK1745" s="153"/>
      <c r="AL1745" s="153"/>
      <c r="AM1745" s="153"/>
      <c r="AN1745" s="153"/>
      <c r="AO1745" s="153"/>
      <c r="AP1745" s="153"/>
      <c r="AQ1745" s="153"/>
      <c r="AR1745" s="153"/>
      <c r="AS1745" s="153"/>
      <c r="AT1745" s="153"/>
      <c r="AU1745" s="153"/>
      <c r="AV1745" s="153"/>
      <c r="AW1745" s="153"/>
      <c r="AX1745" s="153"/>
      <c r="AY1745" s="153"/>
      <c r="AZ1745" s="153"/>
      <c r="BA1745" s="153"/>
      <c r="BB1745" s="153"/>
      <c r="BC1745" s="153"/>
      <c r="BD1745" s="153"/>
      <c r="BE1745" s="153"/>
      <c r="BF1745" s="153"/>
      <c r="BG1745" s="153"/>
      <c r="BH1745" s="153"/>
      <c r="BI1745" s="153"/>
      <c r="BJ1745" s="153"/>
      <c r="BK1745" s="153"/>
      <c r="BL1745" s="153"/>
      <c r="BM1745" s="153"/>
      <c r="BN1745" s="153"/>
      <c r="BO1745" s="153"/>
      <c r="BP1745" s="153"/>
      <c r="BQ1745" s="153"/>
      <c r="BR1745" s="153"/>
      <c r="BS1745" s="153"/>
      <c r="BT1745" s="153"/>
      <c r="BU1745" s="153"/>
      <c r="BV1745" s="153"/>
      <c r="BW1745" s="153"/>
      <c r="BX1745" s="153"/>
      <c r="BY1745" s="153"/>
      <c r="BZ1745" s="153"/>
      <c r="CA1745" s="153"/>
      <c r="CB1745" s="153"/>
      <c r="CC1745" s="153"/>
      <c r="CD1745" s="153"/>
      <c r="CE1745" s="153"/>
      <c r="CF1745" s="153"/>
      <c r="CG1745" s="153"/>
      <c r="CH1745" s="153"/>
      <c r="CI1745" s="153"/>
      <c r="CJ1745" s="153"/>
      <c r="CK1745" s="153"/>
      <c r="CL1745" s="153"/>
      <c r="CN1745" s="62"/>
      <c r="CO1745" s="153"/>
      <c r="CP1745" s="153"/>
      <c r="CQ1745" s="153"/>
      <c r="CR1745" s="153"/>
      <c r="CS1745" s="153"/>
      <c r="CT1745" s="153"/>
      <c r="CU1745" s="153"/>
      <c r="CV1745" s="153"/>
      <c r="CW1745" s="153"/>
      <c r="CX1745" s="153"/>
      <c r="CY1745" s="153"/>
      <c r="CZ1745" s="153"/>
      <c r="DA1745" s="153"/>
      <c r="DB1745" s="153"/>
      <c r="DC1745" s="153"/>
      <c r="DD1745" s="153"/>
      <c r="DE1745" s="153"/>
      <c r="DF1745" s="153"/>
      <c r="DG1745" s="153"/>
      <c r="DH1745" s="153"/>
      <c r="DI1745" s="153"/>
      <c r="DJ1745" s="153"/>
      <c r="DK1745" s="153"/>
      <c r="DL1745" s="153"/>
    </row>
    <row r="1746" spans="1:116" x14ac:dyDescent="0.4">
      <c r="B1746" t="str">
        <f>E1746</f>
        <v>1746 FAINT-F</v>
      </c>
      <c r="D1746" t="s">
        <v>424</v>
      </c>
      <c r="E1746" s="8" t="str">
        <f t="shared" si="3029"/>
        <v>1746 FAINT-F</v>
      </c>
      <c r="G1746" s="125" t="s">
        <v>219</v>
      </c>
      <c r="J1746" s="74">
        <v>100</v>
      </c>
      <c r="K1746" s="53"/>
      <c r="L1746" s="53"/>
      <c r="M1746" s="53"/>
      <c r="N1746" s="53"/>
      <c r="O1746" s="53"/>
      <c r="P1746" s="53"/>
      <c r="R1746" s="82">
        <f>-$J1746</f>
        <v>-100</v>
      </c>
      <c r="S1746" s="153"/>
      <c r="T1746" s="153"/>
      <c r="U1746" s="153"/>
      <c r="V1746" s="153"/>
      <c r="W1746" s="153"/>
      <c r="X1746" s="153"/>
      <c r="Y1746" s="153"/>
      <c r="Z1746" s="153"/>
      <c r="AA1746" s="153"/>
      <c r="AB1746" s="153"/>
      <c r="AC1746" s="153"/>
      <c r="AD1746" s="153"/>
      <c r="AE1746" s="153"/>
      <c r="AF1746" s="153"/>
      <c r="AG1746" s="153"/>
      <c r="AH1746" s="153"/>
      <c r="AI1746" s="153"/>
      <c r="AJ1746" s="153"/>
      <c r="AK1746" s="153"/>
      <c r="AL1746" s="153"/>
      <c r="AM1746" s="153"/>
      <c r="AN1746" s="153"/>
      <c r="AO1746" s="153"/>
      <c r="AP1746" s="153"/>
      <c r="AQ1746" s="153"/>
      <c r="AR1746" s="153"/>
      <c r="AS1746" s="153"/>
      <c r="AT1746" s="153"/>
      <c r="AU1746" s="153"/>
      <c r="AV1746" s="153"/>
      <c r="AW1746" s="153"/>
      <c r="AX1746" s="153"/>
      <c r="AY1746" s="153"/>
      <c r="AZ1746" s="153"/>
      <c r="BA1746" s="153"/>
      <c r="BB1746" s="153"/>
      <c r="BC1746" s="153"/>
      <c r="BD1746" s="153"/>
      <c r="BE1746" s="153"/>
      <c r="BF1746" s="153"/>
      <c r="BG1746" s="153"/>
      <c r="BH1746" s="153"/>
      <c r="BI1746" s="153"/>
      <c r="BJ1746" s="153"/>
      <c r="BK1746" s="153"/>
      <c r="BL1746" s="153"/>
      <c r="BM1746" s="153"/>
      <c r="BN1746" s="153"/>
      <c r="BO1746" s="153"/>
      <c r="BP1746" s="153"/>
      <c r="BQ1746" s="153"/>
      <c r="BR1746" s="153"/>
      <c r="BS1746" s="153"/>
      <c r="BT1746" s="153"/>
      <c r="BU1746" s="153"/>
      <c r="BV1746" s="153"/>
      <c r="BW1746" s="153"/>
      <c r="BX1746" s="153"/>
      <c r="BY1746" s="153"/>
      <c r="BZ1746" s="153"/>
      <c r="CA1746" s="153"/>
      <c r="CB1746" s="153"/>
      <c r="CC1746" s="153"/>
      <c r="CD1746" s="153"/>
      <c r="CE1746" s="153"/>
      <c r="CF1746" s="153"/>
      <c r="CG1746" s="153"/>
      <c r="CH1746" s="153"/>
      <c r="CI1746" s="153"/>
      <c r="CJ1746" s="153"/>
      <c r="CK1746" s="153"/>
      <c r="CL1746" s="153"/>
      <c r="CN1746" s="74">
        <f>$J1746</f>
        <v>100</v>
      </c>
      <c r="CO1746" s="153"/>
      <c r="CP1746" s="153"/>
      <c r="CQ1746" s="153"/>
      <c r="CR1746" s="153"/>
      <c r="CS1746" s="153"/>
      <c r="CT1746" s="153"/>
      <c r="CU1746" s="153"/>
      <c r="CV1746" s="153"/>
      <c r="CW1746" s="153"/>
      <c r="CX1746" s="153"/>
      <c r="CY1746" s="153"/>
      <c r="CZ1746" s="153"/>
      <c r="DA1746" s="153"/>
      <c r="DB1746" s="153"/>
      <c r="DC1746" s="153"/>
      <c r="DD1746" s="153"/>
      <c r="DE1746" s="153"/>
      <c r="DF1746" s="153"/>
      <c r="DG1746" s="153"/>
      <c r="DH1746" s="153"/>
      <c r="DI1746" s="153"/>
      <c r="DJ1746" s="153"/>
      <c r="DK1746" s="153"/>
      <c r="DL1746" s="153"/>
    </row>
    <row r="1747" spans="1:116" x14ac:dyDescent="0.4">
      <c r="D1747" t="s">
        <v>424</v>
      </c>
      <c r="E1747" s="8" t="str">
        <f t="shared" si="3029"/>
        <v>1747 FAINT-F</v>
      </c>
      <c r="G1747" s="125"/>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c r="DK1747" s="72"/>
      <c r="DL1747" s="72"/>
    </row>
    <row r="1748" spans="1:116" x14ac:dyDescent="0.4">
      <c r="D1748" t="s">
        <v>424</v>
      </c>
      <c r="E1748" s="8" t="str">
        <f t="shared" si="3029"/>
        <v>1748 FAINT-F</v>
      </c>
      <c r="G1748" s="95" t="s">
        <v>205</v>
      </c>
      <c r="H1748" s="12"/>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c r="DK1748" s="72"/>
      <c r="DL1748" s="72"/>
    </row>
    <row r="1749" spans="1:116" x14ac:dyDescent="0.4">
      <c r="D1749" t="s">
        <v>424</v>
      </c>
      <c r="E1749" s="8" t="str">
        <f t="shared" ref="E1749:E1751" si="3031">ROW()&amp;" "&amp;D1749</f>
        <v>1749 FAINT-F</v>
      </c>
      <c r="G1749" s="125" t="str">
        <f>"Gross Intangibles - "&amp;SUBSTITUTE(G1736,":","")</f>
        <v>Gross Intangibles - Fixed secondary intangible assets</v>
      </c>
      <c r="J1749" s="80">
        <f>J1746</f>
        <v>100</v>
      </c>
      <c r="K1749" s="53">
        <f>SUMIF($4:$4,K$2,1747:1747)</f>
        <v>0</v>
      </c>
      <c r="L1749" s="53">
        <f>SUMIF($4:$4,L$2,1747:1747)</f>
        <v>0</v>
      </c>
      <c r="M1749" s="53">
        <f>SUMIF($4:$4,M$2,1747:1747)</f>
        <v>0</v>
      </c>
      <c r="N1749" s="53">
        <f>SUMIF($4:$4,N$2,1747:1747)</f>
        <v>0</v>
      </c>
      <c r="O1749" s="53">
        <f>SUMIF($4:$4,O$2,1747:1747)</f>
        <v>0</v>
      </c>
      <c r="P1749" s="53">
        <f>SUMIF($4:$4,P$2,1747:1747)</f>
        <v>0</v>
      </c>
      <c r="R1749" s="24">
        <f>$J1749</f>
        <v>100</v>
      </c>
      <c r="S1749" s="80">
        <f t="shared" ref="S1749:CC1749" si="3032">-S1741+R1749</f>
        <v>183.33333333333331</v>
      </c>
      <c r="T1749" s="80">
        <f t="shared" si="3032"/>
        <v>266.66666666666663</v>
      </c>
      <c r="U1749" s="80">
        <f t="shared" si="3032"/>
        <v>349.99999999999994</v>
      </c>
      <c r="V1749" s="80">
        <f t="shared" si="3032"/>
        <v>433.33333333333326</v>
      </c>
      <c r="W1749" s="80">
        <f t="shared" si="3032"/>
        <v>516.66666666666663</v>
      </c>
      <c r="X1749" s="80">
        <f t="shared" si="3032"/>
        <v>600</v>
      </c>
      <c r="Y1749" s="80">
        <f t="shared" si="3032"/>
        <v>683.33333333333337</v>
      </c>
      <c r="Z1749" s="80">
        <f t="shared" si="3032"/>
        <v>766.66666666666674</v>
      </c>
      <c r="AA1749" s="80">
        <f t="shared" si="3032"/>
        <v>850.00000000000011</v>
      </c>
      <c r="AB1749" s="80">
        <f t="shared" si="3032"/>
        <v>933.33333333333348</v>
      </c>
      <c r="AC1749" s="80">
        <f t="shared" si="3032"/>
        <v>1016.6666666666669</v>
      </c>
      <c r="AD1749" s="80">
        <f t="shared" si="3032"/>
        <v>1100.0000000000002</v>
      </c>
      <c r="AE1749" s="80">
        <f t="shared" si="3032"/>
        <v>1183.3333333333335</v>
      </c>
      <c r="AF1749" s="80">
        <f t="shared" si="3032"/>
        <v>1266.6666666666667</v>
      </c>
      <c r="AG1749" s="80">
        <f t="shared" si="3032"/>
        <v>1350</v>
      </c>
      <c r="AH1749" s="80">
        <f t="shared" si="3032"/>
        <v>1433.3333333333333</v>
      </c>
      <c r="AI1749" s="80">
        <f t="shared" si="3032"/>
        <v>1516.6666666666665</v>
      </c>
      <c r="AJ1749" s="80">
        <f t="shared" si="3032"/>
        <v>1599.9999999999998</v>
      </c>
      <c r="AK1749" s="80">
        <f t="shared" si="3032"/>
        <v>1683.333333333333</v>
      </c>
      <c r="AL1749" s="80">
        <f t="shared" si="3032"/>
        <v>1766.6666666666663</v>
      </c>
      <c r="AM1749" s="80">
        <f t="shared" si="3032"/>
        <v>1849.9999999999995</v>
      </c>
      <c r="AN1749" s="80">
        <f t="shared" si="3032"/>
        <v>1933.3333333333328</v>
      </c>
      <c r="AO1749" s="80">
        <f t="shared" si="3032"/>
        <v>2016.6666666666661</v>
      </c>
      <c r="AP1749" s="80">
        <f t="shared" si="3032"/>
        <v>2099.9999999999995</v>
      </c>
      <c r="AQ1749" s="80">
        <f t="shared" si="3032"/>
        <v>2183.333333333333</v>
      </c>
      <c r="AR1749" s="80">
        <f t="shared" si="3032"/>
        <v>2266.6666666666665</v>
      </c>
      <c r="AS1749" s="80">
        <f t="shared" si="3032"/>
        <v>2350</v>
      </c>
      <c r="AT1749" s="80">
        <f t="shared" si="3032"/>
        <v>2433.3333333333335</v>
      </c>
      <c r="AU1749" s="80">
        <f t="shared" si="3032"/>
        <v>2516.666666666667</v>
      </c>
      <c r="AV1749" s="80">
        <f t="shared" si="3032"/>
        <v>2600.0000000000005</v>
      </c>
      <c r="AW1749" s="80">
        <f t="shared" si="3032"/>
        <v>2683.3333333333339</v>
      </c>
      <c r="AX1749" s="80">
        <f t="shared" si="3032"/>
        <v>2766.6666666666674</v>
      </c>
      <c r="AY1749" s="80">
        <f t="shared" si="3032"/>
        <v>2850.0000000000009</v>
      </c>
      <c r="AZ1749" s="80">
        <f t="shared" si="3032"/>
        <v>2933.3333333333344</v>
      </c>
      <c r="BA1749" s="80">
        <f t="shared" si="3032"/>
        <v>3016.6666666666679</v>
      </c>
      <c r="BB1749" s="80">
        <f t="shared" si="3032"/>
        <v>3100.0000000000014</v>
      </c>
      <c r="BC1749" s="80">
        <f t="shared" si="3032"/>
        <v>3183.3333333333348</v>
      </c>
      <c r="BD1749" s="80">
        <f t="shared" si="3032"/>
        <v>3266.6666666666683</v>
      </c>
      <c r="BE1749" s="80">
        <f t="shared" si="3032"/>
        <v>3350.0000000000018</v>
      </c>
      <c r="BF1749" s="80">
        <f t="shared" si="3032"/>
        <v>3433.3333333333353</v>
      </c>
      <c r="BG1749" s="80">
        <f t="shared" si="3032"/>
        <v>3516.6666666666688</v>
      </c>
      <c r="BH1749" s="80">
        <f t="shared" si="3032"/>
        <v>3600.0000000000023</v>
      </c>
      <c r="BI1749" s="80">
        <f t="shared" si="3032"/>
        <v>3683.3333333333358</v>
      </c>
      <c r="BJ1749" s="80">
        <f t="shared" si="3032"/>
        <v>3766.6666666666692</v>
      </c>
      <c r="BK1749" s="80">
        <f t="shared" si="3032"/>
        <v>3850.0000000000027</v>
      </c>
      <c r="BL1749" s="80">
        <f t="shared" si="3032"/>
        <v>3933.3333333333362</v>
      </c>
      <c r="BM1749" s="80">
        <f t="shared" si="3032"/>
        <v>4016.6666666666697</v>
      </c>
      <c r="BN1749" s="80">
        <f t="shared" si="3032"/>
        <v>4100.0000000000027</v>
      </c>
      <c r="BO1749" s="80">
        <f t="shared" si="3032"/>
        <v>4183.3333333333358</v>
      </c>
      <c r="BP1749" s="80">
        <f t="shared" si="3032"/>
        <v>4266.6666666666688</v>
      </c>
      <c r="BQ1749" s="80">
        <f t="shared" si="3032"/>
        <v>4350.0000000000018</v>
      </c>
      <c r="BR1749" s="80">
        <f t="shared" si="3032"/>
        <v>4433.3333333333348</v>
      </c>
      <c r="BS1749" s="80">
        <f t="shared" si="3032"/>
        <v>4516.6666666666679</v>
      </c>
      <c r="BT1749" s="80">
        <f t="shared" si="3032"/>
        <v>4600.0000000000009</v>
      </c>
      <c r="BU1749" s="80">
        <f t="shared" si="3032"/>
        <v>4683.3333333333339</v>
      </c>
      <c r="BV1749" s="80">
        <f t="shared" si="3032"/>
        <v>4766.666666666667</v>
      </c>
      <c r="BW1749" s="80">
        <f t="shared" si="3032"/>
        <v>4850</v>
      </c>
      <c r="BX1749" s="80">
        <f t="shared" si="3032"/>
        <v>4933.333333333333</v>
      </c>
      <c r="BY1749" s="80">
        <f t="shared" si="3032"/>
        <v>5016.6666666666661</v>
      </c>
      <c r="BZ1749" s="80">
        <f t="shared" si="3032"/>
        <v>5099.9999999999991</v>
      </c>
      <c r="CA1749" s="80">
        <f t="shared" si="3032"/>
        <v>5183.3333333333321</v>
      </c>
      <c r="CB1749" s="80">
        <f t="shared" si="3032"/>
        <v>5266.6666666666652</v>
      </c>
      <c r="CC1749" s="80">
        <f t="shared" si="3032"/>
        <v>5349.9999999999982</v>
      </c>
      <c r="CD1749" s="80">
        <f t="shared" ref="CD1749:CL1749" si="3033">-CD1741+CC1749</f>
        <v>5433.3333333333312</v>
      </c>
      <c r="CE1749" s="80">
        <f t="shared" si="3033"/>
        <v>5516.6666666666642</v>
      </c>
      <c r="CF1749" s="80">
        <f t="shared" si="3033"/>
        <v>5599.9999999999973</v>
      </c>
      <c r="CG1749" s="80">
        <f t="shared" si="3033"/>
        <v>5683.3333333333303</v>
      </c>
      <c r="CH1749" s="80">
        <f t="shared" si="3033"/>
        <v>5766.6666666666633</v>
      </c>
      <c r="CI1749" s="80">
        <f t="shared" si="3033"/>
        <v>5849.9999999999964</v>
      </c>
      <c r="CJ1749" s="80">
        <f t="shared" si="3033"/>
        <v>5933.3333333333294</v>
      </c>
      <c r="CK1749" s="80">
        <f t="shared" si="3033"/>
        <v>6016.6666666666624</v>
      </c>
      <c r="CL1749" s="80">
        <f t="shared" si="3033"/>
        <v>6099.9999999999955</v>
      </c>
      <c r="CN1749" s="80">
        <f>CN1746</f>
        <v>100</v>
      </c>
      <c r="CO1749" s="80" t="e">
        <f t="shared" ref="CO1749" si="3034">-CO1741+CN1749</f>
        <v>#N/A</v>
      </c>
      <c r="CP1749" s="80" t="e">
        <f t="shared" ref="CP1749" si="3035">-CP1741+CO1749</f>
        <v>#N/A</v>
      </c>
      <c r="CQ1749" s="80" t="e">
        <f t="shared" ref="CQ1749" si="3036">-CQ1741+CP1749</f>
        <v>#N/A</v>
      </c>
      <c r="CR1749" s="80" t="e">
        <f t="shared" ref="CR1749" si="3037">-CR1741+CQ1749</f>
        <v>#N/A</v>
      </c>
      <c r="CS1749" s="80" t="e">
        <f t="shared" ref="CS1749" si="3038">-CS1741+CR1749</f>
        <v>#N/A</v>
      </c>
      <c r="CT1749" s="80" t="e">
        <f t="shared" ref="CT1749" si="3039">-CT1741+CS1749</f>
        <v>#N/A</v>
      </c>
      <c r="CU1749" s="80" t="e">
        <f t="shared" ref="CU1749" si="3040">-CU1741+CT1749</f>
        <v>#N/A</v>
      </c>
      <c r="CV1749" s="80" t="e">
        <f t="shared" ref="CV1749" si="3041">-CV1741+CU1749</f>
        <v>#N/A</v>
      </c>
      <c r="CW1749" s="80" t="e">
        <f t="shared" ref="CW1749" si="3042">-CW1741+CV1749</f>
        <v>#N/A</v>
      </c>
      <c r="CX1749" s="80" t="e">
        <f t="shared" ref="CX1749" si="3043">-CX1741+CW1749</f>
        <v>#N/A</v>
      </c>
      <c r="CY1749" s="80" t="e">
        <f t="shared" ref="CY1749" si="3044">-CY1741+CX1749</f>
        <v>#N/A</v>
      </c>
      <c r="CZ1749" s="80" t="e">
        <f t="shared" ref="CZ1749" si="3045">-CZ1741+CY1749</f>
        <v>#N/A</v>
      </c>
      <c r="DA1749" s="80" t="e">
        <f t="shared" ref="DA1749" si="3046">-DA1741+CZ1749</f>
        <v>#N/A</v>
      </c>
      <c r="DB1749" s="80" t="e">
        <f t="shared" ref="DB1749" si="3047">-DB1741+DA1749</f>
        <v>#N/A</v>
      </c>
      <c r="DC1749" s="80" t="e">
        <f t="shared" ref="DC1749" si="3048">-DC1741+DB1749</f>
        <v>#N/A</v>
      </c>
      <c r="DD1749" s="80" t="e">
        <f t="shared" ref="DD1749" si="3049">-DD1741+DC1749</f>
        <v>#N/A</v>
      </c>
      <c r="DE1749" s="80" t="e">
        <f t="shared" ref="DE1749" si="3050">-DE1741+DD1749</f>
        <v>#N/A</v>
      </c>
      <c r="DF1749" s="80" t="e">
        <f t="shared" ref="DF1749" si="3051">-DF1741+DE1749</f>
        <v>#N/A</v>
      </c>
      <c r="DG1749" s="80" t="e">
        <f t="shared" ref="DG1749" si="3052">-DG1741+DF1749</f>
        <v>#N/A</v>
      </c>
      <c r="DH1749" s="80" t="e">
        <f t="shared" ref="DH1749" si="3053">-DH1741+DG1749</f>
        <v>#N/A</v>
      </c>
      <c r="DI1749" s="80" t="e">
        <f t="shared" ref="DI1749" si="3054">-DI1741+DH1749</f>
        <v>#N/A</v>
      </c>
      <c r="DJ1749" s="80" t="e">
        <f t="shared" ref="DJ1749" si="3055">-DJ1741+DI1749</f>
        <v>#N/A</v>
      </c>
      <c r="DK1749" s="80" t="e">
        <f t="shared" ref="DK1749:DL1749" si="3056">-DK1741+DJ1749</f>
        <v>#N/A</v>
      </c>
      <c r="DL1749" s="80" t="e">
        <f t="shared" si="3056"/>
        <v>#N/A</v>
      </c>
    </row>
    <row r="1750" spans="1:116" x14ac:dyDescent="0.4">
      <c r="D1750" t="s">
        <v>424</v>
      </c>
      <c r="E1750" s="8" t="str">
        <f t="shared" si="3031"/>
        <v>1750 FAINT-F</v>
      </c>
      <c r="G1750" s="125" t="str">
        <f>"Accumulated amortization - "&amp;SUBSTITUTE(G1736,":","")</f>
        <v>Accumulated amortization - Fixed secondary intangible assets</v>
      </c>
      <c r="J1750" s="81">
        <f>-H1739/H1738*J1749</f>
        <v>-60</v>
      </c>
      <c r="K1750" s="43">
        <f>SUMIF($4:$4,K$2,1748:1748)</f>
        <v>0</v>
      </c>
      <c r="L1750" s="43">
        <f>SUMIF($4:$4,L$2,1748:1748)</f>
        <v>0</v>
      </c>
      <c r="M1750" s="43">
        <f>SUMIF($4:$4,M$2,1748:1748)</f>
        <v>0</v>
      </c>
      <c r="N1750" s="43">
        <f>SUMIF($4:$4,N$2,1748:1748)</f>
        <v>0</v>
      </c>
      <c r="O1750" s="43">
        <f>SUMIF($4:$4,O$2,1748:1748)</f>
        <v>0</v>
      </c>
      <c r="P1750" s="43">
        <f>SUMIF($4:$4,P$2,1748:1748)</f>
        <v>0</v>
      </c>
      <c r="R1750" s="37">
        <f>$J1750</f>
        <v>-60</v>
      </c>
      <c r="S1750" s="81">
        <f ca="1">R1750+S1744</f>
        <v>-63.10734463276836</v>
      </c>
      <c r="T1750" s="81">
        <f t="shared" ref="T1750:CE1750" ca="1" si="3057">S1750+T1744</f>
        <v>-67.679785502250311</v>
      </c>
      <c r="U1750" s="81">
        <f t="shared" ca="1" si="3057"/>
        <v>-73.742154748051163</v>
      </c>
      <c r="V1750" s="81">
        <f t="shared" ca="1" si="3057"/>
        <v>-81.319705393498353</v>
      </c>
      <c r="W1750" s="81">
        <f t="shared" ca="1" si="3057"/>
        <v>-90.438118479263863</v>
      </c>
      <c r="X1750" s="81">
        <f t="shared" ca="1" si="3057"/>
        <v>-101.12351031789545</v>
      </c>
      <c r="Y1750" s="81">
        <f t="shared" ca="1" si="3057"/>
        <v>-113.40243987130611</v>
      </c>
      <c r="Z1750" s="81">
        <f t="shared" ca="1" si="3057"/>
        <v>-127.30191625330565</v>
      </c>
      <c r="AA1750" s="81">
        <f t="shared" ca="1" si="3057"/>
        <v>-142.84940635929388</v>
      </c>
      <c r="AB1750" s="81">
        <f t="shared" ca="1" si="3057"/>
        <v>-160.07284262527062</v>
      </c>
      <c r="AC1750" s="81">
        <f t="shared" ca="1" si="3057"/>
        <v>-179.00063091835432</v>
      </c>
      <c r="AD1750" s="81">
        <f t="shared" ca="1" si="3057"/>
        <v>-199.66165856103828</v>
      </c>
      <c r="AE1750" s="81">
        <f t="shared" ca="1" si="3057"/>
        <v>-222.08530249145136</v>
      </c>
      <c r="AF1750" s="81">
        <f t="shared" ca="1" si="3057"/>
        <v>-246.30143756192794</v>
      </c>
      <c r="AG1750" s="81">
        <f t="shared" ca="1" si="3057"/>
        <v>-272.3404449782318</v>
      </c>
      <c r="AH1750" s="81">
        <f t="shared" ca="1" si="3057"/>
        <v>-300.23322088181766</v>
      </c>
      <c r="AI1750" s="81">
        <f t="shared" ca="1" si="3057"/>
        <v>-330.01118507755467</v>
      </c>
      <c r="AJ1750" s="81">
        <f t="shared" ca="1" si="3057"/>
        <v>-361.70628990937763</v>
      </c>
      <c r="AK1750" s="81">
        <f t="shared" ca="1" si="3057"/>
        <v>-395.35102928637275</v>
      </c>
      <c r="AL1750" s="81">
        <f t="shared" ca="1" si="3057"/>
        <v>-430.978447861848</v>
      </c>
      <c r="AM1750" s="81">
        <f t="shared" ca="1" si="3057"/>
        <v>-468.62215036798102</v>
      </c>
      <c r="AN1750" s="81">
        <f t="shared" ca="1" si="3057"/>
        <v>-508.31631110868125</v>
      </c>
      <c r="AO1750" s="81">
        <f t="shared" ca="1" si="3057"/>
        <v>-550.09568361334811</v>
      </c>
      <c r="AP1750" s="81">
        <f t="shared" ca="1" si="3057"/>
        <v>-593.9956104542523</v>
      </c>
      <c r="AQ1750" s="81">
        <f t="shared" ca="1" si="3057"/>
        <v>-638.35711797607576</v>
      </c>
      <c r="AR1750" s="81">
        <f t="shared" ca="1" si="3057"/>
        <v>-684.83027797624482</v>
      </c>
      <c r="AS1750" s="81">
        <f t="shared" ca="1" si="3057"/>
        <v>-733.42604903512608</v>
      </c>
      <c r="AT1750" s="81">
        <f t="shared" ca="1" si="3057"/>
        <v>-784.1551545880144</v>
      </c>
      <c r="AU1750" s="81">
        <f t="shared" ca="1" si="3057"/>
        <v>-837.02807180600053</v>
      </c>
      <c r="AV1750" s="81">
        <f t="shared" ca="1" si="3057"/>
        <v>-892.05502016747062</v>
      </c>
      <c r="AW1750" s="81">
        <f t="shared" ca="1" si="3057"/>
        <v>-949.24594971294368</v>
      </c>
      <c r="AX1750" s="81">
        <f t="shared" ca="1" si="3057"/>
        <v>-1008.6105289757963</v>
      </c>
      <c r="AY1750" s="81">
        <f t="shared" ca="1" si="3057"/>
        <v>-1070.1581325812622</v>
      </c>
      <c r="AZ1750" s="81">
        <f t="shared" ca="1" si="3057"/>
        <v>-1133.8978285059284</v>
      </c>
      <c r="BA1750" s="81">
        <f t="shared" ca="1" si="3057"/>
        <v>-1199.8383649897814</v>
      </c>
      <c r="BB1750" s="81">
        <f t="shared" ca="1" si="3057"/>
        <v>-1267.9881570926871</v>
      </c>
      <c r="BC1750" s="81">
        <f t="shared" ca="1" si="3057"/>
        <v>-1338.3552728870088</v>
      </c>
      <c r="BD1750" s="81">
        <f t="shared" ca="1" si="3057"/>
        <v>-1410.9474192778939</v>
      </c>
      <c r="BE1750" s="81">
        <f t="shared" ca="1" si="3057"/>
        <v>-1485.7719274425713</v>
      </c>
      <c r="BF1750" s="81">
        <f t="shared" ca="1" si="3057"/>
        <v>-1562.83573787982</v>
      </c>
      <c r="BG1750" s="81">
        <f t="shared" ca="1" si="3057"/>
        <v>-1642.1453850605772</v>
      </c>
      <c r="BH1750" s="81">
        <f t="shared" ca="1" si="3057"/>
        <v>-1723.7069816704588</v>
      </c>
      <c r="BI1750" s="81">
        <f t="shared" ca="1" si="3057"/>
        <v>-1807.526202434771</v>
      </c>
      <c r="BJ1750" s="81">
        <f t="shared" ca="1" si="3057"/>
        <v>-1893.6082675163823</v>
      </c>
      <c r="BK1750" s="81">
        <f t="shared" ca="1" si="3057"/>
        <v>-1981.9579254766286</v>
      </c>
      <c r="BL1750" s="81">
        <f t="shared" ca="1" si="3057"/>
        <v>-2072.5794357892046</v>
      </c>
      <c r="BM1750" s="81">
        <f t="shared" ca="1" si="3057"/>
        <v>-2165.4765508967839</v>
      </c>
      <c r="BN1750" s="81">
        <f t="shared" ca="1" si="3057"/>
        <v>-2260.6524977998929</v>
      </c>
      <c r="BO1750" s="81">
        <f t="shared" ca="1" si="3057"/>
        <v>-2358.1099591673333</v>
      </c>
      <c r="BP1750" s="81">
        <f t="shared" ca="1" si="3057"/>
        <v>-2457.8797813344167</v>
      </c>
      <c r="BQ1750" s="81">
        <f t="shared" ca="1" si="3057"/>
        <v>-2559.9653661370976</v>
      </c>
      <c r="BR1750" s="81">
        <f t="shared" ca="1" si="3057"/>
        <v>-2664.3699873309165</v>
      </c>
      <c r="BS1750" s="81">
        <f t="shared" ca="1" si="3057"/>
        <v>-2771.0967924056549</v>
      </c>
      <c r="BT1750" s="81">
        <f t="shared" ca="1" si="3057"/>
        <v>-2880.1488046192085</v>
      </c>
      <c r="BU1750" s="81">
        <f t="shared" ca="1" si="3057"/>
        <v>-2991.5289252596335</v>
      </c>
      <c r="BV1750" s="81">
        <f t="shared" ca="1" si="3057"/>
        <v>-3105.2399361446055</v>
      </c>
      <c r="BW1750" s="81">
        <f t="shared" ca="1" si="3057"/>
        <v>-3221.2845023678055</v>
      </c>
      <c r="BX1750" s="81">
        <f t="shared" ca="1" si="3057"/>
        <v>-3339.6651753020406</v>
      </c>
      <c r="BY1750" s="81">
        <f t="shared" ca="1" si="3057"/>
        <v>-3460.3843958692064</v>
      </c>
      <c r="BZ1750" s="81">
        <f t="shared" ca="1" si="3057"/>
        <v>-3583.4444980875019</v>
      </c>
      <c r="CA1750" s="81">
        <f t="shared" ca="1" si="3057"/>
        <v>-3707.435283528092</v>
      </c>
      <c r="CB1750" s="81">
        <f t="shared" ca="1" si="3057"/>
        <v>-3832.3349447253986</v>
      </c>
      <c r="CC1750" s="81">
        <f t="shared" ca="1" si="3057"/>
        <v>-3958.1211739702717</v>
      </c>
      <c r="CD1750" s="81">
        <f t="shared" ca="1" si="3057"/>
        <v>-4084.7711611995546</v>
      </c>
      <c r="CE1750" s="81">
        <f t="shared" ca="1" si="3057"/>
        <v>-4212.2615921032793</v>
      </c>
      <c r="CF1750" s="81">
        <f t="shared" ref="CF1750:CL1750" ca="1" si="3058">CE1750+CF1744</f>
        <v>-4340.5686464599357</v>
      </c>
      <c r="CG1750" s="81">
        <f t="shared" ca="1" si="3058"/>
        <v>-4469.6679967106047</v>
      </c>
      <c r="CH1750" s="81">
        <f t="shared" ca="1" si="3058"/>
        <v>-4599.5348067830764</v>
      </c>
      <c r="CI1750" s="81">
        <f t="shared" ca="1" si="3058"/>
        <v>-4730.1437311774271</v>
      </c>
      <c r="CJ1750" s="81">
        <f t="shared" ca="1" si="3058"/>
        <v>-4861.4689143248979</v>
      </c>
      <c r="CK1750" s="81">
        <f t="shared" ca="1" si="3058"/>
        <v>-4993.4839902322828</v>
      </c>
      <c r="CL1750" s="81">
        <f t="shared" ca="1" si="3058"/>
        <v>-5126.1620824244101</v>
      </c>
      <c r="CN1750" s="81">
        <f>-H1739/H1738*CN1749</f>
        <v>-60</v>
      </c>
      <c r="CO1750" s="81" t="e">
        <f ca="1">CN1750+CO1744</f>
        <v>#N/A</v>
      </c>
      <c r="CP1750" s="81" t="e">
        <f t="shared" ref="CP1750:DL1750" ca="1" si="3059">CO1750+CP1744</f>
        <v>#N/A</v>
      </c>
      <c r="CQ1750" s="81" t="e">
        <f t="shared" ca="1" si="3059"/>
        <v>#N/A</v>
      </c>
      <c r="CR1750" s="81" t="e">
        <f t="shared" ca="1" si="3059"/>
        <v>#N/A</v>
      </c>
      <c r="CS1750" s="81" t="e">
        <f t="shared" ca="1" si="3059"/>
        <v>#N/A</v>
      </c>
      <c r="CT1750" s="81" t="e">
        <f t="shared" ca="1" si="3059"/>
        <v>#N/A</v>
      </c>
      <c r="CU1750" s="81" t="e">
        <f t="shared" ca="1" si="3059"/>
        <v>#N/A</v>
      </c>
      <c r="CV1750" s="81" t="e">
        <f t="shared" ca="1" si="3059"/>
        <v>#N/A</v>
      </c>
      <c r="CW1750" s="81" t="e">
        <f t="shared" ca="1" si="3059"/>
        <v>#N/A</v>
      </c>
      <c r="CX1750" s="81" t="e">
        <f t="shared" ca="1" si="3059"/>
        <v>#N/A</v>
      </c>
      <c r="CY1750" s="81" t="e">
        <f t="shared" ca="1" si="3059"/>
        <v>#N/A</v>
      </c>
      <c r="CZ1750" s="81" t="e">
        <f t="shared" ca="1" si="3059"/>
        <v>#N/A</v>
      </c>
      <c r="DA1750" s="81" t="e">
        <f t="shared" ca="1" si="3059"/>
        <v>#N/A</v>
      </c>
      <c r="DB1750" s="81" t="e">
        <f t="shared" ca="1" si="3059"/>
        <v>#N/A</v>
      </c>
      <c r="DC1750" s="81" t="e">
        <f t="shared" ca="1" si="3059"/>
        <v>#N/A</v>
      </c>
      <c r="DD1750" s="81" t="e">
        <f t="shared" ca="1" si="3059"/>
        <v>#N/A</v>
      </c>
      <c r="DE1750" s="81" t="e">
        <f t="shared" ca="1" si="3059"/>
        <v>#N/A</v>
      </c>
      <c r="DF1750" s="81" t="e">
        <f t="shared" ca="1" si="3059"/>
        <v>#N/A</v>
      </c>
      <c r="DG1750" s="81" t="e">
        <f t="shared" ca="1" si="3059"/>
        <v>#N/A</v>
      </c>
      <c r="DH1750" s="81" t="e">
        <f t="shared" ca="1" si="3059"/>
        <v>#N/A</v>
      </c>
      <c r="DI1750" s="81" t="e">
        <f t="shared" ca="1" si="3059"/>
        <v>#N/A</v>
      </c>
      <c r="DJ1750" s="81" t="e">
        <f t="shared" ca="1" si="3059"/>
        <v>#N/A</v>
      </c>
      <c r="DK1750" s="81" t="e">
        <f t="shared" ca="1" si="3059"/>
        <v>#N/A</v>
      </c>
      <c r="DL1750" s="81" t="e">
        <f t="shared" ca="1" si="3059"/>
        <v>#N/A</v>
      </c>
    </row>
    <row r="1751" spans="1:116" x14ac:dyDescent="0.4">
      <c r="C1751" t="s">
        <v>240</v>
      </c>
      <c r="D1751" t="s">
        <v>424</v>
      </c>
      <c r="E1751" s="8" t="str">
        <f t="shared" si="3031"/>
        <v>1751 FAINT-F</v>
      </c>
      <c r="G1751" s="126" t="str">
        <f>"Net Intangibles - "&amp;SUBSTITUTE(G1736,":","")</f>
        <v>Net Intangibles - Fixed secondary intangible assets</v>
      </c>
      <c r="H1751" s="27"/>
      <c r="J1751" s="77">
        <f>SUM(J1749:J1750)</f>
        <v>40</v>
      </c>
      <c r="K1751" s="28">
        <f ca="1">SUMIF($4:$4,K$2,1751:1751)</f>
        <v>900.33834143896195</v>
      </c>
      <c r="L1751" s="28">
        <f ca="1">SUMIF($4:$4,L$2,1751:1751)</f>
        <v>1506.0043895457472</v>
      </c>
      <c r="M1751" s="28">
        <f t="shared" ref="M1751:P1751" ca="1" si="3060">SUMIF($4:$4,M$2,1751:1751)</f>
        <v>1832.0118429073143</v>
      </c>
      <c r="N1751" s="28">
        <f t="shared" ca="1" si="3060"/>
        <v>1839.3475022001098</v>
      </c>
      <c r="O1751" s="28">
        <f t="shared" ca="1" si="3060"/>
        <v>1516.5555019124972</v>
      </c>
      <c r="P1751" s="28">
        <f t="shared" ca="1" si="3060"/>
        <v>973.83791757558538</v>
      </c>
      <c r="R1751" s="33">
        <f>$J1751</f>
        <v>40</v>
      </c>
      <c r="S1751" s="77">
        <f t="shared" ref="S1751:CB1751" ca="1" si="3061">SUM(S1749:S1750)</f>
        <v>120.22598870056495</v>
      </c>
      <c r="T1751" s="77">
        <f t="shared" ca="1" si="3061"/>
        <v>198.98688116441633</v>
      </c>
      <c r="U1751" s="77">
        <f t="shared" ca="1" si="3061"/>
        <v>276.25784525194877</v>
      </c>
      <c r="V1751" s="77">
        <f t="shared" ca="1" si="3061"/>
        <v>352.01362793983492</v>
      </c>
      <c r="W1751" s="77">
        <f t="shared" ca="1" si="3061"/>
        <v>426.22854818740279</v>
      </c>
      <c r="X1751" s="77">
        <f t="shared" ca="1" si="3061"/>
        <v>498.87648968210453</v>
      </c>
      <c r="Y1751" s="77">
        <f t="shared" ca="1" si="3061"/>
        <v>569.93089346202726</v>
      </c>
      <c r="Z1751" s="77">
        <f t="shared" ca="1" si="3061"/>
        <v>639.36475041336109</v>
      </c>
      <c r="AA1751" s="77">
        <f t="shared" ca="1" si="3061"/>
        <v>707.15059364070623</v>
      </c>
      <c r="AB1751" s="77">
        <f t="shared" ca="1" si="3061"/>
        <v>773.26049070806289</v>
      </c>
      <c r="AC1751" s="77">
        <f t="shared" ca="1" si="3061"/>
        <v>837.66603574831254</v>
      </c>
      <c r="AD1751" s="77">
        <f t="shared" ca="1" si="3061"/>
        <v>900.33834143896195</v>
      </c>
      <c r="AE1751" s="77">
        <f t="shared" ca="1" si="3061"/>
        <v>961.24803084188216</v>
      </c>
      <c r="AF1751" s="77">
        <f t="shared" ca="1" si="3061"/>
        <v>1020.3652291047388</v>
      </c>
      <c r="AG1751" s="77">
        <f t="shared" ca="1" si="3061"/>
        <v>1077.6595550217683</v>
      </c>
      <c r="AH1751" s="77">
        <f t="shared" ca="1" si="3061"/>
        <v>1133.1001124515155</v>
      </c>
      <c r="AI1751" s="77">
        <f t="shared" ca="1" si="3061"/>
        <v>1186.6554815891118</v>
      </c>
      <c r="AJ1751" s="77">
        <f t="shared" ca="1" si="3061"/>
        <v>1238.2937100906222</v>
      </c>
      <c r="AK1751" s="77">
        <f t="shared" ca="1" si="3061"/>
        <v>1287.9823040469603</v>
      </c>
      <c r="AL1751" s="77">
        <f t="shared" ca="1" si="3061"/>
        <v>1335.6882188048182</v>
      </c>
      <c r="AM1751" s="77">
        <f t="shared" ca="1" si="3061"/>
        <v>1381.3778496320185</v>
      </c>
      <c r="AN1751" s="77">
        <f t="shared" ca="1" si="3061"/>
        <v>1425.0170222246516</v>
      </c>
      <c r="AO1751" s="77">
        <f t="shared" ca="1" si="3061"/>
        <v>1466.5709830533178</v>
      </c>
      <c r="AP1751" s="77">
        <f t="shared" ca="1" si="3061"/>
        <v>1506.0043895457472</v>
      </c>
      <c r="AQ1751" s="77">
        <f t="shared" ca="1" si="3061"/>
        <v>1544.9762153572574</v>
      </c>
      <c r="AR1751" s="77">
        <f t="shared" ca="1" si="3061"/>
        <v>1581.8363886904217</v>
      </c>
      <c r="AS1751" s="77">
        <f t="shared" ca="1" si="3061"/>
        <v>1616.5739509648738</v>
      </c>
      <c r="AT1751" s="77">
        <f t="shared" ca="1" si="3061"/>
        <v>1649.1781787453192</v>
      </c>
      <c r="AU1751" s="77">
        <f t="shared" ca="1" si="3061"/>
        <v>1679.6385948606664</v>
      </c>
      <c r="AV1751" s="77">
        <f t="shared" ca="1" si="3061"/>
        <v>1707.94497983253</v>
      </c>
      <c r="AW1751" s="77">
        <f t="shared" ca="1" si="3061"/>
        <v>1734.0873836203903</v>
      </c>
      <c r="AX1751" s="77">
        <f t="shared" ca="1" si="3061"/>
        <v>1758.0561376908711</v>
      </c>
      <c r="AY1751" s="77">
        <f t="shared" ca="1" si="3061"/>
        <v>1779.8418674187387</v>
      </c>
      <c r="AZ1751" s="77">
        <f t="shared" ca="1" si="3061"/>
        <v>1799.435504827406</v>
      </c>
      <c r="BA1751" s="77">
        <f t="shared" ca="1" si="3061"/>
        <v>1816.8283016768864</v>
      </c>
      <c r="BB1751" s="77">
        <f t="shared" ca="1" si="3061"/>
        <v>1832.0118429073143</v>
      </c>
      <c r="BC1751" s="77">
        <f t="shared" ca="1" si="3061"/>
        <v>1844.978060446326</v>
      </c>
      <c r="BD1751" s="77">
        <f t="shared" ca="1" si="3061"/>
        <v>1855.7192473887744</v>
      </c>
      <c r="BE1751" s="77">
        <f t="shared" ca="1" si="3061"/>
        <v>1864.2280725574306</v>
      </c>
      <c r="BF1751" s="77">
        <f t="shared" ca="1" si="3061"/>
        <v>1870.4975954535153</v>
      </c>
      <c r="BG1751" s="77">
        <f t="shared" ca="1" si="3061"/>
        <v>1874.5212816060916</v>
      </c>
      <c r="BH1751" s="77">
        <f t="shared" ca="1" si="3061"/>
        <v>1876.2930183295434</v>
      </c>
      <c r="BI1751" s="77">
        <f t="shared" ca="1" si="3061"/>
        <v>1875.8071308985648</v>
      </c>
      <c r="BJ1751" s="77">
        <f t="shared" ca="1" si="3061"/>
        <v>1873.058399150287</v>
      </c>
      <c r="BK1751" s="77">
        <f t="shared" ca="1" si="3061"/>
        <v>1868.0420745233741</v>
      </c>
      <c r="BL1751" s="77">
        <f t="shared" ca="1" si="3061"/>
        <v>1860.7538975441316</v>
      </c>
      <c r="BM1751" s="77">
        <f t="shared" ca="1" si="3061"/>
        <v>1851.1901157698858</v>
      </c>
      <c r="BN1751" s="77">
        <f t="shared" ca="1" si="3061"/>
        <v>1839.3475022001098</v>
      </c>
      <c r="BO1751" s="77">
        <f t="shared" ca="1" si="3061"/>
        <v>1825.2233741660025</v>
      </c>
      <c r="BP1751" s="77">
        <f t="shared" ca="1" si="3061"/>
        <v>1808.786885332252</v>
      </c>
      <c r="BQ1751" s="77">
        <f t="shared" ca="1" si="3061"/>
        <v>1790.0346338629042</v>
      </c>
      <c r="BR1751" s="77">
        <f t="shared" ca="1" si="3061"/>
        <v>1768.9633460024183</v>
      </c>
      <c r="BS1751" s="77">
        <f t="shared" ca="1" si="3061"/>
        <v>1745.569874261013</v>
      </c>
      <c r="BT1751" s="77">
        <f t="shared" ca="1" si="3061"/>
        <v>1719.8511953807924</v>
      </c>
      <c r="BU1751" s="77">
        <f t="shared" ca="1" si="3061"/>
        <v>1691.8044080737004</v>
      </c>
      <c r="BV1751" s="77">
        <f t="shared" ca="1" si="3061"/>
        <v>1661.4267305220615</v>
      </c>
      <c r="BW1751" s="77">
        <f t="shared" ca="1" si="3061"/>
        <v>1628.7154976321945</v>
      </c>
      <c r="BX1751" s="77">
        <f t="shared" ca="1" si="3061"/>
        <v>1593.6681580312925</v>
      </c>
      <c r="BY1751" s="77">
        <f t="shared" ca="1" si="3061"/>
        <v>1556.2822707974597</v>
      </c>
      <c r="BZ1751" s="77">
        <f t="shared" ca="1" si="3061"/>
        <v>1516.5555019124972</v>
      </c>
      <c r="CA1751" s="77">
        <f t="shared" ca="1" si="3061"/>
        <v>1475.8980498052401</v>
      </c>
      <c r="CB1751" s="77">
        <f t="shared" ca="1" si="3061"/>
        <v>1434.3317219412666</v>
      </c>
      <c r="CC1751" s="77">
        <f ca="1">SUM(CC1749:CC1750)</f>
        <v>1391.8788260297265</v>
      </c>
      <c r="CD1751" s="77">
        <f t="shared" ref="CD1751:CL1751" ca="1" si="3062">SUM(CD1749:CD1750)</f>
        <v>1348.5621721337766</v>
      </c>
      <c r="CE1751" s="77">
        <f t="shared" ca="1" si="3062"/>
        <v>1304.4050745633849</v>
      </c>
      <c r="CF1751" s="77">
        <f t="shared" ca="1" si="3062"/>
        <v>1259.4313535400615</v>
      </c>
      <c r="CG1751" s="77">
        <f t="shared" ca="1" si="3062"/>
        <v>1213.6653366227256</v>
      </c>
      <c r="CH1751" s="77">
        <f t="shared" ca="1" si="3062"/>
        <v>1167.1318598835869</v>
      </c>
      <c r="CI1751" s="77">
        <f t="shared" ca="1" si="3062"/>
        <v>1119.8562688225693</v>
      </c>
      <c r="CJ1751" s="77">
        <f t="shared" ca="1" si="3062"/>
        <v>1071.8644190084315</v>
      </c>
      <c r="CK1751" s="77">
        <f t="shared" ca="1" si="3062"/>
        <v>1023.1826764343796</v>
      </c>
      <c r="CL1751" s="77">
        <f t="shared" ca="1" si="3062"/>
        <v>973.83791757558538</v>
      </c>
      <c r="CN1751" s="77">
        <f>SUM(CN1749:CN1750)</f>
        <v>40</v>
      </c>
      <c r="CO1751" s="77" t="e">
        <f t="shared" ref="CO1751:DK1751" si="3063">SUM(CO1749:CO1750)</f>
        <v>#N/A</v>
      </c>
      <c r="CP1751" s="77" t="e">
        <f t="shared" si="3063"/>
        <v>#N/A</v>
      </c>
      <c r="CQ1751" s="77" t="e">
        <f t="shared" si="3063"/>
        <v>#N/A</v>
      </c>
      <c r="CR1751" s="77" t="e">
        <f t="shared" si="3063"/>
        <v>#N/A</v>
      </c>
      <c r="CS1751" s="77" t="e">
        <f t="shared" si="3063"/>
        <v>#N/A</v>
      </c>
      <c r="CT1751" s="77" t="e">
        <f t="shared" si="3063"/>
        <v>#N/A</v>
      </c>
      <c r="CU1751" s="77" t="e">
        <f t="shared" si="3063"/>
        <v>#N/A</v>
      </c>
      <c r="CV1751" s="77" t="e">
        <f t="shared" si="3063"/>
        <v>#N/A</v>
      </c>
      <c r="CW1751" s="77" t="e">
        <f t="shared" si="3063"/>
        <v>#N/A</v>
      </c>
      <c r="CX1751" s="77" t="e">
        <f t="shared" si="3063"/>
        <v>#N/A</v>
      </c>
      <c r="CY1751" s="77" t="e">
        <f t="shared" si="3063"/>
        <v>#N/A</v>
      </c>
      <c r="CZ1751" s="77" t="e">
        <f t="shared" si="3063"/>
        <v>#N/A</v>
      </c>
      <c r="DA1751" s="77" t="e">
        <f t="shared" si="3063"/>
        <v>#N/A</v>
      </c>
      <c r="DB1751" s="77" t="e">
        <f t="shared" si="3063"/>
        <v>#N/A</v>
      </c>
      <c r="DC1751" s="77" t="e">
        <f t="shared" si="3063"/>
        <v>#N/A</v>
      </c>
      <c r="DD1751" s="77" t="e">
        <f t="shared" si="3063"/>
        <v>#N/A</v>
      </c>
      <c r="DE1751" s="77" t="e">
        <f t="shared" si="3063"/>
        <v>#N/A</v>
      </c>
      <c r="DF1751" s="77" t="e">
        <f t="shared" si="3063"/>
        <v>#N/A</v>
      </c>
      <c r="DG1751" s="77" t="e">
        <f t="shared" si="3063"/>
        <v>#N/A</v>
      </c>
      <c r="DH1751" s="77" t="e">
        <f t="shared" si="3063"/>
        <v>#N/A</v>
      </c>
      <c r="DI1751" s="77" t="e">
        <f t="shared" si="3063"/>
        <v>#N/A</v>
      </c>
      <c r="DJ1751" s="77" t="e">
        <f t="shared" si="3063"/>
        <v>#N/A</v>
      </c>
      <c r="DK1751" s="77" t="e">
        <f t="shared" si="3063"/>
        <v>#N/A</v>
      </c>
      <c r="DL1751" s="77" t="e">
        <f t="shared" ref="DL1751" si="3064">SUM(DL1749:DL1750)</f>
        <v>#N/A</v>
      </c>
    </row>
    <row r="1752" spans="1:116" x14ac:dyDescent="0.4">
      <c r="D1752" t="s">
        <v>424</v>
      </c>
      <c r="E1752" s="8" t="str">
        <f t="shared" ref="E1752" si="3065">ROW()&amp;" "&amp;D1752</f>
        <v>1752 FAINT-F</v>
      </c>
      <c r="G1752" s="126"/>
      <c r="H1752" s="27"/>
      <c r="J1752" s="77"/>
      <c r="K1752" s="28"/>
      <c r="L1752" s="28"/>
      <c r="M1752" s="28"/>
      <c r="N1752" s="28"/>
      <c r="O1752" s="28"/>
      <c r="P1752" s="28"/>
      <c r="R1752" s="33"/>
      <c r="S1752" s="77"/>
      <c r="T1752" s="77"/>
      <c r="U1752" s="77"/>
      <c r="V1752" s="77"/>
      <c r="W1752" s="77"/>
      <c r="X1752" s="77"/>
      <c r="Y1752" s="77"/>
      <c r="Z1752" s="77"/>
      <c r="AA1752" s="77"/>
      <c r="AB1752" s="77"/>
      <c r="AC1752" s="77"/>
      <c r="AD1752" s="77"/>
      <c r="AE1752" s="77"/>
      <c r="AF1752" s="77"/>
      <c r="AG1752" s="77"/>
      <c r="AH1752" s="77"/>
      <c r="AI1752" s="77"/>
      <c r="AJ1752" s="77"/>
      <c r="AK1752" s="77"/>
      <c r="AL1752" s="77"/>
      <c r="AM1752" s="77"/>
      <c r="AN1752" s="77"/>
      <c r="AO1752" s="77"/>
      <c r="AP1752" s="77"/>
      <c r="AQ1752" s="77"/>
      <c r="AR1752" s="77"/>
      <c r="AS1752" s="77"/>
      <c r="AT1752" s="77"/>
      <c r="AU1752" s="77"/>
      <c r="AV1752" s="77"/>
      <c r="AW1752" s="77"/>
      <c r="AX1752" s="77"/>
      <c r="AY1752" s="77"/>
      <c r="AZ1752" s="77"/>
      <c r="BA1752" s="77"/>
      <c r="BB1752" s="77"/>
      <c r="BC1752" s="77"/>
      <c r="BD1752" s="77"/>
      <c r="BE1752" s="77"/>
      <c r="BF1752" s="77"/>
      <c r="BG1752" s="77"/>
      <c r="BH1752" s="77"/>
      <c r="BI1752" s="77"/>
      <c r="BJ1752" s="77"/>
      <c r="BK1752" s="77"/>
      <c r="BL1752" s="77"/>
      <c r="BM1752" s="77"/>
      <c r="BN1752" s="77"/>
      <c r="BO1752" s="77"/>
      <c r="BP1752" s="77"/>
      <c r="BQ1752" s="77"/>
      <c r="BR1752" s="77"/>
      <c r="BS1752" s="77"/>
      <c r="BT1752" s="77"/>
      <c r="BU1752" s="77"/>
      <c r="BV1752" s="77"/>
      <c r="BW1752" s="77"/>
      <c r="BX1752" s="77"/>
      <c r="BY1752" s="77"/>
      <c r="BZ1752" s="77"/>
      <c r="CA1752" s="77"/>
      <c r="CB1752" s="77"/>
      <c r="CC1752" s="77"/>
      <c r="CD1752" s="77"/>
      <c r="CE1752" s="77"/>
      <c r="CF1752" s="77"/>
      <c r="CG1752" s="77"/>
      <c r="CH1752" s="77"/>
      <c r="CI1752" s="77"/>
      <c r="CJ1752" s="77"/>
      <c r="CK1752" s="77"/>
      <c r="CL1752" s="77"/>
      <c r="CN1752" s="77"/>
      <c r="CO1752" s="77"/>
      <c r="CP1752" s="77"/>
      <c r="CQ1752" s="77"/>
      <c r="CR1752" s="77"/>
      <c r="CS1752" s="77"/>
      <c r="CT1752" s="77"/>
      <c r="CU1752" s="77"/>
      <c r="CV1752" s="77"/>
      <c r="CW1752" s="77"/>
      <c r="CX1752" s="77"/>
      <c r="CY1752" s="77"/>
      <c r="CZ1752" s="77"/>
      <c r="DA1752" s="77"/>
      <c r="DB1752" s="77"/>
      <c r="DC1752" s="77"/>
      <c r="DD1752" s="77"/>
      <c r="DE1752" s="77"/>
      <c r="DF1752" s="77"/>
      <c r="DG1752" s="77"/>
      <c r="DH1752" s="77"/>
      <c r="DI1752" s="77"/>
      <c r="DJ1752" s="77"/>
      <c r="DK1752" s="77"/>
      <c r="DL1752" s="77"/>
    </row>
    <row r="1753" spans="1:116" x14ac:dyDescent="0.4">
      <c r="B1753" t="s">
        <v>332</v>
      </c>
      <c r="D1753" t="s">
        <v>424</v>
      </c>
      <c r="E1753" s="8" t="str">
        <f t="shared" si="3029"/>
        <v>1753 FAINT-F</v>
      </c>
      <c r="G1753" s="136" t="str">
        <f>G1728</f>
        <v>(Primary label)</v>
      </c>
      <c r="H1753" s="27"/>
      <c r="I1753" s="78"/>
      <c r="J1753" s="78"/>
      <c r="K1753" s="33"/>
      <c r="L1753" s="33"/>
      <c r="M1753" s="33"/>
      <c r="N1753" s="33"/>
      <c r="O1753" s="33"/>
      <c r="P1753" s="33"/>
      <c r="R1753" s="33"/>
      <c r="S1753" s="77"/>
      <c r="T1753" s="77"/>
      <c r="U1753" s="77"/>
      <c r="V1753" s="77"/>
      <c r="W1753" s="77"/>
      <c r="X1753" s="77"/>
      <c r="Y1753" s="77"/>
      <c r="Z1753" s="77"/>
      <c r="AA1753" s="77"/>
      <c r="AB1753" s="77"/>
      <c r="AC1753" s="77"/>
      <c r="AD1753" s="77"/>
      <c r="AE1753" s="77"/>
      <c r="AF1753" s="77"/>
      <c r="AG1753" s="77"/>
      <c r="AH1753" s="77"/>
      <c r="AI1753" s="77"/>
      <c r="AJ1753" s="77"/>
      <c r="AK1753" s="77"/>
      <c r="AL1753" s="77"/>
      <c r="AM1753" s="77"/>
      <c r="AN1753" s="77"/>
      <c r="AO1753" s="77"/>
      <c r="AP1753" s="77"/>
      <c r="AQ1753" s="77"/>
      <c r="AR1753" s="77"/>
      <c r="AS1753" s="77"/>
      <c r="AT1753" s="77"/>
      <c r="AU1753" s="77"/>
      <c r="AV1753" s="77"/>
      <c r="AW1753" s="77"/>
      <c r="AX1753" s="77"/>
      <c r="AY1753" s="77"/>
      <c r="AZ1753" s="77"/>
      <c r="BA1753" s="77"/>
      <c r="BB1753" s="77"/>
      <c r="BC1753" s="77"/>
      <c r="BD1753" s="77"/>
      <c r="BE1753" s="77"/>
      <c r="BF1753" s="77"/>
      <c r="BG1753" s="77"/>
      <c r="BH1753" s="77"/>
      <c r="BI1753" s="77"/>
      <c r="BJ1753" s="77"/>
      <c r="BK1753" s="77"/>
      <c r="BL1753" s="77"/>
      <c r="BM1753" s="77"/>
      <c r="BN1753" s="77"/>
      <c r="BO1753" s="77"/>
      <c r="BP1753" s="77"/>
      <c r="BQ1753" s="77"/>
      <c r="BR1753" s="77"/>
      <c r="BS1753" s="77"/>
      <c r="BT1753" s="77"/>
      <c r="BU1753" s="77"/>
      <c r="BV1753" s="77"/>
      <c r="BW1753" s="77"/>
      <c r="BX1753" s="77"/>
      <c r="BY1753" s="77"/>
      <c r="BZ1753" s="77"/>
      <c r="CA1753" s="77"/>
      <c r="CB1753" s="77"/>
      <c r="CC1753" s="77"/>
      <c r="CD1753" s="77"/>
      <c r="CE1753" s="77"/>
      <c r="CF1753" s="77"/>
      <c r="CG1753" s="77"/>
      <c r="CH1753" s="77"/>
      <c r="CI1753" s="77"/>
      <c r="CJ1753" s="77"/>
      <c r="CK1753" s="77"/>
      <c r="CL1753" s="77"/>
      <c r="CN1753" s="78"/>
      <c r="CO1753" s="77"/>
      <c r="CP1753" s="77"/>
      <c r="CQ1753" s="77"/>
      <c r="CR1753" s="77"/>
      <c r="CS1753" s="77"/>
      <c r="CT1753" s="77"/>
      <c r="CU1753" s="77"/>
      <c r="CV1753" s="77"/>
      <c r="CW1753" s="77"/>
      <c r="CX1753" s="77"/>
      <c r="CY1753" s="77"/>
      <c r="CZ1753" s="77"/>
      <c r="DA1753" s="77"/>
      <c r="DB1753" s="77"/>
      <c r="DC1753" s="77"/>
      <c r="DD1753" s="77"/>
      <c r="DE1753" s="77"/>
      <c r="DF1753" s="77"/>
      <c r="DG1753" s="77"/>
      <c r="DH1753" s="77"/>
      <c r="DI1753" s="77"/>
      <c r="DJ1753" s="77"/>
      <c r="DK1753" s="77"/>
      <c r="DL1753" s="77"/>
    </row>
    <row r="1754" spans="1:116" x14ac:dyDescent="0.4">
      <c r="B1754" t="s">
        <v>332</v>
      </c>
      <c r="D1754" t="s">
        <v>424</v>
      </c>
      <c r="E1754" s="8" t="str">
        <f>ROW()&amp;" "&amp;D1754</f>
        <v>1754 FAINT-F</v>
      </c>
      <c r="G1754" s="136" t="str">
        <f>G1729</f>
        <v>primary unit</v>
      </c>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c r="DK1754" s="72"/>
      <c r="DL1754" s="72"/>
    </row>
    <row r="1755" spans="1:116" x14ac:dyDescent="0.4">
      <c r="B1755" t="s">
        <v>332</v>
      </c>
      <c r="D1755" t="s">
        <v>424</v>
      </c>
      <c r="E1755" s="8" t="str">
        <f t="shared" si="3029"/>
        <v>1755 FAINT-F</v>
      </c>
      <c r="G1755" s="136" t="str">
        <f>G1730</f>
        <v>Primary revenue driver</v>
      </c>
      <c r="K1755" s="53"/>
      <c r="L1755" s="53"/>
      <c r="M1755" s="53"/>
      <c r="N1755" s="53"/>
      <c r="O1755" s="53"/>
      <c r="P1755" s="53"/>
      <c r="R1755" s="24"/>
      <c r="S1755" s="179" t="str">
        <f t="shared" ref="S1755:AX1755" si="3066">S1730</f>
        <v>S$16</v>
      </c>
      <c r="T1755" s="179" t="str">
        <f t="shared" si="3066"/>
        <v>T$16</v>
      </c>
      <c r="U1755" s="179" t="str">
        <f t="shared" si="3066"/>
        <v>U$16</v>
      </c>
      <c r="V1755" s="179" t="str">
        <f t="shared" si="3066"/>
        <v>V$16</v>
      </c>
      <c r="W1755" s="179" t="str">
        <f t="shared" si="3066"/>
        <v>W$16</v>
      </c>
      <c r="X1755" s="179" t="str">
        <f t="shared" si="3066"/>
        <v>X$16</v>
      </c>
      <c r="Y1755" s="179" t="str">
        <f t="shared" si="3066"/>
        <v>Y$16</v>
      </c>
      <c r="Z1755" s="179" t="str">
        <f t="shared" si="3066"/>
        <v>Z$16</v>
      </c>
      <c r="AA1755" s="179" t="str">
        <f t="shared" si="3066"/>
        <v>AA$16</v>
      </c>
      <c r="AB1755" s="179" t="str">
        <f t="shared" si="3066"/>
        <v>AB$16</v>
      </c>
      <c r="AC1755" s="179" t="str">
        <f t="shared" si="3066"/>
        <v>AC$16</v>
      </c>
      <c r="AD1755" s="179" t="str">
        <f t="shared" si="3066"/>
        <v>AD$16</v>
      </c>
      <c r="AE1755" s="179" t="str">
        <f t="shared" si="3066"/>
        <v>AE$16</v>
      </c>
      <c r="AF1755" s="179" t="str">
        <f t="shared" si="3066"/>
        <v>AF$16</v>
      </c>
      <c r="AG1755" s="179" t="str">
        <f t="shared" si="3066"/>
        <v>AG$16</v>
      </c>
      <c r="AH1755" s="179" t="str">
        <f t="shared" si="3066"/>
        <v>AH$16</v>
      </c>
      <c r="AI1755" s="179" t="str">
        <f t="shared" si="3066"/>
        <v>AI$16</v>
      </c>
      <c r="AJ1755" s="179" t="str">
        <f t="shared" si="3066"/>
        <v>AJ$16</v>
      </c>
      <c r="AK1755" s="179" t="str">
        <f t="shared" si="3066"/>
        <v>AK$16</v>
      </c>
      <c r="AL1755" s="179" t="str">
        <f t="shared" si="3066"/>
        <v>AL$16</v>
      </c>
      <c r="AM1755" s="179" t="str">
        <f t="shared" si="3066"/>
        <v>AM$16</v>
      </c>
      <c r="AN1755" s="179" t="str">
        <f t="shared" si="3066"/>
        <v>AN$16</v>
      </c>
      <c r="AO1755" s="179" t="str">
        <f t="shared" si="3066"/>
        <v>AO$16</v>
      </c>
      <c r="AP1755" s="179" t="str">
        <f t="shared" si="3066"/>
        <v>AP$16</v>
      </c>
      <c r="AQ1755" s="179" t="str">
        <f t="shared" si="3066"/>
        <v>AQ$16</v>
      </c>
      <c r="AR1755" s="179" t="str">
        <f t="shared" si="3066"/>
        <v>AR$16</v>
      </c>
      <c r="AS1755" s="179" t="str">
        <f t="shared" si="3066"/>
        <v>AS$16</v>
      </c>
      <c r="AT1755" s="179" t="str">
        <f t="shared" si="3066"/>
        <v>AT$16</v>
      </c>
      <c r="AU1755" s="179" t="str">
        <f t="shared" si="3066"/>
        <v>AU$16</v>
      </c>
      <c r="AV1755" s="179" t="str">
        <f t="shared" si="3066"/>
        <v>AV$16</v>
      </c>
      <c r="AW1755" s="179" t="str">
        <f t="shared" si="3066"/>
        <v>AW$16</v>
      </c>
      <c r="AX1755" s="179" t="str">
        <f t="shared" si="3066"/>
        <v>AX$16</v>
      </c>
      <c r="AY1755" s="179" t="str">
        <f t="shared" ref="AY1755:CD1755" si="3067">AY1730</f>
        <v>AY$16</v>
      </c>
      <c r="AZ1755" s="179" t="str">
        <f t="shared" si="3067"/>
        <v>AZ$16</v>
      </c>
      <c r="BA1755" s="179" t="str">
        <f t="shared" si="3067"/>
        <v>BA$16</v>
      </c>
      <c r="BB1755" s="179" t="str">
        <f t="shared" si="3067"/>
        <v>BB$16</v>
      </c>
      <c r="BC1755" s="179" t="str">
        <f t="shared" si="3067"/>
        <v>BC$16</v>
      </c>
      <c r="BD1755" s="179" t="str">
        <f t="shared" si="3067"/>
        <v>BD$16</v>
      </c>
      <c r="BE1755" s="179" t="str">
        <f t="shared" si="3067"/>
        <v>BE$16</v>
      </c>
      <c r="BF1755" s="179" t="str">
        <f t="shared" si="3067"/>
        <v>BF$16</v>
      </c>
      <c r="BG1755" s="179" t="str">
        <f t="shared" si="3067"/>
        <v>BG$16</v>
      </c>
      <c r="BH1755" s="179" t="str">
        <f t="shared" si="3067"/>
        <v>BH$16</v>
      </c>
      <c r="BI1755" s="179" t="str">
        <f t="shared" si="3067"/>
        <v>BI$16</v>
      </c>
      <c r="BJ1755" s="179" t="str">
        <f t="shared" si="3067"/>
        <v>BJ$16</v>
      </c>
      <c r="BK1755" s="179" t="str">
        <f t="shared" si="3067"/>
        <v>BK$16</v>
      </c>
      <c r="BL1755" s="179" t="str">
        <f t="shared" si="3067"/>
        <v>BL$16</v>
      </c>
      <c r="BM1755" s="179" t="str">
        <f t="shared" si="3067"/>
        <v>BM$16</v>
      </c>
      <c r="BN1755" s="179" t="str">
        <f t="shared" si="3067"/>
        <v>BN$16</v>
      </c>
      <c r="BO1755" s="179" t="str">
        <f t="shared" si="3067"/>
        <v>BO$16</v>
      </c>
      <c r="BP1755" s="179" t="str">
        <f t="shared" si="3067"/>
        <v>BP$16</v>
      </c>
      <c r="BQ1755" s="179" t="str">
        <f t="shared" si="3067"/>
        <v>BQ$16</v>
      </c>
      <c r="BR1755" s="179" t="str">
        <f t="shared" si="3067"/>
        <v>BR$16</v>
      </c>
      <c r="BS1755" s="179" t="str">
        <f t="shared" si="3067"/>
        <v>BS$16</v>
      </c>
      <c r="BT1755" s="179" t="str">
        <f t="shared" si="3067"/>
        <v>BT$16</v>
      </c>
      <c r="BU1755" s="179" t="str">
        <f t="shared" si="3067"/>
        <v>BU$16</v>
      </c>
      <c r="BV1755" s="179" t="str">
        <f t="shared" si="3067"/>
        <v>BV$16</v>
      </c>
      <c r="BW1755" s="179" t="str">
        <f t="shared" si="3067"/>
        <v>BW$16</v>
      </c>
      <c r="BX1755" s="179" t="str">
        <f t="shared" si="3067"/>
        <v>BX$16</v>
      </c>
      <c r="BY1755" s="179" t="str">
        <f t="shared" si="3067"/>
        <v>BY$16</v>
      </c>
      <c r="BZ1755" s="179" t="str">
        <f t="shared" si="3067"/>
        <v>BZ$16</v>
      </c>
      <c r="CA1755" s="179" t="str">
        <f t="shared" si="3067"/>
        <v>CA$16</v>
      </c>
      <c r="CB1755" s="179" t="str">
        <f t="shared" si="3067"/>
        <v>CB$16</v>
      </c>
      <c r="CC1755" s="179" t="str">
        <f t="shared" si="3067"/>
        <v>CC$16</v>
      </c>
      <c r="CD1755" s="179" t="str">
        <f t="shared" si="3067"/>
        <v>CD$16</v>
      </c>
      <c r="CE1755" s="179" t="str">
        <f t="shared" ref="CE1755:CL1755" si="3068">CE1730</f>
        <v>CE$16</v>
      </c>
      <c r="CF1755" s="179" t="str">
        <f t="shared" si="3068"/>
        <v>CF$16</v>
      </c>
      <c r="CG1755" s="179" t="str">
        <f t="shared" si="3068"/>
        <v>CG$16</v>
      </c>
      <c r="CH1755" s="179" t="str">
        <f t="shared" si="3068"/>
        <v>CH$16</v>
      </c>
      <c r="CI1755" s="179" t="str">
        <f t="shared" si="3068"/>
        <v>CI$16</v>
      </c>
      <c r="CJ1755" s="179" t="str">
        <f t="shared" si="3068"/>
        <v>CJ$16</v>
      </c>
      <c r="CK1755" s="179" t="str">
        <f t="shared" si="3068"/>
        <v>CK$16</v>
      </c>
      <c r="CL1755" s="179" t="str">
        <f t="shared" si="3068"/>
        <v>CL$16</v>
      </c>
      <c r="CO1755" s="179" t="str">
        <f t="shared" ref="CO1755:DL1755" si="3069">CO1730</f>
        <v>CO$16</v>
      </c>
      <c r="CP1755" s="179" t="str">
        <f t="shared" si="3069"/>
        <v>CP$16</v>
      </c>
      <c r="CQ1755" s="179" t="str">
        <f t="shared" si="3069"/>
        <v>CQ$16</v>
      </c>
      <c r="CR1755" s="179" t="str">
        <f t="shared" si="3069"/>
        <v>CR$16</v>
      </c>
      <c r="CS1755" s="179" t="str">
        <f t="shared" si="3069"/>
        <v>CS$16</v>
      </c>
      <c r="CT1755" s="179" t="str">
        <f t="shared" si="3069"/>
        <v>CT$16</v>
      </c>
      <c r="CU1755" s="179" t="str">
        <f t="shared" si="3069"/>
        <v>CU$16</v>
      </c>
      <c r="CV1755" s="179" t="str">
        <f t="shared" si="3069"/>
        <v>CV$16</v>
      </c>
      <c r="CW1755" s="179" t="str">
        <f t="shared" si="3069"/>
        <v>CW$16</v>
      </c>
      <c r="CX1755" s="179" t="str">
        <f t="shared" si="3069"/>
        <v>CX$16</v>
      </c>
      <c r="CY1755" s="179" t="str">
        <f t="shared" si="3069"/>
        <v>CY$16</v>
      </c>
      <c r="CZ1755" s="179" t="str">
        <f t="shared" si="3069"/>
        <v>CZ$16</v>
      </c>
      <c r="DA1755" s="179" t="str">
        <f t="shared" si="3069"/>
        <v>DA$16</v>
      </c>
      <c r="DB1755" s="179" t="str">
        <f t="shared" si="3069"/>
        <v>DB$16</v>
      </c>
      <c r="DC1755" s="179" t="str">
        <f t="shared" si="3069"/>
        <v>DC$16</v>
      </c>
      <c r="DD1755" s="179" t="str">
        <f t="shared" si="3069"/>
        <v>DD$16</v>
      </c>
      <c r="DE1755" s="179" t="str">
        <f t="shared" si="3069"/>
        <v>DE$16</v>
      </c>
      <c r="DF1755" s="179" t="str">
        <f t="shared" si="3069"/>
        <v>DF$16</v>
      </c>
      <c r="DG1755" s="179" t="str">
        <f t="shared" si="3069"/>
        <v>DG$16</v>
      </c>
      <c r="DH1755" s="179" t="str">
        <f t="shared" si="3069"/>
        <v>DH$16</v>
      </c>
      <c r="DI1755" s="179" t="str">
        <f t="shared" si="3069"/>
        <v>DI$16</v>
      </c>
      <c r="DJ1755" s="179" t="str">
        <f t="shared" si="3069"/>
        <v>DJ$16</v>
      </c>
      <c r="DK1755" s="179" t="str">
        <f t="shared" si="3069"/>
        <v>DK$16</v>
      </c>
      <c r="DL1755" s="179" t="str">
        <f t="shared" si="3069"/>
        <v>DL$16</v>
      </c>
    </row>
    <row r="1756" spans="1:116" x14ac:dyDescent="0.4">
      <c r="B1756" t="s">
        <v>332</v>
      </c>
      <c r="D1756" t="s">
        <v>424</v>
      </c>
      <c r="E1756" s="8" t="str">
        <f t="shared" si="3029"/>
        <v>1756 FAINT-F</v>
      </c>
      <c r="G1756" s="136" t="str">
        <f>G1731</f>
        <v>Primary volume driver</v>
      </c>
      <c r="H1756" s="12"/>
      <c r="I1756" s="60"/>
      <c r="J1756" s="60"/>
      <c r="K1756" s="15"/>
      <c r="L1756" s="15"/>
      <c r="M1756" s="15"/>
      <c r="N1756" s="15"/>
      <c r="O1756" s="15"/>
      <c r="P1756" s="15"/>
      <c r="R1756" s="15"/>
      <c r="S1756" s="179" t="str">
        <f t="shared" ref="S1756:AX1756" si="3070">S1731</f>
        <v>S$17</v>
      </c>
      <c r="T1756" s="179" t="str">
        <f t="shared" si="3070"/>
        <v>T$17</v>
      </c>
      <c r="U1756" s="179" t="str">
        <f t="shared" si="3070"/>
        <v>U$17</v>
      </c>
      <c r="V1756" s="179" t="str">
        <f t="shared" si="3070"/>
        <v>V$17</v>
      </c>
      <c r="W1756" s="179" t="str">
        <f t="shared" si="3070"/>
        <v>W$17</v>
      </c>
      <c r="X1756" s="179" t="str">
        <f t="shared" si="3070"/>
        <v>X$17</v>
      </c>
      <c r="Y1756" s="179" t="str">
        <f t="shared" si="3070"/>
        <v>Y$17</v>
      </c>
      <c r="Z1756" s="179" t="str">
        <f t="shared" si="3070"/>
        <v>Z$17</v>
      </c>
      <c r="AA1756" s="179" t="str">
        <f t="shared" si="3070"/>
        <v>AA$17</v>
      </c>
      <c r="AB1756" s="179" t="str">
        <f t="shared" si="3070"/>
        <v>AB$17</v>
      </c>
      <c r="AC1756" s="179" t="str">
        <f t="shared" si="3070"/>
        <v>AC$17</v>
      </c>
      <c r="AD1756" s="179" t="str">
        <f t="shared" si="3070"/>
        <v>AD$17</v>
      </c>
      <c r="AE1756" s="179" t="str">
        <f t="shared" si="3070"/>
        <v>AE$17</v>
      </c>
      <c r="AF1756" s="179" t="str">
        <f t="shared" si="3070"/>
        <v>AF$17</v>
      </c>
      <c r="AG1756" s="179" t="str">
        <f t="shared" si="3070"/>
        <v>AG$17</v>
      </c>
      <c r="AH1756" s="179" t="str">
        <f t="shared" si="3070"/>
        <v>AH$17</v>
      </c>
      <c r="AI1756" s="179" t="str">
        <f t="shared" si="3070"/>
        <v>AI$17</v>
      </c>
      <c r="AJ1756" s="179" t="str">
        <f t="shared" si="3070"/>
        <v>AJ$17</v>
      </c>
      <c r="AK1756" s="179" t="str">
        <f t="shared" si="3070"/>
        <v>AK$17</v>
      </c>
      <c r="AL1756" s="179" t="str">
        <f t="shared" si="3070"/>
        <v>AL$17</v>
      </c>
      <c r="AM1756" s="179" t="str">
        <f t="shared" si="3070"/>
        <v>AM$17</v>
      </c>
      <c r="AN1756" s="179" t="str">
        <f t="shared" si="3070"/>
        <v>AN$17</v>
      </c>
      <c r="AO1756" s="179" t="str">
        <f t="shared" si="3070"/>
        <v>AO$17</v>
      </c>
      <c r="AP1756" s="179" t="str">
        <f t="shared" si="3070"/>
        <v>AP$17</v>
      </c>
      <c r="AQ1756" s="179" t="str">
        <f t="shared" si="3070"/>
        <v>AQ$17</v>
      </c>
      <c r="AR1756" s="179" t="str">
        <f t="shared" si="3070"/>
        <v>AR$17</v>
      </c>
      <c r="AS1756" s="179" t="str">
        <f t="shared" si="3070"/>
        <v>AS$17</v>
      </c>
      <c r="AT1756" s="179" t="str">
        <f t="shared" si="3070"/>
        <v>AT$17</v>
      </c>
      <c r="AU1756" s="179" t="str">
        <f t="shared" si="3070"/>
        <v>AU$17</v>
      </c>
      <c r="AV1756" s="179" t="str">
        <f t="shared" si="3070"/>
        <v>AV$17</v>
      </c>
      <c r="AW1756" s="179" t="str">
        <f t="shared" si="3070"/>
        <v>AW$17</v>
      </c>
      <c r="AX1756" s="179" t="str">
        <f t="shared" si="3070"/>
        <v>AX$17</v>
      </c>
      <c r="AY1756" s="179" t="str">
        <f t="shared" ref="AY1756:CD1756" si="3071">AY1731</f>
        <v>AY$17</v>
      </c>
      <c r="AZ1756" s="179" t="str">
        <f t="shared" si="3071"/>
        <v>AZ$17</v>
      </c>
      <c r="BA1756" s="179" t="str">
        <f t="shared" si="3071"/>
        <v>BA$17</v>
      </c>
      <c r="BB1756" s="179" t="str">
        <f t="shared" si="3071"/>
        <v>BB$17</v>
      </c>
      <c r="BC1756" s="179" t="str">
        <f t="shared" si="3071"/>
        <v>BC$17</v>
      </c>
      <c r="BD1756" s="179" t="str">
        <f t="shared" si="3071"/>
        <v>BD$17</v>
      </c>
      <c r="BE1756" s="179" t="str">
        <f t="shared" si="3071"/>
        <v>BE$17</v>
      </c>
      <c r="BF1756" s="179" t="str">
        <f t="shared" si="3071"/>
        <v>BF$17</v>
      </c>
      <c r="BG1756" s="179" t="str">
        <f t="shared" si="3071"/>
        <v>BG$17</v>
      </c>
      <c r="BH1756" s="179" t="str">
        <f t="shared" si="3071"/>
        <v>BH$17</v>
      </c>
      <c r="BI1756" s="179" t="str">
        <f t="shared" si="3071"/>
        <v>BI$17</v>
      </c>
      <c r="BJ1756" s="179" t="str">
        <f t="shared" si="3071"/>
        <v>BJ$17</v>
      </c>
      <c r="BK1756" s="179" t="str">
        <f t="shared" si="3071"/>
        <v>BK$17</v>
      </c>
      <c r="BL1756" s="179" t="str">
        <f t="shared" si="3071"/>
        <v>BL$17</v>
      </c>
      <c r="BM1756" s="179" t="str">
        <f t="shared" si="3071"/>
        <v>BM$17</v>
      </c>
      <c r="BN1756" s="179" t="str">
        <f t="shared" si="3071"/>
        <v>BN$17</v>
      </c>
      <c r="BO1756" s="179" t="str">
        <f t="shared" si="3071"/>
        <v>BO$17</v>
      </c>
      <c r="BP1756" s="179" t="str">
        <f t="shared" si="3071"/>
        <v>BP$17</v>
      </c>
      <c r="BQ1756" s="179" t="str">
        <f t="shared" si="3071"/>
        <v>BQ$17</v>
      </c>
      <c r="BR1756" s="179" t="str">
        <f t="shared" si="3071"/>
        <v>BR$17</v>
      </c>
      <c r="BS1756" s="179" t="str">
        <f t="shared" si="3071"/>
        <v>BS$17</v>
      </c>
      <c r="BT1756" s="179" t="str">
        <f t="shared" si="3071"/>
        <v>BT$17</v>
      </c>
      <c r="BU1756" s="179" t="str">
        <f t="shared" si="3071"/>
        <v>BU$17</v>
      </c>
      <c r="BV1756" s="179" t="str">
        <f t="shared" si="3071"/>
        <v>BV$17</v>
      </c>
      <c r="BW1756" s="179" t="str">
        <f t="shared" si="3071"/>
        <v>BW$17</v>
      </c>
      <c r="BX1756" s="179" t="str">
        <f t="shared" si="3071"/>
        <v>BX$17</v>
      </c>
      <c r="BY1756" s="179" t="str">
        <f t="shared" si="3071"/>
        <v>BY$17</v>
      </c>
      <c r="BZ1756" s="179" t="str">
        <f t="shared" si="3071"/>
        <v>BZ$17</v>
      </c>
      <c r="CA1756" s="179" t="str">
        <f t="shared" si="3071"/>
        <v>CA$17</v>
      </c>
      <c r="CB1756" s="179" t="str">
        <f t="shared" si="3071"/>
        <v>CB$17</v>
      </c>
      <c r="CC1756" s="179" t="str">
        <f t="shared" si="3071"/>
        <v>CC$17</v>
      </c>
      <c r="CD1756" s="179" t="str">
        <f t="shared" si="3071"/>
        <v>CD$17</v>
      </c>
      <c r="CE1756" s="179" t="str">
        <f t="shared" ref="CE1756:CL1756" si="3072">CE1731</f>
        <v>CE$17</v>
      </c>
      <c r="CF1756" s="179" t="str">
        <f t="shared" si="3072"/>
        <v>CF$17</v>
      </c>
      <c r="CG1756" s="179" t="str">
        <f t="shared" si="3072"/>
        <v>CG$17</v>
      </c>
      <c r="CH1756" s="179" t="str">
        <f t="shared" si="3072"/>
        <v>CH$17</v>
      </c>
      <c r="CI1756" s="179" t="str">
        <f t="shared" si="3072"/>
        <v>CI$17</v>
      </c>
      <c r="CJ1756" s="179" t="str">
        <f t="shared" si="3072"/>
        <v>CJ$17</v>
      </c>
      <c r="CK1756" s="179" t="str">
        <f t="shared" si="3072"/>
        <v>CK$17</v>
      </c>
      <c r="CL1756" s="179" t="str">
        <f t="shared" si="3072"/>
        <v>CL$17</v>
      </c>
      <c r="CN1756" s="60"/>
      <c r="CO1756" s="179" t="str">
        <f t="shared" ref="CO1756:DL1756" si="3073">CO1731</f>
        <v>CO$17</v>
      </c>
      <c r="CP1756" s="179" t="str">
        <f t="shared" si="3073"/>
        <v>CP$17</v>
      </c>
      <c r="CQ1756" s="179" t="str">
        <f t="shared" si="3073"/>
        <v>CQ$17</v>
      </c>
      <c r="CR1756" s="179" t="str">
        <f t="shared" si="3073"/>
        <v>CR$17</v>
      </c>
      <c r="CS1756" s="179" t="str">
        <f t="shared" si="3073"/>
        <v>CS$17</v>
      </c>
      <c r="CT1756" s="179" t="str">
        <f t="shared" si="3073"/>
        <v>CT$17</v>
      </c>
      <c r="CU1756" s="179" t="str">
        <f t="shared" si="3073"/>
        <v>CU$17</v>
      </c>
      <c r="CV1756" s="179" t="str">
        <f t="shared" si="3073"/>
        <v>CV$17</v>
      </c>
      <c r="CW1756" s="179" t="str">
        <f t="shared" si="3073"/>
        <v>CW$17</v>
      </c>
      <c r="CX1756" s="179" t="str">
        <f t="shared" si="3073"/>
        <v>CX$17</v>
      </c>
      <c r="CY1756" s="179" t="str">
        <f t="shared" si="3073"/>
        <v>CY$17</v>
      </c>
      <c r="CZ1756" s="179" t="str">
        <f t="shared" si="3073"/>
        <v>CZ$17</v>
      </c>
      <c r="DA1756" s="179" t="str">
        <f t="shared" si="3073"/>
        <v>DA$17</v>
      </c>
      <c r="DB1756" s="179" t="str">
        <f t="shared" si="3073"/>
        <v>DB$17</v>
      </c>
      <c r="DC1756" s="179" t="str">
        <f t="shared" si="3073"/>
        <v>DC$17</v>
      </c>
      <c r="DD1756" s="179" t="str">
        <f t="shared" si="3073"/>
        <v>DD$17</v>
      </c>
      <c r="DE1756" s="179" t="str">
        <f t="shared" si="3073"/>
        <v>DE$17</v>
      </c>
      <c r="DF1756" s="179" t="str">
        <f t="shared" si="3073"/>
        <v>DF$17</v>
      </c>
      <c r="DG1756" s="179" t="str">
        <f t="shared" si="3073"/>
        <v>DG$17</v>
      </c>
      <c r="DH1756" s="179" t="str">
        <f t="shared" si="3073"/>
        <v>DH$17</v>
      </c>
      <c r="DI1756" s="179" t="str">
        <f t="shared" si="3073"/>
        <v>DI$17</v>
      </c>
      <c r="DJ1756" s="179" t="str">
        <f t="shared" si="3073"/>
        <v>DJ$17</v>
      </c>
      <c r="DK1756" s="179" t="str">
        <f t="shared" si="3073"/>
        <v>DK$17</v>
      </c>
      <c r="DL1756" s="179" t="str">
        <f t="shared" si="3073"/>
        <v>DL$17</v>
      </c>
    </row>
    <row r="1757" spans="1:116" x14ac:dyDescent="0.4">
      <c r="B1757" t="s">
        <v>332</v>
      </c>
      <c r="D1757" t="s">
        <v>424</v>
      </c>
      <c r="E1757" s="8" t="str">
        <f t="shared" si="3029"/>
        <v>1757 FAINT-F</v>
      </c>
      <c r="G1757" s="136" t="str">
        <f>G1736</f>
        <v>Fixed secondary intangible assets:</v>
      </c>
      <c r="H1757" s="12"/>
      <c r="I1757" s="60"/>
      <c r="J1757" s="60"/>
      <c r="K1757" s="15"/>
      <c r="L1757" s="15"/>
      <c r="M1757" s="15"/>
      <c r="N1757" s="15"/>
      <c r="O1757" s="15"/>
      <c r="P1757" s="15"/>
      <c r="R1757" s="15"/>
      <c r="S1757" s="179">
        <f t="shared" ref="S1757:AX1757" si="3074">S1732</f>
        <v>0</v>
      </c>
      <c r="T1757" s="179">
        <f t="shared" si="3074"/>
        <v>0</v>
      </c>
      <c r="U1757" s="179">
        <f t="shared" si="3074"/>
        <v>0</v>
      </c>
      <c r="V1757" s="179">
        <f t="shared" si="3074"/>
        <v>0</v>
      </c>
      <c r="W1757" s="179">
        <f t="shared" si="3074"/>
        <v>0</v>
      </c>
      <c r="X1757" s="179">
        <f t="shared" si="3074"/>
        <v>0</v>
      </c>
      <c r="Y1757" s="179">
        <f t="shared" si="3074"/>
        <v>0</v>
      </c>
      <c r="Z1757" s="179">
        <f t="shared" si="3074"/>
        <v>0</v>
      </c>
      <c r="AA1757" s="179">
        <f t="shared" si="3074"/>
        <v>0</v>
      </c>
      <c r="AB1757" s="179">
        <f t="shared" si="3074"/>
        <v>0</v>
      </c>
      <c r="AC1757" s="179">
        <f t="shared" si="3074"/>
        <v>0</v>
      </c>
      <c r="AD1757" s="179">
        <f t="shared" si="3074"/>
        <v>0</v>
      </c>
      <c r="AE1757" s="179">
        <f t="shared" si="3074"/>
        <v>0</v>
      </c>
      <c r="AF1757" s="179">
        <f t="shared" si="3074"/>
        <v>0</v>
      </c>
      <c r="AG1757" s="179">
        <f t="shared" si="3074"/>
        <v>0</v>
      </c>
      <c r="AH1757" s="179">
        <f t="shared" si="3074"/>
        <v>0</v>
      </c>
      <c r="AI1757" s="179">
        <f t="shared" si="3074"/>
        <v>0</v>
      </c>
      <c r="AJ1757" s="179">
        <f t="shared" si="3074"/>
        <v>0</v>
      </c>
      <c r="AK1757" s="179">
        <f t="shared" si="3074"/>
        <v>0</v>
      </c>
      <c r="AL1757" s="179">
        <f t="shared" si="3074"/>
        <v>0</v>
      </c>
      <c r="AM1757" s="179">
        <f t="shared" si="3074"/>
        <v>0</v>
      </c>
      <c r="AN1757" s="179">
        <f t="shared" si="3074"/>
        <v>0</v>
      </c>
      <c r="AO1757" s="179">
        <f t="shared" si="3074"/>
        <v>0</v>
      </c>
      <c r="AP1757" s="179">
        <f t="shared" si="3074"/>
        <v>0</v>
      </c>
      <c r="AQ1757" s="179">
        <f t="shared" si="3074"/>
        <v>0</v>
      </c>
      <c r="AR1757" s="179">
        <f t="shared" si="3074"/>
        <v>0</v>
      </c>
      <c r="AS1757" s="179">
        <f t="shared" si="3074"/>
        <v>0</v>
      </c>
      <c r="AT1757" s="179">
        <f t="shared" si="3074"/>
        <v>0</v>
      </c>
      <c r="AU1757" s="179">
        <f t="shared" si="3074"/>
        <v>0</v>
      </c>
      <c r="AV1757" s="179">
        <f t="shared" si="3074"/>
        <v>0</v>
      </c>
      <c r="AW1757" s="179">
        <f t="shared" si="3074"/>
        <v>0</v>
      </c>
      <c r="AX1757" s="179">
        <f t="shared" si="3074"/>
        <v>0</v>
      </c>
      <c r="AY1757" s="179">
        <f t="shared" ref="AY1757:CD1757" si="3075">AY1732</f>
        <v>0</v>
      </c>
      <c r="AZ1757" s="179">
        <f t="shared" si="3075"/>
        <v>0</v>
      </c>
      <c r="BA1757" s="179">
        <f t="shared" si="3075"/>
        <v>0</v>
      </c>
      <c r="BB1757" s="179">
        <f t="shared" si="3075"/>
        <v>0</v>
      </c>
      <c r="BC1757" s="179">
        <f t="shared" si="3075"/>
        <v>0</v>
      </c>
      <c r="BD1757" s="179">
        <f t="shared" si="3075"/>
        <v>0</v>
      </c>
      <c r="BE1757" s="179">
        <f t="shared" si="3075"/>
        <v>0</v>
      </c>
      <c r="BF1757" s="179">
        <f t="shared" si="3075"/>
        <v>0</v>
      </c>
      <c r="BG1757" s="179">
        <f t="shared" si="3075"/>
        <v>0</v>
      </c>
      <c r="BH1757" s="179">
        <f t="shared" si="3075"/>
        <v>0</v>
      </c>
      <c r="BI1757" s="179">
        <f t="shared" si="3075"/>
        <v>0</v>
      </c>
      <c r="BJ1757" s="179">
        <f t="shared" si="3075"/>
        <v>0</v>
      </c>
      <c r="BK1757" s="179">
        <f t="shared" si="3075"/>
        <v>0</v>
      </c>
      <c r="BL1757" s="179">
        <f t="shared" si="3075"/>
        <v>0</v>
      </c>
      <c r="BM1757" s="179">
        <f t="shared" si="3075"/>
        <v>0</v>
      </c>
      <c r="BN1757" s="179">
        <f t="shared" si="3075"/>
        <v>0</v>
      </c>
      <c r="BO1757" s="179">
        <f t="shared" si="3075"/>
        <v>0</v>
      </c>
      <c r="BP1757" s="179">
        <f t="shared" si="3075"/>
        <v>0</v>
      </c>
      <c r="BQ1757" s="179">
        <f t="shared" si="3075"/>
        <v>0</v>
      </c>
      <c r="BR1757" s="179">
        <f t="shared" si="3075"/>
        <v>0</v>
      </c>
      <c r="BS1757" s="179">
        <f t="shared" si="3075"/>
        <v>0</v>
      </c>
      <c r="BT1757" s="179">
        <f t="shared" si="3075"/>
        <v>0</v>
      </c>
      <c r="BU1757" s="179">
        <f t="shared" si="3075"/>
        <v>0</v>
      </c>
      <c r="BV1757" s="179">
        <f t="shared" si="3075"/>
        <v>0</v>
      </c>
      <c r="BW1757" s="179">
        <f t="shared" si="3075"/>
        <v>0</v>
      </c>
      <c r="BX1757" s="179">
        <f t="shared" si="3075"/>
        <v>0</v>
      </c>
      <c r="BY1757" s="179">
        <f t="shared" si="3075"/>
        <v>0</v>
      </c>
      <c r="BZ1757" s="179">
        <f t="shared" si="3075"/>
        <v>0</v>
      </c>
      <c r="CA1757" s="179">
        <f t="shared" si="3075"/>
        <v>0</v>
      </c>
      <c r="CB1757" s="179">
        <f t="shared" si="3075"/>
        <v>0</v>
      </c>
      <c r="CC1757" s="179">
        <f t="shared" si="3075"/>
        <v>0</v>
      </c>
      <c r="CD1757" s="179">
        <f t="shared" si="3075"/>
        <v>0</v>
      </c>
      <c r="CE1757" s="179">
        <f t="shared" ref="CE1757:CL1757" si="3076">CE1732</f>
        <v>0</v>
      </c>
      <c r="CF1757" s="179">
        <f t="shared" si="3076"/>
        <v>0</v>
      </c>
      <c r="CG1757" s="179">
        <f t="shared" si="3076"/>
        <v>0</v>
      </c>
      <c r="CH1757" s="179">
        <f t="shared" si="3076"/>
        <v>0</v>
      </c>
      <c r="CI1757" s="179">
        <f t="shared" si="3076"/>
        <v>0</v>
      </c>
      <c r="CJ1757" s="179">
        <f t="shared" si="3076"/>
        <v>0</v>
      </c>
      <c r="CK1757" s="179">
        <f t="shared" si="3076"/>
        <v>0</v>
      </c>
      <c r="CL1757" s="179">
        <f t="shared" si="3076"/>
        <v>0</v>
      </c>
      <c r="CN1757" s="60"/>
      <c r="CO1757" s="179">
        <f t="shared" ref="CO1757:DL1757" si="3077">CO1732</f>
        <v>0</v>
      </c>
      <c r="CP1757" s="179">
        <f t="shared" si="3077"/>
        <v>0</v>
      </c>
      <c r="CQ1757" s="179">
        <f t="shared" si="3077"/>
        <v>0</v>
      </c>
      <c r="CR1757" s="179">
        <f t="shared" si="3077"/>
        <v>0</v>
      </c>
      <c r="CS1757" s="179">
        <f t="shared" si="3077"/>
        <v>0</v>
      </c>
      <c r="CT1757" s="179">
        <f t="shared" si="3077"/>
        <v>0</v>
      </c>
      <c r="CU1757" s="179">
        <f t="shared" si="3077"/>
        <v>0</v>
      </c>
      <c r="CV1757" s="179">
        <f t="shared" si="3077"/>
        <v>0</v>
      </c>
      <c r="CW1757" s="179">
        <f t="shared" si="3077"/>
        <v>0</v>
      </c>
      <c r="CX1757" s="179">
        <f t="shared" si="3077"/>
        <v>0</v>
      </c>
      <c r="CY1757" s="179">
        <f t="shared" si="3077"/>
        <v>0</v>
      </c>
      <c r="CZ1757" s="179">
        <f t="shared" si="3077"/>
        <v>0</v>
      </c>
      <c r="DA1757" s="179">
        <f t="shared" si="3077"/>
        <v>0</v>
      </c>
      <c r="DB1757" s="179">
        <f t="shared" si="3077"/>
        <v>0</v>
      </c>
      <c r="DC1757" s="179">
        <f t="shared" si="3077"/>
        <v>0</v>
      </c>
      <c r="DD1757" s="179">
        <f t="shared" si="3077"/>
        <v>0</v>
      </c>
      <c r="DE1757" s="179">
        <f t="shared" si="3077"/>
        <v>0</v>
      </c>
      <c r="DF1757" s="179">
        <f t="shared" si="3077"/>
        <v>0</v>
      </c>
      <c r="DG1757" s="179">
        <f t="shared" si="3077"/>
        <v>0</v>
      </c>
      <c r="DH1757" s="179">
        <f t="shared" si="3077"/>
        <v>0</v>
      </c>
      <c r="DI1757" s="179">
        <f t="shared" si="3077"/>
        <v>0</v>
      </c>
      <c r="DJ1757" s="179">
        <f t="shared" si="3077"/>
        <v>0</v>
      </c>
      <c r="DK1757" s="179">
        <f t="shared" si="3077"/>
        <v>0</v>
      </c>
      <c r="DL1757" s="179">
        <f t="shared" si="3077"/>
        <v>0</v>
      </c>
    </row>
    <row r="1758" spans="1:116" x14ac:dyDescent="0.4">
      <c r="B1758" t="s">
        <v>332</v>
      </c>
      <c r="D1758" t="s">
        <v>424</v>
      </c>
      <c r="E1758" s="8" t="str">
        <f t="shared" ref="E1758" si="3078">ROW()&amp;" "&amp;D1758</f>
        <v>1758 FAINT-F</v>
      </c>
      <c r="G1758" s="241" t="str">
        <f>IFERROR(SUBSTITUTE(TRIM(MID(G1736, SEARCH("-", G1736) + 1, LEN(G1736))),":",""),"no unit")</f>
        <v>no unit</v>
      </c>
      <c r="H1758" s="12"/>
      <c r="I1758" s="60"/>
      <c r="J1758" s="60"/>
      <c r="K1758" s="15"/>
      <c r="L1758" s="15"/>
      <c r="M1758" s="15"/>
      <c r="N1758" s="15"/>
      <c r="O1758" s="15"/>
      <c r="P1758" s="15"/>
      <c r="R1758" s="15"/>
      <c r="S1758" s="179"/>
      <c r="T1758" s="179"/>
      <c r="U1758" s="179"/>
      <c r="V1758" s="179"/>
      <c r="W1758" s="179"/>
      <c r="X1758" s="179"/>
      <c r="Y1758" s="179"/>
      <c r="Z1758" s="179"/>
      <c r="AA1758" s="179"/>
      <c r="AB1758" s="179"/>
      <c r="AC1758" s="179"/>
      <c r="AD1758" s="179"/>
      <c r="AE1758" s="179"/>
      <c r="AF1758" s="179"/>
      <c r="AG1758" s="179"/>
      <c r="AH1758" s="179"/>
      <c r="AI1758" s="179"/>
      <c r="AJ1758" s="179"/>
      <c r="AK1758" s="179"/>
      <c r="AL1758" s="179"/>
      <c r="AM1758" s="179"/>
      <c r="AN1758" s="179"/>
      <c r="AO1758" s="179"/>
      <c r="AP1758" s="179"/>
      <c r="AQ1758" s="179"/>
      <c r="AR1758" s="179"/>
      <c r="AS1758" s="179"/>
      <c r="AT1758" s="179"/>
      <c r="AU1758" s="179"/>
      <c r="AV1758" s="179"/>
      <c r="AW1758" s="179"/>
      <c r="AX1758" s="179"/>
      <c r="AY1758" s="179"/>
      <c r="AZ1758" s="179"/>
      <c r="BA1758" s="179"/>
      <c r="BB1758" s="179"/>
      <c r="BC1758" s="179"/>
      <c r="BD1758" s="179"/>
      <c r="BE1758" s="179"/>
      <c r="BF1758" s="179"/>
      <c r="BG1758" s="179"/>
      <c r="BH1758" s="179"/>
      <c r="BI1758" s="179"/>
      <c r="BJ1758" s="179"/>
      <c r="BK1758" s="179"/>
      <c r="BL1758" s="179"/>
      <c r="BM1758" s="179"/>
      <c r="BN1758" s="179"/>
      <c r="BO1758" s="179"/>
      <c r="BP1758" s="179"/>
      <c r="BQ1758" s="179"/>
      <c r="BR1758" s="179"/>
      <c r="BS1758" s="179"/>
      <c r="BT1758" s="179"/>
      <c r="BU1758" s="179"/>
      <c r="BV1758" s="179"/>
      <c r="BW1758" s="179"/>
      <c r="BX1758" s="179"/>
      <c r="BY1758" s="179"/>
      <c r="BZ1758" s="179"/>
      <c r="CA1758" s="179"/>
      <c r="CB1758" s="179"/>
      <c r="CC1758" s="179"/>
      <c r="CD1758" s="179"/>
      <c r="CE1758" s="179"/>
      <c r="CF1758" s="179"/>
      <c r="CG1758" s="179"/>
      <c r="CH1758" s="179"/>
      <c r="CI1758" s="179"/>
      <c r="CJ1758" s="179"/>
      <c r="CK1758" s="179"/>
      <c r="CL1758" s="179"/>
      <c r="CN1758" s="60"/>
      <c r="CO1758" s="179"/>
      <c r="CP1758" s="179"/>
      <c r="CQ1758" s="179"/>
      <c r="CR1758" s="179"/>
      <c r="CS1758" s="179"/>
      <c r="CT1758" s="179"/>
      <c r="CU1758" s="179"/>
      <c r="CV1758" s="179"/>
      <c r="CW1758" s="179"/>
      <c r="CX1758" s="179"/>
      <c r="CY1758" s="179"/>
      <c r="CZ1758" s="179"/>
      <c r="DA1758" s="179"/>
      <c r="DB1758" s="179"/>
      <c r="DC1758" s="179"/>
      <c r="DD1758" s="179"/>
      <c r="DE1758" s="179"/>
      <c r="DF1758" s="179"/>
      <c r="DG1758" s="179"/>
      <c r="DH1758" s="179"/>
      <c r="DI1758" s="179"/>
      <c r="DJ1758" s="179"/>
      <c r="DK1758" s="179"/>
      <c r="DL1758" s="179"/>
    </row>
    <row r="1759" spans="1:116" x14ac:dyDescent="0.4">
      <c r="A1759" s="3"/>
      <c r="B1759" t="s">
        <v>332</v>
      </c>
      <c r="D1759" t="s">
        <v>424</v>
      </c>
      <c r="E1759" s="8" t="str">
        <f t="shared" si="3029"/>
        <v>1759 FAINT-F</v>
      </c>
      <c r="G1759" s="191" t="str">
        <f>G1734</f>
        <v>Secondary revenue driver</v>
      </c>
      <c r="H1759" s="90"/>
      <c r="I1759" s="213"/>
      <c r="J1759" s="213"/>
      <c r="K1759" s="214"/>
      <c r="L1759" s="214"/>
      <c r="M1759" s="214"/>
      <c r="N1759" s="214"/>
      <c r="O1759" s="214"/>
      <c r="P1759" s="214"/>
      <c r="R1759" s="214"/>
      <c r="S1759" s="4" t="str">
        <f t="shared" ref="S1759:AX1759" si="3079">ADDRESS(ROW(S1751),COLUMN(S1751),2)</f>
        <v>S$1751</v>
      </c>
      <c r="T1759" s="4" t="str">
        <f t="shared" si="3079"/>
        <v>T$1751</v>
      </c>
      <c r="U1759" s="4" t="str">
        <f t="shared" si="3079"/>
        <v>U$1751</v>
      </c>
      <c r="V1759" s="4" t="str">
        <f t="shared" si="3079"/>
        <v>V$1751</v>
      </c>
      <c r="W1759" s="4" t="str">
        <f t="shared" si="3079"/>
        <v>W$1751</v>
      </c>
      <c r="X1759" s="4" t="str">
        <f t="shared" si="3079"/>
        <v>X$1751</v>
      </c>
      <c r="Y1759" s="4" t="str">
        <f t="shared" si="3079"/>
        <v>Y$1751</v>
      </c>
      <c r="Z1759" s="4" t="str">
        <f t="shared" si="3079"/>
        <v>Z$1751</v>
      </c>
      <c r="AA1759" s="4" t="str">
        <f t="shared" si="3079"/>
        <v>AA$1751</v>
      </c>
      <c r="AB1759" s="4" t="str">
        <f t="shared" si="3079"/>
        <v>AB$1751</v>
      </c>
      <c r="AC1759" s="4" t="str">
        <f t="shared" si="3079"/>
        <v>AC$1751</v>
      </c>
      <c r="AD1759" s="4" t="str">
        <f t="shared" si="3079"/>
        <v>AD$1751</v>
      </c>
      <c r="AE1759" s="4" t="str">
        <f t="shared" si="3079"/>
        <v>AE$1751</v>
      </c>
      <c r="AF1759" s="4" t="str">
        <f t="shared" si="3079"/>
        <v>AF$1751</v>
      </c>
      <c r="AG1759" s="4" t="str">
        <f t="shared" si="3079"/>
        <v>AG$1751</v>
      </c>
      <c r="AH1759" s="4" t="str">
        <f t="shared" si="3079"/>
        <v>AH$1751</v>
      </c>
      <c r="AI1759" s="4" t="str">
        <f t="shared" si="3079"/>
        <v>AI$1751</v>
      </c>
      <c r="AJ1759" s="4" t="str">
        <f t="shared" si="3079"/>
        <v>AJ$1751</v>
      </c>
      <c r="AK1759" s="4" t="str">
        <f t="shared" si="3079"/>
        <v>AK$1751</v>
      </c>
      <c r="AL1759" s="4" t="str">
        <f t="shared" si="3079"/>
        <v>AL$1751</v>
      </c>
      <c r="AM1759" s="4" t="str">
        <f t="shared" si="3079"/>
        <v>AM$1751</v>
      </c>
      <c r="AN1759" s="4" t="str">
        <f t="shared" si="3079"/>
        <v>AN$1751</v>
      </c>
      <c r="AO1759" s="4" t="str">
        <f t="shared" si="3079"/>
        <v>AO$1751</v>
      </c>
      <c r="AP1759" s="4" t="str">
        <f t="shared" si="3079"/>
        <v>AP$1751</v>
      </c>
      <c r="AQ1759" s="4" t="str">
        <f t="shared" si="3079"/>
        <v>AQ$1751</v>
      </c>
      <c r="AR1759" s="4" t="str">
        <f t="shared" si="3079"/>
        <v>AR$1751</v>
      </c>
      <c r="AS1759" s="4" t="str">
        <f t="shared" si="3079"/>
        <v>AS$1751</v>
      </c>
      <c r="AT1759" s="4" t="str">
        <f t="shared" si="3079"/>
        <v>AT$1751</v>
      </c>
      <c r="AU1759" s="4" t="str">
        <f t="shared" si="3079"/>
        <v>AU$1751</v>
      </c>
      <c r="AV1759" s="4" t="str">
        <f t="shared" si="3079"/>
        <v>AV$1751</v>
      </c>
      <c r="AW1759" s="4" t="str">
        <f t="shared" si="3079"/>
        <v>AW$1751</v>
      </c>
      <c r="AX1759" s="4" t="str">
        <f t="shared" si="3079"/>
        <v>AX$1751</v>
      </c>
      <c r="AY1759" s="4" t="str">
        <f t="shared" ref="AY1759:CD1759" si="3080">ADDRESS(ROW(AY1751),COLUMN(AY1751),2)</f>
        <v>AY$1751</v>
      </c>
      <c r="AZ1759" s="4" t="str">
        <f t="shared" si="3080"/>
        <v>AZ$1751</v>
      </c>
      <c r="BA1759" s="4" t="str">
        <f t="shared" si="3080"/>
        <v>BA$1751</v>
      </c>
      <c r="BB1759" s="4" t="str">
        <f t="shared" si="3080"/>
        <v>BB$1751</v>
      </c>
      <c r="BC1759" s="4" t="str">
        <f t="shared" si="3080"/>
        <v>BC$1751</v>
      </c>
      <c r="BD1759" s="4" t="str">
        <f t="shared" si="3080"/>
        <v>BD$1751</v>
      </c>
      <c r="BE1759" s="4" t="str">
        <f t="shared" si="3080"/>
        <v>BE$1751</v>
      </c>
      <c r="BF1759" s="4" t="str">
        <f t="shared" si="3080"/>
        <v>BF$1751</v>
      </c>
      <c r="BG1759" s="4" t="str">
        <f t="shared" si="3080"/>
        <v>BG$1751</v>
      </c>
      <c r="BH1759" s="4" t="str">
        <f t="shared" si="3080"/>
        <v>BH$1751</v>
      </c>
      <c r="BI1759" s="4" t="str">
        <f t="shared" si="3080"/>
        <v>BI$1751</v>
      </c>
      <c r="BJ1759" s="4" t="str">
        <f t="shared" si="3080"/>
        <v>BJ$1751</v>
      </c>
      <c r="BK1759" s="4" t="str">
        <f t="shared" si="3080"/>
        <v>BK$1751</v>
      </c>
      <c r="BL1759" s="4" t="str">
        <f t="shared" si="3080"/>
        <v>BL$1751</v>
      </c>
      <c r="BM1759" s="4" t="str">
        <f t="shared" si="3080"/>
        <v>BM$1751</v>
      </c>
      <c r="BN1759" s="4" t="str">
        <f t="shared" si="3080"/>
        <v>BN$1751</v>
      </c>
      <c r="BO1759" s="4" t="str">
        <f t="shared" si="3080"/>
        <v>BO$1751</v>
      </c>
      <c r="BP1759" s="4" t="str">
        <f t="shared" si="3080"/>
        <v>BP$1751</v>
      </c>
      <c r="BQ1759" s="4" t="str">
        <f t="shared" si="3080"/>
        <v>BQ$1751</v>
      </c>
      <c r="BR1759" s="4" t="str">
        <f t="shared" si="3080"/>
        <v>BR$1751</v>
      </c>
      <c r="BS1759" s="4" t="str">
        <f t="shared" si="3080"/>
        <v>BS$1751</v>
      </c>
      <c r="BT1759" s="4" t="str">
        <f t="shared" si="3080"/>
        <v>BT$1751</v>
      </c>
      <c r="BU1759" s="4" t="str">
        <f t="shared" si="3080"/>
        <v>BU$1751</v>
      </c>
      <c r="BV1759" s="4" t="str">
        <f t="shared" si="3080"/>
        <v>BV$1751</v>
      </c>
      <c r="BW1759" s="4" t="str">
        <f t="shared" si="3080"/>
        <v>BW$1751</v>
      </c>
      <c r="BX1759" s="4" t="str">
        <f t="shared" si="3080"/>
        <v>BX$1751</v>
      </c>
      <c r="BY1759" s="4" t="str">
        <f t="shared" si="3080"/>
        <v>BY$1751</v>
      </c>
      <c r="BZ1759" s="4" t="str">
        <f t="shared" si="3080"/>
        <v>BZ$1751</v>
      </c>
      <c r="CA1759" s="4" t="str">
        <f t="shared" si="3080"/>
        <v>CA$1751</v>
      </c>
      <c r="CB1759" s="4" t="str">
        <f t="shared" si="3080"/>
        <v>CB$1751</v>
      </c>
      <c r="CC1759" s="4" t="str">
        <f t="shared" si="3080"/>
        <v>CC$1751</v>
      </c>
      <c r="CD1759" s="4" t="str">
        <f t="shared" si="3080"/>
        <v>CD$1751</v>
      </c>
      <c r="CE1759" s="4" t="str">
        <f t="shared" ref="CE1759:CL1759" si="3081">ADDRESS(ROW(CE1751),COLUMN(CE1751),2)</f>
        <v>CE$1751</v>
      </c>
      <c r="CF1759" s="4" t="str">
        <f t="shared" si="3081"/>
        <v>CF$1751</v>
      </c>
      <c r="CG1759" s="4" t="str">
        <f t="shared" si="3081"/>
        <v>CG$1751</v>
      </c>
      <c r="CH1759" s="4" t="str">
        <f t="shared" si="3081"/>
        <v>CH$1751</v>
      </c>
      <c r="CI1759" s="4" t="str">
        <f t="shared" si="3081"/>
        <v>CI$1751</v>
      </c>
      <c r="CJ1759" s="4" t="str">
        <f t="shared" si="3081"/>
        <v>CJ$1751</v>
      </c>
      <c r="CK1759" s="4" t="str">
        <f t="shared" si="3081"/>
        <v>CK$1751</v>
      </c>
      <c r="CL1759" s="4" t="str">
        <f t="shared" si="3081"/>
        <v>CL$1751</v>
      </c>
      <c r="CN1759" s="213"/>
      <c r="CO1759" s="4" t="str">
        <f t="shared" ref="CO1759:DL1759" si="3082">ADDRESS(ROW(CO1751),COLUMN(CO1751),2)</f>
        <v>CO$1751</v>
      </c>
      <c r="CP1759" s="4" t="str">
        <f t="shared" si="3082"/>
        <v>CP$1751</v>
      </c>
      <c r="CQ1759" s="4" t="str">
        <f t="shared" si="3082"/>
        <v>CQ$1751</v>
      </c>
      <c r="CR1759" s="4" t="str">
        <f t="shared" si="3082"/>
        <v>CR$1751</v>
      </c>
      <c r="CS1759" s="4" t="str">
        <f t="shared" si="3082"/>
        <v>CS$1751</v>
      </c>
      <c r="CT1759" s="4" t="str">
        <f t="shared" si="3082"/>
        <v>CT$1751</v>
      </c>
      <c r="CU1759" s="4" t="str">
        <f t="shared" si="3082"/>
        <v>CU$1751</v>
      </c>
      <c r="CV1759" s="4" t="str">
        <f t="shared" si="3082"/>
        <v>CV$1751</v>
      </c>
      <c r="CW1759" s="4" t="str">
        <f t="shared" si="3082"/>
        <v>CW$1751</v>
      </c>
      <c r="CX1759" s="4" t="str">
        <f t="shared" si="3082"/>
        <v>CX$1751</v>
      </c>
      <c r="CY1759" s="4" t="str">
        <f t="shared" si="3082"/>
        <v>CY$1751</v>
      </c>
      <c r="CZ1759" s="4" t="str">
        <f t="shared" si="3082"/>
        <v>CZ$1751</v>
      </c>
      <c r="DA1759" s="4" t="str">
        <f t="shared" si="3082"/>
        <v>DA$1751</v>
      </c>
      <c r="DB1759" s="4" t="str">
        <f t="shared" si="3082"/>
        <v>DB$1751</v>
      </c>
      <c r="DC1759" s="4" t="str">
        <f t="shared" si="3082"/>
        <v>DC$1751</v>
      </c>
      <c r="DD1759" s="4" t="str">
        <f t="shared" si="3082"/>
        <v>DD$1751</v>
      </c>
      <c r="DE1759" s="4" t="str">
        <f t="shared" si="3082"/>
        <v>DE$1751</v>
      </c>
      <c r="DF1759" s="4" t="str">
        <f t="shared" si="3082"/>
        <v>DF$1751</v>
      </c>
      <c r="DG1759" s="4" t="str">
        <f t="shared" si="3082"/>
        <v>DG$1751</v>
      </c>
      <c r="DH1759" s="4" t="str">
        <f t="shared" si="3082"/>
        <v>DH$1751</v>
      </c>
      <c r="DI1759" s="4" t="str">
        <f t="shared" si="3082"/>
        <v>DI$1751</v>
      </c>
      <c r="DJ1759" s="4" t="str">
        <f t="shared" si="3082"/>
        <v>DJ$1751</v>
      </c>
      <c r="DK1759" s="4" t="str">
        <f t="shared" si="3082"/>
        <v>DK$1751</v>
      </c>
      <c r="DL1759" s="4" t="str">
        <f t="shared" si="3082"/>
        <v>DL$1751</v>
      </c>
    </row>
    <row r="1760" spans="1:116" x14ac:dyDescent="0.4">
      <c r="B1760" t="s">
        <v>332</v>
      </c>
      <c r="D1760" t="s">
        <v>424</v>
      </c>
      <c r="E1760" s="8" t="str">
        <f t="shared" si="3029"/>
        <v>1760 FAINT-F</v>
      </c>
      <c r="G1760" s="136" t="str">
        <f>G1735</f>
        <v>Secondary volume driver</v>
      </c>
      <c r="H1760" s="12"/>
      <c r="I1760" s="60"/>
      <c r="J1760" s="60"/>
      <c r="K1760" s="15"/>
      <c r="L1760" s="15"/>
      <c r="M1760" s="15"/>
      <c r="N1760" s="15"/>
      <c r="O1760" s="15"/>
      <c r="P1760" s="15"/>
      <c r="R1760" s="15"/>
      <c r="S1760" s="179" t="str">
        <f t="shared" ref="S1760:AX1760" si="3083">S1735</f>
        <v>S$19</v>
      </c>
      <c r="T1760" s="179" t="str">
        <f t="shared" si="3083"/>
        <v>T$19</v>
      </c>
      <c r="U1760" s="179" t="str">
        <f t="shared" si="3083"/>
        <v>U$19</v>
      </c>
      <c r="V1760" s="179" t="str">
        <f t="shared" si="3083"/>
        <v>V$19</v>
      </c>
      <c r="W1760" s="179" t="str">
        <f t="shared" si="3083"/>
        <v>W$19</v>
      </c>
      <c r="X1760" s="179" t="str">
        <f t="shared" si="3083"/>
        <v>X$19</v>
      </c>
      <c r="Y1760" s="179" t="str">
        <f t="shared" si="3083"/>
        <v>Y$19</v>
      </c>
      <c r="Z1760" s="179" t="str">
        <f t="shared" si="3083"/>
        <v>Z$19</v>
      </c>
      <c r="AA1760" s="179" t="str">
        <f t="shared" si="3083"/>
        <v>AA$19</v>
      </c>
      <c r="AB1760" s="179" t="str">
        <f t="shared" si="3083"/>
        <v>AB$19</v>
      </c>
      <c r="AC1760" s="179" t="str">
        <f t="shared" si="3083"/>
        <v>AC$19</v>
      </c>
      <c r="AD1760" s="179" t="str">
        <f t="shared" si="3083"/>
        <v>AD$19</v>
      </c>
      <c r="AE1760" s="179" t="str">
        <f t="shared" si="3083"/>
        <v>AE$19</v>
      </c>
      <c r="AF1760" s="179" t="str">
        <f t="shared" si="3083"/>
        <v>AF$19</v>
      </c>
      <c r="AG1760" s="179" t="str">
        <f t="shared" si="3083"/>
        <v>AG$19</v>
      </c>
      <c r="AH1760" s="179" t="str">
        <f t="shared" si="3083"/>
        <v>AH$19</v>
      </c>
      <c r="AI1760" s="179" t="str">
        <f t="shared" si="3083"/>
        <v>AI$19</v>
      </c>
      <c r="AJ1760" s="179" t="str">
        <f t="shared" si="3083"/>
        <v>AJ$19</v>
      </c>
      <c r="AK1760" s="179" t="str">
        <f t="shared" si="3083"/>
        <v>AK$19</v>
      </c>
      <c r="AL1760" s="179" t="str">
        <f t="shared" si="3083"/>
        <v>AL$19</v>
      </c>
      <c r="AM1760" s="179" t="str">
        <f t="shared" si="3083"/>
        <v>AM$19</v>
      </c>
      <c r="AN1760" s="179" t="str">
        <f t="shared" si="3083"/>
        <v>AN$19</v>
      </c>
      <c r="AO1760" s="179" t="str">
        <f t="shared" si="3083"/>
        <v>AO$19</v>
      </c>
      <c r="AP1760" s="179" t="str">
        <f t="shared" si="3083"/>
        <v>AP$19</v>
      </c>
      <c r="AQ1760" s="179" t="str">
        <f t="shared" si="3083"/>
        <v>AQ$19</v>
      </c>
      <c r="AR1760" s="179" t="str">
        <f t="shared" si="3083"/>
        <v>AR$19</v>
      </c>
      <c r="AS1760" s="179" t="str">
        <f t="shared" si="3083"/>
        <v>AS$19</v>
      </c>
      <c r="AT1760" s="179" t="str">
        <f t="shared" si="3083"/>
        <v>AT$19</v>
      </c>
      <c r="AU1760" s="179" t="str">
        <f t="shared" si="3083"/>
        <v>AU$19</v>
      </c>
      <c r="AV1760" s="179" t="str">
        <f t="shared" si="3083"/>
        <v>AV$19</v>
      </c>
      <c r="AW1760" s="179" t="str">
        <f t="shared" si="3083"/>
        <v>AW$19</v>
      </c>
      <c r="AX1760" s="179" t="str">
        <f t="shared" si="3083"/>
        <v>AX$19</v>
      </c>
      <c r="AY1760" s="179" t="str">
        <f t="shared" ref="AY1760:CD1760" si="3084">AY1735</f>
        <v>AY$19</v>
      </c>
      <c r="AZ1760" s="179" t="str">
        <f t="shared" si="3084"/>
        <v>AZ$19</v>
      </c>
      <c r="BA1760" s="179" t="str">
        <f t="shared" si="3084"/>
        <v>BA$19</v>
      </c>
      <c r="BB1760" s="179" t="str">
        <f t="shared" si="3084"/>
        <v>BB$19</v>
      </c>
      <c r="BC1760" s="179" t="str">
        <f t="shared" si="3084"/>
        <v>BC$19</v>
      </c>
      <c r="BD1760" s="179" t="str">
        <f t="shared" si="3084"/>
        <v>BD$19</v>
      </c>
      <c r="BE1760" s="179" t="str">
        <f t="shared" si="3084"/>
        <v>BE$19</v>
      </c>
      <c r="BF1760" s="179" t="str">
        <f t="shared" si="3084"/>
        <v>BF$19</v>
      </c>
      <c r="BG1760" s="179" t="str">
        <f t="shared" si="3084"/>
        <v>BG$19</v>
      </c>
      <c r="BH1760" s="179" t="str">
        <f t="shared" si="3084"/>
        <v>BH$19</v>
      </c>
      <c r="BI1760" s="179" t="str">
        <f t="shared" si="3084"/>
        <v>BI$19</v>
      </c>
      <c r="BJ1760" s="179" t="str">
        <f t="shared" si="3084"/>
        <v>BJ$19</v>
      </c>
      <c r="BK1760" s="179" t="str">
        <f t="shared" si="3084"/>
        <v>BK$19</v>
      </c>
      <c r="BL1760" s="179" t="str">
        <f t="shared" si="3084"/>
        <v>BL$19</v>
      </c>
      <c r="BM1760" s="179" t="str">
        <f t="shared" si="3084"/>
        <v>BM$19</v>
      </c>
      <c r="BN1760" s="179" t="str">
        <f t="shared" si="3084"/>
        <v>BN$19</v>
      </c>
      <c r="BO1760" s="179" t="str">
        <f t="shared" si="3084"/>
        <v>BO$19</v>
      </c>
      <c r="BP1760" s="179" t="str">
        <f t="shared" si="3084"/>
        <v>BP$19</v>
      </c>
      <c r="BQ1760" s="179" t="str">
        <f t="shared" si="3084"/>
        <v>BQ$19</v>
      </c>
      <c r="BR1760" s="179" t="str">
        <f t="shared" si="3084"/>
        <v>BR$19</v>
      </c>
      <c r="BS1760" s="179" t="str">
        <f t="shared" si="3084"/>
        <v>BS$19</v>
      </c>
      <c r="BT1760" s="179" t="str">
        <f t="shared" si="3084"/>
        <v>BT$19</v>
      </c>
      <c r="BU1760" s="179" t="str">
        <f t="shared" si="3084"/>
        <v>BU$19</v>
      </c>
      <c r="BV1760" s="179" t="str">
        <f t="shared" si="3084"/>
        <v>BV$19</v>
      </c>
      <c r="BW1760" s="179" t="str">
        <f t="shared" si="3084"/>
        <v>BW$19</v>
      </c>
      <c r="BX1760" s="179" t="str">
        <f t="shared" si="3084"/>
        <v>BX$19</v>
      </c>
      <c r="BY1760" s="179" t="str">
        <f t="shared" si="3084"/>
        <v>BY$19</v>
      </c>
      <c r="BZ1760" s="179" t="str">
        <f t="shared" si="3084"/>
        <v>BZ$19</v>
      </c>
      <c r="CA1760" s="179" t="str">
        <f t="shared" si="3084"/>
        <v>CA$19</v>
      </c>
      <c r="CB1760" s="179" t="str">
        <f t="shared" si="3084"/>
        <v>CB$19</v>
      </c>
      <c r="CC1760" s="179" t="str">
        <f t="shared" si="3084"/>
        <v>CC$19</v>
      </c>
      <c r="CD1760" s="179" t="str">
        <f t="shared" si="3084"/>
        <v>CD$19</v>
      </c>
      <c r="CE1760" s="179" t="str">
        <f t="shared" ref="CE1760:CL1760" si="3085">CE1735</f>
        <v>CE$19</v>
      </c>
      <c r="CF1760" s="179" t="str">
        <f t="shared" si="3085"/>
        <v>CF$19</v>
      </c>
      <c r="CG1760" s="179" t="str">
        <f t="shared" si="3085"/>
        <v>CG$19</v>
      </c>
      <c r="CH1760" s="179" t="str">
        <f t="shared" si="3085"/>
        <v>CH$19</v>
      </c>
      <c r="CI1760" s="179" t="str">
        <f t="shared" si="3085"/>
        <v>CI$19</v>
      </c>
      <c r="CJ1760" s="179" t="str">
        <f t="shared" si="3085"/>
        <v>CJ$19</v>
      </c>
      <c r="CK1760" s="179" t="str">
        <f t="shared" si="3085"/>
        <v>CK$19</v>
      </c>
      <c r="CL1760" s="179" t="str">
        <f t="shared" si="3085"/>
        <v>CL$19</v>
      </c>
      <c r="CN1760" s="60"/>
      <c r="CO1760" s="179" t="str">
        <f t="shared" ref="CO1760:DL1760" si="3086">CO1735</f>
        <v>CO$19</v>
      </c>
      <c r="CP1760" s="179" t="str">
        <f t="shared" si="3086"/>
        <v>CP$19</v>
      </c>
      <c r="CQ1760" s="179" t="str">
        <f t="shared" si="3086"/>
        <v>CQ$19</v>
      </c>
      <c r="CR1760" s="179" t="str">
        <f t="shared" si="3086"/>
        <v>CR$19</v>
      </c>
      <c r="CS1760" s="179" t="str">
        <f t="shared" si="3086"/>
        <v>CS$19</v>
      </c>
      <c r="CT1760" s="179" t="str">
        <f t="shared" si="3086"/>
        <v>CT$19</v>
      </c>
      <c r="CU1760" s="179" t="str">
        <f t="shared" si="3086"/>
        <v>CU$19</v>
      </c>
      <c r="CV1760" s="179" t="str">
        <f t="shared" si="3086"/>
        <v>CV$19</v>
      </c>
      <c r="CW1760" s="179" t="str">
        <f t="shared" si="3086"/>
        <v>CW$19</v>
      </c>
      <c r="CX1760" s="179" t="str">
        <f t="shared" si="3086"/>
        <v>CX$19</v>
      </c>
      <c r="CY1760" s="179" t="str">
        <f t="shared" si="3086"/>
        <v>CY$19</v>
      </c>
      <c r="CZ1760" s="179" t="str">
        <f t="shared" si="3086"/>
        <v>CZ$19</v>
      </c>
      <c r="DA1760" s="179" t="str">
        <f t="shared" si="3086"/>
        <v>DA$19</v>
      </c>
      <c r="DB1760" s="179" t="str">
        <f t="shared" si="3086"/>
        <v>DB$19</v>
      </c>
      <c r="DC1760" s="179" t="str">
        <f t="shared" si="3086"/>
        <v>DC$19</v>
      </c>
      <c r="DD1760" s="179" t="str">
        <f t="shared" si="3086"/>
        <v>DD$19</v>
      </c>
      <c r="DE1760" s="179" t="str">
        <f t="shared" si="3086"/>
        <v>DE$19</v>
      </c>
      <c r="DF1760" s="179" t="str">
        <f t="shared" si="3086"/>
        <v>DF$19</v>
      </c>
      <c r="DG1760" s="179" t="str">
        <f t="shared" si="3086"/>
        <v>DG$19</v>
      </c>
      <c r="DH1760" s="179" t="str">
        <f t="shared" si="3086"/>
        <v>DH$19</v>
      </c>
      <c r="DI1760" s="179" t="str">
        <f t="shared" si="3086"/>
        <v>DI$19</v>
      </c>
      <c r="DJ1760" s="179" t="str">
        <f t="shared" si="3086"/>
        <v>DJ$19</v>
      </c>
      <c r="DK1760" s="179" t="str">
        <f t="shared" si="3086"/>
        <v>DK$19</v>
      </c>
      <c r="DL1760" s="179" t="str">
        <f t="shared" si="3086"/>
        <v>DL$19</v>
      </c>
    </row>
    <row r="1761" spans="1:116" x14ac:dyDescent="0.4">
      <c r="A1761" s="27"/>
      <c r="B1761" s="27"/>
      <c r="C1761" s="27"/>
      <c r="D1761" s="27"/>
      <c r="E1761" s="27"/>
      <c r="F1761" s="27"/>
      <c r="G1761" s="27"/>
      <c r="H1761" s="27"/>
      <c r="I1761" s="27"/>
      <c r="J1761" s="27"/>
      <c r="K1761" s="27"/>
      <c r="L1761" s="27"/>
      <c r="M1761" s="27"/>
      <c r="N1761" s="27"/>
      <c r="O1761" s="27"/>
      <c r="P1761" s="27"/>
      <c r="CN1761" s="27"/>
    </row>
    <row r="1762" spans="1:116" x14ac:dyDescent="0.4">
      <c r="A1762" s="174"/>
      <c r="E1762" s="8"/>
      <c r="G1762" s="175" t="s">
        <v>490</v>
      </c>
      <c r="H1762" s="174"/>
      <c r="I1762" s="176"/>
      <c r="J1762" s="176"/>
      <c r="K1762" s="197"/>
      <c r="L1762" s="197"/>
      <c r="M1762" s="197"/>
      <c r="N1762" s="197"/>
      <c r="O1762" s="197"/>
      <c r="P1762" s="197"/>
      <c r="R1762" s="198"/>
      <c r="S1762" s="174"/>
      <c r="T1762" s="174"/>
      <c r="U1762" s="174"/>
      <c r="V1762" s="174"/>
      <c r="W1762" s="174"/>
      <c r="X1762" s="174"/>
      <c r="Y1762" s="174"/>
      <c r="Z1762" s="174"/>
      <c r="AA1762" s="174"/>
      <c r="AB1762" s="174"/>
      <c r="AC1762" s="174"/>
      <c r="AD1762" s="174"/>
      <c r="AE1762" s="174"/>
      <c r="AF1762" s="174"/>
      <c r="AG1762" s="174"/>
      <c r="AH1762" s="174"/>
      <c r="AI1762" s="174"/>
      <c r="AJ1762" s="174"/>
      <c r="AK1762" s="174"/>
      <c r="AL1762" s="174"/>
      <c r="AM1762" s="174"/>
      <c r="AN1762" s="174"/>
      <c r="AO1762" s="174"/>
      <c r="AP1762" s="174"/>
      <c r="AQ1762" s="174"/>
      <c r="AR1762" s="174"/>
      <c r="AS1762" s="174"/>
      <c r="AT1762" s="174"/>
      <c r="AU1762" s="174"/>
      <c r="AV1762" s="174"/>
      <c r="AW1762" s="174"/>
      <c r="AX1762" s="174"/>
      <c r="AY1762" s="174"/>
      <c r="AZ1762" s="174"/>
      <c r="BA1762" s="174"/>
      <c r="BB1762" s="174"/>
      <c r="BC1762" s="174"/>
      <c r="BD1762" s="174"/>
      <c r="BE1762" s="174"/>
      <c r="BF1762" s="174"/>
      <c r="BG1762" s="174"/>
      <c r="BH1762" s="174"/>
      <c r="BI1762" s="174"/>
      <c r="BJ1762" s="174"/>
      <c r="BK1762" s="174"/>
      <c r="BL1762" s="174"/>
      <c r="BM1762" s="174"/>
      <c r="BN1762" s="174"/>
      <c r="BO1762" s="174"/>
      <c r="BP1762" s="174"/>
      <c r="BQ1762" s="174"/>
      <c r="BR1762" s="174"/>
      <c r="BS1762" s="174"/>
      <c r="BT1762" s="174"/>
      <c r="BU1762" s="174"/>
      <c r="BV1762" s="174"/>
      <c r="BW1762" s="174"/>
      <c r="BX1762" s="174"/>
      <c r="BY1762" s="174"/>
      <c r="BZ1762" s="174"/>
      <c r="CA1762" s="174"/>
      <c r="CB1762" s="174"/>
      <c r="CC1762" s="174"/>
      <c r="CD1762" s="174"/>
      <c r="CE1762" s="174"/>
      <c r="CF1762" s="174"/>
      <c r="CG1762" s="174"/>
      <c r="CH1762" s="174"/>
      <c r="CI1762" s="174"/>
      <c r="CJ1762" s="174"/>
      <c r="CK1762" s="174"/>
      <c r="CL1762" s="174"/>
      <c r="CN1762" s="176"/>
      <c r="CO1762" s="174"/>
      <c r="CP1762" s="174"/>
      <c r="CQ1762" s="174"/>
      <c r="CR1762" s="174"/>
      <c r="CS1762" s="174"/>
      <c r="CT1762" s="174"/>
      <c r="CU1762" s="174"/>
      <c r="CV1762" s="174"/>
      <c r="CW1762" s="174"/>
      <c r="CX1762" s="174"/>
      <c r="CY1762" s="174"/>
      <c r="CZ1762" s="174"/>
      <c r="DA1762" s="174"/>
      <c r="DB1762" s="174"/>
      <c r="DC1762" s="174"/>
      <c r="DD1762" s="174"/>
      <c r="DE1762" s="174"/>
      <c r="DF1762" s="174"/>
      <c r="DG1762" s="174"/>
      <c r="DH1762" s="174"/>
      <c r="DI1762" s="174"/>
      <c r="DJ1762" s="174"/>
      <c r="DK1762" s="174"/>
      <c r="DL1762" s="174"/>
    </row>
    <row r="1763" spans="1:116" x14ac:dyDescent="0.4">
      <c r="A1763" s="174"/>
      <c r="E1763" s="8"/>
      <c r="G1763" s="175" t="s">
        <v>492</v>
      </c>
      <c r="H1763" s="174"/>
      <c r="I1763" s="176"/>
      <c r="J1763" s="176"/>
      <c r="K1763" s="197"/>
      <c r="L1763" s="197"/>
      <c r="M1763" s="197"/>
      <c r="N1763" s="197"/>
      <c r="O1763" s="197"/>
      <c r="P1763" s="197"/>
      <c r="R1763" s="198"/>
      <c r="S1763" s="174"/>
      <c r="T1763" s="174"/>
      <c r="U1763" s="174"/>
      <c r="V1763" s="174"/>
      <c r="W1763" s="174"/>
      <c r="X1763" s="174"/>
      <c r="Y1763" s="174"/>
      <c r="Z1763" s="174"/>
      <c r="AA1763" s="174"/>
      <c r="AB1763" s="174"/>
      <c r="AC1763" s="174"/>
      <c r="AD1763" s="174"/>
      <c r="AE1763" s="174"/>
      <c r="AF1763" s="174"/>
      <c r="AG1763" s="174"/>
      <c r="AH1763" s="174"/>
      <c r="AI1763" s="174"/>
      <c r="AJ1763" s="174"/>
      <c r="AK1763" s="174"/>
      <c r="AL1763" s="174"/>
      <c r="AM1763" s="174"/>
      <c r="AN1763" s="174"/>
      <c r="AO1763" s="174"/>
      <c r="AP1763" s="174"/>
      <c r="AQ1763" s="174"/>
      <c r="AR1763" s="174"/>
      <c r="AS1763" s="174"/>
      <c r="AT1763" s="174"/>
      <c r="AU1763" s="174"/>
      <c r="AV1763" s="174"/>
      <c r="AW1763" s="174"/>
      <c r="AX1763" s="174"/>
      <c r="AY1763" s="174"/>
      <c r="AZ1763" s="174"/>
      <c r="BA1763" s="174"/>
      <c r="BB1763" s="174"/>
      <c r="BC1763" s="174"/>
      <c r="BD1763" s="174"/>
      <c r="BE1763" s="174"/>
      <c r="BF1763" s="174"/>
      <c r="BG1763" s="174"/>
      <c r="BH1763" s="174"/>
      <c r="BI1763" s="174"/>
      <c r="BJ1763" s="174"/>
      <c r="BK1763" s="174"/>
      <c r="BL1763" s="174"/>
      <c r="BM1763" s="174"/>
      <c r="BN1763" s="174"/>
      <c r="BO1763" s="174"/>
      <c r="BP1763" s="174"/>
      <c r="BQ1763" s="174"/>
      <c r="BR1763" s="174"/>
      <c r="BS1763" s="174"/>
      <c r="BT1763" s="174"/>
      <c r="BU1763" s="174"/>
      <c r="BV1763" s="174"/>
      <c r="BW1763" s="174"/>
      <c r="BX1763" s="174"/>
      <c r="BY1763" s="174"/>
      <c r="BZ1763" s="174"/>
      <c r="CA1763" s="174"/>
      <c r="CB1763" s="174"/>
      <c r="CC1763" s="174"/>
      <c r="CD1763" s="174"/>
      <c r="CE1763" s="174"/>
      <c r="CF1763" s="174"/>
      <c r="CG1763" s="174"/>
      <c r="CH1763" s="174"/>
      <c r="CI1763" s="174"/>
      <c r="CJ1763" s="174"/>
      <c r="CK1763" s="174"/>
      <c r="CL1763" s="174"/>
      <c r="CN1763" s="176"/>
      <c r="CO1763" s="174"/>
      <c r="CP1763" s="174"/>
      <c r="CQ1763" s="174"/>
      <c r="CR1763" s="174"/>
      <c r="CS1763" s="174"/>
      <c r="CT1763" s="174"/>
      <c r="CU1763" s="174"/>
      <c r="CV1763" s="174"/>
      <c r="CW1763" s="174"/>
      <c r="CX1763" s="174"/>
      <c r="CY1763" s="174"/>
      <c r="CZ1763" s="174"/>
      <c r="DA1763" s="174"/>
      <c r="DB1763" s="174"/>
      <c r="DC1763" s="174"/>
      <c r="DD1763" s="174"/>
      <c r="DE1763" s="174"/>
      <c r="DF1763" s="174"/>
      <c r="DG1763" s="174"/>
      <c r="DH1763" s="174"/>
      <c r="DI1763" s="174"/>
      <c r="DJ1763" s="174"/>
      <c r="DK1763" s="174"/>
      <c r="DL1763" s="174"/>
    </row>
    <row r="1764" spans="1:116" x14ac:dyDescent="0.4">
      <c r="A1764" s="174"/>
      <c r="E1764" s="8"/>
      <c r="G1764" s="175" t="s">
        <v>461</v>
      </c>
      <c r="H1764" s="174"/>
      <c r="I1764" s="176"/>
      <c r="J1764" s="176"/>
      <c r="K1764" s="197"/>
      <c r="L1764" s="197"/>
      <c r="M1764" s="197"/>
      <c r="N1764" s="197"/>
      <c r="O1764" s="197"/>
      <c r="P1764" s="197"/>
      <c r="R1764" s="198"/>
      <c r="S1764" s="199" t="str">
        <f t="shared" ref="S1764:CD1764" si="3087">S$20</f>
        <v>S$16</v>
      </c>
      <c r="T1764" s="199" t="str">
        <f t="shared" si="3087"/>
        <v>T$16</v>
      </c>
      <c r="U1764" s="199" t="str">
        <f t="shared" si="3087"/>
        <v>U$16</v>
      </c>
      <c r="V1764" s="199" t="str">
        <f t="shared" si="3087"/>
        <v>V$16</v>
      </c>
      <c r="W1764" s="199" t="str">
        <f t="shared" si="3087"/>
        <v>W$16</v>
      </c>
      <c r="X1764" s="199" t="str">
        <f t="shared" si="3087"/>
        <v>X$16</v>
      </c>
      <c r="Y1764" s="199" t="str">
        <f t="shared" si="3087"/>
        <v>Y$16</v>
      </c>
      <c r="Z1764" s="199" t="str">
        <f t="shared" si="3087"/>
        <v>Z$16</v>
      </c>
      <c r="AA1764" s="199" t="str">
        <f t="shared" si="3087"/>
        <v>AA$16</v>
      </c>
      <c r="AB1764" s="199" t="str">
        <f t="shared" si="3087"/>
        <v>AB$16</v>
      </c>
      <c r="AC1764" s="199" t="str">
        <f t="shared" si="3087"/>
        <v>AC$16</v>
      </c>
      <c r="AD1764" s="199" t="str">
        <f t="shared" si="3087"/>
        <v>AD$16</v>
      </c>
      <c r="AE1764" s="199" t="str">
        <f t="shared" si="3087"/>
        <v>AE$16</v>
      </c>
      <c r="AF1764" s="199" t="str">
        <f t="shared" si="3087"/>
        <v>AF$16</v>
      </c>
      <c r="AG1764" s="199" t="str">
        <f t="shared" si="3087"/>
        <v>AG$16</v>
      </c>
      <c r="AH1764" s="199" t="str">
        <f t="shared" si="3087"/>
        <v>AH$16</v>
      </c>
      <c r="AI1764" s="199" t="str">
        <f t="shared" si="3087"/>
        <v>AI$16</v>
      </c>
      <c r="AJ1764" s="199" t="str">
        <f t="shared" si="3087"/>
        <v>AJ$16</v>
      </c>
      <c r="AK1764" s="199" t="str">
        <f t="shared" si="3087"/>
        <v>AK$16</v>
      </c>
      <c r="AL1764" s="199" t="str">
        <f t="shared" si="3087"/>
        <v>AL$16</v>
      </c>
      <c r="AM1764" s="199" t="str">
        <f t="shared" si="3087"/>
        <v>AM$16</v>
      </c>
      <c r="AN1764" s="199" t="str">
        <f t="shared" si="3087"/>
        <v>AN$16</v>
      </c>
      <c r="AO1764" s="199" t="str">
        <f t="shared" si="3087"/>
        <v>AO$16</v>
      </c>
      <c r="AP1764" s="199" t="str">
        <f t="shared" si="3087"/>
        <v>AP$16</v>
      </c>
      <c r="AQ1764" s="199" t="str">
        <f t="shared" si="3087"/>
        <v>AQ$16</v>
      </c>
      <c r="AR1764" s="199" t="str">
        <f t="shared" si="3087"/>
        <v>AR$16</v>
      </c>
      <c r="AS1764" s="199" t="str">
        <f t="shared" si="3087"/>
        <v>AS$16</v>
      </c>
      <c r="AT1764" s="199" t="str">
        <f t="shared" si="3087"/>
        <v>AT$16</v>
      </c>
      <c r="AU1764" s="199" t="str">
        <f t="shared" si="3087"/>
        <v>AU$16</v>
      </c>
      <c r="AV1764" s="199" t="str">
        <f t="shared" si="3087"/>
        <v>AV$16</v>
      </c>
      <c r="AW1764" s="199" t="str">
        <f t="shared" si="3087"/>
        <v>AW$16</v>
      </c>
      <c r="AX1764" s="199" t="str">
        <f t="shared" si="3087"/>
        <v>AX$16</v>
      </c>
      <c r="AY1764" s="199" t="str">
        <f t="shared" si="3087"/>
        <v>AY$16</v>
      </c>
      <c r="AZ1764" s="199" t="str">
        <f t="shared" si="3087"/>
        <v>AZ$16</v>
      </c>
      <c r="BA1764" s="199" t="str">
        <f t="shared" si="3087"/>
        <v>BA$16</v>
      </c>
      <c r="BB1764" s="199" t="str">
        <f t="shared" si="3087"/>
        <v>BB$16</v>
      </c>
      <c r="BC1764" s="199" t="str">
        <f t="shared" si="3087"/>
        <v>BC$16</v>
      </c>
      <c r="BD1764" s="199" t="str">
        <f t="shared" si="3087"/>
        <v>BD$16</v>
      </c>
      <c r="BE1764" s="199" t="str">
        <f t="shared" si="3087"/>
        <v>BE$16</v>
      </c>
      <c r="BF1764" s="199" t="str">
        <f t="shared" si="3087"/>
        <v>BF$16</v>
      </c>
      <c r="BG1764" s="199" t="str">
        <f t="shared" si="3087"/>
        <v>BG$16</v>
      </c>
      <c r="BH1764" s="199" t="str">
        <f t="shared" si="3087"/>
        <v>BH$16</v>
      </c>
      <c r="BI1764" s="199" t="str">
        <f t="shared" si="3087"/>
        <v>BI$16</v>
      </c>
      <c r="BJ1764" s="199" t="str">
        <f t="shared" si="3087"/>
        <v>BJ$16</v>
      </c>
      <c r="BK1764" s="199" t="str">
        <f t="shared" si="3087"/>
        <v>BK$16</v>
      </c>
      <c r="BL1764" s="199" t="str">
        <f t="shared" si="3087"/>
        <v>BL$16</v>
      </c>
      <c r="BM1764" s="199" t="str">
        <f t="shared" si="3087"/>
        <v>BM$16</v>
      </c>
      <c r="BN1764" s="199" t="str">
        <f t="shared" si="3087"/>
        <v>BN$16</v>
      </c>
      <c r="BO1764" s="199" t="str">
        <f t="shared" si="3087"/>
        <v>BO$16</v>
      </c>
      <c r="BP1764" s="199" t="str">
        <f t="shared" si="3087"/>
        <v>BP$16</v>
      </c>
      <c r="BQ1764" s="199" t="str">
        <f t="shared" si="3087"/>
        <v>BQ$16</v>
      </c>
      <c r="BR1764" s="199" t="str">
        <f t="shared" si="3087"/>
        <v>BR$16</v>
      </c>
      <c r="BS1764" s="199" t="str">
        <f t="shared" si="3087"/>
        <v>BS$16</v>
      </c>
      <c r="BT1764" s="199" t="str">
        <f t="shared" si="3087"/>
        <v>BT$16</v>
      </c>
      <c r="BU1764" s="199" t="str">
        <f t="shared" si="3087"/>
        <v>BU$16</v>
      </c>
      <c r="BV1764" s="199" t="str">
        <f t="shared" si="3087"/>
        <v>BV$16</v>
      </c>
      <c r="BW1764" s="199" t="str">
        <f t="shared" si="3087"/>
        <v>BW$16</v>
      </c>
      <c r="BX1764" s="199" t="str">
        <f t="shared" si="3087"/>
        <v>BX$16</v>
      </c>
      <c r="BY1764" s="199" t="str">
        <f t="shared" si="3087"/>
        <v>BY$16</v>
      </c>
      <c r="BZ1764" s="199" t="str">
        <f t="shared" si="3087"/>
        <v>BZ$16</v>
      </c>
      <c r="CA1764" s="199" t="str">
        <f t="shared" si="3087"/>
        <v>CA$16</v>
      </c>
      <c r="CB1764" s="199" t="str">
        <f t="shared" si="3087"/>
        <v>CB$16</v>
      </c>
      <c r="CC1764" s="199" t="str">
        <f t="shared" si="3087"/>
        <v>CC$16</v>
      </c>
      <c r="CD1764" s="199" t="str">
        <f t="shared" si="3087"/>
        <v>CD$16</v>
      </c>
      <c r="CE1764" s="199" t="str">
        <f t="shared" ref="CE1764:CL1764" si="3088">CE$20</f>
        <v>CE$16</v>
      </c>
      <c r="CF1764" s="199" t="str">
        <f t="shared" si="3088"/>
        <v>CF$16</v>
      </c>
      <c r="CG1764" s="199" t="str">
        <f t="shared" si="3088"/>
        <v>CG$16</v>
      </c>
      <c r="CH1764" s="199" t="str">
        <f t="shared" si="3088"/>
        <v>CH$16</v>
      </c>
      <c r="CI1764" s="199" t="str">
        <f t="shared" si="3088"/>
        <v>CI$16</v>
      </c>
      <c r="CJ1764" s="199" t="str">
        <f t="shared" si="3088"/>
        <v>CJ$16</v>
      </c>
      <c r="CK1764" s="199" t="str">
        <f t="shared" si="3088"/>
        <v>CK$16</v>
      </c>
      <c r="CL1764" s="199" t="str">
        <f t="shared" si="3088"/>
        <v>CL$16</v>
      </c>
      <c r="CN1764" s="176"/>
      <c r="CO1764" s="199" t="str">
        <f t="shared" ref="CO1764:DL1764" si="3089">CO$20</f>
        <v>CO$16</v>
      </c>
      <c r="CP1764" s="199" t="str">
        <f t="shared" si="3089"/>
        <v>CP$16</v>
      </c>
      <c r="CQ1764" s="199" t="str">
        <f t="shared" si="3089"/>
        <v>CQ$16</v>
      </c>
      <c r="CR1764" s="199" t="str">
        <f t="shared" si="3089"/>
        <v>CR$16</v>
      </c>
      <c r="CS1764" s="199" t="str">
        <f t="shared" si="3089"/>
        <v>CS$16</v>
      </c>
      <c r="CT1764" s="199" t="str">
        <f t="shared" si="3089"/>
        <v>CT$16</v>
      </c>
      <c r="CU1764" s="199" t="str">
        <f t="shared" si="3089"/>
        <v>CU$16</v>
      </c>
      <c r="CV1764" s="199" t="str">
        <f t="shared" si="3089"/>
        <v>CV$16</v>
      </c>
      <c r="CW1764" s="199" t="str">
        <f t="shared" si="3089"/>
        <v>CW$16</v>
      </c>
      <c r="CX1764" s="199" t="str">
        <f t="shared" si="3089"/>
        <v>CX$16</v>
      </c>
      <c r="CY1764" s="199" t="str">
        <f t="shared" si="3089"/>
        <v>CY$16</v>
      </c>
      <c r="CZ1764" s="199" t="str">
        <f t="shared" si="3089"/>
        <v>CZ$16</v>
      </c>
      <c r="DA1764" s="199" t="str">
        <f t="shared" si="3089"/>
        <v>DA$16</v>
      </c>
      <c r="DB1764" s="199" t="str">
        <f t="shared" si="3089"/>
        <v>DB$16</v>
      </c>
      <c r="DC1764" s="199" t="str">
        <f t="shared" si="3089"/>
        <v>DC$16</v>
      </c>
      <c r="DD1764" s="199" t="str">
        <f t="shared" si="3089"/>
        <v>DD$16</v>
      </c>
      <c r="DE1764" s="199" t="str">
        <f t="shared" si="3089"/>
        <v>DE$16</v>
      </c>
      <c r="DF1764" s="199" t="str">
        <f t="shared" si="3089"/>
        <v>DF$16</v>
      </c>
      <c r="DG1764" s="199" t="str">
        <f t="shared" si="3089"/>
        <v>DG$16</v>
      </c>
      <c r="DH1764" s="199" t="str">
        <f t="shared" si="3089"/>
        <v>DH$16</v>
      </c>
      <c r="DI1764" s="199" t="str">
        <f t="shared" si="3089"/>
        <v>DI$16</v>
      </c>
      <c r="DJ1764" s="199" t="str">
        <f t="shared" si="3089"/>
        <v>DJ$16</v>
      </c>
      <c r="DK1764" s="199" t="str">
        <f t="shared" si="3089"/>
        <v>DK$16</v>
      </c>
      <c r="DL1764" s="199" t="str">
        <f t="shared" si="3089"/>
        <v>DL$16</v>
      </c>
    </row>
    <row r="1765" spans="1:116" x14ac:dyDescent="0.4">
      <c r="A1765" s="174"/>
      <c r="E1765" s="8"/>
      <c r="G1765" s="175" t="s">
        <v>462</v>
      </c>
      <c r="H1765" s="200"/>
      <c r="I1765" s="201"/>
      <c r="J1765" s="201"/>
      <c r="K1765" s="202"/>
      <c r="L1765" s="202"/>
      <c r="M1765" s="202"/>
      <c r="N1765" s="202"/>
      <c r="O1765" s="202"/>
      <c r="P1765" s="202"/>
      <c r="R1765" s="202"/>
      <c r="S1765" s="199" t="str">
        <f t="shared" ref="S1765:CD1765" si="3090">S$21</f>
        <v>S$17</v>
      </c>
      <c r="T1765" s="199" t="str">
        <f t="shared" si="3090"/>
        <v>T$17</v>
      </c>
      <c r="U1765" s="199" t="str">
        <f t="shared" si="3090"/>
        <v>U$17</v>
      </c>
      <c r="V1765" s="199" t="str">
        <f t="shared" si="3090"/>
        <v>V$17</v>
      </c>
      <c r="W1765" s="199" t="str">
        <f t="shared" si="3090"/>
        <v>W$17</v>
      </c>
      <c r="X1765" s="199" t="str">
        <f t="shared" si="3090"/>
        <v>X$17</v>
      </c>
      <c r="Y1765" s="199" t="str">
        <f t="shared" si="3090"/>
        <v>Y$17</v>
      </c>
      <c r="Z1765" s="199" t="str">
        <f t="shared" si="3090"/>
        <v>Z$17</v>
      </c>
      <c r="AA1765" s="199" t="str">
        <f t="shared" si="3090"/>
        <v>AA$17</v>
      </c>
      <c r="AB1765" s="199" t="str">
        <f t="shared" si="3090"/>
        <v>AB$17</v>
      </c>
      <c r="AC1765" s="199" t="str">
        <f t="shared" si="3090"/>
        <v>AC$17</v>
      </c>
      <c r="AD1765" s="199" t="str">
        <f t="shared" si="3090"/>
        <v>AD$17</v>
      </c>
      <c r="AE1765" s="199" t="str">
        <f t="shared" si="3090"/>
        <v>AE$17</v>
      </c>
      <c r="AF1765" s="199" t="str">
        <f t="shared" si="3090"/>
        <v>AF$17</v>
      </c>
      <c r="AG1765" s="199" t="str">
        <f t="shared" si="3090"/>
        <v>AG$17</v>
      </c>
      <c r="AH1765" s="199" t="str">
        <f t="shared" si="3090"/>
        <v>AH$17</v>
      </c>
      <c r="AI1765" s="199" t="str">
        <f t="shared" si="3090"/>
        <v>AI$17</v>
      </c>
      <c r="AJ1765" s="199" t="str">
        <f t="shared" si="3090"/>
        <v>AJ$17</v>
      </c>
      <c r="AK1765" s="199" t="str">
        <f t="shared" si="3090"/>
        <v>AK$17</v>
      </c>
      <c r="AL1765" s="199" t="str">
        <f t="shared" si="3090"/>
        <v>AL$17</v>
      </c>
      <c r="AM1765" s="199" t="str">
        <f t="shared" si="3090"/>
        <v>AM$17</v>
      </c>
      <c r="AN1765" s="199" t="str">
        <f t="shared" si="3090"/>
        <v>AN$17</v>
      </c>
      <c r="AO1765" s="199" t="str">
        <f t="shared" si="3090"/>
        <v>AO$17</v>
      </c>
      <c r="AP1765" s="199" t="str">
        <f t="shared" si="3090"/>
        <v>AP$17</v>
      </c>
      <c r="AQ1765" s="199" t="str">
        <f t="shared" si="3090"/>
        <v>AQ$17</v>
      </c>
      <c r="AR1765" s="199" t="str">
        <f t="shared" si="3090"/>
        <v>AR$17</v>
      </c>
      <c r="AS1765" s="199" t="str">
        <f t="shared" si="3090"/>
        <v>AS$17</v>
      </c>
      <c r="AT1765" s="199" t="str">
        <f t="shared" si="3090"/>
        <v>AT$17</v>
      </c>
      <c r="AU1765" s="199" t="str">
        <f t="shared" si="3090"/>
        <v>AU$17</v>
      </c>
      <c r="AV1765" s="199" t="str">
        <f t="shared" si="3090"/>
        <v>AV$17</v>
      </c>
      <c r="AW1765" s="199" t="str">
        <f t="shared" si="3090"/>
        <v>AW$17</v>
      </c>
      <c r="AX1765" s="199" t="str">
        <f t="shared" si="3090"/>
        <v>AX$17</v>
      </c>
      <c r="AY1765" s="199" t="str">
        <f t="shared" si="3090"/>
        <v>AY$17</v>
      </c>
      <c r="AZ1765" s="199" t="str">
        <f t="shared" si="3090"/>
        <v>AZ$17</v>
      </c>
      <c r="BA1765" s="199" t="str">
        <f t="shared" si="3090"/>
        <v>BA$17</v>
      </c>
      <c r="BB1765" s="199" t="str">
        <f t="shared" si="3090"/>
        <v>BB$17</v>
      </c>
      <c r="BC1765" s="199" t="str">
        <f t="shared" si="3090"/>
        <v>BC$17</v>
      </c>
      <c r="BD1765" s="199" t="str">
        <f t="shared" si="3090"/>
        <v>BD$17</v>
      </c>
      <c r="BE1765" s="199" t="str">
        <f t="shared" si="3090"/>
        <v>BE$17</v>
      </c>
      <c r="BF1765" s="199" t="str">
        <f t="shared" si="3090"/>
        <v>BF$17</v>
      </c>
      <c r="BG1765" s="199" t="str">
        <f t="shared" si="3090"/>
        <v>BG$17</v>
      </c>
      <c r="BH1765" s="199" t="str">
        <f t="shared" si="3090"/>
        <v>BH$17</v>
      </c>
      <c r="BI1765" s="199" t="str">
        <f t="shared" si="3090"/>
        <v>BI$17</v>
      </c>
      <c r="BJ1765" s="199" t="str">
        <f t="shared" si="3090"/>
        <v>BJ$17</v>
      </c>
      <c r="BK1765" s="199" t="str">
        <f t="shared" si="3090"/>
        <v>BK$17</v>
      </c>
      <c r="BL1765" s="199" t="str">
        <f t="shared" si="3090"/>
        <v>BL$17</v>
      </c>
      <c r="BM1765" s="199" t="str">
        <f t="shared" si="3090"/>
        <v>BM$17</v>
      </c>
      <c r="BN1765" s="199" t="str">
        <f t="shared" si="3090"/>
        <v>BN$17</v>
      </c>
      <c r="BO1765" s="199" t="str">
        <f t="shared" si="3090"/>
        <v>BO$17</v>
      </c>
      <c r="BP1765" s="199" t="str">
        <f t="shared" si="3090"/>
        <v>BP$17</v>
      </c>
      <c r="BQ1765" s="199" t="str">
        <f t="shared" si="3090"/>
        <v>BQ$17</v>
      </c>
      <c r="BR1765" s="199" t="str">
        <f t="shared" si="3090"/>
        <v>BR$17</v>
      </c>
      <c r="BS1765" s="199" t="str">
        <f t="shared" si="3090"/>
        <v>BS$17</v>
      </c>
      <c r="BT1765" s="199" t="str">
        <f t="shared" si="3090"/>
        <v>BT$17</v>
      </c>
      <c r="BU1765" s="199" t="str">
        <f t="shared" si="3090"/>
        <v>BU$17</v>
      </c>
      <c r="BV1765" s="199" t="str">
        <f t="shared" si="3090"/>
        <v>BV$17</v>
      </c>
      <c r="BW1765" s="199" t="str">
        <f t="shared" si="3090"/>
        <v>BW$17</v>
      </c>
      <c r="BX1765" s="199" t="str">
        <f t="shared" si="3090"/>
        <v>BX$17</v>
      </c>
      <c r="BY1765" s="199" t="str">
        <f t="shared" si="3090"/>
        <v>BY$17</v>
      </c>
      <c r="BZ1765" s="199" t="str">
        <f t="shared" si="3090"/>
        <v>BZ$17</v>
      </c>
      <c r="CA1765" s="199" t="str">
        <f t="shared" si="3090"/>
        <v>CA$17</v>
      </c>
      <c r="CB1765" s="199" t="str">
        <f t="shared" si="3090"/>
        <v>CB$17</v>
      </c>
      <c r="CC1765" s="199" t="str">
        <f t="shared" si="3090"/>
        <v>CC$17</v>
      </c>
      <c r="CD1765" s="199" t="str">
        <f t="shared" si="3090"/>
        <v>CD$17</v>
      </c>
      <c r="CE1765" s="199" t="str">
        <f t="shared" ref="CE1765:CL1765" si="3091">CE$21</f>
        <v>CE$17</v>
      </c>
      <c r="CF1765" s="199" t="str">
        <f t="shared" si="3091"/>
        <v>CF$17</v>
      </c>
      <c r="CG1765" s="199" t="str">
        <f t="shared" si="3091"/>
        <v>CG$17</v>
      </c>
      <c r="CH1765" s="199" t="str">
        <f t="shared" si="3091"/>
        <v>CH$17</v>
      </c>
      <c r="CI1765" s="199" t="str">
        <f t="shared" si="3091"/>
        <v>CI$17</v>
      </c>
      <c r="CJ1765" s="199" t="str">
        <f t="shared" si="3091"/>
        <v>CJ$17</v>
      </c>
      <c r="CK1765" s="199" t="str">
        <f t="shared" si="3091"/>
        <v>CK$17</v>
      </c>
      <c r="CL1765" s="199" t="str">
        <f t="shared" si="3091"/>
        <v>CL$17</v>
      </c>
      <c r="CN1765" s="201"/>
      <c r="CO1765" s="199" t="str">
        <f t="shared" ref="CO1765:DL1765" si="3092">CO$21</f>
        <v>CO$17</v>
      </c>
      <c r="CP1765" s="199" t="str">
        <f t="shared" si="3092"/>
        <v>CP$17</v>
      </c>
      <c r="CQ1765" s="199" t="str">
        <f t="shared" si="3092"/>
        <v>CQ$17</v>
      </c>
      <c r="CR1765" s="199" t="str">
        <f t="shared" si="3092"/>
        <v>CR$17</v>
      </c>
      <c r="CS1765" s="199" t="str">
        <f t="shared" si="3092"/>
        <v>CS$17</v>
      </c>
      <c r="CT1765" s="199" t="str">
        <f t="shared" si="3092"/>
        <v>CT$17</v>
      </c>
      <c r="CU1765" s="199" t="str">
        <f t="shared" si="3092"/>
        <v>CU$17</v>
      </c>
      <c r="CV1765" s="199" t="str">
        <f t="shared" si="3092"/>
        <v>CV$17</v>
      </c>
      <c r="CW1765" s="199" t="str">
        <f t="shared" si="3092"/>
        <v>CW$17</v>
      </c>
      <c r="CX1765" s="199" t="str">
        <f t="shared" si="3092"/>
        <v>CX$17</v>
      </c>
      <c r="CY1765" s="199" t="str">
        <f t="shared" si="3092"/>
        <v>CY$17</v>
      </c>
      <c r="CZ1765" s="199" t="str">
        <f t="shared" si="3092"/>
        <v>CZ$17</v>
      </c>
      <c r="DA1765" s="199" t="str">
        <f t="shared" si="3092"/>
        <v>DA$17</v>
      </c>
      <c r="DB1765" s="199" t="str">
        <f t="shared" si="3092"/>
        <v>DB$17</v>
      </c>
      <c r="DC1765" s="199" t="str">
        <f t="shared" si="3092"/>
        <v>DC$17</v>
      </c>
      <c r="DD1765" s="199" t="str">
        <f t="shared" si="3092"/>
        <v>DD$17</v>
      </c>
      <c r="DE1765" s="199" t="str">
        <f t="shared" si="3092"/>
        <v>DE$17</v>
      </c>
      <c r="DF1765" s="199" t="str">
        <f t="shared" si="3092"/>
        <v>DF$17</v>
      </c>
      <c r="DG1765" s="199" t="str">
        <f t="shared" si="3092"/>
        <v>DG$17</v>
      </c>
      <c r="DH1765" s="199" t="str">
        <f t="shared" si="3092"/>
        <v>DH$17</v>
      </c>
      <c r="DI1765" s="199" t="str">
        <f t="shared" si="3092"/>
        <v>DI$17</v>
      </c>
      <c r="DJ1765" s="199" t="str">
        <f t="shared" si="3092"/>
        <v>DJ$17</v>
      </c>
      <c r="DK1765" s="199" t="str">
        <f t="shared" si="3092"/>
        <v>DK$17</v>
      </c>
      <c r="DL1765" s="199" t="str">
        <f t="shared" si="3092"/>
        <v>DL$17</v>
      </c>
    </row>
    <row r="1766" spans="1:116" x14ac:dyDescent="0.4">
      <c r="A1766" s="174"/>
      <c r="E1766" s="8"/>
      <c r="G1766" s="175" t="s">
        <v>491</v>
      </c>
      <c r="H1766" s="200"/>
      <c r="I1766" s="201"/>
      <c r="J1766" s="201"/>
      <c r="K1766" s="202"/>
      <c r="L1766" s="202"/>
      <c r="M1766" s="202"/>
      <c r="N1766" s="202"/>
      <c r="O1766" s="202"/>
      <c r="P1766" s="202"/>
      <c r="R1766" s="202"/>
      <c r="S1766" s="190"/>
      <c r="T1766" s="190"/>
      <c r="U1766" s="190"/>
      <c r="V1766" s="190"/>
      <c r="W1766" s="190"/>
      <c r="X1766" s="190"/>
      <c r="Y1766" s="190"/>
      <c r="Z1766" s="190"/>
      <c r="AA1766" s="190"/>
      <c r="AB1766" s="190"/>
      <c r="AC1766" s="190"/>
      <c r="AD1766" s="190"/>
      <c r="AE1766" s="190"/>
      <c r="AF1766" s="190"/>
      <c r="AG1766" s="190"/>
      <c r="AH1766" s="190"/>
      <c r="AI1766" s="190"/>
      <c r="AJ1766" s="190"/>
      <c r="AK1766" s="190"/>
      <c r="AL1766" s="190"/>
      <c r="AM1766" s="190"/>
      <c r="AN1766" s="190"/>
      <c r="AO1766" s="190"/>
      <c r="AP1766" s="190"/>
      <c r="AQ1766" s="190"/>
      <c r="AR1766" s="190"/>
      <c r="AS1766" s="190"/>
      <c r="AT1766" s="190"/>
      <c r="AU1766" s="190"/>
      <c r="AV1766" s="190"/>
      <c r="AW1766" s="190"/>
      <c r="AX1766" s="190"/>
      <c r="AY1766" s="190"/>
      <c r="AZ1766" s="190"/>
      <c r="BA1766" s="190"/>
      <c r="BB1766" s="190"/>
      <c r="BC1766" s="190"/>
      <c r="BD1766" s="190"/>
      <c r="BE1766" s="190"/>
      <c r="BF1766" s="190"/>
      <c r="BG1766" s="190"/>
      <c r="BH1766" s="190"/>
      <c r="BI1766" s="190"/>
      <c r="BJ1766" s="190"/>
      <c r="BK1766" s="190"/>
      <c r="BL1766" s="190"/>
      <c r="BM1766" s="190"/>
      <c r="BN1766" s="190"/>
      <c r="BO1766" s="190"/>
      <c r="BP1766" s="190"/>
      <c r="BQ1766" s="190"/>
      <c r="BR1766" s="190"/>
      <c r="BS1766" s="190"/>
      <c r="BT1766" s="190"/>
      <c r="BU1766" s="190"/>
      <c r="BV1766" s="190"/>
      <c r="BW1766" s="190"/>
      <c r="BX1766" s="190"/>
      <c r="BY1766" s="190"/>
      <c r="BZ1766" s="190"/>
      <c r="CA1766" s="190"/>
      <c r="CB1766" s="190"/>
      <c r="CC1766" s="190"/>
      <c r="CD1766" s="190"/>
      <c r="CE1766" s="190"/>
      <c r="CF1766" s="190"/>
      <c r="CG1766" s="190"/>
      <c r="CH1766" s="190"/>
      <c r="CI1766" s="190"/>
      <c r="CJ1766" s="190"/>
      <c r="CK1766" s="190"/>
      <c r="CL1766" s="190"/>
      <c r="CN1766" s="201"/>
      <c r="CO1766" s="190"/>
      <c r="CP1766" s="190"/>
      <c r="CQ1766" s="190"/>
      <c r="CR1766" s="190"/>
      <c r="CS1766" s="190"/>
      <c r="CT1766" s="190"/>
      <c r="CU1766" s="190"/>
      <c r="CV1766" s="190"/>
      <c r="CW1766" s="190"/>
      <c r="CX1766" s="190"/>
      <c r="CY1766" s="190"/>
      <c r="CZ1766" s="190"/>
      <c r="DA1766" s="190"/>
      <c r="DB1766" s="190"/>
      <c r="DC1766" s="190"/>
      <c r="DD1766" s="190"/>
      <c r="DE1766" s="190"/>
      <c r="DF1766" s="190"/>
      <c r="DG1766" s="190"/>
      <c r="DH1766" s="190"/>
      <c r="DI1766" s="190"/>
      <c r="DJ1766" s="190"/>
      <c r="DK1766" s="190"/>
      <c r="DL1766" s="190"/>
    </row>
    <row r="1767" spans="1:116" x14ac:dyDescent="0.4">
      <c r="A1767" s="174"/>
      <c r="E1767" s="8"/>
      <c r="G1767" s="175" t="s">
        <v>505</v>
      </c>
      <c r="H1767" s="200"/>
      <c r="I1767" s="201"/>
      <c r="J1767" s="201"/>
      <c r="K1767" s="202"/>
      <c r="L1767" s="202"/>
      <c r="M1767" s="202"/>
      <c r="N1767" s="202"/>
      <c r="O1767" s="202"/>
      <c r="P1767" s="202"/>
      <c r="R1767" s="202"/>
      <c r="S1767" s="190"/>
      <c r="T1767" s="190"/>
      <c r="U1767" s="190"/>
      <c r="V1767" s="190"/>
      <c r="W1767" s="190"/>
      <c r="X1767" s="190"/>
      <c r="Y1767" s="190"/>
      <c r="Z1767" s="190"/>
      <c r="AA1767" s="190"/>
      <c r="AB1767" s="190"/>
      <c r="AC1767" s="190"/>
      <c r="AD1767" s="190"/>
      <c r="AE1767" s="190"/>
      <c r="AF1767" s="190"/>
      <c r="AG1767" s="190"/>
      <c r="AH1767" s="190"/>
      <c r="AI1767" s="190"/>
      <c r="AJ1767" s="190"/>
      <c r="AK1767" s="190"/>
      <c r="AL1767" s="190"/>
      <c r="AM1767" s="190"/>
      <c r="AN1767" s="190"/>
      <c r="AO1767" s="190"/>
      <c r="AP1767" s="190"/>
      <c r="AQ1767" s="190"/>
      <c r="AR1767" s="190"/>
      <c r="AS1767" s="190"/>
      <c r="AT1767" s="190"/>
      <c r="AU1767" s="190"/>
      <c r="AV1767" s="190"/>
      <c r="AW1767" s="190"/>
      <c r="AX1767" s="190"/>
      <c r="AY1767" s="190"/>
      <c r="AZ1767" s="190"/>
      <c r="BA1767" s="190"/>
      <c r="BB1767" s="190"/>
      <c r="BC1767" s="190"/>
      <c r="BD1767" s="190"/>
      <c r="BE1767" s="190"/>
      <c r="BF1767" s="190"/>
      <c r="BG1767" s="190"/>
      <c r="BH1767" s="190"/>
      <c r="BI1767" s="190"/>
      <c r="BJ1767" s="190"/>
      <c r="BK1767" s="190"/>
      <c r="BL1767" s="190"/>
      <c r="BM1767" s="190"/>
      <c r="BN1767" s="190"/>
      <c r="BO1767" s="190"/>
      <c r="BP1767" s="190"/>
      <c r="BQ1767" s="190"/>
      <c r="BR1767" s="190"/>
      <c r="BS1767" s="190"/>
      <c r="BT1767" s="190"/>
      <c r="BU1767" s="190"/>
      <c r="BV1767" s="190"/>
      <c r="BW1767" s="190"/>
      <c r="BX1767" s="190"/>
      <c r="BY1767" s="190"/>
      <c r="BZ1767" s="190"/>
      <c r="CA1767" s="190"/>
      <c r="CB1767" s="190"/>
      <c r="CC1767" s="190"/>
      <c r="CD1767" s="190"/>
      <c r="CE1767" s="190"/>
      <c r="CF1767" s="190"/>
      <c r="CG1767" s="190"/>
      <c r="CH1767" s="190"/>
      <c r="CI1767" s="190"/>
      <c r="CJ1767" s="190"/>
      <c r="CK1767" s="190"/>
      <c r="CL1767" s="190"/>
      <c r="CN1767" s="201"/>
      <c r="CO1767" s="190"/>
      <c r="CP1767" s="190"/>
      <c r="CQ1767" s="190"/>
      <c r="CR1767" s="190"/>
      <c r="CS1767" s="190"/>
      <c r="CT1767" s="190"/>
      <c r="CU1767" s="190"/>
      <c r="CV1767" s="190"/>
      <c r="CW1767" s="190"/>
      <c r="CX1767" s="190"/>
      <c r="CY1767" s="190"/>
      <c r="CZ1767" s="190"/>
      <c r="DA1767" s="190"/>
      <c r="DB1767" s="190"/>
      <c r="DC1767" s="190"/>
      <c r="DD1767" s="190"/>
      <c r="DE1767" s="190"/>
      <c r="DF1767" s="190"/>
      <c r="DG1767" s="190"/>
      <c r="DH1767" s="190"/>
      <c r="DI1767" s="190"/>
      <c r="DJ1767" s="190"/>
      <c r="DK1767" s="190"/>
      <c r="DL1767" s="190"/>
    </row>
    <row r="1768" spans="1:116" x14ac:dyDescent="0.4">
      <c r="A1768" s="174"/>
      <c r="E1768" s="8"/>
      <c r="G1768" s="175" t="s">
        <v>463</v>
      </c>
      <c r="H1768" s="200"/>
      <c r="I1768" s="201"/>
      <c r="J1768" s="201"/>
      <c r="K1768" s="202"/>
      <c r="L1768" s="202"/>
      <c r="M1768" s="202"/>
      <c r="N1768" s="202"/>
      <c r="O1768" s="202"/>
      <c r="P1768" s="202"/>
      <c r="R1768" s="202"/>
      <c r="S1768" s="190" t="str">
        <f t="shared" ref="S1768:CD1768" si="3093">S$22</f>
        <v>S$18</v>
      </c>
      <c r="T1768" s="190" t="str">
        <f t="shared" si="3093"/>
        <v>T$18</v>
      </c>
      <c r="U1768" s="190" t="str">
        <f t="shared" si="3093"/>
        <v>U$18</v>
      </c>
      <c r="V1768" s="190" t="str">
        <f t="shared" si="3093"/>
        <v>V$18</v>
      </c>
      <c r="W1768" s="190" t="str">
        <f t="shared" si="3093"/>
        <v>W$18</v>
      </c>
      <c r="X1768" s="190" t="str">
        <f t="shared" si="3093"/>
        <v>X$18</v>
      </c>
      <c r="Y1768" s="190" t="str">
        <f t="shared" si="3093"/>
        <v>Y$18</v>
      </c>
      <c r="Z1768" s="190" t="str">
        <f t="shared" si="3093"/>
        <v>Z$18</v>
      </c>
      <c r="AA1768" s="190" t="str">
        <f t="shared" si="3093"/>
        <v>AA$18</v>
      </c>
      <c r="AB1768" s="190" t="str">
        <f t="shared" si="3093"/>
        <v>AB$18</v>
      </c>
      <c r="AC1768" s="190" t="str">
        <f t="shared" si="3093"/>
        <v>AC$18</v>
      </c>
      <c r="AD1768" s="190" t="str">
        <f t="shared" si="3093"/>
        <v>AD$18</v>
      </c>
      <c r="AE1768" s="190" t="str">
        <f t="shared" si="3093"/>
        <v>AE$18</v>
      </c>
      <c r="AF1768" s="190" t="str">
        <f t="shared" si="3093"/>
        <v>AF$18</v>
      </c>
      <c r="AG1768" s="190" t="str">
        <f t="shared" si="3093"/>
        <v>AG$18</v>
      </c>
      <c r="AH1768" s="190" t="str">
        <f t="shared" si="3093"/>
        <v>AH$18</v>
      </c>
      <c r="AI1768" s="190" t="str">
        <f t="shared" si="3093"/>
        <v>AI$18</v>
      </c>
      <c r="AJ1768" s="190" t="str">
        <f t="shared" si="3093"/>
        <v>AJ$18</v>
      </c>
      <c r="AK1768" s="190" t="str">
        <f t="shared" si="3093"/>
        <v>AK$18</v>
      </c>
      <c r="AL1768" s="190" t="str">
        <f t="shared" si="3093"/>
        <v>AL$18</v>
      </c>
      <c r="AM1768" s="190" t="str">
        <f t="shared" si="3093"/>
        <v>AM$18</v>
      </c>
      <c r="AN1768" s="190" t="str">
        <f t="shared" si="3093"/>
        <v>AN$18</v>
      </c>
      <c r="AO1768" s="190" t="str">
        <f t="shared" si="3093"/>
        <v>AO$18</v>
      </c>
      <c r="AP1768" s="190" t="str">
        <f t="shared" si="3093"/>
        <v>AP$18</v>
      </c>
      <c r="AQ1768" s="190" t="str">
        <f t="shared" si="3093"/>
        <v>AQ$18</v>
      </c>
      <c r="AR1768" s="190" t="str">
        <f t="shared" si="3093"/>
        <v>AR$18</v>
      </c>
      <c r="AS1768" s="190" t="str">
        <f t="shared" si="3093"/>
        <v>AS$18</v>
      </c>
      <c r="AT1768" s="190" t="str">
        <f t="shared" si="3093"/>
        <v>AT$18</v>
      </c>
      <c r="AU1768" s="190" t="str">
        <f t="shared" si="3093"/>
        <v>AU$18</v>
      </c>
      <c r="AV1768" s="190" t="str">
        <f t="shared" si="3093"/>
        <v>AV$18</v>
      </c>
      <c r="AW1768" s="190" t="str">
        <f t="shared" si="3093"/>
        <v>AW$18</v>
      </c>
      <c r="AX1768" s="190" t="str">
        <f t="shared" si="3093"/>
        <v>AX$18</v>
      </c>
      <c r="AY1768" s="190" t="str">
        <f t="shared" si="3093"/>
        <v>AY$18</v>
      </c>
      <c r="AZ1768" s="190" t="str">
        <f t="shared" si="3093"/>
        <v>AZ$18</v>
      </c>
      <c r="BA1768" s="190" t="str">
        <f t="shared" si="3093"/>
        <v>BA$18</v>
      </c>
      <c r="BB1768" s="190" t="str">
        <f t="shared" si="3093"/>
        <v>BB$18</v>
      </c>
      <c r="BC1768" s="190" t="str">
        <f t="shared" si="3093"/>
        <v>BC$18</v>
      </c>
      <c r="BD1768" s="190" t="str">
        <f t="shared" si="3093"/>
        <v>BD$18</v>
      </c>
      <c r="BE1768" s="190" t="str">
        <f t="shared" si="3093"/>
        <v>BE$18</v>
      </c>
      <c r="BF1768" s="190" t="str">
        <f t="shared" si="3093"/>
        <v>BF$18</v>
      </c>
      <c r="BG1768" s="190" t="str">
        <f t="shared" si="3093"/>
        <v>BG$18</v>
      </c>
      <c r="BH1768" s="190" t="str">
        <f t="shared" si="3093"/>
        <v>BH$18</v>
      </c>
      <c r="BI1768" s="190" t="str">
        <f t="shared" si="3093"/>
        <v>BI$18</v>
      </c>
      <c r="BJ1768" s="190" t="str">
        <f t="shared" si="3093"/>
        <v>BJ$18</v>
      </c>
      <c r="BK1768" s="190" t="str">
        <f t="shared" si="3093"/>
        <v>BK$18</v>
      </c>
      <c r="BL1768" s="190" t="str">
        <f t="shared" si="3093"/>
        <v>BL$18</v>
      </c>
      <c r="BM1768" s="190" t="str">
        <f t="shared" si="3093"/>
        <v>BM$18</v>
      </c>
      <c r="BN1768" s="190" t="str">
        <f t="shared" si="3093"/>
        <v>BN$18</v>
      </c>
      <c r="BO1768" s="190" t="str">
        <f t="shared" si="3093"/>
        <v>BO$18</v>
      </c>
      <c r="BP1768" s="190" t="str">
        <f t="shared" si="3093"/>
        <v>BP$18</v>
      </c>
      <c r="BQ1768" s="190" t="str">
        <f t="shared" si="3093"/>
        <v>BQ$18</v>
      </c>
      <c r="BR1768" s="190" t="str">
        <f t="shared" si="3093"/>
        <v>BR$18</v>
      </c>
      <c r="BS1768" s="190" t="str">
        <f t="shared" si="3093"/>
        <v>BS$18</v>
      </c>
      <c r="BT1768" s="190" t="str">
        <f t="shared" si="3093"/>
        <v>BT$18</v>
      </c>
      <c r="BU1768" s="190" t="str">
        <f t="shared" si="3093"/>
        <v>BU$18</v>
      </c>
      <c r="BV1768" s="190" t="str">
        <f t="shared" si="3093"/>
        <v>BV$18</v>
      </c>
      <c r="BW1768" s="190" t="str">
        <f t="shared" si="3093"/>
        <v>BW$18</v>
      </c>
      <c r="BX1768" s="190" t="str">
        <f t="shared" si="3093"/>
        <v>BX$18</v>
      </c>
      <c r="BY1768" s="190" t="str">
        <f t="shared" si="3093"/>
        <v>BY$18</v>
      </c>
      <c r="BZ1768" s="190" t="str">
        <f t="shared" si="3093"/>
        <v>BZ$18</v>
      </c>
      <c r="CA1768" s="190" t="str">
        <f t="shared" si="3093"/>
        <v>CA$18</v>
      </c>
      <c r="CB1768" s="190" t="str">
        <f t="shared" si="3093"/>
        <v>CB$18</v>
      </c>
      <c r="CC1768" s="190" t="str">
        <f t="shared" si="3093"/>
        <v>CC$18</v>
      </c>
      <c r="CD1768" s="190" t="str">
        <f t="shared" si="3093"/>
        <v>CD$18</v>
      </c>
      <c r="CE1768" s="190" t="str">
        <f t="shared" ref="CE1768:CL1768" si="3094">CE$22</f>
        <v>CE$18</v>
      </c>
      <c r="CF1768" s="190" t="str">
        <f t="shared" si="3094"/>
        <v>CF$18</v>
      </c>
      <c r="CG1768" s="190" t="str">
        <f t="shared" si="3094"/>
        <v>CG$18</v>
      </c>
      <c r="CH1768" s="190" t="str">
        <f t="shared" si="3094"/>
        <v>CH$18</v>
      </c>
      <c r="CI1768" s="190" t="str">
        <f t="shared" si="3094"/>
        <v>CI$18</v>
      </c>
      <c r="CJ1768" s="190" t="str">
        <f t="shared" si="3094"/>
        <v>CJ$18</v>
      </c>
      <c r="CK1768" s="190" t="str">
        <f t="shared" si="3094"/>
        <v>CK$18</v>
      </c>
      <c r="CL1768" s="190" t="str">
        <f t="shared" si="3094"/>
        <v>CL$18</v>
      </c>
      <c r="CN1768" s="201"/>
      <c r="CO1768" s="190" t="str">
        <f t="shared" ref="CO1768:DL1768" si="3095">CO$22</f>
        <v>CO$18</v>
      </c>
      <c r="CP1768" s="190" t="str">
        <f t="shared" si="3095"/>
        <v>CP$18</v>
      </c>
      <c r="CQ1768" s="190" t="str">
        <f t="shared" si="3095"/>
        <v>CQ$18</v>
      </c>
      <c r="CR1768" s="190" t="str">
        <f t="shared" si="3095"/>
        <v>CR$18</v>
      </c>
      <c r="CS1768" s="190" t="str">
        <f t="shared" si="3095"/>
        <v>CS$18</v>
      </c>
      <c r="CT1768" s="190" t="str">
        <f t="shared" si="3095"/>
        <v>CT$18</v>
      </c>
      <c r="CU1768" s="190" t="str">
        <f t="shared" si="3095"/>
        <v>CU$18</v>
      </c>
      <c r="CV1768" s="190" t="str">
        <f t="shared" si="3095"/>
        <v>CV$18</v>
      </c>
      <c r="CW1768" s="190" t="str">
        <f t="shared" si="3095"/>
        <v>CW$18</v>
      </c>
      <c r="CX1768" s="190" t="str">
        <f t="shared" si="3095"/>
        <v>CX$18</v>
      </c>
      <c r="CY1768" s="190" t="str">
        <f t="shared" si="3095"/>
        <v>CY$18</v>
      </c>
      <c r="CZ1768" s="190" t="str">
        <f t="shared" si="3095"/>
        <v>CZ$18</v>
      </c>
      <c r="DA1768" s="190" t="str">
        <f t="shared" si="3095"/>
        <v>DA$18</v>
      </c>
      <c r="DB1768" s="190" t="str">
        <f t="shared" si="3095"/>
        <v>DB$18</v>
      </c>
      <c r="DC1768" s="190" t="str">
        <f t="shared" si="3095"/>
        <v>DC$18</v>
      </c>
      <c r="DD1768" s="190" t="str">
        <f t="shared" si="3095"/>
        <v>DD$18</v>
      </c>
      <c r="DE1768" s="190" t="str">
        <f t="shared" si="3095"/>
        <v>DE$18</v>
      </c>
      <c r="DF1768" s="190" t="str">
        <f t="shared" si="3095"/>
        <v>DF$18</v>
      </c>
      <c r="DG1768" s="190" t="str">
        <f t="shared" si="3095"/>
        <v>DG$18</v>
      </c>
      <c r="DH1768" s="190" t="str">
        <f t="shared" si="3095"/>
        <v>DH$18</v>
      </c>
      <c r="DI1768" s="190" t="str">
        <f t="shared" si="3095"/>
        <v>DI$18</v>
      </c>
      <c r="DJ1768" s="190" t="str">
        <f t="shared" si="3095"/>
        <v>DJ$18</v>
      </c>
      <c r="DK1768" s="190" t="str">
        <f t="shared" si="3095"/>
        <v>DK$18</v>
      </c>
      <c r="DL1768" s="190" t="str">
        <f t="shared" si="3095"/>
        <v>DL$18</v>
      </c>
    </row>
    <row r="1769" spans="1:116" x14ac:dyDescent="0.4">
      <c r="A1769" s="174"/>
      <c r="E1769" s="8"/>
      <c r="G1769" s="175" t="s">
        <v>464</v>
      </c>
      <c r="H1769" s="200"/>
      <c r="I1769" s="201"/>
      <c r="J1769" s="201"/>
      <c r="K1769" s="202"/>
      <c r="L1769" s="202"/>
      <c r="M1769" s="202"/>
      <c r="N1769" s="202"/>
      <c r="O1769" s="202"/>
      <c r="P1769" s="202"/>
      <c r="R1769" s="202"/>
      <c r="S1769" s="190" t="str">
        <f t="shared" ref="S1769:CD1769" si="3096">S$23</f>
        <v>S$19</v>
      </c>
      <c r="T1769" s="190" t="str">
        <f t="shared" si="3096"/>
        <v>T$19</v>
      </c>
      <c r="U1769" s="190" t="str">
        <f t="shared" si="3096"/>
        <v>U$19</v>
      </c>
      <c r="V1769" s="190" t="str">
        <f t="shared" si="3096"/>
        <v>V$19</v>
      </c>
      <c r="W1769" s="190" t="str">
        <f t="shared" si="3096"/>
        <v>W$19</v>
      </c>
      <c r="X1769" s="190" t="str">
        <f t="shared" si="3096"/>
        <v>X$19</v>
      </c>
      <c r="Y1769" s="190" t="str">
        <f t="shared" si="3096"/>
        <v>Y$19</v>
      </c>
      <c r="Z1769" s="190" t="str">
        <f t="shared" si="3096"/>
        <v>Z$19</v>
      </c>
      <c r="AA1769" s="190" t="str">
        <f t="shared" si="3096"/>
        <v>AA$19</v>
      </c>
      <c r="AB1769" s="190" t="str">
        <f t="shared" si="3096"/>
        <v>AB$19</v>
      </c>
      <c r="AC1769" s="190" t="str">
        <f t="shared" si="3096"/>
        <v>AC$19</v>
      </c>
      <c r="AD1769" s="190" t="str">
        <f t="shared" si="3096"/>
        <v>AD$19</v>
      </c>
      <c r="AE1769" s="190" t="str">
        <f t="shared" si="3096"/>
        <v>AE$19</v>
      </c>
      <c r="AF1769" s="190" t="str">
        <f t="shared" si="3096"/>
        <v>AF$19</v>
      </c>
      <c r="AG1769" s="190" t="str">
        <f t="shared" si="3096"/>
        <v>AG$19</v>
      </c>
      <c r="AH1769" s="190" t="str">
        <f t="shared" si="3096"/>
        <v>AH$19</v>
      </c>
      <c r="AI1769" s="190" t="str">
        <f t="shared" si="3096"/>
        <v>AI$19</v>
      </c>
      <c r="AJ1769" s="190" t="str">
        <f t="shared" si="3096"/>
        <v>AJ$19</v>
      </c>
      <c r="AK1769" s="190" t="str">
        <f t="shared" si="3096"/>
        <v>AK$19</v>
      </c>
      <c r="AL1769" s="190" t="str">
        <f t="shared" si="3096"/>
        <v>AL$19</v>
      </c>
      <c r="AM1769" s="190" t="str">
        <f t="shared" si="3096"/>
        <v>AM$19</v>
      </c>
      <c r="AN1769" s="190" t="str">
        <f t="shared" si="3096"/>
        <v>AN$19</v>
      </c>
      <c r="AO1769" s="190" t="str">
        <f t="shared" si="3096"/>
        <v>AO$19</v>
      </c>
      <c r="AP1769" s="190" t="str">
        <f t="shared" si="3096"/>
        <v>AP$19</v>
      </c>
      <c r="AQ1769" s="190" t="str">
        <f t="shared" si="3096"/>
        <v>AQ$19</v>
      </c>
      <c r="AR1769" s="190" t="str">
        <f t="shared" si="3096"/>
        <v>AR$19</v>
      </c>
      <c r="AS1769" s="190" t="str">
        <f t="shared" si="3096"/>
        <v>AS$19</v>
      </c>
      <c r="AT1769" s="190" t="str">
        <f t="shared" si="3096"/>
        <v>AT$19</v>
      </c>
      <c r="AU1769" s="190" t="str">
        <f t="shared" si="3096"/>
        <v>AU$19</v>
      </c>
      <c r="AV1769" s="190" t="str">
        <f t="shared" si="3096"/>
        <v>AV$19</v>
      </c>
      <c r="AW1769" s="190" t="str">
        <f t="shared" si="3096"/>
        <v>AW$19</v>
      </c>
      <c r="AX1769" s="190" t="str">
        <f t="shared" si="3096"/>
        <v>AX$19</v>
      </c>
      <c r="AY1769" s="190" t="str">
        <f t="shared" si="3096"/>
        <v>AY$19</v>
      </c>
      <c r="AZ1769" s="190" t="str">
        <f t="shared" si="3096"/>
        <v>AZ$19</v>
      </c>
      <c r="BA1769" s="190" t="str">
        <f t="shared" si="3096"/>
        <v>BA$19</v>
      </c>
      <c r="BB1769" s="190" t="str">
        <f t="shared" si="3096"/>
        <v>BB$19</v>
      </c>
      <c r="BC1769" s="190" t="str">
        <f t="shared" si="3096"/>
        <v>BC$19</v>
      </c>
      <c r="BD1769" s="190" t="str">
        <f t="shared" si="3096"/>
        <v>BD$19</v>
      </c>
      <c r="BE1769" s="190" t="str">
        <f t="shared" si="3096"/>
        <v>BE$19</v>
      </c>
      <c r="BF1769" s="190" t="str">
        <f t="shared" si="3096"/>
        <v>BF$19</v>
      </c>
      <c r="BG1769" s="190" t="str">
        <f t="shared" si="3096"/>
        <v>BG$19</v>
      </c>
      <c r="BH1769" s="190" t="str">
        <f t="shared" si="3096"/>
        <v>BH$19</v>
      </c>
      <c r="BI1769" s="190" t="str">
        <f t="shared" si="3096"/>
        <v>BI$19</v>
      </c>
      <c r="BJ1769" s="190" t="str">
        <f t="shared" si="3096"/>
        <v>BJ$19</v>
      </c>
      <c r="BK1769" s="190" t="str">
        <f t="shared" si="3096"/>
        <v>BK$19</v>
      </c>
      <c r="BL1769" s="190" t="str">
        <f t="shared" si="3096"/>
        <v>BL$19</v>
      </c>
      <c r="BM1769" s="190" t="str">
        <f t="shared" si="3096"/>
        <v>BM$19</v>
      </c>
      <c r="BN1769" s="190" t="str">
        <f t="shared" si="3096"/>
        <v>BN$19</v>
      </c>
      <c r="BO1769" s="190" t="str">
        <f t="shared" si="3096"/>
        <v>BO$19</v>
      </c>
      <c r="BP1769" s="190" t="str">
        <f t="shared" si="3096"/>
        <v>BP$19</v>
      </c>
      <c r="BQ1769" s="190" t="str">
        <f t="shared" si="3096"/>
        <v>BQ$19</v>
      </c>
      <c r="BR1769" s="190" t="str">
        <f t="shared" si="3096"/>
        <v>BR$19</v>
      </c>
      <c r="BS1769" s="190" t="str">
        <f t="shared" si="3096"/>
        <v>BS$19</v>
      </c>
      <c r="BT1769" s="190" t="str">
        <f t="shared" si="3096"/>
        <v>BT$19</v>
      </c>
      <c r="BU1769" s="190" t="str">
        <f t="shared" si="3096"/>
        <v>BU$19</v>
      </c>
      <c r="BV1769" s="190" t="str">
        <f t="shared" si="3096"/>
        <v>BV$19</v>
      </c>
      <c r="BW1769" s="190" t="str">
        <f t="shared" si="3096"/>
        <v>BW$19</v>
      </c>
      <c r="BX1769" s="190" t="str">
        <f t="shared" si="3096"/>
        <v>BX$19</v>
      </c>
      <c r="BY1769" s="190" t="str">
        <f t="shared" si="3096"/>
        <v>BY$19</v>
      </c>
      <c r="BZ1769" s="190" t="str">
        <f t="shared" si="3096"/>
        <v>BZ$19</v>
      </c>
      <c r="CA1769" s="190" t="str">
        <f t="shared" si="3096"/>
        <v>CA$19</v>
      </c>
      <c r="CB1769" s="190" t="str">
        <f t="shared" si="3096"/>
        <v>CB$19</v>
      </c>
      <c r="CC1769" s="190" t="str">
        <f t="shared" si="3096"/>
        <v>CC$19</v>
      </c>
      <c r="CD1769" s="190" t="str">
        <f t="shared" si="3096"/>
        <v>CD$19</v>
      </c>
      <c r="CE1769" s="190" t="str">
        <f t="shared" ref="CE1769:CL1769" si="3097">CE$23</f>
        <v>CE$19</v>
      </c>
      <c r="CF1769" s="190" t="str">
        <f t="shared" si="3097"/>
        <v>CF$19</v>
      </c>
      <c r="CG1769" s="190" t="str">
        <f t="shared" si="3097"/>
        <v>CG$19</v>
      </c>
      <c r="CH1769" s="190" t="str">
        <f t="shared" si="3097"/>
        <v>CH$19</v>
      </c>
      <c r="CI1769" s="190" t="str">
        <f t="shared" si="3097"/>
        <v>CI$19</v>
      </c>
      <c r="CJ1769" s="190" t="str">
        <f t="shared" si="3097"/>
        <v>CJ$19</v>
      </c>
      <c r="CK1769" s="190" t="str">
        <f t="shared" si="3097"/>
        <v>CK$19</v>
      </c>
      <c r="CL1769" s="190" t="str">
        <f t="shared" si="3097"/>
        <v>CL$19</v>
      </c>
      <c r="CN1769" s="201"/>
      <c r="CO1769" s="190" t="str">
        <f t="shared" ref="CO1769:DL1769" si="3098">CO$23</f>
        <v>CO$19</v>
      </c>
      <c r="CP1769" s="190" t="str">
        <f t="shared" si="3098"/>
        <v>CP$19</v>
      </c>
      <c r="CQ1769" s="190" t="str">
        <f t="shared" si="3098"/>
        <v>CQ$19</v>
      </c>
      <c r="CR1769" s="190" t="str">
        <f t="shared" si="3098"/>
        <v>CR$19</v>
      </c>
      <c r="CS1769" s="190" t="str">
        <f t="shared" si="3098"/>
        <v>CS$19</v>
      </c>
      <c r="CT1769" s="190" t="str">
        <f t="shared" si="3098"/>
        <v>CT$19</v>
      </c>
      <c r="CU1769" s="190" t="str">
        <f t="shared" si="3098"/>
        <v>CU$19</v>
      </c>
      <c r="CV1769" s="190" t="str">
        <f t="shared" si="3098"/>
        <v>CV$19</v>
      </c>
      <c r="CW1769" s="190" t="str">
        <f t="shared" si="3098"/>
        <v>CW$19</v>
      </c>
      <c r="CX1769" s="190" t="str">
        <f t="shared" si="3098"/>
        <v>CX$19</v>
      </c>
      <c r="CY1769" s="190" t="str">
        <f t="shared" si="3098"/>
        <v>CY$19</v>
      </c>
      <c r="CZ1769" s="190" t="str">
        <f t="shared" si="3098"/>
        <v>CZ$19</v>
      </c>
      <c r="DA1769" s="190" t="str">
        <f t="shared" si="3098"/>
        <v>DA$19</v>
      </c>
      <c r="DB1769" s="190" t="str">
        <f t="shared" si="3098"/>
        <v>DB$19</v>
      </c>
      <c r="DC1769" s="190" t="str">
        <f t="shared" si="3098"/>
        <v>DC$19</v>
      </c>
      <c r="DD1769" s="190" t="str">
        <f t="shared" si="3098"/>
        <v>DD$19</v>
      </c>
      <c r="DE1769" s="190" t="str">
        <f t="shared" si="3098"/>
        <v>DE$19</v>
      </c>
      <c r="DF1769" s="190" t="str">
        <f t="shared" si="3098"/>
        <v>DF$19</v>
      </c>
      <c r="DG1769" s="190" t="str">
        <f t="shared" si="3098"/>
        <v>DG$19</v>
      </c>
      <c r="DH1769" s="190" t="str">
        <f t="shared" si="3098"/>
        <v>DH$19</v>
      </c>
      <c r="DI1769" s="190" t="str">
        <f t="shared" si="3098"/>
        <v>DI$19</v>
      </c>
      <c r="DJ1769" s="190" t="str">
        <f t="shared" si="3098"/>
        <v>DJ$19</v>
      </c>
      <c r="DK1769" s="190" t="str">
        <f t="shared" si="3098"/>
        <v>DK$19</v>
      </c>
      <c r="DL1769" s="190" t="str">
        <f t="shared" si="3098"/>
        <v>DL$19</v>
      </c>
    </row>
    <row r="1770" spans="1:116" x14ac:dyDescent="0.4">
      <c r="A1770" s="31" t="s">
        <v>218</v>
      </c>
      <c r="B1770" s="31" t="s">
        <v>243</v>
      </c>
      <c r="C1770" s="31"/>
      <c r="D1770" t="s">
        <v>564</v>
      </c>
      <c r="E1770" s="8" t="str">
        <f t="shared" ref="E1770:E1802" si="3099">ROW()&amp;" "&amp;D1770</f>
        <v>1770 FAPPELIST-F</v>
      </c>
      <c r="F1770" t="s">
        <v>570</v>
      </c>
      <c r="G1770" s="70" t="s">
        <v>281</v>
      </c>
      <c r="H1770" s="48"/>
      <c r="I1770" s="304"/>
      <c r="J1770" s="304"/>
      <c r="K1770" s="48"/>
      <c r="L1770" s="48"/>
      <c r="M1770" s="48"/>
      <c r="N1770" s="48"/>
      <c r="O1770" s="48"/>
      <c r="P1770" s="48"/>
      <c r="R1770" s="70"/>
      <c r="S1770" s="305"/>
      <c r="T1770" s="305"/>
      <c r="U1770" s="305"/>
      <c r="V1770" s="305"/>
      <c r="W1770" s="305"/>
      <c r="X1770" s="305"/>
      <c r="Y1770" s="305"/>
      <c r="Z1770" s="305"/>
      <c r="AA1770" s="305"/>
      <c r="AB1770" s="305"/>
      <c r="AC1770" s="305"/>
      <c r="AD1770" s="305"/>
      <c r="AE1770" s="305"/>
      <c r="AF1770" s="305"/>
      <c r="AG1770" s="305"/>
      <c r="AH1770" s="305"/>
      <c r="AI1770" s="305"/>
      <c r="AJ1770" s="305"/>
      <c r="AK1770" s="305"/>
      <c r="AL1770" s="305"/>
      <c r="AM1770" s="305"/>
      <c r="AN1770" s="305"/>
      <c r="AO1770" s="305"/>
      <c r="AP1770" s="305"/>
      <c r="AQ1770" s="305"/>
      <c r="AR1770" s="305"/>
      <c r="AS1770" s="305"/>
      <c r="AT1770" s="305"/>
      <c r="AU1770" s="305"/>
      <c r="AV1770" s="305"/>
      <c r="AW1770" s="305"/>
      <c r="AX1770" s="305"/>
      <c r="AY1770" s="305"/>
      <c r="AZ1770" s="305"/>
      <c r="BA1770" s="305"/>
      <c r="BB1770" s="305"/>
      <c r="BC1770" s="305"/>
      <c r="BD1770" s="305"/>
      <c r="BE1770" s="305"/>
      <c r="BF1770" s="305"/>
      <c r="BG1770" s="305"/>
      <c r="BH1770" s="305"/>
      <c r="BI1770" s="305"/>
      <c r="BJ1770" s="305"/>
      <c r="BK1770" s="305"/>
      <c r="BL1770" s="305"/>
      <c r="BM1770" s="305"/>
      <c r="BN1770" s="305"/>
      <c r="BO1770" s="305"/>
      <c r="BP1770" s="305"/>
      <c r="BQ1770" s="305"/>
      <c r="BR1770" s="305"/>
      <c r="BS1770" s="305"/>
      <c r="BT1770" s="305"/>
      <c r="BU1770" s="305"/>
      <c r="BV1770" s="305"/>
      <c r="BW1770" s="305"/>
      <c r="BX1770" s="305"/>
      <c r="BY1770" s="305"/>
      <c r="BZ1770" s="305"/>
      <c r="CA1770" s="305"/>
      <c r="CB1770" s="305"/>
      <c r="CC1770" s="305"/>
      <c r="CD1770" s="305"/>
      <c r="CE1770" s="305"/>
      <c r="CF1770" s="305"/>
      <c r="CG1770" s="305"/>
      <c r="CH1770" s="305"/>
      <c r="CI1770" s="305"/>
      <c r="CJ1770" s="305"/>
      <c r="CK1770" s="305"/>
      <c r="CL1770" s="305"/>
      <c r="CN1770" s="304"/>
      <c r="CO1770" s="305"/>
      <c r="CP1770" s="305"/>
      <c r="CQ1770" s="305"/>
      <c r="CR1770" s="305"/>
      <c r="CS1770" s="305"/>
      <c r="CT1770" s="305"/>
      <c r="CU1770" s="305"/>
      <c r="CV1770" s="305"/>
      <c r="CW1770" s="305"/>
      <c r="CX1770" s="305"/>
      <c r="CY1770" s="305"/>
      <c r="CZ1770" s="305"/>
      <c r="DA1770" s="305"/>
      <c r="DB1770" s="305"/>
      <c r="DC1770" s="305"/>
      <c r="DD1770" s="305"/>
      <c r="DE1770" s="305"/>
      <c r="DF1770" s="305"/>
      <c r="DG1770" s="305"/>
      <c r="DH1770" s="305"/>
      <c r="DI1770" s="305"/>
      <c r="DJ1770" s="305"/>
      <c r="DK1770" s="305"/>
      <c r="DL1770" s="305"/>
    </row>
    <row r="1771" spans="1:116" x14ac:dyDescent="0.4">
      <c r="B1771" t="str">
        <f>E1771</f>
        <v>1771 FAPPELIST-F</v>
      </c>
      <c r="D1771" t="s">
        <v>564</v>
      </c>
      <c r="E1771" s="8" t="str">
        <f t="shared" ref="E1771" si="3100">ROW()&amp;" "&amp;D1771</f>
        <v>1771 FAPPELIST-F</v>
      </c>
      <c r="G1771" s="95" t="str">
        <f>"Assumptions - "&amp;G1770</f>
        <v>Assumptions - Fixed secondary PPE:</v>
      </c>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1:116" x14ac:dyDescent="0.4">
      <c r="B1772" t="str">
        <f>E1772</f>
        <v>1772 FAPPELIST-F</v>
      </c>
      <c r="D1772" t="s">
        <v>564</v>
      </c>
      <c r="E1772" s="8" t="str">
        <f t="shared" si="3099"/>
        <v>1772 FAPPELIST-F</v>
      </c>
      <c r="G1772" s="145" t="s">
        <v>206</v>
      </c>
      <c r="H1772" s="57">
        <v>5</v>
      </c>
      <c r="S1772" s="72"/>
      <c r="T1772" s="72"/>
      <c r="U1772" s="72"/>
      <c r="V1772" s="72"/>
      <c r="W1772" s="72"/>
      <c r="X1772" s="72"/>
      <c r="Y1772" s="72"/>
      <c r="Z1772" s="72"/>
      <c r="AA1772" s="72"/>
      <c r="AB1772" s="72"/>
      <c r="AC1772" s="72"/>
      <c r="AD1772" s="72"/>
      <c r="AE1772" s="72"/>
      <c r="AF1772" s="72"/>
      <c r="AG1772" s="72"/>
      <c r="AH1772" s="72"/>
      <c r="AI1772" s="72"/>
      <c r="AJ1772" s="72"/>
      <c r="AK1772" s="72"/>
      <c r="AL1772" s="72"/>
      <c r="AM1772" s="72"/>
      <c r="AN1772" s="72"/>
      <c r="AO1772" s="72"/>
      <c r="AP1772" s="72"/>
      <c r="AQ1772" s="72"/>
      <c r="AR1772" s="72"/>
      <c r="AS1772" s="72"/>
      <c r="AT1772" s="72"/>
      <c r="AU1772" s="72"/>
      <c r="AV1772" s="72"/>
      <c r="AW1772" s="72"/>
      <c r="AX1772" s="72"/>
      <c r="AY1772" s="72"/>
      <c r="AZ1772" s="72"/>
      <c r="BA1772" s="72"/>
      <c r="BB1772" s="72"/>
      <c r="BC1772" s="72"/>
      <c r="BD1772" s="72"/>
      <c r="BE1772" s="72"/>
      <c r="BF1772" s="72"/>
      <c r="BG1772" s="72"/>
      <c r="BH1772" s="72"/>
      <c r="BI1772" s="72"/>
      <c r="BJ1772" s="72"/>
      <c r="BK1772" s="72"/>
      <c r="BL1772" s="72"/>
      <c r="BM1772" s="72"/>
      <c r="BN1772" s="72"/>
      <c r="BO1772" s="72"/>
      <c r="BP1772" s="72"/>
      <c r="BQ1772" s="72"/>
      <c r="BR1772" s="72"/>
      <c r="BS1772" s="72"/>
      <c r="BT1772" s="72"/>
      <c r="BU1772" s="72"/>
      <c r="BV1772" s="72"/>
      <c r="BW1772" s="72"/>
      <c r="BX1772" s="72"/>
      <c r="BY1772" s="72"/>
      <c r="BZ1772" s="72"/>
      <c r="CA1772" s="72"/>
      <c r="CB1772" s="72"/>
      <c r="CC1772" s="72"/>
      <c r="CD1772" s="72"/>
      <c r="CE1772" s="72"/>
      <c r="CF1772" s="72"/>
      <c r="CG1772" s="72"/>
      <c r="CH1772" s="72"/>
      <c r="CI1772" s="72"/>
      <c r="CJ1772" s="72"/>
      <c r="CK1772" s="72"/>
      <c r="CL1772" s="72"/>
      <c r="CO1772" s="72"/>
      <c r="CP1772" s="72"/>
      <c r="CQ1772" s="72"/>
      <c r="CR1772" s="72"/>
      <c r="CS1772" s="72"/>
      <c r="CT1772" s="72"/>
      <c r="CU1772" s="72"/>
      <c r="CV1772" s="72"/>
      <c r="CW1772" s="72"/>
      <c r="CX1772" s="72"/>
      <c r="CY1772" s="72"/>
      <c r="CZ1772" s="72"/>
      <c r="DA1772" s="72"/>
      <c r="DB1772" s="72"/>
      <c r="DC1772" s="72"/>
      <c r="DD1772" s="72"/>
      <c r="DE1772" s="72"/>
      <c r="DF1772" s="72"/>
      <c r="DG1772" s="72"/>
      <c r="DH1772" s="72"/>
      <c r="DI1772" s="72"/>
      <c r="DJ1772" s="72"/>
      <c r="DK1772" s="72"/>
      <c r="DL1772" s="72"/>
    </row>
    <row r="1773" spans="1:116" x14ac:dyDescent="0.4">
      <c r="B1773" t="str">
        <f>E1773</f>
        <v>1773 FAPPELIST-F</v>
      </c>
      <c r="D1773" t="s">
        <v>564</v>
      </c>
      <c r="E1773" s="8" t="str">
        <f t="shared" si="3099"/>
        <v>1773 FAPPELIST-F</v>
      </c>
      <c r="G1773" s="145" t="s">
        <v>207</v>
      </c>
      <c r="H1773" s="57">
        <v>3</v>
      </c>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c r="DK1773" s="72"/>
      <c r="DL1773" s="72"/>
    </row>
    <row r="1774" spans="1:116" x14ac:dyDescent="0.4">
      <c r="D1774" t="s">
        <v>564</v>
      </c>
      <c r="E1774" s="8" t="str">
        <f t="shared" si="3099"/>
        <v>1774 FAPPELIST-F</v>
      </c>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c r="DK1774" s="72"/>
      <c r="DL1774" s="72"/>
    </row>
    <row r="1775" spans="1:116" x14ac:dyDescent="0.4">
      <c r="D1775" t="s">
        <v>564</v>
      </c>
      <c r="E1775" s="8" t="str">
        <f t="shared" ref="E1775:E1784" si="3101">ROW()&amp;" "&amp;D1775</f>
        <v>1775 FAPPELIST-F</v>
      </c>
      <c r="G1775" s="13" t="str">
        <f>"Capital expenditures - "&amp;G1770</f>
        <v>Capital expenditures - Fixed secondary PPE:</v>
      </c>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c r="DK1775" s="72"/>
      <c r="DL1775" s="72"/>
    </row>
    <row r="1776" spans="1:116" x14ac:dyDescent="0.4">
      <c r="D1776" t="s">
        <v>564</v>
      </c>
      <c r="E1776" s="8" t="str">
        <f t="shared" si="3101"/>
        <v>1776 FAPPELIST-F</v>
      </c>
      <c r="G1776" s="141" t="s">
        <v>320</v>
      </c>
      <c r="K1776" s="23">
        <v>-1000</v>
      </c>
      <c r="L1776" s="23">
        <v>-1000</v>
      </c>
      <c r="M1776" s="23">
        <v>-1000</v>
      </c>
      <c r="N1776" s="23">
        <v>-1000</v>
      </c>
      <c r="O1776" s="23">
        <v>-1000</v>
      </c>
      <c r="P1776" s="23">
        <v>-1000</v>
      </c>
      <c r="S1776" s="80" cm="1">
        <f t="array" ref="S1776">INDEX($K:$Q,ROW(),MATCH(S$3,$K$2:$Q$2,0))/12</f>
        <v>-83.333333333333329</v>
      </c>
      <c r="T1776" s="80" cm="1">
        <f t="array" ref="T1776">INDEX($K:$Q,ROW(),MATCH(T$3,$K$2:$Q$2,0))/12</f>
        <v>-83.333333333333329</v>
      </c>
      <c r="U1776" s="80" cm="1">
        <f t="array" ref="U1776">INDEX($K:$Q,ROW(),MATCH(U$3,$K$2:$Q$2,0))/12</f>
        <v>-83.333333333333329</v>
      </c>
      <c r="V1776" s="80" cm="1">
        <f t="array" ref="V1776">INDEX($K:$Q,ROW(),MATCH(V$3,$K$2:$Q$2,0))/12</f>
        <v>-83.333333333333329</v>
      </c>
      <c r="W1776" s="80" cm="1">
        <f t="array" ref="W1776">INDEX($K:$Q,ROW(),MATCH(W$3,$K$2:$Q$2,0))/12</f>
        <v>-83.333333333333329</v>
      </c>
      <c r="X1776" s="80" cm="1">
        <f t="array" ref="X1776">INDEX($K:$Q,ROW(),MATCH(X$3,$K$2:$Q$2,0))/12</f>
        <v>-83.333333333333329</v>
      </c>
      <c r="Y1776" s="80" cm="1">
        <f t="array" ref="Y1776">INDEX($K:$Q,ROW(),MATCH(Y$3,$K$2:$Q$2,0))/12</f>
        <v>-83.333333333333329</v>
      </c>
      <c r="Z1776" s="80" cm="1">
        <f t="array" ref="Z1776">INDEX($K:$Q,ROW(),MATCH(Z$3,$K$2:$Q$2,0))/12</f>
        <v>-83.333333333333329</v>
      </c>
      <c r="AA1776" s="80" cm="1">
        <f t="array" ref="AA1776">INDEX($K:$Q,ROW(),MATCH(AA$3,$K$2:$Q$2,0))/12</f>
        <v>-83.333333333333329</v>
      </c>
      <c r="AB1776" s="80" cm="1">
        <f t="array" ref="AB1776">INDEX($K:$Q,ROW(),MATCH(AB$3,$K$2:$Q$2,0))/12</f>
        <v>-83.333333333333329</v>
      </c>
      <c r="AC1776" s="80" cm="1">
        <f t="array" ref="AC1776">INDEX($K:$Q,ROW(),MATCH(AC$3,$K$2:$Q$2,0))/12</f>
        <v>-83.333333333333329</v>
      </c>
      <c r="AD1776" s="80" cm="1">
        <f t="array" ref="AD1776">INDEX($K:$Q,ROW(),MATCH(AD$3,$K$2:$Q$2,0))/12</f>
        <v>-83.333333333333329</v>
      </c>
      <c r="AE1776" s="80" cm="1">
        <f t="array" ref="AE1776">INDEX($K:$Q,ROW(),MATCH(AE$3,$K$2:$Q$2,0))/12</f>
        <v>-83.333333333333329</v>
      </c>
      <c r="AF1776" s="80" cm="1">
        <f t="array" ref="AF1776">INDEX($K:$Q,ROW(),MATCH(AF$3,$K$2:$Q$2,0))/12</f>
        <v>-83.333333333333329</v>
      </c>
      <c r="AG1776" s="80" cm="1">
        <f t="array" ref="AG1776">INDEX($K:$Q,ROW(),MATCH(AG$3,$K$2:$Q$2,0))/12</f>
        <v>-83.333333333333329</v>
      </c>
      <c r="AH1776" s="80" cm="1">
        <f t="array" ref="AH1776">INDEX($K:$Q,ROW(),MATCH(AH$3,$K$2:$Q$2,0))/12</f>
        <v>-83.333333333333329</v>
      </c>
      <c r="AI1776" s="80" cm="1">
        <f t="array" ref="AI1776">INDEX($K:$Q,ROW(),MATCH(AI$3,$K$2:$Q$2,0))/12</f>
        <v>-83.333333333333329</v>
      </c>
      <c r="AJ1776" s="80" cm="1">
        <f t="array" ref="AJ1776">INDEX($K:$Q,ROW(),MATCH(AJ$3,$K$2:$Q$2,0))/12</f>
        <v>-83.333333333333329</v>
      </c>
      <c r="AK1776" s="80" cm="1">
        <f t="array" ref="AK1776">INDEX($K:$Q,ROW(),MATCH(AK$3,$K$2:$Q$2,0))/12</f>
        <v>-83.333333333333329</v>
      </c>
      <c r="AL1776" s="80" cm="1">
        <f t="array" ref="AL1776">INDEX($K:$Q,ROW(),MATCH(AL$3,$K$2:$Q$2,0))/12</f>
        <v>-83.333333333333329</v>
      </c>
      <c r="AM1776" s="80" cm="1">
        <f t="array" ref="AM1776">INDEX($K:$Q,ROW(),MATCH(AM$3,$K$2:$Q$2,0))/12</f>
        <v>-83.333333333333329</v>
      </c>
      <c r="AN1776" s="80" cm="1">
        <f t="array" ref="AN1776">INDEX($K:$Q,ROW(),MATCH(AN$3,$K$2:$Q$2,0))/12</f>
        <v>-83.333333333333329</v>
      </c>
      <c r="AO1776" s="80" cm="1">
        <f t="array" ref="AO1776">INDEX($K:$Q,ROW(),MATCH(AO$3,$K$2:$Q$2,0))/12</f>
        <v>-83.333333333333329</v>
      </c>
      <c r="AP1776" s="80" cm="1">
        <f t="array" ref="AP1776">INDEX($K:$Q,ROW(),MATCH(AP$3,$K$2:$Q$2,0))/12</f>
        <v>-83.333333333333329</v>
      </c>
      <c r="AQ1776" s="80" cm="1">
        <f t="array" ref="AQ1776">INDEX($K:$Q,ROW(),MATCH(AQ$3,$K$2:$Q$2,0))/12</f>
        <v>-83.333333333333329</v>
      </c>
      <c r="AR1776" s="80" cm="1">
        <f t="array" ref="AR1776">INDEX($K:$Q,ROW(),MATCH(AR$3,$K$2:$Q$2,0))/12</f>
        <v>-83.333333333333329</v>
      </c>
      <c r="AS1776" s="80" cm="1">
        <f t="array" ref="AS1776">INDEX($K:$Q,ROW(),MATCH(AS$3,$K$2:$Q$2,0))/12</f>
        <v>-83.333333333333329</v>
      </c>
      <c r="AT1776" s="80" cm="1">
        <f t="array" ref="AT1776">INDEX($K:$Q,ROW(),MATCH(AT$3,$K$2:$Q$2,0))/12</f>
        <v>-83.333333333333329</v>
      </c>
      <c r="AU1776" s="80" cm="1">
        <f t="array" ref="AU1776">INDEX($K:$Q,ROW(),MATCH(AU$3,$K$2:$Q$2,0))/12</f>
        <v>-83.333333333333329</v>
      </c>
      <c r="AV1776" s="80" cm="1">
        <f t="array" ref="AV1776">INDEX($K:$Q,ROW(),MATCH(AV$3,$K$2:$Q$2,0))/12</f>
        <v>-83.333333333333329</v>
      </c>
      <c r="AW1776" s="80" cm="1">
        <f t="array" ref="AW1776">INDEX($K:$Q,ROW(),MATCH(AW$3,$K$2:$Q$2,0))/12</f>
        <v>-83.333333333333329</v>
      </c>
      <c r="AX1776" s="80" cm="1">
        <f t="array" ref="AX1776">INDEX($K:$Q,ROW(),MATCH(AX$3,$K$2:$Q$2,0))/12</f>
        <v>-83.333333333333329</v>
      </c>
      <c r="AY1776" s="80" cm="1">
        <f t="array" ref="AY1776">INDEX($K:$Q,ROW(),MATCH(AY$3,$K$2:$Q$2,0))/12</f>
        <v>-83.333333333333329</v>
      </c>
      <c r="AZ1776" s="80" cm="1">
        <f t="array" ref="AZ1776">INDEX($K:$Q,ROW(),MATCH(AZ$3,$K$2:$Q$2,0))/12</f>
        <v>-83.333333333333329</v>
      </c>
      <c r="BA1776" s="80" cm="1">
        <f t="array" ref="BA1776">INDEX($K:$Q,ROW(),MATCH(BA$3,$K$2:$Q$2,0))/12</f>
        <v>-83.333333333333329</v>
      </c>
      <c r="BB1776" s="80" cm="1">
        <f t="array" ref="BB1776">INDEX($K:$Q,ROW(),MATCH(BB$3,$K$2:$Q$2,0))/12</f>
        <v>-83.333333333333329</v>
      </c>
      <c r="BC1776" s="80" cm="1">
        <f t="array" ref="BC1776">INDEX($K:$Q,ROW(),MATCH(BC$3,$K$2:$Q$2,0))/12</f>
        <v>-83.333333333333329</v>
      </c>
      <c r="BD1776" s="80" cm="1">
        <f t="array" ref="BD1776">INDEX($K:$Q,ROW(),MATCH(BD$3,$K$2:$Q$2,0))/12</f>
        <v>-83.333333333333329</v>
      </c>
      <c r="BE1776" s="80" cm="1">
        <f t="array" ref="BE1776">INDEX($K:$Q,ROW(),MATCH(BE$3,$K$2:$Q$2,0))/12</f>
        <v>-83.333333333333329</v>
      </c>
      <c r="BF1776" s="80" cm="1">
        <f t="array" ref="BF1776">INDEX($K:$Q,ROW(),MATCH(BF$3,$K$2:$Q$2,0))/12</f>
        <v>-83.333333333333329</v>
      </c>
      <c r="BG1776" s="80" cm="1">
        <f t="array" ref="BG1776">INDEX($K:$Q,ROW(),MATCH(BG$3,$K$2:$Q$2,0))/12</f>
        <v>-83.333333333333329</v>
      </c>
      <c r="BH1776" s="80" cm="1">
        <f t="array" ref="BH1776">INDEX($K:$Q,ROW(),MATCH(BH$3,$K$2:$Q$2,0))/12</f>
        <v>-83.333333333333329</v>
      </c>
      <c r="BI1776" s="80" cm="1">
        <f t="array" ref="BI1776">INDEX($K:$Q,ROW(),MATCH(BI$3,$K$2:$Q$2,0))/12</f>
        <v>-83.333333333333329</v>
      </c>
      <c r="BJ1776" s="80" cm="1">
        <f t="array" ref="BJ1776">INDEX($K:$Q,ROW(),MATCH(BJ$3,$K$2:$Q$2,0))/12</f>
        <v>-83.333333333333329</v>
      </c>
      <c r="BK1776" s="80" cm="1">
        <f t="array" ref="BK1776">INDEX($K:$Q,ROW(),MATCH(BK$3,$K$2:$Q$2,0))/12</f>
        <v>-83.333333333333329</v>
      </c>
      <c r="BL1776" s="80" cm="1">
        <f t="array" ref="BL1776">INDEX($K:$Q,ROW(),MATCH(BL$3,$K$2:$Q$2,0))/12</f>
        <v>-83.333333333333329</v>
      </c>
      <c r="BM1776" s="80" cm="1">
        <f t="array" ref="BM1776">INDEX($K:$Q,ROW(),MATCH(BM$3,$K$2:$Q$2,0))/12</f>
        <v>-83.333333333333329</v>
      </c>
      <c r="BN1776" s="80" cm="1">
        <f t="array" ref="BN1776">INDEX($K:$Q,ROW(),MATCH(BN$3,$K$2:$Q$2,0))/12</f>
        <v>-83.333333333333329</v>
      </c>
      <c r="BO1776" s="80" cm="1">
        <f t="array" ref="BO1776">INDEX($K:$Q,ROW(),MATCH(BO$3,$K$2:$Q$2,0))/12</f>
        <v>-83.333333333333329</v>
      </c>
      <c r="BP1776" s="80" cm="1">
        <f t="array" ref="BP1776">INDEX($K:$Q,ROW(),MATCH(BP$3,$K$2:$Q$2,0))/12</f>
        <v>-83.333333333333329</v>
      </c>
      <c r="BQ1776" s="80" cm="1">
        <f t="array" ref="BQ1776">INDEX($K:$Q,ROW(),MATCH(BQ$3,$K$2:$Q$2,0))/12</f>
        <v>-83.333333333333329</v>
      </c>
      <c r="BR1776" s="80" cm="1">
        <f t="array" ref="BR1776">INDEX($K:$Q,ROW(),MATCH(BR$3,$K$2:$Q$2,0))/12</f>
        <v>-83.333333333333329</v>
      </c>
      <c r="BS1776" s="80" cm="1">
        <f t="array" ref="BS1776">INDEX($K:$Q,ROW(),MATCH(BS$3,$K$2:$Q$2,0))/12</f>
        <v>-83.333333333333329</v>
      </c>
      <c r="BT1776" s="80" cm="1">
        <f t="array" ref="BT1776">INDEX($K:$Q,ROW(),MATCH(BT$3,$K$2:$Q$2,0))/12</f>
        <v>-83.333333333333329</v>
      </c>
      <c r="BU1776" s="80" cm="1">
        <f t="array" ref="BU1776">INDEX($K:$Q,ROW(),MATCH(BU$3,$K$2:$Q$2,0))/12</f>
        <v>-83.333333333333329</v>
      </c>
      <c r="BV1776" s="80" cm="1">
        <f t="array" ref="BV1776">INDEX($K:$Q,ROW(),MATCH(BV$3,$K$2:$Q$2,0))/12</f>
        <v>-83.333333333333329</v>
      </c>
      <c r="BW1776" s="80" cm="1">
        <f t="array" ref="BW1776">INDEX($K:$Q,ROW(),MATCH(BW$3,$K$2:$Q$2,0))/12</f>
        <v>-83.333333333333329</v>
      </c>
      <c r="BX1776" s="80" cm="1">
        <f t="array" ref="BX1776">INDEX($K:$Q,ROW(),MATCH(BX$3,$K$2:$Q$2,0))/12</f>
        <v>-83.333333333333329</v>
      </c>
      <c r="BY1776" s="80" cm="1">
        <f t="array" ref="BY1776">INDEX($K:$Q,ROW(),MATCH(BY$3,$K$2:$Q$2,0))/12</f>
        <v>-83.333333333333329</v>
      </c>
      <c r="BZ1776" s="80" cm="1">
        <f t="array" ref="BZ1776">INDEX($K:$Q,ROW(),MATCH(BZ$3,$K$2:$Q$2,0))/12</f>
        <v>-83.333333333333329</v>
      </c>
      <c r="CA1776" s="80" cm="1">
        <f t="array" ref="CA1776">INDEX($K:$Q,ROW(),MATCH(CA$3,$K$2:$Q$2,0))/12</f>
        <v>-83.333333333333329</v>
      </c>
      <c r="CB1776" s="80" cm="1">
        <f t="array" ref="CB1776">INDEX($K:$Q,ROW(),MATCH(CB$3,$K$2:$Q$2,0))/12</f>
        <v>-83.333333333333329</v>
      </c>
      <c r="CC1776" s="80" cm="1">
        <f t="array" ref="CC1776">INDEX($K:$Q,ROW(),MATCH(CC$3,$K$2:$Q$2,0))/12</f>
        <v>-83.333333333333329</v>
      </c>
      <c r="CD1776" s="80" cm="1">
        <f t="array" ref="CD1776">INDEX($K:$Q,ROW(),MATCH(CD$3,$K$2:$Q$2,0))/12</f>
        <v>-83.333333333333329</v>
      </c>
      <c r="CE1776" s="80" cm="1">
        <f t="array" ref="CE1776">INDEX($K:$Q,ROW(),MATCH(CE$3,$K$2:$Q$2,0))/12</f>
        <v>-83.333333333333329</v>
      </c>
      <c r="CF1776" s="80" cm="1">
        <f t="array" ref="CF1776">INDEX($K:$Q,ROW(),MATCH(CF$3,$K$2:$Q$2,0))/12</f>
        <v>-83.333333333333329</v>
      </c>
      <c r="CG1776" s="80" cm="1">
        <f t="array" ref="CG1776">INDEX($K:$Q,ROW(),MATCH(CG$3,$K$2:$Q$2,0))/12</f>
        <v>-83.333333333333329</v>
      </c>
      <c r="CH1776" s="80" cm="1">
        <f t="array" ref="CH1776">INDEX($K:$Q,ROW(),MATCH(CH$3,$K$2:$Q$2,0))/12</f>
        <v>-83.333333333333329</v>
      </c>
      <c r="CI1776" s="80" cm="1">
        <f t="array" ref="CI1776">INDEX($K:$Q,ROW(),MATCH(CI$3,$K$2:$Q$2,0))/12</f>
        <v>-83.333333333333329</v>
      </c>
      <c r="CJ1776" s="80" cm="1">
        <f t="array" ref="CJ1776">INDEX($K:$Q,ROW(),MATCH(CJ$3,$K$2:$Q$2,0))/12</f>
        <v>-83.333333333333329</v>
      </c>
      <c r="CK1776" s="80" cm="1">
        <f t="array" ref="CK1776">INDEX($K:$Q,ROW(),MATCH(CK$3,$K$2:$Q$2,0))/12</f>
        <v>-83.333333333333329</v>
      </c>
      <c r="CL1776" s="80" cm="1">
        <f t="array" ref="CL1776">INDEX($K:$Q,ROW(),MATCH(CL$3,$K$2:$Q$2,0))/12</f>
        <v>-83.333333333333329</v>
      </c>
      <c r="CN1776" s="74"/>
      <c r="CO1776" s="80" t="e" cm="1">
        <f t="array" ref="CO1776">INDEX($K:$Q,ROW(),MATCH(CO$3,$K$2:$Q$2,0))/CO$5</f>
        <v>#N/A</v>
      </c>
      <c r="CP1776" s="80" t="e" cm="1">
        <f t="array" ref="CP1776">INDEX($K:$Q,ROW(),MATCH(CP$3,$K$2:$Q$2,0))/CP$5</f>
        <v>#N/A</v>
      </c>
      <c r="CQ1776" s="80" t="e" cm="1">
        <f t="array" ref="CQ1776">INDEX($K:$Q,ROW(),MATCH(CQ$3,$K$2:$Q$2,0))/CQ$5</f>
        <v>#N/A</v>
      </c>
      <c r="CR1776" s="80" t="e" cm="1">
        <f t="array" ref="CR1776">INDEX($K:$Q,ROW(),MATCH(CR$3,$K$2:$Q$2,0))/CR$5</f>
        <v>#N/A</v>
      </c>
      <c r="CS1776" s="80" t="e" cm="1">
        <f t="array" ref="CS1776">INDEX($K:$Q,ROW(),MATCH(CS$3,$K$2:$Q$2,0))/CS$5</f>
        <v>#N/A</v>
      </c>
      <c r="CT1776" s="80" t="e" cm="1">
        <f t="array" ref="CT1776">INDEX($K:$Q,ROW(),MATCH(CT$3,$K$2:$Q$2,0))/CT$5</f>
        <v>#N/A</v>
      </c>
      <c r="CU1776" s="80" t="e" cm="1">
        <f t="array" ref="CU1776">INDEX($K:$Q,ROW(),MATCH(CU$3,$K$2:$Q$2,0))/CU$5</f>
        <v>#N/A</v>
      </c>
      <c r="CV1776" s="80" t="e" cm="1">
        <f t="array" ref="CV1776">INDEX($K:$Q,ROW(),MATCH(CV$3,$K$2:$Q$2,0))/CV$5</f>
        <v>#N/A</v>
      </c>
      <c r="CW1776" s="80" t="e" cm="1">
        <f t="array" ref="CW1776">INDEX($K:$Q,ROW(),MATCH(CW$3,$K$2:$Q$2,0))/CW$5</f>
        <v>#N/A</v>
      </c>
      <c r="CX1776" s="80" t="e" cm="1">
        <f t="array" ref="CX1776">INDEX($K:$Q,ROW(),MATCH(CX$3,$K$2:$Q$2,0))/CX$5</f>
        <v>#N/A</v>
      </c>
      <c r="CY1776" s="80" t="e" cm="1">
        <f t="array" ref="CY1776">INDEX($K:$Q,ROW(),MATCH(CY$3,$K$2:$Q$2,0))/CL$5</f>
        <v>#N/A</v>
      </c>
      <c r="CZ1776" s="80" t="e" cm="1">
        <f t="array" ref="CZ1776">INDEX($K:$Q,ROW(),MATCH(CZ$3,$K$2:$Q$2,0))/CZ$5</f>
        <v>#N/A</v>
      </c>
      <c r="DA1776" s="80" t="e" cm="1">
        <f t="array" ref="DA1776">INDEX($K:$Q,ROW(),MATCH(DA$3,$K$2:$Q$2,0))/DA$5</f>
        <v>#N/A</v>
      </c>
      <c r="DB1776" s="80" t="e" cm="1">
        <f t="array" ref="DB1776">INDEX($K:$Q,ROW(),MATCH(DB$3,$K$2:$Q$2,0))/DB$5</f>
        <v>#N/A</v>
      </c>
      <c r="DC1776" s="80" t="e" cm="1">
        <f t="array" ref="DC1776">INDEX($K:$Q,ROW(),MATCH(DC$3,$K$2:$Q$2,0))/DC$5</f>
        <v>#N/A</v>
      </c>
      <c r="DD1776" s="80" t="e" cm="1">
        <f t="array" ref="DD1776">INDEX($K:$Q,ROW(),MATCH(DD$3,$K$2:$Q$2,0))/DD$5</f>
        <v>#N/A</v>
      </c>
      <c r="DE1776" s="80" t="e" cm="1">
        <f t="array" ref="DE1776">INDEX($K:$Q,ROW(),MATCH(DE$3,$K$2:$Q$2,0))/DE$5</f>
        <v>#N/A</v>
      </c>
      <c r="DF1776" s="80" t="e" cm="1">
        <f t="array" ref="DF1776">INDEX($K:$Q,ROW(),MATCH(DF$3,$K$2:$Q$2,0))/DF$5</f>
        <v>#N/A</v>
      </c>
      <c r="DG1776" s="80" t="e" cm="1">
        <f t="array" ref="DG1776">INDEX($K:$Q,ROW(),MATCH(DG$3,$K$2:$Q$2,0))/DG$5</f>
        <v>#N/A</v>
      </c>
      <c r="DH1776" s="80" t="e" cm="1">
        <f t="array" ref="DH1776">INDEX($K:$Q,ROW(),MATCH(DH$3,$K$2:$Q$2,0))/DH$5</f>
        <v>#N/A</v>
      </c>
      <c r="DI1776" s="80" t="e" cm="1">
        <f t="array" ref="DI1776">INDEX($K:$Q,ROW(),MATCH(DI$3,$K$2:$Q$2,0))/DI$5</f>
        <v>#N/A</v>
      </c>
      <c r="DJ1776" s="80" t="e" cm="1">
        <f t="array" ref="DJ1776">INDEX($K:$Q,ROW(),MATCH(DJ$3,$K$2:$Q$2,0))/DJ$5</f>
        <v>#N/A</v>
      </c>
      <c r="DK1776" s="80" t="e" cm="1">
        <f t="array" ref="DK1776">INDEX($K:$Q,ROW(),MATCH(DK$3,$K$2:$Q$2,0))/DK$5</f>
        <v>#N/A</v>
      </c>
      <c r="DL1776" s="80" t="e" cm="1">
        <f t="array" ref="DL1776">INDEX($K:$Q,ROW(),MATCH(DL$3,$K$2:$Q$2,0))/DL$5</f>
        <v>#N/A</v>
      </c>
    </row>
    <row r="1777" spans="2:116" x14ac:dyDescent="0.4">
      <c r="D1777" t="s">
        <v>564</v>
      </c>
      <c r="E1777" s="8" t="str">
        <f t="shared" si="3101"/>
        <v>1777 FAPPELIST-F</v>
      </c>
      <c r="G1777" s="141" t="s">
        <v>321</v>
      </c>
      <c r="K1777" s="23">
        <v>-2000</v>
      </c>
      <c r="L1777" s="23">
        <v>-2000</v>
      </c>
      <c r="M1777" s="23">
        <v>-2000</v>
      </c>
      <c r="N1777" s="23">
        <v>-2000</v>
      </c>
      <c r="O1777" s="23">
        <v>-2000</v>
      </c>
      <c r="P1777" s="23">
        <v>-2000</v>
      </c>
      <c r="S1777" s="80" cm="1">
        <f t="array" ref="S1777">INDEX($K:$Q,ROW(),MATCH(S$3,$K$2:$Q$2,0))/12</f>
        <v>-166.66666666666666</v>
      </c>
      <c r="T1777" s="80" cm="1">
        <f t="array" ref="T1777">INDEX($K:$Q,ROW(),MATCH(T$3,$K$2:$Q$2,0))/12</f>
        <v>-166.66666666666666</v>
      </c>
      <c r="U1777" s="80" cm="1">
        <f t="array" ref="U1777">INDEX($K:$Q,ROW(),MATCH(U$3,$K$2:$Q$2,0))/12</f>
        <v>-166.66666666666666</v>
      </c>
      <c r="V1777" s="80" cm="1">
        <f t="array" ref="V1777">INDEX($K:$Q,ROW(),MATCH(V$3,$K$2:$Q$2,0))/12</f>
        <v>-166.66666666666666</v>
      </c>
      <c r="W1777" s="80" cm="1">
        <f t="array" ref="W1777">INDEX($K:$Q,ROW(),MATCH(W$3,$K$2:$Q$2,0))/12</f>
        <v>-166.66666666666666</v>
      </c>
      <c r="X1777" s="80" cm="1">
        <f t="array" ref="X1777">INDEX($K:$Q,ROW(),MATCH(X$3,$K$2:$Q$2,0))/12</f>
        <v>-166.66666666666666</v>
      </c>
      <c r="Y1777" s="80" cm="1">
        <f t="array" ref="Y1777">INDEX($K:$Q,ROW(),MATCH(Y$3,$K$2:$Q$2,0))/12</f>
        <v>-166.66666666666666</v>
      </c>
      <c r="Z1777" s="80" cm="1">
        <f t="array" ref="Z1777">INDEX($K:$Q,ROW(),MATCH(Z$3,$K$2:$Q$2,0))/12</f>
        <v>-166.66666666666666</v>
      </c>
      <c r="AA1777" s="80" cm="1">
        <f t="array" ref="AA1777">INDEX($K:$Q,ROW(),MATCH(AA$3,$K$2:$Q$2,0))/12</f>
        <v>-166.66666666666666</v>
      </c>
      <c r="AB1777" s="80" cm="1">
        <f t="array" ref="AB1777">INDEX($K:$Q,ROW(),MATCH(AB$3,$K$2:$Q$2,0))/12</f>
        <v>-166.66666666666666</v>
      </c>
      <c r="AC1777" s="80" cm="1">
        <f t="array" ref="AC1777">INDEX($K:$Q,ROW(),MATCH(AC$3,$K$2:$Q$2,0))/12</f>
        <v>-166.66666666666666</v>
      </c>
      <c r="AD1777" s="80" cm="1">
        <f t="array" ref="AD1777">INDEX($K:$Q,ROW(),MATCH(AD$3,$K$2:$Q$2,0))/12</f>
        <v>-166.66666666666666</v>
      </c>
      <c r="AE1777" s="80" cm="1">
        <f t="array" ref="AE1777">INDEX($K:$Q,ROW(),MATCH(AE$3,$K$2:$Q$2,0))/12</f>
        <v>-166.66666666666666</v>
      </c>
      <c r="AF1777" s="80" cm="1">
        <f t="array" ref="AF1777">INDEX($K:$Q,ROW(),MATCH(AF$3,$K$2:$Q$2,0))/12</f>
        <v>-166.66666666666666</v>
      </c>
      <c r="AG1777" s="80" cm="1">
        <f t="array" ref="AG1777">INDEX($K:$Q,ROW(),MATCH(AG$3,$K$2:$Q$2,0))/12</f>
        <v>-166.66666666666666</v>
      </c>
      <c r="AH1777" s="80" cm="1">
        <f t="array" ref="AH1777">INDEX($K:$Q,ROW(),MATCH(AH$3,$K$2:$Q$2,0))/12</f>
        <v>-166.66666666666666</v>
      </c>
      <c r="AI1777" s="80" cm="1">
        <f t="array" ref="AI1777">INDEX($K:$Q,ROW(),MATCH(AI$3,$K$2:$Q$2,0))/12</f>
        <v>-166.66666666666666</v>
      </c>
      <c r="AJ1777" s="80" cm="1">
        <f t="array" ref="AJ1777">INDEX($K:$Q,ROW(),MATCH(AJ$3,$K$2:$Q$2,0))/12</f>
        <v>-166.66666666666666</v>
      </c>
      <c r="AK1777" s="80" cm="1">
        <f t="array" ref="AK1777">INDEX($K:$Q,ROW(),MATCH(AK$3,$K$2:$Q$2,0))/12</f>
        <v>-166.66666666666666</v>
      </c>
      <c r="AL1777" s="80" cm="1">
        <f t="array" ref="AL1777">INDEX($K:$Q,ROW(),MATCH(AL$3,$K$2:$Q$2,0))/12</f>
        <v>-166.66666666666666</v>
      </c>
      <c r="AM1777" s="80" cm="1">
        <f t="array" ref="AM1777">INDEX($K:$Q,ROW(),MATCH(AM$3,$K$2:$Q$2,0))/12</f>
        <v>-166.66666666666666</v>
      </c>
      <c r="AN1777" s="80" cm="1">
        <f t="array" ref="AN1777">INDEX($K:$Q,ROW(),MATCH(AN$3,$K$2:$Q$2,0))/12</f>
        <v>-166.66666666666666</v>
      </c>
      <c r="AO1777" s="80" cm="1">
        <f t="array" ref="AO1777">INDEX($K:$Q,ROW(),MATCH(AO$3,$K$2:$Q$2,0))/12</f>
        <v>-166.66666666666666</v>
      </c>
      <c r="AP1777" s="80" cm="1">
        <f t="array" ref="AP1777">INDEX($K:$Q,ROW(),MATCH(AP$3,$K$2:$Q$2,0))/12</f>
        <v>-166.66666666666666</v>
      </c>
      <c r="AQ1777" s="80" cm="1">
        <f t="array" ref="AQ1777">INDEX($K:$Q,ROW(),MATCH(AQ$3,$K$2:$Q$2,0))/12</f>
        <v>-166.66666666666666</v>
      </c>
      <c r="AR1777" s="80" cm="1">
        <f t="array" ref="AR1777">INDEX($K:$Q,ROW(),MATCH(AR$3,$K$2:$Q$2,0))/12</f>
        <v>-166.66666666666666</v>
      </c>
      <c r="AS1777" s="80" cm="1">
        <f t="array" ref="AS1777">INDEX($K:$Q,ROW(),MATCH(AS$3,$K$2:$Q$2,0))/12</f>
        <v>-166.66666666666666</v>
      </c>
      <c r="AT1777" s="80" cm="1">
        <f t="array" ref="AT1777">INDEX($K:$Q,ROW(),MATCH(AT$3,$K$2:$Q$2,0))/12</f>
        <v>-166.66666666666666</v>
      </c>
      <c r="AU1777" s="80" cm="1">
        <f t="array" ref="AU1777">INDEX($K:$Q,ROW(),MATCH(AU$3,$K$2:$Q$2,0))/12</f>
        <v>-166.66666666666666</v>
      </c>
      <c r="AV1777" s="80" cm="1">
        <f t="array" ref="AV1777">INDEX($K:$Q,ROW(),MATCH(AV$3,$K$2:$Q$2,0))/12</f>
        <v>-166.66666666666666</v>
      </c>
      <c r="AW1777" s="80" cm="1">
        <f t="array" ref="AW1777">INDEX($K:$Q,ROW(),MATCH(AW$3,$K$2:$Q$2,0))/12</f>
        <v>-166.66666666666666</v>
      </c>
      <c r="AX1777" s="80" cm="1">
        <f t="array" ref="AX1777">INDEX($K:$Q,ROW(),MATCH(AX$3,$K$2:$Q$2,0))/12</f>
        <v>-166.66666666666666</v>
      </c>
      <c r="AY1777" s="80" cm="1">
        <f t="array" ref="AY1777">INDEX($K:$Q,ROW(),MATCH(AY$3,$K$2:$Q$2,0))/12</f>
        <v>-166.66666666666666</v>
      </c>
      <c r="AZ1777" s="80" cm="1">
        <f t="array" ref="AZ1777">INDEX($K:$Q,ROW(),MATCH(AZ$3,$K$2:$Q$2,0))/12</f>
        <v>-166.66666666666666</v>
      </c>
      <c r="BA1777" s="80" cm="1">
        <f t="array" ref="BA1777">INDEX($K:$Q,ROW(),MATCH(BA$3,$K$2:$Q$2,0))/12</f>
        <v>-166.66666666666666</v>
      </c>
      <c r="BB1777" s="80" cm="1">
        <f t="array" ref="BB1777">INDEX($K:$Q,ROW(),MATCH(BB$3,$K$2:$Q$2,0))/12</f>
        <v>-166.66666666666666</v>
      </c>
      <c r="BC1777" s="80" cm="1">
        <f t="array" ref="BC1777">INDEX($K:$Q,ROW(),MATCH(BC$3,$K$2:$Q$2,0))/12</f>
        <v>-166.66666666666666</v>
      </c>
      <c r="BD1777" s="80" cm="1">
        <f t="array" ref="BD1777">INDEX($K:$Q,ROW(),MATCH(BD$3,$K$2:$Q$2,0))/12</f>
        <v>-166.66666666666666</v>
      </c>
      <c r="BE1777" s="80" cm="1">
        <f t="array" ref="BE1777">INDEX($K:$Q,ROW(),MATCH(BE$3,$K$2:$Q$2,0))/12</f>
        <v>-166.66666666666666</v>
      </c>
      <c r="BF1777" s="80" cm="1">
        <f t="array" ref="BF1777">INDEX($K:$Q,ROW(),MATCH(BF$3,$K$2:$Q$2,0))/12</f>
        <v>-166.66666666666666</v>
      </c>
      <c r="BG1777" s="80" cm="1">
        <f t="array" ref="BG1777">INDEX($K:$Q,ROW(),MATCH(BG$3,$K$2:$Q$2,0))/12</f>
        <v>-166.66666666666666</v>
      </c>
      <c r="BH1777" s="80" cm="1">
        <f t="array" ref="BH1777">INDEX($K:$Q,ROW(),MATCH(BH$3,$K$2:$Q$2,0))/12</f>
        <v>-166.66666666666666</v>
      </c>
      <c r="BI1777" s="80" cm="1">
        <f t="array" ref="BI1777">INDEX($K:$Q,ROW(),MATCH(BI$3,$K$2:$Q$2,0))/12</f>
        <v>-166.66666666666666</v>
      </c>
      <c r="BJ1777" s="80" cm="1">
        <f t="array" ref="BJ1777">INDEX($K:$Q,ROW(),MATCH(BJ$3,$K$2:$Q$2,0))/12</f>
        <v>-166.66666666666666</v>
      </c>
      <c r="BK1777" s="80" cm="1">
        <f t="array" ref="BK1777">INDEX($K:$Q,ROW(),MATCH(BK$3,$K$2:$Q$2,0))/12</f>
        <v>-166.66666666666666</v>
      </c>
      <c r="BL1777" s="80" cm="1">
        <f t="array" ref="BL1777">INDEX($K:$Q,ROW(),MATCH(BL$3,$K$2:$Q$2,0))/12</f>
        <v>-166.66666666666666</v>
      </c>
      <c r="BM1777" s="80" cm="1">
        <f t="array" ref="BM1777">INDEX($K:$Q,ROW(),MATCH(BM$3,$K$2:$Q$2,0))/12</f>
        <v>-166.66666666666666</v>
      </c>
      <c r="BN1777" s="80" cm="1">
        <f t="array" ref="BN1777">INDEX($K:$Q,ROW(),MATCH(BN$3,$K$2:$Q$2,0))/12</f>
        <v>-166.66666666666666</v>
      </c>
      <c r="BO1777" s="80" cm="1">
        <f t="array" ref="BO1777">INDEX($K:$Q,ROW(),MATCH(BO$3,$K$2:$Q$2,0))/12</f>
        <v>-166.66666666666666</v>
      </c>
      <c r="BP1777" s="80" cm="1">
        <f t="array" ref="BP1777">INDEX($K:$Q,ROW(),MATCH(BP$3,$K$2:$Q$2,0))/12</f>
        <v>-166.66666666666666</v>
      </c>
      <c r="BQ1777" s="80" cm="1">
        <f t="array" ref="BQ1777">INDEX($K:$Q,ROW(),MATCH(BQ$3,$K$2:$Q$2,0))/12</f>
        <v>-166.66666666666666</v>
      </c>
      <c r="BR1777" s="80" cm="1">
        <f t="array" ref="BR1777">INDEX($K:$Q,ROW(),MATCH(BR$3,$K$2:$Q$2,0))/12</f>
        <v>-166.66666666666666</v>
      </c>
      <c r="BS1777" s="80" cm="1">
        <f t="array" ref="BS1777">INDEX($K:$Q,ROW(),MATCH(BS$3,$K$2:$Q$2,0))/12</f>
        <v>-166.66666666666666</v>
      </c>
      <c r="BT1777" s="80" cm="1">
        <f t="array" ref="BT1777">INDEX($K:$Q,ROW(),MATCH(BT$3,$K$2:$Q$2,0))/12</f>
        <v>-166.66666666666666</v>
      </c>
      <c r="BU1777" s="80" cm="1">
        <f t="array" ref="BU1777">INDEX($K:$Q,ROW(),MATCH(BU$3,$K$2:$Q$2,0))/12</f>
        <v>-166.66666666666666</v>
      </c>
      <c r="BV1777" s="80" cm="1">
        <f t="array" ref="BV1777">INDEX($K:$Q,ROW(),MATCH(BV$3,$K$2:$Q$2,0))/12</f>
        <v>-166.66666666666666</v>
      </c>
      <c r="BW1777" s="80" cm="1">
        <f t="array" ref="BW1777">INDEX($K:$Q,ROW(),MATCH(BW$3,$K$2:$Q$2,0))/12</f>
        <v>-166.66666666666666</v>
      </c>
      <c r="BX1777" s="80" cm="1">
        <f t="array" ref="BX1777">INDEX($K:$Q,ROW(),MATCH(BX$3,$K$2:$Q$2,0))/12</f>
        <v>-166.66666666666666</v>
      </c>
      <c r="BY1777" s="80" cm="1">
        <f t="array" ref="BY1777">INDEX($K:$Q,ROW(),MATCH(BY$3,$K$2:$Q$2,0))/12</f>
        <v>-166.66666666666666</v>
      </c>
      <c r="BZ1777" s="80" cm="1">
        <f t="array" ref="BZ1777">INDEX($K:$Q,ROW(),MATCH(BZ$3,$K$2:$Q$2,0))/12</f>
        <v>-166.66666666666666</v>
      </c>
      <c r="CA1777" s="80" cm="1">
        <f t="array" ref="CA1777">INDEX($K:$Q,ROW(),MATCH(CA$3,$K$2:$Q$2,0))/12</f>
        <v>-166.66666666666666</v>
      </c>
      <c r="CB1777" s="80" cm="1">
        <f t="array" ref="CB1777">INDEX($K:$Q,ROW(),MATCH(CB$3,$K$2:$Q$2,0))/12</f>
        <v>-166.66666666666666</v>
      </c>
      <c r="CC1777" s="80" cm="1">
        <f t="array" ref="CC1777">INDEX($K:$Q,ROW(),MATCH(CC$3,$K$2:$Q$2,0))/12</f>
        <v>-166.66666666666666</v>
      </c>
      <c r="CD1777" s="80" cm="1">
        <f t="array" ref="CD1777">INDEX($K:$Q,ROW(),MATCH(CD$3,$K$2:$Q$2,0))/12</f>
        <v>-166.66666666666666</v>
      </c>
      <c r="CE1777" s="80" cm="1">
        <f t="array" ref="CE1777">INDEX($K:$Q,ROW(),MATCH(CE$3,$K$2:$Q$2,0))/12</f>
        <v>-166.66666666666666</v>
      </c>
      <c r="CF1777" s="80" cm="1">
        <f t="array" ref="CF1777">INDEX($K:$Q,ROW(),MATCH(CF$3,$K$2:$Q$2,0))/12</f>
        <v>-166.66666666666666</v>
      </c>
      <c r="CG1777" s="80" cm="1">
        <f t="array" ref="CG1777">INDEX($K:$Q,ROW(),MATCH(CG$3,$K$2:$Q$2,0))/12</f>
        <v>-166.66666666666666</v>
      </c>
      <c r="CH1777" s="80" cm="1">
        <f t="array" ref="CH1777">INDEX($K:$Q,ROW(),MATCH(CH$3,$K$2:$Q$2,0))/12</f>
        <v>-166.66666666666666</v>
      </c>
      <c r="CI1777" s="80" cm="1">
        <f t="array" ref="CI1777">INDEX($K:$Q,ROW(),MATCH(CI$3,$K$2:$Q$2,0))/12</f>
        <v>-166.66666666666666</v>
      </c>
      <c r="CJ1777" s="80" cm="1">
        <f t="array" ref="CJ1777">INDEX($K:$Q,ROW(),MATCH(CJ$3,$K$2:$Q$2,0))/12</f>
        <v>-166.66666666666666</v>
      </c>
      <c r="CK1777" s="80" cm="1">
        <f t="array" ref="CK1777">INDEX($K:$Q,ROW(),MATCH(CK$3,$K$2:$Q$2,0))/12</f>
        <v>-166.66666666666666</v>
      </c>
      <c r="CL1777" s="80" cm="1">
        <f t="array" ref="CL1777">INDEX($K:$Q,ROW(),MATCH(CL$3,$K$2:$Q$2,0))/12</f>
        <v>-166.66666666666666</v>
      </c>
      <c r="CN1777" s="74"/>
      <c r="CO1777" s="80" t="e" cm="1">
        <f t="array" ref="CO1777">INDEX($K:$Q,ROW(),MATCH(CO$3,$K$2:$Q$2,0))/CO$5</f>
        <v>#N/A</v>
      </c>
      <c r="CP1777" s="80" t="e" cm="1">
        <f t="array" ref="CP1777">INDEX($K:$Q,ROW(),MATCH(CP$3,$K$2:$Q$2,0))/CP$5</f>
        <v>#N/A</v>
      </c>
      <c r="CQ1777" s="80" t="e" cm="1">
        <f t="array" ref="CQ1777">INDEX($K:$Q,ROW(),MATCH(CQ$3,$K$2:$Q$2,0))/CQ$5</f>
        <v>#N/A</v>
      </c>
      <c r="CR1777" s="80" t="e" cm="1">
        <f t="array" ref="CR1777">INDEX($K:$Q,ROW(),MATCH(CR$3,$K$2:$Q$2,0))/CR$5</f>
        <v>#N/A</v>
      </c>
      <c r="CS1777" s="80" t="e" cm="1">
        <f t="array" ref="CS1777">INDEX($K:$Q,ROW(),MATCH(CS$3,$K$2:$Q$2,0))/CS$5</f>
        <v>#N/A</v>
      </c>
      <c r="CT1777" s="80" t="e" cm="1">
        <f t="array" ref="CT1777">INDEX($K:$Q,ROW(),MATCH(CT$3,$K$2:$Q$2,0))/CT$5</f>
        <v>#N/A</v>
      </c>
      <c r="CU1777" s="80" t="e" cm="1">
        <f t="array" ref="CU1777">INDEX($K:$Q,ROW(),MATCH(CU$3,$K$2:$Q$2,0))/CU$5</f>
        <v>#N/A</v>
      </c>
      <c r="CV1777" s="80" t="e" cm="1">
        <f t="array" ref="CV1777">INDEX($K:$Q,ROW(),MATCH(CV$3,$K$2:$Q$2,0))/CV$5</f>
        <v>#N/A</v>
      </c>
      <c r="CW1777" s="80" t="e" cm="1">
        <f t="array" ref="CW1777">INDEX($K:$Q,ROW(),MATCH(CW$3,$K$2:$Q$2,0))/CW$5</f>
        <v>#N/A</v>
      </c>
      <c r="CX1777" s="80" t="e" cm="1">
        <f t="array" ref="CX1777">INDEX($K:$Q,ROW(),MATCH(CX$3,$K$2:$Q$2,0))/CX$5</f>
        <v>#N/A</v>
      </c>
      <c r="CY1777" s="80" t="e" cm="1">
        <f t="array" ref="CY1777">INDEX($K:$Q,ROW(),MATCH(CY$3,$K$2:$Q$2,0))/CL$5</f>
        <v>#N/A</v>
      </c>
      <c r="CZ1777" s="80" t="e" cm="1">
        <f t="array" ref="CZ1777">INDEX($K:$Q,ROW(),MATCH(CZ$3,$K$2:$Q$2,0))/CZ$5</f>
        <v>#N/A</v>
      </c>
      <c r="DA1777" s="80" t="e" cm="1">
        <f t="array" ref="DA1777">INDEX($K:$Q,ROW(),MATCH(DA$3,$K$2:$Q$2,0))/DA$5</f>
        <v>#N/A</v>
      </c>
      <c r="DB1777" s="80" t="e" cm="1">
        <f t="array" ref="DB1777">INDEX($K:$Q,ROW(),MATCH(DB$3,$K$2:$Q$2,0))/DB$5</f>
        <v>#N/A</v>
      </c>
      <c r="DC1777" s="80" t="e" cm="1">
        <f t="array" ref="DC1777">INDEX($K:$Q,ROW(),MATCH(DC$3,$K$2:$Q$2,0))/DC$5</f>
        <v>#N/A</v>
      </c>
      <c r="DD1777" s="80" t="e" cm="1">
        <f t="array" ref="DD1777">INDEX($K:$Q,ROW(),MATCH(DD$3,$K$2:$Q$2,0))/DD$5</f>
        <v>#N/A</v>
      </c>
      <c r="DE1777" s="80" t="e" cm="1">
        <f t="array" ref="DE1777">INDEX($K:$Q,ROW(),MATCH(DE$3,$K$2:$Q$2,0))/DE$5</f>
        <v>#N/A</v>
      </c>
      <c r="DF1777" s="80" t="e" cm="1">
        <f t="array" ref="DF1777">INDEX($K:$Q,ROW(),MATCH(DF$3,$K$2:$Q$2,0))/DF$5</f>
        <v>#N/A</v>
      </c>
      <c r="DG1777" s="80" t="e" cm="1">
        <f t="array" ref="DG1777">INDEX($K:$Q,ROW(),MATCH(DG$3,$K$2:$Q$2,0))/DG$5</f>
        <v>#N/A</v>
      </c>
      <c r="DH1777" s="80" t="e" cm="1">
        <f t="array" ref="DH1777">INDEX($K:$Q,ROW(),MATCH(DH$3,$K$2:$Q$2,0))/DH$5</f>
        <v>#N/A</v>
      </c>
      <c r="DI1777" s="80" t="e" cm="1">
        <f t="array" ref="DI1777">INDEX($K:$Q,ROW(),MATCH(DI$3,$K$2:$Q$2,0))/DI$5</f>
        <v>#N/A</v>
      </c>
      <c r="DJ1777" s="80" t="e" cm="1">
        <f t="array" ref="DJ1777">INDEX($K:$Q,ROW(),MATCH(DJ$3,$K$2:$Q$2,0))/DJ$5</f>
        <v>#N/A</v>
      </c>
      <c r="DK1777" s="80" t="e" cm="1">
        <f t="array" ref="DK1777">INDEX($K:$Q,ROW(),MATCH(DK$3,$K$2:$Q$2,0))/DK$5</f>
        <v>#N/A</v>
      </c>
      <c r="DL1777" s="80" t="e" cm="1">
        <f t="array" ref="DL1777">INDEX($K:$Q,ROW(),MATCH(DL$3,$K$2:$Q$2,0))/DL$5</f>
        <v>#N/A</v>
      </c>
    </row>
    <row r="1778" spans="2:116" x14ac:dyDescent="0.4">
      <c r="D1778" t="s">
        <v>564</v>
      </c>
      <c r="E1778" s="8" t="str">
        <f t="shared" si="3101"/>
        <v>1778 FAPPELIST-F</v>
      </c>
      <c r="G1778" s="141" t="s">
        <v>322</v>
      </c>
      <c r="K1778" s="23">
        <v>-4000</v>
      </c>
      <c r="L1778" s="23">
        <v>-4000</v>
      </c>
      <c r="M1778" s="23">
        <v>-4000</v>
      </c>
      <c r="N1778" s="23">
        <v>-4000</v>
      </c>
      <c r="O1778" s="23">
        <v>-4000</v>
      </c>
      <c r="P1778" s="23">
        <v>-4000</v>
      </c>
      <c r="S1778" s="80" cm="1">
        <f t="array" ref="S1778">INDEX($K:$Q,ROW(),MATCH(S$3,$K$2:$Q$2,0))/12</f>
        <v>-333.33333333333331</v>
      </c>
      <c r="T1778" s="80" cm="1">
        <f t="array" ref="T1778">INDEX($K:$Q,ROW(),MATCH(T$3,$K$2:$Q$2,0))/12</f>
        <v>-333.33333333333331</v>
      </c>
      <c r="U1778" s="80" cm="1">
        <f t="array" ref="U1778">INDEX($K:$Q,ROW(),MATCH(U$3,$K$2:$Q$2,0))/12</f>
        <v>-333.33333333333331</v>
      </c>
      <c r="V1778" s="80" cm="1">
        <f t="array" ref="V1778">INDEX($K:$Q,ROW(),MATCH(V$3,$K$2:$Q$2,0))/12</f>
        <v>-333.33333333333331</v>
      </c>
      <c r="W1778" s="80" cm="1">
        <f t="array" ref="W1778">INDEX($K:$Q,ROW(),MATCH(W$3,$K$2:$Q$2,0))/12</f>
        <v>-333.33333333333331</v>
      </c>
      <c r="X1778" s="80" cm="1">
        <f t="array" ref="X1778">INDEX($K:$Q,ROW(),MATCH(X$3,$K$2:$Q$2,0))/12</f>
        <v>-333.33333333333331</v>
      </c>
      <c r="Y1778" s="80" cm="1">
        <f t="array" ref="Y1778">INDEX($K:$Q,ROW(),MATCH(Y$3,$K$2:$Q$2,0))/12</f>
        <v>-333.33333333333331</v>
      </c>
      <c r="Z1778" s="80" cm="1">
        <f t="array" ref="Z1778">INDEX($K:$Q,ROW(),MATCH(Z$3,$K$2:$Q$2,0))/12</f>
        <v>-333.33333333333331</v>
      </c>
      <c r="AA1778" s="80" cm="1">
        <f t="array" ref="AA1778">INDEX($K:$Q,ROW(),MATCH(AA$3,$K$2:$Q$2,0))/12</f>
        <v>-333.33333333333331</v>
      </c>
      <c r="AB1778" s="80" cm="1">
        <f t="array" ref="AB1778">INDEX($K:$Q,ROW(),MATCH(AB$3,$K$2:$Q$2,0))/12</f>
        <v>-333.33333333333331</v>
      </c>
      <c r="AC1778" s="80" cm="1">
        <f t="array" ref="AC1778">INDEX($K:$Q,ROW(),MATCH(AC$3,$K$2:$Q$2,0))/12</f>
        <v>-333.33333333333331</v>
      </c>
      <c r="AD1778" s="80" cm="1">
        <f t="array" ref="AD1778">INDEX($K:$Q,ROW(),MATCH(AD$3,$K$2:$Q$2,0))/12</f>
        <v>-333.33333333333331</v>
      </c>
      <c r="AE1778" s="80" cm="1">
        <f t="array" ref="AE1778">INDEX($K:$Q,ROW(),MATCH(AE$3,$K$2:$Q$2,0))/12</f>
        <v>-333.33333333333331</v>
      </c>
      <c r="AF1778" s="80" cm="1">
        <f t="array" ref="AF1778">INDEX($K:$Q,ROW(),MATCH(AF$3,$K$2:$Q$2,0))/12</f>
        <v>-333.33333333333331</v>
      </c>
      <c r="AG1778" s="80" cm="1">
        <f t="array" ref="AG1778">INDEX($K:$Q,ROW(),MATCH(AG$3,$K$2:$Q$2,0))/12</f>
        <v>-333.33333333333331</v>
      </c>
      <c r="AH1778" s="80" cm="1">
        <f t="array" ref="AH1778">INDEX($K:$Q,ROW(),MATCH(AH$3,$K$2:$Q$2,0))/12</f>
        <v>-333.33333333333331</v>
      </c>
      <c r="AI1778" s="80" cm="1">
        <f t="array" ref="AI1778">INDEX($K:$Q,ROW(),MATCH(AI$3,$K$2:$Q$2,0))/12</f>
        <v>-333.33333333333331</v>
      </c>
      <c r="AJ1778" s="80" cm="1">
        <f t="array" ref="AJ1778">INDEX($K:$Q,ROW(),MATCH(AJ$3,$K$2:$Q$2,0))/12</f>
        <v>-333.33333333333331</v>
      </c>
      <c r="AK1778" s="80" cm="1">
        <f t="array" ref="AK1778">INDEX($K:$Q,ROW(),MATCH(AK$3,$K$2:$Q$2,0))/12</f>
        <v>-333.33333333333331</v>
      </c>
      <c r="AL1778" s="80" cm="1">
        <f t="array" ref="AL1778">INDEX($K:$Q,ROW(),MATCH(AL$3,$K$2:$Q$2,0))/12</f>
        <v>-333.33333333333331</v>
      </c>
      <c r="AM1778" s="80" cm="1">
        <f t="array" ref="AM1778">INDEX($K:$Q,ROW(),MATCH(AM$3,$K$2:$Q$2,0))/12</f>
        <v>-333.33333333333331</v>
      </c>
      <c r="AN1778" s="80" cm="1">
        <f t="array" ref="AN1778">INDEX($K:$Q,ROW(),MATCH(AN$3,$K$2:$Q$2,0))/12</f>
        <v>-333.33333333333331</v>
      </c>
      <c r="AO1778" s="80" cm="1">
        <f t="array" ref="AO1778">INDEX($K:$Q,ROW(),MATCH(AO$3,$K$2:$Q$2,0))/12</f>
        <v>-333.33333333333331</v>
      </c>
      <c r="AP1778" s="80" cm="1">
        <f t="array" ref="AP1778">INDEX($K:$Q,ROW(),MATCH(AP$3,$K$2:$Q$2,0))/12</f>
        <v>-333.33333333333331</v>
      </c>
      <c r="AQ1778" s="80" cm="1">
        <f t="array" ref="AQ1778">INDEX($K:$Q,ROW(),MATCH(AQ$3,$K$2:$Q$2,0))/12</f>
        <v>-333.33333333333331</v>
      </c>
      <c r="AR1778" s="80" cm="1">
        <f t="array" ref="AR1778">INDEX($K:$Q,ROW(),MATCH(AR$3,$K$2:$Q$2,0))/12</f>
        <v>-333.33333333333331</v>
      </c>
      <c r="AS1778" s="80" cm="1">
        <f t="array" ref="AS1778">INDEX($K:$Q,ROW(),MATCH(AS$3,$K$2:$Q$2,0))/12</f>
        <v>-333.33333333333331</v>
      </c>
      <c r="AT1778" s="80" cm="1">
        <f t="array" ref="AT1778">INDEX($K:$Q,ROW(),MATCH(AT$3,$K$2:$Q$2,0))/12</f>
        <v>-333.33333333333331</v>
      </c>
      <c r="AU1778" s="80" cm="1">
        <f t="array" ref="AU1778">INDEX($K:$Q,ROW(),MATCH(AU$3,$K$2:$Q$2,0))/12</f>
        <v>-333.33333333333331</v>
      </c>
      <c r="AV1778" s="80" cm="1">
        <f t="array" ref="AV1778">INDEX($K:$Q,ROW(),MATCH(AV$3,$K$2:$Q$2,0))/12</f>
        <v>-333.33333333333331</v>
      </c>
      <c r="AW1778" s="80" cm="1">
        <f t="array" ref="AW1778">INDEX($K:$Q,ROW(),MATCH(AW$3,$K$2:$Q$2,0))/12</f>
        <v>-333.33333333333331</v>
      </c>
      <c r="AX1778" s="80" cm="1">
        <f t="array" ref="AX1778">INDEX($K:$Q,ROW(),MATCH(AX$3,$K$2:$Q$2,0))/12</f>
        <v>-333.33333333333331</v>
      </c>
      <c r="AY1778" s="80" cm="1">
        <f t="array" ref="AY1778">INDEX($K:$Q,ROW(),MATCH(AY$3,$K$2:$Q$2,0))/12</f>
        <v>-333.33333333333331</v>
      </c>
      <c r="AZ1778" s="80" cm="1">
        <f t="array" ref="AZ1778">INDEX($K:$Q,ROW(),MATCH(AZ$3,$K$2:$Q$2,0))/12</f>
        <v>-333.33333333333331</v>
      </c>
      <c r="BA1778" s="80" cm="1">
        <f t="array" ref="BA1778">INDEX($K:$Q,ROW(),MATCH(BA$3,$K$2:$Q$2,0))/12</f>
        <v>-333.33333333333331</v>
      </c>
      <c r="BB1778" s="80" cm="1">
        <f t="array" ref="BB1778">INDEX($K:$Q,ROW(),MATCH(BB$3,$K$2:$Q$2,0))/12</f>
        <v>-333.33333333333331</v>
      </c>
      <c r="BC1778" s="80" cm="1">
        <f t="array" ref="BC1778">INDEX($K:$Q,ROW(),MATCH(BC$3,$K$2:$Q$2,0))/12</f>
        <v>-333.33333333333331</v>
      </c>
      <c r="BD1778" s="80" cm="1">
        <f t="array" ref="BD1778">INDEX($K:$Q,ROW(),MATCH(BD$3,$K$2:$Q$2,0))/12</f>
        <v>-333.33333333333331</v>
      </c>
      <c r="BE1778" s="80" cm="1">
        <f t="array" ref="BE1778">INDEX($K:$Q,ROW(),MATCH(BE$3,$K$2:$Q$2,0))/12</f>
        <v>-333.33333333333331</v>
      </c>
      <c r="BF1778" s="80" cm="1">
        <f t="array" ref="BF1778">INDEX($K:$Q,ROW(),MATCH(BF$3,$K$2:$Q$2,0))/12</f>
        <v>-333.33333333333331</v>
      </c>
      <c r="BG1778" s="80" cm="1">
        <f t="array" ref="BG1778">INDEX($K:$Q,ROW(),MATCH(BG$3,$K$2:$Q$2,0))/12</f>
        <v>-333.33333333333331</v>
      </c>
      <c r="BH1778" s="80" cm="1">
        <f t="array" ref="BH1778">INDEX($K:$Q,ROW(),MATCH(BH$3,$K$2:$Q$2,0))/12</f>
        <v>-333.33333333333331</v>
      </c>
      <c r="BI1778" s="80" cm="1">
        <f t="array" ref="BI1778">INDEX($K:$Q,ROW(),MATCH(BI$3,$K$2:$Q$2,0))/12</f>
        <v>-333.33333333333331</v>
      </c>
      <c r="BJ1778" s="80" cm="1">
        <f t="array" ref="BJ1778">INDEX($K:$Q,ROW(),MATCH(BJ$3,$K$2:$Q$2,0))/12</f>
        <v>-333.33333333333331</v>
      </c>
      <c r="BK1778" s="80" cm="1">
        <f t="array" ref="BK1778">INDEX($K:$Q,ROW(),MATCH(BK$3,$K$2:$Q$2,0))/12</f>
        <v>-333.33333333333331</v>
      </c>
      <c r="BL1778" s="80" cm="1">
        <f t="array" ref="BL1778">INDEX($K:$Q,ROW(),MATCH(BL$3,$K$2:$Q$2,0))/12</f>
        <v>-333.33333333333331</v>
      </c>
      <c r="BM1778" s="80" cm="1">
        <f t="array" ref="BM1778">INDEX($K:$Q,ROW(),MATCH(BM$3,$K$2:$Q$2,0))/12</f>
        <v>-333.33333333333331</v>
      </c>
      <c r="BN1778" s="80" cm="1">
        <f t="array" ref="BN1778">INDEX($K:$Q,ROW(),MATCH(BN$3,$K$2:$Q$2,0))/12</f>
        <v>-333.33333333333331</v>
      </c>
      <c r="BO1778" s="80" cm="1">
        <f t="array" ref="BO1778">INDEX($K:$Q,ROW(),MATCH(BO$3,$K$2:$Q$2,0))/12</f>
        <v>-333.33333333333331</v>
      </c>
      <c r="BP1778" s="80" cm="1">
        <f t="array" ref="BP1778">INDEX($K:$Q,ROW(),MATCH(BP$3,$K$2:$Q$2,0))/12</f>
        <v>-333.33333333333331</v>
      </c>
      <c r="BQ1778" s="80" cm="1">
        <f t="array" ref="BQ1778">INDEX($K:$Q,ROW(),MATCH(BQ$3,$K$2:$Q$2,0))/12</f>
        <v>-333.33333333333331</v>
      </c>
      <c r="BR1778" s="80" cm="1">
        <f t="array" ref="BR1778">INDEX($K:$Q,ROW(),MATCH(BR$3,$K$2:$Q$2,0))/12</f>
        <v>-333.33333333333331</v>
      </c>
      <c r="BS1778" s="80" cm="1">
        <f t="array" ref="BS1778">INDEX($K:$Q,ROW(),MATCH(BS$3,$K$2:$Q$2,0))/12</f>
        <v>-333.33333333333331</v>
      </c>
      <c r="BT1778" s="80" cm="1">
        <f t="array" ref="BT1778">INDEX($K:$Q,ROW(),MATCH(BT$3,$K$2:$Q$2,0))/12</f>
        <v>-333.33333333333331</v>
      </c>
      <c r="BU1778" s="80" cm="1">
        <f t="array" ref="BU1778">INDEX($K:$Q,ROW(),MATCH(BU$3,$K$2:$Q$2,0))/12</f>
        <v>-333.33333333333331</v>
      </c>
      <c r="BV1778" s="80" cm="1">
        <f t="array" ref="BV1778">INDEX($K:$Q,ROW(),MATCH(BV$3,$K$2:$Q$2,0))/12</f>
        <v>-333.33333333333331</v>
      </c>
      <c r="BW1778" s="80" cm="1">
        <f t="array" ref="BW1778">INDEX($K:$Q,ROW(),MATCH(BW$3,$K$2:$Q$2,0))/12</f>
        <v>-333.33333333333331</v>
      </c>
      <c r="BX1778" s="80" cm="1">
        <f t="array" ref="BX1778">INDEX($K:$Q,ROW(),MATCH(BX$3,$K$2:$Q$2,0))/12</f>
        <v>-333.33333333333331</v>
      </c>
      <c r="BY1778" s="80" cm="1">
        <f t="array" ref="BY1778">INDEX($K:$Q,ROW(),MATCH(BY$3,$K$2:$Q$2,0))/12</f>
        <v>-333.33333333333331</v>
      </c>
      <c r="BZ1778" s="80" cm="1">
        <f t="array" ref="BZ1778">INDEX($K:$Q,ROW(),MATCH(BZ$3,$K$2:$Q$2,0))/12</f>
        <v>-333.33333333333331</v>
      </c>
      <c r="CA1778" s="80" cm="1">
        <f t="array" ref="CA1778">INDEX($K:$Q,ROW(),MATCH(CA$3,$K$2:$Q$2,0))/12</f>
        <v>-333.33333333333331</v>
      </c>
      <c r="CB1778" s="80" cm="1">
        <f t="array" ref="CB1778">INDEX($K:$Q,ROW(),MATCH(CB$3,$K$2:$Q$2,0))/12</f>
        <v>-333.33333333333331</v>
      </c>
      <c r="CC1778" s="80" cm="1">
        <f t="array" ref="CC1778">INDEX($K:$Q,ROW(),MATCH(CC$3,$K$2:$Q$2,0))/12</f>
        <v>-333.33333333333331</v>
      </c>
      <c r="CD1778" s="80" cm="1">
        <f t="array" ref="CD1778">INDEX($K:$Q,ROW(),MATCH(CD$3,$K$2:$Q$2,0))/12</f>
        <v>-333.33333333333331</v>
      </c>
      <c r="CE1778" s="80" cm="1">
        <f t="array" ref="CE1778">INDEX($K:$Q,ROW(),MATCH(CE$3,$K$2:$Q$2,0))/12</f>
        <v>-333.33333333333331</v>
      </c>
      <c r="CF1778" s="80" cm="1">
        <f t="array" ref="CF1778">INDEX($K:$Q,ROW(),MATCH(CF$3,$K$2:$Q$2,0))/12</f>
        <v>-333.33333333333331</v>
      </c>
      <c r="CG1778" s="80" cm="1">
        <f t="array" ref="CG1778">INDEX($K:$Q,ROW(),MATCH(CG$3,$K$2:$Q$2,0))/12</f>
        <v>-333.33333333333331</v>
      </c>
      <c r="CH1778" s="80" cm="1">
        <f t="array" ref="CH1778">INDEX($K:$Q,ROW(),MATCH(CH$3,$K$2:$Q$2,0))/12</f>
        <v>-333.33333333333331</v>
      </c>
      <c r="CI1778" s="80" cm="1">
        <f t="array" ref="CI1778">INDEX($K:$Q,ROW(),MATCH(CI$3,$K$2:$Q$2,0))/12</f>
        <v>-333.33333333333331</v>
      </c>
      <c r="CJ1778" s="80" cm="1">
        <f t="array" ref="CJ1778">INDEX($K:$Q,ROW(),MATCH(CJ$3,$K$2:$Q$2,0))/12</f>
        <v>-333.33333333333331</v>
      </c>
      <c r="CK1778" s="80" cm="1">
        <f t="array" ref="CK1778">INDEX($K:$Q,ROW(),MATCH(CK$3,$K$2:$Q$2,0))/12</f>
        <v>-333.33333333333331</v>
      </c>
      <c r="CL1778" s="80" cm="1">
        <f t="array" ref="CL1778">INDEX($K:$Q,ROW(),MATCH(CL$3,$K$2:$Q$2,0))/12</f>
        <v>-333.33333333333331</v>
      </c>
      <c r="CN1778" s="74"/>
      <c r="CO1778" s="80" t="e" cm="1">
        <f t="array" ref="CO1778">INDEX($K:$Q,ROW(),MATCH(CO$3,$K$2:$Q$2,0))/CO$5</f>
        <v>#N/A</v>
      </c>
      <c r="CP1778" s="80" t="e" cm="1">
        <f t="array" ref="CP1778">INDEX($K:$Q,ROW(),MATCH(CP$3,$K$2:$Q$2,0))/CP$5</f>
        <v>#N/A</v>
      </c>
      <c r="CQ1778" s="80" t="e" cm="1">
        <f t="array" ref="CQ1778">INDEX($K:$Q,ROW(),MATCH(CQ$3,$K$2:$Q$2,0))/CQ$5</f>
        <v>#N/A</v>
      </c>
      <c r="CR1778" s="80" t="e" cm="1">
        <f t="array" ref="CR1778">INDEX($K:$Q,ROW(),MATCH(CR$3,$K$2:$Q$2,0))/CR$5</f>
        <v>#N/A</v>
      </c>
      <c r="CS1778" s="80" t="e" cm="1">
        <f t="array" ref="CS1778">INDEX($K:$Q,ROW(),MATCH(CS$3,$K$2:$Q$2,0))/CS$5</f>
        <v>#N/A</v>
      </c>
      <c r="CT1778" s="80" t="e" cm="1">
        <f t="array" ref="CT1778">INDEX($K:$Q,ROW(),MATCH(CT$3,$K$2:$Q$2,0))/CT$5</f>
        <v>#N/A</v>
      </c>
      <c r="CU1778" s="80" t="e" cm="1">
        <f t="array" ref="CU1778">INDEX($K:$Q,ROW(),MATCH(CU$3,$K$2:$Q$2,0))/CU$5</f>
        <v>#N/A</v>
      </c>
      <c r="CV1778" s="80" t="e" cm="1">
        <f t="array" ref="CV1778">INDEX($K:$Q,ROW(),MATCH(CV$3,$K$2:$Q$2,0))/CV$5</f>
        <v>#N/A</v>
      </c>
      <c r="CW1778" s="80" t="e" cm="1">
        <f t="array" ref="CW1778">INDEX($K:$Q,ROW(),MATCH(CW$3,$K$2:$Q$2,0))/CW$5</f>
        <v>#N/A</v>
      </c>
      <c r="CX1778" s="80" t="e" cm="1">
        <f t="array" ref="CX1778">INDEX($K:$Q,ROW(),MATCH(CX$3,$K$2:$Q$2,0))/CX$5</f>
        <v>#N/A</v>
      </c>
      <c r="CY1778" s="80" t="e" cm="1">
        <f t="array" ref="CY1778">INDEX($K:$Q,ROW(),MATCH(CY$3,$K$2:$Q$2,0))/CL$5</f>
        <v>#N/A</v>
      </c>
      <c r="CZ1778" s="80" t="e" cm="1">
        <f t="array" ref="CZ1778">INDEX($K:$Q,ROW(),MATCH(CZ$3,$K$2:$Q$2,0))/CZ$5</f>
        <v>#N/A</v>
      </c>
      <c r="DA1778" s="80" t="e" cm="1">
        <f t="array" ref="DA1778">INDEX($K:$Q,ROW(),MATCH(DA$3,$K$2:$Q$2,0))/DA$5</f>
        <v>#N/A</v>
      </c>
      <c r="DB1778" s="80" t="e" cm="1">
        <f t="array" ref="DB1778">INDEX($K:$Q,ROW(),MATCH(DB$3,$K$2:$Q$2,0))/DB$5</f>
        <v>#N/A</v>
      </c>
      <c r="DC1778" s="80" t="e" cm="1">
        <f t="array" ref="DC1778">INDEX($K:$Q,ROW(),MATCH(DC$3,$K$2:$Q$2,0))/DC$5</f>
        <v>#N/A</v>
      </c>
      <c r="DD1778" s="80" t="e" cm="1">
        <f t="array" ref="DD1778">INDEX($K:$Q,ROW(),MATCH(DD$3,$K$2:$Q$2,0))/DD$5</f>
        <v>#N/A</v>
      </c>
      <c r="DE1778" s="80" t="e" cm="1">
        <f t="array" ref="DE1778">INDEX($K:$Q,ROW(),MATCH(DE$3,$K$2:$Q$2,0))/DE$5</f>
        <v>#N/A</v>
      </c>
      <c r="DF1778" s="80" t="e" cm="1">
        <f t="array" ref="DF1778">INDEX($K:$Q,ROW(),MATCH(DF$3,$K$2:$Q$2,0))/DF$5</f>
        <v>#N/A</v>
      </c>
      <c r="DG1778" s="80" t="e" cm="1">
        <f t="array" ref="DG1778">INDEX($K:$Q,ROW(),MATCH(DG$3,$K$2:$Q$2,0))/DG$5</f>
        <v>#N/A</v>
      </c>
      <c r="DH1778" s="80" t="e" cm="1">
        <f t="array" ref="DH1778">INDEX($K:$Q,ROW(),MATCH(DH$3,$K$2:$Q$2,0))/DH$5</f>
        <v>#N/A</v>
      </c>
      <c r="DI1778" s="80" t="e" cm="1">
        <f t="array" ref="DI1778">INDEX($K:$Q,ROW(),MATCH(DI$3,$K$2:$Q$2,0))/DI$5</f>
        <v>#N/A</v>
      </c>
      <c r="DJ1778" s="80" t="e" cm="1">
        <f t="array" ref="DJ1778">INDEX($K:$Q,ROW(),MATCH(DJ$3,$K$2:$Q$2,0))/DJ$5</f>
        <v>#N/A</v>
      </c>
      <c r="DK1778" s="80" t="e" cm="1">
        <f t="array" ref="DK1778">INDEX($K:$Q,ROW(),MATCH(DK$3,$K$2:$Q$2,0))/DK$5</f>
        <v>#N/A</v>
      </c>
      <c r="DL1778" s="80" t="e" cm="1">
        <f t="array" ref="DL1778">INDEX($K:$Q,ROW(),MATCH(DL$3,$K$2:$Q$2,0))/DL$5</f>
        <v>#N/A</v>
      </c>
    </row>
    <row r="1779" spans="2:116" x14ac:dyDescent="0.4">
      <c r="D1779" t="s">
        <v>564</v>
      </c>
      <c r="E1779" s="8" t="str">
        <f t="shared" si="3101"/>
        <v>1779 FAPPELIST-F</v>
      </c>
      <c r="G1779" s="141" t="s">
        <v>323</v>
      </c>
      <c r="K1779" s="23">
        <v>-8000</v>
      </c>
      <c r="L1779" s="23">
        <v>-8000</v>
      </c>
      <c r="M1779" s="23">
        <v>-8000</v>
      </c>
      <c r="N1779" s="23">
        <v>-8000</v>
      </c>
      <c r="O1779" s="23">
        <v>-8000</v>
      </c>
      <c r="P1779" s="23">
        <v>-8000</v>
      </c>
      <c r="S1779" s="80" cm="1">
        <f t="array" ref="S1779">INDEX($K:$Q,ROW(),MATCH(S$3,$K$2:$Q$2,0))/12</f>
        <v>-666.66666666666663</v>
      </c>
      <c r="T1779" s="80" cm="1">
        <f t="array" ref="T1779">INDEX($K:$Q,ROW(),MATCH(T$3,$K$2:$Q$2,0))/12</f>
        <v>-666.66666666666663</v>
      </c>
      <c r="U1779" s="80" cm="1">
        <f t="array" ref="U1779">INDEX($K:$Q,ROW(),MATCH(U$3,$K$2:$Q$2,0))/12</f>
        <v>-666.66666666666663</v>
      </c>
      <c r="V1779" s="80" cm="1">
        <f t="array" ref="V1779">INDEX($K:$Q,ROW(),MATCH(V$3,$K$2:$Q$2,0))/12</f>
        <v>-666.66666666666663</v>
      </c>
      <c r="W1779" s="80" cm="1">
        <f t="array" ref="W1779">INDEX($K:$Q,ROW(),MATCH(W$3,$K$2:$Q$2,0))/12</f>
        <v>-666.66666666666663</v>
      </c>
      <c r="X1779" s="80" cm="1">
        <f t="array" ref="X1779">INDEX($K:$Q,ROW(),MATCH(X$3,$K$2:$Q$2,0))/12</f>
        <v>-666.66666666666663</v>
      </c>
      <c r="Y1779" s="80" cm="1">
        <f t="array" ref="Y1779">INDEX($K:$Q,ROW(),MATCH(Y$3,$K$2:$Q$2,0))/12</f>
        <v>-666.66666666666663</v>
      </c>
      <c r="Z1779" s="80" cm="1">
        <f t="array" ref="Z1779">INDEX($K:$Q,ROW(),MATCH(Z$3,$K$2:$Q$2,0))/12</f>
        <v>-666.66666666666663</v>
      </c>
      <c r="AA1779" s="80" cm="1">
        <f t="array" ref="AA1779">INDEX($K:$Q,ROW(),MATCH(AA$3,$K$2:$Q$2,0))/12</f>
        <v>-666.66666666666663</v>
      </c>
      <c r="AB1779" s="80" cm="1">
        <f t="array" ref="AB1779">INDEX($K:$Q,ROW(),MATCH(AB$3,$K$2:$Q$2,0))/12</f>
        <v>-666.66666666666663</v>
      </c>
      <c r="AC1779" s="80" cm="1">
        <f t="array" ref="AC1779">INDEX($K:$Q,ROW(),MATCH(AC$3,$K$2:$Q$2,0))/12</f>
        <v>-666.66666666666663</v>
      </c>
      <c r="AD1779" s="80" cm="1">
        <f t="array" ref="AD1779">INDEX($K:$Q,ROW(),MATCH(AD$3,$K$2:$Q$2,0))/12</f>
        <v>-666.66666666666663</v>
      </c>
      <c r="AE1779" s="80" cm="1">
        <f t="array" ref="AE1779">INDEX($K:$Q,ROW(),MATCH(AE$3,$K$2:$Q$2,0))/12</f>
        <v>-666.66666666666663</v>
      </c>
      <c r="AF1779" s="80" cm="1">
        <f t="array" ref="AF1779">INDEX($K:$Q,ROW(),MATCH(AF$3,$K$2:$Q$2,0))/12</f>
        <v>-666.66666666666663</v>
      </c>
      <c r="AG1779" s="80" cm="1">
        <f t="array" ref="AG1779">INDEX($K:$Q,ROW(),MATCH(AG$3,$K$2:$Q$2,0))/12</f>
        <v>-666.66666666666663</v>
      </c>
      <c r="AH1779" s="80" cm="1">
        <f t="array" ref="AH1779">INDEX($K:$Q,ROW(),MATCH(AH$3,$K$2:$Q$2,0))/12</f>
        <v>-666.66666666666663</v>
      </c>
      <c r="AI1779" s="80" cm="1">
        <f t="array" ref="AI1779">INDEX($K:$Q,ROW(),MATCH(AI$3,$K$2:$Q$2,0))/12</f>
        <v>-666.66666666666663</v>
      </c>
      <c r="AJ1779" s="80" cm="1">
        <f t="array" ref="AJ1779">INDEX($K:$Q,ROW(),MATCH(AJ$3,$K$2:$Q$2,0))/12</f>
        <v>-666.66666666666663</v>
      </c>
      <c r="AK1779" s="80" cm="1">
        <f t="array" ref="AK1779">INDEX($K:$Q,ROW(),MATCH(AK$3,$K$2:$Q$2,0))/12</f>
        <v>-666.66666666666663</v>
      </c>
      <c r="AL1779" s="80" cm="1">
        <f t="array" ref="AL1779">INDEX($K:$Q,ROW(),MATCH(AL$3,$K$2:$Q$2,0))/12</f>
        <v>-666.66666666666663</v>
      </c>
      <c r="AM1779" s="80" cm="1">
        <f t="array" ref="AM1779">INDEX($K:$Q,ROW(),MATCH(AM$3,$K$2:$Q$2,0))/12</f>
        <v>-666.66666666666663</v>
      </c>
      <c r="AN1779" s="80" cm="1">
        <f t="array" ref="AN1779">INDEX($K:$Q,ROW(),MATCH(AN$3,$K$2:$Q$2,0))/12</f>
        <v>-666.66666666666663</v>
      </c>
      <c r="AO1779" s="80" cm="1">
        <f t="array" ref="AO1779">INDEX($K:$Q,ROW(),MATCH(AO$3,$K$2:$Q$2,0))/12</f>
        <v>-666.66666666666663</v>
      </c>
      <c r="AP1779" s="80" cm="1">
        <f t="array" ref="AP1779">INDEX($K:$Q,ROW(),MATCH(AP$3,$K$2:$Q$2,0))/12</f>
        <v>-666.66666666666663</v>
      </c>
      <c r="AQ1779" s="80" cm="1">
        <f t="array" ref="AQ1779">INDEX($K:$Q,ROW(),MATCH(AQ$3,$K$2:$Q$2,0))/12</f>
        <v>-666.66666666666663</v>
      </c>
      <c r="AR1779" s="80" cm="1">
        <f t="array" ref="AR1779">INDEX($K:$Q,ROW(),MATCH(AR$3,$K$2:$Q$2,0))/12</f>
        <v>-666.66666666666663</v>
      </c>
      <c r="AS1779" s="80" cm="1">
        <f t="array" ref="AS1779">INDEX($K:$Q,ROW(),MATCH(AS$3,$K$2:$Q$2,0))/12</f>
        <v>-666.66666666666663</v>
      </c>
      <c r="AT1779" s="80" cm="1">
        <f t="array" ref="AT1779">INDEX($K:$Q,ROW(),MATCH(AT$3,$K$2:$Q$2,0))/12</f>
        <v>-666.66666666666663</v>
      </c>
      <c r="AU1779" s="80" cm="1">
        <f t="array" ref="AU1779">INDEX($K:$Q,ROW(),MATCH(AU$3,$K$2:$Q$2,0))/12</f>
        <v>-666.66666666666663</v>
      </c>
      <c r="AV1779" s="80" cm="1">
        <f t="array" ref="AV1779">INDEX($K:$Q,ROW(),MATCH(AV$3,$K$2:$Q$2,0))/12</f>
        <v>-666.66666666666663</v>
      </c>
      <c r="AW1779" s="80" cm="1">
        <f t="array" ref="AW1779">INDEX($K:$Q,ROW(),MATCH(AW$3,$K$2:$Q$2,0))/12</f>
        <v>-666.66666666666663</v>
      </c>
      <c r="AX1779" s="80" cm="1">
        <f t="array" ref="AX1779">INDEX($K:$Q,ROW(),MATCH(AX$3,$K$2:$Q$2,0))/12</f>
        <v>-666.66666666666663</v>
      </c>
      <c r="AY1779" s="80" cm="1">
        <f t="array" ref="AY1779">INDEX($K:$Q,ROW(),MATCH(AY$3,$K$2:$Q$2,0))/12</f>
        <v>-666.66666666666663</v>
      </c>
      <c r="AZ1779" s="80" cm="1">
        <f t="array" ref="AZ1779">INDEX($K:$Q,ROW(),MATCH(AZ$3,$K$2:$Q$2,0))/12</f>
        <v>-666.66666666666663</v>
      </c>
      <c r="BA1779" s="80" cm="1">
        <f t="array" ref="BA1779">INDEX($K:$Q,ROW(),MATCH(BA$3,$K$2:$Q$2,0))/12</f>
        <v>-666.66666666666663</v>
      </c>
      <c r="BB1779" s="80" cm="1">
        <f t="array" ref="BB1779">INDEX($K:$Q,ROW(),MATCH(BB$3,$K$2:$Q$2,0))/12</f>
        <v>-666.66666666666663</v>
      </c>
      <c r="BC1779" s="80" cm="1">
        <f t="array" ref="BC1779">INDEX($K:$Q,ROW(),MATCH(BC$3,$K$2:$Q$2,0))/12</f>
        <v>-666.66666666666663</v>
      </c>
      <c r="BD1779" s="80" cm="1">
        <f t="array" ref="BD1779">INDEX($K:$Q,ROW(),MATCH(BD$3,$K$2:$Q$2,0))/12</f>
        <v>-666.66666666666663</v>
      </c>
      <c r="BE1779" s="80" cm="1">
        <f t="array" ref="BE1779">INDEX($K:$Q,ROW(),MATCH(BE$3,$K$2:$Q$2,0))/12</f>
        <v>-666.66666666666663</v>
      </c>
      <c r="BF1779" s="80" cm="1">
        <f t="array" ref="BF1779">INDEX($K:$Q,ROW(),MATCH(BF$3,$K$2:$Q$2,0))/12</f>
        <v>-666.66666666666663</v>
      </c>
      <c r="BG1779" s="80" cm="1">
        <f t="array" ref="BG1779">INDEX($K:$Q,ROW(),MATCH(BG$3,$K$2:$Q$2,0))/12</f>
        <v>-666.66666666666663</v>
      </c>
      <c r="BH1779" s="80" cm="1">
        <f t="array" ref="BH1779">INDEX($K:$Q,ROW(),MATCH(BH$3,$K$2:$Q$2,0))/12</f>
        <v>-666.66666666666663</v>
      </c>
      <c r="BI1779" s="80" cm="1">
        <f t="array" ref="BI1779">INDEX($K:$Q,ROW(),MATCH(BI$3,$K$2:$Q$2,0))/12</f>
        <v>-666.66666666666663</v>
      </c>
      <c r="BJ1779" s="80" cm="1">
        <f t="array" ref="BJ1779">INDEX($K:$Q,ROW(),MATCH(BJ$3,$K$2:$Q$2,0))/12</f>
        <v>-666.66666666666663</v>
      </c>
      <c r="BK1779" s="80" cm="1">
        <f t="array" ref="BK1779">INDEX($K:$Q,ROW(),MATCH(BK$3,$K$2:$Q$2,0))/12</f>
        <v>-666.66666666666663</v>
      </c>
      <c r="BL1779" s="80" cm="1">
        <f t="array" ref="BL1779">INDEX($K:$Q,ROW(),MATCH(BL$3,$K$2:$Q$2,0))/12</f>
        <v>-666.66666666666663</v>
      </c>
      <c r="BM1779" s="80" cm="1">
        <f t="array" ref="BM1779">INDEX($K:$Q,ROW(),MATCH(BM$3,$K$2:$Q$2,0))/12</f>
        <v>-666.66666666666663</v>
      </c>
      <c r="BN1779" s="80" cm="1">
        <f t="array" ref="BN1779">INDEX($K:$Q,ROW(),MATCH(BN$3,$K$2:$Q$2,0))/12</f>
        <v>-666.66666666666663</v>
      </c>
      <c r="BO1779" s="80" cm="1">
        <f t="array" ref="BO1779">INDEX($K:$Q,ROW(),MATCH(BO$3,$K$2:$Q$2,0))/12</f>
        <v>-666.66666666666663</v>
      </c>
      <c r="BP1779" s="80" cm="1">
        <f t="array" ref="BP1779">INDEX($K:$Q,ROW(),MATCH(BP$3,$K$2:$Q$2,0))/12</f>
        <v>-666.66666666666663</v>
      </c>
      <c r="BQ1779" s="80" cm="1">
        <f t="array" ref="BQ1779">INDEX($K:$Q,ROW(),MATCH(BQ$3,$K$2:$Q$2,0))/12</f>
        <v>-666.66666666666663</v>
      </c>
      <c r="BR1779" s="80" cm="1">
        <f t="array" ref="BR1779">INDEX($K:$Q,ROW(),MATCH(BR$3,$K$2:$Q$2,0))/12</f>
        <v>-666.66666666666663</v>
      </c>
      <c r="BS1779" s="80" cm="1">
        <f t="array" ref="BS1779">INDEX($K:$Q,ROW(),MATCH(BS$3,$K$2:$Q$2,0))/12</f>
        <v>-666.66666666666663</v>
      </c>
      <c r="BT1779" s="80" cm="1">
        <f t="array" ref="BT1779">INDEX($K:$Q,ROW(),MATCH(BT$3,$K$2:$Q$2,0))/12</f>
        <v>-666.66666666666663</v>
      </c>
      <c r="BU1779" s="80" cm="1">
        <f t="array" ref="BU1779">INDEX($K:$Q,ROW(),MATCH(BU$3,$K$2:$Q$2,0))/12</f>
        <v>-666.66666666666663</v>
      </c>
      <c r="BV1779" s="80" cm="1">
        <f t="array" ref="BV1779">INDEX($K:$Q,ROW(),MATCH(BV$3,$K$2:$Q$2,0))/12</f>
        <v>-666.66666666666663</v>
      </c>
      <c r="BW1779" s="80" cm="1">
        <f t="array" ref="BW1779">INDEX($K:$Q,ROW(),MATCH(BW$3,$K$2:$Q$2,0))/12</f>
        <v>-666.66666666666663</v>
      </c>
      <c r="BX1779" s="80" cm="1">
        <f t="array" ref="BX1779">INDEX($K:$Q,ROW(),MATCH(BX$3,$K$2:$Q$2,0))/12</f>
        <v>-666.66666666666663</v>
      </c>
      <c r="BY1779" s="80" cm="1">
        <f t="array" ref="BY1779">INDEX($K:$Q,ROW(),MATCH(BY$3,$K$2:$Q$2,0))/12</f>
        <v>-666.66666666666663</v>
      </c>
      <c r="BZ1779" s="80" cm="1">
        <f t="array" ref="BZ1779">INDEX($K:$Q,ROW(),MATCH(BZ$3,$K$2:$Q$2,0))/12</f>
        <v>-666.66666666666663</v>
      </c>
      <c r="CA1779" s="80" cm="1">
        <f t="array" ref="CA1779">INDEX($K:$Q,ROW(),MATCH(CA$3,$K$2:$Q$2,0))/12</f>
        <v>-666.66666666666663</v>
      </c>
      <c r="CB1779" s="80" cm="1">
        <f t="array" ref="CB1779">INDEX($K:$Q,ROW(),MATCH(CB$3,$K$2:$Q$2,0))/12</f>
        <v>-666.66666666666663</v>
      </c>
      <c r="CC1779" s="80" cm="1">
        <f t="array" ref="CC1779">INDEX($K:$Q,ROW(),MATCH(CC$3,$K$2:$Q$2,0))/12</f>
        <v>-666.66666666666663</v>
      </c>
      <c r="CD1779" s="80" cm="1">
        <f t="array" ref="CD1779">INDEX($K:$Q,ROW(),MATCH(CD$3,$K$2:$Q$2,0))/12</f>
        <v>-666.66666666666663</v>
      </c>
      <c r="CE1779" s="80" cm="1">
        <f t="array" ref="CE1779">INDEX($K:$Q,ROW(),MATCH(CE$3,$K$2:$Q$2,0))/12</f>
        <v>-666.66666666666663</v>
      </c>
      <c r="CF1779" s="80" cm="1">
        <f t="array" ref="CF1779">INDEX($K:$Q,ROW(),MATCH(CF$3,$K$2:$Q$2,0))/12</f>
        <v>-666.66666666666663</v>
      </c>
      <c r="CG1779" s="80" cm="1">
        <f t="array" ref="CG1779">INDEX($K:$Q,ROW(),MATCH(CG$3,$K$2:$Q$2,0))/12</f>
        <v>-666.66666666666663</v>
      </c>
      <c r="CH1779" s="80" cm="1">
        <f t="array" ref="CH1779">INDEX($K:$Q,ROW(),MATCH(CH$3,$K$2:$Q$2,0))/12</f>
        <v>-666.66666666666663</v>
      </c>
      <c r="CI1779" s="80" cm="1">
        <f t="array" ref="CI1779">INDEX($K:$Q,ROW(),MATCH(CI$3,$K$2:$Q$2,0))/12</f>
        <v>-666.66666666666663</v>
      </c>
      <c r="CJ1779" s="80" cm="1">
        <f t="array" ref="CJ1779">INDEX($K:$Q,ROW(),MATCH(CJ$3,$K$2:$Q$2,0))/12</f>
        <v>-666.66666666666663</v>
      </c>
      <c r="CK1779" s="80" cm="1">
        <f t="array" ref="CK1779">INDEX($K:$Q,ROW(),MATCH(CK$3,$K$2:$Q$2,0))/12</f>
        <v>-666.66666666666663</v>
      </c>
      <c r="CL1779" s="80" cm="1">
        <f t="array" ref="CL1779">INDEX($K:$Q,ROW(),MATCH(CL$3,$K$2:$Q$2,0))/12</f>
        <v>-666.66666666666663</v>
      </c>
      <c r="CN1779" s="74"/>
      <c r="CO1779" s="80" t="e" cm="1">
        <f t="array" ref="CO1779">INDEX($K:$Q,ROW(),MATCH(CO$3,$K$2:$Q$2,0))/CO$5</f>
        <v>#N/A</v>
      </c>
      <c r="CP1779" s="80" t="e" cm="1">
        <f t="array" ref="CP1779">INDEX($K:$Q,ROW(),MATCH(CP$3,$K$2:$Q$2,0))/CP$5</f>
        <v>#N/A</v>
      </c>
      <c r="CQ1779" s="80" t="e" cm="1">
        <f t="array" ref="CQ1779">INDEX($K:$Q,ROW(),MATCH(CQ$3,$K$2:$Q$2,0))/CQ$5</f>
        <v>#N/A</v>
      </c>
      <c r="CR1779" s="80" t="e" cm="1">
        <f t="array" ref="CR1779">INDEX($K:$Q,ROW(),MATCH(CR$3,$K$2:$Q$2,0))/CR$5</f>
        <v>#N/A</v>
      </c>
      <c r="CS1779" s="80" t="e" cm="1">
        <f t="array" ref="CS1779">INDEX($K:$Q,ROW(),MATCH(CS$3,$K$2:$Q$2,0))/CS$5</f>
        <v>#N/A</v>
      </c>
      <c r="CT1779" s="80" t="e" cm="1">
        <f t="array" ref="CT1779">INDEX($K:$Q,ROW(),MATCH(CT$3,$K$2:$Q$2,0))/CT$5</f>
        <v>#N/A</v>
      </c>
      <c r="CU1779" s="80" t="e" cm="1">
        <f t="array" ref="CU1779">INDEX($K:$Q,ROW(),MATCH(CU$3,$K$2:$Q$2,0))/CU$5</f>
        <v>#N/A</v>
      </c>
      <c r="CV1779" s="80" t="e" cm="1">
        <f t="array" ref="CV1779">INDEX($K:$Q,ROW(),MATCH(CV$3,$K$2:$Q$2,0))/CV$5</f>
        <v>#N/A</v>
      </c>
      <c r="CW1779" s="80" t="e" cm="1">
        <f t="array" ref="CW1779">INDEX($K:$Q,ROW(),MATCH(CW$3,$K$2:$Q$2,0))/CW$5</f>
        <v>#N/A</v>
      </c>
      <c r="CX1779" s="80" t="e" cm="1">
        <f t="array" ref="CX1779">INDEX($K:$Q,ROW(),MATCH(CX$3,$K$2:$Q$2,0))/CX$5</f>
        <v>#N/A</v>
      </c>
      <c r="CY1779" s="80" t="e" cm="1">
        <f t="array" ref="CY1779">INDEX($K:$Q,ROW(),MATCH(CY$3,$K$2:$Q$2,0))/CL$5</f>
        <v>#N/A</v>
      </c>
      <c r="CZ1779" s="80" t="e" cm="1">
        <f t="array" ref="CZ1779">INDEX($K:$Q,ROW(),MATCH(CZ$3,$K$2:$Q$2,0))/CZ$5</f>
        <v>#N/A</v>
      </c>
      <c r="DA1779" s="80" t="e" cm="1">
        <f t="array" ref="DA1779">INDEX($K:$Q,ROW(),MATCH(DA$3,$K$2:$Q$2,0))/DA$5</f>
        <v>#N/A</v>
      </c>
      <c r="DB1779" s="80" t="e" cm="1">
        <f t="array" ref="DB1779">INDEX($K:$Q,ROW(),MATCH(DB$3,$K$2:$Q$2,0))/DB$5</f>
        <v>#N/A</v>
      </c>
      <c r="DC1779" s="80" t="e" cm="1">
        <f t="array" ref="DC1779">INDEX($K:$Q,ROW(),MATCH(DC$3,$K$2:$Q$2,0))/DC$5</f>
        <v>#N/A</v>
      </c>
      <c r="DD1779" s="80" t="e" cm="1">
        <f t="array" ref="DD1779">INDEX($K:$Q,ROW(),MATCH(DD$3,$K$2:$Q$2,0))/DD$5</f>
        <v>#N/A</v>
      </c>
      <c r="DE1779" s="80" t="e" cm="1">
        <f t="array" ref="DE1779">INDEX($K:$Q,ROW(),MATCH(DE$3,$K$2:$Q$2,0))/DE$5</f>
        <v>#N/A</v>
      </c>
      <c r="DF1779" s="80" t="e" cm="1">
        <f t="array" ref="DF1779">INDEX($K:$Q,ROW(),MATCH(DF$3,$K$2:$Q$2,0))/DF$5</f>
        <v>#N/A</v>
      </c>
      <c r="DG1779" s="80" t="e" cm="1">
        <f t="array" ref="DG1779">INDEX($K:$Q,ROW(),MATCH(DG$3,$K$2:$Q$2,0))/DG$5</f>
        <v>#N/A</v>
      </c>
      <c r="DH1779" s="80" t="e" cm="1">
        <f t="array" ref="DH1779">INDEX($K:$Q,ROW(),MATCH(DH$3,$K$2:$Q$2,0))/DH$5</f>
        <v>#N/A</v>
      </c>
      <c r="DI1779" s="80" t="e" cm="1">
        <f t="array" ref="DI1779">INDEX($K:$Q,ROW(),MATCH(DI$3,$K$2:$Q$2,0))/DI$5</f>
        <v>#N/A</v>
      </c>
      <c r="DJ1779" s="80" t="e" cm="1">
        <f t="array" ref="DJ1779">INDEX($K:$Q,ROW(),MATCH(DJ$3,$K$2:$Q$2,0))/DJ$5</f>
        <v>#N/A</v>
      </c>
      <c r="DK1779" s="80" t="e" cm="1">
        <f t="array" ref="DK1779">INDEX($K:$Q,ROW(),MATCH(DK$3,$K$2:$Q$2,0))/DK$5</f>
        <v>#N/A</v>
      </c>
      <c r="DL1779" s="80" t="e" cm="1">
        <f t="array" ref="DL1779">INDEX($K:$Q,ROW(),MATCH(DL$3,$K$2:$Q$2,0))/DL$5</f>
        <v>#N/A</v>
      </c>
    </row>
    <row r="1780" spans="2:116" x14ac:dyDescent="0.4">
      <c r="D1780" t="s">
        <v>564</v>
      </c>
      <c r="E1780" s="8" t="str">
        <f t="shared" si="3101"/>
        <v>1780 FAPPELIST-F</v>
      </c>
      <c r="G1780" s="141" t="s">
        <v>566</v>
      </c>
      <c r="K1780" s="23">
        <v>-16000</v>
      </c>
      <c r="L1780" s="23">
        <v>-16000</v>
      </c>
      <c r="M1780" s="23">
        <v>-16000</v>
      </c>
      <c r="N1780" s="23">
        <v>-16000</v>
      </c>
      <c r="O1780" s="23">
        <v>-16000</v>
      </c>
      <c r="P1780" s="23">
        <v>-16000</v>
      </c>
      <c r="S1780" s="80" cm="1">
        <f t="array" ref="S1780">INDEX($K:$Q,ROW(),MATCH(S$3,$K$2:$Q$2,0))/12</f>
        <v>-1333.3333333333333</v>
      </c>
      <c r="T1780" s="80" cm="1">
        <f t="array" ref="T1780">INDEX($K:$Q,ROW(),MATCH(T$3,$K$2:$Q$2,0))/12</f>
        <v>-1333.3333333333333</v>
      </c>
      <c r="U1780" s="80" cm="1">
        <f t="array" ref="U1780">INDEX($K:$Q,ROW(),MATCH(U$3,$K$2:$Q$2,0))/12</f>
        <v>-1333.3333333333333</v>
      </c>
      <c r="V1780" s="80" cm="1">
        <f t="array" ref="V1780">INDEX($K:$Q,ROW(),MATCH(V$3,$K$2:$Q$2,0))/12</f>
        <v>-1333.3333333333333</v>
      </c>
      <c r="W1780" s="80" cm="1">
        <f t="array" ref="W1780">INDEX($K:$Q,ROW(),MATCH(W$3,$K$2:$Q$2,0))/12</f>
        <v>-1333.3333333333333</v>
      </c>
      <c r="X1780" s="80" cm="1">
        <f t="array" ref="X1780">INDEX($K:$Q,ROW(),MATCH(X$3,$K$2:$Q$2,0))/12</f>
        <v>-1333.3333333333333</v>
      </c>
      <c r="Y1780" s="80" cm="1">
        <f t="array" ref="Y1780">INDEX($K:$Q,ROW(),MATCH(Y$3,$K$2:$Q$2,0))/12</f>
        <v>-1333.3333333333333</v>
      </c>
      <c r="Z1780" s="80" cm="1">
        <f t="array" ref="Z1780">INDEX($K:$Q,ROW(),MATCH(Z$3,$K$2:$Q$2,0))/12</f>
        <v>-1333.3333333333333</v>
      </c>
      <c r="AA1780" s="80" cm="1">
        <f t="array" ref="AA1780">INDEX($K:$Q,ROW(),MATCH(AA$3,$K$2:$Q$2,0))/12</f>
        <v>-1333.3333333333333</v>
      </c>
      <c r="AB1780" s="80" cm="1">
        <f t="array" ref="AB1780">INDEX($K:$Q,ROW(),MATCH(AB$3,$K$2:$Q$2,0))/12</f>
        <v>-1333.3333333333333</v>
      </c>
      <c r="AC1780" s="80" cm="1">
        <f t="array" ref="AC1780">INDEX($K:$Q,ROW(),MATCH(AC$3,$K$2:$Q$2,0))/12</f>
        <v>-1333.3333333333333</v>
      </c>
      <c r="AD1780" s="80" cm="1">
        <f t="array" ref="AD1780">INDEX($K:$Q,ROW(),MATCH(AD$3,$K$2:$Q$2,0))/12</f>
        <v>-1333.3333333333333</v>
      </c>
      <c r="AE1780" s="80" cm="1">
        <f t="array" ref="AE1780">INDEX($K:$Q,ROW(),MATCH(AE$3,$K$2:$Q$2,0))/12</f>
        <v>-1333.3333333333333</v>
      </c>
      <c r="AF1780" s="80" cm="1">
        <f t="array" ref="AF1780">INDEX($K:$Q,ROW(),MATCH(AF$3,$K$2:$Q$2,0))/12</f>
        <v>-1333.3333333333333</v>
      </c>
      <c r="AG1780" s="80" cm="1">
        <f t="array" ref="AG1780">INDEX($K:$Q,ROW(),MATCH(AG$3,$K$2:$Q$2,0))/12</f>
        <v>-1333.3333333333333</v>
      </c>
      <c r="AH1780" s="80" cm="1">
        <f t="array" ref="AH1780">INDEX($K:$Q,ROW(),MATCH(AH$3,$K$2:$Q$2,0))/12</f>
        <v>-1333.3333333333333</v>
      </c>
      <c r="AI1780" s="80" cm="1">
        <f t="array" ref="AI1780">INDEX($K:$Q,ROW(),MATCH(AI$3,$K$2:$Q$2,0))/12</f>
        <v>-1333.3333333333333</v>
      </c>
      <c r="AJ1780" s="80" cm="1">
        <f t="array" ref="AJ1780">INDEX($K:$Q,ROW(),MATCH(AJ$3,$K$2:$Q$2,0))/12</f>
        <v>-1333.3333333333333</v>
      </c>
      <c r="AK1780" s="80" cm="1">
        <f t="array" ref="AK1780">INDEX($K:$Q,ROW(),MATCH(AK$3,$K$2:$Q$2,0))/12</f>
        <v>-1333.3333333333333</v>
      </c>
      <c r="AL1780" s="80" cm="1">
        <f t="array" ref="AL1780">INDEX($K:$Q,ROW(),MATCH(AL$3,$K$2:$Q$2,0))/12</f>
        <v>-1333.3333333333333</v>
      </c>
      <c r="AM1780" s="80" cm="1">
        <f t="array" ref="AM1780">INDEX($K:$Q,ROW(),MATCH(AM$3,$K$2:$Q$2,0))/12</f>
        <v>-1333.3333333333333</v>
      </c>
      <c r="AN1780" s="80" cm="1">
        <f t="array" ref="AN1780">INDEX($K:$Q,ROW(),MATCH(AN$3,$K$2:$Q$2,0))/12</f>
        <v>-1333.3333333333333</v>
      </c>
      <c r="AO1780" s="80" cm="1">
        <f t="array" ref="AO1780">INDEX($K:$Q,ROW(),MATCH(AO$3,$K$2:$Q$2,0))/12</f>
        <v>-1333.3333333333333</v>
      </c>
      <c r="AP1780" s="80" cm="1">
        <f t="array" ref="AP1780">INDEX($K:$Q,ROW(),MATCH(AP$3,$K$2:$Q$2,0))/12</f>
        <v>-1333.3333333333333</v>
      </c>
      <c r="AQ1780" s="80" cm="1">
        <f t="array" ref="AQ1780">INDEX($K:$Q,ROW(),MATCH(AQ$3,$K$2:$Q$2,0))/12</f>
        <v>-1333.3333333333333</v>
      </c>
      <c r="AR1780" s="80" cm="1">
        <f t="array" ref="AR1780">INDEX($K:$Q,ROW(),MATCH(AR$3,$K$2:$Q$2,0))/12</f>
        <v>-1333.3333333333333</v>
      </c>
      <c r="AS1780" s="80" cm="1">
        <f t="array" ref="AS1780">INDEX($K:$Q,ROW(),MATCH(AS$3,$K$2:$Q$2,0))/12</f>
        <v>-1333.3333333333333</v>
      </c>
      <c r="AT1780" s="80" cm="1">
        <f t="array" ref="AT1780">INDEX($K:$Q,ROW(),MATCH(AT$3,$K$2:$Q$2,0))/12</f>
        <v>-1333.3333333333333</v>
      </c>
      <c r="AU1780" s="80" cm="1">
        <f t="array" ref="AU1780">INDEX($K:$Q,ROW(),MATCH(AU$3,$K$2:$Q$2,0))/12</f>
        <v>-1333.3333333333333</v>
      </c>
      <c r="AV1780" s="80" cm="1">
        <f t="array" ref="AV1780">INDEX($K:$Q,ROW(),MATCH(AV$3,$K$2:$Q$2,0))/12</f>
        <v>-1333.3333333333333</v>
      </c>
      <c r="AW1780" s="80" cm="1">
        <f t="array" ref="AW1780">INDEX($K:$Q,ROW(),MATCH(AW$3,$K$2:$Q$2,0))/12</f>
        <v>-1333.3333333333333</v>
      </c>
      <c r="AX1780" s="80" cm="1">
        <f t="array" ref="AX1780">INDEX($K:$Q,ROW(),MATCH(AX$3,$K$2:$Q$2,0))/12</f>
        <v>-1333.3333333333333</v>
      </c>
      <c r="AY1780" s="80" cm="1">
        <f t="array" ref="AY1780">INDEX($K:$Q,ROW(),MATCH(AY$3,$K$2:$Q$2,0))/12</f>
        <v>-1333.3333333333333</v>
      </c>
      <c r="AZ1780" s="80" cm="1">
        <f t="array" ref="AZ1780">INDEX($K:$Q,ROW(),MATCH(AZ$3,$K$2:$Q$2,0))/12</f>
        <v>-1333.3333333333333</v>
      </c>
      <c r="BA1780" s="80" cm="1">
        <f t="array" ref="BA1780">INDEX($K:$Q,ROW(),MATCH(BA$3,$K$2:$Q$2,0))/12</f>
        <v>-1333.3333333333333</v>
      </c>
      <c r="BB1780" s="80" cm="1">
        <f t="array" ref="BB1780">INDEX($K:$Q,ROW(),MATCH(BB$3,$K$2:$Q$2,0))/12</f>
        <v>-1333.3333333333333</v>
      </c>
      <c r="BC1780" s="80" cm="1">
        <f t="array" ref="BC1780">INDEX($K:$Q,ROW(),MATCH(BC$3,$K$2:$Q$2,0))/12</f>
        <v>-1333.3333333333333</v>
      </c>
      <c r="BD1780" s="80" cm="1">
        <f t="array" ref="BD1780">INDEX($K:$Q,ROW(),MATCH(BD$3,$K$2:$Q$2,0))/12</f>
        <v>-1333.3333333333333</v>
      </c>
      <c r="BE1780" s="80" cm="1">
        <f t="array" ref="BE1780">INDEX($K:$Q,ROW(),MATCH(BE$3,$K$2:$Q$2,0))/12</f>
        <v>-1333.3333333333333</v>
      </c>
      <c r="BF1780" s="80" cm="1">
        <f t="array" ref="BF1780">INDEX($K:$Q,ROW(),MATCH(BF$3,$K$2:$Q$2,0))/12</f>
        <v>-1333.3333333333333</v>
      </c>
      <c r="BG1780" s="80" cm="1">
        <f t="array" ref="BG1780">INDEX($K:$Q,ROW(),MATCH(BG$3,$K$2:$Q$2,0))/12</f>
        <v>-1333.3333333333333</v>
      </c>
      <c r="BH1780" s="80" cm="1">
        <f t="array" ref="BH1780">INDEX($K:$Q,ROW(),MATCH(BH$3,$K$2:$Q$2,0))/12</f>
        <v>-1333.3333333333333</v>
      </c>
      <c r="BI1780" s="80" cm="1">
        <f t="array" ref="BI1780">INDEX($K:$Q,ROW(),MATCH(BI$3,$K$2:$Q$2,0))/12</f>
        <v>-1333.3333333333333</v>
      </c>
      <c r="BJ1780" s="80" cm="1">
        <f t="array" ref="BJ1780">INDEX($K:$Q,ROW(),MATCH(BJ$3,$K$2:$Q$2,0))/12</f>
        <v>-1333.3333333333333</v>
      </c>
      <c r="BK1780" s="80" cm="1">
        <f t="array" ref="BK1780">INDEX($K:$Q,ROW(),MATCH(BK$3,$K$2:$Q$2,0))/12</f>
        <v>-1333.3333333333333</v>
      </c>
      <c r="BL1780" s="80" cm="1">
        <f t="array" ref="BL1780">INDEX($K:$Q,ROW(),MATCH(BL$3,$K$2:$Q$2,0))/12</f>
        <v>-1333.3333333333333</v>
      </c>
      <c r="BM1780" s="80" cm="1">
        <f t="array" ref="BM1780">INDEX($K:$Q,ROW(),MATCH(BM$3,$K$2:$Q$2,0))/12</f>
        <v>-1333.3333333333333</v>
      </c>
      <c r="BN1780" s="80" cm="1">
        <f t="array" ref="BN1780">INDEX($K:$Q,ROW(),MATCH(BN$3,$K$2:$Q$2,0))/12</f>
        <v>-1333.3333333333333</v>
      </c>
      <c r="BO1780" s="80" cm="1">
        <f t="array" ref="BO1780">INDEX($K:$Q,ROW(),MATCH(BO$3,$K$2:$Q$2,0))/12</f>
        <v>-1333.3333333333333</v>
      </c>
      <c r="BP1780" s="80" cm="1">
        <f t="array" ref="BP1780">INDEX($K:$Q,ROW(),MATCH(BP$3,$K$2:$Q$2,0))/12</f>
        <v>-1333.3333333333333</v>
      </c>
      <c r="BQ1780" s="80" cm="1">
        <f t="array" ref="BQ1780">INDEX($K:$Q,ROW(),MATCH(BQ$3,$K$2:$Q$2,0))/12</f>
        <v>-1333.3333333333333</v>
      </c>
      <c r="BR1780" s="80" cm="1">
        <f t="array" ref="BR1780">INDEX($K:$Q,ROW(),MATCH(BR$3,$K$2:$Q$2,0))/12</f>
        <v>-1333.3333333333333</v>
      </c>
      <c r="BS1780" s="80" cm="1">
        <f t="array" ref="BS1780">INDEX($K:$Q,ROW(),MATCH(BS$3,$K$2:$Q$2,0))/12</f>
        <v>-1333.3333333333333</v>
      </c>
      <c r="BT1780" s="80" cm="1">
        <f t="array" ref="BT1780">INDEX($K:$Q,ROW(),MATCH(BT$3,$K$2:$Q$2,0))/12</f>
        <v>-1333.3333333333333</v>
      </c>
      <c r="BU1780" s="80" cm="1">
        <f t="array" ref="BU1780">INDEX($K:$Q,ROW(),MATCH(BU$3,$K$2:$Q$2,0))/12</f>
        <v>-1333.3333333333333</v>
      </c>
      <c r="BV1780" s="80" cm="1">
        <f t="array" ref="BV1780">INDEX($K:$Q,ROW(),MATCH(BV$3,$K$2:$Q$2,0))/12</f>
        <v>-1333.3333333333333</v>
      </c>
      <c r="BW1780" s="80" cm="1">
        <f t="array" ref="BW1780">INDEX($K:$Q,ROW(),MATCH(BW$3,$K$2:$Q$2,0))/12</f>
        <v>-1333.3333333333333</v>
      </c>
      <c r="BX1780" s="80" cm="1">
        <f t="array" ref="BX1780">INDEX($K:$Q,ROW(),MATCH(BX$3,$K$2:$Q$2,0))/12</f>
        <v>-1333.3333333333333</v>
      </c>
      <c r="BY1780" s="80" cm="1">
        <f t="array" ref="BY1780">INDEX($K:$Q,ROW(),MATCH(BY$3,$K$2:$Q$2,0))/12</f>
        <v>-1333.3333333333333</v>
      </c>
      <c r="BZ1780" s="80" cm="1">
        <f t="array" ref="BZ1780">INDEX($K:$Q,ROW(),MATCH(BZ$3,$K$2:$Q$2,0))/12</f>
        <v>-1333.3333333333333</v>
      </c>
      <c r="CA1780" s="80" cm="1">
        <f t="array" ref="CA1780">INDEX($K:$Q,ROW(),MATCH(CA$3,$K$2:$Q$2,0))/12</f>
        <v>-1333.3333333333333</v>
      </c>
      <c r="CB1780" s="80" cm="1">
        <f t="array" ref="CB1780">INDEX($K:$Q,ROW(),MATCH(CB$3,$K$2:$Q$2,0))/12</f>
        <v>-1333.3333333333333</v>
      </c>
      <c r="CC1780" s="80" cm="1">
        <f t="array" ref="CC1780">INDEX($K:$Q,ROW(),MATCH(CC$3,$K$2:$Q$2,0))/12</f>
        <v>-1333.3333333333333</v>
      </c>
      <c r="CD1780" s="80" cm="1">
        <f t="array" ref="CD1780">INDEX($K:$Q,ROW(),MATCH(CD$3,$K$2:$Q$2,0))/12</f>
        <v>-1333.3333333333333</v>
      </c>
      <c r="CE1780" s="80" cm="1">
        <f t="array" ref="CE1780">INDEX($K:$Q,ROW(),MATCH(CE$3,$K$2:$Q$2,0))/12</f>
        <v>-1333.3333333333333</v>
      </c>
      <c r="CF1780" s="80" cm="1">
        <f t="array" ref="CF1780">INDEX($K:$Q,ROW(),MATCH(CF$3,$K$2:$Q$2,0))/12</f>
        <v>-1333.3333333333333</v>
      </c>
      <c r="CG1780" s="80" cm="1">
        <f t="array" ref="CG1780">INDEX($K:$Q,ROW(),MATCH(CG$3,$K$2:$Q$2,0))/12</f>
        <v>-1333.3333333333333</v>
      </c>
      <c r="CH1780" s="80" cm="1">
        <f t="array" ref="CH1780">INDEX($K:$Q,ROW(),MATCH(CH$3,$K$2:$Q$2,0))/12</f>
        <v>-1333.3333333333333</v>
      </c>
      <c r="CI1780" s="80" cm="1">
        <f t="array" ref="CI1780">INDEX($K:$Q,ROW(),MATCH(CI$3,$K$2:$Q$2,0))/12</f>
        <v>-1333.3333333333333</v>
      </c>
      <c r="CJ1780" s="80" cm="1">
        <f t="array" ref="CJ1780">INDEX($K:$Q,ROW(),MATCH(CJ$3,$K$2:$Q$2,0))/12</f>
        <v>-1333.3333333333333</v>
      </c>
      <c r="CK1780" s="80" cm="1">
        <f t="array" ref="CK1780">INDEX($K:$Q,ROW(),MATCH(CK$3,$K$2:$Q$2,0))/12</f>
        <v>-1333.3333333333333</v>
      </c>
      <c r="CL1780" s="80" cm="1">
        <f t="array" ref="CL1780">INDEX($K:$Q,ROW(),MATCH(CL$3,$K$2:$Q$2,0))/12</f>
        <v>-1333.3333333333333</v>
      </c>
      <c r="CN1780" s="74"/>
      <c r="CO1780" s="80" t="e" cm="1">
        <f t="array" ref="CO1780">INDEX($K:$Q,ROW(),MATCH(CO$3,$K$2:$Q$2,0))/CO$5</f>
        <v>#N/A</v>
      </c>
      <c r="CP1780" s="80" t="e" cm="1">
        <f t="array" ref="CP1780">INDEX($K:$Q,ROW(),MATCH(CP$3,$K$2:$Q$2,0))/CP$5</f>
        <v>#N/A</v>
      </c>
      <c r="CQ1780" s="80" t="e" cm="1">
        <f t="array" ref="CQ1780">INDEX($K:$Q,ROW(),MATCH(CQ$3,$K$2:$Q$2,0))/CQ$5</f>
        <v>#N/A</v>
      </c>
      <c r="CR1780" s="80" t="e" cm="1">
        <f t="array" ref="CR1780">INDEX($K:$Q,ROW(),MATCH(CR$3,$K$2:$Q$2,0))/CR$5</f>
        <v>#N/A</v>
      </c>
      <c r="CS1780" s="80" t="e" cm="1">
        <f t="array" ref="CS1780">INDEX($K:$Q,ROW(),MATCH(CS$3,$K$2:$Q$2,0))/CS$5</f>
        <v>#N/A</v>
      </c>
      <c r="CT1780" s="80" t="e" cm="1">
        <f t="array" ref="CT1780">INDEX($K:$Q,ROW(),MATCH(CT$3,$K$2:$Q$2,0))/CT$5</f>
        <v>#N/A</v>
      </c>
      <c r="CU1780" s="80" t="e" cm="1">
        <f t="array" ref="CU1780">INDEX($K:$Q,ROW(),MATCH(CU$3,$K$2:$Q$2,0))/CU$5</f>
        <v>#N/A</v>
      </c>
      <c r="CV1780" s="80" t="e" cm="1">
        <f t="array" ref="CV1780">INDEX($K:$Q,ROW(),MATCH(CV$3,$K$2:$Q$2,0))/CV$5</f>
        <v>#N/A</v>
      </c>
      <c r="CW1780" s="80" t="e" cm="1">
        <f t="array" ref="CW1780">INDEX($K:$Q,ROW(),MATCH(CW$3,$K$2:$Q$2,0))/CW$5</f>
        <v>#N/A</v>
      </c>
      <c r="CX1780" s="80" t="e" cm="1">
        <f t="array" ref="CX1780">INDEX($K:$Q,ROW(),MATCH(CX$3,$K$2:$Q$2,0))/CX$5</f>
        <v>#N/A</v>
      </c>
      <c r="CY1780" s="80" t="e" cm="1">
        <f t="array" ref="CY1780">INDEX($K:$Q,ROW(),MATCH(CY$3,$K$2:$Q$2,0))/CL$5</f>
        <v>#N/A</v>
      </c>
      <c r="CZ1780" s="80" t="e" cm="1">
        <f t="array" ref="CZ1780">INDEX($K:$Q,ROW(),MATCH(CZ$3,$K$2:$Q$2,0))/CZ$5</f>
        <v>#N/A</v>
      </c>
      <c r="DA1780" s="80" t="e" cm="1">
        <f t="array" ref="DA1780">INDEX($K:$Q,ROW(),MATCH(DA$3,$K$2:$Q$2,0))/DA$5</f>
        <v>#N/A</v>
      </c>
      <c r="DB1780" s="80" t="e" cm="1">
        <f t="array" ref="DB1780">INDEX($K:$Q,ROW(),MATCH(DB$3,$K$2:$Q$2,0))/DB$5</f>
        <v>#N/A</v>
      </c>
      <c r="DC1780" s="80" t="e" cm="1">
        <f t="array" ref="DC1780">INDEX($K:$Q,ROW(),MATCH(DC$3,$K$2:$Q$2,0))/DC$5</f>
        <v>#N/A</v>
      </c>
      <c r="DD1780" s="80" t="e" cm="1">
        <f t="array" ref="DD1780">INDEX($K:$Q,ROW(),MATCH(DD$3,$K$2:$Q$2,0))/DD$5</f>
        <v>#N/A</v>
      </c>
      <c r="DE1780" s="80" t="e" cm="1">
        <f t="array" ref="DE1780">INDEX($K:$Q,ROW(),MATCH(DE$3,$K$2:$Q$2,0))/DE$5</f>
        <v>#N/A</v>
      </c>
      <c r="DF1780" s="80" t="e" cm="1">
        <f t="array" ref="DF1780">INDEX($K:$Q,ROW(),MATCH(DF$3,$K$2:$Q$2,0))/DF$5</f>
        <v>#N/A</v>
      </c>
      <c r="DG1780" s="80" t="e" cm="1">
        <f t="array" ref="DG1780">INDEX($K:$Q,ROW(),MATCH(DG$3,$K$2:$Q$2,0))/DG$5</f>
        <v>#N/A</v>
      </c>
      <c r="DH1780" s="80" t="e" cm="1">
        <f t="array" ref="DH1780">INDEX($K:$Q,ROW(),MATCH(DH$3,$K$2:$Q$2,0))/DH$5</f>
        <v>#N/A</v>
      </c>
      <c r="DI1780" s="80" t="e" cm="1">
        <f t="array" ref="DI1780">INDEX($K:$Q,ROW(),MATCH(DI$3,$K$2:$Q$2,0))/DI$5</f>
        <v>#N/A</v>
      </c>
      <c r="DJ1780" s="80" t="e" cm="1">
        <f t="array" ref="DJ1780">INDEX($K:$Q,ROW(),MATCH(DJ$3,$K$2:$Q$2,0))/DJ$5</f>
        <v>#N/A</v>
      </c>
      <c r="DK1780" s="80" t="e" cm="1">
        <f t="array" ref="DK1780">INDEX($K:$Q,ROW(),MATCH(DK$3,$K$2:$Q$2,0))/DK$5</f>
        <v>#N/A</v>
      </c>
      <c r="DL1780" s="80" t="e" cm="1">
        <f t="array" ref="DL1780">INDEX($K:$Q,ROW(),MATCH(DL$3,$K$2:$Q$2,0))/DL$5</f>
        <v>#N/A</v>
      </c>
    </row>
    <row r="1781" spans="2:116" x14ac:dyDescent="0.4">
      <c r="D1781" t="s">
        <v>564</v>
      </c>
      <c r="E1781" s="8" t="str">
        <f t="shared" si="3101"/>
        <v>1781 FAPPELIST-F</v>
      </c>
      <c r="G1781" s="141" t="s">
        <v>567</v>
      </c>
      <c r="K1781" s="23">
        <v>-32000</v>
      </c>
      <c r="L1781" s="23">
        <v>-32000</v>
      </c>
      <c r="M1781" s="23">
        <v>-32000</v>
      </c>
      <c r="N1781" s="23">
        <v>-32000</v>
      </c>
      <c r="O1781" s="23">
        <v>-32000</v>
      </c>
      <c r="P1781" s="23">
        <v>-32000</v>
      </c>
      <c r="S1781" s="80" cm="1">
        <f t="array" ref="S1781">INDEX($K:$Q,ROW(),MATCH(S$3,$K$2:$Q$2,0))/12</f>
        <v>-2666.6666666666665</v>
      </c>
      <c r="T1781" s="80" cm="1">
        <f t="array" ref="T1781">INDEX($K:$Q,ROW(),MATCH(T$3,$K$2:$Q$2,0))/12</f>
        <v>-2666.6666666666665</v>
      </c>
      <c r="U1781" s="80" cm="1">
        <f t="array" ref="U1781">INDEX($K:$Q,ROW(),MATCH(U$3,$K$2:$Q$2,0))/12</f>
        <v>-2666.6666666666665</v>
      </c>
      <c r="V1781" s="80" cm="1">
        <f t="array" ref="V1781">INDEX($K:$Q,ROW(),MATCH(V$3,$K$2:$Q$2,0))/12</f>
        <v>-2666.6666666666665</v>
      </c>
      <c r="W1781" s="80" cm="1">
        <f t="array" ref="W1781">INDEX($K:$Q,ROW(),MATCH(W$3,$K$2:$Q$2,0))/12</f>
        <v>-2666.6666666666665</v>
      </c>
      <c r="X1781" s="80" cm="1">
        <f t="array" ref="X1781">INDEX($K:$Q,ROW(),MATCH(X$3,$K$2:$Q$2,0))/12</f>
        <v>-2666.6666666666665</v>
      </c>
      <c r="Y1781" s="80" cm="1">
        <f t="array" ref="Y1781">INDEX($K:$Q,ROW(),MATCH(Y$3,$K$2:$Q$2,0))/12</f>
        <v>-2666.6666666666665</v>
      </c>
      <c r="Z1781" s="80" cm="1">
        <f t="array" ref="Z1781">INDEX($K:$Q,ROW(),MATCH(Z$3,$K$2:$Q$2,0))/12</f>
        <v>-2666.6666666666665</v>
      </c>
      <c r="AA1781" s="80" cm="1">
        <f t="array" ref="AA1781">INDEX($K:$Q,ROW(),MATCH(AA$3,$K$2:$Q$2,0))/12</f>
        <v>-2666.6666666666665</v>
      </c>
      <c r="AB1781" s="80" cm="1">
        <f t="array" ref="AB1781">INDEX($K:$Q,ROW(),MATCH(AB$3,$K$2:$Q$2,0))/12</f>
        <v>-2666.6666666666665</v>
      </c>
      <c r="AC1781" s="80" cm="1">
        <f t="array" ref="AC1781">INDEX($K:$Q,ROW(),MATCH(AC$3,$K$2:$Q$2,0))/12</f>
        <v>-2666.6666666666665</v>
      </c>
      <c r="AD1781" s="80" cm="1">
        <f t="array" ref="AD1781">INDEX($K:$Q,ROW(),MATCH(AD$3,$K$2:$Q$2,0))/12</f>
        <v>-2666.6666666666665</v>
      </c>
      <c r="AE1781" s="80" cm="1">
        <f t="array" ref="AE1781">INDEX($K:$Q,ROW(),MATCH(AE$3,$K$2:$Q$2,0))/12</f>
        <v>-2666.6666666666665</v>
      </c>
      <c r="AF1781" s="80" cm="1">
        <f t="array" ref="AF1781">INDEX($K:$Q,ROW(),MATCH(AF$3,$K$2:$Q$2,0))/12</f>
        <v>-2666.6666666666665</v>
      </c>
      <c r="AG1781" s="80" cm="1">
        <f t="array" ref="AG1781">INDEX($K:$Q,ROW(),MATCH(AG$3,$K$2:$Q$2,0))/12</f>
        <v>-2666.6666666666665</v>
      </c>
      <c r="AH1781" s="80" cm="1">
        <f t="array" ref="AH1781">INDEX($K:$Q,ROW(),MATCH(AH$3,$K$2:$Q$2,0))/12</f>
        <v>-2666.6666666666665</v>
      </c>
      <c r="AI1781" s="80" cm="1">
        <f t="array" ref="AI1781">INDEX($K:$Q,ROW(),MATCH(AI$3,$K$2:$Q$2,0))/12</f>
        <v>-2666.6666666666665</v>
      </c>
      <c r="AJ1781" s="80" cm="1">
        <f t="array" ref="AJ1781">INDEX($K:$Q,ROW(),MATCH(AJ$3,$K$2:$Q$2,0))/12</f>
        <v>-2666.6666666666665</v>
      </c>
      <c r="AK1781" s="80" cm="1">
        <f t="array" ref="AK1781">INDEX($K:$Q,ROW(),MATCH(AK$3,$K$2:$Q$2,0))/12</f>
        <v>-2666.6666666666665</v>
      </c>
      <c r="AL1781" s="80" cm="1">
        <f t="array" ref="AL1781">INDEX($K:$Q,ROW(),MATCH(AL$3,$K$2:$Q$2,0))/12</f>
        <v>-2666.6666666666665</v>
      </c>
      <c r="AM1781" s="80" cm="1">
        <f t="array" ref="AM1781">INDEX($K:$Q,ROW(),MATCH(AM$3,$K$2:$Q$2,0))/12</f>
        <v>-2666.6666666666665</v>
      </c>
      <c r="AN1781" s="80" cm="1">
        <f t="array" ref="AN1781">INDEX($K:$Q,ROW(),MATCH(AN$3,$K$2:$Q$2,0))/12</f>
        <v>-2666.6666666666665</v>
      </c>
      <c r="AO1781" s="80" cm="1">
        <f t="array" ref="AO1781">INDEX($K:$Q,ROW(),MATCH(AO$3,$K$2:$Q$2,0))/12</f>
        <v>-2666.6666666666665</v>
      </c>
      <c r="AP1781" s="80" cm="1">
        <f t="array" ref="AP1781">INDEX($K:$Q,ROW(),MATCH(AP$3,$K$2:$Q$2,0))/12</f>
        <v>-2666.6666666666665</v>
      </c>
      <c r="AQ1781" s="80" cm="1">
        <f t="array" ref="AQ1781">INDEX($K:$Q,ROW(),MATCH(AQ$3,$K$2:$Q$2,0))/12</f>
        <v>-2666.6666666666665</v>
      </c>
      <c r="AR1781" s="80" cm="1">
        <f t="array" ref="AR1781">INDEX($K:$Q,ROW(),MATCH(AR$3,$K$2:$Q$2,0))/12</f>
        <v>-2666.6666666666665</v>
      </c>
      <c r="AS1781" s="80" cm="1">
        <f t="array" ref="AS1781">INDEX($K:$Q,ROW(),MATCH(AS$3,$K$2:$Q$2,0))/12</f>
        <v>-2666.6666666666665</v>
      </c>
      <c r="AT1781" s="80" cm="1">
        <f t="array" ref="AT1781">INDEX($K:$Q,ROW(),MATCH(AT$3,$K$2:$Q$2,0))/12</f>
        <v>-2666.6666666666665</v>
      </c>
      <c r="AU1781" s="80" cm="1">
        <f t="array" ref="AU1781">INDEX($K:$Q,ROW(),MATCH(AU$3,$K$2:$Q$2,0))/12</f>
        <v>-2666.6666666666665</v>
      </c>
      <c r="AV1781" s="80" cm="1">
        <f t="array" ref="AV1781">INDEX($K:$Q,ROW(),MATCH(AV$3,$K$2:$Q$2,0))/12</f>
        <v>-2666.6666666666665</v>
      </c>
      <c r="AW1781" s="80" cm="1">
        <f t="array" ref="AW1781">INDEX($K:$Q,ROW(),MATCH(AW$3,$K$2:$Q$2,0))/12</f>
        <v>-2666.6666666666665</v>
      </c>
      <c r="AX1781" s="80" cm="1">
        <f t="array" ref="AX1781">INDEX($K:$Q,ROW(),MATCH(AX$3,$K$2:$Q$2,0))/12</f>
        <v>-2666.6666666666665</v>
      </c>
      <c r="AY1781" s="80" cm="1">
        <f t="array" ref="AY1781">INDEX($K:$Q,ROW(),MATCH(AY$3,$K$2:$Q$2,0))/12</f>
        <v>-2666.6666666666665</v>
      </c>
      <c r="AZ1781" s="80" cm="1">
        <f t="array" ref="AZ1781">INDEX($K:$Q,ROW(),MATCH(AZ$3,$K$2:$Q$2,0))/12</f>
        <v>-2666.6666666666665</v>
      </c>
      <c r="BA1781" s="80" cm="1">
        <f t="array" ref="BA1781">INDEX($K:$Q,ROW(),MATCH(BA$3,$K$2:$Q$2,0))/12</f>
        <v>-2666.6666666666665</v>
      </c>
      <c r="BB1781" s="80" cm="1">
        <f t="array" ref="BB1781">INDEX($K:$Q,ROW(),MATCH(BB$3,$K$2:$Q$2,0))/12</f>
        <v>-2666.6666666666665</v>
      </c>
      <c r="BC1781" s="80" cm="1">
        <f t="array" ref="BC1781">INDEX($K:$Q,ROW(),MATCH(BC$3,$K$2:$Q$2,0))/12</f>
        <v>-2666.6666666666665</v>
      </c>
      <c r="BD1781" s="80" cm="1">
        <f t="array" ref="BD1781">INDEX($K:$Q,ROW(),MATCH(BD$3,$K$2:$Q$2,0))/12</f>
        <v>-2666.6666666666665</v>
      </c>
      <c r="BE1781" s="80" cm="1">
        <f t="array" ref="BE1781">INDEX($K:$Q,ROW(),MATCH(BE$3,$K$2:$Q$2,0))/12</f>
        <v>-2666.6666666666665</v>
      </c>
      <c r="BF1781" s="80" cm="1">
        <f t="array" ref="BF1781">INDEX($K:$Q,ROW(),MATCH(BF$3,$K$2:$Q$2,0))/12</f>
        <v>-2666.6666666666665</v>
      </c>
      <c r="BG1781" s="80" cm="1">
        <f t="array" ref="BG1781">INDEX($K:$Q,ROW(),MATCH(BG$3,$K$2:$Q$2,0))/12</f>
        <v>-2666.6666666666665</v>
      </c>
      <c r="BH1781" s="80" cm="1">
        <f t="array" ref="BH1781">INDEX($K:$Q,ROW(),MATCH(BH$3,$K$2:$Q$2,0))/12</f>
        <v>-2666.6666666666665</v>
      </c>
      <c r="BI1781" s="80" cm="1">
        <f t="array" ref="BI1781">INDEX($K:$Q,ROW(),MATCH(BI$3,$K$2:$Q$2,0))/12</f>
        <v>-2666.6666666666665</v>
      </c>
      <c r="BJ1781" s="80" cm="1">
        <f t="array" ref="BJ1781">INDEX($K:$Q,ROW(),MATCH(BJ$3,$K$2:$Q$2,0))/12</f>
        <v>-2666.6666666666665</v>
      </c>
      <c r="BK1781" s="80" cm="1">
        <f t="array" ref="BK1781">INDEX($K:$Q,ROW(),MATCH(BK$3,$K$2:$Q$2,0))/12</f>
        <v>-2666.6666666666665</v>
      </c>
      <c r="BL1781" s="80" cm="1">
        <f t="array" ref="BL1781">INDEX($K:$Q,ROW(),MATCH(BL$3,$K$2:$Q$2,0))/12</f>
        <v>-2666.6666666666665</v>
      </c>
      <c r="BM1781" s="80" cm="1">
        <f t="array" ref="BM1781">INDEX($K:$Q,ROW(),MATCH(BM$3,$K$2:$Q$2,0))/12</f>
        <v>-2666.6666666666665</v>
      </c>
      <c r="BN1781" s="80" cm="1">
        <f t="array" ref="BN1781">INDEX($K:$Q,ROW(),MATCH(BN$3,$K$2:$Q$2,0))/12</f>
        <v>-2666.6666666666665</v>
      </c>
      <c r="BO1781" s="80" cm="1">
        <f t="array" ref="BO1781">INDEX($K:$Q,ROW(),MATCH(BO$3,$K$2:$Q$2,0))/12</f>
        <v>-2666.6666666666665</v>
      </c>
      <c r="BP1781" s="80" cm="1">
        <f t="array" ref="BP1781">INDEX($K:$Q,ROW(),MATCH(BP$3,$K$2:$Q$2,0))/12</f>
        <v>-2666.6666666666665</v>
      </c>
      <c r="BQ1781" s="80" cm="1">
        <f t="array" ref="BQ1781">INDEX($K:$Q,ROW(),MATCH(BQ$3,$K$2:$Q$2,0))/12</f>
        <v>-2666.6666666666665</v>
      </c>
      <c r="BR1781" s="80" cm="1">
        <f t="array" ref="BR1781">INDEX($K:$Q,ROW(),MATCH(BR$3,$K$2:$Q$2,0))/12</f>
        <v>-2666.6666666666665</v>
      </c>
      <c r="BS1781" s="80" cm="1">
        <f t="array" ref="BS1781">INDEX($K:$Q,ROW(),MATCH(BS$3,$K$2:$Q$2,0))/12</f>
        <v>-2666.6666666666665</v>
      </c>
      <c r="BT1781" s="80" cm="1">
        <f t="array" ref="BT1781">INDEX($K:$Q,ROW(),MATCH(BT$3,$K$2:$Q$2,0))/12</f>
        <v>-2666.6666666666665</v>
      </c>
      <c r="BU1781" s="80" cm="1">
        <f t="array" ref="BU1781">INDEX($K:$Q,ROW(),MATCH(BU$3,$K$2:$Q$2,0))/12</f>
        <v>-2666.6666666666665</v>
      </c>
      <c r="BV1781" s="80" cm="1">
        <f t="array" ref="BV1781">INDEX($K:$Q,ROW(),MATCH(BV$3,$K$2:$Q$2,0))/12</f>
        <v>-2666.6666666666665</v>
      </c>
      <c r="BW1781" s="80" cm="1">
        <f t="array" ref="BW1781">INDEX($K:$Q,ROW(),MATCH(BW$3,$K$2:$Q$2,0))/12</f>
        <v>-2666.6666666666665</v>
      </c>
      <c r="BX1781" s="80" cm="1">
        <f t="array" ref="BX1781">INDEX($K:$Q,ROW(),MATCH(BX$3,$K$2:$Q$2,0))/12</f>
        <v>-2666.6666666666665</v>
      </c>
      <c r="BY1781" s="80" cm="1">
        <f t="array" ref="BY1781">INDEX($K:$Q,ROW(),MATCH(BY$3,$K$2:$Q$2,0))/12</f>
        <v>-2666.6666666666665</v>
      </c>
      <c r="BZ1781" s="80" cm="1">
        <f t="array" ref="BZ1781">INDEX($K:$Q,ROW(),MATCH(BZ$3,$K$2:$Q$2,0))/12</f>
        <v>-2666.6666666666665</v>
      </c>
      <c r="CA1781" s="80" cm="1">
        <f t="array" ref="CA1781">INDEX($K:$Q,ROW(),MATCH(CA$3,$K$2:$Q$2,0))/12</f>
        <v>-2666.6666666666665</v>
      </c>
      <c r="CB1781" s="80" cm="1">
        <f t="array" ref="CB1781">INDEX($K:$Q,ROW(),MATCH(CB$3,$K$2:$Q$2,0))/12</f>
        <v>-2666.6666666666665</v>
      </c>
      <c r="CC1781" s="80" cm="1">
        <f t="array" ref="CC1781">INDEX($K:$Q,ROW(),MATCH(CC$3,$K$2:$Q$2,0))/12</f>
        <v>-2666.6666666666665</v>
      </c>
      <c r="CD1781" s="80" cm="1">
        <f t="array" ref="CD1781">INDEX($K:$Q,ROW(),MATCH(CD$3,$K$2:$Q$2,0))/12</f>
        <v>-2666.6666666666665</v>
      </c>
      <c r="CE1781" s="80" cm="1">
        <f t="array" ref="CE1781">INDEX($K:$Q,ROW(),MATCH(CE$3,$K$2:$Q$2,0))/12</f>
        <v>-2666.6666666666665</v>
      </c>
      <c r="CF1781" s="80" cm="1">
        <f t="array" ref="CF1781">INDEX($K:$Q,ROW(),MATCH(CF$3,$K$2:$Q$2,0))/12</f>
        <v>-2666.6666666666665</v>
      </c>
      <c r="CG1781" s="80" cm="1">
        <f t="array" ref="CG1781">INDEX($K:$Q,ROW(),MATCH(CG$3,$K$2:$Q$2,0))/12</f>
        <v>-2666.6666666666665</v>
      </c>
      <c r="CH1781" s="80" cm="1">
        <f t="array" ref="CH1781">INDEX($K:$Q,ROW(),MATCH(CH$3,$K$2:$Q$2,0))/12</f>
        <v>-2666.6666666666665</v>
      </c>
      <c r="CI1781" s="80" cm="1">
        <f t="array" ref="CI1781">INDEX($K:$Q,ROW(),MATCH(CI$3,$K$2:$Q$2,0))/12</f>
        <v>-2666.6666666666665</v>
      </c>
      <c r="CJ1781" s="80" cm="1">
        <f t="array" ref="CJ1781">INDEX($K:$Q,ROW(),MATCH(CJ$3,$K$2:$Q$2,0))/12</f>
        <v>-2666.6666666666665</v>
      </c>
      <c r="CK1781" s="80" cm="1">
        <f t="array" ref="CK1781">INDEX($K:$Q,ROW(),MATCH(CK$3,$K$2:$Q$2,0))/12</f>
        <v>-2666.6666666666665</v>
      </c>
      <c r="CL1781" s="80" cm="1">
        <f t="array" ref="CL1781">INDEX($K:$Q,ROW(),MATCH(CL$3,$K$2:$Q$2,0))/12</f>
        <v>-2666.6666666666665</v>
      </c>
      <c r="CN1781" s="74"/>
      <c r="CO1781" s="80" t="e" cm="1">
        <f t="array" ref="CO1781">INDEX($K:$Q,ROW(),MATCH(CO$3,$K$2:$Q$2,0))/CO$5</f>
        <v>#N/A</v>
      </c>
      <c r="CP1781" s="80" t="e" cm="1">
        <f t="array" ref="CP1781">INDEX($K:$Q,ROW(),MATCH(CP$3,$K$2:$Q$2,0))/CP$5</f>
        <v>#N/A</v>
      </c>
      <c r="CQ1781" s="80" t="e" cm="1">
        <f t="array" ref="CQ1781">INDEX($K:$Q,ROW(),MATCH(CQ$3,$K$2:$Q$2,0))/CQ$5</f>
        <v>#N/A</v>
      </c>
      <c r="CR1781" s="80" t="e" cm="1">
        <f t="array" ref="CR1781">INDEX($K:$Q,ROW(),MATCH(CR$3,$K$2:$Q$2,0))/CR$5</f>
        <v>#N/A</v>
      </c>
      <c r="CS1781" s="80" t="e" cm="1">
        <f t="array" ref="CS1781">INDEX($K:$Q,ROW(),MATCH(CS$3,$K$2:$Q$2,0))/CS$5</f>
        <v>#N/A</v>
      </c>
      <c r="CT1781" s="80" t="e" cm="1">
        <f t="array" ref="CT1781">INDEX($K:$Q,ROW(),MATCH(CT$3,$K$2:$Q$2,0))/CT$5</f>
        <v>#N/A</v>
      </c>
      <c r="CU1781" s="80" t="e" cm="1">
        <f t="array" ref="CU1781">INDEX($K:$Q,ROW(),MATCH(CU$3,$K$2:$Q$2,0))/CU$5</f>
        <v>#N/A</v>
      </c>
      <c r="CV1781" s="80" t="e" cm="1">
        <f t="array" ref="CV1781">INDEX($K:$Q,ROW(),MATCH(CV$3,$K$2:$Q$2,0))/CV$5</f>
        <v>#N/A</v>
      </c>
      <c r="CW1781" s="80" t="e" cm="1">
        <f t="array" ref="CW1781">INDEX($K:$Q,ROW(),MATCH(CW$3,$K$2:$Q$2,0))/CW$5</f>
        <v>#N/A</v>
      </c>
      <c r="CX1781" s="80" t="e" cm="1">
        <f t="array" ref="CX1781">INDEX($K:$Q,ROW(),MATCH(CX$3,$K$2:$Q$2,0))/CX$5</f>
        <v>#N/A</v>
      </c>
      <c r="CY1781" s="80" t="e" cm="1">
        <f t="array" ref="CY1781">INDEX($K:$Q,ROW(),MATCH(CY$3,$K$2:$Q$2,0))/CL$5</f>
        <v>#N/A</v>
      </c>
      <c r="CZ1781" s="80" t="e" cm="1">
        <f t="array" ref="CZ1781">INDEX($K:$Q,ROW(),MATCH(CZ$3,$K$2:$Q$2,0))/CZ$5</f>
        <v>#N/A</v>
      </c>
      <c r="DA1781" s="80" t="e" cm="1">
        <f t="array" ref="DA1781">INDEX($K:$Q,ROW(),MATCH(DA$3,$K$2:$Q$2,0))/DA$5</f>
        <v>#N/A</v>
      </c>
      <c r="DB1781" s="80" t="e" cm="1">
        <f t="array" ref="DB1781">INDEX($K:$Q,ROW(),MATCH(DB$3,$K$2:$Q$2,0))/DB$5</f>
        <v>#N/A</v>
      </c>
      <c r="DC1781" s="80" t="e" cm="1">
        <f t="array" ref="DC1781">INDEX($K:$Q,ROW(),MATCH(DC$3,$K$2:$Q$2,0))/DC$5</f>
        <v>#N/A</v>
      </c>
      <c r="DD1781" s="80" t="e" cm="1">
        <f t="array" ref="DD1781">INDEX($K:$Q,ROW(),MATCH(DD$3,$K$2:$Q$2,0))/DD$5</f>
        <v>#N/A</v>
      </c>
      <c r="DE1781" s="80" t="e" cm="1">
        <f t="array" ref="DE1781">INDEX($K:$Q,ROW(),MATCH(DE$3,$K$2:$Q$2,0))/DE$5</f>
        <v>#N/A</v>
      </c>
      <c r="DF1781" s="80" t="e" cm="1">
        <f t="array" ref="DF1781">INDEX($K:$Q,ROW(),MATCH(DF$3,$K$2:$Q$2,0))/DF$5</f>
        <v>#N/A</v>
      </c>
      <c r="DG1781" s="80" t="e" cm="1">
        <f t="array" ref="DG1781">INDEX($K:$Q,ROW(),MATCH(DG$3,$K$2:$Q$2,0))/DG$5</f>
        <v>#N/A</v>
      </c>
      <c r="DH1781" s="80" t="e" cm="1">
        <f t="array" ref="DH1781">INDEX($K:$Q,ROW(),MATCH(DH$3,$K$2:$Q$2,0))/DH$5</f>
        <v>#N/A</v>
      </c>
      <c r="DI1781" s="80" t="e" cm="1">
        <f t="array" ref="DI1781">INDEX($K:$Q,ROW(),MATCH(DI$3,$K$2:$Q$2,0))/DI$5</f>
        <v>#N/A</v>
      </c>
      <c r="DJ1781" s="80" t="e" cm="1">
        <f t="array" ref="DJ1781">INDEX($K:$Q,ROW(),MATCH(DJ$3,$K$2:$Q$2,0))/DJ$5</f>
        <v>#N/A</v>
      </c>
      <c r="DK1781" s="80" t="e" cm="1">
        <f t="array" ref="DK1781">INDEX($K:$Q,ROW(),MATCH(DK$3,$K$2:$Q$2,0))/DK$5</f>
        <v>#N/A</v>
      </c>
      <c r="DL1781" s="80" t="e" cm="1">
        <f t="array" ref="DL1781">INDEX($K:$Q,ROW(),MATCH(DL$3,$K$2:$Q$2,0))/DL$5</f>
        <v>#N/A</v>
      </c>
    </row>
    <row r="1782" spans="2:116" x14ac:dyDescent="0.4">
      <c r="D1782" t="s">
        <v>564</v>
      </c>
      <c r="E1782" s="8" t="str">
        <f t="shared" si="3101"/>
        <v>1782 FAPPELIST-F</v>
      </c>
      <c r="G1782" s="141" t="s">
        <v>568</v>
      </c>
      <c r="K1782" s="23">
        <v>-64000</v>
      </c>
      <c r="L1782" s="23">
        <v>-64000</v>
      </c>
      <c r="M1782" s="23">
        <v>-64000</v>
      </c>
      <c r="N1782" s="23">
        <v>-64000</v>
      </c>
      <c r="O1782" s="23">
        <v>-64000</v>
      </c>
      <c r="P1782" s="23">
        <v>-64000</v>
      </c>
      <c r="S1782" s="80" cm="1">
        <f t="array" ref="S1782">INDEX($K:$Q,ROW(),MATCH(S$3,$K$2:$Q$2,0))/12</f>
        <v>-5333.333333333333</v>
      </c>
      <c r="T1782" s="80" cm="1">
        <f t="array" ref="T1782">INDEX($K:$Q,ROW(),MATCH(T$3,$K$2:$Q$2,0))/12</f>
        <v>-5333.333333333333</v>
      </c>
      <c r="U1782" s="80" cm="1">
        <f t="array" ref="U1782">INDEX($K:$Q,ROW(),MATCH(U$3,$K$2:$Q$2,0))/12</f>
        <v>-5333.333333333333</v>
      </c>
      <c r="V1782" s="80" cm="1">
        <f t="array" ref="V1782">INDEX($K:$Q,ROW(),MATCH(V$3,$K$2:$Q$2,0))/12</f>
        <v>-5333.333333333333</v>
      </c>
      <c r="W1782" s="80" cm="1">
        <f t="array" ref="W1782">INDEX($K:$Q,ROW(),MATCH(W$3,$K$2:$Q$2,0))/12</f>
        <v>-5333.333333333333</v>
      </c>
      <c r="X1782" s="80" cm="1">
        <f t="array" ref="X1782">INDEX($K:$Q,ROW(),MATCH(X$3,$K$2:$Q$2,0))/12</f>
        <v>-5333.333333333333</v>
      </c>
      <c r="Y1782" s="80" cm="1">
        <f t="array" ref="Y1782">INDEX($K:$Q,ROW(),MATCH(Y$3,$K$2:$Q$2,0))/12</f>
        <v>-5333.333333333333</v>
      </c>
      <c r="Z1782" s="80" cm="1">
        <f t="array" ref="Z1782">INDEX($K:$Q,ROW(),MATCH(Z$3,$K$2:$Q$2,0))/12</f>
        <v>-5333.333333333333</v>
      </c>
      <c r="AA1782" s="80" cm="1">
        <f t="array" ref="AA1782">INDEX($K:$Q,ROW(),MATCH(AA$3,$K$2:$Q$2,0))/12</f>
        <v>-5333.333333333333</v>
      </c>
      <c r="AB1782" s="80" cm="1">
        <f t="array" ref="AB1782">INDEX($K:$Q,ROW(),MATCH(AB$3,$K$2:$Q$2,0))/12</f>
        <v>-5333.333333333333</v>
      </c>
      <c r="AC1782" s="80" cm="1">
        <f t="array" ref="AC1782">INDEX($K:$Q,ROW(),MATCH(AC$3,$K$2:$Q$2,0))/12</f>
        <v>-5333.333333333333</v>
      </c>
      <c r="AD1782" s="80" cm="1">
        <f t="array" ref="AD1782">INDEX($K:$Q,ROW(),MATCH(AD$3,$K$2:$Q$2,0))/12</f>
        <v>-5333.333333333333</v>
      </c>
      <c r="AE1782" s="80" cm="1">
        <f t="array" ref="AE1782">INDEX($K:$Q,ROW(),MATCH(AE$3,$K$2:$Q$2,0))/12</f>
        <v>-5333.333333333333</v>
      </c>
      <c r="AF1782" s="80" cm="1">
        <f t="array" ref="AF1782">INDEX($K:$Q,ROW(),MATCH(AF$3,$K$2:$Q$2,0))/12</f>
        <v>-5333.333333333333</v>
      </c>
      <c r="AG1782" s="80" cm="1">
        <f t="array" ref="AG1782">INDEX($K:$Q,ROW(),MATCH(AG$3,$K$2:$Q$2,0))/12</f>
        <v>-5333.333333333333</v>
      </c>
      <c r="AH1782" s="80" cm="1">
        <f t="array" ref="AH1782">INDEX($K:$Q,ROW(),MATCH(AH$3,$K$2:$Q$2,0))/12</f>
        <v>-5333.333333333333</v>
      </c>
      <c r="AI1782" s="80" cm="1">
        <f t="array" ref="AI1782">INDEX($K:$Q,ROW(),MATCH(AI$3,$K$2:$Q$2,0))/12</f>
        <v>-5333.333333333333</v>
      </c>
      <c r="AJ1782" s="80" cm="1">
        <f t="array" ref="AJ1782">INDEX($K:$Q,ROW(),MATCH(AJ$3,$K$2:$Q$2,0))/12</f>
        <v>-5333.333333333333</v>
      </c>
      <c r="AK1782" s="80" cm="1">
        <f t="array" ref="AK1782">INDEX($K:$Q,ROW(),MATCH(AK$3,$K$2:$Q$2,0))/12</f>
        <v>-5333.333333333333</v>
      </c>
      <c r="AL1782" s="80" cm="1">
        <f t="array" ref="AL1782">INDEX($K:$Q,ROW(),MATCH(AL$3,$K$2:$Q$2,0))/12</f>
        <v>-5333.333333333333</v>
      </c>
      <c r="AM1782" s="80" cm="1">
        <f t="array" ref="AM1782">INDEX($K:$Q,ROW(),MATCH(AM$3,$K$2:$Q$2,0))/12</f>
        <v>-5333.333333333333</v>
      </c>
      <c r="AN1782" s="80" cm="1">
        <f t="array" ref="AN1782">INDEX($K:$Q,ROW(),MATCH(AN$3,$K$2:$Q$2,0))/12</f>
        <v>-5333.333333333333</v>
      </c>
      <c r="AO1782" s="80" cm="1">
        <f t="array" ref="AO1782">INDEX($K:$Q,ROW(),MATCH(AO$3,$K$2:$Q$2,0))/12</f>
        <v>-5333.333333333333</v>
      </c>
      <c r="AP1782" s="80" cm="1">
        <f t="array" ref="AP1782">INDEX($K:$Q,ROW(),MATCH(AP$3,$K$2:$Q$2,0))/12</f>
        <v>-5333.333333333333</v>
      </c>
      <c r="AQ1782" s="80" cm="1">
        <f t="array" ref="AQ1782">INDEX($K:$Q,ROW(),MATCH(AQ$3,$K$2:$Q$2,0))/12</f>
        <v>-5333.333333333333</v>
      </c>
      <c r="AR1782" s="80" cm="1">
        <f t="array" ref="AR1782">INDEX($K:$Q,ROW(),MATCH(AR$3,$K$2:$Q$2,0))/12</f>
        <v>-5333.333333333333</v>
      </c>
      <c r="AS1782" s="80" cm="1">
        <f t="array" ref="AS1782">INDEX($K:$Q,ROW(),MATCH(AS$3,$K$2:$Q$2,0))/12</f>
        <v>-5333.333333333333</v>
      </c>
      <c r="AT1782" s="80" cm="1">
        <f t="array" ref="AT1782">INDEX($K:$Q,ROW(),MATCH(AT$3,$K$2:$Q$2,0))/12</f>
        <v>-5333.333333333333</v>
      </c>
      <c r="AU1782" s="80" cm="1">
        <f t="array" ref="AU1782">INDEX($K:$Q,ROW(),MATCH(AU$3,$K$2:$Q$2,0))/12</f>
        <v>-5333.333333333333</v>
      </c>
      <c r="AV1782" s="80" cm="1">
        <f t="array" ref="AV1782">INDEX($K:$Q,ROW(),MATCH(AV$3,$K$2:$Q$2,0))/12</f>
        <v>-5333.333333333333</v>
      </c>
      <c r="AW1782" s="80" cm="1">
        <f t="array" ref="AW1782">INDEX($K:$Q,ROW(),MATCH(AW$3,$K$2:$Q$2,0))/12</f>
        <v>-5333.333333333333</v>
      </c>
      <c r="AX1782" s="80" cm="1">
        <f t="array" ref="AX1782">INDEX($K:$Q,ROW(),MATCH(AX$3,$K$2:$Q$2,0))/12</f>
        <v>-5333.333333333333</v>
      </c>
      <c r="AY1782" s="80" cm="1">
        <f t="array" ref="AY1782">INDEX($K:$Q,ROW(),MATCH(AY$3,$K$2:$Q$2,0))/12</f>
        <v>-5333.333333333333</v>
      </c>
      <c r="AZ1782" s="80" cm="1">
        <f t="array" ref="AZ1782">INDEX($K:$Q,ROW(),MATCH(AZ$3,$K$2:$Q$2,0))/12</f>
        <v>-5333.333333333333</v>
      </c>
      <c r="BA1782" s="80" cm="1">
        <f t="array" ref="BA1782">INDEX($K:$Q,ROW(),MATCH(BA$3,$K$2:$Q$2,0))/12</f>
        <v>-5333.333333333333</v>
      </c>
      <c r="BB1782" s="80" cm="1">
        <f t="array" ref="BB1782">INDEX($K:$Q,ROW(),MATCH(BB$3,$K$2:$Q$2,0))/12</f>
        <v>-5333.333333333333</v>
      </c>
      <c r="BC1782" s="80" cm="1">
        <f t="array" ref="BC1782">INDEX($K:$Q,ROW(),MATCH(BC$3,$K$2:$Q$2,0))/12</f>
        <v>-5333.333333333333</v>
      </c>
      <c r="BD1782" s="80" cm="1">
        <f t="array" ref="BD1782">INDEX($K:$Q,ROW(),MATCH(BD$3,$K$2:$Q$2,0))/12</f>
        <v>-5333.333333333333</v>
      </c>
      <c r="BE1782" s="80" cm="1">
        <f t="array" ref="BE1782">INDEX($K:$Q,ROW(),MATCH(BE$3,$K$2:$Q$2,0))/12</f>
        <v>-5333.333333333333</v>
      </c>
      <c r="BF1782" s="80" cm="1">
        <f t="array" ref="BF1782">INDEX($K:$Q,ROW(),MATCH(BF$3,$K$2:$Q$2,0))/12</f>
        <v>-5333.333333333333</v>
      </c>
      <c r="BG1782" s="80" cm="1">
        <f t="array" ref="BG1782">INDEX($K:$Q,ROW(),MATCH(BG$3,$K$2:$Q$2,0))/12</f>
        <v>-5333.333333333333</v>
      </c>
      <c r="BH1782" s="80" cm="1">
        <f t="array" ref="BH1782">INDEX($K:$Q,ROW(),MATCH(BH$3,$K$2:$Q$2,0))/12</f>
        <v>-5333.333333333333</v>
      </c>
      <c r="BI1782" s="80" cm="1">
        <f t="array" ref="BI1782">INDEX($K:$Q,ROW(),MATCH(BI$3,$K$2:$Q$2,0))/12</f>
        <v>-5333.333333333333</v>
      </c>
      <c r="BJ1782" s="80" cm="1">
        <f t="array" ref="BJ1782">INDEX($K:$Q,ROW(),MATCH(BJ$3,$K$2:$Q$2,0))/12</f>
        <v>-5333.333333333333</v>
      </c>
      <c r="BK1782" s="80" cm="1">
        <f t="array" ref="BK1782">INDEX($K:$Q,ROW(),MATCH(BK$3,$K$2:$Q$2,0))/12</f>
        <v>-5333.333333333333</v>
      </c>
      <c r="BL1782" s="80" cm="1">
        <f t="array" ref="BL1782">INDEX($K:$Q,ROW(),MATCH(BL$3,$K$2:$Q$2,0))/12</f>
        <v>-5333.333333333333</v>
      </c>
      <c r="BM1782" s="80" cm="1">
        <f t="array" ref="BM1782">INDEX($K:$Q,ROW(),MATCH(BM$3,$K$2:$Q$2,0))/12</f>
        <v>-5333.333333333333</v>
      </c>
      <c r="BN1782" s="80" cm="1">
        <f t="array" ref="BN1782">INDEX($K:$Q,ROW(),MATCH(BN$3,$K$2:$Q$2,0))/12</f>
        <v>-5333.333333333333</v>
      </c>
      <c r="BO1782" s="80" cm="1">
        <f t="array" ref="BO1782">INDEX($K:$Q,ROW(),MATCH(BO$3,$K$2:$Q$2,0))/12</f>
        <v>-5333.333333333333</v>
      </c>
      <c r="BP1782" s="80" cm="1">
        <f t="array" ref="BP1782">INDEX($K:$Q,ROW(),MATCH(BP$3,$K$2:$Q$2,0))/12</f>
        <v>-5333.333333333333</v>
      </c>
      <c r="BQ1782" s="80" cm="1">
        <f t="array" ref="BQ1782">INDEX($K:$Q,ROW(),MATCH(BQ$3,$K$2:$Q$2,0))/12</f>
        <v>-5333.333333333333</v>
      </c>
      <c r="BR1782" s="80" cm="1">
        <f t="array" ref="BR1782">INDEX($K:$Q,ROW(),MATCH(BR$3,$K$2:$Q$2,0))/12</f>
        <v>-5333.333333333333</v>
      </c>
      <c r="BS1782" s="80" cm="1">
        <f t="array" ref="BS1782">INDEX($K:$Q,ROW(),MATCH(BS$3,$K$2:$Q$2,0))/12</f>
        <v>-5333.333333333333</v>
      </c>
      <c r="BT1782" s="80" cm="1">
        <f t="array" ref="BT1782">INDEX($K:$Q,ROW(),MATCH(BT$3,$K$2:$Q$2,0))/12</f>
        <v>-5333.333333333333</v>
      </c>
      <c r="BU1782" s="80" cm="1">
        <f t="array" ref="BU1782">INDEX($K:$Q,ROW(),MATCH(BU$3,$K$2:$Q$2,0))/12</f>
        <v>-5333.333333333333</v>
      </c>
      <c r="BV1782" s="80" cm="1">
        <f t="array" ref="BV1782">INDEX($K:$Q,ROW(),MATCH(BV$3,$K$2:$Q$2,0))/12</f>
        <v>-5333.333333333333</v>
      </c>
      <c r="BW1782" s="80" cm="1">
        <f t="array" ref="BW1782">INDEX($K:$Q,ROW(),MATCH(BW$3,$K$2:$Q$2,0))/12</f>
        <v>-5333.333333333333</v>
      </c>
      <c r="BX1782" s="80" cm="1">
        <f t="array" ref="BX1782">INDEX($K:$Q,ROW(),MATCH(BX$3,$K$2:$Q$2,0))/12</f>
        <v>-5333.333333333333</v>
      </c>
      <c r="BY1782" s="80" cm="1">
        <f t="array" ref="BY1782">INDEX($K:$Q,ROW(),MATCH(BY$3,$K$2:$Q$2,0))/12</f>
        <v>-5333.333333333333</v>
      </c>
      <c r="BZ1782" s="80" cm="1">
        <f t="array" ref="BZ1782">INDEX($K:$Q,ROW(),MATCH(BZ$3,$K$2:$Q$2,0))/12</f>
        <v>-5333.333333333333</v>
      </c>
      <c r="CA1782" s="80" cm="1">
        <f t="array" ref="CA1782">INDEX($K:$Q,ROW(),MATCH(CA$3,$K$2:$Q$2,0))/12</f>
        <v>-5333.333333333333</v>
      </c>
      <c r="CB1782" s="80" cm="1">
        <f t="array" ref="CB1782">INDEX($K:$Q,ROW(),MATCH(CB$3,$K$2:$Q$2,0))/12</f>
        <v>-5333.333333333333</v>
      </c>
      <c r="CC1782" s="80" cm="1">
        <f t="array" ref="CC1782">INDEX($K:$Q,ROW(),MATCH(CC$3,$K$2:$Q$2,0))/12</f>
        <v>-5333.333333333333</v>
      </c>
      <c r="CD1782" s="80" cm="1">
        <f t="array" ref="CD1782">INDEX($K:$Q,ROW(),MATCH(CD$3,$K$2:$Q$2,0))/12</f>
        <v>-5333.333333333333</v>
      </c>
      <c r="CE1782" s="80" cm="1">
        <f t="array" ref="CE1782">INDEX($K:$Q,ROW(),MATCH(CE$3,$K$2:$Q$2,0))/12</f>
        <v>-5333.333333333333</v>
      </c>
      <c r="CF1782" s="80" cm="1">
        <f t="array" ref="CF1782">INDEX($K:$Q,ROW(),MATCH(CF$3,$K$2:$Q$2,0))/12</f>
        <v>-5333.333333333333</v>
      </c>
      <c r="CG1782" s="80" cm="1">
        <f t="array" ref="CG1782">INDEX($K:$Q,ROW(),MATCH(CG$3,$K$2:$Q$2,0))/12</f>
        <v>-5333.333333333333</v>
      </c>
      <c r="CH1782" s="80" cm="1">
        <f t="array" ref="CH1782">INDEX($K:$Q,ROW(),MATCH(CH$3,$K$2:$Q$2,0))/12</f>
        <v>-5333.333333333333</v>
      </c>
      <c r="CI1782" s="80" cm="1">
        <f t="array" ref="CI1782">INDEX($K:$Q,ROW(),MATCH(CI$3,$K$2:$Q$2,0))/12</f>
        <v>-5333.333333333333</v>
      </c>
      <c r="CJ1782" s="80" cm="1">
        <f t="array" ref="CJ1782">INDEX($K:$Q,ROW(),MATCH(CJ$3,$K$2:$Q$2,0))/12</f>
        <v>-5333.333333333333</v>
      </c>
      <c r="CK1782" s="80" cm="1">
        <f t="array" ref="CK1782">INDEX($K:$Q,ROW(),MATCH(CK$3,$K$2:$Q$2,0))/12</f>
        <v>-5333.333333333333</v>
      </c>
      <c r="CL1782" s="80" cm="1">
        <f t="array" ref="CL1782">INDEX($K:$Q,ROW(),MATCH(CL$3,$K$2:$Q$2,0))/12</f>
        <v>-5333.333333333333</v>
      </c>
      <c r="CN1782" s="74"/>
      <c r="CO1782" s="80" t="e" cm="1">
        <f t="array" ref="CO1782">INDEX($K:$Q,ROW(),MATCH(CO$3,$K$2:$Q$2,0))/CO$5</f>
        <v>#N/A</v>
      </c>
      <c r="CP1782" s="80" t="e" cm="1">
        <f t="array" ref="CP1782">INDEX($K:$Q,ROW(),MATCH(CP$3,$K$2:$Q$2,0))/CP$5</f>
        <v>#N/A</v>
      </c>
      <c r="CQ1782" s="80" t="e" cm="1">
        <f t="array" ref="CQ1782">INDEX($K:$Q,ROW(),MATCH(CQ$3,$K$2:$Q$2,0))/CQ$5</f>
        <v>#N/A</v>
      </c>
      <c r="CR1782" s="80" t="e" cm="1">
        <f t="array" ref="CR1782">INDEX($K:$Q,ROW(),MATCH(CR$3,$K$2:$Q$2,0))/CR$5</f>
        <v>#N/A</v>
      </c>
      <c r="CS1782" s="80" t="e" cm="1">
        <f t="array" ref="CS1782">INDEX($K:$Q,ROW(),MATCH(CS$3,$K$2:$Q$2,0))/CS$5</f>
        <v>#N/A</v>
      </c>
      <c r="CT1782" s="80" t="e" cm="1">
        <f t="array" ref="CT1782">INDEX($K:$Q,ROW(),MATCH(CT$3,$K$2:$Q$2,0))/CT$5</f>
        <v>#N/A</v>
      </c>
      <c r="CU1782" s="80" t="e" cm="1">
        <f t="array" ref="CU1782">INDEX($K:$Q,ROW(),MATCH(CU$3,$K$2:$Q$2,0))/CU$5</f>
        <v>#N/A</v>
      </c>
      <c r="CV1782" s="80" t="e" cm="1">
        <f t="array" ref="CV1782">INDEX($K:$Q,ROW(),MATCH(CV$3,$K$2:$Q$2,0))/CV$5</f>
        <v>#N/A</v>
      </c>
      <c r="CW1782" s="80" t="e" cm="1">
        <f t="array" ref="CW1782">INDEX($K:$Q,ROW(),MATCH(CW$3,$K$2:$Q$2,0))/CW$5</f>
        <v>#N/A</v>
      </c>
      <c r="CX1782" s="80" t="e" cm="1">
        <f t="array" ref="CX1782">INDEX($K:$Q,ROW(),MATCH(CX$3,$K$2:$Q$2,0))/CX$5</f>
        <v>#N/A</v>
      </c>
      <c r="CY1782" s="80" t="e" cm="1">
        <f t="array" ref="CY1782">INDEX($K:$Q,ROW(),MATCH(CY$3,$K$2:$Q$2,0))/CL$5</f>
        <v>#N/A</v>
      </c>
      <c r="CZ1782" s="80" t="e" cm="1">
        <f t="array" ref="CZ1782">INDEX($K:$Q,ROW(),MATCH(CZ$3,$K$2:$Q$2,0))/CZ$5</f>
        <v>#N/A</v>
      </c>
      <c r="DA1782" s="80" t="e" cm="1">
        <f t="array" ref="DA1782">INDEX($K:$Q,ROW(),MATCH(DA$3,$K$2:$Q$2,0))/DA$5</f>
        <v>#N/A</v>
      </c>
      <c r="DB1782" s="80" t="e" cm="1">
        <f t="array" ref="DB1782">INDEX($K:$Q,ROW(),MATCH(DB$3,$K$2:$Q$2,0))/DB$5</f>
        <v>#N/A</v>
      </c>
      <c r="DC1782" s="80" t="e" cm="1">
        <f t="array" ref="DC1782">INDEX($K:$Q,ROW(),MATCH(DC$3,$K$2:$Q$2,0))/DC$5</f>
        <v>#N/A</v>
      </c>
      <c r="DD1782" s="80" t="e" cm="1">
        <f t="array" ref="DD1782">INDEX($K:$Q,ROW(),MATCH(DD$3,$K$2:$Q$2,0))/DD$5</f>
        <v>#N/A</v>
      </c>
      <c r="DE1782" s="80" t="e" cm="1">
        <f t="array" ref="DE1782">INDEX($K:$Q,ROW(),MATCH(DE$3,$K$2:$Q$2,0))/DE$5</f>
        <v>#N/A</v>
      </c>
      <c r="DF1782" s="80" t="e" cm="1">
        <f t="array" ref="DF1782">INDEX($K:$Q,ROW(),MATCH(DF$3,$K$2:$Q$2,0))/DF$5</f>
        <v>#N/A</v>
      </c>
      <c r="DG1782" s="80" t="e" cm="1">
        <f t="array" ref="DG1782">INDEX($K:$Q,ROW(),MATCH(DG$3,$K$2:$Q$2,0))/DG$5</f>
        <v>#N/A</v>
      </c>
      <c r="DH1782" s="80" t="e" cm="1">
        <f t="array" ref="DH1782">INDEX($K:$Q,ROW(),MATCH(DH$3,$K$2:$Q$2,0))/DH$5</f>
        <v>#N/A</v>
      </c>
      <c r="DI1782" s="80" t="e" cm="1">
        <f t="array" ref="DI1782">INDEX($K:$Q,ROW(),MATCH(DI$3,$K$2:$Q$2,0))/DI$5</f>
        <v>#N/A</v>
      </c>
      <c r="DJ1782" s="80" t="e" cm="1">
        <f t="array" ref="DJ1782">INDEX($K:$Q,ROW(),MATCH(DJ$3,$K$2:$Q$2,0))/DJ$5</f>
        <v>#N/A</v>
      </c>
      <c r="DK1782" s="80" t="e" cm="1">
        <f t="array" ref="DK1782">INDEX($K:$Q,ROW(),MATCH(DK$3,$K$2:$Q$2,0))/DK$5</f>
        <v>#N/A</v>
      </c>
      <c r="DL1782" s="80" t="e" cm="1">
        <f t="array" ref="DL1782">INDEX($K:$Q,ROW(),MATCH(DL$3,$K$2:$Q$2,0))/DL$5</f>
        <v>#N/A</v>
      </c>
    </row>
    <row r="1783" spans="2:116" x14ac:dyDescent="0.4">
      <c r="D1783" t="s">
        <v>564</v>
      </c>
      <c r="E1783" s="8" t="str">
        <f t="shared" si="3101"/>
        <v>1783 FAPPELIST-F</v>
      </c>
      <c r="G1783" s="141" t="s">
        <v>569</v>
      </c>
      <c r="K1783" s="23">
        <v>-128000</v>
      </c>
      <c r="L1783" s="23">
        <v>-128000</v>
      </c>
      <c r="M1783" s="23">
        <v>-128000</v>
      </c>
      <c r="N1783" s="23">
        <v>-128000</v>
      </c>
      <c r="O1783" s="23">
        <v>-128000</v>
      </c>
      <c r="P1783" s="23">
        <v>-128000</v>
      </c>
      <c r="S1783" s="80" cm="1">
        <f t="array" ref="S1783">INDEX($K:$Q,ROW(),MATCH(S$3,$K$2:$Q$2,0))/12</f>
        <v>-10666.666666666666</v>
      </c>
      <c r="T1783" s="80" cm="1">
        <f t="array" ref="T1783">INDEX($K:$Q,ROW(),MATCH(T$3,$K$2:$Q$2,0))/12</f>
        <v>-10666.666666666666</v>
      </c>
      <c r="U1783" s="80" cm="1">
        <f t="array" ref="U1783">INDEX($K:$Q,ROW(),MATCH(U$3,$K$2:$Q$2,0))/12</f>
        <v>-10666.666666666666</v>
      </c>
      <c r="V1783" s="80" cm="1">
        <f t="array" ref="V1783">INDEX($K:$Q,ROW(),MATCH(V$3,$K$2:$Q$2,0))/12</f>
        <v>-10666.666666666666</v>
      </c>
      <c r="W1783" s="80" cm="1">
        <f t="array" ref="W1783">INDEX($K:$Q,ROW(),MATCH(W$3,$K$2:$Q$2,0))/12</f>
        <v>-10666.666666666666</v>
      </c>
      <c r="X1783" s="80" cm="1">
        <f t="array" ref="X1783">INDEX($K:$Q,ROW(),MATCH(X$3,$K$2:$Q$2,0))/12</f>
        <v>-10666.666666666666</v>
      </c>
      <c r="Y1783" s="80" cm="1">
        <f t="array" ref="Y1783">INDEX($K:$Q,ROW(),MATCH(Y$3,$K$2:$Q$2,0))/12</f>
        <v>-10666.666666666666</v>
      </c>
      <c r="Z1783" s="80" cm="1">
        <f t="array" ref="Z1783">INDEX($K:$Q,ROW(),MATCH(Z$3,$K$2:$Q$2,0))/12</f>
        <v>-10666.666666666666</v>
      </c>
      <c r="AA1783" s="80" cm="1">
        <f t="array" ref="AA1783">INDEX($K:$Q,ROW(),MATCH(AA$3,$K$2:$Q$2,0))/12</f>
        <v>-10666.666666666666</v>
      </c>
      <c r="AB1783" s="80" cm="1">
        <f t="array" ref="AB1783">INDEX($K:$Q,ROW(),MATCH(AB$3,$K$2:$Q$2,0))/12</f>
        <v>-10666.666666666666</v>
      </c>
      <c r="AC1783" s="80" cm="1">
        <f t="array" ref="AC1783">INDEX($K:$Q,ROW(),MATCH(AC$3,$K$2:$Q$2,0))/12</f>
        <v>-10666.666666666666</v>
      </c>
      <c r="AD1783" s="80" cm="1">
        <f t="array" ref="AD1783">INDEX($K:$Q,ROW(),MATCH(AD$3,$K$2:$Q$2,0))/12</f>
        <v>-10666.666666666666</v>
      </c>
      <c r="AE1783" s="80" cm="1">
        <f t="array" ref="AE1783">INDEX($K:$Q,ROW(),MATCH(AE$3,$K$2:$Q$2,0))/12</f>
        <v>-10666.666666666666</v>
      </c>
      <c r="AF1783" s="80" cm="1">
        <f t="array" ref="AF1783">INDEX($K:$Q,ROW(),MATCH(AF$3,$K$2:$Q$2,0))/12</f>
        <v>-10666.666666666666</v>
      </c>
      <c r="AG1783" s="80" cm="1">
        <f t="array" ref="AG1783">INDEX($K:$Q,ROW(),MATCH(AG$3,$K$2:$Q$2,0))/12</f>
        <v>-10666.666666666666</v>
      </c>
      <c r="AH1783" s="80" cm="1">
        <f t="array" ref="AH1783">INDEX($K:$Q,ROW(),MATCH(AH$3,$K$2:$Q$2,0))/12</f>
        <v>-10666.666666666666</v>
      </c>
      <c r="AI1783" s="80" cm="1">
        <f t="array" ref="AI1783">INDEX($K:$Q,ROW(),MATCH(AI$3,$K$2:$Q$2,0))/12</f>
        <v>-10666.666666666666</v>
      </c>
      <c r="AJ1783" s="80" cm="1">
        <f t="array" ref="AJ1783">INDEX($K:$Q,ROW(),MATCH(AJ$3,$K$2:$Q$2,0))/12</f>
        <v>-10666.666666666666</v>
      </c>
      <c r="AK1783" s="80" cm="1">
        <f t="array" ref="AK1783">INDEX($K:$Q,ROW(),MATCH(AK$3,$K$2:$Q$2,0))/12</f>
        <v>-10666.666666666666</v>
      </c>
      <c r="AL1783" s="80" cm="1">
        <f t="array" ref="AL1783">INDEX($K:$Q,ROW(),MATCH(AL$3,$K$2:$Q$2,0))/12</f>
        <v>-10666.666666666666</v>
      </c>
      <c r="AM1783" s="80" cm="1">
        <f t="array" ref="AM1783">INDEX($K:$Q,ROW(),MATCH(AM$3,$K$2:$Q$2,0))/12</f>
        <v>-10666.666666666666</v>
      </c>
      <c r="AN1783" s="80" cm="1">
        <f t="array" ref="AN1783">INDEX($K:$Q,ROW(),MATCH(AN$3,$K$2:$Q$2,0))/12</f>
        <v>-10666.666666666666</v>
      </c>
      <c r="AO1783" s="80" cm="1">
        <f t="array" ref="AO1783">INDEX($K:$Q,ROW(),MATCH(AO$3,$K$2:$Q$2,0))/12</f>
        <v>-10666.666666666666</v>
      </c>
      <c r="AP1783" s="80" cm="1">
        <f t="array" ref="AP1783">INDEX($K:$Q,ROW(),MATCH(AP$3,$K$2:$Q$2,0))/12</f>
        <v>-10666.666666666666</v>
      </c>
      <c r="AQ1783" s="80" cm="1">
        <f t="array" ref="AQ1783">INDEX($K:$Q,ROW(),MATCH(AQ$3,$K$2:$Q$2,0))/12</f>
        <v>-10666.666666666666</v>
      </c>
      <c r="AR1783" s="80" cm="1">
        <f t="array" ref="AR1783">INDEX($K:$Q,ROW(),MATCH(AR$3,$K$2:$Q$2,0))/12</f>
        <v>-10666.666666666666</v>
      </c>
      <c r="AS1783" s="80" cm="1">
        <f t="array" ref="AS1783">INDEX($K:$Q,ROW(),MATCH(AS$3,$K$2:$Q$2,0))/12</f>
        <v>-10666.666666666666</v>
      </c>
      <c r="AT1783" s="80" cm="1">
        <f t="array" ref="AT1783">INDEX($K:$Q,ROW(),MATCH(AT$3,$K$2:$Q$2,0))/12</f>
        <v>-10666.666666666666</v>
      </c>
      <c r="AU1783" s="80" cm="1">
        <f t="array" ref="AU1783">INDEX($K:$Q,ROW(),MATCH(AU$3,$K$2:$Q$2,0))/12</f>
        <v>-10666.666666666666</v>
      </c>
      <c r="AV1783" s="80" cm="1">
        <f t="array" ref="AV1783">INDEX($K:$Q,ROW(),MATCH(AV$3,$K$2:$Q$2,0))/12</f>
        <v>-10666.666666666666</v>
      </c>
      <c r="AW1783" s="80" cm="1">
        <f t="array" ref="AW1783">INDEX($K:$Q,ROW(),MATCH(AW$3,$K$2:$Q$2,0))/12</f>
        <v>-10666.666666666666</v>
      </c>
      <c r="AX1783" s="80" cm="1">
        <f t="array" ref="AX1783">INDEX($K:$Q,ROW(),MATCH(AX$3,$K$2:$Q$2,0))/12</f>
        <v>-10666.666666666666</v>
      </c>
      <c r="AY1783" s="80" cm="1">
        <f t="array" ref="AY1783">INDEX($K:$Q,ROW(),MATCH(AY$3,$K$2:$Q$2,0))/12</f>
        <v>-10666.666666666666</v>
      </c>
      <c r="AZ1783" s="80" cm="1">
        <f t="array" ref="AZ1783">INDEX($K:$Q,ROW(),MATCH(AZ$3,$K$2:$Q$2,0))/12</f>
        <v>-10666.666666666666</v>
      </c>
      <c r="BA1783" s="80" cm="1">
        <f t="array" ref="BA1783">INDEX($K:$Q,ROW(),MATCH(BA$3,$K$2:$Q$2,0))/12</f>
        <v>-10666.666666666666</v>
      </c>
      <c r="BB1783" s="80" cm="1">
        <f t="array" ref="BB1783">INDEX($K:$Q,ROW(),MATCH(BB$3,$K$2:$Q$2,0))/12</f>
        <v>-10666.666666666666</v>
      </c>
      <c r="BC1783" s="80" cm="1">
        <f t="array" ref="BC1783">INDEX($K:$Q,ROW(),MATCH(BC$3,$K$2:$Q$2,0))/12</f>
        <v>-10666.666666666666</v>
      </c>
      <c r="BD1783" s="80" cm="1">
        <f t="array" ref="BD1783">INDEX($K:$Q,ROW(),MATCH(BD$3,$K$2:$Q$2,0))/12</f>
        <v>-10666.666666666666</v>
      </c>
      <c r="BE1783" s="80" cm="1">
        <f t="array" ref="BE1783">INDEX($K:$Q,ROW(),MATCH(BE$3,$K$2:$Q$2,0))/12</f>
        <v>-10666.666666666666</v>
      </c>
      <c r="BF1783" s="80" cm="1">
        <f t="array" ref="BF1783">INDEX($K:$Q,ROW(),MATCH(BF$3,$K$2:$Q$2,0))/12</f>
        <v>-10666.666666666666</v>
      </c>
      <c r="BG1783" s="80" cm="1">
        <f t="array" ref="BG1783">INDEX($K:$Q,ROW(),MATCH(BG$3,$K$2:$Q$2,0))/12</f>
        <v>-10666.666666666666</v>
      </c>
      <c r="BH1783" s="80" cm="1">
        <f t="array" ref="BH1783">INDEX($K:$Q,ROW(),MATCH(BH$3,$K$2:$Q$2,0))/12</f>
        <v>-10666.666666666666</v>
      </c>
      <c r="BI1783" s="80" cm="1">
        <f t="array" ref="BI1783">INDEX($K:$Q,ROW(),MATCH(BI$3,$K$2:$Q$2,0))/12</f>
        <v>-10666.666666666666</v>
      </c>
      <c r="BJ1783" s="80" cm="1">
        <f t="array" ref="BJ1783">INDEX($K:$Q,ROW(),MATCH(BJ$3,$K$2:$Q$2,0))/12</f>
        <v>-10666.666666666666</v>
      </c>
      <c r="BK1783" s="80" cm="1">
        <f t="array" ref="BK1783">INDEX($K:$Q,ROW(),MATCH(BK$3,$K$2:$Q$2,0))/12</f>
        <v>-10666.666666666666</v>
      </c>
      <c r="BL1783" s="80" cm="1">
        <f t="array" ref="BL1783">INDEX($K:$Q,ROW(),MATCH(BL$3,$K$2:$Q$2,0))/12</f>
        <v>-10666.666666666666</v>
      </c>
      <c r="BM1783" s="80" cm="1">
        <f t="array" ref="BM1783">INDEX($K:$Q,ROW(),MATCH(BM$3,$K$2:$Q$2,0))/12</f>
        <v>-10666.666666666666</v>
      </c>
      <c r="BN1783" s="80" cm="1">
        <f t="array" ref="BN1783">INDEX($K:$Q,ROW(),MATCH(BN$3,$K$2:$Q$2,0))/12</f>
        <v>-10666.666666666666</v>
      </c>
      <c r="BO1783" s="80" cm="1">
        <f t="array" ref="BO1783">INDEX($K:$Q,ROW(),MATCH(BO$3,$K$2:$Q$2,0))/12</f>
        <v>-10666.666666666666</v>
      </c>
      <c r="BP1783" s="80" cm="1">
        <f t="array" ref="BP1783">INDEX($K:$Q,ROW(),MATCH(BP$3,$K$2:$Q$2,0))/12</f>
        <v>-10666.666666666666</v>
      </c>
      <c r="BQ1783" s="80" cm="1">
        <f t="array" ref="BQ1783">INDEX($K:$Q,ROW(),MATCH(BQ$3,$K$2:$Q$2,0))/12</f>
        <v>-10666.666666666666</v>
      </c>
      <c r="BR1783" s="80" cm="1">
        <f t="array" ref="BR1783">INDEX($K:$Q,ROW(),MATCH(BR$3,$K$2:$Q$2,0))/12</f>
        <v>-10666.666666666666</v>
      </c>
      <c r="BS1783" s="80" cm="1">
        <f t="array" ref="BS1783">INDEX($K:$Q,ROW(),MATCH(BS$3,$K$2:$Q$2,0))/12</f>
        <v>-10666.666666666666</v>
      </c>
      <c r="BT1783" s="80" cm="1">
        <f t="array" ref="BT1783">INDEX($K:$Q,ROW(),MATCH(BT$3,$K$2:$Q$2,0))/12</f>
        <v>-10666.666666666666</v>
      </c>
      <c r="BU1783" s="80" cm="1">
        <f t="array" ref="BU1783">INDEX($K:$Q,ROW(),MATCH(BU$3,$K$2:$Q$2,0))/12</f>
        <v>-10666.666666666666</v>
      </c>
      <c r="BV1783" s="80" cm="1">
        <f t="array" ref="BV1783">INDEX($K:$Q,ROW(),MATCH(BV$3,$K$2:$Q$2,0))/12</f>
        <v>-10666.666666666666</v>
      </c>
      <c r="BW1783" s="80" cm="1">
        <f t="array" ref="BW1783">INDEX($K:$Q,ROW(),MATCH(BW$3,$K$2:$Q$2,0))/12</f>
        <v>-10666.666666666666</v>
      </c>
      <c r="BX1783" s="80" cm="1">
        <f t="array" ref="BX1783">INDEX($K:$Q,ROW(),MATCH(BX$3,$K$2:$Q$2,0))/12</f>
        <v>-10666.666666666666</v>
      </c>
      <c r="BY1783" s="80" cm="1">
        <f t="array" ref="BY1783">INDEX($K:$Q,ROW(),MATCH(BY$3,$K$2:$Q$2,0))/12</f>
        <v>-10666.666666666666</v>
      </c>
      <c r="BZ1783" s="80" cm="1">
        <f t="array" ref="BZ1783">INDEX($K:$Q,ROW(),MATCH(BZ$3,$K$2:$Q$2,0))/12</f>
        <v>-10666.666666666666</v>
      </c>
      <c r="CA1783" s="80" cm="1">
        <f t="array" ref="CA1783">INDEX($K:$Q,ROW(),MATCH(CA$3,$K$2:$Q$2,0))/12</f>
        <v>-10666.666666666666</v>
      </c>
      <c r="CB1783" s="80" cm="1">
        <f t="array" ref="CB1783">INDEX($K:$Q,ROW(),MATCH(CB$3,$K$2:$Q$2,0))/12</f>
        <v>-10666.666666666666</v>
      </c>
      <c r="CC1783" s="80" cm="1">
        <f t="array" ref="CC1783">INDEX($K:$Q,ROW(),MATCH(CC$3,$K$2:$Q$2,0))/12</f>
        <v>-10666.666666666666</v>
      </c>
      <c r="CD1783" s="80" cm="1">
        <f t="array" ref="CD1783">INDEX($K:$Q,ROW(),MATCH(CD$3,$K$2:$Q$2,0))/12</f>
        <v>-10666.666666666666</v>
      </c>
      <c r="CE1783" s="80" cm="1">
        <f t="array" ref="CE1783">INDEX($K:$Q,ROW(),MATCH(CE$3,$K$2:$Q$2,0))/12</f>
        <v>-10666.666666666666</v>
      </c>
      <c r="CF1783" s="80" cm="1">
        <f t="array" ref="CF1783">INDEX($K:$Q,ROW(),MATCH(CF$3,$K$2:$Q$2,0))/12</f>
        <v>-10666.666666666666</v>
      </c>
      <c r="CG1783" s="80" cm="1">
        <f t="array" ref="CG1783">INDEX($K:$Q,ROW(),MATCH(CG$3,$K$2:$Q$2,0))/12</f>
        <v>-10666.666666666666</v>
      </c>
      <c r="CH1783" s="80" cm="1">
        <f t="array" ref="CH1783">INDEX($K:$Q,ROW(),MATCH(CH$3,$K$2:$Q$2,0))/12</f>
        <v>-10666.666666666666</v>
      </c>
      <c r="CI1783" s="80" cm="1">
        <f t="array" ref="CI1783">INDEX($K:$Q,ROW(),MATCH(CI$3,$K$2:$Q$2,0))/12</f>
        <v>-10666.666666666666</v>
      </c>
      <c r="CJ1783" s="80" cm="1">
        <f t="array" ref="CJ1783">INDEX($K:$Q,ROW(),MATCH(CJ$3,$K$2:$Q$2,0))/12</f>
        <v>-10666.666666666666</v>
      </c>
      <c r="CK1783" s="80" cm="1">
        <f t="array" ref="CK1783">INDEX($K:$Q,ROW(),MATCH(CK$3,$K$2:$Q$2,0))/12</f>
        <v>-10666.666666666666</v>
      </c>
      <c r="CL1783" s="80" cm="1">
        <f t="array" ref="CL1783">INDEX($K:$Q,ROW(),MATCH(CL$3,$K$2:$Q$2,0))/12</f>
        <v>-10666.666666666666</v>
      </c>
      <c r="CN1783" s="74"/>
      <c r="CO1783" s="80" t="e" cm="1">
        <f t="array" ref="CO1783">INDEX($K:$Q,ROW(),MATCH(CO$3,$K$2:$Q$2,0))/CO$5</f>
        <v>#N/A</v>
      </c>
      <c r="CP1783" s="80" t="e" cm="1">
        <f t="array" ref="CP1783">INDEX($K:$Q,ROW(),MATCH(CP$3,$K$2:$Q$2,0))/CP$5</f>
        <v>#N/A</v>
      </c>
      <c r="CQ1783" s="80" t="e" cm="1">
        <f t="array" ref="CQ1783">INDEX($K:$Q,ROW(),MATCH(CQ$3,$K$2:$Q$2,0))/CQ$5</f>
        <v>#N/A</v>
      </c>
      <c r="CR1783" s="80" t="e" cm="1">
        <f t="array" ref="CR1783">INDEX($K:$Q,ROW(),MATCH(CR$3,$K$2:$Q$2,0))/CR$5</f>
        <v>#N/A</v>
      </c>
      <c r="CS1783" s="80" t="e" cm="1">
        <f t="array" ref="CS1783">INDEX($K:$Q,ROW(),MATCH(CS$3,$K$2:$Q$2,0))/CS$5</f>
        <v>#N/A</v>
      </c>
      <c r="CT1783" s="80" t="e" cm="1">
        <f t="array" ref="CT1783">INDEX($K:$Q,ROW(),MATCH(CT$3,$K$2:$Q$2,0))/CT$5</f>
        <v>#N/A</v>
      </c>
      <c r="CU1783" s="80" t="e" cm="1">
        <f t="array" ref="CU1783">INDEX($K:$Q,ROW(),MATCH(CU$3,$K$2:$Q$2,0))/CU$5</f>
        <v>#N/A</v>
      </c>
      <c r="CV1783" s="80" t="e" cm="1">
        <f t="array" ref="CV1783">INDEX($K:$Q,ROW(),MATCH(CV$3,$K$2:$Q$2,0))/CV$5</f>
        <v>#N/A</v>
      </c>
      <c r="CW1783" s="80" t="e" cm="1">
        <f t="array" ref="CW1783">INDEX($K:$Q,ROW(),MATCH(CW$3,$K$2:$Q$2,0))/CW$5</f>
        <v>#N/A</v>
      </c>
      <c r="CX1783" s="80" t="e" cm="1">
        <f t="array" ref="CX1783">INDEX($K:$Q,ROW(),MATCH(CX$3,$K$2:$Q$2,0))/CX$5</f>
        <v>#N/A</v>
      </c>
      <c r="CY1783" s="80" t="e" cm="1">
        <f t="array" ref="CY1783">INDEX($K:$Q,ROW(),MATCH(CY$3,$K$2:$Q$2,0))/CL$5</f>
        <v>#N/A</v>
      </c>
      <c r="CZ1783" s="80" t="e" cm="1">
        <f t="array" ref="CZ1783">INDEX($K:$Q,ROW(),MATCH(CZ$3,$K$2:$Q$2,0))/CZ$5</f>
        <v>#N/A</v>
      </c>
      <c r="DA1783" s="80" t="e" cm="1">
        <f t="array" ref="DA1783">INDEX($K:$Q,ROW(),MATCH(DA$3,$K$2:$Q$2,0))/DA$5</f>
        <v>#N/A</v>
      </c>
      <c r="DB1783" s="80" t="e" cm="1">
        <f t="array" ref="DB1783">INDEX($K:$Q,ROW(),MATCH(DB$3,$K$2:$Q$2,0))/DB$5</f>
        <v>#N/A</v>
      </c>
      <c r="DC1783" s="80" t="e" cm="1">
        <f t="array" ref="DC1783">INDEX($K:$Q,ROW(),MATCH(DC$3,$K$2:$Q$2,0))/DC$5</f>
        <v>#N/A</v>
      </c>
      <c r="DD1783" s="80" t="e" cm="1">
        <f t="array" ref="DD1783">INDEX($K:$Q,ROW(),MATCH(DD$3,$K$2:$Q$2,0))/DD$5</f>
        <v>#N/A</v>
      </c>
      <c r="DE1783" s="80" t="e" cm="1">
        <f t="array" ref="DE1783">INDEX($K:$Q,ROW(),MATCH(DE$3,$K$2:$Q$2,0))/DE$5</f>
        <v>#N/A</v>
      </c>
      <c r="DF1783" s="80" t="e" cm="1">
        <f t="array" ref="DF1783">INDEX($K:$Q,ROW(),MATCH(DF$3,$K$2:$Q$2,0))/DF$5</f>
        <v>#N/A</v>
      </c>
      <c r="DG1783" s="80" t="e" cm="1">
        <f t="array" ref="DG1783">INDEX($K:$Q,ROW(),MATCH(DG$3,$K$2:$Q$2,0))/DG$5</f>
        <v>#N/A</v>
      </c>
      <c r="DH1783" s="80" t="e" cm="1">
        <f t="array" ref="DH1783">INDEX($K:$Q,ROW(),MATCH(DH$3,$K$2:$Q$2,0))/DH$5</f>
        <v>#N/A</v>
      </c>
      <c r="DI1783" s="80" t="e" cm="1">
        <f t="array" ref="DI1783">INDEX($K:$Q,ROW(),MATCH(DI$3,$K$2:$Q$2,0))/DI$5</f>
        <v>#N/A</v>
      </c>
      <c r="DJ1783" s="80" t="e" cm="1">
        <f t="array" ref="DJ1783">INDEX($K:$Q,ROW(),MATCH(DJ$3,$K$2:$Q$2,0))/DJ$5</f>
        <v>#N/A</v>
      </c>
      <c r="DK1783" s="80" t="e" cm="1">
        <f t="array" ref="DK1783">INDEX($K:$Q,ROW(),MATCH(DK$3,$K$2:$Q$2,0))/DK$5</f>
        <v>#N/A</v>
      </c>
      <c r="DL1783" s="80" t="e" cm="1">
        <f t="array" ref="DL1783">INDEX($K:$Q,ROW(),MATCH(DL$3,$K$2:$Q$2,0))/DL$5</f>
        <v>#N/A</v>
      </c>
    </row>
    <row r="1784" spans="2:116" x14ac:dyDescent="0.4">
      <c r="D1784" t="s">
        <v>564</v>
      </c>
      <c r="E1784" s="8" t="str">
        <f t="shared" si="3101"/>
        <v>1784 FAPPELIST-F</v>
      </c>
      <c r="G1784" s="141" t="s">
        <v>565</v>
      </c>
      <c r="K1784" s="23">
        <v>-256000</v>
      </c>
      <c r="L1784" s="23">
        <v>-256000</v>
      </c>
      <c r="M1784" s="23">
        <v>-256000</v>
      </c>
      <c r="N1784" s="23">
        <v>-256000</v>
      </c>
      <c r="O1784" s="23">
        <v>-256000</v>
      </c>
      <c r="P1784" s="23">
        <v>-256000</v>
      </c>
      <c r="S1784" s="80" cm="1">
        <f t="array" ref="S1784">INDEX($K:$Q,ROW(),MATCH(S$3,$K$2:$Q$2,0))/12</f>
        <v>-21333.333333333332</v>
      </c>
      <c r="T1784" s="80" cm="1">
        <f t="array" ref="T1784">INDEX($K:$Q,ROW(),MATCH(T$3,$K$2:$Q$2,0))/12</f>
        <v>-21333.333333333332</v>
      </c>
      <c r="U1784" s="80" cm="1">
        <f t="array" ref="U1784">INDEX($K:$Q,ROW(),MATCH(U$3,$K$2:$Q$2,0))/12</f>
        <v>-21333.333333333332</v>
      </c>
      <c r="V1784" s="80" cm="1">
        <f t="array" ref="V1784">INDEX($K:$Q,ROW(),MATCH(V$3,$K$2:$Q$2,0))/12</f>
        <v>-21333.333333333332</v>
      </c>
      <c r="W1784" s="80" cm="1">
        <f t="array" ref="W1784">INDEX($K:$Q,ROW(),MATCH(W$3,$K$2:$Q$2,0))/12</f>
        <v>-21333.333333333332</v>
      </c>
      <c r="X1784" s="80" cm="1">
        <f t="array" ref="X1784">INDEX($K:$Q,ROW(),MATCH(X$3,$K$2:$Q$2,0))/12</f>
        <v>-21333.333333333332</v>
      </c>
      <c r="Y1784" s="80" cm="1">
        <f t="array" ref="Y1784">INDEX($K:$Q,ROW(),MATCH(Y$3,$K$2:$Q$2,0))/12</f>
        <v>-21333.333333333332</v>
      </c>
      <c r="Z1784" s="80" cm="1">
        <f t="array" ref="Z1784">INDEX($K:$Q,ROW(),MATCH(Z$3,$K$2:$Q$2,0))/12</f>
        <v>-21333.333333333332</v>
      </c>
      <c r="AA1784" s="80" cm="1">
        <f t="array" ref="AA1784">INDEX($K:$Q,ROW(),MATCH(AA$3,$K$2:$Q$2,0))/12</f>
        <v>-21333.333333333332</v>
      </c>
      <c r="AB1784" s="80" cm="1">
        <f t="array" ref="AB1784">INDEX($K:$Q,ROW(),MATCH(AB$3,$K$2:$Q$2,0))/12</f>
        <v>-21333.333333333332</v>
      </c>
      <c r="AC1784" s="80" cm="1">
        <f t="array" ref="AC1784">INDEX($K:$Q,ROW(),MATCH(AC$3,$K$2:$Q$2,0))/12</f>
        <v>-21333.333333333332</v>
      </c>
      <c r="AD1784" s="80" cm="1">
        <f t="array" ref="AD1784">INDEX($K:$Q,ROW(),MATCH(AD$3,$K$2:$Q$2,0))/12</f>
        <v>-21333.333333333332</v>
      </c>
      <c r="AE1784" s="80" cm="1">
        <f t="array" ref="AE1784">INDEX($K:$Q,ROW(),MATCH(AE$3,$K$2:$Q$2,0))/12</f>
        <v>-21333.333333333332</v>
      </c>
      <c r="AF1784" s="80" cm="1">
        <f t="array" ref="AF1784">INDEX($K:$Q,ROW(),MATCH(AF$3,$K$2:$Q$2,0))/12</f>
        <v>-21333.333333333332</v>
      </c>
      <c r="AG1784" s="80" cm="1">
        <f t="array" ref="AG1784">INDEX($K:$Q,ROW(),MATCH(AG$3,$K$2:$Q$2,0))/12</f>
        <v>-21333.333333333332</v>
      </c>
      <c r="AH1784" s="80" cm="1">
        <f t="array" ref="AH1784">INDEX($K:$Q,ROW(),MATCH(AH$3,$K$2:$Q$2,0))/12</f>
        <v>-21333.333333333332</v>
      </c>
      <c r="AI1784" s="80" cm="1">
        <f t="array" ref="AI1784">INDEX($K:$Q,ROW(),MATCH(AI$3,$K$2:$Q$2,0))/12</f>
        <v>-21333.333333333332</v>
      </c>
      <c r="AJ1784" s="80" cm="1">
        <f t="array" ref="AJ1784">INDEX($K:$Q,ROW(),MATCH(AJ$3,$K$2:$Q$2,0))/12</f>
        <v>-21333.333333333332</v>
      </c>
      <c r="AK1784" s="80" cm="1">
        <f t="array" ref="AK1784">INDEX($K:$Q,ROW(),MATCH(AK$3,$K$2:$Q$2,0))/12</f>
        <v>-21333.333333333332</v>
      </c>
      <c r="AL1784" s="80" cm="1">
        <f t="array" ref="AL1784">INDEX($K:$Q,ROW(),MATCH(AL$3,$K$2:$Q$2,0))/12</f>
        <v>-21333.333333333332</v>
      </c>
      <c r="AM1784" s="80" cm="1">
        <f t="array" ref="AM1784">INDEX($K:$Q,ROW(),MATCH(AM$3,$K$2:$Q$2,0))/12</f>
        <v>-21333.333333333332</v>
      </c>
      <c r="AN1784" s="80" cm="1">
        <f t="array" ref="AN1784">INDEX($K:$Q,ROW(),MATCH(AN$3,$K$2:$Q$2,0))/12</f>
        <v>-21333.333333333332</v>
      </c>
      <c r="AO1784" s="80" cm="1">
        <f t="array" ref="AO1784">INDEX($K:$Q,ROW(),MATCH(AO$3,$K$2:$Q$2,0))/12</f>
        <v>-21333.333333333332</v>
      </c>
      <c r="AP1784" s="80" cm="1">
        <f t="array" ref="AP1784">INDEX($K:$Q,ROW(),MATCH(AP$3,$K$2:$Q$2,0))/12</f>
        <v>-21333.333333333332</v>
      </c>
      <c r="AQ1784" s="80" cm="1">
        <f t="array" ref="AQ1784">INDEX($K:$Q,ROW(),MATCH(AQ$3,$K$2:$Q$2,0))/12</f>
        <v>-21333.333333333332</v>
      </c>
      <c r="AR1784" s="80" cm="1">
        <f t="array" ref="AR1784">INDEX($K:$Q,ROW(),MATCH(AR$3,$K$2:$Q$2,0))/12</f>
        <v>-21333.333333333332</v>
      </c>
      <c r="AS1784" s="80" cm="1">
        <f t="array" ref="AS1784">INDEX($K:$Q,ROW(),MATCH(AS$3,$K$2:$Q$2,0))/12</f>
        <v>-21333.333333333332</v>
      </c>
      <c r="AT1784" s="80" cm="1">
        <f t="array" ref="AT1784">INDEX($K:$Q,ROW(),MATCH(AT$3,$K$2:$Q$2,0))/12</f>
        <v>-21333.333333333332</v>
      </c>
      <c r="AU1784" s="80" cm="1">
        <f t="array" ref="AU1784">INDEX($K:$Q,ROW(),MATCH(AU$3,$K$2:$Q$2,0))/12</f>
        <v>-21333.333333333332</v>
      </c>
      <c r="AV1784" s="80" cm="1">
        <f t="array" ref="AV1784">INDEX($K:$Q,ROW(),MATCH(AV$3,$K$2:$Q$2,0))/12</f>
        <v>-21333.333333333332</v>
      </c>
      <c r="AW1784" s="80" cm="1">
        <f t="array" ref="AW1784">INDEX($K:$Q,ROW(),MATCH(AW$3,$K$2:$Q$2,0))/12</f>
        <v>-21333.333333333332</v>
      </c>
      <c r="AX1784" s="80" cm="1">
        <f t="array" ref="AX1784">INDEX($K:$Q,ROW(),MATCH(AX$3,$K$2:$Q$2,0))/12</f>
        <v>-21333.333333333332</v>
      </c>
      <c r="AY1784" s="80" cm="1">
        <f t="array" ref="AY1784">INDEX($K:$Q,ROW(),MATCH(AY$3,$K$2:$Q$2,0))/12</f>
        <v>-21333.333333333332</v>
      </c>
      <c r="AZ1784" s="80" cm="1">
        <f t="array" ref="AZ1784">INDEX($K:$Q,ROW(),MATCH(AZ$3,$K$2:$Q$2,0))/12</f>
        <v>-21333.333333333332</v>
      </c>
      <c r="BA1784" s="80" cm="1">
        <f t="array" ref="BA1784">INDEX($K:$Q,ROW(),MATCH(BA$3,$K$2:$Q$2,0))/12</f>
        <v>-21333.333333333332</v>
      </c>
      <c r="BB1784" s="80" cm="1">
        <f t="array" ref="BB1784">INDEX($K:$Q,ROW(),MATCH(BB$3,$K$2:$Q$2,0))/12</f>
        <v>-21333.333333333332</v>
      </c>
      <c r="BC1784" s="80" cm="1">
        <f t="array" ref="BC1784">INDEX($K:$Q,ROW(),MATCH(BC$3,$K$2:$Q$2,0))/12</f>
        <v>-21333.333333333332</v>
      </c>
      <c r="BD1784" s="80" cm="1">
        <f t="array" ref="BD1784">INDEX($K:$Q,ROW(),MATCH(BD$3,$K$2:$Q$2,0))/12</f>
        <v>-21333.333333333332</v>
      </c>
      <c r="BE1784" s="80" cm="1">
        <f t="array" ref="BE1784">INDEX($K:$Q,ROW(),MATCH(BE$3,$K$2:$Q$2,0))/12</f>
        <v>-21333.333333333332</v>
      </c>
      <c r="BF1784" s="80" cm="1">
        <f t="array" ref="BF1784">INDEX($K:$Q,ROW(),MATCH(BF$3,$K$2:$Q$2,0))/12</f>
        <v>-21333.333333333332</v>
      </c>
      <c r="BG1784" s="80" cm="1">
        <f t="array" ref="BG1784">INDEX($K:$Q,ROW(),MATCH(BG$3,$K$2:$Q$2,0))/12</f>
        <v>-21333.333333333332</v>
      </c>
      <c r="BH1784" s="80" cm="1">
        <f t="array" ref="BH1784">INDEX($K:$Q,ROW(),MATCH(BH$3,$K$2:$Q$2,0))/12</f>
        <v>-21333.333333333332</v>
      </c>
      <c r="BI1784" s="80" cm="1">
        <f t="array" ref="BI1784">INDEX($K:$Q,ROW(),MATCH(BI$3,$K$2:$Q$2,0))/12</f>
        <v>-21333.333333333332</v>
      </c>
      <c r="BJ1784" s="80" cm="1">
        <f t="array" ref="BJ1784">INDEX($K:$Q,ROW(),MATCH(BJ$3,$K$2:$Q$2,0))/12</f>
        <v>-21333.333333333332</v>
      </c>
      <c r="BK1784" s="80" cm="1">
        <f t="array" ref="BK1784">INDEX($K:$Q,ROW(),MATCH(BK$3,$K$2:$Q$2,0))/12</f>
        <v>-21333.333333333332</v>
      </c>
      <c r="BL1784" s="80" cm="1">
        <f t="array" ref="BL1784">INDEX($K:$Q,ROW(),MATCH(BL$3,$K$2:$Q$2,0))/12</f>
        <v>-21333.333333333332</v>
      </c>
      <c r="BM1784" s="80" cm="1">
        <f t="array" ref="BM1784">INDEX($K:$Q,ROW(),MATCH(BM$3,$K$2:$Q$2,0))/12</f>
        <v>-21333.333333333332</v>
      </c>
      <c r="BN1784" s="80" cm="1">
        <f t="array" ref="BN1784">INDEX($K:$Q,ROW(),MATCH(BN$3,$K$2:$Q$2,0))/12</f>
        <v>-21333.333333333332</v>
      </c>
      <c r="BO1784" s="80" cm="1">
        <f t="array" ref="BO1784">INDEX($K:$Q,ROW(),MATCH(BO$3,$K$2:$Q$2,0))/12</f>
        <v>-21333.333333333332</v>
      </c>
      <c r="BP1784" s="80" cm="1">
        <f t="array" ref="BP1784">INDEX($K:$Q,ROW(),MATCH(BP$3,$K$2:$Q$2,0))/12</f>
        <v>-21333.333333333332</v>
      </c>
      <c r="BQ1784" s="80" cm="1">
        <f t="array" ref="BQ1784">INDEX($K:$Q,ROW(),MATCH(BQ$3,$K$2:$Q$2,0))/12</f>
        <v>-21333.333333333332</v>
      </c>
      <c r="BR1784" s="80" cm="1">
        <f t="array" ref="BR1784">INDEX($K:$Q,ROW(),MATCH(BR$3,$K$2:$Q$2,0))/12</f>
        <v>-21333.333333333332</v>
      </c>
      <c r="BS1784" s="80" cm="1">
        <f t="array" ref="BS1784">INDEX($K:$Q,ROW(),MATCH(BS$3,$K$2:$Q$2,0))/12</f>
        <v>-21333.333333333332</v>
      </c>
      <c r="BT1784" s="80" cm="1">
        <f t="array" ref="BT1784">INDEX($K:$Q,ROW(),MATCH(BT$3,$K$2:$Q$2,0))/12</f>
        <v>-21333.333333333332</v>
      </c>
      <c r="BU1784" s="80" cm="1">
        <f t="array" ref="BU1784">INDEX($K:$Q,ROW(),MATCH(BU$3,$K$2:$Q$2,0))/12</f>
        <v>-21333.333333333332</v>
      </c>
      <c r="BV1784" s="80" cm="1">
        <f t="array" ref="BV1784">INDEX($K:$Q,ROW(),MATCH(BV$3,$K$2:$Q$2,0))/12</f>
        <v>-21333.333333333332</v>
      </c>
      <c r="BW1784" s="80" cm="1">
        <f t="array" ref="BW1784">INDEX($K:$Q,ROW(),MATCH(BW$3,$K$2:$Q$2,0))/12</f>
        <v>-21333.333333333332</v>
      </c>
      <c r="BX1784" s="80" cm="1">
        <f t="array" ref="BX1784">INDEX($K:$Q,ROW(),MATCH(BX$3,$K$2:$Q$2,0))/12</f>
        <v>-21333.333333333332</v>
      </c>
      <c r="BY1784" s="80" cm="1">
        <f t="array" ref="BY1784">INDEX($K:$Q,ROW(),MATCH(BY$3,$K$2:$Q$2,0))/12</f>
        <v>-21333.333333333332</v>
      </c>
      <c r="BZ1784" s="80" cm="1">
        <f t="array" ref="BZ1784">INDEX($K:$Q,ROW(),MATCH(BZ$3,$K$2:$Q$2,0))/12</f>
        <v>-21333.333333333332</v>
      </c>
      <c r="CA1784" s="80" cm="1">
        <f t="array" ref="CA1784">INDEX($K:$Q,ROW(),MATCH(CA$3,$K$2:$Q$2,0))/12</f>
        <v>-21333.333333333332</v>
      </c>
      <c r="CB1784" s="80" cm="1">
        <f t="array" ref="CB1784">INDEX($K:$Q,ROW(),MATCH(CB$3,$K$2:$Q$2,0))/12</f>
        <v>-21333.333333333332</v>
      </c>
      <c r="CC1784" s="80" cm="1">
        <f t="array" ref="CC1784">INDEX($K:$Q,ROW(),MATCH(CC$3,$K$2:$Q$2,0))/12</f>
        <v>-21333.333333333332</v>
      </c>
      <c r="CD1784" s="80" cm="1">
        <f t="array" ref="CD1784">INDEX($K:$Q,ROW(),MATCH(CD$3,$K$2:$Q$2,0))/12</f>
        <v>-21333.333333333332</v>
      </c>
      <c r="CE1784" s="80" cm="1">
        <f t="array" ref="CE1784">INDEX($K:$Q,ROW(),MATCH(CE$3,$K$2:$Q$2,0))/12</f>
        <v>-21333.333333333332</v>
      </c>
      <c r="CF1784" s="80" cm="1">
        <f t="array" ref="CF1784">INDEX($K:$Q,ROW(),MATCH(CF$3,$K$2:$Q$2,0))/12</f>
        <v>-21333.333333333332</v>
      </c>
      <c r="CG1784" s="80" cm="1">
        <f t="array" ref="CG1784">INDEX($K:$Q,ROW(),MATCH(CG$3,$K$2:$Q$2,0))/12</f>
        <v>-21333.333333333332</v>
      </c>
      <c r="CH1784" s="80" cm="1">
        <f t="array" ref="CH1784">INDEX($K:$Q,ROW(),MATCH(CH$3,$K$2:$Q$2,0))/12</f>
        <v>-21333.333333333332</v>
      </c>
      <c r="CI1784" s="80" cm="1">
        <f t="array" ref="CI1784">INDEX($K:$Q,ROW(),MATCH(CI$3,$K$2:$Q$2,0))/12</f>
        <v>-21333.333333333332</v>
      </c>
      <c r="CJ1784" s="80" cm="1">
        <f t="array" ref="CJ1784">INDEX($K:$Q,ROW(),MATCH(CJ$3,$K$2:$Q$2,0))/12</f>
        <v>-21333.333333333332</v>
      </c>
      <c r="CK1784" s="80" cm="1">
        <f t="array" ref="CK1784">INDEX($K:$Q,ROW(),MATCH(CK$3,$K$2:$Q$2,0))/12</f>
        <v>-21333.333333333332</v>
      </c>
      <c r="CL1784" s="80" cm="1">
        <f t="array" ref="CL1784">INDEX($K:$Q,ROW(),MATCH(CL$3,$K$2:$Q$2,0))/12</f>
        <v>-21333.333333333332</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INDEX($K:$Q,ROW(),MATCH(CY$3,$K$2:$Q$2,0))/CY$5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4">
      <c r="B1785" t="str">
        <f>E1785</f>
        <v>1785 FAPPELIST-F</v>
      </c>
      <c r="C1785" t="s">
        <v>235</v>
      </c>
      <c r="D1785" t="s">
        <v>564</v>
      </c>
      <c r="E1785" s="8" t="str">
        <f t="shared" si="3099"/>
        <v>1785 FAPPELIST-F</v>
      </c>
      <c r="G1785" s="126" t="str">
        <f>"Total capital expenditures - "&amp;SUBSTITUTE(G1770,":","")</f>
        <v>Total capital expenditures - Fixed secondary PPE</v>
      </c>
      <c r="I1785" s="74"/>
      <c r="J1785" s="74"/>
      <c r="K1785" s="118">
        <f>SUMIF($3:$3,K$2,1785:1785)</f>
        <v>-510999.99999999983</v>
      </c>
      <c r="L1785" s="118">
        <f t="shared" ref="L1785:P1785" si="3102">SUMIF($3:$3,L$2,1785:1785)</f>
        <v>-510999.99999999983</v>
      </c>
      <c r="M1785" s="118">
        <f t="shared" si="3102"/>
        <v>-510999.99999999983</v>
      </c>
      <c r="N1785" s="118">
        <f t="shared" si="3102"/>
        <v>-510999.99999999983</v>
      </c>
      <c r="O1785" s="118">
        <f t="shared" si="3102"/>
        <v>-510999.99999999983</v>
      </c>
      <c r="P1785" s="118">
        <f t="shared" si="3102"/>
        <v>-510999.99999999983</v>
      </c>
      <c r="R1785" s="24"/>
      <c r="S1785" s="148">
        <f>SUM(S1776:S1784)</f>
        <v>-42583.333333333328</v>
      </c>
      <c r="T1785" s="148">
        <f t="shared" ref="T1785:CE1785" si="3103">SUM(T1776:T1784)</f>
        <v>-42583.333333333328</v>
      </c>
      <c r="U1785" s="148">
        <f t="shared" si="3103"/>
        <v>-42583.333333333328</v>
      </c>
      <c r="V1785" s="148">
        <f t="shared" si="3103"/>
        <v>-42583.333333333328</v>
      </c>
      <c r="W1785" s="148">
        <f t="shared" si="3103"/>
        <v>-42583.333333333328</v>
      </c>
      <c r="X1785" s="148">
        <f t="shared" si="3103"/>
        <v>-42583.333333333328</v>
      </c>
      <c r="Y1785" s="148">
        <f t="shared" si="3103"/>
        <v>-42583.333333333328</v>
      </c>
      <c r="Z1785" s="148">
        <f t="shared" si="3103"/>
        <v>-42583.333333333328</v>
      </c>
      <c r="AA1785" s="148">
        <f t="shared" si="3103"/>
        <v>-42583.333333333328</v>
      </c>
      <c r="AB1785" s="148">
        <f t="shared" si="3103"/>
        <v>-42583.333333333328</v>
      </c>
      <c r="AC1785" s="148">
        <f t="shared" si="3103"/>
        <v>-42583.333333333328</v>
      </c>
      <c r="AD1785" s="148">
        <f t="shared" si="3103"/>
        <v>-42583.333333333328</v>
      </c>
      <c r="AE1785" s="148">
        <f t="shared" si="3103"/>
        <v>-42583.333333333328</v>
      </c>
      <c r="AF1785" s="148">
        <f t="shared" si="3103"/>
        <v>-42583.333333333328</v>
      </c>
      <c r="AG1785" s="148">
        <f t="shared" si="3103"/>
        <v>-42583.333333333328</v>
      </c>
      <c r="AH1785" s="148">
        <f t="shared" si="3103"/>
        <v>-42583.333333333328</v>
      </c>
      <c r="AI1785" s="148">
        <f t="shared" si="3103"/>
        <v>-42583.333333333328</v>
      </c>
      <c r="AJ1785" s="148">
        <f t="shared" si="3103"/>
        <v>-42583.333333333328</v>
      </c>
      <c r="AK1785" s="148">
        <f t="shared" si="3103"/>
        <v>-42583.333333333328</v>
      </c>
      <c r="AL1785" s="148">
        <f t="shared" si="3103"/>
        <v>-42583.333333333328</v>
      </c>
      <c r="AM1785" s="148">
        <f t="shared" si="3103"/>
        <v>-42583.333333333328</v>
      </c>
      <c r="AN1785" s="148">
        <f t="shared" si="3103"/>
        <v>-42583.333333333328</v>
      </c>
      <c r="AO1785" s="148">
        <f t="shared" si="3103"/>
        <v>-42583.333333333328</v>
      </c>
      <c r="AP1785" s="148">
        <f t="shared" si="3103"/>
        <v>-42583.333333333328</v>
      </c>
      <c r="AQ1785" s="148">
        <f t="shared" si="3103"/>
        <v>-42583.333333333328</v>
      </c>
      <c r="AR1785" s="148">
        <f t="shared" si="3103"/>
        <v>-42583.333333333328</v>
      </c>
      <c r="AS1785" s="148">
        <f t="shared" si="3103"/>
        <v>-42583.333333333328</v>
      </c>
      <c r="AT1785" s="148">
        <f t="shared" si="3103"/>
        <v>-42583.333333333328</v>
      </c>
      <c r="AU1785" s="148">
        <f t="shared" si="3103"/>
        <v>-42583.333333333328</v>
      </c>
      <c r="AV1785" s="148">
        <f t="shared" si="3103"/>
        <v>-42583.333333333328</v>
      </c>
      <c r="AW1785" s="148">
        <f t="shared" si="3103"/>
        <v>-42583.333333333328</v>
      </c>
      <c r="AX1785" s="148">
        <f t="shared" si="3103"/>
        <v>-42583.333333333328</v>
      </c>
      <c r="AY1785" s="148">
        <f t="shared" si="3103"/>
        <v>-42583.333333333328</v>
      </c>
      <c r="AZ1785" s="148">
        <f t="shared" si="3103"/>
        <v>-42583.333333333328</v>
      </c>
      <c r="BA1785" s="148">
        <f t="shared" si="3103"/>
        <v>-42583.333333333328</v>
      </c>
      <c r="BB1785" s="148">
        <f t="shared" si="3103"/>
        <v>-42583.333333333328</v>
      </c>
      <c r="BC1785" s="148">
        <f t="shared" si="3103"/>
        <v>-42583.333333333328</v>
      </c>
      <c r="BD1785" s="148">
        <f t="shared" si="3103"/>
        <v>-42583.333333333328</v>
      </c>
      <c r="BE1785" s="148">
        <f t="shared" si="3103"/>
        <v>-42583.333333333328</v>
      </c>
      <c r="BF1785" s="148">
        <f t="shared" si="3103"/>
        <v>-42583.333333333328</v>
      </c>
      <c r="BG1785" s="148">
        <f t="shared" si="3103"/>
        <v>-42583.333333333328</v>
      </c>
      <c r="BH1785" s="148">
        <f t="shared" si="3103"/>
        <v>-42583.333333333328</v>
      </c>
      <c r="BI1785" s="148">
        <f t="shared" si="3103"/>
        <v>-42583.333333333328</v>
      </c>
      <c r="BJ1785" s="148">
        <f t="shared" si="3103"/>
        <v>-42583.333333333328</v>
      </c>
      <c r="BK1785" s="148">
        <f t="shared" si="3103"/>
        <v>-42583.333333333328</v>
      </c>
      <c r="BL1785" s="148">
        <f t="shared" si="3103"/>
        <v>-42583.333333333328</v>
      </c>
      <c r="BM1785" s="148">
        <f t="shared" si="3103"/>
        <v>-42583.333333333328</v>
      </c>
      <c r="BN1785" s="148">
        <f t="shared" si="3103"/>
        <v>-42583.333333333328</v>
      </c>
      <c r="BO1785" s="148">
        <f t="shared" si="3103"/>
        <v>-42583.333333333328</v>
      </c>
      <c r="BP1785" s="148">
        <f t="shared" si="3103"/>
        <v>-42583.333333333328</v>
      </c>
      <c r="BQ1785" s="148">
        <f t="shared" si="3103"/>
        <v>-42583.333333333328</v>
      </c>
      <c r="BR1785" s="148">
        <f t="shared" si="3103"/>
        <v>-42583.333333333328</v>
      </c>
      <c r="BS1785" s="148">
        <f t="shared" si="3103"/>
        <v>-42583.333333333328</v>
      </c>
      <c r="BT1785" s="148">
        <f t="shared" si="3103"/>
        <v>-42583.333333333328</v>
      </c>
      <c r="BU1785" s="148">
        <f t="shared" si="3103"/>
        <v>-42583.333333333328</v>
      </c>
      <c r="BV1785" s="148">
        <f t="shared" si="3103"/>
        <v>-42583.333333333328</v>
      </c>
      <c r="BW1785" s="148">
        <f t="shared" si="3103"/>
        <v>-42583.333333333328</v>
      </c>
      <c r="BX1785" s="148">
        <f t="shared" si="3103"/>
        <v>-42583.333333333328</v>
      </c>
      <c r="BY1785" s="148">
        <f t="shared" si="3103"/>
        <v>-42583.333333333328</v>
      </c>
      <c r="BZ1785" s="148">
        <f t="shared" si="3103"/>
        <v>-42583.333333333328</v>
      </c>
      <c r="CA1785" s="148">
        <f t="shared" si="3103"/>
        <v>-42583.333333333328</v>
      </c>
      <c r="CB1785" s="148">
        <f t="shared" si="3103"/>
        <v>-42583.333333333328</v>
      </c>
      <c r="CC1785" s="148">
        <f t="shared" si="3103"/>
        <v>-42583.333333333328</v>
      </c>
      <c r="CD1785" s="148">
        <f t="shared" si="3103"/>
        <v>-42583.333333333328</v>
      </c>
      <c r="CE1785" s="148">
        <f t="shared" si="3103"/>
        <v>-42583.333333333328</v>
      </c>
      <c r="CF1785" s="148">
        <f t="shared" ref="CF1785:CL1785" si="3104">SUM(CF1776:CF1784)</f>
        <v>-42583.333333333328</v>
      </c>
      <c r="CG1785" s="148">
        <f t="shared" si="3104"/>
        <v>-42583.333333333328</v>
      </c>
      <c r="CH1785" s="148">
        <f t="shared" si="3104"/>
        <v>-42583.333333333328</v>
      </c>
      <c r="CI1785" s="148">
        <f t="shared" si="3104"/>
        <v>-42583.333333333328</v>
      </c>
      <c r="CJ1785" s="148">
        <f t="shared" si="3104"/>
        <v>-42583.333333333328</v>
      </c>
      <c r="CK1785" s="148">
        <f t="shared" si="3104"/>
        <v>-42583.333333333328</v>
      </c>
      <c r="CL1785" s="148">
        <f t="shared" si="3104"/>
        <v>-42583.333333333328</v>
      </c>
      <c r="CN1785" s="74"/>
      <c r="CO1785" s="148" t="e">
        <f>SUM(CO1776:CO1784)</f>
        <v>#N/A</v>
      </c>
      <c r="CP1785" s="148" t="e">
        <f t="shared" ref="CP1785:DL1785" si="3105">SUM(CP1776:CP1784)</f>
        <v>#N/A</v>
      </c>
      <c r="CQ1785" s="148" t="e">
        <f t="shared" si="3105"/>
        <v>#N/A</v>
      </c>
      <c r="CR1785" s="148" t="e">
        <f t="shared" si="3105"/>
        <v>#N/A</v>
      </c>
      <c r="CS1785" s="148" t="e">
        <f t="shared" si="3105"/>
        <v>#N/A</v>
      </c>
      <c r="CT1785" s="148" t="e">
        <f t="shared" si="3105"/>
        <v>#N/A</v>
      </c>
      <c r="CU1785" s="148" t="e">
        <f t="shared" si="3105"/>
        <v>#N/A</v>
      </c>
      <c r="CV1785" s="148" t="e">
        <f t="shared" si="3105"/>
        <v>#N/A</v>
      </c>
      <c r="CW1785" s="148" t="e">
        <f t="shared" si="3105"/>
        <v>#N/A</v>
      </c>
      <c r="CX1785" s="148" t="e">
        <f t="shared" si="3105"/>
        <v>#N/A</v>
      </c>
      <c r="CY1785" s="148" t="e">
        <f t="shared" si="3105"/>
        <v>#N/A</v>
      </c>
      <c r="CZ1785" s="148" t="e">
        <f t="shared" si="3105"/>
        <v>#N/A</v>
      </c>
      <c r="DA1785" s="148" t="e">
        <f t="shared" si="3105"/>
        <v>#N/A</v>
      </c>
      <c r="DB1785" s="148" t="e">
        <f t="shared" si="3105"/>
        <v>#N/A</v>
      </c>
      <c r="DC1785" s="148" t="e">
        <f t="shared" si="3105"/>
        <v>#N/A</v>
      </c>
      <c r="DD1785" s="148" t="e">
        <f t="shared" si="3105"/>
        <v>#N/A</v>
      </c>
      <c r="DE1785" s="148" t="e">
        <f t="shared" si="3105"/>
        <v>#N/A</v>
      </c>
      <c r="DF1785" s="148" t="e">
        <f t="shared" si="3105"/>
        <v>#N/A</v>
      </c>
      <c r="DG1785" s="148" t="e">
        <f t="shared" si="3105"/>
        <v>#N/A</v>
      </c>
      <c r="DH1785" s="148" t="e">
        <f t="shared" si="3105"/>
        <v>#N/A</v>
      </c>
      <c r="DI1785" s="148" t="e">
        <f t="shared" si="3105"/>
        <v>#N/A</v>
      </c>
      <c r="DJ1785" s="148" t="e">
        <f t="shared" si="3105"/>
        <v>#N/A</v>
      </c>
      <c r="DK1785" s="148" t="e">
        <f t="shared" si="3105"/>
        <v>#N/A</v>
      </c>
      <c r="DL1785" s="148" t="e">
        <f t="shared" si="3105"/>
        <v>#N/A</v>
      </c>
    </row>
    <row r="1786" spans="2:116" x14ac:dyDescent="0.4">
      <c r="D1786" t="s">
        <v>564</v>
      </c>
      <c r="E1786" s="8" t="str">
        <f t="shared" si="3099"/>
        <v>1786 FAPPELIST-F</v>
      </c>
      <c r="G1786" s="125"/>
      <c r="S1786" s="80"/>
      <c r="T1786" s="72"/>
      <c r="U1786" s="72"/>
      <c r="V1786" s="72"/>
      <c r="W1786" s="72"/>
      <c r="X1786" s="72"/>
      <c r="Y1786" s="72"/>
      <c r="Z1786" s="72"/>
      <c r="AA1786" s="72"/>
      <c r="AB1786" s="72"/>
      <c r="AC1786" s="72"/>
      <c r="AD1786" s="72"/>
      <c r="AE1786" s="72"/>
      <c r="AF1786" s="72"/>
      <c r="AG1786" s="72"/>
      <c r="AH1786" s="72"/>
      <c r="AI1786" s="72"/>
      <c r="AJ1786" s="72"/>
      <c r="AK1786" s="72"/>
      <c r="AL1786" s="72"/>
      <c r="AM1786" s="72"/>
      <c r="AN1786" s="72"/>
      <c r="AO1786" s="72"/>
      <c r="AP1786" s="72"/>
      <c r="AQ1786" s="72"/>
      <c r="AR1786" s="72"/>
      <c r="AS1786" s="72"/>
      <c r="AT1786" s="72"/>
      <c r="AU1786" s="72"/>
      <c r="AV1786" s="72"/>
      <c r="AW1786" s="72"/>
      <c r="AX1786" s="72"/>
      <c r="AY1786" s="72"/>
      <c r="AZ1786" s="72"/>
      <c r="BA1786" s="72"/>
      <c r="BB1786" s="72"/>
      <c r="BC1786" s="72"/>
      <c r="BD1786" s="72"/>
      <c r="BE1786" s="72"/>
      <c r="BF1786" s="72"/>
      <c r="BG1786" s="72"/>
      <c r="BH1786" s="72"/>
      <c r="BI1786" s="72"/>
      <c r="BJ1786" s="72"/>
      <c r="BK1786" s="72"/>
      <c r="BL1786" s="72"/>
      <c r="BM1786" s="72"/>
      <c r="BN1786" s="72"/>
      <c r="BO1786" s="72"/>
      <c r="BP1786" s="72"/>
      <c r="BQ1786" s="72"/>
      <c r="BR1786" s="72"/>
      <c r="BS1786" s="72"/>
      <c r="BT1786" s="72"/>
      <c r="BU1786" s="72"/>
      <c r="BV1786" s="72"/>
      <c r="BW1786" s="72"/>
      <c r="BX1786" s="72"/>
      <c r="BY1786" s="72"/>
      <c r="BZ1786" s="72"/>
      <c r="CA1786" s="72"/>
      <c r="CB1786" s="72"/>
      <c r="CC1786" s="72"/>
      <c r="CD1786" s="72"/>
      <c r="CE1786" s="72"/>
      <c r="CF1786" s="72"/>
      <c r="CG1786" s="72"/>
      <c r="CH1786" s="72"/>
      <c r="CI1786" s="72"/>
      <c r="CJ1786" s="72"/>
      <c r="CK1786" s="72"/>
      <c r="CL1786" s="72"/>
      <c r="CO1786" s="72"/>
      <c r="CP1786" s="72"/>
      <c r="CQ1786" s="72"/>
      <c r="CR1786" s="72"/>
      <c r="CS1786" s="72"/>
      <c r="CT1786" s="72"/>
      <c r="CU1786" s="72"/>
      <c r="CV1786" s="72"/>
      <c r="CW1786" s="72"/>
      <c r="CX1786" s="72"/>
      <c r="CY1786" s="72"/>
      <c r="CZ1786" s="72"/>
      <c r="DA1786" s="72"/>
      <c r="DB1786" s="72"/>
      <c r="DC1786" s="72"/>
      <c r="DD1786" s="72"/>
      <c r="DE1786" s="72"/>
      <c r="DF1786" s="72"/>
      <c r="DG1786" s="72"/>
      <c r="DH1786" s="72"/>
      <c r="DI1786" s="72"/>
      <c r="DJ1786" s="72"/>
      <c r="DK1786" s="72"/>
      <c r="DL1786" s="72"/>
    </row>
    <row r="1787" spans="2:116" x14ac:dyDescent="0.4">
      <c r="D1787" t="s">
        <v>564</v>
      </c>
      <c r="E1787" s="8" t="str">
        <f t="shared" si="3099"/>
        <v>1787 FAPPELIST-F</v>
      </c>
      <c r="G1787" s="95" t="s">
        <v>204</v>
      </c>
      <c r="H1787" s="12"/>
      <c r="S1787" s="72"/>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c r="DK1787" s="72"/>
      <c r="DL1787" s="72"/>
    </row>
    <row r="1788" spans="2:116" x14ac:dyDescent="0.4">
      <c r="C1788" t="s">
        <v>233</v>
      </c>
      <c r="D1788" t="s">
        <v>564</v>
      </c>
      <c r="E1788" s="8" t="str">
        <f t="shared" si="3099"/>
        <v>1788 FAPPELIST-F</v>
      </c>
      <c r="G1788" s="158" t="str">
        <f>"Depreciation - "&amp;SUBSTITUTE(G1770,":","")</f>
        <v>Depreciation - Fixed secondary PPE</v>
      </c>
      <c r="J1788" s="80">
        <f>SUMIF($5:$5,I$2,1786:1786)</f>
        <v>0</v>
      </c>
      <c r="K1788" s="24">
        <f ca="1">SUMIF($3:$3,K$2,1788:1788)</f>
        <v>-105019.58592676517</v>
      </c>
      <c r="L1788" s="24">
        <f t="shared" ref="L1788:P1788" ca="1" si="3106">SUMIF($3:$3,L$2,1788:1788)</f>
        <v>-328487.03296418075</v>
      </c>
      <c r="M1788" s="24">
        <f t="shared" ca="1" si="3106"/>
        <v>-595195.14322382701</v>
      </c>
      <c r="N1788" s="24">
        <f t="shared" ca="1" si="3106"/>
        <v>-883500.76661495247</v>
      </c>
      <c r="O1788" s="24">
        <f t="shared" ca="1" si="3106"/>
        <v>-1181837.9809204384</v>
      </c>
      <c r="P1788" s="24">
        <f t="shared" ca="1" si="3106"/>
        <v>-1379727.1898561567</v>
      </c>
      <c r="R1788" s="24"/>
      <c r="S1788" s="80" cm="1">
        <f t="array" aca="1" ref="S1788" ca="1">(SUM(INDEX(1783:1783,1,MAX(COLUMN($R:$R),COLUMN()-($H1772*12-1))):S1785)/($H1772*12)+IF($R1790=0,0,SUM(INDEX(1788:1788,1,MAX(COLUMN($R:$R),COLUMN()-(($H1772-$H1773)*12))):S1790)/(($H1772)*12)))</f>
        <v>-1265.8192090395478</v>
      </c>
      <c r="T1788" s="80" cm="1">
        <f t="array" aca="1" ref="T1788" ca="1">(SUM(INDEX(1783:1783,1,MAX(COLUMN($R:$R),COLUMN()-($H1772*12-1))):T1785)/($H1772*12)+IF($R1790=0,0,SUM(INDEX(1788:1788,1,MAX(COLUMN($R:$R),COLUMN()-(($H1772-$H1773)*12))):T1790)/(($H1772)*12)))</f>
        <v>-2551.3980656899357</v>
      </c>
      <c r="U1788" s="80" cm="1">
        <f t="array" aca="1" ref="U1788" ca="1">(SUM(INDEX(1783:1783,1,MAX(COLUMN($R:$R),COLUMN()-($H1772*12-1))):U1785)/($H1772*12)+IF($R1790=0,0,SUM(INDEX(1788:1788,1,MAX(COLUMN($R:$R),COLUMN()-(($H1772-$H1773)*12))):U1790)/(($H1772)*12)))</f>
        <v>-3858.7663944869391</v>
      </c>
      <c r="V1788" s="80" cm="1">
        <f t="array" aca="1" ref="V1788" ca="1">(SUM(INDEX(1783:1783,1,MAX(COLUMN($R:$R),COLUMN()-($H1772*12-1))):V1785)/($H1772*12)+IF($R1790=0,0,SUM(INDEX(1788:1788,1,MAX(COLUMN($R:$R),COLUMN()-(($H1772-$H1773)*12))):V1790)/(($H1772)*12)))</f>
        <v>-5188.2935085177915</v>
      </c>
      <c r="W1788" s="80" cm="1">
        <f t="array" aca="1" ref="W1788" ca="1">(SUM(INDEX(1783:1783,1,MAX(COLUMN($R:$R),COLUMN()-($H1772*12-1))):W1785)/($H1772*12)+IF($R1790=0,0,SUM(INDEX(1788:1788,1,MAX(COLUMN($R:$R),COLUMN()-(($H1772-$H1773)*12))):W1790)/(($H1772)*12)))</f>
        <v>-6540.3549804135728</v>
      </c>
      <c r="X1788" s="80" cm="1">
        <f t="array" aca="1" ref="X1788" ca="1">(SUM(INDEX(1783:1783,1,MAX(COLUMN($R:$R),COLUMN()-($H1772*12-1))):X1785)/($H1772*12)+IF($R1790=0,0,SUM(INDEX(1788:1788,1,MAX(COLUMN($R:$R),COLUMN()-(($H1772-$H1773)*12))):X1790)/(($H1772)*12)))</f>
        <v>-7915.3327484431811</v>
      </c>
      <c r="Y1788" s="80" cm="1">
        <f t="array" aca="1" ref="Y1788" ca="1">(SUM(INDEX(1783:1783,1,MAX(COLUMN($R:$R),COLUMN()-($H1772*12-1))):Y1785)/($H1772*12)+IF($R1790=0,0,SUM(INDEX(1788:1788,1,MAX(COLUMN($R:$R),COLUMN()-(($H1772-$H1773)*12))):Y1790)/(($H1772)*12)))</f>
        <v>-9313.6152244054938</v>
      </c>
      <c r="Z1788" s="80" cm="1">
        <f t="array" aca="1" ref="Z1788" ca="1">(SUM(INDEX(1783:1783,1,MAX(COLUMN($R:$R),COLUMN()-($H1772*12-1))):Z1785)/($H1772*12)+IF($R1790=0,0,SUM(INDEX(1788:1788,1,MAX(COLUMN($R:$R),COLUMN()-(($H1772-$H1773)*12))):Z1790)/(($H1772)*12)))</f>
        <v>-10735.597403350221</v>
      </c>
      <c r="AA1788" s="80" cm="1">
        <f t="array" aca="1" ref="AA1788" ca="1">(SUM(INDEX(1783:1783,1,MAX(COLUMN($R:$R),COLUMN()-($H1772*12-1))):AA1785)/($H1772*12)+IF($R1790=0,0,SUM(INDEX(1788:1788,1,MAX(COLUMN($R:$R),COLUMN()-(($H1772-$H1773)*12))):AA1790)/(($H1772)*12)))</f>
        <v>-12181.680975158419</v>
      </c>
      <c r="AB1788" s="80" cm="1">
        <f t="array" aca="1" ref="AB1788" ca="1">(SUM(INDEX(1783:1783,1,MAX(COLUMN($R:$R),COLUMN()-($H1772*12-1))):AB1785)/($H1772*12)+IF($R1790=0,0,SUM(INDEX(1788:1788,1,MAX(COLUMN($R:$R),COLUMN()-(($H1772-$H1773)*12))):AB1790)/(($H1772)*12)))</f>
        <v>-13652.274438014214</v>
      </c>
      <c r="AC1788" s="80" cm="1">
        <f t="array" aca="1" ref="AC1788" ca="1">(SUM(INDEX(1783:1783,1,MAX(COLUMN($R:$R),COLUMN()-($H1772*12-1))):AC1785)/($H1772*12)+IF($R1790=0,0,SUM(INDEX(1788:1788,1,MAX(COLUMN($R:$R),COLUMN()-(($H1772-$H1773)*12))):AC1790)/(($H1772)*12)))</f>
        <v>-15147.793213799767</v>
      </c>
      <c r="AD1788" s="80" cm="1">
        <f t="array" aca="1" ref="AD1788" ca="1">(SUM(INDEX(1783:1783,1,MAX(COLUMN($R:$R),COLUMN()-($H1772*12-1))):AD1785)/($H1772*12)+IF($R1790=0,0,SUM(INDEX(1788:1788,1,MAX(COLUMN($R:$R),COLUMN()-(($H1772-$H1773)*12))):AD1790)/(($H1772)*12)))</f>
        <v>-16668.659765446089</v>
      </c>
      <c r="AE1788" s="80" cm="1">
        <f t="array" aca="1" ref="AE1788" ca="1">(SUM(INDEX(1783:1783,1,MAX(COLUMN($R:$R),COLUMN()-($H1772*12-1))):AE1785)/($H1772*12)+IF($R1790=0,0,SUM(INDEX(1788:1788,1,MAX(COLUMN($R:$R),COLUMN()-(($H1772-$H1773)*12))):AE1790)/(($H1772)*12)))</f>
        <v>-18215.303716272861</v>
      </c>
      <c r="AF1788" s="80" cm="1">
        <f t="array" aca="1" ref="AF1788" ca="1">(SUM(INDEX(1783:1783,1,MAX(COLUMN($R:$R),COLUMN()-($H1772*12-1))):AF1785)/($H1772*12)+IF($R1790=0,0,SUM(INDEX(1788:1788,1,MAX(COLUMN($R:$R),COLUMN()-(($H1772-$H1773)*12))):AF1790)/(($H1772)*12)))</f>
        <v>-19788.161971350935</v>
      </c>
      <c r="AG1788" s="80" cm="1">
        <f t="array" aca="1" ref="AG1788" ca="1">(SUM(INDEX(1783:1783,1,MAX(COLUMN($R:$R),COLUMN()-($H1772*12-1))):AG1785)/($H1772*12)+IF($R1790=0,0,SUM(INDEX(1788:1788,1,MAX(COLUMN($R:$R),COLUMN()-(($H1772-$H1773)*12))):AG1790)/(($H1772)*12)))</f>
        <v>-21387.67884092185</v>
      </c>
      <c r="AH1788" s="80" cm="1">
        <f t="array" aca="1" ref="AH1788" ca="1">(SUM(INDEX(1783:1783,1,MAX(COLUMN($R:$R),COLUMN()-($H1772*12-1))):AH1785)/($H1772*12)+IF($R1790=0,0,SUM(INDEX(1788:1788,1,MAX(COLUMN($R:$R),COLUMN()-(($H1772-$H1773)*12))):AH1790)/(($H1772)*12)))</f>
        <v>-23014.30616590922</v>
      </c>
      <c r="AI1788" s="80" cm="1">
        <f t="array" aca="1" ref="AI1788" ca="1">(SUM(INDEX(1783:1783,1,MAX(COLUMN($R:$R),COLUMN()-($H1772*12-1))):AI1785)/($H1772*12)+IF($R1790=0,0,SUM(INDEX(1788:1788,1,MAX(COLUMN($R:$R),COLUMN()-(($H1772-$H1773)*12))):AI1790)/(($H1772)*12)))</f>
        <v>-24668.503445557399</v>
      </c>
      <c r="AJ1788" s="80" cm="1">
        <f t="array" aca="1" ref="AJ1788" ca="1">(SUM(INDEX(1783:1783,1,MAX(COLUMN($R:$R),COLUMN()-($H1772*12-1))):AJ1785)/($H1772*12)+IF($R1790=0,0,SUM(INDEX(1788:1788,1,MAX(COLUMN($R:$R),COLUMN()-(($H1772-$H1773)*12))):AJ1790)/(($H1772)*12)))</f>
        <v>-26350.737967233512</v>
      </c>
      <c r="AK1788" s="80" cm="1">
        <f t="array" aca="1" ref="AK1788" ca="1">(SUM(INDEX(1783:1783,1,MAX(COLUMN($R:$R),COLUMN()-($H1772*12-1))):AK1785)/($H1772*12)+IF($R1790=0,0,SUM(INDEX(1788:1788,1,MAX(COLUMN($R:$R),COLUMN()-(($H1772-$H1773)*12))):AK1790)/(($H1772)*12)))</f>
        <v>-28061.484938429559</v>
      </c>
      <c r="AL1788" s="80" cm="1">
        <f t="array" aca="1" ref="AL1788" ca="1">(SUM(INDEX(1783:1783,1,MAX(COLUMN($R:$R),COLUMN()-($H1772*12-1))):AL1785)/($H1772*12)+IF($R1790=0,0,SUM(INDEX(1788:1788,1,MAX(COLUMN($R:$R),COLUMN()-(($H1772-$H1773)*12))):AL1790)/(($H1772)*12)))</f>
        <v>-29801.22762100181</v>
      </c>
      <c r="AM1788" s="80" cm="1">
        <f t="array" aca="1" ref="AM1788" ca="1">(SUM(INDEX(1783:1783,1,MAX(COLUMN($R:$R),COLUMN()-($H1772*12-1))):AM1785)/($H1772*12)+IF($R1790=0,0,SUM(INDEX(1788:1788,1,MAX(COLUMN($R:$R),COLUMN()-(($H1772-$H1773)*12))):AM1790)/(($H1772)*12)))</f>
        <v>-31570.45746768545</v>
      </c>
      <c r="AN1788" s="80" cm="1">
        <f t="array" aca="1" ref="AN1788" ca="1">(SUM(INDEX(1783:1783,1,MAX(COLUMN($R:$R),COLUMN()-($H1772*12-1))):AN1785)/($H1772*12)+IF($R1790=0,0,SUM(INDEX(1788:1788,1,MAX(COLUMN($R:$R),COLUMN()-(($H1772-$H1773)*12))):AN1790)/(($H1772)*12)))</f>
        <v>-33369.674260923057</v>
      </c>
      <c r="AO1788" s="80" cm="1">
        <f t="array" aca="1" ref="AO1788" ca="1">(SUM(INDEX(1783:1783,1,MAX(COLUMN($R:$R),COLUMN()-($H1772*12-1))):AO1785)/($H1772*12)+IF($R1790=0,0,SUM(INDEX(1788:1788,1,MAX(COLUMN($R:$R),COLUMN()-(($H1772-$H1773)*12))):AO1790)/(($H1772)*12)))</f>
        <v>-35199.386254046047</v>
      </c>
      <c r="AP1788" s="80" cm="1">
        <f t="array" aca="1" ref="AP1788" ca="1">(SUM(INDEX(1783:1783,1,MAX(COLUMN($R:$R),COLUMN()-($H1772*12-1))):AP1785)/($H1772*12)+IF($R1790=0,0,SUM(INDEX(1788:1788,1,MAX(COLUMN($R:$R),COLUMN()-(($H1772-$H1773)*12))):AP1790)/(($H1772)*12)))</f>
        <v>-37060.11031484908</v>
      </c>
      <c r="AQ1788" s="80" cm="1">
        <f t="array" aca="1" ref="AQ1788" ca="1">(SUM(INDEX(1783:1783,1,MAX(COLUMN($R:$R),COLUMN()-($H1772*12-1))):AQ1785)/($H1772*12)+IF($R1790=0,0,SUM(INDEX(1788:1788,1,MAX(COLUMN($R:$R),COLUMN()-(($H1772-$H1773)*12))):AQ1790)/(($H1772)*12)))</f>
        <v>-38950.6771563437</v>
      </c>
      <c r="AR1788" s="80" cm="1">
        <f t="array" aca="1" ref="AR1788" ca="1">(SUM(INDEX(1783:1783,1,MAX(COLUMN($R:$R),COLUMN()-($H1772*12-1))):AR1785)/($H1772*12)+IF($R1790=0,0,SUM(INDEX(1788:1788,1,MAX(COLUMN($R:$R),COLUMN()-(($H1772-$H1773)*12))):AR1790)/(($H1772)*12)))</f>
        <v>-40853.52785601552</v>
      </c>
      <c r="AS1788" s="80" cm="1">
        <f t="array" aca="1" ref="AS1788" ca="1">(SUM(INDEX(1783:1783,1,MAX(COLUMN($R:$R),COLUMN()-($H1772*12-1))):AS1785)/($H1772*12)+IF($R1790=0,0,SUM(INDEX(1788:1788,1,MAX(COLUMN($R:$R),COLUMN()-(($H1772-$H1773)*12))):AS1790)/(($H1772)*12)))</f>
        <v>-42766.840790314818</v>
      </c>
      <c r="AT1788" s="80" cm="1">
        <f t="array" aca="1" ref="AT1788" ca="1">(SUM(INDEX(1783:1783,1,MAX(COLUMN($R:$R),COLUMN()-($H1772*12-1))):AT1785)/($H1772*12)+IF($R1790=0,0,SUM(INDEX(1788:1788,1,MAX(COLUMN($R:$R),COLUMN()-(($H1772-$H1773)*12))):AT1790)/(($H1772)*12)))</f>
        <v>-44690.423972165008</v>
      </c>
      <c r="AU1788" s="80" cm="1">
        <f t="array" aca="1" ref="AU1788" ca="1">(SUM(INDEX(1783:1783,1,MAX(COLUMN($R:$R),COLUMN()-($H1772*12-1))):AU1785)/($H1772*12)+IF($R1790=0,0,SUM(INDEX(1788:1788,1,MAX(COLUMN($R:$R),COLUMN()-(($H1772-$H1773)*12))):AU1790)/(($H1772)*12)))</f>
        <v>-46624.075900927397</v>
      </c>
      <c r="AV1788" s="80" cm="1">
        <f t="array" aca="1" ref="AV1788" ca="1">(SUM(INDEX(1783:1783,1,MAX(COLUMN($R:$R),COLUMN()-($H1772*12-1))):AV1785)/($H1772*12)+IF($R1790=0,0,SUM(INDEX(1788:1788,1,MAX(COLUMN($R:$R),COLUMN()-(($H1772-$H1773)*12))):AV1790)/(($H1772)*12)))</f>
        <v>-48567.585295060409</v>
      </c>
      <c r="AW1788" s="80" cm="1">
        <f t="array" aca="1" ref="AW1788" ca="1">(SUM(INDEX(1783:1783,1,MAX(COLUMN($R:$R),COLUMN()-($H1772*12-1))):AW1785)/($H1772*12)+IF($R1790=0,0,SUM(INDEX(1788:1788,1,MAX(COLUMN($R:$R),COLUMN()-(($H1772-$H1773)*12))):AW1790)/(($H1772)*12)))</f>
        <v>-50520.730818449403</v>
      </c>
      <c r="AX1788" s="80" cm="1">
        <f t="array" aca="1" ref="AX1788" ca="1">(SUM(INDEX(1783:1783,1,MAX(COLUMN($R:$R),COLUMN()-($H1772*12-1))):AX1785)/($H1772*12)+IF($R1790=0,0,SUM(INDEX(1788:1788,1,MAX(COLUMN($R:$R),COLUMN()-(($H1772-$H1773)*12))):AX1790)/(($H1772)*12)))</f>
        <v>-52483.280800269356</v>
      </c>
      <c r="AY1788" s="80" cm="1">
        <f t="array" aca="1" ref="AY1788" ca="1">(SUM(INDEX(1783:1783,1,MAX(COLUMN($R:$R),COLUMN()-($H1772*12-1))):AY1785)/($H1772*12)+IF($R1790=0,0,SUM(INDEX(1788:1788,1,MAX(COLUMN($R:$R),COLUMN()-(($H1772-$H1773)*12))):AY1790)/(($H1772)*12)))</f>
        <v>-54454.992948239749</v>
      </c>
      <c r="AZ1788" s="80" cm="1">
        <f t="array" aca="1" ref="AZ1788" ca="1">(SUM(INDEX(1783:1783,1,MAX(COLUMN($R:$R),COLUMN()-($H1772*12-1))):AZ1785)/($H1772*12)+IF($R1790=0,0,SUM(INDEX(1788:1788,1,MAX(COLUMN($R:$R),COLUMN()-(($H1772-$H1773)*12))):AZ1790)/(($H1772)*12)))</f>
        <v>-56435.614055128142</v>
      </c>
      <c r="BA1788" s="80" cm="1">
        <f t="array" aca="1" ref="BA1788" ca="1">(SUM(INDEX(1783:1783,1,MAX(COLUMN($R:$R),COLUMN()-($H1772*12-1))):BA1785)/($H1772*12)+IF($R1790=0,0,SUM(INDEX(1788:1788,1,MAX(COLUMN($R:$R),COLUMN()-(($H1772-$H1773)*12))):BA1790)/(($H1772)*12)))</f>
        <v>-58424.879698356061</v>
      </c>
      <c r="BB1788" s="80" cm="1">
        <f t="array" aca="1" ref="BB1788" ca="1">(SUM(INDEX(1783:1783,1,MAX(COLUMN($R:$R),COLUMN()-($H1772*12-1))):BB1785)/($H1772*12)+IF($R1790=0,0,SUM(INDEX(1788:1788,1,MAX(COLUMN($R:$R),COLUMN()-(($H1772-$H1773)*12))):BB1790)/(($H1772)*12)))</f>
        <v>-60422.51393255758</v>
      </c>
      <c r="BC1788" s="80" cm="1">
        <f t="array" aca="1" ref="BC1788" ca="1">(SUM(INDEX(1783:1783,1,MAX(COLUMN($R:$R),COLUMN()-($H1772*12-1))):BC1785)/($H1772*12)+IF($R1790=0,0,SUM(INDEX(1788:1788,1,MAX(COLUMN($R:$R),COLUMN()-(($H1772-$H1773)*12))):BC1790)/(($H1772)*12)))</f>
        <v>-62428.228974938014</v>
      </c>
      <c r="BD1788" s="80" cm="1">
        <f t="array" aca="1" ref="BD1788" ca="1">(SUM(INDEX(1783:1783,1,MAX(COLUMN($R:$R),COLUMN()-($H1772*12-1))):BD1785)/($H1772*12)+IF($R1790=0,0,SUM(INDEX(1788:1788,1,MAX(COLUMN($R:$R),COLUMN()-(($H1772-$H1773)*12))):BD1790)/(($H1772)*12)))</f>
        <v>-64441.724883276969</v>
      </c>
      <c r="BE1788" s="80" cm="1">
        <f t="array" aca="1" ref="BE1788" ca="1">(SUM(INDEX(1783:1783,1,MAX(COLUMN($R:$R),COLUMN()-($H1772*12-1))):BE1785)/($H1772*12)+IF($R1790=0,0,SUM(INDEX(1788:1788,1,MAX(COLUMN($R:$R),COLUMN()-(($H1772-$H1773)*12))):BE1790)/(($H1772)*12)))</f>
        <v>-66462.689226416973</v>
      </c>
      <c r="BF1788" s="80" cm="1">
        <f t="array" aca="1" ref="BF1788" ca="1">(SUM(INDEX(1783:1783,1,MAX(COLUMN($R:$R),COLUMN()-($H1772*12-1))):BF1785)/($H1772*12)+IF($R1790=0,0,SUM(INDEX(1788:1788,1,MAX(COLUMN($R:$R),COLUMN()-(($H1772-$H1773)*12))):BF1790)/(($H1772)*12)))</f>
        <v>-68490.796747075074</v>
      </c>
      <c r="BG1788" s="80" cm="1">
        <f t="array" aca="1" ref="BG1788" ca="1">(SUM(INDEX(1783:1783,1,MAX(COLUMN($R:$R),COLUMN()-($H1772*12-1))):BG1785)/($H1772*12)+IF($R1790=0,0,SUM(INDEX(1788:1788,1,MAX(COLUMN($R:$R),COLUMN()-(($H1772-$H1773)*12))):BG1790)/(($H1772)*12)))</f>
        <v>-70525.709016812354</v>
      </c>
      <c r="BH1788" s="80" cm="1">
        <f t="array" aca="1" ref="BH1788" ca="1">(SUM(INDEX(1783:1783,1,MAX(COLUMN($R:$R),COLUMN()-($H1772*12-1))):BH1785)/($H1772*12)+IF($R1790=0,0,SUM(INDEX(1788:1788,1,MAX(COLUMN($R:$R),COLUMN()-(($H1772-$H1773)*12))):BH1790)/(($H1772)*12)))</f>
        <v>-72567.074082991821</v>
      </c>
      <c r="BI1788" s="80" cm="1">
        <f t="array" aca="1" ref="BI1788" ca="1">(SUM(INDEX(1783:1783,1,MAX(COLUMN($R:$R),COLUMN()-($H1772*12-1))):BI1785)/($H1772*12)+IF($R1790=0,0,SUM(INDEX(1788:1788,1,MAX(COLUMN($R:$R),COLUMN()-(($H1772-$H1773)*12))):BI1790)/(($H1772)*12)))</f>
        <v>-74614.526107552709</v>
      </c>
      <c r="BJ1788" s="80" cm="1">
        <f t="array" aca="1" ref="BJ1788" ca="1">(SUM(INDEX(1783:1783,1,MAX(COLUMN($R:$R),COLUMN()-($H1772*12-1))):BJ1785)/($H1772*12)+IF($R1790=0,0,SUM(INDEX(1788:1788,1,MAX(COLUMN($R:$R),COLUMN()-(($H1772-$H1773)*12))):BJ1790)/(($H1772)*12)))</f>
        <v>-76667.684997424847</v>
      </c>
      <c r="BK1788" s="80" cm="1">
        <f t="array" aca="1" ref="BK1788" ca="1">(SUM(INDEX(1783:1783,1,MAX(COLUMN($R:$R),COLUMN()-($H1772*12-1))):BK1785)/($H1772*12)+IF($R1790=0,0,SUM(INDEX(1788:1788,1,MAX(COLUMN($R:$R),COLUMN()-(($H1772-$H1773)*12))):BK1790)/(($H1772)*12)))</f>
        <v>-78726.156026403769</v>
      </c>
      <c r="BL1788" s="80" cm="1">
        <f t="array" aca="1" ref="BL1788" ca="1">(SUM(INDEX(1783:1783,1,MAX(COLUMN($R:$R),COLUMN()-($H1772*12-1))):BL1785)/($H1772*12)+IF($R1790=0,0,SUM(INDEX(1788:1788,1,MAX(COLUMN($R:$R),COLUMN()-(($H1772-$H1773)*12))):BL1790)/(($H1772)*12)))</f>
        <v>-80789.529448302957</v>
      </c>
      <c r="BM1788" s="80" cm="1">
        <f t="array" aca="1" ref="BM1788" ca="1">(SUM(INDEX(1783:1783,1,MAX(COLUMN($R:$R),COLUMN()-($H1772*12-1))):BM1785)/($H1772*12)+IF($R1790=0,0,SUM(INDEX(1788:1788,1,MAX(COLUMN($R:$R),COLUMN()-(($H1772-$H1773)*12))):BM1790)/(($H1772)*12)))</f>
        <v>-82857.38010119641</v>
      </c>
      <c r="BN1788" s="80" cm="1">
        <f t="array" aca="1" ref="BN1788" ca="1">(SUM(INDEX(1783:1783,1,MAX(COLUMN($R:$R),COLUMN()-($H1772*12-1))):BN1785)/($H1772*12)+IF($R1790=0,0,SUM(INDEX(1788:1788,1,MAX(COLUMN($R:$R),COLUMN()-(($H1772-$H1773)*12))):BN1790)/(($H1772)*12)))</f>
        <v>-84929.267002560548</v>
      </c>
      <c r="BO1788" s="80" cm="1">
        <f t="array" aca="1" ref="BO1788" ca="1">(SUM(INDEX(1783:1783,1,MAX(COLUMN($R:$R),COLUMN()-($H1772*12-1))):BO1785)/($H1772*12)+IF($R1790=0,0,SUM(INDEX(1788:1788,1,MAX(COLUMN($R:$R),COLUMN()-(($H1772-$H1773)*12))):BO1790)/(($H1772)*12)))</f>
        <v>-87004.732935120628</v>
      </c>
      <c r="BP1788" s="80" cm="1">
        <f t="array" aca="1" ref="BP1788" ca="1">(SUM(INDEX(1783:1783,1,MAX(COLUMN($R:$R),COLUMN()-($H1772*12-1))):BP1785)/($H1772*12)+IF($R1790=0,0,SUM(INDEX(1788:1788,1,MAX(COLUMN($R:$R),COLUMN()-(($H1772-$H1773)*12))):BP1790)/(($H1772)*12)))</f>
        <v>-89083.332750580128</v>
      </c>
      <c r="BQ1788" s="80" cm="1">
        <f t="array" aca="1" ref="BQ1788" ca="1">(SUM(INDEX(1783:1783,1,MAX(COLUMN($R:$R),COLUMN()-($H1772*12-1))):BQ1785)/($H1772*12)+IF($R1790=0,0,SUM(INDEX(1788:1788,1,MAX(COLUMN($R:$R),COLUMN()-(($H1772-$H1773)*12))):BQ1790)/(($H1772)*12)))</f>
        <v>-91164.911364612301</v>
      </c>
      <c r="BR1788" s="80" cm="1">
        <f t="array" aca="1" ref="BR1788" ca="1">(SUM(INDEX(1783:1783,1,MAX(COLUMN($R:$R),COLUMN()-($H1772*12-1))):BR1785)/($H1772*12)+IF($R1790=0,0,SUM(INDEX(1788:1788,1,MAX(COLUMN($R:$R),COLUMN()-(($H1772-$H1773)*12))):BR1790)/(($H1772)*12)))</f>
        <v>-93249.341939317907</v>
      </c>
      <c r="BS1788" s="80" cm="1">
        <f t="array" aca="1" ref="BS1788" ca="1">(SUM(INDEX(1783:1783,1,MAX(COLUMN($R:$R),COLUMN()-($H1772*12-1))):BS1785)/($H1772*12)+IF($R1790=0,0,SUM(INDEX(1788:1788,1,MAX(COLUMN($R:$R),COLUMN()-(($H1772-$H1773)*12))):BS1790)/(($H1772)*12)))</f>
        <v>-95336.498741021074</v>
      </c>
      <c r="BT1788" s="80" cm="1">
        <f t="array" aca="1" ref="BT1788" ca="1">(SUM(INDEX(1783:1783,1,MAX(COLUMN($R:$R),COLUMN()-($H1772*12-1))):BT1785)/($H1772*12)+IF($R1790=0,0,SUM(INDEX(1788:1788,1,MAX(COLUMN($R:$R),COLUMN()-(($H1772-$H1773)*12))):BT1790)/(($H1772)*12)))</f>
        <v>-97426.2573202317</v>
      </c>
      <c r="BU1788" s="80" cm="1">
        <f t="array" aca="1" ref="BU1788" ca="1">(SUM(INDEX(1783:1783,1,MAX(COLUMN($R:$R),COLUMN()-($H1772*12-1))):BU1785)/($H1772*12)+IF($R1790=0,0,SUM(INDEX(1788:1788,1,MAX(COLUMN($R:$R),COLUMN()-(($H1772-$H1773)*12))):BU1790)/(($H1772)*12)))</f>
        <v>-99518.49469918941</v>
      </c>
      <c r="BV1788" s="80" cm="1">
        <f t="array" aca="1" ref="BV1788" ca="1">(SUM(INDEX(1783:1783,1,MAX(COLUMN($R:$R),COLUMN()-($H1772*12-1))):BV1785)/($H1772*12)+IF($R1790=0,0,SUM(INDEX(1788:1788,1,MAX(COLUMN($R:$R),COLUMN()-(($H1772-$H1773)*12))):BV1790)/(($H1772)*12)))</f>
        <v>-101613.08956722455</v>
      </c>
      <c r="BW1788" s="80" cm="1">
        <f t="array" aca="1" ref="BW1788" ca="1">(SUM(INDEX(1783:1783,1,MAX(COLUMN($R:$R),COLUMN()-($H1772*12-1))):BW1785)/($H1772*12)+IF($R1790=0,0,SUM(INDEX(1788:1788,1,MAX(COLUMN($R:$R),COLUMN()-(($H1772-$H1773)*12))):BW1790)/(($H1772)*12)))</f>
        <v>-103709.92248417859</v>
      </c>
      <c r="BX1788" s="80" cm="1">
        <f t="array" aca="1" ref="BX1788" ca="1">(SUM(INDEX(1783:1783,1,MAX(COLUMN($R:$R),COLUMN()-($H1772*12-1))):BX1785)/($H1772*12)+IF($R1790=0,0,SUM(INDEX(1788:1788,1,MAX(COLUMN($R:$R),COLUMN()-(($H1772-$H1773)*12))):BX1790)/(($H1772)*12)))</f>
        <v>-105808.87609213236</v>
      </c>
      <c r="BY1788" s="80" cm="1">
        <f t="array" aca="1" ref="BY1788" ca="1">(SUM(INDEX(1783:1783,1,MAX(COLUMN($R:$R),COLUMN()-($H1772*12-1))):BY1785)/($H1772*12)+IF($R1790=0,0,SUM(INDEX(1788:1788,1,MAX(COLUMN($R:$R),COLUMN()-(($H1772-$H1773)*12))):BY1790)/(($H1772)*12)))</f>
        <v>-107909.83533569737</v>
      </c>
      <c r="BZ1788" s="80" cm="1">
        <f t="array" aca="1" ref="BZ1788" ca="1">(SUM(INDEX(1783:1783,1,MAX(COLUMN($R:$R),COLUMN()-($H1772*12-1))):BZ1785)/($H1772*12)+IF($R1790=0,0,SUM(INDEX(1788:1788,1,MAX(COLUMN($R:$R),COLUMN()-(($H1772-$H1773)*12))):BZ1790)/(($H1772)*12)))</f>
        <v>-110012.68769113254</v>
      </c>
      <c r="CA1788" s="80" cm="1">
        <f t="array" aca="1" ref="CA1788" ca="1">(SUM(INDEX(1783:1783,1,MAX(COLUMN($R:$R),COLUMN()-($H1772*12-1))):CA1785)/($H1772*12)+IF($R1790=0,0,SUM(INDEX(1788:1788,1,MAX(COLUMN($R:$R),COLUMN()-(($H1772-$H1773)*12))):CA1790)/(($H1772)*12)))</f>
        <v>-110853.1991107694</v>
      </c>
      <c r="CB1788" s="80" cm="1">
        <f t="array" aca="1" ref="CB1788" ca="1">(SUM(INDEX(1783:1783,1,MAX(COLUMN($R:$R),COLUMN()-($H1772*12-1))):CB1785)/($H1772*12)+IF($R1790=0,0,SUM(INDEX(1788:1788,1,MAX(COLUMN($R:$R),COLUMN()-(($H1772-$H1773)*12))):CB1790)/(($H1772)*12)))</f>
        <v>-111673.96131646146</v>
      </c>
      <c r="CC1788" s="80" cm="1">
        <f t="array" aca="1" ref="CC1788" ca="1">(SUM(INDEX(1783:1783,1,MAX(COLUMN($R:$R),COLUMN()-($H1772*12-1))):CC1785)/($H1772*12)+IF($R1790=0,0,SUM(INDEX(1788:1788,1,MAX(COLUMN($R:$R),COLUMN()-(($H1772-$H1773)*12))):CC1790)/(($H1772)*12)))</f>
        <v>-112474.50769668492</v>
      </c>
      <c r="CD1788" s="80" cm="1">
        <f t="array" aca="1" ref="CD1788" ca="1">(SUM(INDEX(1783:1783,1,MAX(COLUMN($R:$R),COLUMN()-($H1772*12-1))):CD1785)/($H1772*12)+IF($R1790=0,0,SUM(INDEX(1788:1788,1,MAX(COLUMN($R:$R),COLUMN()-(($H1772-$H1773)*12))):CD1790)/(($H1772)*12)))</f>
        <v>-113254.36902668946</v>
      </c>
      <c r="CE1788" s="80" cm="1">
        <f t="array" aca="1" ref="CE1788" ca="1">(SUM(INDEX(1783:1783,1,MAX(COLUMN($R:$R),COLUMN()-($H1772*12-1))):CE1785)/($H1772*12)+IF($R1790=0,0,SUM(INDEX(1788:1788,1,MAX(COLUMN($R:$R),COLUMN()-(($H1772-$H1773)*12))):CE1790)/(($H1772)*12)))</f>
        <v>-114013.07364159817</v>
      </c>
      <c r="CF1788" s="80" cm="1">
        <f t="array" aca="1" ref="CF1788" ca="1">(SUM(INDEX(1783:1783,1,MAX(COLUMN($R:$R),COLUMN()-($H1772*12-1))):CF1785)/($H1772*12)+IF($R1790=0,0,SUM(INDEX(1788:1788,1,MAX(COLUMN($R:$R),COLUMN()-(($H1772-$H1773)*12))):CF1790)/(($H1772)*12)))</f>
        <v>-114750.14761828945</v>
      </c>
      <c r="CG1788" s="80" cm="1">
        <f t="array" aca="1" ref="CG1788" ca="1">(SUM(INDEX(1783:1783,1,MAX(COLUMN($R:$R),COLUMN()-($H1772*12-1))):CG1785)/($H1772*12)+IF($R1790=0,0,SUM(INDEX(1788:1788,1,MAX(COLUMN($R:$R),COLUMN()-(($H1772-$H1773)*12))):CG1790)/(($H1772)*12)))</f>
        <v>-115465.11496634535</v>
      </c>
      <c r="CH1788" s="80" cm="1">
        <f t="array" aca="1" ref="CH1788" ca="1">(SUM(INDEX(1783:1783,1,MAX(COLUMN($R:$R),COLUMN()-($H1772*12-1))):CH1785)/($H1772*12)+IF($R1790=0,0,SUM(INDEX(1788:1788,1,MAX(COLUMN($R:$R),COLUMN()-(($H1772-$H1773)*12))):CH1790)/(($H1772)*12)))</f>
        <v>-116157.49782835878</v>
      </c>
      <c r="CI1788" s="80" cm="1">
        <f t="array" aca="1" ref="CI1788" ca="1">(SUM(INDEX(1783:1783,1,MAX(COLUMN($R:$R),COLUMN()-($H1772*12-1))):CI1785)/($H1772*12)+IF($R1790=0,0,SUM(INDEX(1788:1788,1,MAX(COLUMN($R:$R),COLUMN()-(($H1772-$H1773)*12))):CI1790)/(($H1772)*12)))</f>
        <v>-116826.81668990004</v>
      </c>
      <c r="CJ1788" s="80" cm="1">
        <f t="array" aca="1" ref="CJ1788" ca="1">(SUM(INDEX(1783:1783,1,MAX(COLUMN($R:$R),COLUMN()-($H1772*12-1))):CJ1785)/($H1772*12)+IF($R1790=0,0,SUM(INDEX(1788:1788,1,MAX(COLUMN($R:$R),COLUMN()-(($H1772-$H1773)*12))):CJ1790)/(($H1772)*12)))</f>
        <v>-117472.59059945084</v>
      </c>
      <c r="CK1788" s="80" cm="1">
        <f t="array" aca="1" ref="CK1788" ca="1">(SUM(INDEX(1783:1783,1,MAX(COLUMN($R:$R),COLUMN()-($H1772*12-1))):CK1785)/($H1772*12)+IF($R1790=0,0,SUM(INDEX(1788:1788,1,MAX(COLUMN($R:$R),COLUMN()-(($H1772-$H1773)*12))):CK1790)/(($H1772)*12)))</f>
        <v>-118094.33739862283</v>
      </c>
      <c r="CL1788" s="80" cm="1">
        <f t="array" aca="1" ref="CL1788" ca="1">(SUM(INDEX(1783:1783,1,MAX(COLUMN($R:$R),COLUMN()-($H1772*12-1))):CL1785)/($H1772*12)+IF($R1790=0,0,SUM(INDEX(1788:1788,1,MAX(COLUMN($R:$R),COLUMN()-(($H1772-$H1773)*12))):CL1790)/(($H1772)*12)))</f>
        <v>-118691.57396298599</v>
      </c>
      <c r="CN1788" s="80">
        <f>SUMIF($5:$5,CN$2,1786:1786)</f>
        <v>0</v>
      </c>
      <c r="CO1788" s="80" t="e" cm="1">
        <f t="array" aca="1" ref="CO1788" ca="1">(SUM(INDEX(1783:1783,1,MAX(COLUMN($CN:$CN),COLUMN()-($H1772*4-1))):CO1785)/($H1772*4)-IF($CN1790=0,0,SUM(INDEX(1788:1788,1,MAX(COLUMN($CN:$CN),COLUMN()-(($H1772-$H1773)*4))):CO1790)/(($H1772)*4)))</f>
        <v>#N/A</v>
      </c>
      <c r="CP1788" s="80" t="e" cm="1">
        <f t="array" aca="1" ref="CP1788" ca="1">(SUM(INDEX(1783:1783,1,MAX(COLUMN($CN:$CN),COLUMN()-($H1772*4-1))):CP1785)/($H1772*4)-IF($CN1790=0,0,SUM(INDEX(1788:1788,1,MAX(COLUMN($CN:$CN),COLUMN()-(($H1772-$H1773)*4))):CP1790)/(($H1772)*4)))</f>
        <v>#N/A</v>
      </c>
      <c r="CQ1788" s="80" t="e" cm="1">
        <f t="array" aca="1" ref="CQ1788" ca="1">(SUM(INDEX(1783:1783,1,MAX(COLUMN($CN:$CN),COLUMN()-($H1772*4-1))):CQ1785)/($H1772*4)-IF($CN1790=0,0,SUM(INDEX(1788:1788,1,MAX(COLUMN($CN:$CN),COLUMN()-(($H1772-$H1773)*4))):CQ1790)/(($H1772)*4)))</f>
        <v>#N/A</v>
      </c>
      <c r="CR1788" s="80" t="e" cm="1">
        <f t="array" aca="1" ref="CR1788" ca="1">(SUM(INDEX(1783:1783,1,MAX(COLUMN($CN:$CN),COLUMN()-($H1772*4-1))):CR1785)/($H1772*4)-IF($CN1790=0,0,SUM(INDEX(1788:1788,1,MAX(COLUMN($CN:$CN),COLUMN()-(($H1772-$H1773)*4))):CR1790)/(($H1772)*4)))</f>
        <v>#N/A</v>
      </c>
      <c r="CS1788" s="80" t="e" cm="1">
        <f t="array" aca="1" ref="CS1788" ca="1">(SUM(INDEX(1783:1783,1,MAX(COLUMN($CN:$CN),COLUMN()-($H1772*4-1))):CS1785)/($H1772*4)-IF($CN1790=0,0,SUM(INDEX(1788:1788,1,MAX(COLUMN($CN:$CN),COLUMN()-(($H1772-$H1773)*4))):CS1790)/(($H1772)*4)))</f>
        <v>#N/A</v>
      </c>
      <c r="CT1788" s="80" t="e" cm="1">
        <f t="array" aca="1" ref="CT1788" ca="1">(SUM(INDEX(1783:1783,1,MAX(COLUMN($CN:$CN),COLUMN()-($H1772*4-1))):CT1785)/($H1772*4)-IF($CN1790=0,0,SUM(INDEX(1788:1788,1,MAX(COLUMN($CN:$CN),COLUMN()-(($H1772-$H1773)*4))):CT1790)/(($H1772)*4)))</f>
        <v>#N/A</v>
      </c>
      <c r="CU1788" s="80" t="e" cm="1">
        <f t="array" aca="1" ref="CU1788" ca="1">(SUM(INDEX(1783:1783,1,MAX(COLUMN($CN:$CN),COLUMN()-($H1772*4-1))):CU1785)/($H1772*4)-IF($CN1790=0,0,SUM(INDEX(1788:1788,1,MAX(COLUMN($CN:$CN),COLUMN()-(($H1772-$H1773)*4))):CU1790)/(($H1772)*4)))</f>
        <v>#N/A</v>
      </c>
      <c r="CV1788" s="80" t="e" cm="1">
        <f t="array" aca="1" ref="CV1788" ca="1">(SUM(INDEX(1783:1783,1,MAX(COLUMN($CN:$CN),COLUMN()-($H1772*4-1))):CV1785)/($H1772*4)-IF($CN1790=0,0,SUM(INDEX(1788:1788,1,MAX(COLUMN($CN:$CN),COLUMN()-(($H1772-$H1773)*4))):CV1790)/(($H1772)*4)))</f>
        <v>#N/A</v>
      </c>
      <c r="CW1788" s="80" t="e" cm="1">
        <f t="array" aca="1" ref="CW1788" ca="1">(SUM(INDEX(1783:1783,1,MAX(COLUMN($CN:$CN),COLUMN()-($H1772*4-1))):CW1785)/($H1772*4)-IF($CN1790=0,0,SUM(INDEX(1788:1788,1,MAX(COLUMN($CN:$CN),COLUMN()-(($H1772-$H1773)*4))):CW1790)/(($H1772)*4)))</f>
        <v>#N/A</v>
      </c>
      <c r="CX1788" s="80" t="e" cm="1">
        <f t="array" aca="1" ref="CX1788" ca="1">(SUM(INDEX(1783:1783,1,MAX(COLUMN($CN:$CN),COLUMN()-($H1772*4-1))):CX1785)/($H1772*4)-IF($CN1790=0,0,SUM(INDEX(1788:1788,1,MAX(COLUMN($CN:$CN),COLUMN()-(($H1772-$H1773)*4))):CX1790)/(($H1772)*4)))</f>
        <v>#N/A</v>
      </c>
      <c r="CY1788" s="80" t="e" cm="1">
        <f t="array" aca="1" ref="CY1788" ca="1">(SUM(INDEX(1783:1783,1,MAX(COLUMN($CN:$CN),COLUMN()-($H1772*4-1))):CY1785)/($H1772*4)-IF($CN1790=0,0,SUM(INDEX(1788:1788,1,MAX(COLUMN($CN:$CN),COLUMN()-(($H1772-$H1773)*4))):CY1790)/(($H1772)*4)))</f>
        <v>#N/A</v>
      </c>
      <c r="CZ1788" s="80" t="e" cm="1">
        <f t="array" aca="1" ref="CZ1788" ca="1">(SUM(INDEX(1783:1783,1,MAX(COLUMN($CN:$CN),COLUMN()-($H1772*4-1))):CZ1785)/($H1772*4)-IF($CN1790=0,0,SUM(INDEX(1788:1788,1,MAX(COLUMN($CN:$CN),COLUMN()-(($H1772-$H1773)*4))):CZ1790)/(($H1772)*4)))</f>
        <v>#N/A</v>
      </c>
      <c r="DA1788" s="80" t="e" cm="1">
        <f t="array" aca="1" ref="DA1788" ca="1">(SUM(INDEX(1783:1783,1,MAX(COLUMN($CN:$CN),COLUMN()-($H1772*4-1))):DA1785)/($H1772*4)-IF($CN1790=0,0,SUM(INDEX(1788:1788,1,MAX(COLUMN($CN:$CN),COLUMN()-(($H1772-$H1773)*4))):DA1790)/(($H1772)*4)))</f>
        <v>#N/A</v>
      </c>
      <c r="DB1788" s="80" t="e" cm="1">
        <f t="array" aca="1" ref="DB1788" ca="1">(SUM(INDEX(1783:1783,1,MAX(COLUMN($CN:$CN),COLUMN()-($H1772*4-1))):DB1785)/($H1772*4)-IF($CN1790=0,0,SUM(INDEX(1788:1788,1,MAX(COLUMN($CN:$CN),COLUMN()-(($H1772-$H1773)*4))):DB1790)/(($H1772)*4)))</f>
        <v>#N/A</v>
      </c>
      <c r="DC1788" s="80" t="e" cm="1">
        <f t="array" aca="1" ref="DC1788" ca="1">(SUM(INDEX(1783:1783,1,MAX(COLUMN($CN:$CN),COLUMN()-($H1772*4-1))):DC1785)/($H1772*4)-IF($CN1790=0,0,SUM(INDEX(1788:1788,1,MAX(COLUMN($CN:$CN),COLUMN()-(($H1772-$H1773)*4))):DC1790)/(($H1772)*4)))</f>
        <v>#N/A</v>
      </c>
      <c r="DD1788" s="80" t="e" cm="1">
        <f t="array" aca="1" ref="DD1788" ca="1">(SUM(INDEX(1783:1783,1,MAX(COLUMN($CN:$CN),COLUMN()-($H1772*4-1))):DD1785)/($H1772*4)-IF($CN1790=0,0,SUM(INDEX(1788:1788,1,MAX(COLUMN($CN:$CN),COLUMN()-(($H1772-$H1773)*4))):DD1790)/(($H1772)*4)))</f>
        <v>#N/A</v>
      </c>
      <c r="DE1788" s="80" t="e" cm="1">
        <f t="array" aca="1" ref="DE1788" ca="1">(SUM(INDEX(1783:1783,1,MAX(COLUMN($CN:$CN),COLUMN()-($H1772*4-1))):DE1785)/($H1772*4)-IF($CN1790=0,0,SUM(INDEX(1788:1788,1,MAX(COLUMN($CN:$CN),COLUMN()-(($H1772-$H1773)*4))):DE1790)/(($H1772)*4)))</f>
        <v>#N/A</v>
      </c>
      <c r="DF1788" s="80" t="e" cm="1">
        <f t="array" aca="1" ref="DF1788" ca="1">(SUM(INDEX(1783:1783,1,MAX(COLUMN($CN:$CN),COLUMN()-($H1772*4-1))):DF1785)/($H1772*4)-IF($CN1790=0,0,SUM(INDEX(1788:1788,1,MAX(COLUMN($CN:$CN),COLUMN()-(($H1772-$H1773)*4))):DF1790)/(($H1772)*4)))</f>
        <v>#N/A</v>
      </c>
      <c r="DG1788" s="80" t="e" cm="1">
        <f t="array" aca="1" ref="DG1788" ca="1">(SUM(INDEX(1783:1783,1,MAX(COLUMN($CN:$CN),COLUMN()-($H1772*4-1))):DG1785)/($H1772*4)-IF($CN1790=0,0,SUM(INDEX(1788:1788,1,MAX(COLUMN($CN:$CN),COLUMN()-(($H1772-$H1773)*4))):DG1790)/(($H1772)*4)))</f>
        <v>#N/A</v>
      </c>
      <c r="DH1788" s="80" t="e" cm="1">
        <f t="array" aca="1" ref="DH1788" ca="1">(SUM(INDEX(1783:1783,1,MAX(COLUMN($CN:$CN),COLUMN()-($H1772*4-1))):DH1785)/($H1772*4)-IF($CN1790=0,0,SUM(INDEX(1788:1788,1,MAX(COLUMN($CN:$CN),COLUMN()-(($H1772-$H1773)*4))):DH1790)/(($H1772)*4)))</f>
        <v>#N/A</v>
      </c>
      <c r="DI1788" s="80" t="e" cm="1">
        <f t="array" aca="1" ref="DI1788" ca="1">(SUM(INDEX(1783:1783,1,MAX(COLUMN($CN:$CN),COLUMN()-($H1772*4-1))):DI1785)/($H1772*4)-IF($CN1790=0,0,SUM(INDEX(1788:1788,1,MAX(COLUMN($CN:$CN),COLUMN()-(($H1772-$H1773)*4))):DI1790)/(($H1772)*4)))</f>
        <v>#N/A</v>
      </c>
      <c r="DJ1788" s="80" t="e" cm="1">
        <f t="array" aca="1" ref="DJ1788" ca="1">(SUM(INDEX(1783:1783,1,MAX(COLUMN($CN:$CN),COLUMN()-($H1772*4-1))):DJ1785)/($H1772*4)-IF($CN1790=0,0,SUM(INDEX(1788:1788,1,MAX(COLUMN($CN:$CN),COLUMN()-(($H1772-$H1773)*4))):DJ1790)/(($H1772)*4)))</f>
        <v>#N/A</v>
      </c>
      <c r="DK1788" s="80" t="e" cm="1">
        <f t="array" aca="1" ref="DK1788" ca="1">(SUM(INDEX(1783:1783,1,MAX(COLUMN($CN:$CN),COLUMN()-($H1772*4-1))):DK1785)/($H1772*4)-IF($CN1790=0,0,SUM(INDEX(1788:1788,1,MAX(COLUMN($CN:$CN),COLUMN()-(($H1772-$H1773)*4))):DK1790)/(($H1772)*4)))</f>
        <v>#N/A</v>
      </c>
      <c r="DL1788" s="80" t="e" cm="1">
        <f t="array" aca="1" ref="DL1788" ca="1">(SUM(INDEX(1783:1783,1,MAX(COLUMN($CN:$CN),COLUMN()-($H1772*4-1))):DL1785)/($H1772*4)-IF($CN1790=0,0,SUM(INDEX(1788:1788,1,MAX(COLUMN($CN:$CN),COLUMN()-(($H1772-$H1773)*4))):DL1790)/(($H1772)*4)))</f>
        <v>#N/A</v>
      </c>
    </row>
    <row r="1789" spans="2:116" x14ac:dyDescent="0.4">
      <c r="D1789" t="s">
        <v>564</v>
      </c>
      <c r="E1789" s="8" t="str">
        <f t="shared" si="3099"/>
        <v>1789 FAPPELIST-F</v>
      </c>
      <c r="G1789" s="125"/>
      <c r="J1789" s="62"/>
      <c r="K1789" s="53"/>
      <c r="L1789" s="53"/>
      <c r="M1789" s="53"/>
      <c r="N1789" s="53"/>
      <c r="O1789" s="53"/>
      <c r="P1789" s="53"/>
      <c r="R1789" s="82"/>
      <c r="S1789" s="153"/>
      <c r="T1789" s="153"/>
      <c r="U1789" s="153"/>
      <c r="V1789" s="153"/>
      <c r="W1789" s="153"/>
      <c r="X1789" s="153"/>
      <c r="Y1789" s="153"/>
      <c r="Z1789" s="153"/>
      <c r="AA1789" s="153"/>
      <c r="AB1789" s="153"/>
      <c r="AC1789" s="153"/>
      <c r="AD1789" s="153"/>
      <c r="AE1789" s="153"/>
      <c r="AF1789" s="153"/>
      <c r="AG1789" s="153"/>
      <c r="AH1789" s="153"/>
      <c r="AI1789" s="153"/>
      <c r="AJ1789" s="153"/>
      <c r="AK1789" s="153"/>
      <c r="AL1789" s="153"/>
      <c r="AM1789" s="153"/>
      <c r="AN1789" s="153"/>
      <c r="AO1789" s="153"/>
      <c r="AP1789" s="153"/>
      <c r="AQ1789" s="153"/>
      <c r="AR1789" s="153"/>
      <c r="AS1789" s="153"/>
      <c r="AT1789" s="153"/>
      <c r="AU1789" s="153"/>
      <c r="AV1789" s="153"/>
      <c r="AW1789" s="153"/>
      <c r="AX1789" s="153"/>
      <c r="AY1789" s="153"/>
      <c r="AZ1789" s="153"/>
      <c r="BA1789" s="153"/>
      <c r="BB1789" s="153"/>
      <c r="BC1789" s="153"/>
      <c r="BD1789" s="153"/>
      <c r="BE1789" s="153"/>
      <c r="BF1789" s="153"/>
      <c r="BG1789" s="153"/>
      <c r="BH1789" s="153"/>
      <c r="BI1789" s="153"/>
      <c r="BJ1789" s="153"/>
      <c r="BK1789" s="153"/>
      <c r="BL1789" s="153"/>
      <c r="BM1789" s="153"/>
      <c r="BN1789" s="153"/>
      <c r="BO1789" s="153"/>
      <c r="BP1789" s="153"/>
      <c r="BQ1789" s="153"/>
      <c r="BR1789" s="153"/>
      <c r="BS1789" s="153"/>
      <c r="BT1789" s="153"/>
      <c r="BU1789" s="153"/>
      <c r="BV1789" s="153"/>
      <c r="BW1789" s="153"/>
      <c r="BX1789" s="153"/>
      <c r="BY1789" s="153"/>
      <c r="BZ1789" s="153"/>
      <c r="CA1789" s="153"/>
      <c r="CB1789" s="153"/>
      <c r="CC1789" s="153"/>
      <c r="CD1789" s="153"/>
      <c r="CE1789" s="153"/>
      <c r="CF1789" s="153"/>
      <c r="CG1789" s="153"/>
      <c r="CH1789" s="153"/>
      <c r="CI1789" s="153"/>
      <c r="CJ1789" s="153"/>
      <c r="CK1789" s="153"/>
      <c r="CL1789" s="153"/>
      <c r="CN1789" s="62"/>
      <c r="CO1789" s="153"/>
      <c r="CP1789" s="153"/>
      <c r="CQ1789" s="153"/>
      <c r="CR1789" s="153"/>
      <c r="CS1789" s="153"/>
      <c r="CT1789" s="153"/>
      <c r="CU1789" s="153"/>
      <c r="CV1789" s="153"/>
      <c r="CW1789" s="153"/>
      <c r="CX1789" s="153"/>
      <c r="CY1789" s="153"/>
      <c r="CZ1789" s="153"/>
      <c r="DA1789" s="153"/>
      <c r="DB1789" s="153"/>
      <c r="DC1789" s="153"/>
      <c r="DD1789" s="153"/>
      <c r="DE1789" s="153"/>
      <c r="DF1789" s="153"/>
      <c r="DG1789" s="153"/>
      <c r="DH1789" s="153"/>
      <c r="DI1789" s="153"/>
      <c r="DJ1789" s="153"/>
      <c r="DK1789" s="153"/>
      <c r="DL1789" s="153"/>
    </row>
    <row r="1790" spans="2:116" x14ac:dyDescent="0.4">
      <c r="B1790" t="str">
        <f>E1790</f>
        <v>1790 FAPPELIST-F</v>
      </c>
      <c r="D1790" t="s">
        <v>564</v>
      </c>
      <c r="E1790" s="8" t="str">
        <f t="shared" si="3099"/>
        <v>1790 FAPPELIST-F</v>
      </c>
      <c r="G1790" s="125" t="s">
        <v>219</v>
      </c>
      <c r="J1790" s="74">
        <v>100</v>
      </c>
      <c r="K1790" s="53"/>
      <c r="L1790" s="53"/>
      <c r="M1790" s="53"/>
      <c r="N1790" s="53"/>
      <c r="O1790" s="53"/>
      <c r="P1790" s="53"/>
      <c r="R1790" s="82">
        <f>-$J1790</f>
        <v>-100</v>
      </c>
      <c r="S1790" s="153"/>
      <c r="T1790" s="153"/>
      <c r="U1790" s="153"/>
      <c r="V1790" s="153"/>
      <c r="W1790" s="153"/>
      <c r="X1790" s="153"/>
      <c r="Y1790" s="153"/>
      <c r="Z1790" s="153"/>
      <c r="AA1790" s="153"/>
      <c r="AB1790" s="153"/>
      <c r="AC1790" s="153"/>
      <c r="AD1790" s="153"/>
      <c r="AE1790" s="153"/>
      <c r="AF1790" s="153"/>
      <c r="AG1790" s="153"/>
      <c r="AH1790" s="153"/>
      <c r="AI1790" s="153"/>
      <c r="AJ1790" s="153"/>
      <c r="AK1790" s="153"/>
      <c r="AL1790" s="153"/>
      <c r="AM1790" s="153"/>
      <c r="AN1790" s="153"/>
      <c r="AO1790" s="153"/>
      <c r="AP1790" s="153"/>
      <c r="AQ1790" s="153"/>
      <c r="AR1790" s="153"/>
      <c r="AS1790" s="153"/>
      <c r="AT1790" s="153"/>
      <c r="AU1790" s="153"/>
      <c r="AV1790" s="153"/>
      <c r="AW1790" s="153"/>
      <c r="AX1790" s="153"/>
      <c r="AY1790" s="153"/>
      <c r="AZ1790" s="153"/>
      <c r="BA1790" s="153"/>
      <c r="BB1790" s="153"/>
      <c r="BC1790" s="153"/>
      <c r="BD1790" s="153"/>
      <c r="BE1790" s="153"/>
      <c r="BF1790" s="153"/>
      <c r="BG1790" s="153"/>
      <c r="BH1790" s="153"/>
      <c r="BI1790" s="153"/>
      <c r="BJ1790" s="153"/>
      <c r="BK1790" s="153"/>
      <c r="BL1790" s="153"/>
      <c r="BM1790" s="153"/>
      <c r="BN1790" s="153"/>
      <c r="BO1790" s="153"/>
      <c r="BP1790" s="153"/>
      <c r="BQ1790" s="153"/>
      <c r="BR1790" s="153"/>
      <c r="BS1790" s="153"/>
      <c r="BT1790" s="153"/>
      <c r="BU1790" s="153"/>
      <c r="BV1790" s="153"/>
      <c r="BW1790" s="153"/>
      <c r="BX1790" s="153"/>
      <c r="BY1790" s="153"/>
      <c r="BZ1790" s="153"/>
      <c r="CA1790" s="153"/>
      <c r="CB1790" s="153"/>
      <c r="CC1790" s="153"/>
      <c r="CD1790" s="153"/>
      <c r="CE1790" s="153"/>
      <c r="CF1790" s="153"/>
      <c r="CG1790" s="153"/>
      <c r="CH1790" s="153"/>
      <c r="CI1790" s="153"/>
      <c r="CJ1790" s="153"/>
      <c r="CK1790" s="153"/>
      <c r="CL1790" s="153"/>
      <c r="CN1790" s="74">
        <f>J1790</f>
        <v>100</v>
      </c>
      <c r="CO1790" s="153"/>
      <c r="CP1790" s="153"/>
      <c r="CQ1790" s="153"/>
      <c r="CR1790" s="153"/>
      <c r="CS1790" s="153"/>
      <c r="CT1790" s="153"/>
      <c r="CU1790" s="153"/>
      <c r="CV1790" s="153"/>
      <c r="CW1790" s="153"/>
      <c r="CX1790" s="153"/>
      <c r="CY1790" s="153"/>
      <c r="CZ1790" s="153"/>
      <c r="DA1790" s="153"/>
      <c r="DB1790" s="153"/>
      <c r="DC1790" s="153"/>
      <c r="DD1790" s="153"/>
      <c r="DE1790" s="153"/>
      <c r="DF1790" s="153"/>
      <c r="DG1790" s="153"/>
      <c r="DH1790" s="153"/>
      <c r="DI1790" s="153"/>
      <c r="DJ1790" s="153"/>
      <c r="DK1790" s="153"/>
      <c r="DL1790" s="153"/>
    </row>
    <row r="1791" spans="2:116" x14ac:dyDescent="0.4">
      <c r="D1791" t="s">
        <v>564</v>
      </c>
      <c r="E1791" s="8" t="str">
        <f t="shared" si="3099"/>
        <v>1791 FAPPELIST-F</v>
      </c>
      <c r="G1791" s="125"/>
      <c r="S1791" s="72"/>
      <c r="T1791" s="72"/>
      <c r="U1791" s="72"/>
      <c r="V1791" s="72"/>
      <c r="W1791" s="72"/>
      <c r="X1791" s="72"/>
      <c r="Y1791" s="72"/>
      <c r="Z1791" s="72"/>
      <c r="AA1791" s="72"/>
      <c r="AB1791" s="72"/>
      <c r="AC1791" s="72"/>
      <c r="AD1791" s="72"/>
      <c r="AE1791" s="72"/>
      <c r="AF1791" s="72"/>
      <c r="AG1791" s="72"/>
      <c r="AH1791" s="72"/>
      <c r="AI1791" s="72"/>
      <c r="AJ1791" s="72"/>
      <c r="AK1791" s="72"/>
      <c r="AL1791" s="72"/>
      <c r="AM1791" s="72"/>
      <c r="AN1791" s="72"/>
      <c r="AO1791" s="72"/>
      <c r="AP1791" s="72"/>
      <c r="AQ1791" s="72"/>
      <c r="AR1791" s="72"/>
      <c r="AS1791" s="72"/>
      <c r="AT1791" s="72"/>
      <c r="AU1791" s="72"/>
      <c r="AV1791" s="72"/>
      <c r="AW1791" s="72"/>
      <c r="AX1791" s="72"/>
      <c r="AY1791" s="72"/>
      <c r="AZ1791" s="72"/>
      <c r="BA1791" s="72"/>
      <c r="BB1791" s="72"/>
      <c r="BC1791" s="72"/>
      <c r="BD1791" s="72"/>
      <c r="BE1791" s="72"/>
      <c r="BF1791" s="72"/>
      <c r="BG1791" s="72"/>
      <c r="BH1791" s="72"/>
      <c r="BI1791" s="72"/>
      <c r="BJ1791" s="72"/>
      <c r="BK1791" s="72"/>
      <c r="BL1791" s="72"/>
      <c r="BM1791" s="72"/>
      <c r="BN1791" s="72"/>
      <c r="BO1791" s="72"/>
      <c r="BP1791" s="72"/>
      <c r="BQ1791" s="72"/>
      <c r="BR1791" s="72"/>
      <c r="BS1791" s="72"/>
      <c r="BT1791" s="72"/>
      <c r="BU1791" s="72"/>
      <c r="BV1791" s="72"/>
      <c r="BW1791" s="72"/>
      <c r="BX1791" s="72"/>
      <c r="BY1791" s="72"/>
      <c r="BZ1791" s="72"/>
      <c r="CA1791" s="72"/>
      <c r="CB1791" s="72"/>
      <c r="CC1791" s="72"/>
      <c r="CD1791" s="72"/>
      <c r="CE1791" s="72"/>
      <c r="CF1791" s="72"/>
      <c r="CG1791" s="72"/>
      <c r="CH1791" s="72"/>
      <c r="CI1791" s="72"/>
      <c r="CJ1791" s="72"/>
      <c r="CK1791" s="72"/>
      <c r="CL1791" s="72"/>
      <c r="CO1791" s="72"/>
      <c r="CP1791" s="72"/>
      <c r="CQ1791" s="72"/>
      <c r="CR1791" s="72"/>
      <c r="CS1791" s="72"/>
      <c r="CT1791" s="72"/>
      <c r="CU1791" s="72"/>
      <c r="CV1791" s="72"/>
      <c r="CW1791" s="72"/>
      <c r="CX1791" s="72"/>
      <c r="CY1791" s="72"/>
      <c r="CZ1791" s="72"/>
      <c r="DA1791" s="72"/>
      <c r="DB1791" s="72"/>
      <c r="DC1791" s="72"/>
      <c r="DD1791" s="72"/>
      <c r="DE1791" s="72"/>
      <c r="DF1791" s="72"/>
      <c r="DG1791" s="72"/>
      <c r="DH1791" s="72"/>
      <c r="DI1791" s="72"/>
      <c r="DJ1791" s="72"/>
      <c r="DK1791" s="72"/>
      <c r="DL1791" s="72"/>
    </row>
    <row r="1792" spans="2:116" x14ac:dyDescent="0.4">
      <c r="D1792" t="s">
        <v>564</v>
      </c>
      <c r="E1792" s="8" t="str">
        <f t="shared" si="3099"/>
        <v>1792 FAPPELIST-F</v>
      </c>
      <c r="G1792" s="95" t="s">
        <v>205</v>
      </c>
      <c r="H1792" s="12"/>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c r="DK1792" s="72"/>
      <c r="DL1792" s="72"/>
    </row>
    <row r="1793" spans="1:116" x14ac:dyDescent="0.4">
      <c r="D1793" t="s">
        <v>564</v>
      </c>
      <c r="E1793" s="8" t="str">
        <f t="shared" si="3099"/>
        <v>1793 FAPPELIST-F</v>
      </c>
      <c r="G1793" s="158" t="str">
        <f>"Gross PP&amp;E - "&amp;SUBSTITUTE(G1770,":","")</f>
        <v>Gross PP&amp;E - Fixed secondary PPE</v>
      </c>
      <c r="J1793" s="80">
        <f>J1790</f>
        <v>100</v>
      </c>
      <c r="K1793" s="53">
        <f>SUMIF($4:$4,K$2,1793:1793)</f>
        <v>511099.99999999983</v>
      </c>
      <c r="L1793" s="53">
        <f t="shared" ref="L1793:P1795" si="3107">SUMIF($4:$4,L$2,1793:1793)</f>
        <v>1022100.0000000002</v>
      </c>
      <c r="M1793" s="53">
        <f t="shared" si="3107"/>
        <v>1533099.9999999993</v>
      </c>
      <c r="N1793" s="53">
        <f t="shared" si="3107"/>
        <v>2044099.9999999984</v>
      </c>
      <c r="O1793" s="53">
        <f t="shared" si="3107"/>
        <v>2555100</v>
      </c>
      <c r="P1793" s="53">
        <f t="shared" si="3107"/>
        <v>3066100.0000000019</v>
      </c>
      <c r="R1793" s="24">
        <f>$J1793</f>
        <v>100</v>
      </c>
      <c r="S1793" s="80">
        <f t="shared" ref="S1793:AX1793" si="3108">-S1785+R1793</f>
        <v>42683.333333333328</v>
      </c>
      <c r="T1793" s="80">
        <f t="shared" si="3108"/>
        <v>85266.666666666657</v>
      </c>
      <c r="U1793" s="80">
        <f t="shared" si="3108"/>
        <v>127849.99999999999</v>
      </c>
      <c r="V1793" s="80">
        <f t="shared" si="3108"/>
        <v>170433.33333333331</v>
      </c>
      <c r="W1793" s="80">
        <f t="shared" si="3108"/>
        <v>213016.66666666663</v>
      </c>
      <c r="X1793" s="80">
        <f t="shared" si="3108"/>
        <v>255599.99999999994</v>
      </c>
      <c r="Y1793" s="80">
        <f t="shared" si="3108"/>
        <v>298183.33333333326</v>
      </c>
      <c r="Z1793" s="80">
        <f t="shared" si="3108"/>
        <v>340766.66666666657</v>
      </c>
      <c r="AA1793" s="80">
        <f t="shared" si="3108"/>
        <v>383349.99999999988</v>
      </c>
      <c r="AB1793" s="80">
        <f t="shared" si="3108"/>
        <v>425933.3333333332</v>
      </c>
      <c r="AC1793" s="80">
        <f t="shared" si="3108"/>
        <v>468516.66666666651</v>
      </c>
      <c r="AD1793" s="80">
        <f t="shared" si="3108"/>
        <v>511099.99999999983</v>
      </c>
      <c r="AE1793" s="80">
        <f t="shared" si="3108"/>
        <v>553683.33333333314</v>
      </c>
      <c r="AF1793" s="80">
        <f t="shared" si="3108"/>
        <v>596266.66666666651</v>
      </c>
      <c r="AG1793" s="80">
        <f t="shared" si="3108"/>
        <v>638849.99999999988</v>
      </c>
      <c r="AH1793" s="80">
        <f t="shared" si="3108"/>
        <v>681433.33333333326</v>
      </c>
      <c r="AI1793" s="80">
        <f t="shared" si="3108"/>
        <v>724016.66666666663</v>
      </c>
      <c r="AJ1793" s="80">
        <f t="shared" si="3108"/>
        <v>766600</v>
      </c>
      <c r="AK1793" s="80">
        <f t="shared" si="3108"/>
        <v>809183.33333333337</v>
      </c>
      <c r="AL1793" s="80">
        <f t="shared" si="3108"/>
        <v>851766.66666666674</v>
      </c>
      <c r="AM1793" s="80">
        <f t="shared" si="3108"/>
        <v>894350.00000000012</v>
      </c>
      <c r="AN1793" s="80">
        <f t="shared" si="3108"/>
        <v>936933.33333333349</v>
      </c>
      <c r="AO1793" s="80">
        <f t="shared" si="3108"/>
        <v>979516.66666666686</v>
      </c>
      <c r="AP1793" s="80">
        <f t="shared" si="3108"/>
        <v>1022100.0000000002</v>
      </c>
      <c r="AQ1793" s="80">
        <f t="shared" si="3108"/>
        <v>1064683.3333333335</v>
      </c>
      <c r="AR1793" s="80">
        <f t="shared" si="3108"/>
        <v>1107266.6666666667</v>
      </c>
      <c r="AS1793" s="80">
        <f t="shared" si="3108"/>
        <v>1149850</v>
      </c>
      <c r="AT1793" s="80">
        <f t="shared" si="3108"/>
        <v>1192433.3333333333</v>
      </c>
      <c r="AU1793" s="80">
        <f t="shared" si="3108"/>
        <v>1235016.6666666665</v>
      </c>
      <c r="AV1793" s="80">
        <f t="shared" si="3108"/>
        <v>1277599.9999999998</v>
      </c>
      <c r="AW1793" s="80">
        <f t="shared" si="3108"/>
        <v>1320183.333333333</v>
      </c>
      <c r="AX1793" s="80">
        <f t="shared" si="3108"/>
        <v>1362766.6666666663</v>
      </c>
      <c r="AY1793" s="80">
        <f t="shared" ref="AY1793:CD1793" si="3109">-AY1785+AX1793</f>
        <v>1405349.9999999995</v>
      </c>
      <c r="AZ1793" s="80">
        <f t="shared" si="3109"/>
        <v>1447933.3333333328</v>
      </c>
      <c r="BA1793" s="80">
        <f t="shared" si="3109"/>
        <v>1490516.666666666</v>
      </c>
      <c r="BB1793" s="80">
        <f t="shared" si="3109"/>
        <v>1533099.9999999993</v>
      </c>
      <c r="BC1793" s="80">
        <f t="shared" si="3109"/>
        <v>1575683.3333333326</v>
      </c>
      <c r="BD1793" s="80">
        <f t="shared" si="3109"/>
        <v>1618266.6666666658</v>
      </c>
      <c r="BE1793" s="80">
        <f t="shared" si="3109"/>
        <v>1660849.9999999991</v>
      </c>
      <c r="BF1793" s="80">
        <f t="shared" si="3109"/>
        <v>1703433.3333333323</v>
      </c>
      <c r="BG1793" s="80">
        <f t="shared" si="3109"/>
        <v>1746016.6666666656</v>
      </c>
      <c r="BH1793" s="80">
        <f t="shared" si="3109"/>
        <v>1788599.9999999988</v>
      </c>
      <c r="BI1793" s="80">
        <f t="shared" si="3109"/>
        <v>1831183.3333333321</v>
      </c>
      <c r="BJ1793" s="80">
        <f t="shared" si="3109"/>
        <v>1873766.6666666653</v>
      </c>
      <c r="BK1793" s="80">
        <f t="shared" si="3109"/>
        <v>1916349.9999999986</v>
      </c>
      <c r="BL1793" s="80">
        <f t="shared" si="3109"/>
        <v>1958933.3333333319</v>
      </c>
      <c r="BM1793" s="80">
        <f t="shared" si="3109"/>
        <v>2001516.6666666651</v>
      </c>
      <c r="BN1793" s="80">
        <f t="shared" si="3109"/>
        <v>2044099.9999999984</v>
      </c>
      <c r="BO1793" s="80">
        <f t="shared" si="3109"/>
        <v>2086683.3333333316</v>
      </c>
      <c r="BP1793" s="80">
        <f t="shared" si="3109"/>
        <v>2129266.6666666651</v>
      </c>
      <c r="BQ1793" s="80">
        <f t="shared" si="3109"/>
        <v>2171849.9999999986</v>
      </c>
      <c r="BR1793" s="80">
        <f t="shared" si="3109"/>
        <v>2214433.3333333321</v>
      </c>
      <c r="BS1793" s="80">
        <f t="shared" si="3109"/>
        <v>2257016.6666666656</v>
      </c>
      <c r="BT1793" s="80">
        <f t="shared" si="3109"/>
        <v>2299599.9999999991</v>
      </c>
      <c r="BU1793" s="80">
        <f t="shared" si="3109"/>
        <v>2342183.3333333326</v>
      </c>
      <c r="BV1793" s="80">
        <f t="shared" si="3109"/>
        <v>2384766.666666666</v>
      </c>
      <c r="BW1793" s="80">
        <f t="shared" si="3109"/>
        <v>2427349.9999999995</v>
      </c>
      <c r="BX1793" s="80">
        <f t="shared" si="3109"/>
        <v>2469933.333333333</v>
      </c>
      <c r="BY1793" s="80">
        <f t="shared" si="3109"/>
        <v>2512516.6666666665</v>
      </c>
      <c r="BZ1793" s="80">
        <f t="shared" si="3109"/>
        <v>2555100</v>
      </c>
      <c r="CA1793" s="80">
        <f t="shared" si="3109"/>
        <v>2597683.3333333335</v>
      </c>
      <c r="CB1793" s="80">
        <f t="shared" si="3109"/>
        <v>2640266.666666667</v>
      </c>
      <c r="CC1793" s="80">
        <f t="shared" si="3109"/>
        <v>2682850.0000000005</v>
      </c>
      <c r="CD1793" s="80">
        <f t="shared" si="3109"/>
        <v>2725433.333333334</v>
      </c>
      <c r="CE1793" s="80">
        <f t="shared" ref="CE1793:CL1793" si="3110">-CE1785+CD1793</f>
        <v>2768016.6666666674</v>
      </c>
      <c r="CF1793" s="80">
        <f t="shared" si="3110"/>
        <v>2810600.0000000009</v>
      </c>
      <c r="CG1793" s="80">
        <f t="shared" si="3110"/>
        <v>2853183.3333333344</v>
      </c>
      <c r="CH1793" s="80">
        <f t="shared" si="3110"/>
        <v>2895766.6666666679</v>
      </c>
      <c r="CI1793" s="80">
        <f t="shared" si="3110"/>
        <v>2938350.0000000014</v>
      </c>
      <c r="CJ1793" s="80">
        <f t="shared" si="3110"/>
        <v>2980933.3333333349</v>
      </c>
      <c r="CK1793" s="80">
        <f t="shared" si="3110"/>
        <v>3023516.6666666684</v>
      </c>
      <c r="CL1793" s="80">
        <f t="shared" si="3110"/>
        <v>3066100.0000000019</v>
      </c>
      <c r="CN1793" s="80">
        <f>CN1790</f>
        <v>100</v>
      </c>
      <c r="CO1793" s="80" t="e">
        <f t="shared" ref="CO1793:DL1793" si="3111">-CO1785+CN1793</f>
        <v>#N/A</v>
      </c>
      <c r="CP1793" s="80" t="e">
        <f t="shared" si="3111"/>
        <v>#N/A</v>
      </c>
      <c r="CQ1793" s="80" t="e">
        <f t="shared" si="3111"/>
        <v>#N/A</v>
      </c>
      <c r="CR1793" s="80" t="e">
        <f t="shared" si="3111"/>
        <v>#N/A</v>
      </c>
      <c r="CS1793" s="80" t="e">
        <f t="shared" si="3111"/>
        <v>#N/A</v>
      </c>
      <c r="CT1793" s="80" t="e">
        <f t="shared" si="3111"/>
        <v>#N/A</v>
      </c>
      <c r="CU1793" s="80" t="e">
        <f t="shared" si="3111"/>
        <v>#N/A</v>
      </c>
      <c r="CV1793" s="80" t="e">
        <f t="shared" si="3111"/>
        <v>#N/A</v>
      </c>
      <c r="CW1793" s="80" t="e">
        <f t="shared" si="3111"/>
        <v>#N/A</v>
      </c>
      <c r="CX1793" s="80" t="e">
        <f t="shared" si="3111"/>
        <v>#N/A</v>
      </c>
      <c r="CY1793" s="80" t="e">
        <f t="shared" si="3111"/>
        <v>#N/A</v>
      </c>
      <c r="CZ1793" s="80" t="e">
        <f t="shared" si="3111"/>
        <v>#N/A</v>
      </c>
      <c r="DA1793" s="80" t="e">
        <f t="shared" si="3111"/>
        <v>#N/A</v>
      </c>
      <c r="DB1793" s="80" t="e">
        <f t="shared" si="3111"/>
        <v>#N/A</v>
      </c>
      <c r="DC1793" s="80" t="e">
        <f t="shared" si="3111"/>
        <v>#N/A</v>
      </c>
      <c r="DD1793" s="80" t="e">
        <f t="shared" si="3111"/>
        <v>#N/A</v>
      </c>
      <c r="DE1793" s="80" t="e">
        <f t="shared" si="3111"/>
        <v>#N/A</v>
      </c>
      <c r="DF1793" s="80" t="e">
        <f t="shared" si="3111"/>
        <v>#N/A</v>
      </c>
      <c r="DG1793" s="80" t="e">
        <f t="shared" si="3111"/>
        <v>#N/A</v>
      </c>
      <c r="DH1793" s="80" t="e">
        <f t="shared" si="3111"/>
        <v>#N/A</v>
      </c>
      <c r="DI1793" s="80" t="e">
        <f t="shared" si="3111"/>
        <v>#N/A</v>
      </c>
      <c r="DJ1793" s="80" t="e">
        <f t="shared" si="3111"/>
        <v>#N/A</v>
      </c>
      <c r="DK1793" s="80" t="e">
        <f t="shared" si="3111"/>
        <v>#N/A</v>
      </c>
      <c r="DL1793" s="80" t="e">
        <f t="shared" si="3111"/>
        <v>#N/A</v>
      </c>
    </row>
    <row r="1794" spans="1:116" x14ac:dyDescent="0.4">
      <c r="D1794" t="s">
        <v>564</v>
      </c>
      <c r="E1794" s="8" t="str">
        <f t="shared" si="3099"/>
        <v>1794 FAPPELIST-F</v>
      </c>
      <c r="G1794" s="158" t="str">
        <f>"Accumulated depreciation - "&amp;SUBSTITUTE(G1770,":","")</f>
        <v>Accumulated depreciation - Fixed secondary PPE</v>
      </c>
      <c r="J1794" s="81">
        <f>-H1773/H1772*J1793</f>
        <v>-60</v>
      </c>
      <c r="K1794" s="43">
        <f t="shared" ref="K1794:K1795" ca="1" si="3112">SUMIF($4:$4,K$2,1794:1794)</f>
        <v>-105079.58592676517</v>
      </c>
      <c r="L1794" s="43">
        <f t="shared" ca="1" si="3107"/>
        <v>-433566.61889094597</v>
      </c>
      <c r="M1794" s="43">
        <f t="shared" ca="1" si="3107"/>
        <v>-1028761.7621147732</v>
      </c>
      <c r="N1794" s="43">
        <f t="shared" ca="1" si="3107"/>
        <v>-1912262.5287297256</v>
      </c>
      <c r="O1794" s="43">
        <f t="shared" ca="1" si="3107"/>
        <v>-3094100.5096501638</v>
      </c>
      <c r="P1794" s="43">
        <f t="shared" ca="1" si="3107"/>
        <v>-4473827.699506321</v>
      </c>
      <c r="R1794" s="37">
        <f>$J1794</f>
        <v>-60</v>
      </c>
      <c r="S1794" s="81">
        <f t="shared" ref="S1794:AX1794" ca="1" si="3113">R1794+S1788</f>
        <v>-1325.8192090395478</v>
      </c>
      <c r="T1794" s="81">
        <f t="shared" ca="1" si="3113"/>
        <v>-3877.2172747294835</v>
      </c>
      <c r="U1794" s="81">
        <f t="shared" ca="1" si="3113"/>
        <v>-7735.9836692164226</v>
      </c>
      <c r="V1794" s="81">
        <f t="shared" ca="1" si="3113"/>
        <v>-12924.277177734213</v>
      </c>
      <c r="W1794" s="81">
        <f t="shared" ca="1" si="3113"/>
        <v>-19464.632158147786</v>
      </c>
      <c r="X1794" s="81">
        <f t="shared" ca="1" si="3113"/>
        <v>-27379.964906590969</v>
      </c>
      <c r="Y1794" s="81">
        <f t="shared" ca="1" si="3113"/>
        <v>-36693.580130996459</v>
      </c>
      <c r="Z1794" s="81">
        <f t="shared" ca="1" si="3113"/>
        <v>-47429.17753434668</v>
      </c>
      <c r="AA1794" s="81">
        <f t="shared" ca="1" si="3113"/>
        <v>-59610.858509505095</v>
      </c>
      <c r="AB1794" s="81">
        <f t="shared" ca="1" si="3113"/>
        <v>-73263.132947519305</v>
      </c>
      <c r="AC1794" s="81">
        <f t="shared" ca="1" si="3113"/>
        <v>-88410.926161319076</v>
      </c>
      <c r="AD1794" s="81">
        <f t="shared" ca="1" si="3113"/>
        <v>-105079.58592676517</v>
      </c>
      <c r="AE1794" s="81">
        <f t="shared" ca="1" si="3113"/>
        <v>-123294.88964303803</v>
      </c>
      <c r="AF1794" s="81">
        <f t="shared" ca="1" si="3113"/>
        <v>-143083.05161438897</v>
      </c>
      <c r="AG1794" s="81">
        <f t="shared" ca="1" si="3113"/>
        <v>-164470.73045531081</v>
      </c>
      <c r="AH1794" s="81">
        <f t="shared" ca="1" si="3113"/>
        <v>-187485.03662122003</v>
      </c>
      <c r="AI1794" s="81">
        <f t="shared" ca="1" si="3113"/>
        <v>-212153.54006677744</v>
      </c>
      <c r="AJ1794" s="81">
        <f t="shared" ca="1" si="3113"/>
        <v>-238504.27803401096</v>
      </c>
      <c r="AK1794" s="81">
        <f t="shared" ca="1" si="3113"/>
        <v>-266565.76297244051</v>
      </c>
      <c r="AL1794" s="81">
        <f t="shared" ca="1" si="3113"/>
        <v>-296366.99059344234</v>
      </c>
      <c r="AM1794" s="81">
        <f t="shared" ca="1" si="3113"/>
        <v>-327937.4480611278</v>
      </c>
      <c r="AN1794" s="81">
        <f t="shared" ca="1" si="3113"/>
        <v>-361307.12232205085</v>
      </c>
      <c r="AO1794" s="81">
        <f t="shared" ca="1" si="3113"/>
        <v>-396506.50857609691</v>
      </c>
      <c r="AP1794" s="81">
        <f t="shared" ca="1" si="3113"/>
        <v>-433566.61889094597</v>
      </c>
      <c r="AQ1794" s="81">
        <f t="shared" ca="1" si="3113"/>
        <v>-472517.29604728968</v>
      </c>
      <c r="AR1794" s="81">
        <f t="shared" ca="1" si="3113"/>
        <v>-513370.82390330522</v>
      </c>
      <c r="AS1794" s="81">
        <f t="shared" ca="1" si="3113"/>
        <v>-556137.66469362006</v>
      </c>
      <c r="AT1794" s="81">
        <f t="shared" ca="1" si="3113"/>
        <v>-600828.08866578504</v>
      </c>
      <c r="AU1794" s="81">
        <f t="shared" ca="1" si="3113"/>
        <v>-647452.16456671245</v>
      </c>
      <c r="AV1794" s="81">
        <f t="shared" ca="1" si="3113"/>
        <v>-696019.74986177287</v>
      </c>
      <c r="AW1794" s="81">
        <f t="shared" ca="1" si="3113"/>
        <v>-746540.48068022227</v>
      </c>
      <c r="AX1794" s="81">
        <f t="shared" ca="1" si="3113"/>
        <v>-799023.76148049161</v>
      </c>
      <c r="AY1794" s="81">
        <f t="shared" ref="AY1794:CD1794" ca="1" si="3114">AX1794+AY1788</f>
        <v>-853478.75442873139</v>
      </c>
      <c r="AZ1794" s="81">
        <f t="shared" ca="1" si="3114"/>
        <v>-909914.36848385958</v>
      </c>
      <c r="BA1794" s="81">
        <f t="shared" ca="1" si="3114"/>
        <v>-968339.24818221561</v>
      </c>
      <c r="BB1794" s="81">
        <f t="shared" ca="1" si="3114"/>
        <v>-1028761.7621147732</v>
      </c>
      <c r="BC1794" s="81">
        <f t="shared" ca="1" si="3114"/>
        <v>-1091189.9910897112</v>
      </c>
      <c r="BD1794" s="81">
        <f t="shared" ca="1" si="3114"/>
        <v>-1155631.7159729882</v>
      </c>
      <c r="BE1794" s="81">
        <f t="shared" ca="1" si="3114"/>
        <v>-1222094.405199405</v>
      </c>
      <c r="BF1794" s="81">
        <f t="shared" ca="1" si="3114"/>
        <v>-1290585.2019464802</v>
      </c>
      <c r="BG1794" s="81">
        <f t="shared" ca="1" si="3114"/>
        <v>-1361110.9109632925</v>
      </c>
      <c r="BH1794" s="81">
        <f t="shared" ca="1" si="3114"/>
        <v>-1433677.9850462843</v>
      </c>
      <c r="BI1794" s="81">
        <f t="shared" ca="1" si="3114"/>
        <v>-1508292.511153837</v>
      </c>
      <c r="BJ1794" s="81">
        <f t="shared" ca="1" si="3114"/>
        <v>-1584960.1961512619</v>
      </c>
      <c r="BK1794" s="81">
        <f t="shared" ca="1" si="3114"/>
        <v>-1663686.3521776656</v>
      </c>
      <c r="BL1794" s="81">
        <f t="shared" ca="1" si="3114"/>
        <v>-1744475.8816259685</v>
      </c>
      <c r="BM1794" s="81">
        <f t="shared" ca="1" si="3114"/>
        <v>-1827333.261727165</v>
      </c>
      <c r="BN1794" s="81">
        <f t="shared" ca="1" si="3114"/>
        <v>-1912262.5287297256</v>
      </c>
      <c r="BO1794" s="81">
        <f t="shared" ca="1" si="3114"/>
        <v>-1999267.2616648462</v>
      </c>
      <c r="BP1794" s="81">
        <f t="shared" ca="1" si="3114"/>
        <v>-2088350.5944154263</v>
      </c>
      <c r="BQ1794" s="81">
        <f t="shared" ca="1" si="3114"/>
        <v>-2179515.5057800384</v>
      </c>
      <c r="BR1794" s="81">
        <f t="shared" ca="1" si="3114"/>
        <v>-2272764.8477193564</v>
      </c>
      <c r="BS1794" s="81">
        <f t="shared" ca="1" si="3114"/>
        <v>-2368101.3464603773</v>
      </c>
      <c r="BT1794" s="81">
        <f t="shared" ca="1" si="3114"/>
        <v>-2465527.6037806091</v>
      </c>
      <c r="BU1794" s="81">
        <f t="shared" ca="1" si="3114"/>
        <v>-2565046.0984797985</v>
      </c>
      <c r="BV1794" s="81">
        <f t="shared" ca="1" si="3114"/>
        <v>-2666659.188047023</v>
      </c>
      <c r="BW1794" s="81">
        <f t="shared" ca="1" si="3114"/>
        <v>-2770369.1105312016</v>
      </c>
      <c r="BX1794" s="81">
        <f t="shared" ca="1" si="3114"/>
        <v>-2876177.9866233338</v>
      </c>
      <c r="BY1794" s="81">
        <f t="shared" ca="1" si="3114"/>
        <v>-2984087.8219590313</v>
      </c>
      <c r="BZ1794" s="81">
        <f t="shared" ca="1" si="3114"/>
        <v>-3094100.5096501638</v>
      </c>
      <c r="CA1794" s="81">
        <f t="shared" ca="1" si="3114"/>
        <v>-3204953.708760933</v>
      </c>
      <c r="CB1794" s="81">
        <f t="shared" ca="1" si="3114"/>
        <v>-3316627.6700773947</v>
      </c>
      <c r="CC1794" s="81">
        <f t="shared" ca="1" si="3114"/>
        <v>-3429102.1777740796</v>
      </c>
      <c r="CD1794" s="81">
        <f t="shared" ca="1" si="3114"/>
        <v>-3542356.5468007689</v>
      </c>
      <c r="CE1794" s="81">
        <f t="shared" ref="CE1794:CL1794" ca="1" si="3115">CD1794+CE1788</f>
        <v>-3656369.6204423672</v>
      </c>
      <c r="CF1794" s="81">
        <f t="shared" ca="1" si="3115"/>
        <v>-3771119.7680606567</v>
      </c>
      <c r="CG1794" s="81">
        <f t="shared" ca="1" si="3115"/>
        <v>-3886584.8830270022</v>
      </c>
      <c r="CH1794" s="81">
        <f t="shared" ca="1" si="3115"/>
        <v>-4002742.380855361</v>
      </c>
      <c r="CI1794" s="81">
        <f t="shared" ca="1" si="3115"/>
        <v>-4119569.1975452611</v>
      </c>
      <c r="CJ1794" s="81">
        <f t="shared" ca="1" si="3115"/>
        <v>-4237041.7881447123</v>
      </c>
      <c r="CK1794" s="81">
        <f t="shared" ca="1" si="3115"/>
        <v>-4355136.1255433355</v>
      </c>
      <c r="CL1794" s="81">
        <f t="shared" ca="1" si="3115"/>
        <v>-4473827.699506321</v>
      </c>
      <c r="CN1794" s="245">
        <f>-H1773/H1772*CN1793</f>
        <v>-60</v>
      </c>
      <c r="CO1794" s="81" t="e">
        <f t="shared" ref="CO1794:DL1794" ca="1" si="3116">CN1794+CO1788</f>
        <v>#N/A</v>
      </c>
      <c r="CP1794" s="81" t="e">
        <f t="shared" ca="1" si="3116"/>
        <v>#N/A</v>
      </c>
      <c r="CQ1794" s="81" t="e">
        <f t="shared" ca="1" si="3116"/>
        <v>#N/A</v>
      </c>
      <c r="CR1794" s="81" t="e">
        <f t="shared" ca="1" si="3116"/>
        <v>#N/A</v>
      </c>
      <c r="CS1794" s="81" t="e">
        <f t="shared" ca="1" si="3116"/>
        <v>#N/A</v>
      </c>
      <c r="CT1794" s="81" t="e">
        <f t="shared" ca="1" si="3116"/>
        <v>#N/A</v>
      </c>
      <c r="CU1794" s="81" t="e">
        <f t="shared" ca="1" si="3116"/>
        <v>#N/A</v>
      </c>
      <c r="CV1794" s="81" t="e">
        <f t="shared" ca="1" si="3116"/>
        <v>#N/A</v>
      </c>
      <c r="CW1794" s="81" t="e">
        <f t="shared" ca="1" si="3116"/>
        <v>#N/A</v>
      </c>
      <c r="CX1794" s="81" t="e">
        <f t="shared" ca="1" si="3116"/>
        <v>#N/A</v>
      </c>
      <c r="CY1794" s="81" t="e">
        <f t="shared" ca="1" si="3116"/>
        <v>#N/A</v>
      </c>
      <c r="CZ1794" s="81" t="e">
        <f t="shared" ca="1" si="3116"/>
        <v>#N/A</v>
      </c>
      <c r="DA1794" s="81" t="e">
        <f t="shared" ca="1" si="3116"/>
        <v>#N/A</v>
      </c>
      <c r="DB1794" s="81" t="e">
        <f t="shared" ca="1" si="3116"/>
        <v>#N/A</v>
      </c>
      <c r="DC1794" s="81" t="e">
        <f t="shared" ca="1" si="3116"/>
        <v>#N/A</v>
      </c>
      <c r="DD1794" s="81" t="e">
        <f t="shared" ca="1" si="3116"/>
        <v>#N/A</v>
      </c>
      <c r="DE1794" s="81" t="e">
        <f t="shared" ca="1" si="3116"/>
        <v>#N/A</v>
      </c>
      <c r="DF1794" s="81" t="e">
        <f t="shared" ca="1" si="3116"/>
        <v>#N/A</v>
      </c>
      <c r="DG1794" s="81" t="e">
        <f t="shared" ca="1" si="3116"/>
        <v>#N/A</v>
      </c>
      <c r="DH1794" s="81" t="e">
        <f t="shared" ca="1" si="3116"/>
        <v>#N/A</v>
      </c>
      <c r="DI1794" s="81" t="e">
        <f t="shared" ca="1" si="3116"/>
        <v>#N/A</v>
      </c>
      <c r="DJ1794" s="81" t="e">
        <f t="shared" ca="1" si="3116"/>
        <v>#N/A</v>
      </c>
      <c r="DK1794" s="81" t="e">
        <f t="shared" ca="1" si="3116"/>
        <v>#N/A</v>
      </c>
      <c r="DL1794" s="81" t="e">
        <f t="shared" ca="1" si="3116"/>
        <v>#N/A</v>
      </c>
    </row>
    <row r="1795" spans="1:116" x14ac:dyDescent="0.4">
      <c r="C1795" t="s">
        <v>240</v>
      </c>
      <c r="D1795" t="s">
        <v>564</v>
      </c>
      <c r="E1795" s="8" t="str">
        <f t="shared" si="3099"/>
        <v>1795 FAPPELIST-F</v>
      </c>
      <c r="G1795" s="126" t="str">
        <f>"Net PP&amp;E - "&amp;SUBSTITUTE(G1770,":","")</f>
        <v>Net PP&amp;E - Fixed secondary PPE</v>
      </c>
      <c r="H1795" s="27"/>
      <c r="J1795" s="77">
        <f>SUM(J1793:J1794)</f>
        <v>40</v>
      </c>
      <c r="K1795" s="28">
        <f t="shared" ca="1" si="3112"/>
        <v>406020.41407323466</v>
      </c>
      <c r="L1795" s="28">
        <f t="shared" ca="1" si="3107"/>
        <v>588533.3811090542</v>
      </c>
      <c r="M1795" s="28">
        <f t="shared" ca="1" si="3107"/>
        <v>504338.23788522615</v>
      </c>
      <c r="N1795" s="28">
        <f t="shared" ca="1" si="3107"/>
        <v>131837.47127027274</v>
      </c>
      <c r="O1795" s="28">
        <f t="shared" ca="1" si="3107"/>
        <v>-539000.50965016382</v>
      </c>
      <c r="P1795" s="28">
        <f t="shared" ca="1" si="3107"/>
        <v>-1407727.6995063191</v>
      </c>
      <c r="R1795" s="33">
        <f>$J1795</f>
        <v>40</v>
      </c>
      <c r="S1795" s="77">
        <f t="shared" ref="S1795:CD1795" ca="1" si="3117">SUM(S1793:S1794)</f>
        <v>41357.514124293783</v>
      </c>
      <c r="T1795" s="77">
        <f t="shared" ca="1" si="3117"/>
        <v>81389.449391937174</v>
      </c>
      <c r="U1795" s="77">
        <f t="shared" ca="1" si="3117"/>
        <v>120114.01633078356</v>
      </c>
      <c r="V1795" s="77">
        <f t="shared" ca="1" si="3117"/>
        <v>157509.0561555991</v>
      </c>
      <c r="W1795" s="77">
        <f t="shared" ca="1" si="3117"/>
        <v>193552.03450851885</v>
      </c>
      <c r="X1795" s="77">
        <f t="shared" ca="1" si="3117"/>
        <v>228220.03509340898</v>
      </c>
      <c r="Y1795" s="77">
        <f t="shared" ca="1" si="3117"/>
        <v>261489.75320233678</v>
      </c>
      <c r="Z1795" s="77">
        <f t="shared" ca="1" si="3117"/>
        <v>293337.48913231987</v>
      </c>
      <c r="AA1795" s="77">
        <f t="shared" ca="1" si="3117"/>
        <v>323739.14149049477</v>
      </c>
      <c r="AB1795" s="77">
        <f t="shared" ca="1" si="3117"/>
        <v>352670.20038581389</v>
      </c>
      <c r="AC1795" s="77">
        <f t="shared" ca="1" si="3117"/>
        <v>380105.74050534744</v>
      </c>
      <c r="AD1795" s="77">
        <f t="shared" ca="1" si="3117"/>
        <v>406020.41407323466</v>
      </c>
      <c r="AE1795" s="77">
        <f t="shared" ca="1" si="3117"/>
        <v>430388.4436902951</v>
      </c>
      <c r="AF1795" s="77">
        <f t="shared" ca="1" si="3117"/>
        <v>453183.61505227757</v>
      </c>
      <c r="AG1795" s="77">
        <f t="shared" ca="1" si="3117"/>
        <v>474379.2695446891</v>
      </c>
      <c r="AH1795" s="77">
        <f t="shared" ca="1" si="3117"/>
        <v>493948.2967121132</v>
      </c>
      <c r="AI1795" s="77">
        <f t="shared" ca="1" si="3117"/>
        <v>511863.12659988919</v>
      </c>
      <c r="AJ1795" s="77">
        <f t="shared" ca="1" si="3117"/>
        <v>528095.7219659891</v>
      </c>
      <c r="AK1795" s="77">
        <f t="shared" ca="1" si="3117"/>
        <v>542617.57036089292</v>
      </c>
      <c r="AL1795" s="77">
        <f t="shared" ca="1" si="3117"/>
        <v>555399.6760732244</v>
      </c>
      <c r="AM1795" s="77">
        <f t="shared" ca="1" si="3117"/>
        <v>566412.55193887232</v>
      </c>
      <c r="AN1795" s="77">
        <f t="shared" ca="1" si="3117"/>
        <v>575626.21101128263</v>
      </c>
      <c r="AO1795" s="77">
        <f t="shared" ca="1" si="3117"/>
        <v>583010.15809057001</v>
      </c>
      <c r="AP1795" s="77">
        <f t="shared" ca="1" si="3117"/>
        <v>588533.3811090542</v>
      </c>
      <c r="AQ1795" s="77">
        <f t="shared" ca="1" si="3117"/>
        <v>592166.03728604387</v>
      </c>
      <c r="AR1795" s="77">
        <f t="shared" ca="1" si="3117"/>
        <v>593895.84276336152</v>
      </c>
      <c r="AS1795" s="77">
        <f t="shared" ca="1" si="3117"/>
        <v>593712.33530637994</v>
      </c>
      <c r="AT1795" s="77">
        <f t="shared" ca="1" si="3117"/>
        <v>591605.24466754822</v>
      </c>
      <c r="AU1795" s="77">
        <f t="shared" ca="1" si="3117"/>
        <v>587564.50209995406</v>
      </c>
      <c r="AV1795" s="77">
        <f t="shared" ca="1" si="3117"/>
        <v>581580.2501382269</v>
      </c>
      <c r="AW1795" s="77">
        <f t="shared" ca="1" si="3117"/>
        <v>573642.85265311075</v>
      </c>
      <c r="AX1795" s="77">
        <f t="shared" ca="1" si="3117"/>
        <v>563742.90518617467</v>
      </c>
      <c r="AY1795" s="77">
        <f t="shared" ca="1" si="3117"/>
        <v>551871.24557126814</v>
      </c>
      <c r="AZ1795" s="77">
        <f t="shared" ca="1" si="3117"/>
        <v>538018.96484947321</v>
      </c>
      <c r="BA1795" s="77">
        <f t="shared" ca="1" si="3117"/>
        <v>522177.41848445043</v>
      </c>
      <c r="BB1795" s="77">
        <f t="shared" ca="1" si="3117"/>
        <v>504338.23788522615</v>
      </c>
      <c r="BC1795" s="77">
        <f t="shared" ca="1" si="3117"/>
        <v>484493.34224362136</v>
      </c>
      <c r="BD1795" s="77">
        <f t="shared" ca="1" si="3117"/>
        <v>462634.95069367765</v>
      </c>
      <c r="BE1795" s="77">
        <f t="shared" ca="1" si="3117"/>
        <v>438755.59480059403</v>
      </c>
      <c r="BF1795" s="77">
        <f t="shared" ca="1" si="3117"/>
        <v>412848.13138685212</v>
      </c>
      <c r="BG1795" s="77">
        <f t="shared" ca="1" si="3117"/>
        <v>384905.75570337311</v>
      </c>
      <c r="BH1795" s="77">
        <f t="shared" ca="1" si="3117"/>
        <v>354922.01495371456</v>
      </c>
      <c r="BI1795" s="77">
        <f t="shared" ca="1" si="3117"/>
        <v>322890.82217949512</v>
      </c>
      <c r="BJ1795" s="77">
        <f t="shared" ca="1" si="3117"/>
        <v>288806.47051540343</v>
      </c>
      <c r="BK1795" s="77">
        <f t="shared" ca="1" si="3117"/>
        <v>252663.64782233303</v>
      </c>
      <c r="BL1795" s="77">
        <f t="shared" ca="1" si="3117"/>
        <v>214457.45170736336</v>
      </c>
      <c r="BM1795" s="77">
        <f t="shared" ca="1" si="3117"/>
        <v>174183.40493950015</v>
      </c>
      <c r="BN1795" s="77">
        <f t="shared" ca="1" si="3117"/>
        <v>131837.47127027274</v>
      </c>
      <c r="BO1795" s="77">
        <f t="shared" ca="1" si="3117"/>
        <v>87416.071668485412</v>
      </c>
      <c r="BP1795" s="77">
        <f t="shared" ca="1" si="3117"/>
        <v>40916.07225123886</v>
      </c>
      <c r="BQ1795" s="77">
        <f t="shared" ca="1" si="3117"/>
        <v>-7665.5057800398208</v>
      </c>
      <c r="BR1795" s="77">
        <f t="shared" ca="1" si="3117"/>
        <v>-58331.514386024326</v>
      </c>
      <c r="BS1795" s="77">
        <f t="shared" ca="1" si="3117"/>
        <v>-111084.67979371175</v>
      </c>
      <c r="BT1795" s="77">
        <f t="shared" ca="1" si="3117"/>
        <v>-165927.60378061002</v>
      </c>
      <c r="BU1795" s="77">
        <f t="shared" ca="1" si="3117"/>
        <v>-222862.76514646597</v>
      </c>
      <c r="BV1795" s="77">
        <f t="shared" ca="1" si="3117"/>
        <v>-281892.52138035698</v>
      </c>
      <c r="BW1795" s="77">
        <f t="shared" ca="1" si="3117"/>
        <v>-343019.11053120205</v>
      </c>
      <c r="BX1795" s="77">
        <f t="shared" ca="1" si="3117"/>
        <v>-406244.65329000074</v>
      </c>
      <c r="BY1795" s="77">
        <f t="shared" ca="1" si="3117"/>
        <v>-471571.15529236477</v>
      </c>
      <c r="BZ1795" s="77">
        <f t="shared" ca="1" si="3117"/>
        <v>-539000.50965016382</v>
      </c>
      <c r="CA1795" s="77">
        <f t="shared" ca="1" si="3117"/>
        <v>-607270.37542759953</v>
      </c>
      <c r="CB1795" s="77">
        <f t="shared" ca="1" si="3117"/>
        <v>-676361.00341072772</v>
      </c>
      <c r="CC1795" s="77">
        <f t="shared" ca="1" si="3117"/>
        <v>-746252.17777407914</v>
      </c>
      <c r="CD1795" s="77">
        <f t="shared" ca="1" si="3117"/>
        <v>-816923.21346743498</v>
      </c>
      <c r="CE1795" s="77">
        <f t="shared" ref="CE1795:CL1795" ca="1" si="3118">SUM(CE1793:CE1794)</f>
        <v>-888352.95377569972</v>
      </c>
      <c r="CF1795" s="77">
        <f t="shared" ca="1" si="3118"/>
        <v>-960519.7680606558</v>
      </c>
      <c r="CG1795" s="77">
        <f t="shared" ca="1" si="3118"/>
        <v>-1033401.5496936678</v>
      </c>
      <c r="CH1795" s="77">
        <f t="shared" ca="1" si="3118"/>
        <v>-1106975.7141886931</v>
      </c>
      <c r="CI1795" s="77">
        <f t="shared" ca="1" si="3118"/>
        <v>-1181219.1975452597</v>
      </c>
      <c r="CJ1795" s="77">
        <f t="shared" ca="1" si="3118"/>
        <v>-1256108.4548113775</v>
      </c>
      <c r="CK1795" s="77">
        <f t="shared" ca="1" si="3118"/>
        <v>-1331619.4588766671</v>
      </c>
      <c r="CL1795" s="77">
        <f t="shared" ca="1" si="3118"/>
        <v>-1407727.6995063191</v>
      </c>
      <c r="CN1795" s="77">
        <f>SUM(CN1793:CN1794)</f>
        <v>40</v>
      </c>
      <c r="CO1795" s="77" t="e">
        <f t="shared" ref="CO1795:DL1795" si="3119">SUM(CO1793:CO1794)</f>
        <v>#N/A</v>
      </c>
      <c r="CP1795" s="77" t="e">
        <f t="shared" si="3119"/>
        <v>#N/A</v>
      </c>
      <c r="CQ1795" s="77" t="e">
        <f t="shared" si="3119"/>
        <v>#N/A</v>
      </c>
      <c r="CR1795" s="77" t="e">
        <f t="shared" si="3119"/>
        <v>#N/A</v>
      </c>
      <c r="CS1795" s="77" t="e">
        <f t="shared" si="3119"/>
        <v>#N/A</v>
      </c>
      <c r="CT1795" s="77" t="e">
        <f t="shared" si="3119"/>
        <v>#N/A</v>
      </c>
      <c r="CU1795" s="77" t="e">
        <f t="shared" si="3119"/>
        <v>#N/A</v>
      </c>
      <c r="CV1795" s="77" t="e">
        <f t="shared" si="3119"/>
        <v>#N/A</v>
      </c>
      <c r="CW1795" s="77" t="e">
        <f t="shared" si="3119"/>
        <v>#N/A</v>
      </c>
      <c r="CX1795" s="77" t="e">
        <f t="shared" si="3119"/>
        <v>#N/A</v>
      </c>
      <c r="CY1795" s="77" t="e">
        <f t="shared" si="3119"/>
        <v>#N/A</v>
      </c>
      <c r="CZ1795" s="77" t="e">
        <f t="shared" si="3119"/>
        <v>#N/A</v>
      </c>
      <c r="DA1795" s="77" t="e">
        <f t="shared" si="3119"/>
        <v>#N/A</v>
      </c>
      <c r="DB1795" s="77" t="e">
        <f t="shared" si="3119"/>
        <v>#N/A</v>
      </c>
      <c r="DC1795" s="77" t="e">
        <f t="shared" si="3119"/>
        <v>#N/A</v>
      </c>
      <c r="DD1795" s="77" t="e">
        <f t="shared" si="3119"/>
        <v>#N/A</v>
      </c>
      <c r="DE1795" s="77" t="e">
        <f t="shared" si="3119"/>
        <v>#N/A</v>
      </c>
      <c r="DF1795" s="77" t="e">
        <f t="shared" si="3119"/>
        <v>#N/A</v>
      </c>
      <c r="DG1795" s="77" t="e">
        <f t="shared" si="3119"/>
        <v>#N/A</v>
      </c>
      <c r="DH1795" s="77" t="e">
        <f t="shared" si="3119"/>
        <v>#N/A</v>
      </c>
      <c r="DI1795" s="77" t="e">
        <f t="shared" si="3119"/>
        <v>#N/A</v>
      </c>
      <c r="DJ1795" s="77" t="e">
        <f t="shared" si="3119"/>
        <v>#N/A</v>
      </c>
      <c r="DK1795" s="77" t="e">
        <f t="shared" si="3119"/>
        <v>#N/A</v>
      </c>
      <c r="DL1795" s="77" t="e">
        <f t="shared" si="3119"/>
        <v>#N/A</v>
      </c>
    </row>
    <row r="1796" spans="1:116" x14ac:dyDescent="0.4">
      <c r="D1796" t="s">
        <v>564</v>
      </c>
      <c r="E1796" s="8" t="str">
        <f t="shared" ref="E1796" si="3120">ROW()&amp;" "&amp;D1796</f>
        <v>1796 FAPPELIST-F</v>
      </c>
      <c r="G1796" s="126"/>
      <c r="H1796" s="2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B1797" t="s">
        <v>332</v>
      </c>
      <c r="D1797" t="s">
        <v>564</v>
      </c>
      <c r="E1797" s="8" t="str">
        <f t="shared" si="3099"/>
        <v>1797 FAPPELIST-F</v>
      </c>
      <c r="G1797" s="136" t="str">
        <f t="shared" ref="G1797:G1804" si="3121">G1762</f>
        <v>(Primary label)</v>
      </c>
      <c r="H1797" s="27"/>
      <c r="I1797" s="78"/>
      <c r="J1797" s="78"/>
      <c r="K1797" s="33"/>
      <c r="L1797" s="33"/>
      <c r="M1797" s="33"/>
      <c r="N1797" s="33"/>
      <c r="O1797" s="33"/>
      <c r="P1797" s="33"/>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8"/>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564</v>
      </c>
      <c r="E1798" s="8" t="str">
        <f t="shared" si="3099"/>
        <v>1798 FAPPELIST-F</v>
      </c>
      <c r="G1798" s="136" t="str">
        <f t="shared" si="3121"/>
        <v>primary unit</v>
      </c>
      <c r="H1798" s="27"/>
      <c r="I1798" s="78"/>
      <c r="J1798" s="78"/>
      <c r="K1798" s="33"/>
      <c r="L1798" s="33"/>
      <c r="M1798" s="33"/>
      <c r="N1798" s="33"/>
      <c r="O1798" s="33"/>
      <c r="P1798" s="33"/>
      <c r="R1798" s="33"/>
      <c r="CN1798" s="78"/>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564</v>
      </c>
      <c r="E1799" s="8" t="str">
        <f t="shared" si="3099"/>
        <v>1799 FAPPELIST-F</v>
      </c>
      <c r="G1799" s="136" t="str">
        <f t="shared" si="3121"/>
        <v>Primary revenue driver</v>
      </c>
      <c r="K1799" s="53"/>
      <c r="L1799" s="53"/>
      <c r="M1799" s="53"/>
      <c r="N1799" s="53"/>
      <c r="O1799" s="53"/>
      <c r="P1799" s="53"/>
      <c r="R1799" s="24"/>
      <c r="S1799" s="80" t="str">
        <f t="shared" ref="S1799:AX1799" si="3122">S1764</f>
        <v>S$16</v>
      </c>
      <c r="T1799" s="80" t="str">
        <f t="shared" si="3122"/>
        <v>T$16</v>
      </c>
      <c r="U1799" s="80" t="str">
        <f t="shared" si="3122"/>
        <v>U$16</v>
      </c>
      <c r="V1799" s="80" t="str">
        <f t="shared" si="3122"/>
        <v>V$16</v>
      </c>
      <c r="W1799" s="80" t="str">
        <f t="shared" si="3122"/>
        <v>W$16</v>
      </c>
      <c r="X1799" s="80" t="str">
        <f t="shared" si="3122"/>
        <v>X$16</v>
      </c>
      <c r="Y1799" s="80" t="str">
        <f t="shared" si="3122"/>
        <v>Y$16</v>
      </c>
      <c r="Z1799" s="80" t="str">
        <f t="shared" si="3122"/>
        <v>Z$16</v>
      </c>
      <c r="AA1799" s="80" t="str">
        <f t="shared" si="3122"/>
        <v>AA$16</v>
      </c>
      <c r="AB1799" s="80" t="str">
        <f t="shared" si="3122"/>
        <v>AB$16</v>
      </c>
      <c r="AC1799" s="80" t="str">
        <f t="shared" si="3122"/>
        <v>AC$16</v>
      </c>
      <c r="AD1799" s="80" t="str">
        <f t="shared" si="3122"/>
        <v>AD$16</v>
      </c>
      <c r="AE1799" s="80" t="str">
        <f t="shared" si="3122"/>
        <v>AE$16</v>
      </c>
      <c r="AF1799" s="80" t="str">
        <f t="shared" si="3122"/>
        <v>AF$16</v>
      </c>
      <c r="AG1799" s="80" t="str">
        <f t="shared" si="3122"/>
        <v>AG$16</v>
      </c>
      <c r="AH1799" s="80" t="str">
        <f t="shared" si="3122"/>
        <v>AH$16</v>
      </c>
      <c r="AI1799" s="80" t="str">
        <f t="shared" si="3122"/>
        <v>AI$16</v>
      </c>
      <c r="AJ1799" s="80" t="str">
        <f t="shared" si="3122"/>
        <v>AJ$16</v>
      </c>
      <c r="AK1799" s="80" t="str">
        <f t="shared" si="3122"/>
        <v>AK$16</v>
      </c>
      <c r="AL1799" s="80" t="str">
        <f t="shared" si="3122"/>
        <v>AL$16</v>
      </c>
      <c r="AM1799" s="80" t="str">
        <f t="shared" si="3122"/>
        <v>AM$16</v>
      </c>
      <c r="AN1799" s="80" t="str">
        <f t="shared" si="3122"/>
        <v>AN$16</v>
      </c>
      <c r="AO1799" s="80" t="str">
        <f t="shared" si="3122"/>
        <v>AO$16</v>
      </c>
      <c r="AP1799" s="80" t="str">
        <f t="shared" si="3122"/>
        <v>AP$16</v>
      </c>
      <c r="AQ1799" s="80" t="str">
        <f t="shared" si="3122"/>
        <v>AQ$16</v>
      </c>
      <c r="AR1799" s="80" t="str">
        <f t="shared" si="3122"/>
        <v>AR$16</v>
      </c>
      <c r="AS1799" s="80" t="str">
        <f t="shared" si="3122"/>
        <v>AS$16</v>
      </c>
      <c r="AT1799" s="80" t="str">
        <f t="shared" si="3122"/>
        <v>AT$16</v>
      </c>
      <c r="AU1799" s="80" t="str">
        <f t="shared" si="3122"/>
        <v>AU$16</v>
      </c>
      <c r="AV1799" s="80" t="str">
        <f t="shared" si="3122"/>
        <v>AV$16</v>
      </c>
      <c r="AW1799" s="80" t="str">
        <f t="shared" si="3122"/>
        <v>AW$16</v>
      </c>
      <c r="AX1799" s="80" t="str">
        <f t="shared" si="3122"/>
        <v>AX$16</v>
      </c>
      <c r="AY1799" s="80" t="str">
        <f t="shared" ref="AY1799:CD1799" si="3123">AY1764</f>
        <v>AY$16</v>
      </c>
      <c r="AZ1799" s="80" t="str">
        <f t="shared" si="3123"/>
        <v>AZ$16</v>
      </c>
      <c r="BA1799" s="80" t="str">
        <f t="shared" si="3123"/>
        <v>BA$16</v>
      </c>
      <c r="BB1799" s="80" t="str">
        <f t="shared" si="3123"/>
        <v>BB$16</v>
      </c>
      <c r="BC1799" s="80" t="str">
        <f t="shared" si="3123"/>
        <v>BC$16</v>
      </c>
      <c r="BD1799" s="80" t="str">
        <f t="shared" si="3123"/>
        <v>BD$16</v>
      </c>
      <c r="BE1799" s="80" t="str">
        <f t="shared" si="3123"/>
        <v>BE$16</v>
      </c>
      <c r="BF1799" s="80" t="str">
        <f t="shared" si="3123"/>
        <v>BF$16</v>
      </c>
      <c r="BG1799" s="80" t="str">
        <f t="shared" si="3123"/>
        <v>BG$16</v>
      </c>
      <c r="BH1799" s="80" t="str">
        <f t="shared" si="3123"/>
        <v>BH$16</v>
      </c>
      <c r="BI1799" s="80" t="str">
        <f t="shared" si="3123"/>
        <v>BI$16</v>
      </c>
      <c r="BJ1799" s="80" t="str">
        <f t="shared" si="3123"/>
        <v>BJ$16</v>
      </c>
      <c r="BK1799" s="80" t="str">
        <f t="shared" si="3123"/>
        <v>BK$16</v>
      </c>
      <c r="BL1799" s="80" t="str">
        <f t="shared" si="3123"/>
        <v>BL$16</v>
      </c>
      <c r="BM1799" s="80" t="str">
        <f t="shared" si="3123"/>
        <v>BM$16</v>
      </c>
      <c r="BN1799" s="80" t="str">
        <f t="shared" si="3123"/>
        <v>BN$16</v>
      </c>
      <c r="BO1799" s="80" t="str">
        <f t="shared" si="3123"/>
        <v>BO$16</v>
      </c>
      <c r="BP1799" s="80" t="str">
        <f t="shared" si="3123"/>
        <v>BP$16</v>
      </c>
      <c r="BQ1799" s="80" t="str">
        <f t="shared" si="3123"/>
        <v>BQ$16</v>
      </c>
      <c r="BR1799" s="80" t="str">
        <f t="shared" si="3123"/>
        <v>BR$16</v>
      </c>
      <c r="BS1799" s="80" t="str">
        <f t="shared" si="3123"/>
        <v>BS$16</v>
      </c>
      <c r="BT1799" s="80" t="str">
        <f t="shared" si="3123"/>
        <v>BT$16</v>
      </c>
      <c r="BU1799" s="80" t="str">
        <f t="shared" si="3123"/>
        <v>BU$16</v>
      </c>
      <c r="BV1799" s="80" t="str">
        <f t="shared" si="3123"/>
        <v>BV$16</v>
      </c>
      <c r="BW1799" s="80" t="str">
        <f t="shared" si="3123"/>
        <v>BW$16</v>
      </c>
      <c r="BX1799" s="80" t="str">
        <f t="shared" si="3123"/>
        <v>BX$16</v>
      </c>
      <c r="BY1799" s="80" t="str">
        <f t="shared" si="3123"/>
        <v>BY$16</v>
      </c>
      <c r="BZ1799" s="80" t="str">
        <f t="shared" si="3123"/>
        <v>BZ$16</v>
      </c>
      <c r="CA1799" s="80" t="str">
        <f t="shared" si="3123"/>
        <v>CA$16</v>
      </c>
      <c r="CB1799" s="80" t="str">
        <f t="shared" si="3123"/>
        <v>CB$16</v>
      </c>
      <c r="CC1799" s="80" t="str">
        <f t="shared" si="3123"/>
        <v>CC$16</v>
      </c>
      <c r="CD1799" s="80" t="str">
        <f t="shared" si="3123"/>
        <v>CD$16</v>
      </c>
      <c r="CE1799" s="80" t="str">
        <f t="shared" ref="CE1799:CL1799" si="3124">CE1764</f>
        <v>CE$16</v>
      </c>
      <c r="CF1799" s="80" t="str">
        <f t="shared" si="3124"/>
        <v>CF$16</v>
      </c>
      <c r="CG1799" s="80" t="str">
        <f t="shared" si="3124"/>
        <v>CG$16</v>
      </c>
      <c r="CH1799" s="80" t="str">
        <f t="shared" si="3124"/>
        <v>CH$16</v>
      </c>
      <c r="CI1799" s="80" t="str">
        <f t="shared" si="3124"/>
        <v>CI$16</v>
      </c>
      <c r="CJ1799" s="80" t="str">
        <f t="shared" si="3124"/>
        <v>CJ$16</v>
      </c>
      <c r="CK1799" s="80" t="str">
        <f t="shared" si="3124"/>
        <v>CK$16</v>
      </c>
      <c r="CL1799" s="80" t="str">
        <f t="shared" si="3124"/>
        <v>CL$16</v>
      </c>
      <c r="CO1799" s="179" t="str">
        <f t="shared" ref="CO1799:DL1799" si="3125">CO1756</f>
        <v>CO$17</v>
      </c>
      <c r="CP1799" s="179" t="str">
        <f t="shared" si="3125"/>
        <v>CP$17</v>
      </c>
      <c r="CQ1799" s="179" t="str">
        <f t="shared" si="3125"/>
        <v>CQ$17</v>
      </c>
      <c r="CR1799" s="179" t="str">
        <f t="shared" si="3125"/>
        <v>CR$17</v>
      </c>
      <c r="CS1799" s="179" t="str">
        <f t="shared" si="3125"/>
        <v>CS$17</v>
      </c>
      <c r="CT1799" s="179" t="str">
        <f t="shared" si="3125"/>
        <v>CT$17</v>
      </c>
      <c r="CU1799" s="179" t="str">
        <f t="shared" si="3125"/>
        <v>CU$17</v>
      </c>
      <c r="CV1799" s="179" t="str">
        <f t="shared" si="3125"/>
        <v>CV$17</v>
      </c>
      <c r="CW1799" s="179" t="str">
        <f t="shared" si="3125"/>
        <v>CW$17</v>
      </c>
      <c r="CX1799" s="179" t="str">
        <f t="shared" si="3125"/>
        <v>CX$17</v>
      </c>
      <c r="CY1799" s="179" t="str">
        <f t="shared" si="3125"/>
        <v>CY$17</v>
      </c>
      <c r="CZ1799" s="179" t="str">
        <f t="shared" si="3125"/>
        <v>CZ$17</v>
      </c>
      <c r="DA1799" s="179" t="str">
        <f t="shared" si="3125"/>
        <v>DA$17</v>
      </c>
      <c r="DB1799" s="179" t="str">
        <f t="shared" si="3125"/>
        <v>DB$17</v>
      </c>
      <c r="DC1799" s="179" t="str">
        <f t="shared" si="3125"/>
        <v>DC$17</v>
      </c>
      <c r="DD1799" s="179" t="str">
        <f t="shared" si="3125"/>
        <v>DD$17</v>
      </c>
      <c r="DE1799" s="179" t="str">
        <f t="shared" si="3125"/>
        <v>DE$17</v>
      </c>
      <c r="DF1799" s="179" t="str">
        <f t="shared" si="3125"/>
        <v>DF$17</v>
      </c>
      <c r="DG1799" s="179" t="str">
        <f t="shared" si="3125"/>
        <v>DG$17</v>
      </c>
      <c r="DH1799" s="179" t="str">
        <f t="shared" si="3125"/>
        <v>DH$17</v>
      </c>
      <c r="DI1799" s="179" t="str">
        <f t="shared" si="3125"/>
        <v>DI$17</v>
      </c>
      <c r="DJ1799" s="179" t="str">
        <f t="shared" si="3125"/>
        <v>DJ$17</v>
      </c>
      <c r="DK1799" s="179" t="str">
        <f t="shared" si="3125"/>
        <v>DK$17</v>
      </c>
      <c r="DL1799" s="179" t="str">
        <f t="shared" si="3125"/>
        <v>DL$17</v>
      </c>
    </row>
    <row r="1800" spans="1:116" x14ac:dyDescent="0.4">
      <c r="B1800" t="s">
        <v>332</v>
      </c>
      <c r="D1800" t="s">
        <v>564</v>
      </c>
      <c r="E1800" s="8" t="str">
        <f t="shared" si="3099"/>
        <v>1800 FAPPELIST-F</v>
      </c>
      <c r="G1800" s="136" t="str">
        <f t="shared" si="3121"/>
        <v>Primary volume driver</v>
      </c>
      <c r="H1800" s="12"/>
      <c r="I1800" s="60"/>
      <c r="J1800" s="60"/>
      <c r="K1800" s="15"/>
      <c r="L1800" s="15"/>
      <c r="M1800" s="15"/>
      <c r="N1800" s="15"/>
      <c r="O1800" s="15"/>
      <c r="P1800" s="15"/>
      <c r="R1800" s="15"/>
      <c r="S1800" s="80" t="str">
        <f t="shared" ref="S1800:AX1800" si="3126">S1765</f>
        <v>S$17</v>
      </c>
      <c r="T1800" s="80" t="str">
        <f t="shared" si="3126"/>
        <v>T$17</v>
      </c>
      <c r="U1800" s="80" t="str">
        <f t="shared" si="3126"/>
        <v>U$17</v>
      </c>
      <c r="V1800" s="80" t="str">
        <f t="shared" si="3126"/>
        <v>V$17</v>
      </c>
      <c r="W1800" s="80" t="str">
        <f t="shared" si="3126"/>
        <v>W$17</v>
      </c>
      <c r="X1800" s="80" t="str">
        <f t="shared" si="3126"/>
        <v>X$17</v>
      </c>
      <c r="Y1800" s="80" t="str">
        <f t="shared" si="3126"/>
        <v>Y$17</v>
      </c>
      <c r="Z1800" s="80" t="str">
        <f t="shared" si="3126"/>
        <v>Z$17</v>
      </c>
      <c r="AA1800" s="80" t="str">
        <f t="shared" si="3126"/>
        <v>AA$17</v>
      </c>
      <c r="AB1800" s="80" t="str">
        <f t="shared" si="3126"/>
        <v>AB$17</v>
      </c>
      <c r="AC1800" s="80" t="str">
        <f t="shared" si="3126"/>
        <v>AC$17</v>
      </c>
      <c r="AD1800" s="80" t="str">
        <f t="shared" si="3126"/>
        <v>AD$17</v>
      </c>
      <c r="AE1800" s="80" t="str">
        <f t="shared" si="3126"/>
        <v>AE$17</v>
      </c>
      <c r="AF1800" s="80" t="str">
        <f t="shared" si="3126"/>
        <v>AF$17</v>
      </c>
      <c r="AG1800" s="80" t="str">
        <f t="shared" si="3126"/>
        <v>AG$17</v>
      </c>
      <c r="AH1800" s="80" t="str">
        <f t="shared" si="3126"/>
        <v>AH$17</v>
      </c>
      <c r="AI1800" s="80" t="str">
        <f t="shared" si="3126"/>
        <v>AI$17</v>
      </c>
      <c r="AJ1800" s="80" t="str">
        <f t="shared" si="3126"/>
        <v>AJ$17</v>
      </c>
      <c r="AK1800" s="80" t="str">
        <f t="shared" si="3126"/>
        <v>AK$17</v>
      </c>
      <c r="AL1800" s="80" t="str">
        <f t="shared" si="3126"/>
        <v>AL$17</v>
      </c>
      <c r="AM1800" s="80" t="str">
        <f t="shared" si="3126"/>
        <v>AM$17</v>
      </c>
      <c r="AN1800" s="80" t="str">
        <f t="shared" si="3126"/>
        <v>AN$17</v>
      </c>
      <c r="AO1800" s="80" t="str">
        <f t="shared" si="3126"/>
        <v>AO$17</v>
      </c>
      <c r="AP1800" s="80" t="str">
        <f t="shared" si="3126"/>
        <v>AP$17</v>
      </c>
      <c r="AQ1800" s="80" t="str">
        <f t="shared" si="3126"/>
        <v>AQ$17</v>
      </c>
      <c r="AR1800" s="80" t="str">
        <f t="shared" si="3126"/>
        <v>AR$17</v>
      </c>
      <c r="AS1800" s="80" t="str">
        <f t="shared" si="3126"/>
        <v>AS$17</v>
      </c>
      <c r="AT1800" s="80" t="str">
        <f t="shared" si="3126"/>
        <v>AT$17</v>
      </c>
      <c r="AU1800" s="80" t="str">
        <f t="shared" si="3126"/>
        <v>AU$17</v>
      </c>
      <c r="AV1800" s="80" t="str">
        <f t="shared" si="3126"/>
        <v>AV$17</v>
      </c>
      <c r="AW1800" s="80" t="str">
        <f t="shared" si="3126"/>
        <v>AW$17</v>
      </c>
      <c r="AX1800" s="80" t="str">
        <f t="shared" si="3126"/>
        <v>AX$17</v>
      </c>
      <c r="AY1800" s="80" t="str">
        <f t="shared" ref="AY1800:CD1800" si="3127">AY1765</f>
        <v>AY$17</v>
      </c>
      <c r="AZ1800" s="80" t="str">
        <f t="shared" si="3127"/>
        <v>AZ$17</v>
      </c>
      <c r="BA1800" s="80" t="str">
        <f t="shared" si="3127"/>
        <v>BA$17</v>
      </c>
      <c r="BB1800" s="80" t="str">
        <f t="shared" si="3127"/>
        <v>BB$17</v>
      </c>
      <c r="BC1800" s="80" t="str">
        <f t="shared" si="3127"/>
        <v>BC$17</v>
      </c>
      <c r="BD1800" s="80" t="str">
        <f t="shared" si="3127"/>
        <v>BD$17</v>
      </c>
      <c r="BE1800" s="80" t="str">
        <f t="shared" si="3127"/>
        <v>BE$17</v>
      </c>
      <c r="BF1800" s="80" t="str">
        <f t="shared" si="3127"/>
        <v>BF$17</v>
      </c>
      <c r="BG1800" s="80" t="str">
        <f t="shared" si="3127"/>
        <v>BG$17</v>
      </c>
      <c r="BH1800" s="80" t="str">
        <f t="shared" si="3127"/>
        <v>BH$17</v>
      </c>
      <c r="BI1800" s="80" t="str">
        <f t="shared" si="3127"/>
        <v>BI$17</v>
      </c>
      <c r="BJ1800" s="80" t="str">
        <f t="shared" si="3127"/>
        <v>BJ$17</v>
      </c>
      <c r="BK1800" s="80" t="str">
        <f t="shared" si="3127"/>
        <v>BK$17</v>
      </c>
      <c r="BL1800" s="80" t="str">
        <f t="shared" si="3127"/>
        <v>BL$17</v>
      </c>
      <c r="BM1800" s="80" t="str">
        <f t="shared" si="3127"/>
        <v>BM$17</v>
      </c>
      <c r="BN1800" s="80" t="str">
        <f t="shared" si="3127"/>
        <v>BN$17</v>
      </c>
      <c r="BO1800" s="80" t="str">
        <f t="shared" si="3127"/>
        <v>BO$17</v>
      </c>
      <c r="BP1800" s="80" t="str">
        <f t="shared" si="3127"/>
        <v>BP$17</v>
      </c>
      <c r="BQ1800" s="80" t="str">
        <f t="shared" si="3127"/>
        <v>BQ$17</v>
      </c>
      <c r="BR1800" s="80" t="str">
        <f t="shared" si="3127"/>
        <v>BR$17</v>
      </c>
      <c r="BS1800" s="80" t="str">
        <f t="shared" si="3127"/>
        <v>BS$17</v>
      </c>
      <c r="BT1800" s="80" t="str">
        <f t="shared" si="3127"/>
        <v>BT$17</v>
      </c>
      <c r="BU1800" s="80" t="str">
        <f t="shared" si="3127"/>
        <v>BU$17</v>
      </c>
      <c r="BV1800" s="80" t="str">
        <f t="shared" si="3127"/>
        <v>BV$17</v>
      </c>
      <c r="BW1800" s="80" t="str">
        <f t="shared" si="3127"/>
        <v>BW$17</v>
      </c>
      <c r="BX1800" s="80" t="str">
        <f t="shared" si="3127"/>
        <v>BX$17</v>
      </c>
      <c r="BY1800" s="80" t="str">
        <f t="shared" si="3127"/>
        <v>BY$17</v>
      </c>
      <c r="BZ1800" s="80" t="str">
        <f t="shared" si="3127"/>
        <v>BZ$17</v>
      </c>
      <c r="CA1800" s="80" t="str">
        <f t="shared" si="3127"/>
        <v>CA$17</v>
      </c>
      <c r="CB1800" s="80" t="str">
        <f t="shared" si="3127"/>
        <v>CB$17</v>
      </c>
      <c r="CC1800" s="80" t="str">
        <f t="shared" si="3127"/>
        <v>CC$17</v>
      </c>
      <c r="CD1800" s="80" t="str">
        <f t="shared" si="3127"/>
        <v>CD$17</v>
      </c>
      <c r="CE1800" s="80" t="str">
        <f t="shared" ref="CE1800:CL1800" si="3128">CE1765</f>
        <v>CE$17</v>
      </c>
      <c r="CF1800" s="80" t="str">
        <f t="shared" si="3128"/>
        <v>CF$17</v>
      </c>
      <c r="CG1800" s="80" t="str">
        <f t="shared" si="3128"/>
        <v>CG$17</v>
      </c>
      <c r="CH1800" s="80" t="str">
        <f t="shared" si="3128"/>
        <v>CH$17</v>
      </c>
      <c r="CI1800" s="80" t="str">
        <f t="shared" si="3128"/>
        <v>CI$17</v>
      </c>
      <c r="CJ1800" s="80" t="str">
        <f t="shared" si="3128"/>
        <v>CJ$17</v>
      </c>
      <c r="CK1800" s="80" t="str">
        <f t="shared" si="3128"/>
        <v>CK$17</v>
      </c>
      <c r="CL1800" s="80" t="str">
        <f t="shared" si="3128"/>
        <v>CL$17</v>
      </c>
      <c r="CN1800" s="60"/>
      <c r="CO1800" s="179">
        <f t="shared" ref="CO1800:DL1800" si="3129">CO1757</f>
        <v>0</v>
      </c>
      <c r="CP1800" s="179">
        <f t="shared" si="3129"/>
        <v>0</v>
      </c>
      <c r="CQ1800" s="179">
        <f t="shared" si="3129"/>
        <v>0</v>
      </c>
      <c r="CR1800" s="179">
        <f t="shared" si="3129"/>
        <v>0</v>
      </c>
      <c r="CS1800" s="179">
        <f t="shared" si="3129"/>
        <v>0</v>
      </c>
      <c r="CT1800" s="179">
        <f t="shared" si="3129"/>
        <v>0</v>
      </c>
      <c r="CU1800" s="179">
        <f t="shared" si="3129"/>
        <v>0</v>
      </c>
      <c r="CV1800" s="179">
        <f t="shared" si="3129"/>
        <v>0</v>
      </c>
      <c r="CW1800" s="179">
        <f t="shared" si="3129"/>
        <v>0</v>
      </c>
      <c r="CX1800" s="179">
        <f t="shared" si="3129"/>
        <v>0</v>
      </c>
      <c r="CY1800" s="179">
        <f t="shared" si="3129"/>
        <v>0</v>
      </c>
      <c r="CZ1800" s="179">
        <f t="shared" si="3129"/>
        <v>0</v>
      </c>
      <c r="DA1800" s="179">
        <f t="shared" si="3129"/>
        <v>0</v>
      </c>
      <c r="DB1800" s="179">
        <f t="shared" si="3129"/>
        <v>0</v>
      </c>
      <c r="DC1800" s="179">
        <f t="shared" si="3129"/>
        <v>0</v>
      </c>
      <c r="DD1800" s="179">
        <f t="shared" si="3129"/>
        <v>0</v>
      </c>
      <c r="DE1800" s="179">
        <f t="shared" si="3129"/>
        <v>0</v>
      </c>
      <c r="DF1800" s="179">
        <f t="shared" si="3129"/>
        <v>0</v>
      </c>
      <c r="DG1800" s="179">
        <f t="shared" si="3129"/>
        <v>0</v>
      </c>
      <c r="DH1800" s="179">
        <f t="shared" si="3129"/>
        <v>0</v>
      </c>
      <c r="DI1800" s="179">
        <f t="shared" si="3129"/>
        <v>0</v>
      </c>
      <c r="DJ1800" s="179">
        <f t="shared" si="3129"/>
        <v>0</v>
      </c>
      <c r="DK1800" s="179">
        <f t="shared" si="3129"/>
        <v>0</v>
      </c>
      <c r="DL1800" s="179">
        <f t="shared" si="3129"/>
        <v>0</v>
      </c>
    </row>
    <row r="1801" spans="1:116" x14ac:dyDescent="0.4">
      <c r="B1801" t="s">
        <v>332</v>
      </c>
      <c r="D1801" t="s">
        <v>564</v>
      </c>
      <c r="E1801" s="8" t="str">
        <f t="shared" si="3099"/>
        <v>1801 FAPPELIST-F</v>
      </c>
      <c r="G1801" s="136" t="str">
        <f t="shared" si="3121"/>
        <v>(Secondary label)</v>
      </c>
      <c r="H1801" s="12"/>
      <c r="I1801" s="60"/>
      <c r="J1801" s="60"/>
      <c r="K1801" s="15"/>
      <c r="L1801" s="15"/>
      <c r="M1801" s="15"/>
      <c r="N1801" s="15"/>
      <c r="O1801" s="15"/>
      <c r="P1801" s="15"/>
      <c r="R1801" s="15"/>
      <c r="S1801" s="179"/>
      <c r="T1801" s="179"/>
      <c r="U1801" s="179"/>
      <c r="V1801" s="179"/>
      <c r="W1801" s="179"/>
      <c r="X1801" s="179"/>
      <c r="Y1801" s="179"/>
      <c r="Z1801" s="179"/>
      <c r="AA1801" s="179"/>
      <c r="AB1801" s="179"/>
      <c r="AC1801" s="179"/>
      <c r="AD1801" s="179"/>
      <c r="AE1801" s="179"/>
      <c r="AF1801" s="179"/>
      <c r="AG1801" s="179"/>
      <c r="AH1801" s="179"/>
      <c r="AI1801" s="179"/>
      <c r="AJ1801" s="179"/>
      <c r="AK1801" s="179"/>
      <c r="AL1801" s="179"/>
      <c r="AM1801" s="179"/>
      <c r="AN1801" s="179"/>
      <c r="AO1801" s="179"/>
      <c r="AP1801" s="179"/>
      <c r="AQ1801" s="179"/>
      <c r="AR1801" s="179"/>
      <c r="AS1801" s="179"/>
      <c r="AT1801" s="179"/>
      <c r="AU1801" s="179"/>
      <c r="AV1801" s="179"/>
      <c r="AW1801" s="179"/>
      <c r="AX1801" s="179"/>
      <c r="AY1801" s="179"/>
      <c r="AZ1801" s="179"/>
      <c r="BA1801" s="179"/>
      <c r="BB1801" s="179"/>
      <c r="BC1801" s="179"/>
      <c r="BD1801" s="179"/>
      <c r="BE1801" s="179"/>
      <c r="BF1801" s="179"/>
      <c r="BG1801" s="179"/>
      <c r="BH1801" s="179"/>
      <c r="BI1801" s="179"/>
      <c r="BJ1801" s="179"/>
      <c r="BK1801" s="179"/>
      <c r="BL1801" s="179"/>
      <c r="BM1801" s="179"/>
      <c r="BN1801" s="179"/>
      <c r="BO1801" s="179"/>
      <c r="BP1801" s="179"/>
      <c r="BQ1801" s="179"/>
      <c r="BR1801" s="179"/>
      <c r="BS1801" s="179"/>
      <c r="BT1801" s="179"/>
      <c r="BU1801" s="179"/>
      <c r="BV1801" s="179"/>
      <c r="BW1801" s="179"/>
      <c r="BX1801" s="179"/>
      <c r="BY1801" s="179"/>
      <c r="BZ1801" s="179"/>
      <c r="CA1801" s="179"/>
      <c r="CB1801" s="179"/>
      <c r="CC1801" s="179"/>
      <c r="CD1801" s="179"/>
      <c r="CE1801" s="179"/>
      <c r="CF1801" s="179"/>
      <c r="CG1801" s="179"/>
      <c r="CH1801" s="179"/>
      <c r="CI1801" s="179"/>
      <c r="CJ1801" s="179"/>
      <c r="CK1801" s="179"/>
      <c r="CL1801" s="179"/>
      <c r="CN1801" s="60"/>
      <c r="CO1801" s="179">
        <f t="shared" ref="CO1801:DL1801" si="3130">CO1758</f>
        <v>0</v>
      </c>
      <c r="CP1801" s="179">
        <f t="shared" si="3130"/>
        <v>0</v>
      </c>
      <c r="CQ1801" s="179">
        <f t="shared" si="3130"/>
        <v>0</v>
      </c>
      <c r="CR1801" s="179">
        <f t="shared" si="3130"/>
        <v>0</v>
      </c>
      <c r="CS1801" s="179">
        <f t="shared" si="3130"/>
        <v>0</v>
      </c>
      <c r="CT1801" s="179">
        <f t="shared" si="3130"/>
        <v>0</v>
      </c>
      <c r="CU1801" s="179">
        <f t="shared" si="3130"/>
        <v>0</v>
      </c>
      <c r="CV1801" s="179">
        <f t="shared" si="3130"/>
        <v>0</v>
      </c>
      <c r="CW1801" s="179">
        <f t="shared" si="3130"/>
        <v>0</v>
      </c>
      <c r="CX1801" s="179">
        <f t="shared" si="3130"/>
        <v>0</v>
      </c>
      <c r="CY1801" s="179">
        <f t="shared" si="3130"/>
        <v>0</v>
      </c>
      <c r="CZ1801" s="179">
        <f t="shared" si="3130"/>
        <v>0</v>
      </c>
      <c r="DA1801" s="179">
        <f t="shared" si="3130"/>
        <v>0</v>
      </c>
      <c r="DB1801" s="179">
        <f t="shared" si="3130"/>
        <v>0</v>
      </c>
      <c r="DC1801" s="179">
        <f t="shared" si="3130"/>
        <v>0</v>
      </c>
      <c r="DD1801" s="179">
        <f t="shared" si="3130"/>
        <v>0</v>
      </c>
      <c r="DE1801" s="179">
        <f t="shared" si="3130"/>
        <v>0</v>
      </c>
      <c r="DF1801" s="179">
        <f t="shared" si="3130"/>
        <v>0</v>
      </c>
      <c r="DG1801" s="179">
        <f t="shared" si="3130"/>
        <v>0</v>
      </c>
      <c r="DH1801" s="179">
        <f t="shared" si="3130"/>
        <v>0</v>
      </c>
      <c r="DI1801" s="179">
        <f t="shared" si="3130"/>
        <v>0</v>
      </c>
      <c r="DJ1801" s="179">
        <f t="shared" si="3130"/>
        <v>0</v>
      </c>
      <c r="DK1801" s="179">
        <f t="shared" si="3130"/>
        <v>0</v>
      </c>
      <c r="DL1801" s="179">
        <f t="shared" si="3130"/>
        <v>0</v>
      </c>
    </row>
    <row r="1802" spans="1:116" x14ac:dyDescent="0.4">
      <c r="B1802" t="s">
        <v>332</v>
      </c>
      <c r="D1802" t="s">
        <v>564</v>
      </c>
      <c r="E1802" s="8" t="str">
        <f t="shared" si="3099"/>
        <v>1802 FAPPELIST-F</v>
      </c>
      <c r="G1802" s="136" t="str">
        <f t="shared" si="3121"/>
        <v xml:space="preserve">secondary unit </v>
      </c>
      <c r="H1802" s="12"/>
      <c r="I1802" s="60"/>
      <c r="J1802" s="60"/>
      <c r="K1802" s="15"/>
      <c r="L1802" s="15"/>
      <c r="M1802" s="15"/>
      <c r="N1802" s="15"/>
      <c r="O1802" s="15"/>
      <c r="P1802" s="15"/>
      <c r="R1802" s="15"/>
      <c r="S1802" s="80"/>
      <c r="T1802" s="80"/>
      <c r="U1802" s="80"/>
      <c r="V1802" s="80"/>
      <c r="W1802" s="80"/>
      <c r="X1802" s="80"/>
      <c r="Y1802" s="80"/>
      <c r="Z1802" s="80"/>
      <c r="AA1802" s="80"/>
      <c r="AB1802" s="80"/>
      <c r="AC1802" s="80"/>
      <c r="AD1802" s="80"/>
      <c r="AE1802" s="80"/>
      <c r="AF1802" s="80"/>
      <c r="AG1802" s="80"/>
      <c r="AH1802" s="80"/>
      <c r="AI1802" s="80"/>
      <c r="AJ1802" s="80"/>
      <c r="AK1802" s="80"/>
      <c r="AL1802" s="80"/>
      <c r="AM1802" s="80"/>
      <c r="AN1802" s="80"/>
      <c r="AO1802" s="80"/>
      <c r="AP1802" s="80"/>
      <c r="AQ1802" s="80"/>
      <c r="AR1802" s="80"/>
      <c r="AS1802" s="80"/>
      <c r="AT1802" s="80"/>
      <c r="AU1802" s="80"/>
      <c r="AV1802" s="80"/>
      <c r="AW1802" s="80"/>
      <c r="AX1802" s="80"/>
      <c r="AY1802" s="80"/>
      <c r="AZ1802" s="80"/>
      <c r="BA1802" s="80"/>
      <c r="BB1802" s="80"/>
      <c r="BC1802" s="80"/>
      <c r="BD1802" s="80"/>
      <c r="BE1802" s="80"/>
      <c r="BF1802" s="80"/>
      <c r="BG1802" s="80"/>
      <c r="BH1802" s="80"/>
      <c r="BI1802" s="80"/>
      <c r="BJ1802" s="80"/>
      <c r="BK1802" s="80"/>
      <c r="BL1802" s="80"/>
      <c r="BM1802" s="80"/>
      <c r="BN1802" s="80"/>
      <c r="BO1802" s="80"/>
      <c r="BP1802" s="80"/>
      <c r="BQ1802" s="80"/>
      <c r="BR1802" s="80"/>
      <c r="BS1802" s="80"/>
      <c r="BT1802" s="80"/>
      <c r="BU1802" s="80"/>
      <c r="BV1802" s="80"/>
      <c r="BW1802" s="80"/>
      <c r="BX1802" s="80"/>
      <c r="BY1802" s="80"/>
      <c r="BZ1802" s="80"/>
      <c r="CA1802" s="80"/>
      <c r="CB1802" s="80"/>
      <c r="CC1802" s="80"/>
      <c r="CD1802" s="80"/>
      <c r="CE1802" s="80"/>
      <c r="CF1802" s="80"/>
      <c r="CG1802" s="80"/>
      <c r="CH1802" s="80"/>
      <c r="CI1802" s="80"/>
      <c r="CJ1802" s="80"/>
      <c r="CK1802" s="80"/>
      <c r="CL1802" s="80"/>
      <c r="CN1802" s="60"/>
      <c r="CO1802" s="179"/>
      <c r="CP1802" s="179"/>
      <c r="CQ1802" s="179"/>
      <c r="CR1802" s="179"/>
      <c r="CS1802" s="179"/>
      <c r="CT1802" s="179"/>
      <c r="CU1802" s="179"/>
      <c r="CV1802" s="179"/>
      <c r="CW1802" s="179"/>
      <c r="CX1802" s="179"/>
      <c r="CY1802" s="179"/>
      <c r="CZ1802" s="179"/>
      <c r="DA1802" s="179"/>
      <c r="DB1802" s="179"/>
      <c r="DC1802" s="179"/>
      <c r="DD1802" s="179"/>
      <c r="DE1802" s="179"/>
      <c r="DF1802" s="179"/>
      <c r="DG1802" s="179"/>
      <c r="DH1802" s="179"/>
      <c r="DI1802" s="179"/>
      <c r="DJ1802" s="179"/>
      <c r="DK1802" s="179"/>
      <c r="DL1802" s="179"/>
    </row>
    <row r="1803" spans="1:116" x14ac:dyDescent="0.4">
      <c r="B1803" t="s">
        <v>332</v>
      </c>
      <c r="D1803" t="s">
        <v>564</v>
      </c>
      <c r="E1803" s="8" t="str">
        <f>ROW()&amp;" "&amp;D1803</f>
        <v>1803 FAPPELIST-F</v>
      </c>
      <c r="G1803" s="136" t="str">
        <f t="shared" si="3121"/>
        <v>Secondary revenue driver</v>
      </c>
      <c r="H1803" s="12"/>
      <c r="I1803" s="60"/>
      <c r="J1803" s="60"/>
      <c r="K1803" s="15"/>
      <c r="L1803" s="15"/>
      <c r="M1803" s="15"/>
      <c r="N1803" s="15"/>
      <c r="O1803" s="15"/>
      <c r="P1803" s="15"/>
      <c r="R1803" s="15"/>
      <c r="S1803" s="80" t="str">
        <f t="shared" ref="S1803:AX1803" si="3131">S1768</f>
        <v>S$18</v>
      </c>
      <c r="T1803" s="80" t="str">
        <f t="shared" si="3131"/>
        <v>T$18</v>
      </c>
      <c r="U1803" s="80" t="str">
        <f t="shared" si="3131"/>
        <v>U$18</v>
      </c>
      <c r="V1803" s="80" t="str">
        <f t="shared" si="3131"/>
        <v>V$18</v>
      </c>
      <c r="W1803" s="80" t="str">
        <f t="shared" si="3131"/>
        <v>W$18</v>
      </c>
      <c r="X1803" s="80" t="str">
        <f t="shared" si="3131"/>
        <v>X$18</v>
      </c>
      <c r="Y1803" s="80" t="str">
        <f t="shared" si="3131"/>
        <v>Y$18</v>
      </c>
      <c r="Z1803" s="80" t="str">
        <f t="shared" si="3131"/>
        <v>Z$18</v>
      </c>
      <c r="AA1803" s="80" t="str">
        <f t="shared" si="3131"/>
        <v>AA$18</v>
      </c>
      <c r="AB1803" s="80" t="str">
        <f t="shared" si="3131"/>
        <v>AB$18</v>
      </c>
      <c r="AC1803" s="80" t="str">
        <f t="shared" si="3131"/>
        <v>AC$18</v>
      </c>
      <c r="AD1803" s="80" t="str">
        <f t="shared" si="3131"/>
        <v>AD$18</v>
      </c>
      <c r="AE1803" s="80" t="str">
        <f t="shared" si="3131"/>
        <v>AE$18</v>
      </c>
      <c r="AF1803" s="80" t="str">
        <f t="shared" si="3131"/>
        <v>AF$18</v>
      </c>
      <c r="AG1803" s="80" t="str">
        <f t="shared" si="3131"/>
        <v>AG$18</v>
      </c>
      <c r="AH1803" s="80" t="str">
        <f t="shared" si="3131"/>
        <v>AH$18</v>
      </c>
      <c r="AI1803" s="80" t="str">
        <f t="shared" si="3131"/>
        <v>AI$18</v>
      </c>
      <c r="AJ1803" s="80" t="str">
        <f t="shared" si="3131"/>
        <v>AJ$18</v>
      </c>
      <c r="AK1803" s="80" t="str">
        <f t="shared" si="3131"/>
        <v>AK$18</v>
      </c>
      <c r="AL1803" s="80" t="str">
        <f t="shared" si="3131"/>
        <v>AL$18</v>
      </c>
      <c r="AM1803" s="80" t="str">
        <f t="shared" si="3131"/>
        <v>AM$18</v>
      </c>
      <c r="AN1803" s="80" t="str">
        <f t="shared" si="3131"/>
        <v>AN$18</v>
      </c>
      <c r="AO1803" s="80" t="str">
        <f t="shared" si="3131"/>
        <v>AO$18</v>
      </c>
      <c r="AP1803" s="80" t="str">
        <f t="shared" si="3131"/>
        <v>AP$18</v>
      </c>
      <c r="AQ1803" s="80" t="str">
        <f t="shared" si="3131"/>
        <v>AQ$18</v>
      </c>
      <c r="AR1803" s="80" t="str">
        <f t="shared" si="3131"/>
        <v>AR$18</v>
      </c>
      <c r="AS1803" s="80" t="str">
        <f t="shared" si="3131"/>
        <v>AS$18</v>
      </c>
      <c r="AT1803" s="80" t="str">
        <f t="shared" si="3131"/>
        <v>AT$18</v>
      </c>
      <c r="AU1803" s="80" t="str">
        <f t="shared" si="3131"/>
        <v>AU$18</v>
      </c>
      <c r="AV1803" s="80" t="str">
        <f t="shared" si="3131"/>
        <v>AV$18</v>
      </c>
      <c r="AW1803" s="80" t="str">
        <f t="shared" si="3131"/>
        <v>AW$18</v>
      </c>
      <c r="AX1803" s="80" t="str">
        <f t="shared" si="3131"/>
        <v>AX$18</v>
      </c>
      <c r="AY1803" s="80" t="str">
        <f t="shared" ref="AY1803:CD1803" si="3132">AY1768</f>
        <v>AY$18</v>
      </c>
      <c r="AZ1803" s="80" t="str">
        <f t="shared" si="3132"/>
        <v>AZ$18</v>
      </c>
      <c r="BA1803" s="80" t="str">
        <f t="shared" si="3132"/>
        <v>BA$18</v>
      </c>
      <c r="BB1803" s="80" t="str">
        <f t="shared" si="3132"/>
        <v>BB$18</v>
      </c>
      <c r="BC1803" s="80" t="str">
        <f t="shared" si="3132"/>
        <v>BC$18</v>
      </c>
      <c r="BD1803" s="80" t="str">
        <f t="shared" si="3132"/>
        <v>BD$18</v>
      </c>
      <c r="BE1803" s="80" t="str">
        <f t="shared" si="3132"/>
        <v>BE$18</v>
      </c>
      <c r="BF1803" s="80" t="str">
        <f t="shared" si="3132"/>
        <v>BF$18</v>
      </c>
      <c r="BG1803" s="80" t="str">
        <f t="shared" si="3132"/>
        <v>BG$18</v>
      </c>
      <c r="BH1803" s="80" t="str">
        <f t="shared" si="3132"/>
        <v>BH$18</v>
      </c>
      <c r="BI1803" s="80" t="str">
        <f t="shared" si="3132"/>
        <v>BI$18</v>
      </c>
      <c r="BJ1803" s="80" t="str">
        <f t="shared" si="3132"/>
        <v>BJ$18</v>
      </c>
      <c r="BK1803" s="80" t="str">
        <f t="shared" si="3132"/>
        <v>BK$18</v>
      </c>
      <c r="BL1803" s="80" t="str">
        <f t="shared" si="3132"/>
        <v>BL$18</v>
      </c>
      <c r="BM1803" s="80" t="str">
        <f t="shared" si="3132"/>
        <v>BM$18</v>
      </c>
      <c r="BN1803" s="80" t="str">
        <f t="shared" si="3132"/>
        <v>BN$18</v>
      </c>
      <c r="BO1803" s="80" t="str">
        <f t="shared" si="3132"/>
        <v>BO$18</v>
      </c>
      <c r="BP1803" s="80" t="str">
        <f t="shared" si="3132"/>
        <v>BP$18</v>
      </c>
      <c r="BQ1803" s="80" t="str">
        <f t="shared" si="3132"/>
        <v>BQ$18</v>
      </c>
      <c r="BR1803" s="80" t="str">
        <f t="shared" si="3132"/>
        <v>BR$18</v>
      </c>
      <c r="BS1803" s="80" t="str">
        <f t="shared" si="3132"/>
        <v>BS$18</v>
      </c>
      <c r="BT1803" s="80" t="str">
        <f t="shared" si="3132"/>
        <v>BT$18</v>
      </c>
      <c r="BU1803" s="80" t="str">
        <f t="shared" si="3132"/>
        <v>BU$18</v>
      </c>
      <c r="BV1803" s="80" t="str">
        <f t="shared" si="3132"/>
        <v>BV$18</v>
      </c>
      <c r="BW1803" s="80" t="str">
        <f t="shared" si="3132"/>
        <v>BW$18</v>
      </c>
      <c r="BX1803" s="80" t="str">
        <f t="shared" si="3132"/>
        <v>BX$18</v>
      </c>
      <c r="BY1803" s="80" t="str">
        <f t="shared" si="3132"/>
        <v>BY$18</v>
      </c>
      <c r="BZ1803" s="80" t="str">
        <f t="shared" si="3132"/>
        <v>BZ$18</v>
      </c>
      <c r="CA1803" s="80" t="str">
        <f t="shared" si="3132"/>
        <v>CA$18</v>
      </c>
      <c r="CB1803" s="80" t="str">
        <f t="shared" si="3132"/>
        <v>CB$18</v>
      </c>
      <c r="CC1803" s="80" t="str">
        <f t="shared" si="3132"/>
        <v>CC$18</v>
      </c>
      <c r="CD1803" s="80" t="str">
        <f t="shared" si="3132"/>
        <v>CD$18</v>
      </c>
      <c r="CE1803" s="80" t="str">
        <f t="shared" ref="CE1803:CL1803" si="3133">CE1768</f>
        <v>CE$18</v>
      </c>
      <c r="CF1803" s="80" t="str">
        <f t="shared" si="3133"/>
        <v>CF$18</v>
      </c>
      <c r="CG1803" s="80" t="str">
        <f t="shared" si="3133"/>
        <v>CG$18</v>
      </c>
      <c r="CH1803" s="80" t="str">
        <f t="shared" si="3133"/>
        <v>CH$18</v>
      </c>
      <c r="CI1803" s="80" t="str">
        <f t="shared" si="3133"/>
        <v>CI$18</v>
      </c>
      <c r="CJ1803" s="80" t="str">
        <f t="shared" si="3133"/>
        <v>CJ$18</v>
      </c>
      <c r="CK1803" s="80" t="str">
        <f t="shared" si="3133"/>
        <v>CK$18</v>
      </c>
      <c r="CL1803" s="80" t="str">
        <f t="shared" si="3133"/>
        <v>CL$18</v>
      </c>
      <c r="CN1803" s="60"/>
      <c r="CO1803" s="1" t="str">
        <f t="shared" ref="CO1803:DL1803" si="3134">ADDRESS(ROW(CO1795),COLUMN(CO1795),2)</f>
        <v>CO$1795</v>
      </c>
      <c r="CP1803" s="1" t="str">
        <f t="shared" si="3134"/>
        <v>CP$1795</v>
      </c>
      <c r="CQ1803" s="1" t="str">
        <f t="shared" si="3134"/>
        <v>CQ$1795</v>
      </c>
      <c r="CR1803" s="1" t="str">
        <f t="shared" si="3134"/>
        <v>CR$1795</v>
      </c>
      <c r="CS1803" s="1" t="str">
        <f t="shared" si="3134"/>
        <v>CS$1795</v>
      </c>
      <c r="CT1803" s="1" t="str">
        <f t="shared" si="3134"/>
        <v>CT$1795</v>
      </c>
      <c r="CU1803" s="1" t="str">
        <f t="shared" si="3134"/>
        <v>CU$1795</v>
      </c>
      <c r="CV1803" s="1" t="str">
        <f t="shared" si="3134"/>
        <v>CV$1795</v>
      </c>
      <c r="CW1803" s="1" t="str">
        <f t="shared" si="3134"/>
        <v>CW$1795</v>
      </c>
      <c r="CX1803" s="1" t="str">
        <f t="shared" si="3134"/>
        <v>CX$1795</v>
      </c>
      <c r="CY1803" s="1" t="str">
        <f t="shared" si="3134"/>
        <v>CY$1795</v>
      </c>
      <c r="CZ1803" s="1" t="str">
        <f t="shared" si="3134"/>
        <v>CZ$1795</v>
      </c>
      <c r="DA1803" s="1" t="str">
        <f t="shared" si="3134"/>
        <v>DA$1795</v>
      </c>
      <c r="DB1803" s="1" t="str">
        <f t="shared" si="3134"/>
        <v>DB$1795</v>
      </c>
      <c r="DC1803" s="1" t="str">
        <f t="shared" si="3134"/>
        <v>DC$1795</v>
      </c>
      <c r="DD1803" s="1" t="str">
        <f t="shared" si="3134"/>
        <v>DD$1795</v>
      </c>
      <c r="DE1803" s="1" t="str">
        <f t="shared" si="3134"/>
        <v>DE$1795</v>
      </c>
      <c r="DF1803" s="1" t="str">
        <f t="shared" si="3134"/>
        <v>DF$1795</v>
      </c>
      <c r="DG1803" s="1" t="str">
        <f t="shared" si="3134"/>
        <v>DG$1795</v>
      </c>
      <c r="DH1803" s="1" t="str">
        <f t="shared" si="3134"/>
        <v>DH$1795</v>
      </c>
      <c r="DI1803" s="1" t="str">
        <f t="shared" si="3134"/>
        <v>DI$1795</v>
      </c>
      <c r="DJ1803" s="1" t="str">
        <f t="shared" si="3134"/>
        <v>DJ$1795</v>
      </c>
      <c r="DK1803" s="1" t="str">
        <f t="shared" si="3134"/>
        <v>DK$1795</v>
      </c>
      <c r="DL1803" s="1" t="str">
        <f t="shared" si="3134"/>
        <v>DL$1795</v>
      </c>
    </row>
    <row r="1804" spans="1:116" x14ac:dyDescent="0.4">
      <c r="B1804" t="s">
        <v>332</v>
      </c>
      <c r="D1804" t="s">
        <v>564</v>
      </c>
      <c r="E1804" s="8" t="str">
        <f>ROW()&amp;" "&amp;D1804</f>
        <v>1804 FAPPELIST-F</v>
      </c>
      <c r="G1804" s="136" t="str">
        <f t="shared" si="3121"/>
        <v>Secondary volume driver</v>
      </c>
      <c r="H1804" s="12"/>
      <c r="I1804" s="60"/>
      <c r="J1804" s="60"/>
      <c r="K1804" s="15"/>
      <c r="L1804" s="15"/>
      <c r="M1804" s="15"/>
      <c r="N1804" s="15"/>
      <c r="O1804" s="15"/>
      <c r="P1804" s="15"/>
      <c r="R1804" s="15"/>
      <c r="S1804" s="80" t="str">
        <f t="shared" ref="S1804:AX1804" si="3135">S1769</f>
        <v>S$19</v>
      </c>
      <c r="T1804" s="80" t="str">
        <f t="shared" si="3135"/>
        <v>T$19</v>
      </c>
      <c r="U1804" s="80" t="str">
        <f t="shared" si="3135"/>
        <v>U$19</v>
      </c>
      <c r="V1804" s="80" t="str">
        <f t="shared" si="3135"/>
        <v>V$19</v>
      </c>
      <c r="W1804" s="80" t="str">
        <f t="shared" si="3135"/>
        <v>W$19</v>
      </c>
      <c r="X1804" s="80" t="str">
        <f t="shared" si="3135"/>
        <v>X$19</v>
      </c>
      <c r="Y1804" s="80" t="str">
        <f t="shared" si="3135"/>
        <v>Y$19</v>
      </c>
      <c r="Z1804" s="80" t="str">
        <f t="shared" si="3135"/>
        <v>Z$19</v>
      </c>
      <c r="AA1804" s="80" t="str">
        <f t="shared" si="3135"/>
        <v>AA$19</v>
      </c>
      <c r="AB1804" s="80" t="str">
        <f t="shared" si="3135"/>
        <v>AB$19</v>
      </c>
      <c r="AC1804" s="80" t="str">
        <f t="shared" si="3135"/>
        <v>AC$19</v>
      </c>
      <c r="AD1804" s="80" t="str">
        <f t="shared" si="3135"/>
        <v>AD$19</v>
      </c>
      <c r="AE1804" s="80" t="str">
        <f t="shared" si="3135"/>
        <v>AE$19</v>
      </c>
      <c r="AF1804" s="80" t="str">
        <f t="shared" si="3135"/>
        <v>AF$19</v>
      </c>
      <c r="AG1804" s="80" t="str">
        <f t="shared" si="3135"/>
        <v>AG$19</v>
      </c>
      <c r="AH1804" s="80" t="str">
        <f t="shared" si="3135"/>
        <v>AH$19</v>
      </c>
      <c r="AI1804" s="80" t="str">
        <f t="shared" si="3135"/>
        <v>AI$19</v>
      </c>
      <c r="AJ1804" s="80" t="str">
        <f t="shared" si="3135"/>
        <v>AJ$19</v>
      </c>
      <c r="AK1804" s="80" t="str">
        <f t="shared" si="3135"/>
        <v>AK$19</v>
      </c>
      <c r="AL1804" s="80" t="str">
        <f t="shared" si="3135"/>
        <v>AL$19</v>
      </c>
      <c r="AM1804" s="80" t="str">
        <f t="shared" si="3135"/>
        <v>AM$19</v>
      </c>
      <c r="AN1804" s="80" t="str">
        <f t="shared" si="3135"/>
        <v>AN$19</v>
      </c>
      <c r="AO1804" s="80" t="str">
        <f t="shared" si="3135"/>
        <v>AO$19</v>
      </c>
      <c r="AP1804" s="80" t="str">
        <f t="shared" si="3135"/>
        <v>AP$19</v>
      </c>
      <c r="AQ1804" s="80" t="str">
        <f t="shared" si="3135"/>
        <v>AQ$19</v>
      </c>
      <c r="AR1804" s="80" t="str">
        <f t="shared" si="3135"/>
        <v>AR$19</v>
      </c>
      <c r="AS1804" s="80" t="str">
        <f t="shared" si="3135"/>
        <v>AS$19</v>
      </c>
      <c r="AT1804" s="80" t="str">
        <f t="shared" si="3135"/>
        <v>AT$19</v>
      </c>
      <c r="AU1804" s="80" t="str">
        <f t="shared" si="3135"/>
        <v>AU$19</v>
      </c>
      <c r="AV1804" s="80" t="str">
        <f t="shared" si="3135"/>
        <v>AV$19</v>
      </c>
      <c r="AW1804" s="80" t="str">
        <f t="shared" si="3135"/>
        <v>AW$19</v>
      </c>
      <c r="AX1804" s="80" t="str">
        <f t="shared" si="3135"/>
        <v>AX$19</v>
      </c>
      <c r="AY1804" s="80" t="str">
        <f t="shared" ref="AY1804:CD1804" si="3136">AY1769</f>
        <v>AY$19</v>
      </c>
      <c r="AZ1804" s="80" t="str">
        <f t="shared" si="3136"/>
        <v>AZ$19</v>
      </c>
      <c r="BA1804" s="80" t="str">
        <f t="shared" si="3136"/>
        <v>BA$19</v>
      </c>
      <c r="BB1804" s="80" t="str">
        <f t="shared" si="3136"/>
        <v>BB$19</v>
      </c>
      <c r="BC1804" s="80" t="str">
        <f t="shared" si="3136"/>
        <v>BC$19</v>
      </c>
      <c r="BD1804" s="80" t="str">
        <f t="shared" si="3136"/>
        <v>BD$19</v>
      </c>
      <c r="BE1804" s="80" t="str">
        <f t="shared" si="3136"/>
        <v>BE$19</v>
      </c>
      <c r="BF1804" s="80" t="str">
        <f t="shared" si="3136"/>
        <v>BF$19</v>
      </c>
      <c r="BG1804" s="80" t="str">
        <f t="shared" si="3136"/>
        <v>BG$19</v>
      </c>
      <c r="BH1804" s="80" t="str">
        <f t="shared" si="3136"/>
        <v>BH$19</v>
      </c>
      <c r="BI1804" s="80" t="str">
        <f t="shared" si="3136"/>
        <v>BI$19</v>
      </c>
      <c r="BJ1804" s="80" t="str">
        <f t="shared" si="3136"/>
        <v>BJ$19</v>
      </c>
      <c r="BK1804" s="80" t="str">
        <f t="shared" si="3136"/>
        <v>BK$19</v>
      </c>
      <c r="BL1804" s="80" t="str">
        <f t="shared" si="3136"/>
        <v>BL$19</v>
      </c>
      <c r="BM1804" s="80" t="str">
        <f t="shared" si="3136"/>
        <v>BM$19</v>
      </c>
      <c r="BN1804" s="80" t="str">
        <f t="shared" si="3136"/>
        <v>BN$19</v>
      </c>
      <c r="BO1804" s="80" t="str">
        <f t="shared" si="3136"/>
        <v>BO$19</v>
      </c>
      <c r="BP1804" s="80" t="str">
        <f t="shared" si="3136"/>
        <v>BP$19</v>
      </c>
      <c r="BQ1804" s="80" t="str">
        <f t="shared" si="3136"/>
        <v>BQ$19</v>
      </c>
      <c r="BR1804" s="80" t="str">
        <f t="shared" si="3136"/>
        <v>BR$19</v>
      </c>
      <c r="BS1804" s="80" t="str">
        <f t="shared" si="3136"/>
        <v>BS$19</v>
      </c>
      <c r="BT1804" s="80" t="str">
        <f t="shared" si="3136"/>
        <v>BT$19</v>
      </c>
      <c r="BU1804" s="80" t="str">
        <f t="shared" si="3136"/>
        <v>BU$19</v>
      </c>
      <c r="BV1804" s="80" t="str">
        <f t="shared" si="3136"/>
        <v>BV$19</v>
      </c>
      <c r="BW1804" s="80" t="str">
        <f t="shared" si="3136"/>
        <v>BW$19</v>
      </c>
      <c r="BX1804" s="80" t="str">
        <f t="shared" si="3136"/>
        <v>BX$19</v>
      </c>
      <c r="BY1804" s="80" t="str">
        <f t="shared" si="3136"/>
        <v>BY$19</v>
      </c>
      <c r="BZ1804" s="80" t="str">
        <f t="shared" si="3136"/>
        <v>BZ$19</v>
      </c>
      <c r="CA1804" s="80" t="str">
        <f t="shared" si="3136"/>
        <v>CA$19</v>
      </c>
      <c r="CB1804" s="80" t="str">
        <f t="shared" si="3136"/>
        <v>CB$19</v>
      </c>
      <c r="CC1804" s="80" t="str">
        <f t="shared" si="3136"/>
        <v>CC$19</v>
      </c>
      <c r="CD1804" s="80" t="str">
        <f t="shared" si="3136"/>
        <v>CD$19</v>
      </c>
      <c r="CE1804" s="80" t="str">
        <f t="shared" ref="CE1804:CL1804" si="3137">CE1769</f>
        <v>CE$19</v>
      </c>
      <c r="CF1804" s="80" t="str">
        <f t="shared" si="3137"/>
        <v>CF$19</v>
      </c>
      <c r="CG1804" s="80" t="str">
        <f t="shared" si="3137"/>
        <v>CG$19</v>
      </c>
      <c r="CH1804" s="80" t="str">
        <f t="shared" si="3137"/>
        <v>CH$19</v>
      </c>
      <c r="CI1804" s="80" t="str">
        <f t="shared" si="3137"/>
        <v>CI$19</v>
      </c>
      <c r="CJ1804" s="80" t="str">
        <f t="shared" si="3137"/>
        <v>CJ$19</v>
      </c>
      <c r="CK1804" s="80" t="str">
        <f t="shared" si="3137"/>
        <v>CK$19</v>
      </c>
      <c r="CL1804" s="80" t="str">
        <f t="shared" si="3137"/>
        <v>CL$19</v>
      </c>
      <c r="CN1804" s="60"/>
      <c r="CO1804" s="179">
        <f t="shared" ref="CO1804:DL1804" si="3138">CO1761</f>
        <v>0</v>
      </c>
      <c r="CP1804" s="179">
        <f t="shared" si="3138"/>
        <v>0</v>
      </c>
      <c r="CQ1804" s="179">
        <f t="shared" si="3138"/>
        <v>0</v>
      </c>
      <c r="CR1804" s="179">
        <f t="shared" si="3138"/>
        <v>0</v>
      </c>
      <c r="CS1804" s="179">
        <f t="shared" si="3138"/>
        <v>0</v>
      </c>
      <c r="CT1804" s="179">
        <f t="shared" si="3138"/>
        <v>0</v>
      </c>
      <c r="CU1804" s="179">
        <f t="shared" si="3138"/>
        <v>0</v>
      </c>
      <c r="CV1804" s="179">
        <f t="shared" si="3138"/>
        <v>0</v>
      </c>
      <c r="CW1804" s="179">
        <f t="shared" si="3138"/>
        <v>0</v>
      </c>
      <c r="CX1804" s="179">
        <f t="shared" si="3138"/>
        <v>0</v>
      </c>
      <c r="CY1804" s="179">
        <f t="shared" si="3138"/>
        <v>0</v>
      </c>
      <c r="CZ1804" s="179">
        <f t="shared" si="3138"/>
        <v>0</v>
      </c>
      <c r="DA1804" s="179">
        <f t="shared" si="3138"/>
        <v>0</v>
      </c>
      <c r="DB1804" s="179">
        <f t="shared" si="3138"/>
        <v>0</v>
      </c>
      <c r="DC1804" s="179">
        <f t="shared" si="3138"/>
        <v>0</v>
      </c>
      <c r="DD1804" s="179">
        <f t="shared" si="3138"/>
        <v>0</v>
      </c>
      <c r="DE1804" s="179">
        <f t="shared" si="3138"/>
        <v>0</v>
      </c>
      <c r="DF1804" s="179">
        <f t="shared" si="3138"/>
        <v>0</v>
      </c>
      <c r="DG1804" s="179">
        <f t="shared" si="3138"/>
        <v>0</v>
      </c>
      <c r="DH1804" s="179">
        <f t="shared" si="3138"/>
        <v>0</v>
      </c>
      <c r="DI1804" s="179">
        <f t="shared" si="3138"/>
        <v>0</v>
      </c>
      <c r="DJ1804" s="179">
        <f t="shared" si="3138"/>
        <v>0</v>
      </c>
      <c r="DK1804" s="179">
        <f t="shared" si="3138"/>
        <v>0</v>
      </c>
      <c r="DL1804" s="179">
        <f t="shared" si="3138"/>
        <v>0</v>
      </c>
    </row>
    <row r="1805" spans="1:116" x14ac:dyDescent="0.4">
      <c r="E1805" s="8"/>
      <c r="G1805" s="136"/>
      <c r="H1805" s="12"/>
      <c r="I1805" s="60"/>
      <c r="J1805" s="60"/>
      <c r="K1805" s="15"/>
      <c r="L1805" s="15"/>
      <c r="M1805" s="15"/>
      <c r="N1805" s="15"/>
      <c r="O1805" s="15"/>
      <c r="P1805" s="15"/>
      <c r="R1805" s="15"/>
      <c r="S1805" s="80"/>
      <c r="T1805" s="80"/>
      <c r="U1805" s="80"/>
      <c r="V1805" s="80"/>
      <c r="W1805" s="80"/>
      <c r="X1805" s="80"/>
      <c r="Y1805" s="80"/>
      <c r="Z1805" s="80"/>
      <c r="AA1805" s="80"/>
      <c r="AB1805" s="80"/>
      <c r="AC1805" s="80"/>
      <c r="AD1805" s="80"/>
      <c r="AE1805" s="80"/>
      <c r="AF1805" s="80"/>
      <c r="AG1805" s="80"/>
      <c r="AH1805" s="80"/>
      <c r="AI1805" s="80"/>
      <c r="AJ1805" s="80"/>
      <c r="AK1805" s="80"/>
      <c r="AL1805" s="80"/>
      <c r="AM1805" s="80"/>
      <c r="AN1805" s="80"/>
      <c r="AO1805" s="80"/>
      <c r="AP1805" s="80"/>
      <c r="AQ1805" s="80"/>
      <c r="AR1805" s="80"/>
      <c r="AS1805" s="80"/>
      <c r="AT1805" s="80"/>
      <c r="AU1805" s="80"/>
      <c r="AV1805" s="80"/>
      <c r="AW1805" s="80"/>
      <c r="AX1805" s="80"/>
      <c r="AY1805" s="80"/>
      <c r="AZ1805" s="80"/>
      <c r="BA1805" s="80"/>
      <c r="BB1805" s="80"/>
      <c r="BC1805" s="80"/>
      <c r="BD1805" s="80"/>
      <c r="BE1805" s="80"/>
      <c r="BF1805" s="80"/>
      <c r="BG1805" s="80"/>
      <c r="BH1805" s="80"/>
      <c r="BI1805" s="80"/>
      <c r="BJ1805" s="80"/>
      <c r="BK1805" s="80"/>
      <c r="BL1805" s="80"/>
      <c r="BM1805" s="80"/>
      <c r="BN1805" s="80"/>
      <c r="BO1805" s="80"/>
      <c r="BP1805" s="80"/>
      <c r="BQ1805" s="80"/>
      <c r="BR1805" s="80"/>
      <c r="BS1805" s="80"/>
      <c r="BT1805" s="80"/>
      <c r="BU1805" s="80"/>
      <c r="BV1805" s="80"/>
      <c r="BW1805" s="80"/>
      <c r="BX1805" s="80"/>
      <c r="BY1805" s="80"/>
      <c r="BZ1805" s="80"/>
      <c r="CA1805" s="80"/>
      <c r="CB1805" s="80"/>
      <c r="CC1805" s="80"/>
      <c r="CD1805" s="80"/>
      <c r="CE1805" s="80"/>
      <c r="CF1805" s="80"/>
      <c r="CG1805" s="80"/>
      <c r="CH1805" s="80"/>
      <c r="CI1805" s="80"/>
      <c r="CJ1805" s="80"/>
      <c r="CK1805" s="80"/>
      <c r="CL1805" s="80"/>
      <c r="CN1805" s="60"/>
      <c r="CO1805" s="179"/>
      <c r="CP1805" s="179"/>
      <c r="CQ1805" s="179"/>
      <c r="CR1805" s="179"/>
      <c r="CS1805" s="179"/>
      <c r="CT1805" s="179"/>
      <c r="CU1805" s="179"/>
      <c r="CV1805" s="179"/>
      <c r="CW1805" s="179"/>
      <c r="CX1805" s="179"/>
      <c r="CY1805" s="179"/>
      <c r="CZ1805" s="179"/>
      <c r="DA1805" s="179"/>
      <c r="DB1805" s="179"/>
      <c r="DC1805" s="179"/>
      <c r="DD1805" s="179"/>
      <c r="DE1805" s="179"/>
      <c r="DF1805" s="179"/>
      <c r="DG1805" s="179"/>
      <c r="DH1805" s="179"/>
      <c r="DI1805" s="179"/>
      <c r="DJ1805" s="179"/>
      <c r="DK1805" s="179"/>
      <c r="DL1805" s="179"/>
    </row>
    <row r="1806" spans="1:116" x14ac:dyDescent="0.4">
      <c r="A1806" s="174"/>
      <c r="E1806" s="8"/>
      <c r="G1806" s="175" t="s">
        <v>490</v>
      </c>
      <c r="H1806" s="174"/>
      <c r="I1806" s="176"/>
      <c r="J1806" s="176"/>
      <c r="K1806" s="197"/>
      <c r="L1806" s="197"/>
      <c r="M1806" s="197"/>
      <c r="N1806" s="197"/>
      <c r="O1806" s="197"/>
      <c r="P1806" s="197"/>
      <c r="R1806" s="198"/>
      <c r="S1806" s="174"/>
      <c r="T1806" s="174"/>
      <c r="U1806" s="174"/>
      <c r="V1806" s="174"/>
      <c r="W1806" s="174"/>
      <c r="X1806" s="174"/>
      <c r="Y1806" s="174"/>
      <c r="Z1806" s="174"/>
      <c r="AA1806" s="174"/>
      <c r="AB1806" s="174"/>
      <c r="AC1806" s="174"/>
      <c r="AD1806" s="174"/>
      <c r="AE1806" s="174"/>
      <c r="AF1806" s="174"/>
      <c r="AG1806" s="174"/>
      <c r="AH1806" s="174"/>
      <c r="AI1806" s="174"/>
      <c r="AJ1806" s="174"/>
      <c r="AK1806" s="174"/>
      <c r="AL1806" s="174"/>
      <c r="AM1806" s="174"/>
      <c r="AN1806" s="174"/>
      <c r="AO1806" s="174"/>
      <c r="AP1806" s="174"/>
      <c r="AQ1806" s="174"/>
      <c r="AR1806" s="174"/>
      <c r="AS1806" s="174"/>
      <c r="AT1806" s="174"/>
      <c r="AU1806" s="174"/>
      <c r="AV1806" s="174"/>
      <c r="AW1806" s="174"/>
      <c r="AX1806" s="174"/>
      <c r="AY1806" s="174"/>
      <c r="AZ1806" s="174"/>
      <c r="BA1806" s="174"/>
      <c r="BB1806" s="174"/>
      <c r="BC1806" s="174"/>
      <c r="BD1806" s="174"/>
      <c r="BE1806" s="174"/>
      <c r="BF1806" s="174"/>
      <c r="BG1806" s="174"/>
      <c r="BH1806" s="174"/>
      <c r="BI1806" s="174"/>
      <c r="BJ1806" s="174"/>
      <c r="BK1806" s="174"/>
      <c r="BL1806" s="174"/>
      <c r="BM1806" s="174"/>
      <c r="BN1806" s="174"/>
      <c r="BO1806" s="174"/>
      <c r="BP1806" s="174"/>
      <c r="BQ1806" s="174"/>
      <c r="BR1806" s="174"/>
      <c r="BS1806" s="174"/>
      <c r="BT1806" s="174"/>
      <c r="BU1806" s="174"/>
      <c r="BV1806" s="174"/>
      <c r="BW1806" s="174"/>
      <c r="BX1806" s="174"/>
      <c r="BY1806" s="174"/>
      <c r="BZ1806" s="174"/>
      <c r="CA1806" s="174"/>
      <c r="CB1806" s="174"/>
      <c r="CC1806" s="174"/>
      <c r="CD1806" s="174"/>
      <c r="CE1806" s="174"/>
      <c r="CF1806" s="174"/>
      <c r="CG1806" s="174"/>
      <c r="CH1806" s="174"/>
      <c r="CI1806" s="174"/>
      <c r="CJ1806" s="174"/>
      <c r="CK1806" s="174"/>
      <c r="CL1806" s="174"/>
      <c r="CN1806" s="176"/>
      <c r="CO1806" s="174"/>
      <c r="CP1806" s="174"/>
      <c r="CQ1806" s="174"/>
      <c r="CR1806" s="174"/>
      <c r="CS1806" s="174"/>
      <c r="CT1806" s="174"/>
      <c r="CU1806" s="174"/>
      <c r="CV1806" s="174"/>
      <c r="CW1806" s="174"/>
      <c r="CX1806" s="174"/>
      <c r="CY1806" s="174"/>
      <c r="CZ1806" s="174"/>
      <c r="DA1806" s="174"/>
      <c r="DB1806" s="174"/>
      <c r="DC1806" s="174"/>
      <c r="DD1806" s="174"/>
      <c r="DE1806" s="174"/>
      <c r="DF1806" s="174"/>
      <c r="DG1806" s="174"/>
      <c r="DH1806" s="174"/>
      <c r="DI1806" s="174"/>
      <c r="DJ1806" s="174"/>
      <c r="DK1806" s="174"/>
      <c r="DL1806" s="174"/>
    </row>
    <row r="1807" spans="1:116" x14ac:dyDescent="0.4">
      <c r="A1807" s="174"/>
      <c r="E1807" s="8"/>
      <c r="G1807" s="175" t="s">
        <v>492</v>
      </c>
      <c r="H1807" s="174"/>
      <c r="I1807" s="176"/>
      <c r="J1807" s="176"/>
      <c r="K1807" s="197"/>
      <c r="L1807" s="197"/>
      <c r="M1807" s="197"/>
      <c r="N1807" s="197"/>
      <c r="O1807" s="197"/>
      <c r="P1807" s="197"/>
      <c r="R1807" s="198"/>
      <c r="S1807" s="174"/>
      <c r="T1807" s="174"/>
      <c r="U1807" s="174"/>
      <c r="V1807" s="174"/>
      <c r="W1807" s="174"/>
      <c r="X1807" s="174"/>
      <c r="Y1807" s="174"/>
      <c r="Z1807" s="174"/>
      <c r="AA1807" s="174"/>
      <c r="AB1807" s="174"/>
      <c r="AC1807" s="174"/>
      <c r="AD1807" s="174"/>
      <c r="AE1807" s="174"/>
      <c r="AF1807" s="174"/>
      <c r="AG1807" s="174"/>
      <c r="AH1807" s="174"/>
      <c r="AI1807" s="174"/>
      <c r="AJ1807" s="174"/>
      <c r="AK1807" s="174"/>
      <c r="AL1807" s="174"/>
      <c r="AM1807" s="174"/>
      <c r="AN1807" s="174"/>
      <c r="AO1807" s="174"/>
      <c r="AP1807" s="174"/>
      <c r="AQ1807" s="174"/>
      <c r="AR1807" s="174"/>
      <c r="AS1807" s="174"/>
      <c r="AT1807" s="174"/>
      <c r="AU1807" s="174"/>
      <c r="AV1807" s="174"/>
      <c r="AW1807" s="174"/>
      <c r="AX1807" s="174"/>
      <c r="AY1807" s="174"/>
      <c r="AZ1807" s="174"/>
      <c r="BA1807" s="174"/>
      <c r="BB1807" s="174"/>
      <c r="BC1807" s="174"/>
      <c r="BD1807" s="174"/>
      <c r="BE1807" s="174"/>
      <c r="BF1807" s="174"/>
      <c r="BG1807" s="174"/>
      <c r="BH1807" s="174"/>
      <c r="BI1807" s="174"/>
      <c r="BJ1807" s="174"/>
      <c r="BK1807" s="174"/>
      <c r="BL1807" s="174"/>
      <c r="BM1807" s="174"/>
      <c r="BN1807" s="174"/>
      <c r="BO1807" s="174"/>
      <c r="BP1807" s="174"/>
      <c r="BQ1807" s="174"/>
      <c r="BR1807" s="174"/>
      <c r="BS1807" s="174"/>
      <c r="BT1807" s="174"/>
      <c r="BU1807" s="174"/>
      <c r="BV1807" s="174"/>
      <c r="BW1807" s="174"/>
      <c r="BX1807" s="174"/>
      <c r="BY1807" s="174"/>
      <c r="BZ1807" s="174"/>
      <c r="CA1807" s="174"/>
      <c r="CB1807" s="174"/>
      <c r="CC1807" s="174"/>
      <c r="CD1807" s="174"/>
      <c r="CE1807" s="174"/>
      <c r="CF1807" s="174"/>
      <c r="CG1807" s="174"/>
      <c r="CH1807" s="174"/>
      <c r="CI1807" s="174"/>
      <c r="CJ1807" s="174"/>
      <c r="CK1807" s="174"/>
      <c r="CL1807" s="174"/>
      <c r="CN1807" s="176"/>
      <c r="CO1807" s="174"/>
      <c r="CP1807" s="174"/>
      <c r="CQ1807" s="174"/>
      <c r="CR1807" s="174"/>
      <c r="CS1807" s="174"/>
      <c r="CT1807" s="174"/>
      <c r="CU1807" s="174"/>
      <c r="CV1807" s="174"/>
      <c r="CW1807" s="174"/>
      <c r="CX1807" s="174"/>
      <c r="CY1807" s="174"/>
      <c r="CZ1807" s="174"/>
      <c r="DA1807" s="174"/>
      <c r="DB1807" s="174"/>
      <c r="DC1807" s="174"/>
      <c r="DD1807" s="174"/>
      <c r="DE1807" s="174"/>
      <c r="DF1807" s="174"/>
      <c r="DG1807" s="174"/>
      <c r="DH1807" s="174"/>
      <c r="DI1807" s="174"/>
      <c r="DJ1807" s="174"/>
      <c r="DK1807" s="174"/>
      <c r="DL1807" s="174"/>
    </row>
    <row r="1808" spans="1:116" x14ac:dyDescent="0.4">
      <c r="A1808" s="174"/>
      <c r="E1808" s="8"/>
      <c r="G1808" s="175" t="s">
        <v>461</v>
      </c>
      <c r="H1808" s="174"/>
      <c r="I1808" s="176"/>
      <c r="J1808" s="176"/>
      <c r="K1808" s="197"/>
      <c r="L1808" s="197"/>
      <c r="M1808" s="197"/>
      <c r="N1808" s="197"/>
      <c r="O1808" s="197"/>
      <c r="P1808" s="197"/>
      <c r="R1808" s="198"/>
      <c r="S1808" s="199" t="str">
        <f t="shared" ref="S1808:CD1808" si="3139">S$20</f>
        <v>S$16</v>
      </c>
      <c r="T1808" s="199" t="str">
        <f t="shared" si="3139"/>
        <v>T$16</v>
      </c>
      <c r="U1808" s="199" t="str">
        <f t="shared" si="3139"/>
        <v>U$16</v>
      </c>
      <c r="V1808" s="199" t="str">
        <f t="shared" si="3139"/>
        <v>V$16</v>
      </c>
      <c r="W1808" s="199" t="str">
        <f t="shared" si="3139"/>
        <v>W$16</v>
      </c>
      <c r="X1808" s="199" t="str">
        <f t="shared" si="3139"/>
        <v>X$16</v>
      </c>
      <c r="Y1808" s="199" t="str">
        <f t="shared" si="3139"/>
        <v>Y$16</v>
      </c>
      <c r="Z1808" s="199" t="str">
        <f t="shared" si="3139"/>
        <v>Z$16</v>
      </c>
      <c r="AA1808" s="199" t="str">
        <f t="shared" si="3139"/>
        <v>AA$16</v>
      </c>
      <c r="AB1808" s="199" t="str">
        <f t="shared" si="3139"/>
        <v>AB$16</v>
      </c>
      <c r="AC1808" s="199" t="str">
        <f t="shared" si="3139"/>
        <v>AC$16</v>
      </c>
      <c r="AD1808" s="199" t="str">
        <f t="shared" si="3139"/>
        <v>AD$16</v>
      </c>
      <c r="AE1808" s="199" t="str">
        <f t="shared" si="3139"/>
        <v>AE$16</v>
      </c>
      <c r="AF1808" s="199" t="str">
        <f t="shared" si="3139"/>
        <v>AF$16</v>
      </c>
      <c r="AG1808" s="199" t="str">
        <f t="shared" si="3139"/>
        <v>AG$16</v>
      </c>
      <c r="AH1808" s="199" t="str">
        <f t="shared" si="3139"/>
        <v>AH$16</v>
      </c>
      <c r="AI1808" s="199" t="str">
        <f t="shared" si="3139"/>
        <v>AI$16</v>
      </c>
      <c r="AJ1808" s="199" t="str">
        <f t="shared" si="3139"/>
        <v>AJ$16</v>
      </c>
      <c r="AK1808" s="199" t="str">
        <f t="shared" si="3139"/>
        <v>AK$16</v>
      </c>
      <c r="AL1808" s="199" t="str">
        <f t="shared" si="3139"/>
        <v>AL$16</v>
      </c>
      <c r="AM1808" s="199" t="str">
        <f t="shared" si="3139"/>
        <v>AM$16</v>
      </c>
      <c r="AN1808" s="199" t="str">
        <f t="shared" si="3139"/>
        <v>AN$16</v>
      </c>
      <c r="AO1808" s="199" t="str">
        <f t="shared" si="3139"/>
        <v>AO$16</v>
      </c>
      <c r="AP1808" s="199" t="str">
        <f t="shared" si="3139"/>
        <v>AP$16</v>
      </c>
      <c r="AQ1808" s="199" t="str">
        <f t="shared" si="3139"/>
        <v>AQ$16</v>
      </c>
      <c r="AR1808" s="199" t="str">
        <f t="shared" si="3139"/>
        <v>AR$16</v>
      </c>
      <c r="AS1808" s="199" t="str">
        <f t="shared" si="3139"/>
        <v>AS$16</v>
      </c>
      <c r="AT1808" s="199" t="str">
        <f t="shared" si="3139"/>
        <v>AT$16</v>
      </c>
      <c r="AU1808" s="199" t="str">
        <f t="shared" si="3139"/>
        <v>AU$16</v>
      </c>
      <c r="AV1808" s="199" t="str">
        <f t="shared" si="3139"/>
        <v>AV$16</v>
      </c>
      <c r="AW1808" s="199" t="str">
        <f t="shared" si="3139"/>
        <v>AW$16</v>
      </c>
      <c r="AX1808" s="199" t="str">
        <f t="shared" si="3139"/>
        <v>AX$16</v>
      </c>
      <c r="AY1808" s="199" t="str">
        <f t="shared" si="3139"/>
        <v>AY$16</v>
      </c>
      <c r="AZ1808" s="199" t="str">
        <f t="shared" si="3139"/>
        <v>AZ$16</v>
      </c>
      <c r="BA1808" s="199" t="str">
        <f t="shared" si="3139"/>
        <v>BA$16</v>
      </c>
      <c r="BB1808" s="199" t="str">
        <f t="shared" si="3139"/>
        <v>BB$16</v>
      </c>
      <c r="BC1808" s="199" t="str">
        <f t="shared" si="3139"/>
        <v>BC$16</v>
      </c>
      <c r="BD1808" s="199" t="str">
        <f t="shared" si="3139"/>
        <v>BD$16</v>
      </c>
      <c r="BE1808" s="199" t="str">
        <f t="shared" si="3139"/>
        <v>BE$16</v>
      </c>
      <c r="BF1808" s="199" t="str">
        <f t="shared" si="3139"/>
        <v>BF$16</v>
      </c>
      <c r="BG1808" s="199" t="str">
        <f t="shared" si="3139"/>
        <v>BG$16</v>
      </c>
      <c r="BH1808" s="199" t="str">
        <f t="shared" si="3139"/>
        <v>BH$16</v>
      </c>
      <c r="BI1808" s="199" t="str">
        <f t="shared" si="3139"/>
        <v>BI$16</v>
      </c>
      <c r="BJ1808" s="199" t="str">
        <f t="shared" si="3139"/>
        <v>BJ$16</v>
      </c>
      <c r="BK1808" s="199" t="str">
        <f t="shared" si="3139"/>
        <v>BK$16</v>
      </c>
      <c r="BL1808" s="199" t="str">
        <f t="shared" si="3139"/>
        <v>BL$16</v>
      </c>
      <c r="BM1808" s="199" t="str">
        <f t="shared" si="3139"/>
        <v>BM$16</v>
      </c>
      <c r="BN1808" s="199" t="str">
        <f t="shared" si="3139"/>
        <v>BN$16</v>
      </c>
      <c r="BO1808" s="199" t="str">
        <f t="shared" si="3139"/>
        <v>BO$16</v>
      </c>
      <c r="BP1808" s="199" t="str">
        <f t="shared" si="3139"/>
        <v>BP$16</v>
      </c>
      <c r="BQ1808" s="199" t="str">
        <f t="shared" si="3139"/>
        <v>BQ$16</v>
      </c>
      <c r="BR1808" s="199" t="str">
        <f t="shared" si="3139"/>
        <v>BR$16</v>
      </c>
      <c r="BS1808" s="199" t="str">
        <f t="shared" si="3139"/>
        <v>BS$16</v>
      </c>
      <c r="BT1808" s="199" t="str">
        <f t="shared" si="3139"/>
        <v>BT$16</v>
      </c>
      <c r="BU1808" s="199" t="str">
        <f t="shared" si="3139"/>
        <v>BU$16</v>
      </c>
      <c r="BV1808" s="199" t="str">
        <f t="shared" si="3139"/>
        <v>BV$16</v>
      </c>
      <c r="BW1808" s="199" t="str">
        <f t="shared" si="3139"/>
        <v>BW$16</v>
      </c>
      <c r="BX1808" s="199" t="str">
        <f t="shared" si="3139"/>
        <v>BX$16</v>
      </c>
      <c r="BY1808" s="199" t="str">
        <f t="shared" si="3139"/>
        <v>BY$16</v>
      </c>
      <c r="BZ1808" s="199" t="str">
        <f t="shared" si="3139"/>
        <v>BZ$16</v>
      </c>
      <c r="CA1808" s="199" t="str">
        <f t="shared" si="3139"/>
        <v>CA$16</v>
      </c>
      <c r="CB1808" s="199" t="str">
        <f t="shared" si="3139"/>
        <v>CB$16</v>
      </c>
      <c r="CC1808" s="199" t="str">
        <f t="shared" si="3139"/>
        <v>CC$16</v>
      </c>
      <c r="CD1808" s="199" t="str">
        <f t="shared" si="3139"/>
        <v>CD$16</v>
      </c>
      <c r="CE1808" s="199" t="str">
        <f t="shared" ref="CE1808:CL1808" si="3140">CE$20</f>
        <v>CE$16</v>
      </c>
      <c r="CF1808" s="199" t="str">
        <f t="shared" si="3140"/>
        <v>CF$16</v>
      </c>
      <c r="CG1808" s="199" t="str">
        <f t="shared" si="3140"/>
        <v>CG$16</v>
      </c>
      <c r="CH1808" s="199" t="str">
        <f t="shared" si="3140"/>
        <v>CH$16</v>
      </c>
      <c r="CI1808" s="199" t="str">
        <f t="shared" si="3140"/>
        <v>CI$16</v>
      </c>
      <c r="CJ1808" s="199" t="str">
        <f t="shared" si="3140"/>
        <v>CJ$16</v>
      </c>
      <c r="CK1808" s="199" t="str">
        <f t="shared" si="3140"/>
        <v>CK$16</v>
      </c>
      <c r="CL1808" s="199" t="str">
        <f t="shared" si="3140"/>
        <v>CL$16</v>
      </c>
      <c r="CN1808" s="176"/>
      <c r="CO1808" s="199" t="str">
        <f t="shared" ref="CO1808:DL1808" si="3141">CO$20</f>
        <v>CO$16</v>
      </c>
      <c r="CP1808" s="199" t="str">
        <f t="shared" si="3141"/>
        <v>CP$16</v>
      </c>
      <c r="CQ1808" s="199" t="str">
        <f t="shared" si="3141"/>
        <v>CQ$16</v>
      </c>
      <c r="CR1808" s="199" t="str">
        <f t="shared" si="3141"/>
        <v>CR$16</v>
      </c>
      <c r="CS1808" s="199" t="str">
        <f t="shared" si="3141"/>
        <v>CS$16</v>
      </c>
      <c r="CT1808" s="199" t="str">
        <f t="shared" si="3141"/>
        <v>CT$16</v>
      </c>
      <c r="CU1808" s="199" t="str">
        <f t="shared" si="3141"/>
        <v>CU$16</v>
      </c>
      <c r="CV1808" s="199" t="str">
        <f t="shared" si="3141"/>
        <v>CV$16</v>
      </c>
      <c r="CW1808" s="199" t="str">
        <f t="shared" si="3141"/>
        <v>CW$16</v>
      </c>
      <c r="CX1808" s="199" t="str">
        <f t="shared" si="3141"/>
        <v>CX$16</v>
      </c>
      <c r="CY1808" s="199" t="str">
        <f t="shared" si="3141"/>
        <v>CY$16</v>
      </c>
      <c r="CZ1808" s="199" t="str">
        <f t="shared" si="3141"/>
        <v>CZ$16</v>
      </c>
      <c r="DA1808" s="199" t="str">
        <f t="shared" si="3141"/>
        <v>DA$16</v>
      </c>
      <c r="DB1808" s="199" t="str">
        <f t="shared" si="3141"/>
        <v>DB$16</v>
      </c>
      <c r="DC1808" s="199" t="str">
        <f t="shared" si="3141"/>
        <v>DC$16</v>
      </c>
      <c r="DD1808" s="199" t="str">
        <f t="shared" si="3141"/>
        <v>DD$16</v>
      </c>
      <c r="DE1808" s="199" t="str">
        <f t="shared" si="3141"/>
        <v>DE$16</v>
      </c>
      <c r="DF1808" s="199" t="str">
        <f t="shared" si="3141"/>
        <v>DF$16</v>
      </c>
      <c r="DG1808" s="199" t="str">
        <f t="shared" si="3141"/>
        <v>DG$16</v>
      </c>
      <c r="DH1808" s="199" t="str">
        <f t="shared" si="3141"/>
        <v>DH$16</v>
      </c>
      <c r="DI1808" s="199" t="str">
        <f t="shared" si="3141"/>
        <v>DI$16</v>
      </c>
      <c r="DJ1808" s="199" t="str">
        <f t="shared" si="3141"/>
        <v>DJ$16</v>
      </c>
      <c r="DK1808" s="199" t="str">
        <f t="shared" si="3141"/>
        <v>DK$16</v>
      </c>
      <c r="DL1808" s="199" t="str">
        <f t="shared" si="3141"/>
        <v>DL$16</v>
      </c>
    </row>
    <row r="1809" spans="1:116" x14ac:dyDescent="0.4">
      <c r="A1809" s="174"/>
      <c r="E1809" s="8"/>
      <c r="G1809" s="175" t="s">
        <v>462</v>
      </c>
      <c r="H1809" s="200"/>
      <c r="I1809" s="201"/>
      <c r="J1809" s="201"/>
      <c r="K1809" s="202"/>
      <c r="L1809" s="202"/>
      <c r="M1809" s="202"/>
      <c r="N1809" s="202"/>
      <c r="O1809" s="202"/>
      <c r="P1809" s="202"/>
      <c r="R1809" s="202"/>
      <c r="S1809" s="199" t="str">
        <f t="shared" ref="S1809:CD1809" si="3142">S$21</f>
        <v>S$17</v>
      </c>
      <c r="T1809" s="199" t="str">
        <f t="shared" si="3142"/>
        <v>T$17</v>
      </c>
      <c r="U1809" s="199" t="str">
        <f t="shared" si="3142"/>
        <v>U$17</v>
      </c>
      <c r="V1809" s="199" t="str">
        <f t="shared" si="3142"/>
        <v>V$17</v>
      </c>
      <c r="W1809" s="199" t="str">
        <f t="shared" si="3142"/>
        <v>W$17</v>
      </c>
      <c r="X1809" s="199" t="str">
        <f t="shared" si="3142"/>
        <v>X$17</v>
      </c>
      <c r="Y1809" s="199" t="str">
        <f t="shared" si="3142"/>
        <v>Y$17</v>
      </c>
      <c r="Z1809" s="199" t="str">
        <f t="shared" si="3142"/>
        <v>Z$17</v>
      </c>
      <c r="AA1809" s="199" t="str">
        <f t="shared" si="3142"/>
        <v>AA$17</v>
      </c>
      <c r="AB1809" s="199" t="str">
        <f t="shared" si="3142"/>
        <v>AB$17</v>
      </c>
      <c r="AC1809" s="199" t="str">
        <f t="shared" si="3142"/>
        <v>AC$17</v>
      </c>
      <c r="AD1809" s="199" t="str">
        <f t="shared" si="3142"/>
        <v>AD$17</v>
      </c>
      <c r="AE1809" s="199" t="str">
        <f t="shared" si="3142"/>
        <v>AE$17</v>
      </c>
      <c r="AF1809" s="199" t="str">
        <f t="shared" si="3142"/>
        <v>AF$17</v>
      </c>
      <c r="AG1809" s="199" t="str">
        <f t="shared" si="3142"/>
        <v>AG$17</v>
      </c>
      <c r="AH1809" s="199" t="str">
        <f t="shared" si="3142"/>
        <v>AH$17</v>
      </c>
      <c r="AI1809" s="199" t="str">
        <f t="shared" si="3142"/>
        <v>AI$17</v>
      </c>
      <c r="AJ1809" s="199" t="str">
        <f t="shared" si="3142"/>
        <v>AJ$17</v>
      </c>
      <c r="AK1809" s="199" t="str">
        <f t="shared" si="3142"/>
        <v>AK$17</v>
      </c>
      <c r="AL1809" s="199" t="str">
        <f t="shared" si="3142"/>
        <v>AL$17</v>
      </c>
      <c r="AM1809" s="199" t="str">
        <f t="shared" si="3142"/>
        <v>AM$17</v>
      </c>
      <c r="AN1809" s="199" t="str">
        <f t="shared" si="3142"/>
        <v>AN$17</v>
      </c>
      <c r="AO1809" s="199" t="str">
        <f t="shared" si="3142"/>
        <v>AO$17</v>
      </c>
      <c r="AP1809" s="199" t="str">
        <f t="shared" si="3142"/>
        <v>AP$17</v>
      </c>
      <c r="AQ1809" s="199" t="str">
        <f t="shared" si="3142"/>
        <v>AQ$17</v>
      </c>
      <c r="AR1809" s="199" t="str">
        <f t="shared" si="3142"/>
        <v>AR$17</v>
      </c>
      <c r="AS1809" s="199" t="str">
        <f t="shared" si="3142"/>
        <v>AS$17</v>
      </c>
      <c r="AT1809" s="199" t="str">
        <f t="shared" si="3142"/>
        <v>AT$17</v>
      </c>
      <c r="AU1809" s="199" t="str">
        <f t="shared" si="3142"/>
        <v>AU$17</v>
      </c>
      <c r="AV1809" s="199" t="str">
        <f t="shared" si="3142"/>
        <v>AV$17</v>
      </c>
      <c r="AW1809" s="199" t="str">
        <f t="shared" si="3142"/>
        <v>AW$17</v>
      </c>
      <c r="AX1809" s="199" t="str">
        <f t="shared" si="3142"/>
        <v>AX$17</v>
      </c>
      <c r="AY1809" s="199" t="str">
        <f t="shared" si="3142"/>
        <v>AY$17</v>
      </c>
      <c r="AZ1809" s="199" t="str">
        <f t="shared" si="3142"/>
        <v>AZ$17</v>
      </c>
      <c r="BA1809" s="199" t="str">
        <f t="shared" si="3142"/>
        <v>BA$17</v>
      </c>
      <c r="BB1809" s="199" t="str">
        <f t="shared" si="3142"/>
        <v>BB$17</v>
      </c>
      <c r="BC1809" s="199" t="str">
        <f t="shared" si="3142"/>
        <v>BC$17</v>
      </c>
      <c r="BD1809" s="199" t="str">
        <f t="shared" si="3142"/>
        <v>BD$17</v>
      </c>
      <c r="BE1809" s="199" t="str">
        <f t="shared" si="3142"/>
        <v>BE$17</v>
      </c>
      <c r="BF1809" s="199" t="str">
        <f t="shared" si="3142"/>
        <v>BF$17</v>
      </c>
      <c r="BG1809" s="199" t="str">
        <f t="shared" si="3142"/>
        <v>BG$17</v>
      </c>
      <c r="BH1809" s="199" t="str">
        <f t="shared" si="3142"/>
        <v>BH$17</v>
      </c>
      <c r="BI1809" s="199" t="str">
        <f t="shared" si="3142"/>
        <v>BI$17</v>
      </c>
      <c r="BJ1809" s="199" t="str">
        <f t="shared" si="3142"/>
        <v>BJ$17</v>
      </c>
      <c r="BK1809" s="199" t="str">
        <f t="shared" si="3142"/>
        <v>BK$17</v>
      </c>
      <c r="BL1809" s="199" t="str">
        <f t="shared" si="3142"/>
        <v>BL$17</v>
      </c>
      <c r="BM1809" s="199" t="str">
        <f t="shared" si="3142"/>
        <v>BM$17</v>
      </c>
      <c r="BN1809" s="199" t="str">
        <f t="shared" si="3142"/>
        <v>BN$17</v>
      </c>
      <c r="BO1809" s="199" t="str">
        <f t="shared" si="3142"/>
        <v>BO$17</v>
      </c>
      <c r="BP1809" s="199" t="str">
        <f t="shared" si="3142"/>
        <v>BP$17</v>
      </c>
      <c r="BQ1809" s="199" t="str">
        <f t="shared" si="3142"/>
        <v>BQ$17</v>
      </c>
      <c r="BR1809" s="199" t="str">
        <f t="shared" si="3142"/>
        <v>BR$17</v>
      </c>
      <c r="BS1809" s="199" t="str">
        <f t="shared" si="3142"/>
        <v>BS$17</v>
      </c>
      <c r="BT1809" s="199" t="str">
        <f t="shared" si="3142"/>
        <v>BT$17</v>
      </c>
      <c r="BU1809" s="199" t="str">
        <f t="shared" si="3142"/>
        <v>BU$17</v>
      </c>
      <c r="BV1809" s="199" t="str">
        <f t="shared" si="3142"/>
        <v>BV$17</v>
      </c>
      <c r="BW1809" s="199" t="str">
        <f t="shared" si="3142"/>
        <v>BW$17</v>
      </c>
      <c r="BX1809" s="199" t="str">
        <f t="shared" si="3142"/>
        <v>BX$17</v>
      </c>
      <c r="BY1809" s="199" t="str">
        <f t="shared" si="3142"/>
        <v>BY$17</v>
      </c>
      <c r="BZ1809" s="199" t="str">
        <f t="shared" si="3142"/>
        <v>BZ$17</v>
      </c>
      <c r="CA1809" s="199" t="str">
        <f t="shared" si="3142"/>
        <v>CA$17</v>
      </c>
      <c r="CB1809" s="199" t="str">
        <f t="shared" si="3142"/>
        <v>CB$17</v>
      </c>
      <c r="CC1809" s="199" t="str">
        <f t="shared" si="3142"/>
        <v>CC$17</v>
      </c>
      <c r="CD1809" s="199" t="str">
        <f t="shared" si="3142"/>
        <v>CD$17</v>
      </c>
      <c r="CE1809" s="199" t="str">
        <f t="shared" ref="CE1809:CL1809" si="3143">CE$21</f>
        <v>CE$17</v>
      </c>
      <c r="CF1809" s="199" t="str">
        <f t="shared" si="3143"/>
        <v>CF$17</v>
      </c>
      <c r="CG1809" s="199" t="str">
        <f t="shared" si="3143"/>
        <v>CG$17</v>
      </c>
      <c r="CH1809" s="199" t="str">
        <f t="shared" si="3143"/>
        <v>CH$17</v>
      </c>
      <c r="CI1809" s="199" t="str">
        <f t="shared" si="3143"/>
        <v>CI$17</v>
      </c>
      <c r="CJ1809" s="199" t="str">
        <f t="shared" si="3143"/>
        <v>CJ$17</v>
      </c>
      <c r="CK1809" s="199" t="str">
        <f t="shared" si="3143"/>
        <v>CK$17</v>
      </c>
      <c r="CL1809" s="199" t="str">
        <f t="shared" si="3143"/>
        <v>CL$17</v>
      </c>
      <c r="CN1809" s="201"/>
      <c r="CO1809" s="199" t="str">
        <f t="shared" ref="CO1809:DL1809" si="3144">CO$21</f>
        <v>CO$17</v>
      </c>
      <c r="CP1809" s="199" t="str">
        <f t="shared" si="3144"/>
        <v>CP$17</v>
      </c>
      <c r="CQ1809" s="199" t="str">
        <f t="shared" si="3144"/>
        <v>CQ$17</v>
      </c>
      <c r="CR1809" s="199" t="str">
        <f t="shared" si="3144"/>
        <v>CR$17</v>
      </c>
      <c r="CS1809" s="199" t="str">
        <f t="shared" si="3144"/>
        <v>CS$17</v>
      </c>
      <c r="CT1809" s="199" t="str">
        <f t="shared" si="3144"/>
        <v>CT$17</v>
      </c>
      <c r="CU1809" s="199" t="str">
        <f t="shared" si="3144"/>
        <v>CU$17</v>
      </c>
      <c r="CV1809" s="199" t="str">
        <f t="shared" si="3144"/>
        <v>CV$17</v>
      </c>
      <c r="CW1809" s="199" t="str">
        <f t="shared" si="3144"/>
        <v>CW$17</v>
      </c>
      <c r="CX1809" s="199" t="str">
        <f t="shared" si="3144"/>
        <v>CX$17</v>
      </c>
      <c r="CY1809" s="199" t="str">
        <f t="shared" si="3144"/>
        <v>CY$17</v>
      </c>
      <c r="CZ1809" s="199" t="str">
        <f t="shared" si="3144"/>
        <v>CZ$17</v>
      </c>
      <c r="DA1809" s="199" t="str">
        <f t="shared" si="3144"/>
        <v>DA$17</v>
      </c>
      <c r="DB1809" s="199" t="str">
        <f t="shared" si="3144"/>
        <v>DB$17</v>
      </c>
      <c r="DC1809" s="199" t="str">
        <f t="shared" si="3144"/>
        <v>DC$17</v>
      </c>
      <c r="DD1809" s="199" t="str">
        <f t="shared" si="3144"/>
        <v>DD$17</v>
      </c>
      <c r="DE1809" s="199" t="str">
        <f t="shared" si="3144"/>
        <v>DE$17</v>
      </c>
      <c r="DF1809" s="199" t="str">
        <f t="shared" si="3144"/>
        <v>DF$17</v>
      </c>
      <c r="DG1809" s="199" t="str">
        <f t="shared" si="3144"/>
        <v>DG$17</v>
      </c>
      <c r="DH1809" s="199" t="str">
        <f t="shared" si="3144"/>
        <v>DH$17</v>
      </c>
      <c r="DI1809" s="199" t="str">
        <f t="shared" si="3144"/>
        <v>DI$17</v>
      </c>
      <c r="DJ1809" s="199" t="str">
        <f t="shared" si="3144"/>
        <v>DJ$17</v>
      </c>
      <c r="DK1809" s="199" t="str">
        <f t="shared" si="3144"/>
        <v>DK$17</v>
      </c>
      <c r="DL1809" s="199" t="str">
        <f t="shared" si="3144"/>
        <v>DL$17</v>
      </c>
    </row>
    <row r="1810" spans="1:116" x14ac:dyDescent="0.4">
      <c r="A1810" s="174"/>
      <c r="E1810" s="8"/>
      <c r="G1810" s="175" t="s">
        <v>491</v>
      </c>
      <c r="H1810" s="200"/>
      <c r="I1810" s="201"/>
      <c r="J1810" s="201"/>
      <c r="K1810" s="202"/>
      <c r="L1810" s="202"/>
      <c r="M1810" s="202"/>
      <c r="N1810" s="202"/>
      <c r="O1810" s="202"/>
      <c r="P1810" s="202"/>
      <c r="R1810" s="202"/>
      <c r="S1810" s="190"/>
      <c r="T1810" s="190"/>
      <c r="U1810" s="190"/>
      <c r="V1810" s="190"/>
      <c r="W1810" s="190"/>
      <c r="X1810" s="190"/>
      <c r="Y1810" s="190"/>
      <c r="Z1810" s="190"/>
      <c r="AA1810" s="190"/>
      <c r="AB1810" s="190"/>
      <c r="AC1810" s="190"/>
      <c r="AD1810" s="190"/>
      <c r="AE1810" s="190"/>
      <c r="AF1810" s="190"/>
      <c r="AG1810" s="190"/>
      <c r="AH1810" s="190"/>
      <c r="AI1810" s="190"/>
      <c r="AJ1810" s="190"/>
      <c r="AK1810" s="190"/>
      <c r="AL1810" s="190"/>
      <c r="AM1810" s="190"/>
      <c r="AN1810" s="190"/>
      <c r="AO1810" s="190"/>
      <c r="AP1810" s="190"/>
      <c r="AQ1810" s="190"/>
      <c r="AR1810" s="190"/>
      <c r="AS1810" s="190"/>
      <c r="AT1810" s="190"/>
      <c r="AU1810" s="190"/>
      <c r="AV1810" s="190"/>
      <c r="AW1810" s="190"/>
      <c r="AX1810" s="190"/>
      <c r="AY1810" s="190"/>
      <c r="AZ1810" s="190"/>
      <c r="BA1810" s="190"/>
      <c r="BB1810" s="190"/>
      <c r="BC1810" s="190"/>
      <c r="BD1810" s="190"/>
      <c r="BE1810" s="190"/>
      <c r="BF1810" s="190"/>
      <c r="BG1810" s="190"/>
      <c r="BH1810" s="190"/>
      <c r="BI1810" s="190"/>
      <c r="BJ1810" s="190"/>
      <c r="BK1810" s="190"/>
      <c r="BL1810" s="190"/>
      <c r="BM1810" s="190"/>
      <c r="BN1810" s="190"/>
      <c r="BO1810" s="190"/>
      <c r="BP1810" s="190"/>
      <c r="BQ1810" s="190"/>
      <c r="BR1810" s="190"/>
      <c r="BS1810" s="190"/>
      <c r="BT1810" s="190"/>
      <c r="BU1810" s="190"/>
      <c r="BV1810" s="190"/>
      <c r="BW1810" s="190"/>
      <c r="BX1810" s="190"/>
      <c r="BY1810" s="190"/>
      <c r="BZ1810" s="190"/>
      <c r="CA1810" s="190"/>
      <c r="CB1810" s="190"/>
      <c r="CC1810" s="190"/>
      <c r="CD1810" s="190"/>
      <c r="CE1810" s="190"/>
      <c r="CF1810" s="190"/>
      <c r="CG1810" s="190"/>
      <c r="CH1810" s="190"/>
      <c r="CI1810" s="190"/>
      <c r="CJ1810" s="190"/>
      <c r="CK1810" s="190"/>
      <c r="CL1810" s="190"/>
      <c r="CN1810" s="201"/>
      <c r="CO1810" s="190"/>
      <c r="CP1810" s="190"/>
      <c r="CQ1810" s="190"/>
      <c r="CR1810" s="190"/>
      <c r="CS1810" s="190"/>
      <c r="CT1810" s="190"/>
      <c r="CU1810" s="190"/>
      <c r="CV1810" s="190"/>
      <c r="CW1810" s="190"/>
      <c r="CX1810" s="190"/>
      <c r="CY1810" s="190"/>
      <c r="CZ1810" s="190"/>
      <c r="DA1810" s="190"/>
      <c r="DB1810" s="190"/>
      <c r="DC1810" s="190"/>
      <c r="DD1810" s="190"/>
      <c r="DE1810" s="190"/>
      <c r="DF1810" s="190"/>
      <c r="DG1810" s="190"/>
      <c r="DH1810" s="190"/>
      <c r="DI1810" s="190"/>
      <c r="DJ1810" s="190"/>
      <c r="DK1810" s="190"/>
      <c r="DL1810" s="190"/>
    </row>
    <row r="1811" spans="1:116" x14ac:dyDescent="0.4">
      <c r="A1811" s="174"/>
      <c r="E1811" s="8"/>
      <c r="G1811" s="175" t="s">
        <v>505</v>
      </c>
      <c r="H1811" s="200"/>
      <c r="I1811" s="201"/>
      <c r="J1811" s="201"/>
      <c r="K1811" s="202"/>
      <c r="L1811" s="202"/>
      <c r="M1811" s="202"/>
      <c r="N1811" s="202"/>
      <c r="O1811" s="202"/>
      <c r="P1811" s="202"/>
      <c r="R1811" s="202"/>
      <c r="S1811" s="190"/>
      <c r="T1811" s="190"/>
      <c r="U1811" s="190"/>
      <c r="V1811" s="190"/>
      <c r="W1811" s="190"/>
      <c r="X1811" s="190"/>
      <c r="Y1811" s="190"/>
      <c r="Z1811" s="190"/>
      <c r="AA1811" s="190"/>
      <c r="AB1811" s="190"/>
      <c r="AC1811" s="190"/>
      <c r="AD1811" s="190"/>
      <c r="AE1811" s="190"/>
      <c r="AF1811" s="190"/>
      <c r="AG1811" s="190"/>
      <c r="AH1811" s="190"/>
      <c r="AI1811" s="190"/>
      <c r="AJ1811" s="190"/>
      <c r="AK1811" s="190"/>
      <c r="AL1811" s="190"/>
      <c r="AM1811" s="190"/>
      <c r="AN1811" s="190"/>
      <c r="AO1811" s="190"/>
      <c r="AP1811" s="190"/>
      <c r="AQ1811" s="190"/>
      <c r="AR1811" s="190"/>
      <c r="AS1811" s="190"/>
      <c r="AT1811" s="190"/>
      <c r="AU1811" s="190"/>
      <c r="AV1811" s="190"/>
      <c r="AW1811" s="190"/>
      <c r="AX1811" s="190"/>
      <c r="AY1811" s="190"/>
      <c r="AZ1811" s="190"/>
      <c r="BA1811" s="190"/>
      <c r="BB1811" s="190"/>
      <c r="BC1811" s="190"/>
      <c r="BD1811" s="190"/>
      <c r="BE1811" s="190"/>
      <c r="BF1811" s="190"/>
      <c r="BG1811" s="190"/>
      <c r="BH1811" s="190"/>
      <c r="BI1811" s="190"/>
      <c r="BJ1811" s="190"/>
      <c r="BK1811" s="190"/>
      <c r="BL1811" s="190"/>
      <c r="BM1811" s="190"/>
      <c r="BN1811" s="190"/>
      <c r="BO1811" s="190"/>
      <c r="BP1811" s="190"/>
      <c r="BQ1811" s="190"/>
      <c r="BR1811" s="190"/>
      <c r="BS1811" s="190"/>
      <c r="BT1811" s="190"/>
      <c r="BU1811" s="190"/>
      <c r="BV1811" s="190"/>
      <c r="BW1811" s="190"/>
      <c r="BX1811" s="190"/>
      <c r="BY1811" s="190"/>
      <c r="BZ1811" s="190"/>
      <c r="CA1811" s="190"/>
      <c r="CB1811" s="190"/>
      <c r="CC1811" s="190"/>
      <c r="CD1811" s="190"/>
      <c r="CE1811" s="190"/>
      <c r="CF1811" s="190"/>
      <c r="CG1811" s="190"/>
      <c r="CH1811" s="190"/>
      <c r="CI1811" s="190"/>
      <c r="CJ1811" s="190"/>
      <c r="CK1811" s="190"/>
      <c r="CL1811" s="190"/>
      <c r="CN1811" s="201"/>
      <c r="CO1811" s="190"/>
      <c r="CP1811" s="190"/>
      <c r="CQ1811" s="190"/>
      <c r="CR1811" s="190"/>
      <c r="CS1811" s="190"/>
      <c r="CT1811" s="190"/>
      <c r="CU1811" s="190"/>
      <c r="CV1811" s="190"/>
      <c r="CW1811" s="190"/>
      <c r="CX1811" s="190"/>
      <c r="CY1811" s="190"/>
      <c r="CZ1811" s="190"/>
      <c r="DA1811" s="190"/>
      <c r="DB1811" s="190"/>
      <c r="DC1811" s="190"/>
      <c r="DD1811" s="190"/>
      <c r="DE1811" s="190"/>
      <c r="DF1811" s="190"/>
      <c r="DG1811" s="190"/>
      <c r="DH1811" s="190"/>
      <c r="DI1811" s="190"/>
      <c r="DJ1811" s="190"/>
      <c r="DK1811" s="190"/>
      <c r="DL1811" s="190"/>
    </row>
    <row r="1812" spans="1:116" x14ac:dyDescent="0.4">
      <c r="A1812" s="174"/>
      <c r="E1812" s="8"/>
      <c r="G1812" s="175" t="s">
        <v>463</v>
      </c>
      <c r="H1812" s="200"/>
      <c r="I1812" s="201"/>
      <c r="J1812" s="201"/>
      <c r="K1812" s="202"/>
      <c r="L1812" s="202"/>
      <c r="M1812" s="202"/>
      <c r="N1812" s="202"/>
      <c r="O1812" s="202"/>
      <c r="P1812" s="202"/>
      <c r="R1812" s="202"/>
      <c r="S1812" s="190" t="str">
        <f t="shared" ref="S1812:CD1812" si="3145">S$22</f>
        <v>S$18</v>
      </c>
      <c r="T1812" s="190" t="str">
        <f t="shared" si="3145"/>
        <v>T$18</v>
      </c>
      <c r="U1812" s="190" t="str">
        <f t="shared" si="3145"/>
        <v>U$18</v>
      </c>
      <c r="V1812" s="190" t="str">
        <f t="shared" si="3145"/>
        <v>V$18</v>
      </c>
      <c r="W1812" s="190" t="str">
        <f t="shared" si="3145"/>
        <v>W$18</v>
      </c>
      <c r="X1812" s="190" t="str">
        <f t="shared" si="3145"/>
        <v>X$18</v>
      </c>
      <c r="Y1812" s="190" t="str">
        <f t="shared" si="3145"/>
        <v>Y$18</v>
      </c>
      <c r="Z1812" s="190" t="str">
        <f t="shared" si="3145"/>
        <v>Z$18</v>
      </c>
      <c r="AA1812" s="190" t="str">
        <f t="shared" si="3145"/>
        <v>AA$18</v>
      </c>
      <c r="AB1812" s="190" t="str">
        <f t="shared" si="3145"/>
        <v>AB$18</v>
      </c>
      <c r="AC1812" s="190" t="str">
        <f t="shared" si="3145"/>
        <v>AC$18</v>
      </c>
      <c r="AD1812" s="190" t="str">
        <f t="shared" si="3145"/>
        <v>AD$18</v>
      </c>
      <c r="AE1812" s="190" t="str">
        <f t="shared" si="3145"/>
        <v>AE$18</v>
      </c>
      <c r="AF1812" s="190" t="str">
        <f t="shared" si="3145"/>
        <v>AF$18</v>
      </c>
      <c r="AG1812" s="190" t="str">
        <f t="shared" si="3145"/>
        <v>AG$18</v>
      </c>
      <c r="AH1812" s="190" t="str">
        <f t="shared" si="3145"/>
        <v>AH$18</v>
      </c>
      <c r="AI1812" s="190" t="str">
        <f t="shared" si="3145"/>
        <v>AI$18</v>
      </c>
      <c r="AJ1812" s="190" t="str">
        <f t="shared" si="3145"/>
        <v>AJ$18</v>
      </c>
      <c r="AK1812" s="190" t="str">
        <f t="shared" si="3145"/>
        <v>AK$18</v>
      </c>
      <c r="AL1812" s="190" t="str">
        <f t="shared" si="3145"/>
        <v>AL$18</v>
      </c>
      <c r="AM1812" s="190" t="str">
        <f t="shared" si="3145"/>
        <v>AM$18</v>
      </c>
      <c r="AN1812" s="190" t="str">
        <f t="shared" si="3145"/>
        <v>AN$18</v>
      </c>
      <c r="AO1812" s="190" t="str">
        <f t="shared" si="3145"/>
        <v>AO$18</v>
      </c>
      <c r="AP1812" s="190" t="str">
        <f t="shared" si="3145"/>
        <v>AP$18</v>
      </c>
      <c r="AQ1812" s="190" t="str">
        <f t="shared" si="3145"/>
        <v>AQ$18</v>
      </c>
      <c r="AR1812" s="190" t="str">
        <f t="shared" si="3145"/>
        <v>AR$18</v>
      </c>
      <c r="AS1812" s="190" t="str">
        <f t="shared" si="3145"/>
        <v>AS$18</v>
      </c>
      <c r="AT1812" s="190" t="str">
        <f t="shared" si="3145"/>
        <v>AT$18</v>
      </c>
      <c r="AU1812" s="190" t="str">
        <f t="shared" si="3145"/>
        <v>AU$18</v>
      </c>
      <c r="AV1812" s="190" t="str">
        <f t="shared" si="3145"/>
        <v>AV$18</v>
      </c>
      <c r="AW1812" s="190" t="str">
        <f t="shared" si="3145"/>
        <v>AW$18</v>
      </c>
      <c r="AX1812" s="190" t="str">
        <f t="shared" si="3145"/>
        <v>AX$18</v>
      </c>
      <c r="AY1812" s="190" t="str">
        <f t="shared" si="3145"/>
        <v>AY$18</v>
      </c>
      <c r="AZ1812" s="190" t="str">
        <f t="shared" si="3145"/>
        <v>AZ$18</v>
      </c>
      <c r="BA1812" s="190" t="str">
        <f t="shared" si="3145"/>
        <v>BA$18</v>
      </c>
      <c r="BB1812" s="190" t="str">
        <f t="shared" si="3145"/>
        <v>BB$18</v>
      </c>
      <c r="BC1812" s="190" t="str">
        <f t="shared" si="3145"/>
        <v>BC$18</v>
      </c>
      <c r="BD1812" s="190" t="str">
        <f t="shared" si="3145"/>
        <v>BD$18</v>
      </c>
      <c r="BE1812" s="190" t="str">
        <f t="shared" si="3145"/>
        <v>BE$18</v>
      </c>
      <c r="BF1812" s="190" t="str">
        <f t="shared" si="3145"/>
        <v>BF$18</v>
      </c>
      <c r="BG1812" s="190" t="str">
        <f t="shared" si="3145"/>
        <v>BG$18</v>
      </c>
      <c r="BH1812" s="190" t="str">
        <f t="shared" si="3145"/>
        <v>BH$18</v>
      </c>
      <c r="BI1812" s="190" t="str">
        <f t="shared" si="3145"/>
        <v>BI$18</v>
      </c>
      <c r="BJ1812" s="190" t="str">
        <f t="shared" si="3145"/>
        <v>BJ$18</v>
      </c>
      <c r="BK1812" s="190" t="str">
        <f t="shared" si="3145"/>
        <v>BK$18</v>
      </c>
      <c r="BL1812" s="190" t="str">
        <f t="shared" si="3145"/>
        <v>BL$18</v>
      </c>
      <c r="BM1812" s="190" t="str">
        <f t="shared" si="3145"/>
        <v>BM$18</v>
      </c>
      <c r="BN1812" s="190" t="str">
        <f t="shared" si="3145"/>
        <v>BN$18</v>
      </c>
      <c r="BO1812" s="190" t="str">
        <f t="shared" si="3145"/>
        <v>BO$18</v>
      </c>
      <c r="BP1812" s="190" t="str">
        <f t="shared" si="3145"/>
        <v>BP$18</v>
      </c>
      <c r="BQ1812" s="190" t="str">
        <f t="shared" si="3145"/>
        <v>BQ$18</v>
      </c>
      <c r="BR1812" s="190" t="str">
        <f t="shared" si="3145"/>
        <v>BR$18</v>
      </c>
      <c r="BS1812" s="190" t="str">
        <f t="shared" si="3145"/>
        <v>BS$18</v>
      </c>
      <c r="BT1812" s="190" t="str">
        <f t="shared" si="3145"/>
        <v>BT$18</v>
      </c>
      <c r="BU1812" s="190" t="str">
        <f t="shared" si="3145"/>
        <v>BU$18</v>
      </c>
      <c r="BV1812" s="190" t="str">
        <f t="shared" si="3145"/>
        <v>BV$18</v>
      </c>
      <c r="BW1812" s="190" t="str">
        <f t="shared" si="3145"/>
        <v>BW$18</v>
      </c>
      <c r="BX1812" s="190" t="str">
        <f t="shared" si="3145"/>
        <v>BX$18</v>
      </c>
      <c r="BY1812" s="190" t="str">
        <f t="shared" si="3145"/>
        <v>BY$18</v>
      </c>
      <c r="BZ1812" s="190" t="str">
        <f t="shared" si="3145"/>
        <v>BZ$18</v>
      </c>
      <c r="CA1812" s="190" t="str">
        <f t="shared" si="3145"/>
        <v>CA$18</v>
      </c>
      <c r="CB1812" s="190" t="str">
        <f t="shared" si="3145"/>
        <v>CB$18</v>
      </c>
      <c r="CC1812" s="190" t="str">
        <f t="shared" si="3145"/>
        <v>CC$18</v>
      </c>
      <c r="CD1812" s="190" t="str">
        <f t="shared" si="3145"/>
        <v>CD$18</v>
      </c>
      <c r="CE1812" s="190" t="str">
        <f t="shared" ref="CE1812:CL1812" si="3146">CE$22</f>
        <v>CE$18</v>
      </c>
      <c r="CF1812" s="190" t="str">
        <f t="shared" si="3146"/>
        <v>CF$18</v>
      </c>
      <c r="CG1812" s="190" t="str">
        <f t="shared" si="3146"/>
        <v>CG$18</v>
      </c>
      <c r="CH1812" s="190" t="str">
        <f t="shared" si="3146"/>
        <v>CH$18</v>
      </c>
      <c r="CI1812" s="190" t="str">
        <f t="shared" si="3146"/>
        <v>CI$18</v>
      </c>
      <c r="CJ1812" s="190" t="str">
        <f t="shared" si="3146"/>
        <v>CJ$18</v>
      </c>
      <c r="CK1812" s="190" t="str">
        <f t="shared" si="3146"/>
        <v>CK$18</v>
      </c>
      <c r="CL1812" s="190" t="str">
        <f t="shared" si="3146"/>
        <v>CL$18</v>
      </c>
      <c r="CN1812" s="201"/>
      <c r="CO1812" s="190" t="str">
        <f t="shared" ref="CO1812:DL1812" si="3147">CO$22</f>
        <v>CO$18</v>
      </c>
      <c r="CP1812" s="190" t="str">
        <f t="shared" si="3147"/>
        <v>CP$18</v>
      </c>
      <c r="CQ1812" s="190" t="str">
        <f t="shared" si="3147"/>
        <v>CQ$18</v>
      </c>
      <c r="CR1812" s="190" t="str">
        <f t="shared" si="3147"/>
        <v>CR$18</v>
      </c>
      <c r="CS1812" s="190" t="str">
        <f t="shared" si="3147"/>
        <v>CS$18</v>
      </c>
      <c r="CT1812" s="190" t="str">
        <f t="shared" si="3147"/>
        <v>CT$18</v>
      </c>
      <c r="CU1812" s="190" t="str">
        <f t="shared" si="3147"/>
        <v>CU$18</v>
      </c>
      <c r="CV1812" s="190" t="str">
        <f t="shared" si="3147"/>
        <v>CV$18</v>
      </c>
      <c r="CW1812" s="190" t="str">
        <f t="shared" si="3147"/>
        <v>CW$18</v>
      </c>
      <c r="CX1812" s="190" t="str">
        <f t="shared" si="3147"/>
        <v>CX$18</v>
      </c>
      <c r="CY1812" s="190" t="str">
        <f t="shared" si="3147"/>
        <v>CY$18</v>
      </c>
      <c r="CZ1812" s="190" t="str">
        <f t="shared" si="3147"/>
        <v>CZ$18</v>
      </c>
      <c r="DA1812" s="190" t="str">
        <f t="shared" si="3147"/>
        <v>DA$18</v>
      </c>
      <c r="DB1812" s="190" t="str">
        <f t="shared" si="3147"/>
        <v>DB$18</v>
      </c>
      <c r="DC1812" s="190" t="str">
        <f t="shared" si="3147"/>
        <v>DC$18</v>
      </c>
      <c r="DD1812" s="190" t="str">
        <f t="shared" si="3147"/>
        <v>DD$18</v>
      </c>
      <c r="DE1812" s="190" t="str">
        <f t="shared" si="3147"/>
        <v>DE$18</v>
      </c>
      <c r="DF1812" s="190" t="str">
        <f t="shared" si="3147"/>
        <v>DF$18</v>
      </c>
      <c r="DG1812" s="190" t="str">
        <f t="shared" si="3147"/>
        <v>DG$18</v>
      </c>
      <c r="DH1812" s="190" t="str">
        <f t="shared" si="3147"/>
        <v>DH$18</v>
      </c>
      <c r="DI1812" s="190" t="str">
        <f t="shared" si="3147"/>
        <v>DI$18</v>
      </c>
      <c r="DJ1812" s="190" t="str">
        <f t="shared" si="3147"/>
        <v>DJ$18</v>
      </c>
      <c r="DK1812" s="190" t="str">
        <f t="shared" si="3147"/>
        <v>DK$18</v>
      </c>
      <c r="DL1812" s="190" t="str">
        <f t="shared" si="3147"/>
        <v>DL$18</v>
      </c>
    </row>
    <row r="1813" spans="1:116" x14ac:dyDescent="0.4">
      <c r="A1813" s="174"/>
      <c r="E1813" s="8"/>
      <c r="G1813" s="175" t="s">
        <v>464</v>
      </c>
      <c r="H1813" s="200"/>
      <c r="I1813" s="201"/>
      <c r="J1813" s="201"/>
      <c r="K1813" s="202"/>
      <c r="L1813" s="202"/>
      <c r="M1813" s="202"/>
      <c r="N1813" s="202"/>
      <c r="O1813" s="202"/>
      <c r="P1813" s="202"/>
      <c r="R1813" s="202"/>
      <c r="S1813" s="190" t="str">
        <f t="shared" ref="S1813:CD1813" si="3148">S$23</f>
        <v>S$19</v>
      </c>
      <c r="T1813" s="190" t="str">
        <f t="shared" si="3148"/>
        <v>T$19</v>
      </c>
      <c r="U1813" s="190" t="str">
        <f t="shared" si="3148"/>
        <v>U$19</v>
      </c>
      <c r="V1813" s="190" t="str">
        <f t="shared" si="3148"/>
        <v>V$19</v>
      </c>
      <c r="W1813" s="190" t="str">
        <f t="shared" si="3148"/>
        <v>W$19</v>
      </c>
      <c r="X1813" s="190" t="str">
        <f t="shared" si="3148"/>
        <v>X$19</v>
      </c>
      <c r="Y1813" s="190" t="str">
        <f t="shared" si="3148"/>
        <v>Y$19</v>
      </c>
      <c r="Z1813" s="190" t="str">
        <f t="shared" si="3148"/>
        <v>Z$19</v>
      </c>
      <c r="AA1813" s="190" t="str">
        <f t="shared" si="3148"/>
        <v>AA$19</v>
      </c>
      <c r="AB1813" s="190" t="str">
        <f t="shared" si="3148"/>
        <v>AB$19</v>
      </c>
      <c r="AC1813" s="190" t="str">
        <f t="shared" si="3148"/>
        <v>AC$19</v>
      </c>
      <c r="AD1813" s="190" t="str">
        <f t="shared" si="3148"/>
        <v>AD$19</v>
      </c>
      <c r="AE1813" s="190" t="str">
        <f t="shared" si="3148"/>
        <v>AE$19</v>
      </c>
      <c r="AF1813" s="190" t="str">
        <f t="shared" si="3148"/>
        <v>AF$19</v>
      </c>
      <c r="AG1813" s="190" t="str">
        <f t="shared" si="3148"/>
        <v>AG$19</v>
      </c>
      <c r="AH1813" s="190" t="str">
        <f t="shared" si="3148"/>
        <v>AH$19</v>
      </c>
      <c r="AI1813" s="190" t="str">
        <f t="shared" si="3148"/>
        <v>AI$19</v>
      </c>
      <c r="AJ1813" s="190" t="str">
        <f t="shared" si="3148"/>
        <v>AJ$19</v>
      </c>
      <c r="AK1813" s="190" t="str">
        <f t="shared" si="3148"/>
        <v>AK$19</v>
      </c>
      <c r="AL1813" s="190" t="str">
        <f t="shared" si="3148"/>
        <v>AL$19</v>
      </c>
      <c r="AM1813" s="190" t="str">
        <f t="shared" si="3148"/>
        <v>AM$19</v>
      </c>
      <c r="AN1813" s="190" t="str">
        <f t="shared" si="3148"/>
        <v>AN$19</v>
      </c>
      <c r="AO1813" s="190" t="str">
        <f t="shared" si="3148"/>
        <v>AO$19</v>
      </c>
      <c r="AP1813" s="190" t="str">
        <f t="shared" si="3148"/>
        <v>AP$19</v>
      </c>
      <c r="AQ1813" s="190" t="str">
        <f t="shared" si="3148"/>
        <v>AQ$19</v>
      </c>
      <c r="AR1813" s="190" t="str">
        <f t="shared" si="3148"/>
        <v>AR$19</v>
      </c>
      <c r="AS1813" s="190" t="str">
        <f t="shared" si="3148"/>
        <v>AS$19</v>
      </c>
      <c r="AT1813" s="190" t="str">
        <f t="shared" si="3148"/>
        <v>AT$19</v>
      </c>
      <c r="AU1813" s="190" t="str">
        <f t="shared" si="3148"/>
        <v>AU$19</v>
      </c>
      <c r="AV1813" s="190" t="str">
        <f t="shared" si="3148"/>
        <v>AV$19</v>
      </c>
      <c r="AW1813" s="190" t="str">
        <f t="shared" si="3148"/>
        <v>AW$19</v>
      </c>
      <c r="AX1813" s="190" t="str">
        <f t="shared" si="3148"/>
        <v>AX$19</v>
      </c>
      <c r="AY1813" s="190" t="str">
        <f t="shared" si="3148"/>
        <v>AY$19</v>
      </c>
      <c r="AZ1813" s="190" t="str">
        <f t="shared" si="3148"/>
        <v>AZ$19</v>
      </c>
      <c r="BA1813" s="190" t="str">
        <f t="shared" si="3148"/>
        <v>BA$19</v>
      </c>
      <c r="BB1813" s="190" t="str">
        <f t="shared" si="3148"/>
        <v>BB$19</v>
      </c>
      <c r="BC1813" s="190" t="str">
        <f t="shared" si="3148"/>
        <v>BC$19</v>
      </c>
      <c r="BD1813" s="190" t="str">
        <f t="shared" si="3148"/>
        <v>BD$19</v>
      </c>
      <c r="BE1813" s="190" t="str">
        <f t="shared" si="3148"/>
        <v>BE$19</v>
      </c>
      <c r="BF1813" s="190" t="str">
        <f t="shared" si="3148"/>
        <v>BF$19</v>
      </c>
      <c r="BG1813" s="190" t="str">
        <f t="shared" si="3148"/>
        <v>BG$19</v>
      </c>
      <c r="BH1813" s="190" t="str">
        <f t="shared" si="3148"/>
        <v>BH$19</v>
      </c>
      <c r="BI1813" s="190" t="str">
        <f t="shared" si="3148"/>
        <v>BI$19</v>
      </c>
      <c r="BJ1813" s="190" t="str">
        <f t="shared" si="3148"/>
        <v>BJ$19</v>
      </c>
      <c r="BK1813" s="190" t="str">
        <f t="shared" si="3148"/>
        <v>BK$19</v>
      </c>
      <c r="BL1813" s="190" t="str">
        <f t="shared" si="3148"/>
        <v>BL$19</v>
      </c>
      <c r="BM1813" s="190" t="str">
        <f t="shared" si="3148"/>
        <v>BM$19</v>
      </c>
      <c r="BN1813" s="190" t="str">
        <f t="shared" si="3148"/>
        <v>BN$19</v>
      </c>
      <c r="BO1813" s="190" t="str">
        <f t="shared" si="3148"/>
        <v>BO$19</v>
      </c>
      <c r="BP1813" s="190" t="str">
        <f t="shared" si="3148"/>
        <v>BP$19</v>
      </c>
      <c r="BQ1813" s="190" t="str">
        <f t="shared" si="3148"/>
        <v>BQ$19</v>
      </c>
      <c r="BR1813" s="190" t="str">
        <f t="shared" si="3148"/>
        <v>BR$19</v>
      </c>
      <c r="BS1813" s="190" t="str">
        <f t="shared" si="3148"/>
        <v>BS$19</v>
      </c>
      <c r="BT1813" s="190" t="str">
        <f t="shared" si="3148"/>
        <v>BT$19</v>
      </c>
      <c r="BU1813" s="190" t="str">
        <f t="shared" si="3148"/>
        <v>BU$19</v>
      </c>
      <c r="BV1813" s="190" t="str">
        <f t="shared" si="3148"/>
        <v>BV$19</v>
      </c>
      <c r="BW1813" s="190" t="str">
        <f t="shared" si="3148"/>
        <v>BW$19</v>
      </c>
      <c r="BX1813" s="190" t="str">
        <f t="shared" si="3148"/>
        <v>BX$19</v>
      </c>
      <c r="BY1813" s="190" t="str">
        <f t="shared" si="3148"/>
        <v>BY$19</v>
      </c>
      <c r="BZ1813" s="190" t="str">
        <f t="shared" si="3148"/>
        <v>BZ$19</v>
      </c>
      <c r="CA1813" s="190" t="str">
        <f t="shared" si="3148"/>
        <v>CA$19</v>
      </c>
      <c r="CB1813" s="190" t="str">
        <f t="shared" si="3148"/>
        <v>CB$19</v>
      </c>
      <c r="CC1813" s="190" t="str">
        <f t="shared" si="3148"/>
        <v>CC$19</v>
      </c>
      <c r="CD1813" s="190" t="str">
        <f t="shared" si="3148"/>
        <v>CD$19</v>
      </c>
      <c r="CE1813" s="190" t="str">
        <f t="shared" ref="CE1813:CL1813" si="3149">CE$23</f>
        <v>CE$19</v>
      </c>
      <c r="CF1813" s="190" t="str">
        <f t="shared" si="3149"/>
        <v>CF$19</v>
      </c>
      <c r="CG1813" s="190" t="str">
        <f t="shared" si="3149"/>
        <v>CG$19</v>
      </c>
      <c r="CH1813" s="190" t="str">
        <f t="shared" si="3149"/>
        <v>CH$19</v>
      </c>
      <c r="CI1813" s="190" t="str">
        <f t="shared" si="3149"/>
        <v>CI$19</v>
      </c>
      <c r="CJ1813" s="190" t="str">
        <f t="shared" si="3149"/>
        <v>CJ$19</v>
      </c>
      <c r="CK1813" s="190" t="str">
        <f t="shared" si="3149"/>
        <v>CK$19</v>
      </c>
      <c r="CL1813" s="190" t="str">
        <f t="shared" si="3149"/>
        <v>CL$19</v>
      </c>
      <c r="CN1813" s="201"/>
      <c r="CO1813" s="190" t="str">
        <f t="shared" ref="CO1813:DL1813" si="3150">CO$23</f>
        <v>CO$19</v>
      </c>
      <c r="CP1813" s="190" t="str">
        <f t="shared" si="3150"/>
        <v>CP$19</v>
      </c>
      <c r="CQ1813" s="190" t="str">
        <f t="shared" si="3150"/>
        <v>CQ$19</v>
      </c>
      <c r="CR1813" s="190" t="str">
        <f t="shared" si="3150"/>
        <v>CR$19</v>
      </c>
      <c r="CS1813" s="190" t="str">
        <f t="shared" si="3150"/>
        <v>CS$19</v>
      </c>
      <c r="CT1813" s="190" t="str">
        <f t="shared" si="3150"/>
        <v>CT$19</v>
      </c>
      <c r="CU1813" s="190" t="str">
        <f t="shared" si="3150"/>
        <v>CU$19</v>
      </c>
      <c r="CV1813" s="190" t="str">
        <f t="shared" si="3150"/>
        <v>CV$19</v>
      </c>
      <c r="CW1813" s="190" t="str">
        <f t="shared" si="3150"/>
        <v>CW$19</v>
      </c>
      <c r="CX1813" s="190" t="str">
        <f t="shared" si="3150"/>
        <v>CX$19</v>
      </c>
      <c r="CY1813" s="190" t="str">
        <f t="shared" si="3150"/>
        <v>CY$19</v>
      </c>
      <c r="CZ1813" s="190" t="str">
        <f t="shared" si="3150"/>
        <v>CZ$19</v>
      </c>
      <c r="DA1813" s="190" t="str">
        <f t="shared" si="3150"/>
        <v>DA$19</v>
      </c>
      <c r="DB1813" s="190" t="str">
        <f t="shared" si="3150"/>
        <v>DB$19</v>
      </c>
      <c r="DC1813" s="190" t="str">
        <f t="shared" si="3150"/>
        <v>DC$19</v>
      </c>
      <c r="DD1813" s="190" t="str">
        <f t="shared" si="3150"/>
        <v>DD$19</v>
      </c>
      <c r="DE1813" s="190" t="str">
        <f t="shared" si="3150"/>
        <v>DE$19</v>
      </c>
      <c r="DF1813" s="190" t="str">
        <f t="shared" si="3150"/>
        <v>DF$19</v>
      </c>
      <c r="DG1813" s="190" t="str">
        <f t="shared" si="3150"/>
        <v>DG$19</v>
      </c>
      <c r="DH1813" s="190" t="str">
        <f t="shared" si="3150"/>
        <v>DH$19</v>
      </c>
      <c r="DI1813" s="190" t="str">
        <f t="shared" si="3150"/>
        <v>DI$19</v>
      </c>
      <c r="DJ1813" s="190" t="str">
        <f t="shared" si="3150"/>
        <v>DJ$19</v>
      </c>
      <c r="DK1813" s="190" t="str">
        <f t="shared" si="3150"/>
        <v>DK$19</v>
      </c>
      <c r="DL1813" s="190" t="str">
        <f t="shared" si="3150"/>
        <v>DL$19</v>
      </c>
    </row>
    <row r="1814" spans="1:116" x14ac:dyDescent="0.4">
      <c r="E1814" s="8"/>
      <c r="G1814" s="136"/>
      <c r="H1814" s="12"/>
      <c r="I1814" s="60"/>
      <c r="J1814" s="60"/>
      <c r="K1814" s="15"/>
      <c r="L1814" s="15"/>
      <c r="M1814" s="15"/>
      <c r="N1814" s="15"/>
      <c r="O1814" s="15"/>
      <c r="P1814" s="15"/>
      <c r="R1814" s="15"/>
      <c r="S1814" s="80"/>
      <c r="T1814" s="80"/>
      <c r="U1814" s="80"/>
      <c r="V1814" s="80"/>
      <c r="W1814" s="80"/>
      <c r="X1814" s="80"/>
      <c r="Y1814" s="80"/>
      <c r="Z1814" s="80"/>
      <c r="AA1814" s="80"/>
      <c r="AB1814" s="80"/>
      <c r="AC1814" s="80"/>
      <c r="AD1814" s="80"/>
      <c r="AE1814" s="80"/>
      <c r="AF1814" s="80"/>
      <c r="AG1814" s="80"/>
      <c r="AH1814" s="80"/>
      <c r="AI1814" s="80"/>
      <c r="AJ1814" s="80"/>
      <c r="AK1814" s="80"/>
      <c r="AL1814" s="80"/>
      <c r="AM1814" s="80"/>
      <c r="AN1814" s="80"/>
      <c r="AO1814" s="80"/>
      <c r="AP1814" s="80"/>
      <c r="AQ1814" s="80"/>
      <c r="AR1814" s="80"/>
      <c r="AS1814" s="80"/>
      <c r="AT1814" s="80"/>
      <c r="AU1814" s="80"/>
      <c r="AV1814" s="80"/>
      <c r="AW1814" s="80"/>
      <c r="AX1814" s="80"/>
      <c r="AY1814" s="80"/>
      <c r="AZ1814" s="80"/>
      <c r="BA1814" s="80"/>
      <c r="BB1814" s="80"/>
      <c r="BC1814" s="80"/>
      <c r="BD1814" s="80"/>
      <c r="BE1814" s="80"/>
      <c r="BF1814" s="80"/>
      <c r="BG1814" s="80"/>
      <c r="BH1814" s="80"/>
      <c r="BI1814" s="80"/>
      <c r="BJ1814" s="80"/>
      <c r="BK1814" s="80"/>
      <c r="BL1814" s="80"/>
      <c r="BM1814" s="80"/>
      <c r="BN1814" s="80"/>
      <c r="BO1814" s="80"/>
      <c r="BP1814" s="80"/>
      <c r="BQ1814" s="80"/>
      <c r="BR1814" s="80"/>
      <c r="BS1814" s="80"/>
      <c r="BT1814" s="80"/>
      <c r="BU1814" s="80"/>
      <c r="BV1814" s="80"/>
      <c r="BW1814" s="80"/>
      <c r="BX1814" s="80"/>
      <c r="BY1814" s="80"/>
      <c r="BZ1814" s="80"/>
      <c r="CA1814" s="80"/>
      <c r="CB1814" s="80"/>
      <c r="CC1814" s="80"/>
      <c r="CD1814" s="80"/>
      <c r="CE1814" s="80"/>
      <c r="CF1814" s="80"/>
      <c r="CG1814" s="80"/>
      <c r="CH1814" s="80"/>
      <c r="CI1814" s="80"/>
      <c r="CJ1814" s="80"/>
      <c r="CK1814" s="80"/>
      <c r="CL1814" s="80"/>
      <c r="CN1814" s="60"/>
      <c r="CO1814" s="179"/>
      <c r="CP1814" s="179"/>
      <c r="CQ1814" s="179"/>
      <c r="CR1814" s="179"/>
      <c r="CS1814" s="179"/>
      <c r="CT1814" s="179"/>
      <c r="CU1814" s="179"/>
      <c r="CV1814" s="179"/>
      <c r="CW1814" s="179"/>
      <c r="CX1814" s="179"/>
      <c r="CY1814" s="179"/>
      <c r="CZ1814" s="179"/>
      <c r="DA1814" s="179"/>
      <c r="DB1814" s="179"/>
      <c r="DC1814" s="179"/>
      <c r="DD1814" s="179"/>
      <c r="DE1814" s="179"/>
      <c r="DF1814" s="179"/>
      <c r="DG1814" s="179"/>
      <c r="DH1814" s="179"/>
      <c r="DI1814" s="179"/>
      <c r="DJ1814" s="179"/>
      <c r="DK1814" s="179"/>
      <c r="DL1814" s="179"/>
    </row>
    <row r="1815" spans="1:116" x14ac:dyDescent="0.4">
      <c r="E1815" s="8"/>
      <c r="G1815" s="136"/>
      <c r="H1815" s="12"/>
      <c r="I1815" s="60"/>
      <c r="J1815" s="60"/>
      <c r="K1815" s="15"/>
      <c r="L1815" s="15"/>
      <c r="M1815" s="15"/>
      <c r="N1815" s="15"/>
      <c r="O1815" s="15"/>
      <c r="P1815" s="15"/>
      <c r="R1815" s="15"/>
      <c r="S1815" s="80"/>
      <c r="T1815" s="80"/>
      <c r="U1815" s="80"/>
      <c r="V1815" s="80"/>
      <c r="W1815" s="80"/>
      <c r="X1815" s="80"/>
      <c r="Y1815" s="80"/>
      <c r="Z1815" s="80"/>
      <c r="AA1815" s="80"/>
      <c r="AB1815" s="80"/>
      <c r="AC1815" s="80"/>
      <c r="AD1815" s="80"/>
      <c r="AE1815" s="80"/>
      <c r="AF1815" s="80"/>
      <c r="AG1815" s="80"/>
      <c r="AH1815" s="80"/>
      <c r="AI1815" s="80"/>
      <c r="AJ1815" s="80"/>
      <c r="AK1815" s="80"/>
      <c r="AL1815" s="80"/>
      <c r="AM1815" s="80"/>
      <c r="AN1815" s="80"/>
      <c r="AO1815" s="80"/>
      <c r="AP1815" s="80"/>
      <c r="AQ1815" s="80"/>
      <c r="AR1815" s="80"/>
      <c r="AS1815" s="80"/>
      <c r="AT1815" s="80"/>
      <c r="AU1815" s="80"/>
      <c r="AV1815" s="80"/>
      <c r="AW1815" s="80"/>
      <c r="AX1815" s="80"/>
      <c r="AY1815" s="80"/>
      <c r="AZ1815" s="80"/>
      <c r="BA1815" s="80"/>
      <c r="BB1815" s="80"/>
      <c r="BC1815" s="80"/>
      <c r="BD1815" s="80"/>
      <c r="BE1815" s="80"/>
      <c r="BF1815" s="80"/>
      <c r="BG1815" s="80"/>
      <c r="BH1815" s="80"/>
      <c r="BI1815" s="80"/>
      <c r="BJ1815" s="80"/>
      <c r="BK1815" s="80"/>
      <c r="BL1815" s="80"/>
      <c r="BM1815" s="80"/>
      <c r="BN1815" s="80"/>
      <c r="BO1815" s="80"/>
      <c r="BP1815" s="80"/>
      <c r="BQ1815" s="80"/>
      <c r="BR1815" s="80"/>
      <c r="BS1815" s="80"/>
      <c r="BT1815" s="80"/>
      <c r="BU1815" s="80"/>
      <c r="BV1815" s="80"/>
      <c r="BW1815" s="80"/>
      <c r="BX1815" s="80"/>
      <c r="BY1815" s="80"/>
      <c r="BZ1815" s="80"/>
      <c r="CA1815" s="80"/>
      <c r="CB1815" s="80"/>
      <c r="CC1815" s="80"/>
      <c r="CD1815" s="80"/>
      <c r="CE1815" s="80"/>
      <c r="CF1815" s="80"/>
      <c r="CG1815" s="80"/>
      <c r="CH1815" s="80"/>
      <c r="CI1815" s="80"/>
      <c r="CJ1815" s="80"/>
      <c r="CK1815" s="80"/>
      <c r="CL1815" s="80"/>
      <c r="CN1815" s="60"/>
      <c r="CO1815" s="179"/>
      <c r="CP1815" s="179"/>
      <c r="CQ1815" s="179"/>
      <c r="CR1815" s="179"/>
      <c r="CS1815" s="179"/>
      <c r="CT1815" s="179"/>
      <c r="CU1815" s="179"/>
      <c r="CV1815" s="179"/>
      <c r="CW1815" s="179"/>
      <c r="CX1815" s="179"/>
      <c r="CY1815" s="179"/>
      <c r="CZ1815" s="179"/>
      <c r="DA1815" s="179"/>
      <c r="DB1815" s="179"/>
      <c r="DC1815" s="179"/>
      <c r="DD1815" s="179"/>
      <c r="DE1815" s="179"/>
      <c r="DF1815" s="179"/>
      <c r="DG1815" s="179"/>
      <c r="DH1815" s="179"/>
      <c r="DI1815" s="179"/>
      <c r="DJ1815" s="179"/>
      <c r="DK1815" s="179"/>
      <c r="DL1815" s="179"/>
    </row>
    <row r="1816" spans="1:116" x14ac:dyDescent="0.4">
      <c r="E1816" s="8"/>
      <c r="G1816" s="136"/>
      <c r="H1816" s="12"/>
      <c r="I1816" s="60"/>
      <c r="J1816" s="60"/>
      <c r="K1816" s="15"/>
      <c r="L1816" s="15"/>
      <c r="M1816" s="15"/>
      <c r="N1816" s="15"/>
      <c r="O1816" s="15"/>
      <c r="P1816" s="15"/>
      <c r="R1816" s="15"/>
      <c r="S1816" s="80"/>
      <c r="T1816" s="80"/>
      <c r="U1816" s="80"/>
      <c r="V1816" s="80"/>
      <c r="W1816" s="80"/>
      <c r="X1816" s="80"/>
      <c r="Y1816" s="80"/>
      <c r="Z1816" s="80"/>
      <c r="AA1816" s="80"/>
      <c r="AB1816" s="80"/>
      <c r="AC1816" s="80"/>
      <c r="AD1816" s="80"/>
      <c r="AE1816" s="80"/>
      <c r="AF1816" s="80"/>
      <c r="AG1816" s="80"/>
      <c r="AH1816" s="80"/>
      <c r="AI1816" s="80"/>
      <c r="AJ1816" s="80"/>
      <c r="AK1816" s="80"/>
      <c r="AL1816" s="80"/>
      <c r="AM1816" s="80"/>
      <c r="AN1816" s="80"/>
      <c r="AO1816" s="80"/>
      <c r="AP1816" s="80"/>
      <c r="AQ1816" s="80"/>
      <c r="AR1816" s="80"/>
      <c r="AS1816" s="80"/>
      <c r="AT1816" s="80"/>
      <c r="AU1816" s="80"/>
      <c r="AV1816" s="80"/>
      <c r="AW1816" s="80"/>
      <c r="AX1816" s="80"/>
      <c r="AY1816" s="80"/>
      <c r="AZ1816" s="80"/>
      <c r="BA1816" s="80"/>
      <c r="BB1816" s="80"/>
      <c r="BC1816" s="80"/>
      <c r="BD1816" s="80"/>
      <c r="BE1816" s="80"/>
      <c r="BF1816" s="80"/>
      <c r="BG1816" s="80"/>
      <c r="BH1816" s="80"/>
      <c r="BI1816" s="80"/>
      <c r="BJ1816" s="80"/>
      <c r="BK1816" s="80"/>
      <c r="BL1816" s="80"/>
      <c r="BM1816" s="80"/>
      <c r="BN1816" s="80"/>
      <c r="BO1816" s="80"/>
      <c r="BP1816" s="80"/>
      <c r="BQ1816" s="80"/>
      <c r="BR1816" s="80"/>
      <c r="BS1816" s="80"/>
      <c r="BT1816" s="80"/>
      <c r="BU1816" s="80"/>
      <c r="BV1816" s="80"/>
      <c r="BW1816" s="80"/>
      <c r="BX1816" s="80"/>
      <c r="BY1816" s="80"/>
      <c r="BZ1816" s="80"/>
      <c r="CA1816" s="80"/>
      <c r="CB1816" s="80"/>
      <c r="CC1816" s="80"/>
      <c r="CD1816" s="80"/>
      <c r="CE1816" s="80"/>
      <c r="CF1816" s="80"/>
      <c r="CG1816" s="80"/>
      <c r="CH1816" s="80"/>
      <c r="CI1816" s="80"/>
      <c r="CJ1816" s="80"/>
      <c r="CK1816" s="80"/>
      <c r="CL1816" s="80"/>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E1817" s="8"/>
      <c r="G1817" s="136"/>
      <c r="H1817" s="12"/>
      <c r="I1817" s="60"/>
      <c r="J1817" s="60"/>
      <c r="K1817" s="15"/>
      <c r="L1817" s="15"/>
      <c r="M1817" s="15"/>
      <c r="N1817" s="15"/>
      <c r="O1817" s="15"/>
      <c r="P1817" s="15"/>
      <c r="R1817" s="15"/>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60"/>
      <c r="CO1817" s="179"/>
      <c r="CP1817" s="179"/>
      <c r="CQ1817" s="179"/>
      <c r="CR1817" s="179"/>
      <c r="CS1817" s="179"/>
      <c r="CT1817" s="179"/>
      <c r="CU1817" s="179"/>
      <c r="CV1817" s="179"/>
      <c r="CW1817" s="179"/>
      <c r="CX1817" s="179"/>
      <c r="CY1817" s="179"/>
      <c r="CZ1817" s="179"/>
      <c r="DA1817" s="179"/>
      <c r="DB1817" s="179"/>
      <c r="DC1817" s="179"/>
      <c r="DD1817" s="179"/>
      <c r="DE1817" s="179"/>
      <c r="DF1817" s="179"/>
      <c r="DG1817" s="179"/>
      <c r="DH1817" s="179"/>
      <c r="DI1817" s="179"/>
      <c r="DJ1817" s="179"/>
      <c r="DK1817" s="179"/>
      <c r="DL1817" s="179"/>
    </row>
    <row r="1818" spans="1:116" x14ac:dyDescent="0.4">
      <c r="E1818" s="8"/>
      <c r="G1818" s="136"/>
      <c r="H1818" s="12"/>
      <c r="I1818" s="60"/>
      <c r="J1818" s="60"/>
      <c r="K1818" s="15"/>
      <c r="L1818" s="15"/>
      <c r="M1818" s="15"/>
      <c r="N1818" s="15"/>
      <c r="O1818" s="15"/>
      <c r="P1818" s="15"/>
      <c r="R1818" s="15"/>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60"/>
      <c r="CO1818" s="179"/>
      <c r="CP1818" s="179"/>
      <c r="CQ1818" s="179"/>
      <c r="CR1818" s="179"/>
      <c r="CS1818" s="179"/>
      <c r="CT1818" s="179"/>
      <c r="CU1818" s="179"/>
      <c r="CV1818" s="179"/>
      <c r="CW1818" s="179"/>
      <c r="CX1818" s="179"/>
      <c r="CY1818" s="179"/>
      <c r="CZ1818" s="179"/>
      <c r="DA1818" s="179"/>
      <c r="DB1818" s="179"/>
      <c r="DC1818" s="179"/>
      <c r="DD1818" s="179"/>
      <c r="DE1818" s="179"/>
      <c r="DF1818" s="179"/>
      <c r="DG1818" s="179"/>
      <c r="DH1818" s="179"/>
      <c r="DI1818" s="179"/>
      <c r="DJ1818" s="179"/>
      <c r="DK1818" s="179"/>
      <c r="DL1818" s="179"/>
    </row>
    <row r="1819" spans="1:116" x14ac:dyDescent="0.4">
      <c r="E1819" s="8"/>
      <c r="G1819" s="136"/>
      <c r="H1819" s="12"/>
      <c r="I1819" s="60"/>
      <c r="J1819" s="60"/>
      <c r="K1819" s="15"/>
      <c r="L1819" s="15"/>
      <c r="M1819" s="15"/>
      <c r="N1819" s="15"/>
      <c r="O1819" s="15"/>
      <c r="P1819" s="15"/>
      <c r="R1819" s="15"/>
      <c r="S1819" s="80"/>
      <c r="T1819" s="80"/>
      <c r="U1819" s="80"/>
      <c r="V1819" s="80"/>
      <c r="W1819" s="80"/>
      <c r="X1819" s="80"/>
      <c r="Y1819" s="80"/>
      <c r="Z1819" s="80"/>
      <c r="AA1819" s="80"/>
      <c r="AB1819" s="80"/>
      <c r="AC1819" s="80"/>
      <c r="AD1819" s="80"/>
      <c r="AE1819" s="80"/>
      <c r="AF1819" s="80"/>
      <c r="AG1819" s="80"/>
      <c r="AH1819" s="80"/>
      <c r="AI1819" s="80"/>
      <c r="AJ1819" s="80"/>
      <c r="AK1819" s="80"/>
      <c r="AL1819" s="80"/>
      <c r="AM1819" s="80"/>
      <c r="AN1819" s="80"/>
      <c r="AO1819" s="80"/>
      <c r="AP1819" s="80"/>
      <c r="AQ1819" s="80"/>
      <c r="AR1819" s="80"/>
      <c r="AS1819" s="80"/>
      <c r="AT1819" s="80"/>
      <c r="AU1819" s="80"/>
      <c r="AV1819" s="80"/>
      <c r="AW1819" s="80"/>
      <c r="AX1819" s="80"/>
      <c r="AY1819" s="80"/>
      <c r="AZ1819" s="80"/>
      <c r="BA1819" s="80"/>
      <c r="BB1819" s="80"/>
      <c r="BC1819" s="80"/>
      <c r="BD1819" s="80"/>
      <c r="BE1819" s="80"/>
      <c r="BF1819" s="80"/>
      <c r="BG1819" s="80"/>
      <c r="BH1819" s="80"/>
      <c r="BI1819" s="80"/>
      <c r="BJ1819" s="80"/>
      <c r="BK1819" s="80"/>
      <c r="BL1819" s="80"/>
      <c r="BM1819" s="80"/>
      <c r="BN1819" s="80"/>
      <c r="BO1819" s="80"/>
      <c r="BP1819" s="80"/>
      <c r="BQ1819" s="80"/>
      <c r="BR1819" s="80"/>
      <c r="BS1819" s="80"/>
      <c r="BT1819" s="80"/>
      <c r="BU1819" s="80"/>
      <c r="BV1819" s="80"/>
      <c r="BW1819" s="80"/>
      <c r="BX1819" s="80"/>
      <c r="BY1819" s="80"/>
      <c r="BZ1819" s="80"/>
      <c r="CA1819" s="80"/>
      <c r="CB1819" s="80"/>
      <c r="CC1819" s="80"/>
      <c r="CD1819" s="80"/>
      <c r="CE1819" s="80"/>
      <c r="CF1819" s="80"/>
      <c r="CG1819" s="80"/>
      <c r="CH1819" s="80"/>
      <c r="CI1819" s="80"/>
      <c r="CJ1819" s="80"/>
      <c r="CK1819" s="80"/>
      <c r="CL1819" s="80"/>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E1820" s="8"/>
      <c r="G1820" s="136"/>
      <c r="H1820" s="12"/>
      <c r="I1820" s="60"/>
      <c r="J1820" s="60"/>
      <c r="K1820" s="15"/>
      <c r="L1820" s="15"/>
      <c r="M1820" s="15"/>
      <c r="N1820" s="15"/>
      <c r="O1820" s="15"/>
      <c r="P1820" s="15"/>
      <c r="R1820" s="15"/>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60"/>
      <c r="CO1820" s="179"/>
      <c r="CP1820" s="179"/>
      <c r="CQ1820" s="179"/>
      <c r="CR1820" s="179"/>
      <c r="CS1820" s="179"/>
      <c r="CT1820" s="179"/>
      <c r="CU1820" s="179"/>
      <c r="CV1820" s="179"/>
      <c r="CW1820" s="179"/>
      <c r="CX1820" s="179"/>
      <c r="CY1820" s="179"/>
      <c r="CZ1820" s="179"/>
      <c r="DA1820" s="179"/>
      <c r="DB1820" s="179"/>
      <c r="DC1820" s="179"/>
      <c r="DD1820" s="179"/>
      <c r="DE1820" s="179"/>
      <c r="DF1820" s="179"/>
      <c r="DG1820" s="179"/>
      <c r="DH1820" s="179"/>
      <c r="DI1820" s="179"/>
      <c r="DJ1820" s="179"/>
      <c r="DK1820" s="179"/>
      <c r="DL1820" s="179"/>
    </row>
    <row r="1821" spans="1:116" x14ac:dyDescent="0.4">
      <c r="E1821" s="8"/>
      <c r="G1821" s="136"/>
      <c r="H1821" s="12"/>
      <c r="I1821" s="60"/>
      <c r="J1821" s="60"/>
      <c r="K1821" s="15"/>
      <c r="L1821" s="15"/>
      <c r="M1821" s="15"/>
      <c r="N1821" s="15"/>
      <c r="O1821" s="15"/>
      <c r="P1821" s="15"/>
      <c r="R1821" s="15"/>
      <c r="S1821" s="80"/>
      <c r="T1821" s="80"/>
      <c r="U1821" s="80"/>
      <c r="V1821" s="80"/>
      <c r="W1821" s="80"/>
      <c r="X1821" s="80"/>
      <c r="Y1821" s="80"/>
      <c r="Z1821" s="80"/>
      <c r="AA1821" s="80"/>
      <c r="AB1821" s="80"/>
      <c r="AC1821" s="80"/>
      <c r="AD1821" s="80"/>
      <c r="AE1821" s="80"/>
      <c r="AF1821" s="80"/>
      <c r="AG1821" s="80"/>
      <c r="AH1821" s="80"/>
      <c r="AI1821" s="80"/>
      <c r="AJ1821" s="80"/>
      <c r="AK1821" s="80"/>
      <c r="AL1821" s="80"/>
      <c r="AM1821" s="80"/>
      <c r="AN1821" s="80"/>
      <c r="AO1821" s="80"/>
      <c r="AP1821" s="80"/>
      <c r="AQ1821" s="80"/>
      <c r="AR1821" s="80"/>
      <c r="AS1821" s="80"/>
      <c r="AT1821" s="80"/>
      <c r="AU1821" s="80"/>
      <c r="AV1821" s="80"/>
      <c r="AW1821" s="80"/>
      <c r="AX1821" s="80"/>
      <c r="AY1821" s="80"/>
      <c r="AZ1821" s="80"/>
      <c r="BA1821" s="80"/>
      <c r="BB1821" s="80"/>
      <c r="BC1821" s="80"/>
      <c r="BD1821" s="80"/>
      <c r="BE1821" s="80"/>
      <c r="BF1821" s="80"/>
      <c r="BG1821" s="80"/>
      <c r="BH1821" s="80"/>
      <c r="BI1821" s="80"/>
      <c r="BJ1821" s="80"/>
      <c r="BK1821" s="80"/>
      <c r="BL1821" s="80"/>
      <c r="BM1821" s="80"/>
      <c r="BN1821" s="80"/>
      <c r="BO1821" s="80"/>
      <c r="BP1821" s="80"/>
      <c r="BQ1821" s="80"/>
      <c r="BR1821" s="80"/>
      <c r="BS1821" s="80"/>
      <c r="BT1821" s="80"/>
      <c r="BU1821" s="80"/>
      <c r="BV1821" s="80"/>
      <c r="BW1821" s="80"/>
      <c r="BX1821" s="80"/>
      <c r="BY1821" s="80"/>
      <c r="BZ1821" s="80"/>
      <c r="CA1821" s="80"/>
      <c r="CB1821" s="80"/>
      <c r="CC1821" s="80"/>
      <c r="CD1821" s="80"/>
      <c r="CE1821" s="80"/>
      <c r="CF1821" s="80"/>
      <c r="CG1821" s="80"/>
      <c r="CH1821" s="80"/>
      <c r="CI1821" s="80"/>
      <c r="CJ1821" s="80"/>
      <c r="CK1821" s="80"/>
      <c r="CL1821" s="80"/>
      <c r="CN1821" s="60"/>
      <c r="CO1821" s="179"/>
      <c r="CP1821" s="179"/>
      <c r="CQ1821" s="179"/>
      <c r="CR1821" s="179"/>
      <c r="CS1821" s="179"/>
      <c r="CT1821" s="179"/>
      <c r="CU1821" s="179"/>
      <c r="CV1821" s="179"/>
      <c r="CW1821" s="179"/>
      <c r="CX1821" s="179"/>
      <c r="CY1821" s="179"/>
      <c r="CZ1821" s="179"/>
      <c r="DA1821" s="179"/>
      <c r="DB1821" s="179"/>
      <c r="DC1821" s="179"/>
      <c r="DD1821" s="179"/>
      <c r="DE1821" s="179"/>
      <c r="DF1821" s="179"/>
      <c r="DG1821" s="179"/>
      <c r="DH1821" s="179"/>
      <c r="DI1821" s="179"/>
      <c r="DJ1821" s="179"/>
      <c r="DK1821" s="179"/>
      <c r="DL1821" s="179"/>
    </row>
    <row r="1822" spans="1:116" x14ac:dyDescent="0.4">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4">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A1824" s="27"/>
      <c r="B1824" s="27"/>
      <c r="C1824" s="27"/>
      <c r="D1824" s="27"/>
      <c r="E1824" s="27"/>
      <c r="F1824" s="27"/>
      <c r="G1824" s="27"/>
      <c r="H1824" s="27"/>
      <c r="I1824" s="27"/>
      <c r="J1824" s="27"/>
      <c r="K1824" s="27"/>
      <c r="L1824" s="27"/>
      <c r="M1824" s="27"/>
      <c r="N1824" s="27"/>
      <c r="O1824" s="27"/>
      <c r="P1824" s="27"/>
      <c r="CN1824" s="27"/>
    </row>
    <row r="1831" spans="1:92" x14ac:dyDescent="0.4">
      <c r="A1831" s="27"/>
      <c r="B1831" s="27"/>
      <c r="C1831" s="27"/>
      <c r="D1831" s="27"/>
      <c r="E1831" s="27"/>
      <c r="F1831" s="27"/>
      <c r="G1831" s="27"/>
      <c r="H1831" s="27"/>
      <c r="I1831" s="27"/>
      <c r="J1831" s="27"/>
      <c r="K1831" s="27"/>
      <c r="L1831" s="27"/>
      <c r="M1831" s="27"/>
      <c r="N1831" s="27"/>
      <c r="O1831" s="27"/>
      <c r="P1831" s="27"/>
      <c r="CN1831" s="27"/>
    </row>
    <row r="1832" spans="1:92" x14ac:dyDescent="0.4">
      <c r="A1832" s="27"/>
      <c r="B1832" s="27"/>
      <c r="C1832" s="27"/>
      <c r="D1832" s="27"/>
      <c r="E1832" s="27"/>
      <c r="F1832" s="27"/>
      <c r="G1832" s="27"/>
      <c r="H1832" s="27"/>
      <c r="I1832" s="27"/>
      <c r="J1832" s="27"/>
      <c r="K1832" s="27"/>
      <c r="L1832" s="27"/>
      <c r="M1832" s="27"/>
      <c r="N1832" s="27"/>
      <c r="O1832" s="27"/>
      <c r="P1832" s="27"/>
      <c r="CN1832" s="27"/>
    </row>
    <row r="1833" spans="1:92" x14ac:dyDescent="0.4">
      <c r="A1833" s="27"/>
      <c r="B1833" s="27"/>
      <c r="C1833" s="27"/>
      <c r="D1833" s="27"/>
      <c r="E1833" s="27"/>
      <c r="F1833" s="27"/>
      <c r="G1833" s="27"/>
      <c r="H1833" s="27"/>
      <c r="I1833" s="27"/>
      <c r="J1833" s="27"/>
      <c r="K1833" s="27"/>
      <c r="L1833" s="27"/>
      <c r="M1833" s="27"/>
      <c r="N1833" s="27"/>
      <c r="O1833" s="27"/>
      <c r="P1833" s="27"/>
      <c r="CN1833" s="27"/>
    </row>
    <row r="1834" spans="1:92" x14ac:dyDescent="0.4">
      <c r="A1834" s="27"/>
      <c r="B1834" s="27"/>
      <c r="C1834" s="27"/>
      <c r="D1834" s="27"/>
      <c r="E1834" s="27"/>
      <c r="F1834" s="27"/>
      <c r="G1834" s="27"/>
      <c r="H1834" s="27"/>
      <c r="I1834" s="27"/>
      <c r="J1834" s="27"/>
      <c r="K1834" s="27"/>
      <c r="L1834" s="27"/>
      <c r="M1834" s="27"/>
      <c r="N1834" s="27"/>
      <c r="O1834" s="27"/>
      <c r="P1834" s="27"/>
      <c r="CN1834" s="27"/>
    </row>
    <row r="1835" spans="1:92" x14ac:dyDescent="0.4">
      <c r="A1835" s="27"/>
      <c r="B1835" s="27"/>
      <c r="C1835" s="27"/>
      <c r="D1835" s="27"/>
      <c r="E1835" s="27"/>
      <c r="F1835" s="27"/>
      <c r="G1835" s="27"/>
      <c r="H1835" s="27"/>
      <c r="I1835" s="27"/>
      <c r="J1835" s="27"/>
      <c r="K1835" s="27"/>
      <c r="L1835" s="27"/>
      <c r="M1835" s="27"/>
      <c r="N1835" s="27"/>
      <c r="O1835" s="27"/>
      <c r="P1835" s="27"/>
      <c r="CN1835" s="27"/>
    </row>
    <row r="1836" spans="1:92" x14ac:dyDescent="0.4">
      <c r="A1836" s="27"/>
      <c r="B1836" s="27"/>
      <c r="C1836" s="27"/>
      <c r="D1836" s="27"/>
      <c r="E1836" s="27"/>
      <c r="F1836" s="27"/>
      <c r="G1836" s="27"/>
      <c r="H1836" s="27"/>
      <c r="I1836" s="27"/>
      <c r="J1836" s="27"/>
      <c r="K1836" s="27"/>
      <c r="L1836" s="27"/>
      <c r="M1836" s="27"/>
      <c r="N1836" s="27"/>
      <c r="O1836" s="27"/>
      <c r="P1836" s="27"/>
      <c r="CN1836" s="27"/>
    </row>
    <row r="1837" spans="1:92" x14ac:dyDescent="0.4">
      <c r="A1837" s="27"/>
      <c r="B1837" s="27"/>
      <c r="C1837" s="27"/>
      <c r="D1837" s="27"/>
      <c r="E1837" s="27"/>
      <c r="F1837" s="27"/>
      <c r="G1837" s="27"/>
      <c r="H1837" s="27"/>
      <c r="I1837" s="27"/>
      <c r="J1837" s="27"/>
      <c r="K1837" s="27"/>
      <c r="L1837" s="27"/>
      <c r="M1837" s="27"/>
      <c r="N1837" s="27"/>
      <c r="O1837" s="27"/>
      <c r="P1837" s="27"/>
      <c r="CN1837" s="27"/>
    </row>
    <row r="1838" spans="1:92" x14ac:dyDescent="0.4">
      <c r="A1838" s="27"/>
      <c r="B1838" s="27"/>
      <c r="C1838" s="27"/>
      <c r="D1838" s="27"/>
      <c r="E1838" s="27"/>
      <c r="F1838" s="27"/>
      <c r="G1838" s="27"/>
      <c r="H1838" s="27"/>
      <c r="I1838" s="27"/>
      <c r="J1838" s="27"/>
      <c r="K1838" s="27"/>
      <c r="L1838" s="27"/>
      <c r="M1838" s="27"/>
      <c r="N1838" s="27"/>
      <c r="O1838" s="27"/>
      <c r="P1838" s="27"/>
      <c r="CN1838" s="27"/>
    </row>
    <row r="1839" spans="1:92" x14ac:dyDescent="0.4">
      <c r="A1839" s="27"/>
      <c r="B1839" s="27"/>
      <c r="C1839" s="27"/>
      <c r="D1839" s="27"/>
      <c r="E1839" s="27"/>
      <c r="F1839" s="27"/>
      <c r="G1839" s="27"/>
      <c r="H1839" s="27"/>
      <c r="I1839" s="27"/>
      <c r="J1839" s="27"/>
      <c r="K1839" s="27"/>
      <c r="L1839" s="27"/>
      <c r="M1839" s="27"/>
      <c r="N1839" s="27"/>
      <c r="O1839" s="27"/>
      <c r="P1839" s="27"/>
      <c r="CN1839" s="27"/>
    </row>
    <row r="1840" spans="1:92" x14ac:dyDescent="0.4">
      <c r="A1840" s="27"/>
      <c r="B1840" s="27"/>
      <c r="C1840" s="27"/>
      <c r="D1840" s="27"/>
      <c r="E1840" s="27"/>
      <c r="F1840" s="27"/>
      <c r="G1840" s="27"/>
      <c r="H1840" s="27"/>
      <c r="I1840" s="27"/>
      <c r="J1840" s="27"/>
      <c r="K1840" s="27"/>
      <c r="L1840" s="27"/>
      <c r="M1840" s="27"/>
      <c r="N1840" s="27"/>
      <c r="O1840" s="27"/>
      <c r="P1840" s="27"/>
      <c r="CN1840" s="27"/>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E1842" s="8"/>
      <c r="G1842" s="136"/>
      <c r="H1842" s="12"/>
      <c r="I1842" s="60"/>
      <c r="J1842" s="60"/>
      <c r="K1842" s="15"/>
      <c r="L1842" s="15"/>
      <c r="M1842" s="15"/>
      <c r="N1842" s="15"/>
      <c r="O1842" s="15"/>
      <c r="P1842" s="15"/>
      <c r="R1842" s="15"/>
      <c r="S1842" s="179"/>
      <c r="T1842" s="179"/>
      <c r="U1842" s="179"/>
      <c r="V1842" s="179"/>
      <c r="W1842" s="179"/>
      <c r="X1842" s="179"/>
      <c r="Y1842" s="179"/>
      <c r="Z1842" s="179"/>
      <c r="AA1842" s="179"/>
      <c r="AB1842" s="179"/>
      <c r="AC1842" s="179"/>
      <c r="AD1842" s="179"/>
      <c r="AE1842" s="179"/>
      <c r="AF1842" s="179"/>
      <c r="AG1842" s="179"/>
      <c r="AH1842" s="179"/>
      <c r="AI1842" s="179"/>
      <c r="AJ1842" s="179"/>
      <c r="AK1842" s="179"/>
      <c r="AL1842" s="179"/>
      <c r="AM1842" s="179"/>
      <c r="AN1842" s="179"/>
      <c r="AO1842" s="179"/>
      <c r="AP1842" s="179"/>
      <c r="AQ1842" s="179"/>
      <c r="AR1842" s="179"/>
      <c r="AS1842" s="179"/>
      <c r="AT1842" s="179"/>
      <c r="AU1842" s="179"/>
      <c r="AV1842" s="179"/>
      <c r="AW1842" s="179"/>
      <c r="AX1842" s="179"/>
      <c r="AY1842" s="179"/>
      <c r="AZ1842" s="179"/>
      <c r="BA1842" s="179"/>
      <c r="BB1842" s="179"/>
      <c r="BC1842" s="179"/>
      <c r="BD1842" s="179"/>
      <c r="BE1842" s="179"/>
      <c r="BF1842" s="179"/>
      <c r="BG1842" s="179"/>
      <c r="BH1842" s="179"/>
      <c r="BI1842" s="179"/>
      <c r="BJ1842" s="179"/>
      <c r="BK1842" s="179"/>
      <c r="BL1842" s="179"/>
      <c r="BM1842" s="179"/>
      <c r="BN1842" s="179"/>
      <c r="BO1842" s="179"/>
      <c r="BP1842" s="179"/>
      <c r="BQ1842" s="179"/>
      <c r="BR1842" s="179"/>
      <c r="BS1842" s="179"/>
      <c r="BT1842" s="179"/>
      <c r="BU1842" s="179"/>
      <c r="BV1842" s="179"/>
      <c r="BW1842" s="179"/>
      <c r="BX1842" s="179"/>
      <c r="BY1842" s="179"/>
      <c r="BZ1842" s="179"/>
      <c r="CA1842" s="179"/>
      <c r="CB1842" s="179"/>
      <c r="CC1842" s="179"/>
      <c r="CD1842" s="179"/>
      <c r="CE1842" s="179"/>
      <c r="CF1842" s="179"/>
      <c r="CG1842" s="179"/>
      <c r="CH1842" s="179"/>
      <c r="CI1842" s="179"/>
      <c r="CJ1842" s="179"/>
      <c r="CK1842" s="179"/>
      <c r="CL1842" s="179"/>
      <c r="CN1842" s="60"/>
      <c r="CO1842" s="179"/>
      <c r="CP1842" s="179"/>
      <c r="CQ1842" s="179"/>
      <c r="CR1842" s="179"/>
      <c r="CS1842" s="179"/>
      <c r="CT1842" s="179"/>
      <c r="CU1842" s="179"/>
      <c r="CV1842" s="179"/>
      <c r="CW1842" s="179"/>
      <c r="CX1842" s="179"/>
      <c r="CY1842" s="179"/>
      <c r="CZ1842" s="179"/>
      <c r="DA1842" s="179"/>
      <c r="DB1842" s="179"/>
      <c r="DC1842" s="179"/>
      <c r="DD1842" s="179"/>
      <c r="DE1842" s="179"/>
      <c r="DF1842" s="179"/>
      <c r="DG1842" s="179"/>
      <c r="DH1842" s="179"/>
      <c r="DI1842" s="179"/>
      <c r="DJ1842" s="179"/>
      <c r="DK1842" s="179"/>
      <c r="DL1842" s="179"/>
    </row>
    <row r="1843" spans="1:116" x14ac:dyDescent="0.4">
      <c r="E1843" s="8"/>
      <c r="G1843" s="136"/>
      <c r="H1843" s="12"/>
      <c r="I1843" s="60"/>
      <c r="J1843" s="60"/>
      <c r="K1843" s="15"/>
      <c r="L1843" s="15"/>
      <c r="M1843" s="15"/>
      <c r="N1843" s="15"/>
      <c r="O1843" s="15"/>
      <c r="P1843" s="15"/>
      <c r="R1843" s="15"/>
      <c r="S1843" s="179"/>
      <c r="T1843" s="179"/>
      <c r="U1843" s="179"/>
      <c r="V1843" s="179"/>
      <c r="W1843" s="179"/>
      <c r="X1843" s="179"/>
      <c r="Y1843" s="179"/>
      <c r="Z1843" s="179"/>
      <c r="AA1843" s="179"/>
      <c r="AB1843" s="179"/>
      <c r="AC1843" s="179"/>
      <c r="AD1843" s="179"/>
      <c r="AE1843" s="179"/>
      <c r="AF1843" s="179"/>
      <c r="AG1843" s="179"/>
      <c r="AH1843" s="179"/>
      <c r="AI1843" s="179"/>
      <c r="AJ1843" s="179"/>
      <c r="AK1843" s="179"/>
      <c r="AL1843" s="179"/>
      <c r="AM1843" s="179"/>
      <c r="AN1843" s="179"/>
      <c r="AO1843" s="179"/>
      <c r="AP1843" s="179"/>
      <c r="AQ1843" s="179"/>
      <c r="AR1843" s="179"/>
      <c r="AS1843" s="179"/>
      <c r="AT1843" s="179"/>
      <c r="AU1843" s="179"/>
      <c r="AV1843" s="179"/>
      <c r="AW1843" s="179"/>
      <c r="AX1843" s="179"/>
      <c r="AY1843" s="179"/>
      <c r="AZ1843" s="179"/>
      <c r="BA1843" s="179"/>
      <c r="BB1843" s="179"/>
      <c r="BC1843" s="179"/>
      <c r="BD1843" s="179"/>
      <c r="BE1843" s="179"/>
      <c r="BF1843" s="179"/>
      <c r="BG1843" s="179"/>
      <c r="BH1843" s="179"/>
      <c r="BI1843" s="179"/>
      <c r="BJ1843" s="179"/>
      <c r="BK1843" s="179"/>
      <c r="BL1843" s="179"/>
      <c r="BM1843" s="179"/>
      <c r="BN1843" s="179"/>
      <c r="BO1843" s="179"/>
      <c r="BP1843" s="179"/>
      <c r="BQ1843" s="179"/>
      <c r="BR1843" s="179"/>
      <c r="BS1843" s="179"/>
      <c r="BT1843" s="179"/>
      <c r="BU1843" s="179"/>
      <c r="BV1843" s="179"/>
      <c r="BW1843" s="179"/>
      <c r="BX1843" s="179"/>
      <c r="BY1843" s="179"/>
      <c r="BZ1843" s="179"/>
      <c r="CA1843" s="179"/>
      <c r="CB1843" s="179"/>
      <c r="CC1843" s="179"/>
      <c r="CD1843" s="179"/>
      <c r="CE1843" s="179"/>
      <c r="CF1843" s="179"/>
      <c r="CG1843" s="179"/>
      <c r="CH1843" s="179"/>
      <c r="CI1843" s="179"/>
      <c r="CJ1843" s="179"/>
      <c r="CK1843" s="179"/>
      <c r="CL1843" s="179"/>
      <c r="CN1843" s="60"/>
      <c r="CO1843" s="179"/>
      <c r="CP1843" s="179"/>
      <c r="CQ1843" s="179"/>
      <c r="CR1843" s="179"/>
      <c r="CS1843" s="179"/>
      <c r="CT1843" s="179"/>
      <c r="CU1843" s="179"/>
      <c r="CV1843" s="179"/>
      <c r="CW1843" s="179"/>
      <c r="CX1843" s="179"/>
      <c r="CY1843" s="179"/>
      <c r="CZ1843" s="179"/>
      <c r="DA1843" s="179"/>
      <c r="DB1843" s="179"/>
      <c r="DC1843" s="179"/>
      <c r="DD1843" s="179"/>
      <c r="DE1843" s="179"/>
      <c r="DF1843" s="179"/>
      <c r="DG1843" s="179"/>
      <c r="DH1843" s="179"/>
      <c r="DI1843" s="179"/>
      <c r="DJ1843" s="179"/>
      <c r="DK1843" s="179"/>
      <c r="DL1843" s="179"/>
    </row>
    <row r="1844" spans="1:116" x14ac:dyDescent="0.4">
      <c r="E1844" s="8"/>
      <c r="G1844" s="136"/>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E1845" s="8"/>
      <c r="G1845" s="136"/>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E1846" s="8"/>
      <c r="G1846" s="136"/>
      <c r="H1846" s="12"/>
      <c r="I1846" s="60"/>
      <c r="J1846" s="60"/>
      <c r="K1846" s="15"/>
      <c r="L1846" s="15"/>
      <c r="M1846" s="15"/>
      <c r="N1846" s="15"/>
      <c r="O1846" s="15"/>
      <c r="P1846" s="15"/>
      <c r="R1846" s="15"/>
      <c r="S1846" s="179"/>
      <c r="T1846" s="179"/>
      <c r="U1846" s="179"/>
      <c r="V1846" s="179"/>
      <c r="W1846" s="179"/>
      <c r="X1846" s="179"/>
      <c r="Y1846" s="179"/>
      <c r="Z1846" s="179"/>
      <c r="AA1846" s="179"/>
      <c r="AB1846" s="179"/>
      <c r="AC1846" s="179"/>
      <c r="AD1846" s="179"/>
      <c r="AE1846" s="179"/>
      <c r="AF1846" s="179"/>
      <c r="AG1846" s="179"/>
      <c r="AH1846" s="179"/>
      <c r="AI1846" s="179"/>
      <c r="AJ1846" s="179"/>
      <c r="AK1846" s="179"/>
      <c r="AL1846" s="179"/>
      <c r="AM1846" s="179"/>
      <c r="AN1846" s="179"/>
      <c r="AO1846" s="179"/>
      <c r="AP1846" s="179"/>
      <c r="AQ1846" s="179"/>
      <c r="AR1846" s="179"/>
      <c r="AS1846" s="179"/>
      <c r="AT1846" s="179"/>
      <c r="AU1846" s="179"/>
      <c r="AV1846" s="179"/>
      <c r="AW1846" s="179"/>
      <c r="AX1846" s="179"/>
      <c r="AY1846" s="179"/>
      <c r="AZ1846" s="179"/>
      <c r="BA1846" s="179"/>
      <c r="BB1846" s="179"/>
      <c r="BC1846" s="179"/>
      <c r="BD1846" s="179"/>
      <c r="BE1846" s="179"/>
      <c r="BF1846" s="179"/>
      <c r="BG1846" s="179"/>
      <c r="BH1846" s="179"/>
      <c r="BI1846" s="179"/>
      <c r="BJ1846" s="179"/>
      <c r="BK1846" s="179"/>
      <c r="BL1846" s="179"/>
      <c r="BM1846" s="179"/>
      <c r="BN1846" s="179"/>
      <c r="BO1846" s="179"/>
      <c r="BP1846" s="179"/>
      <c r="BQ1846" s="179"/>
      <c r="BR1846" s="179"/>
      <c r="BS1846" s="179"/>
      <c r="BT1846" s="179"/>
      <c r="BU1846" s="179"/>
      <c r="BV1846" s="179"/>
      <c r="BW1846" s="179"/>
      <c r="BX1846" s="179"/>
      <c r="BY1846" s="179"/>
      <c r="BZ1846" s="179"/>
      <c r="CA1846" s="179"/>
      <c r="CB1846" s="179"/>
      <c r="CC1846" s="179"/>
      <c r="CD1846" s="179"/>
      <c r="CE1846" s="179"/>
      <c r="CF1846" s="179"/>
      <c r="CG1846" s="179"/>
      <c r="CH1846" s="179"/>
      <c r="CI1846" s="179"/>
      <c r="CJ1846" s="179"/>
      <c r="CK1846" s="179"/>
      <c r="CL1846" s="179"/>
      <c r="CN1846" s="60"/>
      <c r="CO1846" s="179"/>
      <c r="CP1846" s="179"/>
      <c r="CQ1846" s="179"/>
      <c r="CR1846" s="179"/>
      <c r="CS1846" s="179"/>
      <c r="CT1846" s="179"/>
      <c r="CU1846" s="179"/>
      <c r="CV1846" s="179"/>
      <c r="CW1846" s="179"/>
      <c r="CX1846" s="179"/>
      <c r="CY1846" s="179"/>
      <c r="CZ1846" s="179"/>
      <c r="DA1846" s="179"/>
      <c r="DB1846" s="179"/>
      <c r="DC1846" s="179"/>
      <c r="DD1846" s="179"/>
      <c r="DE1846" s="179"/>
      <c r="DF1846" s="179"/>
      <c r="DG1846" s="179"/>
      <c r="DH1846" s="179"/>
      <c r="DI1846" s="179"/>
      <c r="DJ1846" s="179"/>
      <c r="DK1846" s="179"/>
      <c r="DL1846" s="179"/>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E1849" s="8"/>
      <c r="G1849" s="136"/>
      <c r="H1849" s="12"/>
      <c r="I1849" s="60"/>
      <c r="J1849" s="60"/>
      <c r="K1849" s="15"/>
      <c r="L1849" s="15"/>
      <c r="M1849" s="15"/>
      <c r="N1849" s="15"/>
      <c r="O1849" s="15"/>
      <c r="P1849" s="15"/>
      <c r="R1849" s="15"/>
      <c r="S1849" s="179"/>
      <c r="T1849" s="179"/>
      <c r="U1849" s="179"/>
      <c r="V1849" s="179"/>
      <c r="W1849" s="179"/>
      <c r="X1849" s="179"/>
      <c r="Y1849" s="179"/>
      <c r="Z1849" s="179"/>
      <c r="AA1849" s="179"/>
      <c r="AB1849" s="179"/>
      <c r="AC1849" s="179"/>
      <c r="AD1849" s="179"/>
      <c r="AE1849" s="179"/>
      <c r="AF1849" s="179"/>
      <c r="AG1849" s="179"/>
      <c r="AH1849" s="179"/>
      <c r="AI1849" s="179"/>
      <c r="AJ1849" s="179"/>
      <c r="AK1849" s="179"/>
      <c r="AL1849" s="179"/>
      <c r="AM1849" s="179"/>
      <c r="AN1849" s="179"/>
      <c r="AO1849" s="179"/>
      <c r="AP1849" s="179"/>
      <c r="AQ1849" s="179"/>
      <c r="AR1849" s="179"/>
      <c r="AS1849" s="179"/>
      <c r="AT1849" s="179"/>
      <c r="AU1849" s="179"/>
      <c r="AV1849" s="179"/>
      <c r="AW1849" s="179"/>
      <c r="AX1849" s="179"/>
      <c r="AY1849" s="179"/>
      <c r="AZ1849" s="179"/>
      <c r="BA1849" s="179"/>
      <c r="BB1849" s="179"/>
      <c r="BC1849" s="179"/>
      <c r="BD1849" s="179"/>
      <c r="BE1849" s="179"/>
      <c r="BF1849" s="179"/>
      <c r="BG1849" s="179"/>
      <c r="BH1849" s="179"/>
      <c r="BI1849" s="179"/>
      <c r="BJ1849" s="179"/>
      <c r="BK1849" s="179"/>
      <c r="BL1849" s="179"/>
      <c r="BM1849" s="179"/>
      <c r="BN1849" s="179"/>
      <c r="BO1849" s="179"/>
      <c r="BP1849" s="179"/>
      <c r="BQ1849" s="179"/>
      <c r="BR1849" s="179"/>
      <c r="BS1849" s="179"/>
      <c r="BT1849" s="179"/>
      <c r="BU1849" s="179"/>
      <c r="BV1849" s="179"/>
      <c r="BW1849" s="179"/>
      <c r="BX1849" s="179"/>
      <c r="BY1849" s="179"/>
      <c r="BZ1849" s="179"/>
      <c r="CA1849" s="179"/>
      <c r="CB1849" s="179"/>
      <c r="CC1849" s="179"/>
      <c r="CD1849" s="179"/>
      <c r="CE1849" s="179"/>
      <c r="CF1849" s="179"/>
      <c r="CG1849" s="179"/>
      <c r="CH1849" s="179"/>
      <c r="CI1849" s="179"/>
      <c r="CJ1849" s="179"/>
      <c r="CK1849" s="179"/>
      <c r="CL1849" s="179"/>
      <c r="CN1849" s="60"/>
      <c r="CO1849" s="179"/>
      <c r="CP1849" s="179"/>
      <c r="CQ1849" s="179"/>
      <c r="CR1849" s="179"/>
      <c r="CS1849" s="179"/>
      <c r="CT1849" s="179"/>
      <c r="CU1849" s="179"/>
      <c r="CV1849" s="179"/>
      <c r="CW1849" s="179"/>
      <c r="CX1849" s="179"/>
      <c r="CY1849" s="179"/>
      <c r="CZ1849" s="179"/>
      <c r="DA1849" s="179"/>
      <c r="DB1849" s="179"/>
      <c r="DC1849" s="179"/>
      <c r="DD1849" s="179"/>
      <c r="DE1849" s="179"/>
      <c r="DF1849" s="179"/>
      <c r="DG1849" s="179"/>
      <c r="DH1849" s="179"/>
      <c r="DI1849" s="179"/>
      <c r="DJ1849" s="179"/>
      <c r="DK1849" s="179"/>
      <c r="DL1849" s="179"/>
    </row>
    <row r="1850" spans="1:116" x14ac:dyDescent="0.4">
      <c r="CO1850" s="8"/>
      <c r="CP1850" s="8"/>
      <c r="CQ1850" s="8"/>
      <c r="CR1850" s="8"/>
      <c r="CS1850" s="8"/>
      <c r="CT1850" s="8"/>
      <c r="CU1850" s="8"/>
      <c r="CV1850" s="8"/>
      <c r="CW1850" s="8"/>
      <c r="CX1850" s="8"/>
      <c r="CY1850" s="8"/>
      <c r="CZ1850" s="8"/>
      <c r="DA1850" s="8"/>
      <c r="DB1850" s="8"/>
      <c r="DC1850" s="8"/>
      <c r="DD1850" s="8"/>
      <c r="DE1850" s="8"/>
      <c r="DF1850" s="8"/>
      <c r="DG1850" s="8"/>
      <c r="DH1850" s="8"/>
      <c r="DI1850" s="8"/>
      <c r="DJ1850" s="8"/>
      <c r="DK1850" s="8"/>
      <c r="DL1850" s="8"/>
    </row>
    <row r="1851" spans="1:116" x14ac:dyDescent="0.4">
      <c r="CO1851" s="8"/>
      <c r="CP1851" s="8"/>
      <c r="CQ1851" s="8"/>
      <c r="CR1851" s="8"/>
      <c r="CS1851" s="8"/>
      <c r="CT1851" s="8"/>
      <c r="CU1851" s="8"/>
      <c r="CV1851" s="8"/>
      <c r="CW1851" s="8"/>
      <c r="CX1851" s="8"/>
      <c r="CY1851" s="8"/>
      <c r="CZ1851" s="8"/>
      <c r="DA1851" s="8"/>
      <c r="DB1851" s="8"/>
      <c r="DC1851" s="8"/>
      <c r="DD1851" s="8"/>
      <c r="DE1851" s="8"/>
      <c r="DF1851" s="8"/>
      <c r="DG1851" s="8"/>
      <c r="DH1851" s="8"/>
      <c r="DI1851" s="8"/>
      <c r="DJ1851" s="8"/>
      <c r="DK1851" s="8"/>
      <c r="DL1851" s="8"/>
    </row>
    <row r="1852" spans="1:116" x14ac:dyDescent="0.4">
      <c r="CO1852" s="8"/>
      <c r="CP1852" s="8"/>
      <c r="CQ1852" s="8"/>
      <c r="CR1852" s="8"/>
      <c r="CS1852" s="8"/>
      <c r="CT1852" s="8"/>
      <c r="CU1852" s="8"/>
      <c r="CV1852" s="8"/>
      <c r="CW1852" s="8"/>
      <c r="CX1852" s="8"/>
      <c r="CY1852" s="8"/>
      <c r="CZ1852" s="8"/>
      <c r="DA1852" s="8"/>
      <c r="DB1852" s="8"/>
      <c r="DC1852" s="8"/>
      <c r="DD1852" s="8"/>
      <c r="DE1852" s="8"/>
      <c r="DF1852" s="8"/>
      <c r="DG1852" s="8"/>
      <c r="DH1852" s="8"/>
      <c r="DI1852" s="8"/>
      <c r="DJ1852" s="8"/>
      <c r="DK1852" s="8"/>
      <c r="DL1852" s="8"/>
    </row>
    <row r="1853" spans="1:116" x14ac:dyDescent="0.4">
      <c r="CO1853" s="8"/>
      <c r="CP1853" s="8"/>
      <c r="CQ1853" s="8"/>
      <c r="CR1853" s="8"/>
      <c r="CS1853" s="8"/>
      <c r="CT1853" s="8"/>
      <c r="CU1853" s="8"/>
      <c r="CV1853" s="8"/>
      <c r="CW1853" s="8"/>
      <c r="CX1853" s="8"/>
      <c r="CY1853" s="8"/>
      <c r="CZ1853" s="8"/>
      <c r="DA1853" s="8"/>
      <c r="DB1853" s="8"/>
      <c r="DC1853" s="8"/>
      <c r="DD1853" s="8"/>
      <c r="DE1853" s="8"/>
      <c r="DF1853" s="8"/>
      <c r="DG1853" s="8"/>
      <c r="DH1853" s="8"/>
      <c r="DI1853" s="8"/>
      <c r="DJ1853" s="8"/>
      <c r="DK1853" s="8"/>
      <c r="DL1853" s="8"/>
    </row>
    <row r="1854" spans="1:116" x14ac:dyDescent="0.4">
      <c r="CO1854" s="8"/>
      <c r="CP1854" s="8"/>
      <c r="CQ1854" s="8"/>
      <c r="CR1854" s="8"/>
      <c r="CS1854" s="8"/>
      <c r="CT1854" s="8"/>
      <c r="CU1854" s="8"/>
      <c r="CV1854" s="8"/>
      <c r="CW1854" s="8"/>
      <c r="CX1854" s="8"/>
      <c r="CY1854" s="8"/>
      <c r="CZ1854" s="8"/>
      <c r="DA1854" s="8"/>
      <c r="DB1854" s="8"/>
      <c r="DC1854" s="8"/>
      <c r="DD1854" s="8"/>
      <c r="DE1854" s="8"/>
      <c r="DF1854" s="8"/>
      <c r="DG1854" s="8"/>
      <c r="DH1854" s="8"/>
      <c r="DI1854" s="8"/>
      <c r="DJ1854" s="8"/>
      <c r="DK1854" s="8"/>
      <c r="DL1854" s="8"/>
    </row>
    <row r="1855" spans="1:116" x14ac:dyDescent="0.4">
      <c r="A1855" s="206" t="s">
        <v>480</v>
      </c>
      <c r="B1855" s="27" t="s">
        <v>480</v>
      </c>
      <c r="C1855" s="27"/>
      <c r="D1855" s="27"/>
      <c r="E1855" s="27" t="s">
        <v>480</v>
      </c>
      <c r="F1855" s="27" t="s">
        <v>480</v>
      </c>
      <c r="G1855" s="206" t="s">
        <v>480</v>
      </c>
      <c r="H1855" s="206" t="s">
        <v>480</v>
      </c>
      <c r="I1855" s="207" t="s">
        <v>480</v>
      </c>
      <c r="J1855" s="207"/>
      <c r="K1855" s="206" t="s">
        <v>480</v>
      </c>
      <c r="L1855" s="206" t="s">
        <v>480</v>
      </c>
      <c r="M1855" s="206" t="s">
        <v>480</v>
      </c>
      <c r="N1855" s="206" t="s">
        <v>480</v>
      </c>
      <c r="O1855" s="206" t="s">
        <v>480</v>
      </c>
      <c r="P1855" s="206" t="s">
        <v>480</v>
      </c>
      <c r="R1855" s="206" t="s">
        <v>480</v>
      </c>
      <c r="S1855" s="206" t="s">
        <v>480</v>
      </c>
      <c r="T1855" s="206" t="s">
        <v>480</v>
      </c>
      <c r="U1855" s="206" t="s">
        <v>480</v>
      </c>
      <c r="V1855" s="206" t="s">
        <v>480</v>
      </c>
      <c r="W1855" s="206" t="s">
        <v>480</v>
      </c>
      <c r="X1855" s="206" t="s">
        <v>480</v>
      </c>
      <c r="Y1855" s="206" t="s">
        <v>480</v>
      </c>
      <c r="Z1855" s="206" t="s">
        <v>480</v>
      </c>
      <c r="AA1855" s="206" t="s">
        <v>480</v>
      </c>
      <c r="AB1855" s="206" t="s">
        <v>480</v>
      </c>
      <c r="AC1855" s="206" t="s">
        <v>480</v>
      </c>
      <c r="AD1855" s="206" t="s">
        <v>480</v>
      </c>
      <c r="AE1855" s="206" t="s">
        <v>480</v>
      </c>
      <c r="AF1855" s="206" t="s">
        <v>480</v>
      </c>
      <c r="AG1855" s="206" t="s">
        <v>480</v>
      </c>
      <c r="AH1855" s="206" t="s">
        <v>480</v>
      </c>
      <c r="AI1855" s="206" t="s">
        <v>480</v>
      </c>
      <c r="AJ1855" s="206" t="s">
        <v>480</v>
      </c>
      <c r="AK1855" s="206" t="s">
        <v>480</v>
      </c>
      <c r="AL1855" s="206" t="s">
        <v>480</v>
      </c>
      <c r="AM1855" s="206" t="s">
        <v>480</v>
      </c>
      <c r="AN1855" s="206" t="s">
        <v>480</v>
      </c>
      <c r="AO1855" s="206" t="s">
        <v>480</v>
      </c>
      <c r="AP1855" s="206" t="s">
        <v>480</v>
      </c>
      <c r="AQ1855" s="206" t="s">
        <v>480</v>
      </c>
      <c r="AR1855" s="206" t="s">
        <v>480</v>
      </c>
      <c r="AS1855" s="206" t="s">
        <v>480</v>
      </c>
      <c r="AT1855" s="206" t="s">
        <v>480</v>
      </c>
      <c r="AU1855" s="206" t="s">
        <v>480</v>
      </c>
      <c r="AV1855" s="206" t="s">
        <v>480</v>
      </c>
      <c r="AW1855" s="206" t="s">
        <v>480</v>
      </c>
      <c r="AX1855" s="206" t="s">
        <v>480</v>
      </c>
      <c r="AY1855" s="206" t="s">
        <v>480</v>
      </c>
      <c r="AZ1855" s="206" t="s">
        <v>480</v>
      </c>
      <c r="BA1855" s="206" t="s">
        <v>480</v>
      </c>
      <c r="BB1855" s="206" t="s">
        <v>480</v>
      </c>
      <c r="BC1855" s="206" t="s">
        <v>480</v>
      </c>
      <c r="BD1855" s="206" t="s">
        <v>480</v>
      </c>
      <c r="BE1855" s="206" t="s">
        <v>480</v>
      </c>
      <c r="BF1855" s="206" t="s">
        <v>480</v>
      </c>
      <c r="BG1855" s="206" t="s">
        <v>480</v>
      </c>
      <c r="BH1855" s="206" t="s">
        <v>480</v>
      </c>
      <c r="BI1855" s="206" t="s">
        <v>480</v>
      </c>
      <c r="BJ1855" s="206" t="s">
        <v>480</v>
      </c>
      <c r="BK1855" s="206" t="s">
        <v>480</v>
      </c>
      <c r="BL1855" s="206" t="s">
        <v>480</v>
      </c>
      <c r="BM1855" s="206" t="s">
        <v>480</v>
      </c>
      <c r="BN1855" s="206" t="s">
        <v>480</v>
      </c>
      <c r="BO1855" s="206" t="s">
        <v>480</v>
      </c>
      <c r="BP1855" s="206" t="s">
        <v>480</v>
      </c>
      <c r="BQ1855" s="206" t="s">
        <v>480</v>
      </c>
      <c r="BR1855" s="206" t="s">
        <v>480</v>
      </c>
      <c r="BS1855" s="206" t="s">
        <v>480</v>
      </c>
      <c r="BT1855" s="206" t="s">
        <v>480</v>
      </c>
      <c r="BU1855" s="206" t="s">
        <v>480</v>
      </c>
      <c r="BV1855" s="206" t="s">
        <v>480</v>
      </c>
      <c r="BW1855" s="206" t="s">
        <v>480</v>
      </c>
      <c r="BX1855" s="206" t="s">
        <v>480</v>
      </c>
      <c r="BY1855" s="206" t="s">
        <v>480</v>
      </c>
      <c r="BZ1855" s="206" t="s">
        <v>480</v>
      </c>
      <c r="CA1855" s="206" t="s">
        <v>480</v>
      </c>
      <c r="CB1855" s="206" t="s">
        <v>480</v>
      </c>
      <c r="CC1855" s="206" t="s">
        <v>480</v>
      </c>
      <c r="CD1855" s="206" t="s">
        <v>480</v>
      </c>
      <c r="CE1855" s="206" t="s">
        <v>480</v>
      </c>
      <c r="CF1855" s="206" t="s">
        <v>480</v>
      </c>
      <c r="CG1855" s="206" t="s">
        <v>480</v>
      </c>
      <c r="CH1855" s="206" t="s">
        <v>480</v>
      </c>
      <c r="CI1855" s="206" t="s">
        <v>480</v>
      </c>
      <c r="CJ1855" s="206" t="s">
        <v>480</v>
      </c>
      <c r="CK1855" s="206" t="s">
        <v>480</v>
      </c>
      <c r="CL1855" s="206" t="s">
        <v>480</v>
      </c>
      <c r="CN1855" s="207" t="s">
        <v>480</v>
      </c>
      <c r="CO1855" s="206" t="s">
        <v>480</v>
      </c>
      <c r="CP1855" s="206" t="s">
        <v>480</v>
      </c>
      <c r="CQ1855" s="206" t="s">
        <v>480</v>
      </c>
      <c r="CR1855" s="206" t="s">
        <v>480</v>
      </c>
      <c r="CS1855" s="206" t="s">
        <v>480</v>
      </c>
      <c r="CT1855" s="206" t="s">
        <v>480</v>
      </c>
      <c r="CU1855" s="206" t="s">
        <v>480</v>
      </c>
      <c r="CV1855" s="206" t="s">
        <v>480</v>
      </c>
      <c r="CW1855" s="206" t="s">
        <v>480</v>
      </c>
      <c r="CX1855" s="206" t="s">
        <v>480</v>
      </c>
      <c r="CY1855" s="206" t="s">
        <v>480</v>
      </c>
      <c r="CZ1855" s="206" t="s">
        <v>480</v>
      </c>
      <c r="DA1855" s="206" t="s">
        <v>480</v>
      </c>
      <c r="DB1855" s="206" t="s">
        <v>480</v>
      </c>
      <c r="DC1855" s="206" t="s">
        <v>480</v>
      </c>
      <c r="DD1855" s="206" t="s">
        <v>480</v>
      </c>
      <c r="DE1855" s="206" t="s">
        <v>480</v>
      </c>
      <c r="DF1855" s="206" t="s">
        <v>480</v>
      </c>
      <c r="DG1855" s="206" t="s">
        <v>480</v>
      </c>
      <c r="DH1855" s="206" t="s">
        <v>480</v>
      </c>
      <c r="DI1855" s="206" t="s">
        <v>480</v>
      </c>
      <c r="DJ1855" s="206" t="s">
        <v>480</v>
      </c>
      <c r="DK1855" s="206" t="s">
        <v>480</v>
      </c>
      <c r="DL1855" s="206" t="s">
        <v>480</v>
      </c>
    </row>
    <row r="1856" spans="1:116" x14ac:dyDescent="0.4">
      <c r="CO1856" s="8"/>
      <c r="CP1856" s="8"/>
      <c r="CQ1856" s="8"/>
      <c r="CR1856" s="8"/>
      <c r="CS1856" s="8"/>
      <c r="CT1856" s="8"/>
      <c r="CU1856" s="8"/>
      <c r="CV1856" s="8"/>
      <c r="CW1856" s="8"/>
      <c r="CX1856" s="8"/>
      <c r="CY1856" s="8"/>
      <c r="CZ1856" s="8"/>
      <c r="DA1856" s="8"/>
      <c r="DB1856" s="8"/>
      <c r="DC1856" s="8"/>
      <c r="DD1856" s="8"/>
      <c r="DE1856" s="8"/>
      <c r="DF1856" s="8"/>
      <c r="DG1856" s="8"/>
      <c r="DH1856" s="8"/>
      <c r="DI1856" s="8"/>
      <c r="DJ1856" s="8"/>
      <c r="DK1856" s="8"/>
      <c r="DL1856" s="8"/>
    </row>
    <row r="1857" spans="1:116" x14ac:dyDescent="0.4">
      <c r="A1857" s="174"/>
      <c r="E1857" s="8"/>
      <c r="G1857" s="175" t="s">
        <v>490</v>
      </c>
      <c r="H1857" s="174"/>
      <c r="I1857" s="176"/>
      <c r="J1857" s="176"/>
      <c r="K1857" s="197"/>
      <c r="L1857" s="197"/>
      <c r="M1857" s="197"/>
      <c r="N1857" s="197"/>
      <c r="O1857" s="197"/>
      <c r="P1857" s="197"/>
      <c r="R1857" s="198"/>
      <c r="S1857" s="174"/>
      <c r="T1857" s="174"/>
      <c r="U1857" s="174"/>
      <c r="V1857" s="174"/>
      <c r="W1857" s="174"/>
      <c r="X1857" s="174"/>
      <c r="Y1857" s="174"/>
      <c r="Z1857" s="174"/>
      <c r="AA1857" s="174"/>
      <c r="AB1857" s="174"/>
      <c r="AC1857" s="174"/>
      <c r="AD1857" s="174"/>
      <c r="AE1857" s="174"/>
      <c r="AF1857" s="174"/>
      <c r="AG1857" s="174"/>
      <c r="AH1857" s="174"/>
      <c r="AI1857" s="174"/>
      <c r="AJ1857" s="174"/>
      <c r="AK1857" s="174"/>
      <c r="AL1857" s="174"/>
      <c r="AM1857" s="174"/>
      <c r="AN1857" s="174"/>
      <c r="AO1857" s="174"/>
      <c r="AP1857" s="174"/>
      <c r="AQ1857" s="174"/>
      <c r="AR1857" s="174"/>
      <c r="AS1857" s="174"/>
      <c r="AT1857" s="174"/>
      <c r="AU1857" s="174"/>
      <c r="AV1857" s="174"/>
      <c r="AW1857" s="174"/>
      <c r="AX1857" s="174"/>
      <c r="AY1857" s="174"/>
      <c r="AZ1857" s="174"/>
      <c r="BA1857" s="174"/>
      <c r="BB1857" s="174"/>
      <c r="BC1857" s="174"/>
      <c r="BD1857" s="174"/>
      <c r="BE1857" s="174"/>
      <c r="BF1857" s="174"/>
      <c r="BG1857" s="174"/>
      <c r="BH1857" s="174"/>
      <c r="BI1857" s="174"/>
      <c r="BJ1857" s="174"/>
      <c r="BK1857" s="174"/>
      <c r="BL1857" s="174"/>
      <c r="BM1857" s="174"/>
      <c r="BN1857" s="174"/>
      <c r="BO1857" s="174"/>
      <c r="BP1857" s="174"/>
      <c r="BQ1857" s="174"/>
      <c r="BR1857" s="174"/>
      <c r="BS1857" s="174"/>
      <c r="BT1857" s="174"/>
      <c r="BU1857" s="174"/>
      <c r="BV1857" s="174"/>
      <c r="BW1857" s="174"/>
      <c r="BX1857" s="174"/>
      <c r="BY1857" s="174"/>
      <c r="BZ1857" s="174"/>
      <c r="CA1857" s="174"/>
      <c r="CB1857" s="174"/>
      <c r="CC1857" s="174"/>
      <c r="CD1857" s="174"/>
      <c r="CE1857" s="174"/>
      <c r="CF1857" s="174"/>
      <c r="CG1857" s="174"/>
      <c r="CH1857" s="174"/>
      <c r="CI1857" s="174"/>
      <c r="CJ1857" s="174"/>
      <c r="CK1857" s="174"/>
      <c r="CL1857" s="174"/>
      <c r="CN1857" s="176"/>
      <c r="CO1857" s="174"/>
      <c r="CP1857" s="174"/>
      <c r="CQ1857" s="174"/>
      <c r="CR1857" s="174"/>
      <c r="CS1857" s="174"/>
      <c r="CT1857" s="174"/>
      <c r="CU1857" s="174"/>
      <c r="CV1857" s="174"/>
      <c r="CW1857" s="174"/>
      <c r="CX1857" s="174"/>
      <c r="CY1857" s="174"/>
      <c r="CZ1857" s="174"/>
      <c r="DA1857" s="174"/>
      <c r="DB1857" s="174"/>
      <c r="DC1857" s="174"/>
      <c r="DD1857" s="174"/>
      <c r="DE1857" s="174"/>
      <c r="DF1857" s="174"/>
      <c r="DG1857" s="174"/>
      <c r="DH1857" s="174"/>
      <c r="DI1857" s="174"/>
      <c r="DJ1857" s="174"/>
      <c r="DK1857" s="174"/>
      <c r="DL1857" s="174"/>
    </row>
    <row r="1858" spans="1:116" x14ac:dyDescent="0.4">
      <c r="A1858" s="174"/>
      <c r="E1858" s="8"/>
      <c r="G1858" s="175" t="s">
        <v>492</v>
      </c>
      <c r="H1858" s="174"/>
      <c r="I1858" s="176"/>
      <c r="J1858" s="176"/>
      <c r="K1858" s="197"/>
      <c r="L1858" s="197"/>
      <c r="M1858" s="197"/>
      <c r="N1858" s="197"/>
      <c r="O1858" s="197"/>
      <c r="P1858" s="197"/>
      <c r="R1858" s="198"/>
      <c r="S1858" s="174"/>
      <c r="T1858" s="174"/>
      <c r="U1858" s="174"/>
      <c r="V1858" s="174"/>
      <c r="W1858" s="174"/>
      <c r="X1858" s="174"/>
      <c r="Y1858" s="174"/>
      <c r="Z1858" s="174"/>
      <c r="AA1858" s="174"/>
      <c r="AB1858" s="174"/>
      <c r="AC1858" s="174"/>
      <c r="AD1858" s="174"/>
      <c r="AE1858" s="174"/>
      <c r="AF1858" s="174"/>
      <c r="AG1858" s="174"/>
      <c r="AH1858" s="174"/>
      <c r="AI1858" s="174"/>
      <c r="AJ1858" s="174"/>
      <c r="AK1858" s="174"/>
      <c r="AL1858" s="174"/>
      <c r="AM1858" s="174"/>
      <c r="AN1858" s="174"/>
      <c r="AO1858" s="174"/>
      <c r="AP1858" s="174"/>
      <c r="AQ1858" s="174"/>
      <c r="AR1858" s="174"/>
      <c r="AS1858" s="174"/>
      <c r="AT1858" s="174"/>
      <c r="AU1858" s="174"/>
      <c r="AV1858" s="174"/>
      <c r="AW1858" s="174"/>
      <c r="AX1858" s="174"/>
      <c r="AY1858" s="174"/>
      <c r="AZ1858" s="174"/>
      <c r="BA1858" s="174"/>
      <c r="BB1858" s="174"/>
      <c r="BC1858" s="174"/>
      <c r="BD1858" s="174"/>
      <c r="BE1858" s="174"/>
      <c r="BF1858" s="174"/>
      <c r="BG1858" s="174"/>
      <c r="BH1858" s="174"/>
      <c r="BI1858" s="174"/>
      <c r="BJ1858" s="174"/>
      <c r="BK1858" s="174"/>
      <c r="BL1858" s="174"/>
      <c r="BM1858" s="174"/>
      <c r="BN1858" s="174"/>
      <c r="BO1858" s="174"/>
      <c r="BP1858" s="174"/>
      <c r="BQ1858" s="174"/>
      <c r="BR1858" s="174"/>
      <c r="BS1858" s="174"/>
      <c r="BT1858" s="174"/>
      <c r="BU1858" s="174"/>
      <c r="BV1858" s="174"/>
      <c r="BW1858" s="174"/>
      <c r="BX1858" s="174"/>
      <c r="BY1858" s="174"/>
      <c r="BZ1858" s="174"/>
      <c r="CA1858" s="174"/>
      <c r="CB1858" s="174"/>
      <c r="CC1858" s="174"/>
      <c r="CD1858" s="174"/>
      <c r="CE1858" s="174"/>
      <c r="CF1858" s="174"/>
      <c r="CG1858" s="174"/>
      <c r="CH1858" s="174"/>
      <c r="CI1858" s="174"/>
      <c r="CJ1858" s="174"/>
      <c r="CK1858" s="174"/>
      <c r="CL1858" s="174"/>
      <c r="CN1858" s="176"/>
      <c r="CO1858" s="174"/>
      <c r="CP1858" s="174"/>
      <c r="CQ1858" s="174"/>
      <c r="CR1858" s="174"/>
      <c r="CS1858" s="174"/>
      <c r="CT1858" s="174"/>
      <c r="CU1858" s="174"/>
      <c r="CV1858" s="174"/>
      <c r="CW1858" s="174"/>
      <c r="CX1858" s="174"/>
      <c r="CY1858" s="174"/>
      <c r="CZ1858" s="174"/>
      <c r="DA1858" s="174"/>
      <c r="DB1858" s="174"/>
      <c r="DC1858" s="174"/>
      <c r="DD1858" s="174"/>
      <c r="DE1858" s="174"/>
      <c r="DF1858" s="174"/>
      <c r="DG1858" s="174"/>
      <c r="DH1858" s="174"/>
      <c r="DI1858" s="174"/>
      <c r="DJ1858" s="174"/>
      <c r="DK1858" s="174"/>
      <c r="DL1858" s="174"/>
    </row>
    <row r="1859" spans="1:116" x14ac:dyDescent="0.4">
      <c r="A1859" s="174"/>
      <c r="E1859" s="8"/>
      <c r="G1859" s="175" t="s">
        <v>461</v>
      </c>
      <c r="H1859" s="174"/>
      <c r="I1859" s="176"/>
      <c r="J1859" s="176"/>
      <c r="K1859" s="197"/>
      <c r="L1859" s="197"/>
      <c r="M1859" s="197"/>
      <c r="N1859" s="197"/>
      <c r="O1859" s="197"/>
      <c r="P1859" s="197"/>
      <c r="R1859" s="198"/>
      <c r="S1859" s="199" t="str">
        <f t="shared" ref="S1859:AX1859" si="3151">S$20</f>
        <v>S$16</v>
      </c>
      <c r="T1859" s="199" t="str">
        <f t="shared" si="3151"/>
        <v>T$16</v>
      </c>
      <c r="U1859" s="199" t="str">
        <f t="shared" si="3151"/>
        <v>U$16</v>
      </c>
      <c r="V1859" s="199" t="str">
        <f t="shared" si="3151"/>
        <v>V$16</v>
      </c>
      <c r="W1859" s="199" t="str">
        <f t="shared" si="3151"/>
        <v>W$16</v>
      </c>
      <c r="X1859" s="199" t="str">
        <f t="shared" si="3151"/>
        <v>X$16</v>
      </c>
      <c r="Y1859" s="199" t="str">
        <f t="shared" si="3151"/>
        <v>Y$16</v>
      </c>
      <c r="Z1859" s="199" t="str">
        <f t="shared" si="3151"/>
        <v>Z$16</v>
      </c>
      <c r="AA1859" s="199" t="str">
        <f t="shared" si="3151"/>
        <v>AA$16</v>
      </c>
      <c r="AB1859" s="199" t="str">
        <f t="shared" si="3151"/>
        <v>AB$16</v>
      </c>
      <c r="AC1859" s="199" t="str">
        <f t="shared" si="3151"/>
        <v>AC$16</v>
      </c>
      <c r="AD1859" s="199" t="str">
        <f t="shared" si="3151"/>
        <v>AD$16</v>
      </c>
      <c r="AE1859" s="199" t="str">
        <f t="shared" si="3151"/>
        <v>AE$16</v>
      </c>
      <c r="AF1859" s="199" t="str">
        <f t="shared" si="3151"/>
        <v>AF$16</v>
      </c>
      <c r="AG1859" s="199" t="str">
        <f t="shared" si="3151"/>
        <v>AG$16</v>
      </c>
      <c r="AH1859" s="199" t="str">
        <f t="shared" si="3151"/>
        <v>AH$16</v>
      </c>
      <c r="AI1859" s="199" t="str">
        <f t="shared" si="3151"/>
        <v>AI$16</v>
      </c>
      <c r="AJ1859" s="199" t="str">
        <f t="shared" si="3151"/>
        <v>AJ$16</v>
      </c>
      <c r="AK1859" s="199" t="str">
        <f t="shared" si="3151"/>
        <v>AK$16</v>
      </c>
      <c r="AL1859" s="199" t="str">
        <f t="shared" si="3151"/>
        <v>AL$16</v>
      </c>
      <c r="AM1859" s="199" t="str">
        <f t="shared" si="3151"/>
        <v>AM$16</v>
      </c>
      <c r="AN1859" s="199" t="str">
        <f t="shared" si="3151"/>
        <v>AN$16</v>
      </c>
      <c r="AO1859" s="199" t="str">
        <f t="shared" si="3151"/>
        <v>AO$16</v>
      </c>
      <c r="AP1859" s="199" t="str">
        <f t="shared" si="3151"/>
        <v>AP$16</v>
      </c>
      <c r="AQ1859" s="199" t="str">
        <f t="shared" si="3151"/>
        <v>AQ$16</v>
      </c>
      <c r="AR1859" s="199" t="str">
        <f t="shared" si="3151"/>
        <v>AR$16</v>
      </c>
      <c r="AS1859" s="199" t="str">
        <f t="shared" si="3151"/>
        <v>AS$16</v>
      </c>
      <c r="AT1859" s="199" t="str">
        <f t="shared" si="3151"/>
        <v>AT$16</v>
      </c>
      <c r="AU1859" s="199" t="str">
        <f t="shared" si="3151"/>
        <v>AU$16</v>
      </c>
      <c r="AV1859" s="199" t="str">
        <f t="shared" si="3151"/>
        <v>AV$16</v>
      </c>
      <c r="AW1859" s="199" t="str">
        <f t="shared" si="3151"/>
        <v>AW$16</v>
      </c>
      <c r="AX1859" s="199" t="str">
        <f t="shared" si="3151"/>
        <v>AX$16</v>
      </c>
      <c r="AY1859" s="199" t="str">
        <f t="shared" ref="AY1859:CD1859" si="3152">AY$20</f>
        <v>AY$16</v>
      </c>
      <c r="AZ1859" s="199" t="str">
        <f t="shared" si="3152"/>
        <v>AZ$16</v>
      </c>
      <c r="BA1859" s="199" t="str">
        <f t="shared" si="3152"/>
        <v>BA$16</v>
      </c>
      <c r="BB1859" s="199" t="str">
        <f t="shared" si="3152"/>
        <v>BB$16</v>
      </c>
      <c r="BC1859" s="199" t="str">
        <f t="shared" si="3152"/>
        <v>BC$16</v>
      </c>
      <c r="BD1859" s="199" t="str">
        <f t="shared" si="3152"/>
        <v>BD$16</v>
      </c>
      <c r="BE1859" s="199" t="str">
        <f t="shared" si="3152"/>
        <v>BE$16</v>
      </c>
      <c r="BF1859" s="199" t="str">
        <f t="shared" si="3152"/>
        <v>BF$16</v>
      </c>
      <c r="BG1859" s="199" t="str">
        <f t="shared" si="3152"/>
        <v>BG$16</v>
      </c>
      <c r="BH1859" s="199" t="str">
        <f t="shared" si="3152"/>
        <v>BH$16</v>
      </c>
      <c r="BI1859" s="199" t="str">
        <f t="shared" si="3152"/>
        <v>BI$16</v>
      </c>
      <c r="BJ1859" s="199" t="str">
        <f t="shared" si="3152"/>
        <v>BJ$16</v>
      </c>
      <c r="BK1859" s="199" t="str">
        <f t="shared" si="3152"/>
        <v>BK$16</v>
      </c>
      <c r="BL1859" s="199" t="str">
        <f t="shared" si="3152"/>
        <v>BL$16</v>
      </c>
      <c r="BM1859" s="199" t="str">
        <f t="shared" si="3152"/>
        <v>BM$16</v>
      </c>
      <c r="BN1859" s="199" t="str">
        <f t="shared" si="3152"/>
        <v>BN$16</v>
      </c>
      <c r="BO1859" s="199" t="str">
        <f t="shared" si="3152"/>
        <v>BO$16</v>
      </c>
      <c r="BP1859" s="199" t="str">
        <f t="shared" si="3152"/>
        <v>BP$16</v>
      </c>
      <c r="BQ1859" s="199" t="str">
        <f t="shared" si="3152"/>
        <v>BQ$16</v>
      </c>
      <c r="BR1859" s="199" t="str">
        <f t="shared" si="3152"/>
        <v>BR$16</v>
      </c>
      <c r="BS1859" s="199" t="str">
        <f t="shared" si="3152"/>
        <v>BS$16</v>
      </c>
      <c r="BT1859" s="199" t="str">
        <f t="shared" si="3152"/>
        <v>BT$16</v>
      </c>
      <c r="BU1859" s="199" t="str">
        <f t="shared" si="3152"/>
        <v>BU$16</v>
      </c>
      <c r="BV1859" s="199" t="str">
        <f t="shared" si="3152"/>
        <v>BV$16</v>
      </c>
      <c r="BW1859" s="199" t="str">
        <f t="shared" si="3152"/>
        <v>BW$16</v>
      </c>
      <c r="BX1859" s="199" t="str">
        <f t="shared" si="3152"/>
        <v>BX$16</v>
      </c>
      <c r="BY1859" s="199" t="str">
        <f t="shared" si="3152"/>
        <v>BY$16</v>
      </c>
      <c r="BZ1859" s="199" t="str">
        <f t="shared" si="3152"/>
        <v>BZ$16</v>
      </c>
      <c r="CA1859" s="199" t="str">
        <f t="shared" si="3152"/>
        <v>CA$16</v>
      </c>
      <c r="CB1859" s="199" t="str">
        <f t="shared" si="3152"/>
        <v>CB$16</v>
      </c>
      <c r="CC1859" s="199" t="str">
        <f t="shared" si="3152"/>
        <v>CC$16</v>
      </c>
      <c r="CD1859" s="199" t="str">
        <f t="shared" si="3152"/>
        <v>CD$16</v>
      </c>
      <c r="CE1859" s="199" t="str">
        <f t="shared" ref="CE1859:CL1859" si="3153">CE$20</f>
        <v>CE$16</v>
      </c>
      <c r="CF1859" s="199" t="str">
        <f t="shared" si="3153"/>
        <v>CF$16</v>
      </c>
      <c r="CG1859" s="199" t="str">
        <f t="shared" si="3153"/>
        <v>CG$16</v>
      </c>
      <c r="CH1859" s="199" t="str">
        <f t="shared" si="3153"/>
        <v>CH$16</v>
      </c>
      <c r="CI1859" s="199" t="str">
        <f t="shared" si="3153"/>
        <v>CI$16</v>
      </c>
      <c r="CJ1859" s="199" t="str">
        <f t="shared" si="3153"/>
        <v>CJ$16</v>
      </c>
      <c r="CK1859" s="199" t="str">
        <f t="shared" si="3153"/>
        <v>CK$16</v>
      </c>
      <c r="CL1859" s="199" t="str">
        <f t="shared" si="3153"/>
        <v>CL$16</v>
      </c>
      <c r="CN1859" s="176"/>
      <c r="CO1859" s="199" t="str">
        <f t="shared" ref="CO1859:DL1859" si="3154">CO$20</f>
        <v>CO$16</v>
      </c>
      <c r="CP1859" s="199" t="str">
        <f t="shared" si="3154"/>
        <v>CP$16</v>
      </c>
      <c r="CQ1859" s="199" t="str">
        <f t="shared" si="3154"/>
        <v>CQ$16</v>
      </c>
      <c r="CR1859" s="199" t="str">
        <f t="shared" si="3154"/>
        <v>CR$16</v>
      </c>
      <c r="CS1859" s="199" t="str">
        <f t="shared" si="3154"/>
        <v>CS$16</v>
      </c>
      <c r="CT1859" s="199" t="str">
        <f t="shared" si="3154"/>
        <v>CT$16</v>
      </c>
      <c r="CU1859" s="199" t="str">
        <f t="shared" si="3154"/>
        <v>CU$16</v>
      </c>
      <c r="CV1859" s="199" t="str">
        <f t="shared" si="3154"/>
        <v>CV$16</v>
      </c>
      <c r="CW1859" s="199" t="str">
        <f t="shared" si="3154"/>
        <v>CW$16</v>
      </c>
      <c r="CX1859" s="199" t="str">
        <f t="shared" si="3154"/>
        <v>CX$16</v>
      </c>
      <c r="CY1859" s="199" t="str">
        <f t="shared" si="3154"/>
        <v>CY$16</v>
      </c>
      <c r="CZ1859" s="199" t="str">
        <f t="shared" si="3154"/>
        <v>CZ$16</v>
      </c>
      <c r="DA1859" s="199" t="str">
        <f t="shared" si="3154"/>
        <v>DA$16</v>
      </c>
      <c r="DB1859" s="199" t="str">
        <f t="shared" si="3154"/>
        <v>DB$16</v>
      </c>
      <c r="DC1859" s="199" t="str">
        <f t="shared" si="3154"/>
        <v>DC$16</v>
      </c>
      <c r="DD1859" s="199" t="str">
        <f t="shared" si="3154"/>
        <v>DD$16</v>
      </c>
      <c r="DE1859" s="199" t="str">
        <f t="shared" si="3154"/>
        <v>DE$16</v>
      </c>
      <c r="DF1859" s="199" t="str">
        <f t="shared" si="3154"/>
        <v>DF$16</v>
      </c>
      <c r="DG1859" s="199" t="str">
        <f t="shared" si="3154"/>
        <v>DG$16</v>
      </c>
      <c r="DH1859" s="199" t="str">
        <f t="shared" si="3154"/>
        <v>DH$16</v>
      </c>
      <c r="DI1859" s="199" t="str">
        <f t="shared" si="3154"/>
        <v>DI$16</v>
      </c>
      <c r="DJ1859" s="199" t="str">
        <f t="shared" si="3154"/>
        <v>DJ$16</v>
      </c>
      <c r="DK1859" s="199" t="str">
        <f t="shared" si="3154"/>
        <v>DK$16</v>
      </c>
      <c r="DL1859" s="199" t="str">
        <f t="shared" si="3154"/>
        <v>DL$16</v>
      </c>
    </row>
    <row r="1860" spans="1:116" x14ac:dyDescent="0.4">
      <c r="A1860" s="174"/>
      <c r="E1860" s="8"/>
      <c r="G1860" s="175" t="s">
        <v>462</v>
      </c>
      <c r="H1860" s="200"/>
      <c r="I1860" s="201"/>
      <c r="J1860" s="201"/>
      <c r="K1860" s="202"/>
      <c r="L1860" s="202"/>
      <c r="M1860" s="202"/>
      <c r="N1860" s="202"/>
      <c r="O1860" s="202"/>
      <c r="P1860" s="202"/>
      <c r="R1860" s="202"/>
      <c r="S1860" s="199" t="str">
        <f t="shared" ref="S1860:AX1860" si="3155">S$21</f>
        <v>S$17</v>
      </c>
      <c r="T1860" s="199" t="str">
        <f t="shared" si="3155"/>
        <v>T$17</v>
      </c>
      <c r="U1860" s="199" t="str">
        <f t="shared" si="3155"/>
        <v>U$17</v>
      </c>
      <c r="V1860" s="199" t="str">
        <f t="shared" si="3155"/>
        <v>V$17</v>
      </c>
      <c r="W1860" s="199" t="str">
        <f t="shared" si="3155"/>
        <v>W$17</v>
      </c>
      <c r="X1860" s="199" t="str">
        <f t="shared" si="3155"/>
        <v>X$17</v>
      </c>
      <c r="Y1860" s="199" t="str">
        <f t="shared" si="3155"/>
        <v>Y$17</v>
      </c>
      <c r="Z1860" s="199" t="str">
        <f t="shared" si="3155"/>
        <v>Z$17</v>
      </c>
      <c r="AA1860" s="199" t="str">
        <f t="shared" si="3155"/>
        <v>AA$17</v>
      </c>
      <c r="AB1860" s="199" t="str">
        <f t="shared" si="3155"/>
        <v>AB$17</v>
      </c>
      <c r="AC1860" s="199" t="str">
        <f t="shared" si="3155"/>
        <v>AC$17</v>
      </c>
      <c r="AD1860" s="199" t="str">
        <f t="shared" si="3155"/>
        <v>AD$17</v>
      </c>
      <c r="AE1860" s="199" t="str">
        <f t="shared" si="3155"/>
        <v>AE$17</v>
      </c>
      <c r="AF1860" s="199" t="str">
        <f t="shared" si="3155"/>
        <v>AF$17</v>
      </c>
      <c r="AG1860" s="199" t="str">
        <f t="shared" si="3155"/>
        <v>AG$17</v>
      </c>
      <c r="AH1860" s="199" t="str">
        <f t="shared" si="3155"/>
        <v>AH$17</v>
      </c>
      <c r="AI1860" s="199" t="str">
        <f t="shared" si="3155"/>
        <v>AI$17</v>
      </c>
      <c r="AJ1860" s="199" t="str">
        <f t="shared" si="3155"/>
        <v>AJ$17</v>
      </c>
      <c r="AK1860" s="199" t="str">
        <f t="shared" si="3155"/>
        <v>AK$17</v>
      </c>
      <c r="AL1860" s="199" t="str">
        <f t="shared" si="3155"/>
        <v>AL$17</v>
      </c>
      <c r="AM1860" s="199" t="str">
        <f t="shared" si="3155"/>
        <v>AM$17</v>
      </c>
      <c r="AN1860" s="199" t="str">
        <f t="shared" si="3155"/>
        <v>AN$17</v>
      </c>
      <c r="AO1860" s="199" t="str">
        <f t="shared" si="3155"/>
        <v>AO$17</v>
      </c>
      <c r="AP1860" s="199" t="str">
        <f t="shared" si="3155"/>
        <v>AP$17</v>
      </c>
      <c r="AQ1860" s="199" t="str">
        <f t="shared" si="3155"/>
        <v>AQ$17</v>
      </c>
      <c r="AR1860" s="199" t="str">
        <f t="shared" si="3155"/>
        <v>AR$17</v>
      </c>
      <c r="AS1860" s="199" t="str">
        <f t="shared" si="3155"/>
        <v>AS$17</v>
      </c>
      <c r="AT1860" s="199" t="str">
        <f t="shared" si="3155"/>
        <v>AT$17</v>
      </c>
      <c r="AU1860" s="199" t="str">
        <f t="shared" si="3155"/>
        <v>AU$17</v>
      </c>
      <c r="AV1860" s="199" t="str">
        <f t="shared" si="3155"/>
        <v>AV$17</v>
      </c>
      <c r="AW1860" s="199" t="str">
        <f t="shared" si="3155"/>
        <v>AW$17</v>
      </c>
      <c r="AX1860" s="199" t="str">
        <f t="shared" si="3155"/>
        <v>AX$17</v>
      </c>
      <c r="AY1860" s="199" t="str">
        <f t="shared" ref="AY1860:CD1860" si="3156">AY$21</f>
        <v>AY$17</v>
      </c>
      <c r="AZ1860" s="199" t="str">
        <f t="shared" si="3156"/>
        <v>AZ$17</v>
      </c>
      <c r="BA1860" s="199" t="str">
        <f t="shared" si="3156"/>
        <v>BA$17</v>
      </c>
      <c r="BB1860" s="199" t="str">
        <f t="shared" si="3156"/>
        <v>BB$17</v>
      </c>
      <c r="BC1860" s="199" t="str">
        <f t="shared" si="3156"/>
        <v>BC$17</v>
      </c>
      <c r="BD1860" s="199" t="str">
        <f t="shared" si="3156"/>
        <v>BD$17</v>
      </c>
      <c r="BE1860" s="199" t="str">
        <f t="shared" si="3156"/>
        <v>BE$17</v>
      </c>
      <c r="BF1860" s="199" t="str">
        <f t="shared" si="3156"/>
        <v>BF$17</v>
      </c>
      <c r="BG1860" s="199" t="str">
        <f t="shared" si="3156"/>
        <v>BG$17</v>
      </c>
      <c r="BH1860" s="199" t="str">
        <f t="shared" si="3156"/>
        <v>BH$17</v>
      </c>
      <c r="BI1860" s="199" t="str">
        <f t="shared" si="3156"/>
        <v>BI$17</v>
      </c>
      <c r="BJ1860" s="199" t="str">
        <f t="shared" si="3156"/>
        <v>BJ$17</v>
      </c>
      <c r="BK1860" s="199" t="str">
        <f t="shared" si="3156"/>
        <v>BK$17</v>
      </c>
      <c r="BL1860" s="199" t="str">
        <f t="shared" si="3156"/>
        <v>BL$17</v>
      </c>
      <c r="BM1860" s="199" t="str">
        <f t="shared" si="3156"/>
        <v>BM$17</v>
      </c>
      <c r="BN1860" s="199" t="str">
        <f t="shared" si="3156"/>
        <v>BN$17</v>
      </c>
      <c r="BO1860" s="199" t="str">
        <f t="shared" si="3156"/>
        <v>BO$17</v>
      </c>
      <c r="BP1860" s="199" t="str">
        <f t="shared" si="3156"/>
        <v>BP$17</v>
      </c>
      <c r="BQ1860" s="199" t="str">
        <f t="shared" si="3156"/>
        <v>BQ$17</v>
      </c>
      <c r="BR1860" s="199" t="str">
        <f t="shared" si="3156"/>
        <v>BR$17</v>
      </c>
      <c r="BS1860" s="199" t="str">
        <f t="shared" si="3156"/>
        <v>BS$17</v>
      </c>
      <c r="BT1860" s="199" t="str">
        <f t="shared" si="3156"/>
        <v>BT$17</v>
      </c>
      <c r="BU1860" s="199" t="str">
        <f t="shared" si="3156"/>
        <v>BU$17</v>
      </c>
      <c r="BV1860" s="199" t="str">
        <f t="shared" si="3156"/>
        <v>BV$17</v>
      </c>
      <c r="BW1860" s="199" t="str">
        <f t="shared" si="3156"/>
        <v>BW$17</v>
      </c>
      <c r="BX1860" s="199" t="str">
        <f t="shared" si="3156"/>
        <v>BX$17</v>
      </c>
      <c r="BY1860" s="199" t="str">
        <f t="shared" si="3156"/>
        <v>BY$17</v>
      </c>
      <c r="BZ1860" s="199" t="str">
        <f t="shared" si="3156"/>
        <v>BZ$17</v>
      </c>
      <c r="CA1860" s="199" t="str">
        <f t="shared" si="3156"/>
        <v>CA$17</v>
      </c>
      <c r="CB1860" s="199" t="str">
        <f t="shared" si="3156"/>
        <v>CB$17</v>
      </c>
      <c r="CC1860" s="199" t="str">
        <f t="shared" si="3156"/>
        <v>CC$17</v>
      </c>
      <c r="CD1860" s="199" t="str">
        <f t="shared" si="3156"/>
        <v>CD$17</v>
      </c>
      <c r="CE1860" s="199" t="str">
        <f t="shared" ref="CE1860:CL1860" si="3157">CE$21</f>
        <v>CE$17</v>
      </c>
      <c r="CF1860" s="199" t="str">
        <f t="shared" si="3157"/>
        <v>CF$17</v>
      </c>
      <c r="CG1860" s="199" t="str">
        <f t="shared" si="3157"/>
        <v>CG$17</v>
      </c>
      <c r="CH1860" s="199" t="str">
        <f t="shared" si="3157"/>
        <v>CH$17</v>
      </c>
      <c r="CI1860" s="199" t="str">
        <f t="shared" si="3157"/>
        <v>CI$17</v>
      </c>
      <c r="CJ1860" s="199" t="str">
        <f t="shared" si="3157"/>
        <v>CJ$17</v>
      </c>
      <c r="CK1860" s="199" t="str">
        <f t="shared" si="3157"/>
        <v>CK$17</v>
      </c>
      <c r="CL1860" s="199" t="str">
        <f t="shared" si="3157"/>
        <v>CL$17</v>
      </c>
      <c r="CN1860" s="201"/>
      <c r="CO1860" s="199" t="str">
        <f t="shared" ref="CO1860:DL1860" si="3158">CO$21</f>
        <v>CO$17</v>
      </c>
      <c r="CP1860" s="199" t="str">
        <f t="shared" si="3158"/>
        <v>CP$17</v>
      </c>
      <c r="CQ1860" s="199" t="str">
        <f t="shared" si="3158"/>
        <v>CQ$17</v>
      </c>
      <c r="CR1860" s="199" t="str">
        <f t="shared" si="3158"/>
        <v>CR$17</v>
      </c>
      <c r="CS1860" s="199" t="str">
        <f t="shared" si="3158"/>
        <v>CS$17</v>
      </c>
      <c r="CT1860" s="199" t="str">
        <f t="shared" si="3158"/>
        <v>CT$17</v>
      </c>
      <c r="CU1860" s="199" t="str">
        <f t="shared" si="3158"/>
        <v>CU$17</v>
      </c>
      <c r="CV1860" s="199" t="str">
        <f t="shared" si="3158"/>
        <v>CV$17</v>
      </c>
      <c r="CW1860" s="199" t="str">
        <f t="shared" si="3158"/>
        <v>CW$17</v>
      </c>
      <c r="CX1860" s="199" t="str">
        <f t="shared" si="3158"/>
        <v>CX$17</v>
      </c>
      <c r="CY1860" s="199" t="str">
        <f t="shared" si="3158"/>
        <v>CY$17</v>
      </c>
      <c r="CZ1860" s="199" t="str">
        <f t="shared" si="3158"/>
        <v>CZ$17</v>
      </c>
      <c r="DA1860" s="199" t="str">
        <f t="shared" si="3158"/>
        <v>DA$17</v>
      </c>
      <c r="DB1860" s="199" t="str">
        <f t="shared" si="3158"/>
        <v>DB$17</v>
      </c>
      <c r="DC1860" s="199" t="str">
        <f t="shared" si="3158"/>
        <v>DC$17</v>
      </c>
      <c r="DD1860" s="199" t="str">
        <f t="shared" si="3158"/>
        <v>DD$17</v>
      </c>
      <c r="DE1860" s="199" t="str">
        <f t="shared" si="3158"/>
        <v>DE$17</v>
      </c>
      <c r="DF1860" s="199" t="str">
        <f t="shared" si="3158"/>
        <v>DF$17</v>
      </c>
      <c r="DG1860" s="199" t="str">
        <f t="shared" si="3158"/>
        <v>DG$17</v>
      </c>
      <c r="DH1860" s="199" t="str">
        <f t="shared" si="3158"/>
        <v>DH$17</v>
      </c>
      <c r="DI1860" s="199" t="str">
        <f t="shared" si="3158"/>
        <v>DI$17</v>
      </c>
      <c r="DJ1860" s="199" t="str">
        <f t="shared" si="3158"/>
        <v>DJ$17</v>
      </c>
      <c r="DK1860" s="199" t="str">
        <f t="shared" si="3158"/>
        <v>DK$17</v>
      </c>
      <c r="DL1860" s="199" t="str">
        <f t="shared" si="3158"/>
        <v>DL$17</v>
      </c>
    </row>
    <row r="1861" spans="1:116" x14ac:dyDescent="0.4">
      <c r="A1861" s="174"/>
      <c r="E1861" s="8"/>
      <c r="G1861" s="175" t="s">
        <v>491</v>
      </c>
      <c r="H1861" s="200"/>
      <c r="I1861" s="201"/>
      <c r="J1861" s="201"/>
      <c r="K1861" s="202"/>
      <c r="L1861" s="202"/>
      <c r="M1861" s="202"/>
      <c r="N1861" s="202"/>
      <c r="O1861" s="202"/>
      <c r="P1861" s="202"/>
      <c r="R1861" s="202"/>
      <c r="S1861" s="190"/>
      <c r="T1861" s="190"/>
      <c r="U1861" s="190"/>
      <c r="V1861" s="190"/>
      <c r="W1861" s="190"/>
      <c r="X1861" s="190"/>
      <c r="Y1861" s="190"/>
      <c r="Z1861" s="190"/>
      <c r="AA1861" s="190"/>
      <c r="AB1861" s="190"/>
      <c r="AC1861" s="190"/>
      <c r="AD1861" s="190"/>
      <c r="AE1861" s="190"/>
      <c r="AF1861" s="190"/>
      <c r="AG1861" s="190"/>
      <c r="AH1861" s="190"/>
      <c r="AI1861" s="190"/>
      <c r="AJ1861" s="190"/>
      <c r="AK1861" s="190"/>
      <c r="AL1861" s="190"/>
      <c r="AM1861" s="190"/>
      <c r="AN1861" s="190"/>
      <c r="AO1861" s="190"/>
      <c r="AP1861" s="190"/>
      <c r="AQ1861" s="190"/>
      <c r="AR1861" s="190"/>
      <c r="AS1861" s="190"/>
      <c r="AT1861" s="190"/>
      <c r="AU1861" s="190"/>
      <c r="AV1861" s="190"/>
      <c r="AW1861" s="190"/>
      <c r="AX1861" s="190"/>
      <c r="AY1861" s="190"/>
      <c r="AZ1861" s="190"/>
      <c r="BA1861" s="190"/>
      <c r="BB1861" s="190"/>
      <c r="BC1861" s="190"/>
      <c r="BD1861" s="190"/>
      <c r="BE1861" s="190"/>
      <c r="BF1861" s="190"/>
      <c r="BG1861" s="190"/>
      <c r="BH1861" s="190"/>
      <c r="BI1861" s="190"/>
      <c r="BJ1861" s="190"/>
      <c r="BK1861" s="190"/>
      <c r="BL1861" s="190"/>
      <c r="BM1861" s="190"/>
      <c r="BN1861" s="190"/>
      <c r="BO1861" s="190"/>
      <c r="BP1861" s="190"/>
      <c r="BQ1861" s="190"/>
      <c r="BR1861" s="190"/>
      <c r="BS1861" s="190"/>
      <c r="BT1861" s="190"/>
      <c r="BU1861" s="190"/>
      <c r="BV1861" s="190"/>
      <c r="BW1861" s="190"/>
      <c r="BX1861" s="190"/>
      <c r="BY1861" s="190"/>
      <c r="BZ1861" s="190"/>
      <c r="CA1861" s="190"/>
      <c r="CB1861" s="190"/>
      <c r="CC1861" s="190"/>
      <c r="CD1861" s="190"/>
      <c r="CE1861" s="190"/>
      <c r="CF1861" s="190"/>
      <c r="CG1861" s="190"/>
      <c r="CH1861" s="190"/>
      <c r="CI1861" s="190"/>
      <c r="CJ1861" s="190"/>
      <c r="CK1861" s="190"/>
      <c r="CL1861" s="190"/>
      <c r="CN1861" s="201"/>
      <c r="CO1861" s="190"/>
      <c r="CP1861" s="190"/>
      <c r="CQ1861" s="190"/>
      <c r="CR1861" s="190"/>
      <c r="CS1861" s="190"/>
      <c r="CT1861" s="190"/>
      <c r="CU1861" s="190"/>
      <c r="CV1861" s="190"/>
      <c r="CW1861" s="190"/>
      <c r="CX1861" s="190"/>
      <c r="CY1861" s="190"/>
      <c r="CZ1861" s="190"/>
      <c r="DA1861" s="190"/>
      <c r="DB1861" s="190"/>
      <c r="DC1861" s="190"/>
      <c r="DD1861" s="190"/>
      <c r="DE1861" s="190"/>
      <c r="DF1861" s="190"/>
      <c r="DG1861" s="190"/>
      <c r="DH1861" s="190"/>
      <c r="DI1861" s="190"/>
      <c r="DJ1861" s="190"/>
      <c r="DK1861" s="190"/>
      <c r="DL1861" s="190"/>
    </row>
    <row r="1862" spans="1:116" x14ac:dyDescent="0.4">
      <c r="A1862" s="174"/>
      <c r="E1862" s="8"/>
      <c r="G1862" s="175" t="s">
        <v>505</v>
      </c>
      <c r="H1862" s="200"/>
      <c r="I1862" s="201"/>
      <c r="J1862" s="201"/>
      <c r="K1862" s="202"/>
      <c r="L1862" s="202"/>
      <c r="M1862" s="202"/>
      <c r="N1862" s="202"/>
      <c r="O1862" s="202"/>
      <c r="P1862" s="202"/>
      <c r="R1862" s="202"/>
      <c r="S1862" s="190"/>
      <c r="T1862" s="190"/>
      <c r="U1862" s="190"/>
      <c r="V1862" s="190"/>
      <c r="W1862" s="190"/>
      <c r="X1862" s="190"/>
      <c r="Y1862" s="190"/>
      <c r="Z1862" s="190"/>
      <c r="AA1862" s="190"/>
      <c r="AB1862" s="190"/>
      <c r="AC1862" s="190"/>
      <c r="AD1862" s="190"/>
      <c r="AE1862" s="190"/>
      <c r="AF1862" s="190"/>
      <c r="AG1862" s="190"/>
      <c r="AH1862" s="190"/>
      <c r="AI1862" s="190"/>
      <c r="AJ1862" s="190"/>
      <c r="AK1862" s="190"/>
      <c r="AL1862" s="190"/>
      <c r="AM1862" s="190"/>
      <c r="AN1862" s="190"/>
      <c r="AO1862" s="190"/>
      <c r="AP1862" s="190"/>
      <c r="AQ1862" s="190"/>
      <c r="AR1862" s="190"/>
      <c r="AS1862" s="190"/>
      <c r="AT1862" s="190"/>
      <c r="AU1862" s="190"/>
      <c r="AV1862" s="190"/>
      <c r="AW1862" s="190"/>
      <c r="AX1862" s="190"/>
      <c r="AY1862" s="190"/>
      <c r="AZ1862" s="190"/>
      <c r="BA1862" s="190"/>
      <c r="BB1862" s="190"/>
      <c r="BC1862" s="190"/>
      <c r="BD1862" s="190"/>
      <c r="BE1862" s="190"/>
      <c r="BF1862" s="190"/>
      <c r="BG1862" s="190"/>
      <c r="BH1862" s="190"/>
      <c r="BI1862" s="190"/>
      <c r="BJ1862" s="190"/>
      <c r="BK1862" s="190"/>
      <c r="BL1862" s="190"/>
      <c r="BM1862" s="190"/>
      <c r="BN1862" s="190"/>
      <c r="BO1862" s="190"/>
      <c r="BP1862" s="190"/>
      <c r="BQ1862" s="190"/>
      <c r="BR1862" s="190"/>
      <c r="BS1862" s="190"/>
      <c r="BT1862" s="190"/>
      <c r="BU1862" s="190"/>
      <c r="BV1862" s="190"/>
      <c r="BW1862" s="190"/>
      <c r="BX1862" s="190"/>
      <c r="BY1862" s="190"/>
      <c r="BZ1862" s="190"/>
      <c r="CA1862" s="190"/>
      <c r="CB1862" s="190"/>
      <c r="CC1862" s="190"/>
      <c r="CD1862" s="190"/>
      <c r="CE1862" s="190"/>
      <c r="CF1862" s="190"/>
      <c r="CG1862" s="190"/>
      <c r="CH1862" s="190"/>
      <c r="CI1862" s="190"/>
      <c r="CJ1862" s="190"/>
      <c r="CK1862" s="190"/>
      <c r="CL1862" s="190"/>
      <c r="CN1862" s="201"/>
      <c r="CO1862" s="190"/>
      <c r="CP1862" s="190"/>
      <c r="CQ1862" s="190"/>
      <c r="CR1862" s="190"/>
      <c r="CS1862" s="190"/>
      <c r="CT1862" s="190"/>
      <c r="CU1862" s="190"/>
      <c r="CV1862" s="190"/>
      <c r="CW1862" s="190"/>
      <c r="CX1862" s="190"/>
      <c r="CY1862" s="190"/>
      <c r="CZ1862" s="190"/>
      <c r="DA1862" s="190"/>
      <c r="DB1862" s="190"/>
      <c r="DC1862" s="190"/>
      <c r="DD1862" s="190"/>
      <c r="DE1862" s="190"/>
      <c r="DF1862" s="190"/>
      <c r="DG1862" s="190"/>
      <c r="DH1862" s="190"/>
      <c r="DI1862" s="190"/>
      <c r="DJ1862" s="190"/>
      <c r="DK1862" s="190"/>
      <c r="DL1862" s="190"/>
    </row>
    <row r="1863" spans="1:116" x14ac:dyDescent="0.4">
      <c r="A1863" s="174"/>
      <c r="E1863" s="8"/>
      <c r="G1863" s="175" t="s">
        <v>463</v>
      </c>
      <c r="H1863" s="200"/>
      <c r="I1863" s="201"/>
      <c r="J1863" s="201"/>
      <c r="K1863" s="202"/>
      <c r="L1863" s="202"/>
      <c r="M1863" s="202"/>
      <c r="N1863" s="202"/>
      <c r="O1863" s="202"/>
      <c r="P1863" s="202"/>
      <c r="R1863" s="202"/>
      <c r="S1863" s="190" t="str">
        <f t="shared" ref="S1863:AX1863" si="3159">S$22</f>
        <v>S$18</v>
      </c>
      <c r="T1863" s="190" t="str">
        <f t="shared" si="3159"/>
        <v>T$18</v>
      </c>
      <c r="U1863" s="190" t="str">
        <f t="shared" si="3159"/>
        <v>U$18</v>
      </c>
      <c r="V1863" s="190" t="str">
        <f t="shared" si="3159"/>
        <v>V$18</v>
      </c>
      <c r="W1863" s="190" t="str">
        <f t="shared" si="3159"/>
        <v>W$18</v>
      </c>
      <c r="X1863" s="190" t="str">
        <f t="shared" si="3159"/>
        <v>X$18</v>
      </c>
      <c r="Y1863" s="190" t="str">
        <f t="shared" si="3159"/>
        <v>Y$18</v>
      </c>
      <c r="Z1863" s="190" t="str">
        <f t="shared" si="3159"/>
        <v>Z$18</v>
      </c>
      <c r="AA1863" s="190" t="str">
        <f t="shared" si="3159"/>
        <v>AA$18</v>
      </c>
      <c r="AB1863" s="190" t="str">
        <f t="shared" si="3159"/>
        <v>AB$18</v>
      </c>
      <c r="AC1863" s="190" t="str">
        <f t="shared" si="3159"/>
        <v>AC$18</v>
      </c>
      <c r="AD1863" s="190" t="str">
        <f t="shared" si="3159"/>
        <v>AD$18</v>
      </c>
      <c r="AE1863" s="190" t="str">
        <f t="shared" si="3159"/>
        <v>AE$18</v>
      </c>
      <c r="AF1863" s="190" t="str">
        <f t="shared" si="3159"/>
        <v>AF$18</v>
      </c>
      <c r="AG1863" s="190" t="str">
        <f t="shared" si="3159"/>
        <v>AG$18</v>
      </c>
      <c r="AH1863" s="190" t="str">
        <f t="shared" si="3159"/>
        <v>AH$18</v>
      </c>
      <c r="AI1863" s="190" t="str">
        <f t="shared" si="3159"/>
        <v>AI$18</v>
      </c>
      <c r="AJ1863" s="190" t="str">
        <f t="shared" si="3159"/>
        <v>AJ$18</v>
      </c>
      <c r="AK1863" s="190" t="str">
        <f t="shared" si="3159"/>
        <v>AK$18</v>
      </c>
      <c r="AL1863" s="190" t="str">
        <f t="shared" si="3159"/>
        <v>AL$18</v>
      </c>
      <c r="AM1863" s="190" t="str">
        <f t="shared" si="3159"/>
        <v>AM$18</v>
      </c>
      <c r="AN1863" s="190" t="str">
        <f t="shared" si="3159"/>
        <v>AN$18</v>
      </c>
      <c r="AO1863" s="190" t="str">
        <f t="shared" si="3159"/>
        <v>AO$18</v>
      </c>
      <c r="AP1863" s="190" t="str">
        <f t="shared" si="3159"/>
        <v>AP$18</v>
      </c>
      <c r="AQ1863" s="190" t="str">
        <f t="shared" si="3159"/>
        <v>AQ$18</v>
      </c>
      <c r="AR1863" s="190" t="str">
        <f t="shared" si="3159"/>
        <v>AR$18</v>
      </c>
      <c r="AS1863" s="190" t="str">
        <f t="shared" si="3159"/>
        <v>AS$18</v>
      </c>
      <c r="AT1863" s="190" t="str">
        <f t="shared" si="3159"/>
        <v>AT$18</v>
      </c>
      <c r="AU1863" s="190" t="str">
        <f t="shared" si="3159"/>
        <v>AU$18</v>
      </c>
      <c r="AV1863" s="190" t="str">
        <f t="shared" si="3159"/>
        <v>AV$18</v>
      </c>
      <c r="AW1863" s="190" t="str">
        <f t="shared" si="3159"/>
        <v>AW$18</v>
      </c>
      <c r="AX1863" s="190" t="str">
        <f t="shared" si="3159"/>
        <v>AX$18</v>
      </c>
      <c r="AY1863" s="190" t="str">
        <f t="shared" ref="AY1863:CD1863" si="3160">AY$22</f>
        <v>AY$18</v>
      </c>
      <c r="AZ1863" s="190" t="str">
        <f t="shared" si="3160"/>
        <v>AZ$18</v>
      </c>
      <c r="BA1863" s="190" t="str">
        <f t="shared" si="3160"/>
        <v>BA$18</v>
      </c>
      <c r="BB1863" s="190" t="str">
        <f t="shared" si="3160"/>
        <v>BB$18</v>
      </c>
      <c r="BC1863" s="190" t="str">
        <f t="shared" si="3160"/>
        <v>BC$18</v>
      </c>
      <c r="BD1863" s="190" t="str">
        <f t="shared" si="3160"/>
        <v>BD$18</v>
      </c>
      <c r="BE1863" s="190" t="str">
        <f t="shared" si="3160"/>
        <v>BE$18</v>
      </c>
      <c r="BF1863" s="190" t="str">
        <f t="shared" si="3160"/>
        <v>BF$18</v>
      </c>
      <c r="BG1863" s="190" t="str">
        <f t="shared" si="3160"/>
        <v>BG$18</v>
      </c>
      <c r="BH1863" s="190" t="str">
        <f t="shared" si="3160"/>
        <v>BH$18</v>
      </c>
      <c r="BI1863" s="190" t="str">
        <f t="shared" si="3160"/>
        <v>BI$18</v>
      </c>
      <c r="BJ1863" s="190" t="str">
        <f t="shared" si="3160"/>
        <v>BJ$18</v>
      </c>
      <c r="BK1863" s="190" t="str">
        <f t="shared" si="3160"/>
        <v>BK$18</v>
      </c>
      <c r="BL1863" s="190" t="str">
        <f t="shared" si="3160"/>
        <v>BL$18</v>
      </c>
      <c r="BM1863" s="190" t="str">
        <f t="shared" si="3160"/>
        <v>BM$18</v>
      </c>
      <c r="BN1863" s="190" t="str">
        <f t="shared" si="3160"/>
        <v>BN$18</v>
      </c>
      <c r="BO1863" s="190" t="str">
        <f t="shared" si="3160"/>
        <v>BO$18</v>
      </c>
      <c r="BP1863" s="190" t="str">
        <f t="shared" si="3160"/>
        <v>BP$18</v>
      </c>
      <c r="BQ1863" s="190" t="str">
        <f t="shared" si="3160"/>
        <v>BQ$18</v>
      </c>
      <c r="BR1863" s="190" t="str">
        <f t="shared" si="3160"/>
        <v>BR$18</v>
      </c>
      <c r="BS1863" s="190" t="str">
        <f t="shared" si="3160"/>
        <v>BS$18</v>
      </c>
      <c r="BT1863" s="190" t="str">
        <f t="shared" si="3160"/>
        <v>BT$18</v>
      </c>
      <c r="BU1863" s="190" t="str">
        <f t="shared" si="3160"/>
        <v>BU$18</v>
      </c>
      <c r="BV1863" s="190" t="str">
        <f t="shared" si="3160"/>
        <v>BV$18</v>
      </c>
      <c r="BW1863" s="190" t="str">
        <f t="shared" si="3160"/>
        <v>BW$18</v>
      </c>
      <c r="BX1863" s="190" t="str">
        <f t="shared" si="3160"/>
        <v>BX$18</v>
      </c>
      <c r="BY1863" s="190" t="str">
        <f t="shared" si="3160"/>
        <v>BY$18</v>
      </c>
      <c r="BZ1863" s="190" t="str">
        <f t="shared" si="3160"/>
        <v>BZ$18</v>
      </c>
      <c r="CA1863" s="190" t="str">
        <f t="shared" si="3160"/>
        <v>CA$18</v>
      </c>
      <c r="CB1863" s="190" t="str">
        <f t="shared" si="3160"/>
        <v>CB$18</v>
      </c>
      <c r="CC1863" s="190" t="str">
        <f t="shared" si="3160"/>
        <v>CC$18</v>
      </c>
      <c r="CD1863" s="190" t="str">
        <f t="shared" si="3160"/>
        <v>CD$18</v>
      </c>
      <c r="CE1863" s="190" t="str">
        <f t="shared" ref="CE1863:CL1863" si="3161">CE$22</f>
        <v>CE$18</v>
      </c>
      <c r="CF1863" s="190" t="str">
        <f t="shared" si="3161"/>
        <v>CF$18</v>
      </c>
      <c r="CG1863" s="190" t="str">
        <f t="shared" si="3161"/>
        <v>CG$18</v>
      </c>
      <c r="CH1863" s="190" t="str">
        <f t="shared" si="3161"/>
        <v>CH$18</v>
      </c>
      <c r="CI1863" s="190" t="str">
        <f t="shared" si="3161"/>
        <v>CI$18</v>
      </c>
      <c r="CJ1863" s="190" t="str">
        <f t="shared" si="3161"/>
        <v>CJ$18</v>
      </c>
      <c r="CK1863" s="190" t="str">
        <f t="shared" si="3161"/>
        <v>CK$18</v>
      </c>
      <c r="CL1863" s="190" t="str">
        <f t="shared" si="3161"/>
        <v>CL$18</v>
      </c>
      <c r="CN1863" s="201"/>
      <c r="CO1863" s="190" t="str">
        <f t="shared" ref="CO1863:DL1863" si="3162">CO$22</f>
        <v>CO$18</v>
      </c>
      <c r="CP1863" s="190" t="str">
        <f t="shared" si="3162"/>
        <v>CP$18</v>
      </c>
      <c r="CQ1863" s="190" t="str">
        <f t="shared" si="3162"/>
        <v>CQ$18</v>
      </c>
      <c r="CR1863" s="190" t="str">
        <f t="shared" si="3162"/>
        <v>CR$18</v>
      </c>
      <c r="CS1863" s="190" t="str">
        <f t="shared" si="3162"/>
        <v>CS$18</v>
      </c>
      <c r="CT1863" s="190" t="str">
        <f t="shared" si="3162"/>
        <v>CT$18</v>
      </c>
      <c r="CU1863" s="190" t="str">
        <f t="shared" si="3162"/>
        <v>CU$18</v>
      </c>
      <c r="CV1863" s="190" t="str">
        <f t="shared" si="3162"/>
        <v>CV$18</v>
      </c>
      <c r="CW1863" s="190" t="str">
        <f t="shared" si="3162"/>
        <v>CW$18</v>
      </c>
      <c r="CX1863" s="190" t="str">
        <f t="shared" si="3162"/>
        <v>CX$18</v>
      </c>
      <c r="CY1863" s="190" t="str">
        <f t="shared" si="3162"/>
        <v>CY$18</v>
      </c>
      <c r="CZ1863" s="190" t="str">
        <f t="shared" si="3162"/>
        <v>CZ$18</v>
      </c>
      <c r="DA1863" s="190" t="str">
        <f t="shared" si="3162"/>
        <v>DA$18</v>
      </c>
      <c r="DB1863" s="190" t="str">
        <f t="shared" si="3162"/>
        <v>DB$18</v>
      </c>
      <c r="DC1863" s="190" t="str">
        <f t="shared" si="3162"/>
        <v>DC$18</v>
      </c>
      <c r="DD1863" s="190" t="str">
        <f t="shared" si="3162"/>
        <v>DD$18</v>
      </c>
      <c r="DE1863" s="190" t="str">
        <f t="shared" si="3162"/>
        <v>DE$18</v>
      </c>
      <c r="DF1863" s="190" t="str">
        <f t="shared" si="3162"/>
        <v>DF$18</v>
      </c>
      <c r="DG1863" s="190" t="str">
        <f t="shared" si="3162"/>
        <v>DG$18</v>
      </c>
      <c r="DH1863" s="190" t="str">
        <f t="shared" si="3162"/>
        <v>DH$18</v>
      </c>
      <c r="DI1863" s="190" t="str">
        <f t="shared" si="3162"/>
        <v>DI$18</v>
      </c>
      <c r="DJ1863" s="190" t="str">
        <f t="shared" si="3162"/>
        <v>DJ$18</v>
      </c>
      <c r="DK1863" s="190" t="str">
        <f t="shared" si="3162"/>
        <v>DK$18</v>
      </c>
      <c r="DL1863" s="190" t="str">
        <f t="shared" si="3162"/>
        <v>DL$18</v>
      </c>
    </row>
    <row r="1864" spans="1:116" x14ac:dyDescent="0.4">
      <c r="A1864" s="174"/>
      <c r="E1864" s="8"/>
      <c r="G1864" s="175" t="s">
        <v>464</v>
      </c>
      <c r="H1864" s="200"/>
      <c r="I1864" s="201"/>
      <c r="J1864" s="201"/>
      <c r="K1864" s="202"/>
      <c r="L1864" s="202"/>
      <c r="M1864" s="202"/>
      <c r="N1864" s="202"/>
      <c r="O1864" s="202"/>
      <c r="P1864" s="202"/>
      <c r="R1864" s="202"/>
      <c r="S1864" s="190" t="str">
        <f t="shared" ref="S1864:AX1864" si="3163">S$23</f>
        <v>S$19</v>
      </c>
      <c r="T1864" s="190" t="str">
        <f t="shared" si="3163"/>
        <v>T$19</v>
      </c>
      <c r="U1864" s="190" t="str">
        <f t="shared" si="3163"/>
        <v>U$19</v>
      </c>
      <c r="V1864" s="190" t="str">
        <f t="shared" si="3163"/>
        <v>V$19</v>
      </c>
      <c r="W1864" s="190" t="str">
        <f t="shared" si="3163"/>
        <v>W$19</v>
      </c>
      <c r="X1864" s="190" t="str">
        <f t="shared" si="3163"/>
        <v>X$19</v>
      </c>
      <c r="Y1864" s="190" t="str">
        <f t="shared" si="3163"/>
        <v>Y$19</v>
      </c>
      <c r="Z1864" s="190" t="str">
        <f t="shared" si="3163"/>
        <v>Z$19</v>
      </c>
      <c r="AA1864" s="190" t="str">
        <f t="shared" si="3163"/>
        <v>AA$19</v>
      </c>
      <c r="AB1864" s="190" t="str">
        <f t="shared" si="3163"/>
        <v>AB$19</v>
      </c>
      <c r="AC1864" s="190" t="str">
        <f t="shared" si="3163"/>
        <v>AC$19</v>
      </c>
      <c r="AD1864" s="190" t="str">
        <f t="shared" si="3163"/>
        <v>AD$19</v>
      </c>
      <c r="AE1864" s="190" t="str">
        <f t="shared" si="3163"/>
        <v>AE$19</v>
      </c>
      <c r="AF1864" s="190" t="str">
        <f t="shared" si="3163"/>
        <v>AF$19</v>
      </c>
      <c r="AG1864" s="190" t="str">
        <f t="shared" si="3163"/>
        <v>AG$19</v>
      </c>
      <c r="AH1864" s="190" t="str">
        <f t="shared" si="3163"/>
        <v>AH$19</v>
      </c>
      <c r="AI1864" s="190" t="str">
        <f t="shared" si="3163"/>
        <v>AI$19</v>
      </c>
      <c r="AJ1864" s="190" t="str">
        <f t="shared" si="3163"/>
        <v>AJ$19</v>
      </c>
      <c r="AK1864" s="190" t="str">
        <f t="shared" si="3163"/>
        <v>AK$19</v>
      </c>
      <c r="AL1864" s="190" t="str">
        <f t="shared" si="3163"/>
        <v>AL$19</v>
      </c>
      <c r="AM1864" s="190" t="str">
        <f t="shared" si="3163"/>
        <v>AM$19</v>
      </c>
      <c r="AN1864" s="190" t="str">
        <f t="shared" si="3163"/>
        <v>AN$19</v>
      </c>
      <c r="AO1864" s="190" t="str">
        <f t="shared" si="3163"/>
        <v>AO$19</v>
      </c>
      <c r="AP1864" s="190" t="str">
        <f t="shared" si="3163"/>
        <v>AP$19</v>
      </c>
      <c r="AQ1864" s="190" t="str">
        <f t="shared" si="3163"/>
        <v>AQ$19</v>
      </c>
      <c r="AR1864" s="190" t="str">
        <f t="shared" si="3163"/>
        <v>AR$19</v>
      </c>
      <c r="AS1864" s="190" t="str">
        <f t="shared" si="3163"/>
        <v>AS$19</v>
      </c>
      <c r="AT1864" s="190" t="str">
        <f t="shared" si="3163"/>
        <v>AT$19</v>
      </c>
      <c r="AU1864" s="190" t="str">
        <f t="shared" si="3163"/>
        <v>AU$19</v>
      </c>
      <c r="AV1864" s="190" t="str">
        <f t="shared" si="3163"/>
        <v>AV$19</v>
      </c>
      <c r="AW1864" s="190" t="str">
        <f t="shared" si="3163"/>
        <v>AW$19</v>
      </c>
      <c r="AX1864" s="190" t="str">
        <f t="shared" si="3163"/>
        <v>AX$19</v>
      </c>
      <c r="AY1864" s="190" t="str">
        <f t="shared" ref="AY1864:CD1864" si="3164">AY$23</f>
        <v>AY$19</v>
      </c>
      <c r="AZ1864" s="190" t="str">
        <f t="shared" si="3164"/>
        <v>AZ$19</v>
      </c>
      <c r="BA1864" s="190" t="str">
        <f t="shared" si="3164"/>
        <v>BA$19</v>
      </c>
      <c r="BB1864" s="190" t="str">
        <f t="shared" si="3164"/>
        <v>BB$19</v>
      </c>
      <c r="BC1864" s="190" t="str">
        <f t="shared" si="3164"/>
        <v>BC$19</v>
      </c>
      <c r="BD1864" s="190" t="str">
        <f t="shared" si="3164"/>
        <v>BD$19</v>
      </c>
      <c r="BE1864" s="190" t="str">
        <f t="shared" si="3164"/>
        <v>BE$19</v>
      </c>
      <c r="BF1864" s="190" t="str">
        <f t="shared" si="3164"/>
        <v>BF$19</v>
      </c>
      <c r="BG1864" s="190" t="str">
        <f t="shared" si="3164"/>
        <v>BG$19</v>
      </c>
      <c r="BH1864" s="190" t="str">
        <f t="shared" si="3164"/>
        <v>BH$19</v>
      </c>
      <c r="BI1864" s="190" t="str">
        <f t="shared" si="3164"/>
        <v>BI$19</v>
      </c>
      <c r="BJ1864" s="190" t="str">
        <f t="shared" si="3164"/>
        <v>BJ$19</v>
      </c>
      <c r="BK1864" s="190" t="str">
        <f t="shared" si="3164"/>
        <v>BK$19</v>
      </c>
      <c r="BL1864" s="190" t="str">
        <f t="shared" si="3164"/>
        <v>BL$19</v>
      </c>
      <c r="BM1864" s="190" t="str">
        <f t="shared" si="3164"/>
        <v>BM$19</v>
      </c>
      <c r="BN1864" s="190" t="str">
        <f t="shared" si="3164"/>
        <v>BN$19</v>
      </c>
      <c r="BO1864" s="190" t="str">
        <f t="shared" si="3164"/>
        <v>BO$19</v>
      </c>
      <c r="BP1864" s="190" t="str">
        <f t="shared" si="3164"/>
        <v>BP$19</v>
      </c>
      <c r="BQ1864" s="190" t="str">
        <f t="shared" si="3164"/>
        <v>BQ$19</v>
      </c>
      <c r="BR1864" s="190" t="str">
        <f t="shared" si="3164"/>
        <v>BR$19</v>
      </c>
      <c r="BS1864" s="190" t="str">
        <f t="shared" si="3164"/>
        <v>BS$19</v>
      </c>
      <c r="BT1864" s="190" t="str">
        <f t="shared" si="3164"/>
        <v>BT$19</v>
      </c>
      <c r="BU1864" s="190" t="str">
        <f t="shared" si="3164"/>
        <v>BU$19</v>
      </c>
      <c r="BV1864" s="190" t="str">
        <f t="shared" si="3164"/>
        <v>BV$19</v>
      </c>
      <c r="BW1864" s="190" t="str">
        <f t="shared" si="3164"/>
        <v>BW$19</v>
      </c>
      <c r="BX1864" s="190" t="str">
        <f t="shared" si="3164"/>
        <v>BX$19</v>
      </c>
      <c r="BY1864" s="190" t="str">
        <f t="shared" si="3164"/>
        <v>BY$19</v>
      </c>
      <c r="BZ1864" s="190" t="str">
        <f t="shared" si="3164"/>
        <v>BZ$19</v>
      </c>
      <c r="CA1864" s="190" t="str">
        <f t="shared" si="3164"/>
        <v>CA$19</v>
      </c>
      <c r="CB1864" s="190" t="str">
        <f t="shared" si="3164"/>
        <v>CB$19</v>
      </c>
      <c r="CC1864" s="190" t="str">
        <f t="shared" si="3164"/>
        <v>CC$19</v>
      </c>
      <c r="CD1864" s="190" t="str">
        <f t="shared" si="3164"/>
        <v>CD$19</v>
      </c>
      <c r="CE1864" s="190" t="str">
        <f t="shared" ref="CE1864:CL1864" si="3165">CE$23</f>
        <v>CE$19</v>
      </c>
      <c r="CF1864" s="190" t="str">
        <f t="shared" si="3165"/>
        <v>CF$19</v>
      </c>
      <c r="CG1864" s="190" t="str">
        <f t="shared" si="3165"/>
        <v>CG$19</v>
      </c>
      <c r="CH1864" s="190" t="str">
        <f t="shared" si="3165"/>
        <v>CH$19</v>
      </c>
      <c r="CI1864" s="190" t="str">
        <f t="shared" si="3165"/>
        <v>CI$19</v>
      </c>
      <c r="CJ1864" s="190" t="str">
        <f t="shared" si="3165"/>
        <v>CJ$19</v>
      </c>
      <c r="CK1864" s="190" t="str">
        <f t="shared" si="3165"/>
        <v>CK$19</v>
      </c>
      <c r="CL1864" s="190" t="str">
        <f t="shared" si="3165"/>
        <v>CL$19</v>
      </c>
      <c r="CN1864" s="201"/>
      <c r="CO1864" s="190" t="str">
        <f t="shared" ref="CO1864:DL1864" si="3166">CO$23</f>
        <v>CO$19</v>
      </c>
      <c r="CP1864" s="190" t="str">
        <f t="shared" si="3166"/>
        <v>CP$19</v>
      </c>
      <c r="CQ1864" s="190" t="str">
        <f t="shared" si="3166"/>
        <v>CQ$19</v>
      </c>
      <c r="CR1864" s="190" t="str">
        <f t="shared" si="3166"/>
        <v>CR$19</v>
      </c>
      <c r="CS1864" s="190" t="str">
        <f t="shared" si="3166"/>
        <v>CS$19</v>
      </c>
      <c r="CT1864" s="190" t="str">
        <f t="shared" si="3166"/>
        <v>CT$19</v>
      </c>
      <c r="CU1864" s="190" t="str">
        <f t="shared" si="3166"/>
        <v>CU$19</v>
      </c>
      <c r="CV1864" s="190" t="str">
        <f t="shared" si="3166"/>
        <v>CV$19</v>
      </c>
      <c r="CW1864" s="190" t="str">
        <f t="shared" si="3166"/>
        <v>CW$19</v>
      </c>
      <c r="CX1864" s="190" t="str">
        <f t="shared" si="3166"/>
        <v>CX$19</v>
      </c>
      <c r="CY1864" s="190" t="str">
        <f t="shared" si="3166"/>
        <v>CY$19</v>
      </c>
      <c r="CZ1864" s="190" t="str">
        <f t="shared" si="3166"/>
        <v>CZ$19</v>
      </c>
      <c r="DA1864" s="190" t="str">
        <f t="shared" si="3166"/>
        <v>DA$19</v>
      </c>
      <c r="DB1864" s="190" t="str">
        <f t="shared" si="3166"/>
        <v>DB$19</v>
      </c>
      <c r="DC1864" s="190" t="str">
        <f t="shared" si="3166"/>
        <v>DC$19</v>
      </c>
      <c r="DD1864" s="190" t="str">
        <f t="shared" si="3166"/>
        <v>DD$19</v>
      </c>
      <c r="DE1864" s="190" t="str">
        <f t="shared" si="3166"/>
        <v>DE$19</v>
      </c>
      <c r="DF1864" s="190" t="str">
        <f t="shared" si="3166"/>
        <v>DF$19</v>
      </c>
      <c r="DG1864" s="190" t="str">
        <f t="shared" si="3166"/>
        <v>DG$19</v>
      </c>
      <c r="DH1864" s="190" t="str">
        <f t="shared" si="3166"/>
        <v>DH$19</v>
      </c>
      <c r="DI1864" s="190" t="str">
        <f t="shared" si="3166"/>
        <v>DI$19</v>
      </c>
      <c r="DJ1864" s="190" t="str">
        <f t="shared" si="3166"/>
        <v>DJ$19</v>
      </c>
      <c r="DK1864" s="190" t="str">
        <f t="shared" si="3166"/>
        <v>DK$19</v>
      </c>
      <c r="DL1864" s="190" t="str">
        <f t="shared" si="3166"/>
        <v>DL$19</v>
      </c>
    </row>
    <row r="1865" spans="1:116" x14ac:dyDescent="0.4">
      <c r="A1865" s="48" t="s">
        <v>218</v>
      </c>
      <c r="B1865" s="31" t="s">
        <v>81</v>
      </c>
      <c r="C1865" s="31"/>
      <c r="D1865" t="s">
        <v>479</v>
      </c>
      <c r="E1865" s="8" t="str">
        <f>ROW()&amp;" "&amp;D1865</f>
        <v>1865 AOV-TR-RV</v>
      </c>
      <c r="F1865" t="s">
        <v>416</v>
      </c>
      <c r="G1865" s="70" t="s">
        <v>437</v>
      </c>
      <c r="H1865" s="48"/>
      <c r="I1865" s="304"/>
      <c r="J1865" s="304"/>
      <c r="K1865" s="48"/>
      <c r="L1865" s="48"/>
      <c r="M1865" s="48"/>
      <c r="N1865" s="48"/>
      <c r="O1865" s="48"/>
      <c r="P1865" s="48"/>
      <c r="R1865" s="70"/>
      <c r="S1865" s="305"/>
      <c r="T1865" s="305"/>
      <c r="U1865" s="305"/>
      <c r="V1865" s="305"/>
      <c r="W1865" s="305"/>
      <c r="X1865" s="305"/>
      <c r="Y1865" s="305"/>
      <c r="Z1865" s="305"/>
      <c r="AA1865" s="305"/>
      <c r="AB1865" s="305"/>
      <c r="AC1865" s="305"/>
      <c r="AD1865" s="305"/>
      <c r="AE1865" s="305"/>
      <c r="AF1865" s="305"/>
      <c r="AG1865" s="305"/>
      <c r="AH1865" s="305"/>
      <c r="AI1865" s="305"/>
      <c r="AJ1865" s="305"/>
      <c r="AK1865" s="305"/>
      <c r="AL1865" s="305"/>
      <c r="AM1865" s="305"/>
      <c r="AN1865" s="305"/>
      <c r="AO1865" s="305"/>
      <c r="AP1865" s="305"/>
      <c r="AQ1865" s="305"/>
      <c r="AR1865" s="305"/>
      <c r="AS1865" s="305"/>
      <c r="AT1865" s="305"/>
      <c r="AU1865" s="305"/>
      <c r="AV1865" s="305"/>
      <c r="AW1865" s="305"/>
      <c r="AX1865" s="305"/>
      <c r="AY1865" s="305"/>
      <c r="AZ1865" s="305"/>
      <c r="BA1865" s="305"/>
      <c r="BB1865" s="305"/>
      <c r="BC1865" s="305"/>
      <c r="BD1865" s="305"/>
      <c r="BE1865" s="305"/>
      <c r="BF1865" s="305"/>
      <c r="BG1865" s="305"/>
      <c r="BH1865" s="305"/>
      <c r="BI1865" s="305"/>
      <c r="BJ1865" s="305"/>
      <c r="BK1865" s="305"/>
      <c r="BL1865" s="305"/>
      <c r="BM1865" s="305"/>
      <c r="BN1865" s="305"/>
      <c r="BO1865" s="305"/>
      <c r="BP1865" s="305"/>
      <c r="BQ1865" s="305"/>
      <c r="BR1865" s="305"/>
      <c r="BS1865" s="305"/>
      <c r="BT1865" s="305"/>
      <c r="BU1865" s="305"/>
      <c r="BV1865" s="305"/>
      <c r="BW1865" s="305"/>
      <c r="BX1865" s="305"/>
      <c r="BY1865" s="305"/>
      <c r="BZ1865" s="305"/>
      <c r="CA1865" s="305"/>
      <c r="CB1865" s="305"/>
      <c r="CC1865" s="305"/>
      <c r="CD1865" s="305"/>
      <c r="CE1865" s="305"/>
      <c r="CF1865" s="305"/>
      <c r="CG1865" s="305"/>
      <c r="CH1865" s="305"/>
      <c r="CI1865" s="305"/>
      <c r="CJ1865" s="305"/>
      <c r="CK1865" s="305"/>
      <c r="CL1865" s="305"/>
      <c r="CN1865" s="304"/>
      <c r="CO1865" s="305"/>
      <c r="CP1865" s="305"/>
      <c r="CQ1865" s="305"/>
      <c r="CR1865" s="305"/>
      <c r="CS1865" s="305"/>
      <c r="CT1865" s="305"/>
      <c r="CU1865" s="305"/>
      <c r="CV1865" s="305"/>
      <c r="CW1865" s="305"/>
      <c r="CX1865" s="305"/>
      <c r="CY1865" s="305"/>
      <c r="CZ1865" s="305"/>
      <c r="DA1865" s="305"/>
      <c r="DB1865" s="305"/>
      <c r="DC1865" s="305"/>
      <c r="DD1865" s="305"/>
      <c r="DE1865" s="305"/>
      <c r="DF1865" s="305"/>
      <c r="DG1865" s="305"/>
      <c r="DH1865" s="305"/>
      <c r="DI1865" s="305"/>
      <c r="DJ1865" s="305"/>
      <c r="DK1865" s="305"/>
      <c r="DL1865" s="305"/>
    </row>
    <row r="1866" spans="1:116" x14ac:dyDescent="0.4">
      <c r="B1866" t="str">
        <f>E1866</f>
        <v>1866 AOV-TR-RV</v>
      </c>
      <c r="D1866" t="s">
        <v>479</v>
      </c>
      <c r="E1866" s="8" t="str">
        <f t="shared" ref="E1866:E1868" si="3167">ROW()&amp;" "&amp;D1866</f>
        <v>1866 AOV-TR-RV</v>
      </c>
      <c r="G1866" s="95" t="s">
        <v>343</v>
      </c>
      <c r="H1866" s="27"/>
      <c r="I1866" s="78"/>
      <c r="J1866" s="78"/>
      <c r="K1866" s="33"/>
      <c r="L1866" s="33"/>
      <c r="M1866" s="33"/>
      <c r="N1866" s="33"/>
      <c r="O1866" s="33"/>
      <c r="P1866" s="33"/>
      <c r="R1866" s="33"/>
      <c r="S1866" s="77"/>
      <c r="T1866" s="77"/>
      <c r="U1866" s="77"/>
      <c r="V1866" s="77"/>
      <c r="W1866" s="77"/>
      <c r="X1866" s="77"/>
      <c r="Y1866" s="77"/>
      <c r="Z1866" s="77"/>
      <c r="AA1866" s="77"/>
      <c r="AB1866" s="77"/>
      <c r="AC1866" s="77"/>
      <c r="AD1866" s="77"/>
      <c r="AE1866" s="77"/>
      <c r="AF1866" s="77"/>
      <c r="AG1866" s="77"/>
      <c r="AH1866" s="77"/>
      <c r="AI1866" s="77"/>
      <c r="AJ1866" s="77"/>
      <c r="AK1866" s="77"/>
      <c r="AL1866" s="77"/>
      <c r="AM1866" s="77"/>
      <c r="AN1866" s="77"/>
      <c r="AO1866" s="77"/>
      <c r="AP1866" s="77"/>
      <c r="AQ1866" s="77"/>
      <c r="AR1866" s="77"/>
      <c r="AS1866" s="77"/>
      <c r="AT1866" s="77"/>
      <c r="AU1866" s="77"/>
      <c r="AV1866" s="77"/>
      <c r="AW1866" s="77"/>
      <c r="AX1866" s="77"/>
      <c r="AY1866" s="77"/>
      <c r="AZ1866" s="77"/>
      <c r="BA1866" s="77"/>
      <c r="BB1866" s="77"/>
      <c r="BC1866" s="77"/>
      <c r="BD1866" s="77"/>
      <c r="BE1866" s="77"/>
      <c r="BF1866" s="77"/>
      <c r="BG1866" s="77"/>
      <c r="BH1866" s="77"/>
      <c r="BI1866" s="77"/>
      <c r="BJ1866" s="77"/>
      <c r="BK1866" s="77"/>
      <c r="BL1866" s="77"/>
      <c r="BM1866" s="77"/>
      <c r="BN1866" s="77"/>
      <c r="BO1866" s="77"/>
      <c r="BP1866" s="77"/>
      <c r="BQ1866" s="77"/>
      <c r="BR1866" s="77"/>
      <c r="BS1866" s="77"/>
      <c r="BT1866" s="77"/>
      <c r="BU1866" s="77"/>
      <c r="BV1866" s="77"/>
      <c r="BW1866" s="77"/>
      <c r="BX1866" s="77"/>
      <c r="BY1866" s="77"/>
      <c r="BZ1866" s="77"/>
      <c r="CA1866" s="77"/>
      <c r="CB1866" s="77"/>
      <c r="CC1866" s="77"/>
      <c r="CD1866" s="77"/>
      <c r="CE1866" s="77"/>
      <c r="CF1866" s="77"/>
      <c r="CG1866" s="77"/>
      <c r="CH1866" s="77"/>
      <c r="CI1866" s="77"/>
      <c r="CJ1866" s="77"/>
      <c r="CK1866" s="77"/>
      <c r="CL1866" s="77"/>
      <c r="CN1866" s="78"/>
      <c r="CO1866" s="77"/>
      <c r="CP1866" s="77"/>
      <c r="CQ1866" s="77"/>
      <c r="CR1866" s="77"/>
      <c r="CS1866" s="77"/>
      <c r="CT1866" s="77"/>
      <c r="CU1866" s="77"/>
      <c r="CV1866" s="77"/>
      <c r="CW1866" s="77"/>
      <c r="CX1866" s="77"/>
      <c r="CY1866" s="77"/>
      <c r="CZ1866" s="77"/>
      <c r="DA1866" s="77"/>
      <c r="DB1866" s="77"/>
      <c r="DC1866" s="77"/>
      <c r="DD1866" s="77"/>
      <c r="DE1866" s="77"/>
      <c r="DF1866" s="77"/>
      <c r="DG1866" s="77"/>
      <c r="DH1866" s="77"/>
      <c r="DI1866" s="77"/>
      <c r="DJ1866" s="77"/>
      <c r="DK1866" s="77"/>
      <c r="DL1866" s="77"/>
    </row>
    <row r="1867" spans="1:116" x14ac:dyDescent="0.4">
      <c r="B1867" t="str">
        <f>E1867</f>
        <v>1867 AOV-TR-RV</v>
      </c>
      <c r="C1867" t="s">
        <v>80</v>
      </c>
      <c r="D1867" t="s">
        <v>479</v>
      </c>
      <c r="E1867" s="8" t="str">
        <f t="shared" si="3167"/>
        <v>1867 AOV-TR-RV</v>
      </c>
      <c r="G1867" s="145" t="s">
        <v>76</v>
      </c>
      <c r="H1867" s="12"/>
      <c r="I1867" s="60"/>
      <c r="J1867" s="60"/>
      <c r="K1867" s="15">
        <f ca="1">SUMIF($3:$3,K$2,1867:1867)</f>
        <v>12000</v>
      </c>
      <c r="L1867" s="15">
        <f t="shared" ref="L1867:P1867" ca="1" si="3168">SUMIF($3:$3,L$2,1867:1867)</f>
        <v>12000</v>
      </c>
      <c r="M1867" s="15">
        <f t="shared" ca="1" si="3168"/>
        <v>12000</v>
      </c>
      <c r="N1867" s="15">
        <f t="shared" ca="1" si="3168"/>
        <v>12000</v>
      </c>
      <c r="O1867" s="15">
        <f t="shared" ca="1" si="3168"/>
        <v>12000</v>
      </c>
      <c r="P1867" s="15">
        <f t="shared" ca="1" si="3168"/>
        <v>12000</v>
      </c>
      <c r="R1867" s="15"/>
      <c r="S1867" s="76" cm="1">
        <f t="array" aca="1" ref="S1867" ca="1">INDIRECT(S1871)/S1868</f>
        <v>1000</v>
      </c>
      <c r="T1867" s="76" cm="1">
        <f t="array" aca="1" ref="T1867" ca="1">INDIRECT(T1871)/T1868</f>
        <v>1000</v>
      </c>
      <c r="U1867" s="76" cm="1">
        <f t="array" aca="1" ref="U1867" ca="1">INDIRECT(U1871)/U1868</f>
        <v>1000</v>
      </c>
      <c r="V1867" s="76" cm="1">
        <f t="array" aca="1" ref="V1867" ca="1">INDIRECT(V1871)/V1868</f>
        <v>1000</v>
      </c>
      <c r="W1867" s="76" cm="1">
        <f t="array" aca="1" ref="W1867" ca="1">INDIRECT(W1871)/W1868</f>
        <v>1000</v>
      </c>
      <c r="X1867" s="76" cm="1">
        <f t="array" aca="1" ref="X1867" ca="1">INDIRECT(X1871)/X1868</f>
        <v>1000</v>
      </c>
      <c r="Y1867" s="76" cm="1">
        <f t="array" aca="1" ref="Y1867" ca="1">INDIRECT(Y1871)/Y1868</f>
        <v>1000</v>
      </c>
      <c r="Z1867" s="76" cm="1">
        <f t="array" aca="1" ref="Z1867" ca="1">INDIRECT(Z1871)/Z1868</f>
        <v>1000</v>
      </c>
      <c r="AA1867" s="76" cm="1">
        <f t="array" aca="1" ref="AA1867" ca="1">INDIRECT(AA1871)/AA1868</f>
        <v>1000</v>
      </c>
      <c r="AB1867" s="76" cm="1">
        <f t="array" aca="1" ref="AB1867" ca="1">INDIRECT(AB1871)/AB1868</f>
        <v>1000</v>
      </c>
      <c r="AC1867" s="76" cm="1">
        <f t="array" aca="1" ref="AC1867" ca="1">INDIRECT(AC1871)/AC1868</f>
        <v>1000</v>
      </c>
      <c r="AD1867" s="76" cm="1">
        <f t="array" aca="1" ref="AD1867" ca="1">INDIRECT(AD1871)/AD1868</f>
        <v>1000</v>
      </c>
      <c r="AE1867" s="76" cm="1">
        <f t="array" aca="1" ref="AE1867" ca="1">INDIRECT(AE1871)/AE1868</f>
        <v>1000</v>
      </c>
      <c r="AF1867" s="76" cm="1">
        <f t="array" aca="1" ref="AF1867" ca="1">INDIRECT(AF1871)/AF1868</f>
        <v>1000</v>
      </c>
      <c r="AG1867" s="76" cm="1">
        <f t="array" aca="1" ref="AG1867" ca="1">INDIRECT(AG1871)/AG1868</f>
        <v>1000</v>
      </c>
      <c r="AH1867" s="76" cm="1">
        <f t="array" aca="1" ref="AH1867" ca="1">INDIRECT(AH1871)/AH1868</f>
        <v>1000</v>
      </c>
      <c r="AI1867" s="76" cm="1">
        <f t="array" aca="1" ref="AI1867" ca="1">INDIRECT(AI1871)/AI1868</f>
        <v>1000</v>
      </c>
      <c r="AJ1867" s="76" cm="1">
        <f t="array" aca="1" ref="AJ1867" ca="1">INDIRECT(AJ1871)/AJ1868</f>
        <v>1000</v>
      </c>
      <c r="AK1867" s="76" cm="1">
        <f t="array" aca="1" ref="AK1867" ca="1">INDIRECT(AK1871)/AK1868</f>
        <v>1000</v>
      </c>
      <c r="AL1867" s="76" cm="1">
        <f t="array" aca="1" ref="AL1867" ca="1">INDIRECT(AL1871)/AL1868</f>
        <v>1000</v>
      </c>
      <c r="AM1867" s="76" cm="1">
        <f t="array" aca="1" ref="AM1867" ca="1">INDIRECT(AM1871)/AM1868</f>
        <v>1000</v>
      </c>
      <c r="AN1867" s="76" cm="1">
        <f t="array" aca="1" ref="AN1867" ca="1">INDIRECT(AN1871)/AN1868</f>
        <v>1000</v>
      </c>
      <c r="AO1867" s="76" cm="1">
        <f t="array" aca="1" ref="AO1867" ca="1">INDIRECT(AO1871)/AO1868</f>
        <v>1000</v>
      </c>
      <c r="AP1867" s="76" cm="1">
        <f t="array" aca="1" ref="AP1867" ca="1">INDIRECT(AP1871)/AP1868</f>
        <v>1000</v>
      </c>
      <c r="AQ1867" s="76" cm="1">
        <f t="array" aca="1" ref="AQ1867" ca="1">INDIRECT(AQ1871)/AQ1868</f>
        <v>1000</v>
      </c>
      <c r="AR1867" s="76" cm="1">
        <f t="array" aca="1" ref="AR1867" ca="1">INDIRECT(AR1871)/AR1868</f>
        <v>1000</v>
      </c>
      <c r="AS1867" s="76" cm="1">
        <f t="array" aca="1" ref="AS1867" ca="1">INDIRECT(AS1871)/AS1868</f>
        <v>1000</v>
      </c>
      <c r="AT1867" s="76" cm="1">
        <f t="array" aca="1" ref="AT1867" ca="1">INDIRECT(AT1871)/AT1868</f>
        <v>1000</v>
      </c>
      <c r="AU1867" s="76" cm="1">
        <f t="array" aca="1" ref="AU1867" ca="1">INDIRECT(AU1871)/AU1868</f>
        <v>1000</v>
      </c>
      <c r="AV1867" s="76" cm="1">
        <f t="array" aca="1" ref="AV1867" ca="1">INDIRECT(AV1871)/AV1868</f>
        <v>1000</v>
      </c>
      <c r="AW1867" s="76" cm="1">
        <f t="array" aca="1" ref="AW1867" ca="1">INDIRECT(AW1871)/AW1868</f>
        <v>1000</v>
      </c>
      <c r="AX1867" s="76" cm="1">
        <f t="array" aca="1" ref="AX1867" ca="1">INDIRECT(AX1871)/AX1868</f>
        <v>1000</v>
      </c>
      <c r="AY1867" s="76" cm="1">
        <f t="array" aca="1" ref="AY1867" ca="1">INDIRECT(AY1871)/AY1868</f>
        <v>1000</v>
      </c>
      <c r="AZ1867" s="76" cm="1">
        <f t="array" aca="1" ref="AZ1867" ca="1">INDIRECT(AZ1871)/AZ1868</f>
        <v>1000</v>
      </c>
      <c r="BA1867" s="76" cm="1">
        <f t="array" aca="1" ref="BA1867" ca="1">INDIRECT(BA1871)/BA1868</f>
        <v>1000</v>
      </c>
      <c r="BB1867" s="76" cm="1">
        <f t="array" aca="1" ref="BB1867" ca="1">INDIRECT(BB1871)/BB1868</f>
        <v>1000</v>
      </c>
      <c r="BC1867" s="76" cm="1">
        <f t="array" aca="1" ref="BC1867" ca="1">INDIRECT(BC1871)/BC1868</f>
        <v>1000</v>
      </c>
      <c r="BD1867" s="76" cm="1">
        <f t="array" aca="1" ref="BD1867" ca="1">INDIRECT(BD1871)/BD1868</f>
        <v>1000</v>
      </c>
      <c r="BE1867" s="76" cm="1">
        <f t="array" aca="1" ref="BE1867" ca="1">INDIRECT(BE1871)/BE1868</f>
        <v>1000</v>
      </c>
      <c r="BF1867" s="76" cm="1">
        <f t="array" aca="1" ref="BF1867" ca="1">INDIRECT(BF1871)/BF1868</f>
        <v>1000</v>
      </c>
      <c r="BG1867" s="76" cm="1">
        <f t="array" aca="1" ref="BG1867" ca="1">INDIRECT(BG1871)/BG1868</f>
        <v>1000</v>
      </c>
      <c r="BH1867" s="76" cm="1">
        <f t="array" aca="1" ref="BH1867" ca="1">INDIRECT(BH1871)/BH1868</f>
        <v>1000</v>
      </c>
      <c r="BI1867" s="76" cm="1">
        <f t="array" aca="1" ref="BI1867" ca="1">INDIRECT(BI1871)/BI1868</f>
        <v>1000</v>
      </c>
      <c r="BJ1867" s="76" cm="1">
        <f t="array" aca="1" ref="BJ1867" ca="1">INDIRECT(BJ1871)/BJ1868</f>
        <v>1000</v>
      </c>
      <c r="BK1867" s="76" cm="1">
        <f t="array" aca="1" ref="BK1867" ca="1">INDIRECT(BK1871)/BK1868</f>
        <v>1000</v>
      </c>
      <c r="BL1867" s="76" cm="1">
        <f t="array" aca="1" ref="BL1867" ca="1">INDIRECT(BL1871)/BL1868</f>
        <v>1000</v>
      </c>
      <c r="BM1867" s="76" cm="1">
        <f t="array" aca="1" ref="BM1867" ca="1">INDIRECT(BM1871)/BM1868</f>
        <v>1000</v>
      </c>
      <c r="BN1867" s="76" cm="1">
        <f t="array" aca="1" ref="BN1867" ca="1">INDIRECT(BN1871)/BN1868</f>
        <v>1000</v>
      </c>
      <c r="BO1867" s="76" cm="1">
        <f t="array" aca="1" ref="BO1867" ca="1">INDIRECT(BO1871)/BO1868</f>
        <v>1000</v>
      </c>
      <c r="BP1867" s="76" cm="1">
        <f t="array" aca="1" ref="BP1867" ca="1">INDIRECT(BP1871)/BP1868</f>
        <v>1000</v>
      </c>
      <c r="BQ1867" s="76" cm="1">
        <f t="array" aca="1" ref="BQ1867" ca="1">INDIRECT(BQ1871)/BQ1868</f>
        <v>1000</v>
      </c>
      <c r="BR1867" s="76" cm="1">
        <f t="array" aca="1" ref="BR1867" ca="1">INDIRECT(BR1871)/BR1868</f>
        <v>1000</v>
      </c>
      <c r="BS1867" s="76" cm="1">
        <f t="array" aca="1" ref="BS1867" ca="1">INDIRECT(BS1871)/BS1868</f>
        <v>1000</v>
      </c>
      <c r="BT1867" s="76" cm="1">
        <f t="array" aca="1" ref="BT1867" ca="1">INDIRECT(BT1871)/BT1868</f>
        <v>1000</v>
      </c>
      <c r="BU1867" s="76" cm="1">
        <f t="array" aca="1" ref="BU1867" ca="1">INDIRECT(BU1871)/BU1868</f>
        <v>1000</v>
      </c>
      <c r="BV1867" s="76" cm="1">
        <f t="array" aca="1" ref="BV1867" ca="1">INDIRECT(BV1871)/BV1868</f>
        <v>1000</v>
      </c>
      <c r="BW1867" s="76" cm="1">
        <f t="array" aca="1" ref="BW1867" ca="1">INDIRECT(BW1871)/BW1868</f>
        <v>1000</v>
      </c>
      <c r="BX1867" s="76" cm="1">
        <f t="array" aca="1" ref="BX1867" ca="1">INDIRECT(BX1871)/BX1868</f>
        <v>1000</v>
      </c>
      <c r="BY1867" s="76" cm="1">
        <f t="array" aca="1" ref="BY1867" ca="1">INDIRECT(BY1871)/BY1868</f>
        <v>1000</v>
      </c>
      <c r="BZ1867" s="76" cm="1">
        <f t="array" aca="1" ref="BZ1867" ca="1">INDIRECT(BZ1871)/BZ1868</f>
        <v>1000</v>
      </c>
      <c r="CA1867" s="76" cm="1">
        <f t="array" aca="1" ref="CA1867" ca="1">INDIRECT(CA1871)/CA1868</f>
        <v>1000</v>
      </c>
      <c r="CB1867" s="76" cm="1">
        <f t="array" aca="1" ref="CB1867" ca="1">INDIRECT(CB1871)/CB1868</f>
        <v>1000</v>
      </c>
      <c r="CC1867" s="76" cm="1">
        <f t="array" aca="1" ref="CC1867" ca="1">INDIRECT(CC1871)/CC1868</f>
        <v>1000</v>
      </c>
      <c r="CD1867" s="76" cm="1">
        <f t="array" aca="1" ref="CD1867" ca="1">INDIRECT(CD1871)/CD1868</f>
        <v>1000</v>
      </c>
      <c r="CE1867" s="76" cm="1">
        <f t="array" aca="1" ref="CE1867" ca="1">INDIRECT(CE1871)/CE1868</f>
        <v>1000</v>
      </c>
      <c r="CF1867" s="76" cm="1">
        <f t="array" aca="1" ref="CF1867" ca="1">INDIRECT(CF1871)/CF1868</f>
        <v>1000</v>
      </c>
      <c r="CG1867" s="76" cm="1">
        <f t="array" aca="1" ref="CG1867" ca="1">INDIRECT(CG1871)/CG1868</f>
        <v>1000</v>
      </c>
      <c r="CH1867" s="76" cm="1">
        <f t="array" aca="1" ref="CH1867" ca="1">INDIRECT(CH1871)/CH1868</f>
        <v>1000</v>
      </c>
      <c r="CI1867" s="76" cm="1">
        <f t="array" aca="1" ref="CI1867" ca="1">INDIRECT(CI1871)/CI1868</f>
        <v>1000</v>
      </c>
      <c r="CJ1867" s="76" cm="1">
        <f t="array" aca="1" ref="CJ1867" ca="1">INDIRECT(CJ1871)/CJ1868</f>
        <v>1000</v>
      </c>
      <c r="CK1867" s="76" cm="1">
        <f t="array" aca="1" ref="CK1867" ca="1">INDIRECT(CK1871)/CK1868</f>
        <v>1000</v>
      </c>
      <c r="CL1867" s="76" cm="1">
        <f t="array" aca="1" ref="CL1867" ca="1">INDIRECT(CL1871)/CL1868</f>
        <v>1000</v>
      </c>
      <c r="CN1867" s="60"/>
      <c r="CO1867" s="76" t="e" cm="1">
        <f t="array" aca="1" ref="CO1867" ca="1">INDIRECT(CO1871)/CO1868</f>
        <v>#N/A</v>
      </c>
      <c r="CP1867" s="76" t="e" cm="1">
        <f t="array" aca="1" ref="CP1867" ca="1">INDIRECT(CP1871)/CP1868</f>
        <v>#N/A</v>
      </c>
      <c r="CQ1867" s="76" t="e" cm="1">
        <f t="array" aca="1" ref="CQ1867" ca="1">INDIRECT(CQ1871)/CQ1868</f>
        <v>#N/A</v>
      </c>
      <c r="CR1867" s="76" t="e" cm="1">
        <f t="array" aca="1" ref="CR1867" ca="1">INDIRECT(CR1871)/CR1868</f>
        <v>#N/A</v>
      </c>
      <c r="CS1867" s="76" t="e" cm="1">
        <f t="array" aca="1" ref="CS1867" ca="1">INDIRECT(CS1871)/CS1868</f>
        <v>#N/A</v>
      </c>
      <c r="CT1867" s="76" t="e" cm="1">
        <f t="array" aca="1" ref="CT1867" ca="1">INDIRECT(CT1871)/CT1868</f>
        <v>#N/A</v>
      </c>
      <c r="CU1867" s="76" t="e" cm="1">
        <f t="array" aca="1" ref="CU1867" ca="1">INDIRECT(CU1871)/CU1868</f>
        <v>#N/A</v>
      </c>
      <c r="CV1867" s="76" t="e" cm="1">
        <f t="array" aca="1" ref="CV1867" ca="1">INDIRECT(CV1871)/CV1868</f>
        <v>#N/A</v>
      </c>
      <c r="CW1867" s="76" t="e" cm="1">
        <f t="array" aca="1" ref="CW1867" ca="1">INDIRECT(CW1871)/CW1868</f>
        <v>#N/A</v>
      </c>
      <c r="CX1867" s="76" t="e" cm="1">
        <f t="array" aca="1" ref="CX1867" ca="1">INDIRECT(CX1871)/CX1868</f>
        <v>#N/A</v>
      </c>
      <c r="CY1867" s="76" t="e" cm="1">
        <f t="array" aca="1" ref="CY1867" ca="1">INDIRECT(CY1871)/CY1868</f>
        <v>#N/A</v>
      </c>
      <c r="CZ1867" s="76" t="e" cm="1">
        <f t="array" aca="1" ref="CZ1867" ca="1">INDIRECT(CZ1871)/CZ1868</f>
        <v>#N/A</v>
      </c>
      <c r="DA1867" s="76" t="e" cm="1">
        <f t="array" aca="1" ref="DA1867" ca="1">INDIRECT(DA1871)/DA1868</f>
        <v>#N/A</v>
      </c>
      <c r="DB1867" s="76" t="e" cm="1">
        <f t="array" aca="1" ref="DB1867" ca="1">INDIRECT(DB1871)/DB1868</f>
        <v>#N/A</v>
      </c>
      <c r="DC1867" s="76" t="e" cm="1">
        <f t="array" aca="1" ref="DC1867" ca="1">INDIRECT(DC1871)/DC1868</f>
        <v>#N/A</v>
      </c>
      <c r="DD1867" s="76" t="e" cm="1">
        <f t="array" aca="1" ref="DD1867" ca="1">INDIRECT(DD1871)/DD1868</f>
        <v>#N/A</v>
      </c>
      <c r="DE1867" s="76" t="e" cm="1">
        <f t="array" aca="1" ref="DE1867" ca="1">INDIRECT(DE1871)/DE1868</f>
        <v>#N/A</v>
      </c>
      <c r="DF1867" s="76" t="e" cm="1">
        <f t="array" aca="1" ref="DF1867" ca="1">INDIRECT(DF1871)/DF1868</f>
        <v>#N/A</v>
      </c>
      <c r="DG1867" s="76" t="e" cm="1">
        <f t="array" aca="1" ref="DG1867" ca="1">INDIRECT(DG1871)/DG1868</f>
        <v>#N/A</v>
      </c>
      <c r="DH1867" s="76" t="e" cm="1">
        <f t="array" aca="1" ref="DH1867" ca="1">INDIRECT(DH1871)/DH1868</f>
        <v>#N/A</v>
      </c>
      <c r="DI1867" s="76" t="e" cm="1">
        <f t="array" aca="1" ref="DI1867" ca="1">INDIRECT(DI1871)/DI1868</f>
        <v>#N/A</v>
      </c>
      <c r="DJ1867" s="76" t="e" cm="1">
        <f t="array" aca="1" ref="DJ1867" ca="1">INDIRECT(DJ1871)/DJ1868</f>
        <v>#N/A</v>
      </c>
      <c r="DK1867" s="76" t="e" cm="1">
        <f t="array" aca="1" ref="DK1867" ca="1">INDIRECT(DK1871)/DK1868</f>
        <v>#N/A</v>
      </c>
      <c r="DL1867" s="76" t="e" cm="1">
        <f t="array" aca="1" ref="DL1867" ca="1">INDIRECT(DL1871)/DL1868</f>
        <v>#N/A</v>
      </c>
    </row>
    <row r="1868" spans="1:116" x14ac:dyDescent="0.4">
      <c r="B1868" t="str">
        <f>E1868</f>
        <v>1868 AOV-TR-RV</v>
      </c>
      <c r="D1868" t="s">
        <v>479</v>
      </c>
      <c r="E1868" s="8" t="str">
        <f t="shared" si="3167"/>
        <v>1868 AOV-TR-RV</v>
      </c>
      <c r="G1868" s="145" t="s">
        <v>77</v>
      </c>
      <c r="H1868" s="12"/>
      <c r="I1868" s="60"/>
      <c r="J1868" s="60"/>
      <c r="K1868" s="18">
        <v>10</v>
      </c>
      <c r="L1868" s="18">
        <v>10</v>
      </c>
      <c r="M1868" s="18">
        <v>10</v>
      </c>
      <c r="N1868" s="18">
        <v>10</v>
      </c>
      <c r="O1868" s="18">
        <v>10</v>
      </c>
      <c r="P1868" s="18">
        <v>10</v>
      </c>
      <c r="R1868" s="19"/>
      <c r="S1868" s="147" cm="1">
        <f t="array" ref="S1868">INDEX($K:$P,ROW(),MATCH(S$3,$K$2:$P$2,0))</f>
        <v>10</v>
      </c>
      <c r="T1868" s="147" cm="1">
        <f t="array" ref="T1868">INDEX($K:$P,ROW(),MATCH(T$3,$K$2:$P$2,0))</f>
        <v>10</v>
      </c>
      <c r="U1868" s="147" cm="1">
        <f t="array" ref="U1868">INDEX($K:$P,ROW(),MATCH(U$3,$K$2:$P$2,0))</f>
        <v>10</v>
      </c>
      <c r="V1868" s="147" cm="1">
        <f t="array" ref="V1868">INDEX($K:$P,ROW(),MATCH(V$3,$K$2:$P$2,0))</f>
        <v>10</v>
      </c>
      <c r="W1868" s="147" cm="1">
        <f t="array" ref="W1868">INDEX($K:$P,ROW(),MATCH(W$3,$K$2:$P$2,0))</f>
        <v>10</v>
      </c>
      <c r="X1868" s="147" cm="1">
        <f t="array" ref="X1868">INDEX($K:$P,ROW(),MATCH(X$3,$K$2:$P$2,0))</f>
        <v>10</v>
      </c>
      <c r="Y1868" s="147" cm="1">
        <f t="array" ref="Y1868">INDEX($K:$P,ROW(),MATCH(Y$3,$K$2:$P$2,0))</f>
        <v>10</v>
      </c>
      <c r="Z1868" s="147" cm="1">
        <f t="array" ref="Z1868">INDEX($K:$P,ROW(),MATCH(Z$3,$K$2:$P$2,0))</f>
        <v>10</v>
      </c>
      <c r="AA1868" s="147" cm="1">
        <f t="array" ref="AA1868">INDEX($K:$P,ROW(),MATCH(AA$3,$K$2:$P$2,0))</f>
        <v>10</v>
      </c>
      <c r="AB1868" s="147" cm="1">
        <f t="array" ref="AB1868">INDEX($K:$P,ROW(),MATCH(AB$3,$K$2:$P$2,0))</f>
        <v>10</v>
      </c>
      <c r="AC1868" s="147" cm="1">
        <f t="array" ref="AC1868">INDEX($K:$P,ROW(),MATCH(AC$3,$K$2:$P$2,0))</f>
        <v>10</v>
      </c>
      <c r="AD1868" s="147" cm="1">
        <f t="array" ref="AD1868">INDEX($K:$P,ROW(),MATCH(AD$3,$K$2:$P$2,0))</f>
        <v>10</v>
      </c>
      <c r="AE1868" s="147" cm="1">
        <f t="array" ref="AE1868">INDEX($K:$P,ROW(),MATCH(AE$3,$K$2:$P$2,0))</f>
        <v>10</v>
      </c>
      <c r="AF1868" s="147" cm="1">
        <f t="array" ref="AF1868">INDEX($K:$P,ROW(),MATCH(AF$3,$K$2:$P$2,0))</f>
        <v>10</v>
      </c>
      <c r="AG1868" s="147" cm="1">
        <f t="array" ref="AG1868">INDEX($K:$P,ROW(),MATCH(AG$3,$K$2:$P$2,0))</f>
        <v>10</v>
      </c>
      <c r="AH1868" s="147" cm="1">
        <f t="array" ref="AH1868">INDEX($K:$P,ROW(),MATCH(AH$3,$K$2:$P$2,0))</f>
        <v>10</v>
      </c>
      <c r="AI1868" s="147" cm="1">
        <f t="array" ref="AI1868">INDEX($K:$P,ROW(),MATCH(AI$3,$K$2:$P$2,0))</f>
        <v>10</v>
      </c>
      <c r="AJ1868" s="147" cm="1">
        <f t="array" ref="AJ1868">INDEX($K:$P,ROW(),MATCH(AJ$3,$K$2:$P$2,0))</f>
        <v>10</v>
      </c>
      <c r="AK1868" s="147" cm="1">
        <f t="array" ref="AK1868">INDEX($K:$P,ROW(),MATCH(AK$3,$K$2:$P$2,0))</f>
        <v>10</v>
      </c>
      <c r="AL1868" s="147" cm="1">
        <f t="array" ref="AL1868">INDEX($K:$P,ROW(),MATCH(AL$3,$K$2:$P$2,0))</f>
        <v>10</v>
      </c>
      <c r="AM1868" s="147" cm="1">
        <f t="array" ref="AM1868">INDEX($K:$P,ROW(),MATCH(AM$3,$K$2:$P$2,0))</f>
        <v>10</v>
      </c>
      <c r="AN1868" s="147" cm="1">
        <f t="array" ref="AN1868">INDEX($K:$P,ROW(),MATCH(AN$3,$K$2:$P$2,0))</f>
        <v>10</v>
      </c>
      <c r="AO1868" s="147" cm="1">
        <f t="array" ref="AO1868">INDEX($K:$P,ROW(),MATCH(AO$3,$K$2:$P$2,0))</f>
        <v>10</v>
      </c>
      <c r="AP1868" s="147" cm="1">
        <f t="array" ref="AP1868">INDEX($K:$P,ROW(),MATCH(AP$3,$K$2:$P$2,0))</f>
        <v>10</v>
      </c>
      <c r="AQ1868" s="147" cm="1">
        <f t="array" ref="AQ1868">INDEX($K:$P,ROW(),MATCH(AQ$3,$K$2:$P$2,0))</f>
        <v>10</v>
      </c>
      <c r="AR1868" s="147" cm="1">
        <f t="array" ref="AR1868">INDEX($K:$P,ROW(),MATCH(AR$3,$K$2:$P$2,0))</f>
        <v>10</v>
      </c>
      <c r="AS1868" s="147" cm="1">
        <f t="array" ref="AS1868">INDEX($K:$P,ROW(),MATCH(AS$3,$K$2:$P$2,0))</f>
        <v>10</v>
      </c>
      <c r="AT1868" s="147" cm="1">
        <f t="array" ref="AT1868">INDEX($K:$P,ROW(),MATCH(AT$3,$K$2:$P$2,0))</f>
        <v>10</v>
      </c>
      <c r="AU1868" s="147" cm="1">
        <f t="array" ref="AU1868">INDEX($K:$P,ROW(),MATCH(AU$3,$K$2:$P$2,0))</f>
        <v>10</v>
      </c>
      <c r="AV1868" s="147" cm="1">
        <f t="array" ref="AV1868">INDEX($K:$P,ROW(),MATCH(AV$3,$K$2:$P$2,0))</f>
        <v>10</v>
      </c>
      <c r="AW1868" s="147" cm="1">
        <f t="array" ref="AW1868">INDEX($K:$P,ROW(),MATCH(AW$3,$K$2:$P$2,0))</f>
        <v>10</v>
      </c>
      <c r="AX1868" s="147" cm="1">
        <f t="array" ref="AX1868">INDEX($K:$P,ROW(),MATCH(AX$3,$K$2:$P$2,0))</f>
        <v>10</v>
      </c>
      <c r="AY1868" s="147" cm="1">
        <f t="array" ref="AY1868">INDEX($K:$P,ROW(),MATCH(AY$3,$K$2:$P$2,0))</f>
        <v>10</v>
      </c>
      <c r="AZ1868" s="147" cm="1">
        <f t="array" ref="AZ1868">INDEX($K:$P,ROW(),MATCH(AZ$3,$K$2:$P$2,0))</f>
        <v>10</v>
      </c>
      <c r="BA1868" s="147" cm="1">
        <f t="array" ref="BA1868">INDEX($K:$P,ROW(),MATCH(BA$3,$K$2:$P$2,0))</f>
        <v>10</v>
      </c>
      <c r="BB1868" s="147" cm="1">
        <f t="array" ref="BB1868">INDEX($K:$P,ROW(),MATCH(BB$3,$K$2:$P$2,0))</f>
        <v>10</v>
      </c>
      <c r="BC1868" s="147" cm="1">
        <f t="array" ref="BC1868">INDEX($K:$P,ROW(),MATCH(BC$3,$K$2:$P$2,0))</f>
        <v>10</v>
      </c>
      <c r="BD1868" s="147" cm="1">
        <f t="array" ref="BD1868">INDEX($K:$P,ROW(),MATCH(BD$3,$K$2:$P$2,0))</f>
        <v>10</v>
      </c>
      <c r="BE1868" s="147" cm="1">
        <f t="array" ref="BE1868">INDEX($K:$P,ROW(),MATCH(BE$3,$K$2:$P$2,0))</f>
        <v>10</v>
      </c>
      <c r="BF1868" s="147" cm="1">
        <f t="array" ref="BF1868">INDEX($K:$P,ROW(),MATCH(BF$3,$K$2:$P$2,0))</f>
        <v>10</v>
      </c>
      <c r="BG1868" s="147" cm="1">
        <f t="array" ref="BG1868">INDEX($K:$P,ROW(),MATCH(BG$3,$K$2:$P$2,0))</f>
        <v>10</v>
      </c>
      <c r="BH1868" s="147" cm="1">
        <f t="array" ref="BH1868">INDEX($K:$P,ROW(),MATCH(BH$3,$K$2:$P$2,0))</f>
        <v>10</v>
      </c>
      <c r="BI1868" s="147" cm="1">
        <f t="array" ref="BI1868">INDEX($K:$P,ROW(),MATCH(BI$3,$K$2:$P$2,0))</f>
        <v>10</v>
      </c>
      <c r="BJ1868" s="147" cm="1">
        <f t="array" ref="BJ1868">INDEX($K:$P,ROW(),MATCH(BJ$3,$K$2:$P$2,0))</f>
        <v>10</v>
      </c>
      <c r="BK1868" s="147" cm="1">
        <f t="array" ref="BK1868">INDEX($K:$P,ROW(),MATCH(BK$3,$K$2:$P$2,0))</f>
        <v>10</v>
      </c>
      <c r="BL1868" s="147" cm="1">
        <f t="array" ref="BL1868">INDEX($K:$P,ROW(),MATCH(BL$3,$K$2:$P$2,0))</f>
        <v>10</v>
      </c>
      <c r="BM1868" s="147" cm="1">
        <f t="array" ref="BM1868">INDEX($K:$P,ROW(),MATCH(BM$3,$K$2:$P$2,0))</f>
        <v>10</v>
      </c>
      <c r="BN1868" s="147" cm="1">
        <f t="array" ref="BN1868">INDEX($K:$P,ROW(),MATCH(BN$3,$K$2:$P$2,0))</f>
        <v>10</v>
      </c>
      <c r="BO1868" s="147" cm="1">
        <f t="array" ref="BO1868">INDEX($K:$P,ROW(),MATCH(BO$3,$K$2:$P$2,0))</f>
        <v>10</v>
      </c>
      <c r="BP1868" s="147" cm="1">
        <f t="array" ref="BP1868">INDEX($K:$P,ROW(),MATCH(BP$3,$K$2:$P$2,0))</f>
        <v>10</v>
      </c>
      <c r="BQ1868" s="147" cm="1">
        <f t="array" ref="BQ1868">INDEX($K:$P,ROW(),MATCH(BQ$3,$K$2:$P$2,0))</f>
        <v>10</v>
      </c>
      <c r="BR1868" s="147" cm="1">
        <f t="array" ref="BR1868">INDEX($K:$P,ROW(),MATCH(BR$3,$K$2:$P$2,0))</f>
        <v>10</v>
      </c>
      <c r="BS1868" s="147" cm="1">
        <f t="array" ref="BS1868">INDEX($K:$P,ROW(),MATCH(BS$3,$K$2:$P$2,0))</f>
        <v>10</v>
      </c>
      <c r="BT1868" s="147" cm="1">
        <f t="array" ref="BT1868">INDEX($K:$P,ROW(),MATCH(BT$3,$K$2:$P$2,0))</f>
        <v>10</v>
      </c>
      <c r="BU1868" s="147" cm="1">
        <f t="array" ref="BU1868">INDEX($K:$P,ROW(),MATCH(BU$3,$K$2:$P$2,0))</f>
        <v>10</v>
      </c>
      <c r="BV1868" s="147" cm="1">
        <f t="array" ref="BV1868">INDEX($K:$P,ROW(),MATCH(BV$3,$K$2:$P$2,0))</f>
        <v>10</v>
      </c>
      <c r="BW1868" s="147" cm="1">
        <f t="array" ref="BW1868">INDEX($K:$P,ROW(),MATCH(BW$3,$K$2:$P$2,0))</f>
        <v>10</v>
      </c>
      <c r="BX1868" s="147" cm="1">
        <f t="array" ref="BX1868">INDEX($K:$P,ROW(),MATCH(BX$3,$K$2:$P$2,0))</f>
        <v>10</v>
      </c>
      <c r="BY1868" s="147" cm="1">
        <f t="array" ref="BY1868">INDEX($K:$P,ROW(),MATCH(BY$3,$K$2:$P$2,0))</f>
        <v>10</v>
      </c>
      <c r="BZ1868" s="147" cm="1">
        <f t="array" ref="BZ1868">INDEX($K:$P,ROW(),MATCH(BZ$3,$K$2:$P$2,0))</f>
        <v>10</v>
      </c>
      <c r="CA1868" s="147" cm="1">
        <f t="array" ref="CA1868">INDEX($K:$P,ROW(),MATCH(CA$3,$K$2:$P$2,0))</f>
        <v>10</v>
      </c>
      <c r="CB1868" s="147" cm="1">
        <f t="array" ref="CB1868">INDEX($K:$P,ROW(),MATCH(CB$3,$K$2:$P$2,0))</f>
        <v>10</v>
      </c>
      <c r="CC1868" s="147" cm="1">
        <f t="array" ref="CC1868">INDEX($K:$P,ROW(),MATCH(CC$3,$K$2:$P$2,0))</f>
        <v>10</v>
      </c>
      <c r="CD1868" s="147" cm="1">
        <f t="array" ref="CD1868">INDEX($K:$P,ROW(),MATCH(CD$3,$K$2:$P$2,0))</f>
        <v>10</v>
      </c>
      <c r="CE1868" s="147" cm="1">
        <f t="array" ref="CE1868">INDEX($K:$P,ROW(),MATCH(CE$3,$K$2:$P$2,0))</f>
        <v>10</v>
      </c>
      <c r="CF1868" s="147" cm="1">
        <f t="array" ref="CF1868">INDEX($K:$P,ROW(),MATCH(CF$3,$K$2:$P$2,0))</f>
        <v>10</v>
      </c>
      <c r="CG1868" s="147" cm="1">
        <f t="array" ref="CG1868">INDEX($K:$P,ROW(),MATCH(CG$3,$K$2:$P$2,0))</f>
        <v>10</v>
      </c>
      <c r="CH1868" s="147" cm="1">
        <f t="array" ref="CH1868">INDEX($K:$P,ROW(),MATCH(CH$3,$K$2:$P$2,0))</f>
        <v>10</v>
      </c>
      <c r="CI1868" s="147" cm="1">
        <f t="array" ref="CI1868">INDEX($K:$P,ROW(),MATCH(CI$3,$K$2:$P$2,0))</f>
        <v>10</v>
      </c>
      <c r="CJ1868" s="147" cm="1">
        <f t="array" ref="CJ1868">INDEX($K:$P,ROW(),MATCH(CJ$3,$K$2:$P$2,0))</f>
        <v>10</v>
      </c>
      <c r="CK1868" s="147" cm="1">
        <f t="array" ref="CK1868">INDEX($K:$P,ROW(),MATCH(CK$3,$K$2:$P$2,0))</f>
        <v>10</v>
      </c>
      <c r="CL1868" s="147" cm="1">
        <f t="array" ref="CL1868">INDEX($K:$P,ROW(),MATCH(CL$3,$K$2:$P$2,0))</f>
        <v>10</v>
      </c>
      <c r="CN1868" s="60"/>
      <c r="CO1868" s="147" t="e" cm="1">
        <f t="array" ref="CO1868">INDEX($K:$P,ROW(),MATCH(CO$3,$K$2:$P$2,0))</f>
        <v>#N/A</v>
      </c>
      <c r="CP1868" s="147" t="e" cm="1">
        <f t="array" ref="CP1868">INDEX($K:$P,ROW(),MATCH(CP$3,$K$2:$P$2,0))</f>
        <v>#N/A</v>
      </c>
      <c r="CQ1868" s="147" t="e" cm="1">
        <f t="array" ref="CQ1868">INDEX($K:$P,ROW(),MATCH(CQ$3,$K$2:$P$2,0))</f>
        <v>#N/A</v>
      </c>
      <c r="CR1868" s="147" t="e" cm="1">
        <f t="array" ref="CR1868">INDEX($K:$P,ROW(),MATCH(CR$3,$K$2:$P$2,0))</f>
        <v>#N/A</v>
      </c>
      <c r="CS1868" s="147" t="e" cm="1">
        <f t="array" ref="CS1868">INDEX($K:$P,ROW(),MATCH(CS$3,$K$2:$P$2,0))</f>
        <v>#N/A</v>
      </c>
      <c r="CT1868" s="147" t="e" cm="1">
        <f t="array" ref="CT1868">INDEX($K:$P,ROW(),MATCH(CT$3,$K$2:$P$2,0))</f>
        <v>#N/A</v>
      </c>
      <c r="CU1868" s="147" t="e" cm="1">
        <f t="array" ref="CU1868">INDEX($K:$P,ROW(),MATCH(CU$3,$K$2:$P$2,0))</f>
        <v>#N/A</v>
      </c>
      <c r="CV1868" s="147" t="e" cm="1">
        <f t="array" ref="CV1868">INDEX($K:$P,ROW(),MATCH(CV$3,$K$2:$P$2,0))</f>
        <v>#N/A</v>
      </c>
      <c r="CW1868" s="147" t="e" cm="1">
        <f t="array" ref="CW1868">INDEX($K:$P,ROW(),MATCH(CW$3,$K$2:$P$2,0))</f>
        <v>#N/A</v>
      </c>
      <c r="CX1868" s="147" t="e" cm="1">
        <f t="array" ref="CX1868">INDEX($K:$P,ROW(),MATCH(CX$3,$K$2:$P$2,0))</f>
        <v>#N/A</v>
      </c>
      <c r="CY1868" s="147" t="e" cm="1">
        <f t="array" ref="CY1868">INDEX($K:$P,ROW(),MATCH(CY$3,$K$2:$P$2,0))</f>
        <v>#N/A</v>
      </c>
      <c r="CZ1868" s="147" t="e" cm="1">
        <f t="array" ref="CZ1868">INDEX($K:$P,ROW(),MATCH(CZ$3,$K$2:$P$2,0))</f>
        <v>#N/A</v>
      </c>
      <c r="DA1868" s="147" t="e" cm="1">
        <f t="array" ref="DA1868">INDEX($K:$P,ROW(),MATCH(DA$3,$K$2:$P$2,0))</f>
        <v>#N/A</v>
      </c>
      <c r="DB1868" s="147" t="e" cm="1">
        <f t="array" ref="DB1868">INDEX($K:$P,ROW(),MATCH(DB$3,$K$2:$P$2,0))</f>
        <v>#N/A</v>
      </c>
      <c r="DC1868" s="147" t="e" cm="1">
        <f t="array" ref="DC1868">INDEX($K:$P,ROW(),MATCH(DC$3,$K$2:$P$2,0))</f>
        <v>#N/A</v>
      </c>
      <c r="DD1868" s="147" t="e" cm="1">
        <f t="array" ref="DD1868">INDEX($K:$P,ROW(),MATCH(DD$3,$K$2:$P$2,0))</f>
        <v>#N/A</v>
      </c>
      <c r="DE1868" s="147" t="e" cm="1">
        <f t="array" ref="DE1868">INDEX($K:$P,ROW(),MATCH(DE$3,$K$2:$P$2,0))</f>
        <v>#N/A</v>
      </c>
      <c r="DF1868" s="147" t="e" cm="1">
        <f t="array" ref="DF1868">INDEX($K:$P,ROW(),MATCH(DF$3,$K$2:$P$2,0))</f>
        <v>#N/A</v>
      </c>
      <c r="DG1868" s="147" t="e" cm="1">
        <f t="array" ref="DG1868">INDEX($K:$P,ROW(),MATCH(DG$3,$K$2:$P$2,0))</f>
        <v>#N/A</v>
      </c>
      <c r="DH1868" s="147" t="e" cm="1">
        <f t="array" ref="DH1868">INDEX($K:$P,ROW(),MATCH(DH$3,$K$2:$P$2,0))</f>
        <v>#N/A</v>
      </c>
      <c r="DI1868" s="147" t="e" cm="1">
        <f t="array" ref="DI1868">INDEX($K:$P,ROW(),MATCH(DI$3,$K$2:$P$2,0))</f>
        <v>#N/A</v>
      </c>
      <c r="DJ1868" s="147" t="e" cm="1">
        <f t="array" ref="DJ1868">INDEX($K:$P,ROW(),MATCH(DJ$3,$K$2:$P$2,0))</f>
        <v>#N/A</v>
      </c>
      <c r="DK1868" s="147" t="e" cm="1">
        <f t="array" ref="DK1868">INDEX($K:$P,ROW(),MATCH(DK$3,$K$2:$P$2,0))</f>
        <v>#N/A</v>
      </c>
      <c r="DL1868" s="147" t="e" cm="1">
        <f t="array" ref="DL1868">INDEX($K:$P,ROW(),MATCH(DL$3,$K$2:$P$2,0))</f>
        <v>#N/A</v>
      </c>
    </row>
    <row r="1869" spans="1:116" x14ac:dyDescent="0.4">
      <c r="B1869" t="s">
        <v>332</v>
      </c>
      <c r="D1869" t="s">
        <v>479</v>
      </c>
      <c r="E1869" s="8" t="str">
        <f t="shared" ref="E1869:E1876" si="3169">ROW()&amp;" "&amp;D1869</f>
        <v>1869 AOV-TR-RV</v>
      </c>
      <c r="G1869" s="136" t="str">
        <f>G1857</f>
        <v>(Primary label)</v>
      </c>
      <c r="H1869" s="27"/>
      <c r="I1869" s="78"/>
      <c r="J1869" s="78"/>
      <c r="K1869" s="33"/>
      <c r="L1869" s="33"/>
      <c r="M1869" s="33"/>
      <c r="N1869" s="33"/>
      <c r="O1869" s="33"/>
      <c r="P1869" s="33"/>
      <c r="R1869" s="33"/>
      <c r="S1869" s="77"/>
      <c r="T1869" s="77"/>
      <c r="U1869" s="77"/>
      <c r="V1869" s="77"/>
      <c r="W1869" s="77"/>
      <c r="X1869" s="77"/>
      <c r="Y1869" s="77"/>
      <c r="Z1869" s="77"/>
      <c r="AA1869" s="77"/>
      <c r="AB1869" s="77"/>
      <c r="AC1869" s="77"/>
      <c r="AD1869" s="77"/>
      <c r="AE1869" s="77"/>
      <c r="AF1869" s="77"/>
      <c r="AG1869" s="77"/>
      <c r="AH1869" s="77"/>
      <c r="AI1869" s="77"/>
      <c r="AJ1869" s="77"/>
      <c r="AK1869" s="77"/>
      <c r="AL1869" s="77"/>
      <c r="AM1869" s="77"/>
      <c r="AN1869" s="77"/>
      <c r="AO1869" s="77"/>
      <c r="AP1869" s="77"/>
      <c r="AQ1869" s="77"/>
      <c r="AR1869" s="77"/>
      <c r="AS1869" s="77"/>
      <c r="AT1869" s="77"/>
      <c r="AU1869" s="77"/>
      <c r="AV1869" s="77"/>
      <c r="AW1869" s="77"/>
      <c r="AX1869" s="77"/>
      <c r="AY1869" s="77"/>
      <c r="AZ1869" s="77"/>
      <c r="BA1869" s="77"/>
      <c r="BB1869" s="77"/>
      <c r="BC1869" s="77"/>
      <c r="BD1869" s="77"/>
      <c r="BE1869" s="77"/>
      <c r="BF1869" s="77"/>
      <c r="BG1869" s="77"/>
      <c r="BH1869" s="77"/>
      <c r="BI1869" s="77"/>
      <c r="BJ1869" s="77"/>
      <c r="BK1869" s="77"/>
      <c r="BL1869" s="77"/>
      <c r="BM1869" s="77"/>
      <c r="BN1869" s="77"/>
      <c r="BO1869" s="77"/>
      <c r="BP1869" s="77"/>
      <c r="BQ1869" s="77"/>
      <c r="BR1869" s="77"/>
      <c r="BS1869" s="77"/>
      <c r="BT1869" s="77"/>
      <c r="BU1869" s="77"/>
      <c r="BV1869" s="77"/>
      <c r="BW1869" s="77"/>
      <c r="BX1869" s="77"/>
      <c r="BY1869" s="77"/>
      <c r="BZ1869" s="77"/>
      <c r="CA1869" s="77"/>
      <c r="CB1869" s="77"/>
      <c r="CC1869" s="77"/>
      <c r="CD1869" s="77"/>
      <c r="CE1869" s="77"/>
      <c r="CF1869" s="77"/>
      <c r="CG1869" s="77"/>
      <c r="CH1869" s="77"/>
      <c r="CI1869" s="77"/>
      <c r="CJ1869" s="77"/>
      <c r="CK1869" s="77"/>
      <c r="CL1869" s="77"/>
      <c r="CN1869" s="78"/>
      <c r="CO1869" s="77"/>
      <c r="CP1869" s="77"/>
      <c r="CQ1869" s="77"/>
      <c r="CR1869" s="77"/>
      <c r="CS1869" s="77"/>
      <c r="CT1869" s="77"/>
      <c r="CU1869" s="77"/>
      <c r="CV1869" s="77"/>
      <c r="CW1869" s="77"/>
      <c r="CX1869" s="77"/>
      <c r="CY1869" s="77"/>
      <c r="CZ1869" s="77"/>
      <c r="DA1869" s="77"/>
      <c r="DB1869" s="77"/>
      <c r="DC1869" s="77"/>
      <c r="DD1869" s="77"/>
      <c r="DE1869" s="77"/>
      <c r="DF1869" s="77"/>
      <c r="DG1869" s="77"/>
      <c r="DH1869" s="77"/>
      <c r="DI1869" s="77"/>
      <c r="DJ1869" s="77"/>
      <c r="DK1869" s="77"/>
      <c r="DL1869" s="77"/>
    </row>
    <row r="1870" spans="1:116" x14ac:dyDescent="0.4">
      <c r="B1870" t="s">
        <v>332</v>
      </c>
      <c r="D1870" t="s">
        <v>479</v>
      </c>
      <c r="E1870" s="8" t="str">
        <f>ROW()&amp;" "&amp;D1870</f>
        <v>1870 AOV-TR-RV</v>
      </c>
      <c r="G1870" s="136" t="str">
        <f>G1858</f>
        <v>primary unit</v>
      </c>
      <c r="H1870" s="27"/>
      <c r="I1870" s="78"/>
      <c r="J1870" s="78"/>
      <c r="K1870" s="33"/>
      <c r="L1870" s="33"/>
      <c r="M1870" s="33"/>
      <c r="N1870" s="33"/>
      <c r="O1870" s="33"/>
      <c r="P1870" s="33"/>
      <c r="R1870" s="33"/>
      <c r="S1870" s="77"/>
      <c r="T1870" s="77"/>
      <c r="U1870" s="77"/>
      <c r="V1870" s="77"/>
      <c r="W1870" s="77"/>
      <c r="X1870" s="77"/>
      <c r="Y1870" s="77"/>
      <c r="Z1870" s="77"/>
      <c r="AA1870" s="77"/>
      <c r="AB1870" s="77"/>
      <c r="AC1870" s="77"/>
      <c r="AD1870" s="77"/>
      <c r="AE1870" s="77"/>
      <c r="AF1870" s="77"/>
      <c r="AG1870" s="77"/>
      <c r="AH1870" s="77"/>
      <c r="AI1870" s="77"/>
      <c r="AJ1870" s="77"/>
      <c r="AK1870" s="77"/>
      <c r="AL1870" s="77"/>
      <c r="AM1870" s="77"/>
      <c r="AN1870" s="77"/>
      <c r="AO1870" s="77"/>
      <c r="AP1870" s="77"/>
      <c r="AQ1870" s="77"/>
      <c r="AR1870" s="77"/>
      <c r="AS1870" s="77"/>
      <c r="AT1870" s="77"/>
      <c r="AU1870" s="77"/>
      <c r="AV1870" s="77"/>
      <c r="AW1870" s="77"/>
      <c r="AX1870" s="77"/>
      <c r="AY1870" s="77"/>
      <c r="AZ1870" s="77"/>
      <c r="BA1870" s="77"/>
      <c r="BB1870" s="77"/>
      <c r="BC1870" s="77"/>
      <c r="BD1870" s="77"/>
      <c r="BE1870" s="77"/>
      <c r="BF1870" s="77"/>
      <c r="BG1870" s="77"/>
      <c r="BH1870" s="77"/>
      <c r="BI1870" s="77"/>
      <c r="BJ1870" s="77"/>
      <c r="BK1870" s="77"/>
      <c r="BL1870" s="77"/>
      <c r="BM1870" s="77"/>
      <c r="BN1870" s="77"/>
      <c r="BO1870" s="77"/>
      <c r="BP1870" s="77"/>
      <c r="BQ1870" s="77"/>
      <c r="BR1870" s="77"/>
      <c r="BS1870" s="77"/>
      <c r="BT1870" s="77"/>
      <c r="BU1870" s="77"/>
      <c r="BV1870" s="77"/>
      <c r="BW1870" s="77"/>
      <c r="BX1870" s="77"/>
      <c r="BY1870" s="77"/>
      <c r="BZ1870" s="77"/>
      <c r="CA1870" s="77"/>
      <c r="CB1870" s="77"/>
      <c r="CC1870" s="77"/>
      <c r="CD1870" s="77"/>
      <c r="CE1870" s="77"/>
      <c r="CF1870" s="77"/>
      <c r="CG1870" s="77"/>
      <c r="CH1870" s="77"/>
      <c r="CI1870" s="77"/>
      <c r="CJ1870" s="77"/>
      <c r="CK1870" s="77"/>
      <c r="CL1870" s="77"/>
      <c r="CN1870" s="78"/>
      <c r="CO1870" s="77"/>
      <c r="CP1870" s="77"/>
      <c r="CQ1870" s="77"/>
      <c r="CR1870" s="77"/>
      <c r="CS1870" s="77"/>
      <c r="CT1870" s="77"/>
      <c r="CU1870" s="77"/>
      <c r="CV1870" s="77"/>
      <c r="CW1870" s="77"/>
      <c r="CX1870" s="77"/>
      <c r="CY1870" s="77"/>
      <c r="CZ1870" s="77"/>
      <c r="DA1870" s="77"/>
      <c r="DB1870" s="77"/>
      <c r="DC1870" s="77"/>
      <c r="DD1870" s="77"/>
      <c r="DE1870" s="77"/>
      <c r="DF1870" s="77"/>
      <c r="DG1870" s="77"/>
      <c r="DH1870" s="77"/>
      <c r="DI1870" s="77"/>
      <c r="DJ1870" s="77"/>
      <c r="DK1870" s="77"/>
      <c r="DL1870" s="77"/>
    </row>
    <row r="1871" spans="1:116" x14ac:dyDescent="0.4">
      <c r="B1871" t="s">
        <v>332</v>
      </c>
      <c r="D1871" t="s">
        <v>479</v>
      </c>
      <c r="E1871" s="8" t="str">
        <f t="shared" si="3169"/>
        <v>1871 AOV-TR-RV</v>
      </c>
      <c r="G1871" s="136" t="str">
        <f>G1859</f>
        <v>Primary revenue driver</v>
      </c>
      <c r="K1871" s="53"/>
      <c r="L1871" s="53"/>
      <c r="M1871" s="53"/>
      <c r="N1871" s="53"/>
      <c r="O1871" s="53"/>
      <c r="P1871" s="53"/>
      <c r="R1871" s="24"/>
      <c r="S1871" s="76" t="str">
        <f t="shared" ref="S1871:AX1871" si="3170">S1859</f>
        <v>S$16</v>
      </c>
      <c r="T1871" s="76" t="str">
        <f t="shared" si="3170"/>
        <v>T$16</v>
      </c>
      <c r="U1871" s="76" t="str">
        <f t="shared" si="3170"/>
        <v>U$16</v>
      </c>
      <c r="V1871" s="76" t="str">
        <f t="shared" si="3170"/>
        <v>V$16</v>
      </c>
      <c r="W1871" s="76" t="str">
        <f t="shared" si="3170"/>
        <v>W$16</v>
      </c>
      <c r="X1871" s="76" t="str">
        <f t="shared" si="3170"/>
        <v>X$16</v>
      </c>
      <c r="Y1871" s="76" t="str">
        <f t="shared" si="3170"/>
        <v>Y$16</v>
      </c>
      <c r="Z1871" s="76" t="str">
        <f t="shared" si="3170"/>
        <v>Z$16</v>
      </c>
      <c r="AA1871" s="76" t="str">
        <f t="shared" si="3170"/>
        <v>AA$16</v>
      </c>
      <c r="AB1871" s="76" t="str">
        <f t="shared" si="3170"/>
        <v>AB$16</v>
      </c>
      <c r="AC1871" s="76" t="str">
        <f t="shared" si="3170"/>
        <v>AC$16</v>
      </c>
      <c r="AD1871" s="76" t="str">
        <f t="shared" si="3170"/>
        <v>AD$16</v>
      </c>
      <c r="AE1871" s="76" t="str">
        <f t="shared" si="3170"/>
        <v>AE$16</v>
      </c>
      <c r="AF1871" s="76" t="str">
        <f t="shared" si="3170"/>
        <v>AF$16</v>
      </c>
      <c r="AG1871" s="76" t="str">
        <f t="shared" si="3170"/>
        <v>AG$16</v>
      </c>
      <c r="AH1871" s="76" t="str">
        <f t="shared" si="3170"/>
        <v>AH$16</v>
      </c>
      <c r="AI1871" s="76" t="str">
        <f t="shared" si="3170"/>
        <v>AI$16</v>
      </c>
      <c r="AJ1871" s="76" t="str">
        <f t="shared" si="3170"/>
        <v>AJ$16</v>
      </c>
      <c r="AK1871" s="76" t="str">
        <f t="shared" si="3170"/>
        <v>AK$16</v>
      </c>
      <c r="AL1871" s="76" t="str">
        <f t="shared" si="3170"/>
        <v>AL$16</v>
      </c>
      <c r="AM1871" s="76" t="str">
        <f t="shared" si="3170"/>
        <v>AM$16</v>
      </c>
      <c r="AN1871" s="76" t="str">
        <f t="shared" si="3170"/>
        <v>AN$16</v>
      </c>
      <c r="AO1871" s="76" t="str">
        <f t="shared" si="3170"/>
        <v>AO$16</v>
      </c>
      <c r="AP1871" s="76" t="str">
        <f t="shared" si="3170"/>
        <v>AP$16</v>
      </c>
      <c r="AQ1871" s="76" t="str">
        <f t="shared" si="3170"/>
        <v>AQ$16</v>
      </c>
      <c r="AR1871" s="76" t="str">
        <f t="shared" si="3170"/>
        <v>AR$16</v>
      </c>
      <c r="AS1871" s="76" t="str">
        <f t="shared" si="3170"/>
        <v>AS$16</v>
      </c>
      <c r="AT1871" s="76" t="str">
        <f t="shared" si="3170"/>
        <v>AT$16</v>
      </c>
      <c r="AU1871" s="76" t="str">
        <f t="shared" si="3170"/>
        <v>AU$16</v>
      </c>
      <c r="AV1871" s="76" t="str">
        <f t="shared" si="3170"/>
        <v>AV$16</v>
      </c>
      <c r="AW1871" s="76" t="str">
        <f t="shared" si="3170"/>
        <v>AW$16</v>
      </c>
      <c r="AX1871" s="76" t="str">
        <f t="shared" si="3170"/>
        <v>AX$16</v>
      </c>
      <c r="AY1871" s="76" t="str">
        <f t="shared" ref="AY1871:CD1871" si="3171">AY1859</f>
        <v>AY$16</v>
      </c>
      <c r="AZ1871" s="76" t="str">
        <f t="shared" si="3171"/>
        <v>AZ$16</v>
      </c>
      <c r="BA1871" s="76" t="str">
        <f t="shared" si="3171"/>
        <v>BA$16</v>
      </c>
      <c r="BB1871" s="76" t="str">
        <f t="shared" si="3171"/>
        <v>BB$16</v>
      </c>
      <c r="BC1871" s="76" t="str">
        <f t="shared" si="3171"/>
        <v>BC$16</v>
      </c>
      <c r="BD1871" s="76" t="str">
        <f t="shared" si="3171"/>
        <v>BD$16</v>
      </c>
      <c r="BE1871" s="76" t="str">
        <f t="shared" si="3171"/>
        <v>BE$16</v>
      </c>
      <c r="BF1871" s="76" t="str">
        <f t="shared" si="3171"/>
        <v>BF$16</v>
      </c>
      <c r="BG1871" s="76" t="str">
        <f t="shared" si="3171"/>
        <v>BG$16</v>
      </c>
      <c r="BH1871" s="76" t="str">
        <f t="shared" si="3171"/>
        <v>BH$16</v>
      </c>
      <c r="BI1871" s="76" t="str">
        <f t="shared" si="3171"/>
        <v>BI$16</v>
      </c>
      <c r="BJ1871" s="76" t="str">
        <f t="shared" si="3171"/>
        <v>BJ$16</v>
      </c>
      <c r="BK1871" s="76" t="str">
        <f t="shared" si="3171"/>
        <v>BK$16</v>
      </c>
      <c r="BL1871" s="76" t="str">
        <f t="shared" si="3171"/>
        <v>BL$16</v>
      </c>
      <c r="BM1871" s="76" t="str">
        <f t="shared" si="3171"/>
        <v>BM$16</v>
      </c>
      <c r="BN1871" s="76" t="str">
        <f t="shared" si="3171"/>
        <v>BN$16</v>
      </c>
      <c r="BO1871" s="76" t="str">
        <f t="shared" si="3171"/>
        <v>BO$16</v>
      </c>
      <c r="BP1871" s="76" t="str">
        <f t="shared" si="3171"/>
        <v>BP$16</v>
      </c>
      <c r="BQ1871" s="76" t="str">
        <f t="shared" si="3171"/>
        <v>BQ$16</v>
      </c>
      <c r="BR1871" s="76" t="str">
        <f t="shared" si="3171"/>
        <v>BR$16</v>
      </c>
      <c r="BS1871" s="76" t="str">
        <f t="shared" si="3171"/>
        <v>BS$16</v>
      </c>
      <c r="BT1871" s="76" t="str">
        <f t="shared" si="3171"/>
        <v>BT$16</v>
      </c>
      <c r="BU1871" s="76" t="str">
        <f t="shared" si="3171"/>
        <v>BU$16</v>
      </c>
      <c r="BV1871" s="76" t="str">
        <f t="shared" si="3171"/>
        <v>BV$16</v>
      </c>
      <c r="BW1871" s="76" t="str">
        <f t="shared" si="3171"/>
        <v>BW$16</v>
      </c>
      <c r="BX1871" s="76" t="str">
        <f t="shared" si="3171"/>
        <v>BX$16</v>
      </c>
      <c r="BY1871" s="76" t="str">
        <f t="shared" si="3171"/>
        <v>BY$16</v>
      </c>
      <c r="BZ1871" s="76" t="str">
        <f t="shared" si="3171"/>
        <v>BZ$16</v>
      </c>
      <c r="CA1871" s="76" t="str">
        <f t="shared" si="3171"/>
        <v>CA$16</v>
      </c>
      <c r="CB1871" s="76" t="str">
        <f t="shared" si="3171"/>
        <v>CB$16</v>
      </c>
      <c r="CC1871" s="76" t="str">
        <f t="shared" si="3171"/>
        <v>CC$16</v>
      </c>
      <c r="CD1871" s="76" t="str">
        <f t="shared" si="3171"/>
        <v>CD$16</v>
      </c>
      <c r="CE1871" s="76" t="str">
        <f t="shared" ref="CE1871:CL1871" si="3172">CE1859</f>
        <v>CE$16</v>
      </c>
      <c r="CF1871" s="76" t="str">
        <f t="shared" si="3172"/>
        <v>CF$16</v>
      </c>
      <c r="CG1871" s="76" t="str">
        <f t="shared" si="3172"/>
        <v>CG$16</v>
      </c>
      <c r="CH1871" s="76" t="str">
        <f t="shared" si="3172"/>
        <v>CH$16</v>
      </c>
      <c r="CI1871" s="76" t="str">
        <f t="shared" si="3172"/>
        <v>CI$16</v>
      </c>
      <c r="CJ1871" s="76" t="str">
        <f t="shared" si="3172"/>
        <v>CJ$16</v>
      </c>
      <c r="CK1871" s="76" t="str">
        <f t="shared" si="3172"/>
        <v>CK$16</v>
      </c>
      <c r="CL1871" s="76" t="str">
        <f t="shared" si="3172"/>
        <v>CL$16</v>
      </c>
      <c r="CO1871" s="76" t="str">
        <f t="shared" ref="CO1871:DL1871" si="3173">CO1859</f>
        <v>CO$16</v>
      </c>
      <c r="CP1871" s="76" t="str">
        <f t="shared" si="3173"/>
        <v>CP$16</v>
      </c>
      <c r="CQ1871" s="76" t="str">
        <f t="shared" si="3173"/>
        <v>CQ$16</v>
      </c>
      <c r="CR1871" s="76" t="str">
        <f t="shared" si="3173"/>
        <v>CR$16</v>
      </c>
      <c r="CS1871" s="76" t="str">
        <f t="shared" si="3173"/>
        <v>CS$16</v>
      </c>
      <c r="CT1871" s="76" t="str">
        <f t="shared" si="3173"/>
        <v>CT$16</v>
      </c>
      <c r="CU1871" s="76" t="str">
        <f t="shared" si="3173"/>
        <v>CU$16</v>
      </c>
      <c r="CV1871" s="76" t="str">
        <f t="shared" si="3173"/>
        <v>CV$16</v>
      </c>
      <c r="CW1871" s="76" t="str">
        <f t="shared" si="3173"/>
        <v>CW$16</v>
      </c>
      <c r="CX1871" s="76" t="str">
        <f t="shared" si="3173"/>
        <v>CX$16</v>
      </c>
      <c r="CY1871" s="76" t="str">
        <f t="shared" si="3173"/>
        <v>CY$16</v>
      </c>
      <c r="CZ1871" s="76" t="str">
        <f t="shared" si="3173"/>
        <v>CZ$16</v>
      </c>
      <c r="DA1871" s="76" t="str">
        <f t="shared" si="3173"/>
        <v>DA$16</v>
      </c>
      <c r="DB1871" s="76" t="str">
        <f t="shared" si="3173"/>
        <v>DB$16</v>
      </c>
      <c r="DC1871" s="76" t="str">
        <f t="shared" si="3173"/>
        <v>DC$16</v>
      </c>
      <c r="DD1871" s="76" t="str">
        <f t="shared" si="3173"/>
        <v>DD$16</v>
      </c>
      <c r="DE1871" s="76" t="str">
        <f t="shared" si="3173"/>
        <v>DE$16</v>
      </c>
      <c r="DF1871" s="76" t="str">
        <f t="shared" si="3173"/>
        <v>DF$16</v>
      </c>
      <c r="DG1871" s="76" t="str">
        <f t="shared" si="3173"/>
        <v>DG$16</v>
      </c>
      <c r="DH1871" s="76" t="str">
        <f t="shared" si="3173"/>
        <v>DH$16</v>
      </c>
      <c r="DI1871" s="76" t="str">
        <f t="shared" si="3173"/>
        <v>DI$16</v>
      </c>
      <c r="DJ1871" s="76" t="str">
        <f t="shared" si="3173"/>
        <v>DJ$16</v>
      </c>
      <c r="DK1871" s="76" t="str">
        <f t="shared" si="3173"/>
        <v>DK$16</v>
      </c>
      <c r="DL1871" s="76" t="str">
        <f t="shared" si="3173"/>
        <v>DL$16</v>
      </c>
    </row>
    <row r="1872" spans="1:116" x14ac:dyDescent="0.4">
      <c r="B1872" t="s">
        <v>332</v>
      </c>
      <c r="D1872" t="s">
        <v>479</v>
      </c>
      <c r="E1872" s="8" t="str">
        <f t="shared" si="3169"/>
        <v>1872 AOV-TR-RV</v>
      </c>
      <c r="G1872" s="136" t="str">
        <f>G1860</f>
        <v>Primary volume driver</v>
      </c>
      <c r="H1872" s="12"/>
      <c r="I1872" s="60"/>
      <c r="J1872" s="60"/>
      <c r="K1872" s="15"/>
      <c r="L1872" s="15"/>
      <c r="M1872" s="15"/>
      <c r="N1872" s="15"/>
      <c r="O1872" s="15"/>
      <c r="P1872" s="15"/>
      <c r="R1872" s="15"/>
      <c r="S1872" s="76" t="str">
        <f t="shared" ref="S1872:AX1872" si="3174">S1860</f>
        <v>S$17</v>
      </c>
      <c r="T1872" s="76" t="str">
        <f t="shared" si="3174"/>
        <v>T$17</v>
      </c>
      <c r="U1872" s="76" t="str">
        <f t="shared" si="3174"/>
        <v>U$17</v>
      </c>
      <c r="V1872" s="76" t="str">
        <f t="shared" si="3174"/>
        <v>V$17</v>
      </c>
      <c r="W1872" s="76" t="str">
        <f t="shared" si="3174"/>
        <v>W$17</v>
      </c>
      <c r="X1872" s="76" t="str">
        <f t="shared" si="3174"/>
        <v>X$17</v>
      </c>
      <c r="Y1872" s="76" t="str">
        <f t="shared" si="3174"/>
        <v>Y$17</v>
      </c>
      <c r="Z1872" s="76" t="str">
        <f t="shared" si="3174"/>
        <v>Z$17</v>
      </c>
      <c r="AA1872" s="76" t="str">
        <f t="shared" si="3174"/>
        <v>AA$17</v>
      </c>
      <c r="AB1872" s="76" t="str">
        <f t="shared" si="3174"/>
        <v>AB$17</v>
      </c>
      <c r="AC1872" s="76" t="str">
        <f t="shared" si="3174"/>
        <v>AC$17</v>
      </c>
      <c r="AD1872" s="76" t="str">
        <f t="shared" si="3174"/>
        <v>AD$17</v>
      </c>
      <c r="AE1872" s="76" t="str">
        <f t="shared" si="3174"/>
        <v>AE$17</v>
      </c>
      <c r="AF1872" s="76" t="str">
        <f t="shared" si="3174"/>
        <v>AF$17</v>
      </c>
      <c r="AG1872" s="76" t="str">
        <f t="shared" si="3174"/>
        <v>AG$17</v>
      </c>
      <c r="AH1872" s="76" t="str">
        <f t="shared" si="3174"/>
        <v>AH$17</v>
      </c>
      <c r="AI1872" s="76" t="str">
        <f t="shared" si="3174"/>
        <v>AI$17</v>
      </c>
      <c r="AJ1872" s="76" t="str">
        <f t="shared" si="3174"/>
        <v>AJ$17</v>
      </c>
      <c r="AK1872" s="76" t="str">
        <f t="shared" si="3174"/>
        <v>AK$17</v>
      </c>
      <c r="AL1872" s="76" t="str">
        <f t="shared" si="3174"/>
        <v>AL$17</v>
      </c>
      <c r="AM1872" s="76" t="str">
        <f t="shared" si="3174"/>
        <v>AM$17</v>
      </c>
      <c r="AN1872" s="76" t="str">
        <f t="shared" si="3174"/>
        <v>AN$17</v>
      </c>
      <c r="AO1872" s="76" t="str">
        <f t="shared" si="3174"/>
        <v>AO$17</v>
      </c>
      <c r="AP1872" s="76" t="str">
        <f t="shared" si="3174"/>
        <v>AP$17</v>
      </c>
      <c r="AQ1872" s="76" t="str">
        <f t="shared" si="3174"/>
        <v>AQ$17</v>
      </c>
      <c r="AR1872" s="76" t="str">
        <f t="shared" si="3174"/>
        <v>AR$17</v>
      </c>
      <c r="AS1872" s="76" t="str">
        <f t="shared" si="3174"/>
        <v>AS$17</v>
      </c>
      <c r="AT1872" s="76" t="str">
        <f t="shared" si="3174"/>
        <v>AT$17</v>
      </c>
      <c r="AU1872" s="76" t="str">
        <f t="shared" si="3174"/>
        <v>AU$17</v>
      </c>
      <c r="AV1872" s="76" t="str">
        <f t="shared" si="3174"/>
        <v>AV$17</v>
      </c>
      <c r="AW1872" s="76" t="str">
        <f t="shared" si="3174"/>
        <v>AW$17</v>
      </c>
      <c r="AX1872" s="76" t="str">
        <f t="shared" si="3174"/>
        <v>AX$17</v>
      </c>
      <c r="AY1872" s="76" t="str">
        <f t="shared" ref="AY1872:CD1872" si="3175">AY1860</f>
        <v>AY$17</v>
      </c>
      <c r="AZ1872" s="76" t="str">
        <f t="shared" si="3175"/>
        <v>AZ$17</v>
      </c>
      <c r="BA1872" s="76" t="str">
        <f t="shared" si="3175"/>
        <v>BA$17</v>
      </c>
      <c r="BB1872" s="76" t="str">
        <f t="shared" si="3175"/>
        <v>BB$17</v>
      </c>
      <c r="BC1872" s="76" t="str">
        <f t="shared" si="3175"/>
        <v>BC$17</v>
      </c>
      <c r="BD1872" s="76" t="str">
        <f t="shared" si="3175"/>
        <v>BD$17</v>
      </c>
      <c r="BE1872" s="76" t="str">
        <f t="shared" si="3175"/>
        <v>BE$17</v>
      </c>
      <c r="BF1872" s="76" t="str">
        <f t="shared" si="3175"/>
        <v>BF$17</v>
      </c>
      <c r="BG1872" s="76" t="str">
        <f t="shared" si="3175"/>
        <v>BG$17</v>
      </c>
      <c r="BH1872" s="76" t="str">
        <f t="shared" si="3175"/>
        <v>BH$17</v>
      </c>
      <c r="BI1872" s="76" t="str">
        <f t="shared" si="3175"/>
        <v>BI$17</v>
      </c>
      <c r="BJ1872" s="76" t="str">
        <f t="shared" si="3175"/>
        <v>BJ$17</v>
      </c>
      <c r="BK1872" s="76" t="str">
        <f t="shared" si="3175"/>
        <v>BK$17</v>
      </c>
      <c r="BL1872" s="76" t="str">
        <f t="shared" si="3175"/>
        <v>BL$17</v>
      </c>
      <c r="BM1872" s="76" t="str">
        <f t="shared" si="3175"/>
        <v>BM$17</v>
      </c>
      <c r="BN1872" s="76" t="str">
        <f t="shared" si="3175"/>
        <v>BN$17</v>
      </c>
      <c r="BO1872" s="76" t="str">
        <f t="shared" si="3175"/>
        <v>BO$17</v>
      </c>
      <c r="BP1872" s="76" t="str">
        <f t="shared" si="3175"/>
        <v>BP$17</v>
      </c>
      <c r="BQ1872" s="76" t="str">
        <f t="shared" si="3175"/>
        <v>BQ$17</v>
      </c>
      <c r="BR1872" s="76" t="str">
        <f t="shared" si="3175"/>
        <v>BR$17</v>
      </c>
      <c r="BS1872" s="76" t="str">
        <f t="shared" si="3175"/>
        <v>BS$17</v>
      </c>
      <c r="BT1872" s="76" t="str">
        <f t="shared" si="3175"/>
        <v>BT$17</v>
      </c>
      <c r="BU1872" s="76" t="str">
        <f t="shared" si="3175"/>
        <v>BU$17</v>
      </c>
      <c r="BV1872" s="76" t="str">
        <f t="shared" si="3175"/>
        <v>BV$17</v>
      </c>
      <c r="BW1872" s="76" t="str">
        <f t="shared" si="3175"/>
        <v>BW$17</v>
      </c>
      <c r="BX1872" s="76" t="str">
        <f t="shared" si="3175"/>
        <v>BX$17</v>
      </c>
      <c r="BY1872" s="76" t="str">
        <f t="shared" si="3175"/>
        <v>BY$17</v>
      </c>
      <c r="BZ1872" s="76" t="str">
        <f t="shared" si="3175"/>
        <v>BZ$17</v>
      </c>
      <c r="CA1872" s="76" t="str">
        <f t="shared" si="3175"/>
        <v>CA$17</v>
      </c>
      <c r="CB1872" s="76" t="str">
        <f t="shared" si="3175"/>
        <v>CB$17</v>
      </c>
      <c r="CC1872" s="76" t="str">
        <f t="shared" si="3175"/>
        <v>CC$17</v>
      </c>
      <c r="CD1872" s="76" t="str">
        <f t="shared" si="3175"/>
        <v>CD$17</v>
      </c>
      <c r="CE1872" s="76" t="str">
        <f t="shared" ref="CE1872:CL1872" si="3176">CE1860</f>
        <v>CE$17</v>
      </c>
      <c r="CF1872" s="76" t="str">
        <f t="shared" si="3176"/>
        <v>CF$17</v>
      </c>
      <c r="CG1872" s="76" t="str">
        <f t="shared" si="3176"/>
        <v>CG$17</v>
      </c>
      <c r="CH1872" s="76" t="str">
        <f t="shared" si="3176"/>
        <v>CH$17</v>
      </c>
      <c r="CI1872" s="76" t="str">
        <f t="shared" si="3176"/>
        <v>CI$17</v>
      </c>
      <c r="CJ1872" s="76" t="str">
        <f t="shared" si="3176"/>
        <v>CJ$17</v>
      </c>
      <c r="CK1872" s="76" t="str">
        <f t="shared" si="3176"/>
        <v>CK$17</v>
      </c>
      <c r="CL1872" s="76" t="str">
        <f t="shared" si="3176"/>
        <v>CL$17</v>
      </c>
      <c r="CN1872" s="60"/>
      <c r="CO1872" s="76" t="str">
        <f t="shared" ref="CO1872:DL1872" si="3177">CO1860</f>
        <v>CO$17</v>
      </c>
      <c r="CP1872" s="76" t="str">
        <f t="shared" si="3177"/>
        <v>CP$17</v>
      </c>
      <c r="CQ1872" s="76" t="str">
        <f t="shared" si="3177"/>
        <v>CQ$17</v>
      </c>
      <c r="CR1872" s="76" t="str">
        <f t="shared" si="3177"/>
        <v>CR$17</v>
      </c>
      <c r="CS1872" s="76" t="str">
        <f t="shared" si="3177"/>
        <v>CS$17</v>
      </c>
      <c r="CT1872" s="76" t="str">
        <f t="shared" si="3177"/>
        <v>CT$17</v>
      </c>
      <c r="CU1872" s="76" t="str">
        <f t="shared" si="3177"/>
        <v>CU$17</v>
      </c>
      <c r="CV1872" s="76" t="str">
        <f t="shared" si="3177"/>
        <v>CV$17</v>
      </c>
      <c r="CW1872" s="76" t="str">
        <f t="shared" si="3177"/>
        <v>CW$17</v>
      </c>
      <c r="CX1872" s="76" t="str">
        <f t="shared" si="3177"/>
        <v>CX$17</v>
      </c>
      <c r="CY1872" s="76" t="str">
        <f t="shared" si="3177"/>
        <v>CY$17</v>
      </c>
      <c r="CZ1872" s="76" t="str">
        <f t="shared" si="3177"/>
        <v>CZ$17</v>
      </c>
      <c r="DA1872" s="76" t="str">
        <f t="shared" si="3177"/>
        <v>DA$17</v>
      </c>
      <c r="DB1872" s="76" t="str">
        <f t="shared" si="3177"/>
        <v>DB$17</v>
      </c>
      <c r="DC1872" s="76" t="str">
        <f t="shared" si="3177"/>
        <v>DC$17</v>
      </c>
      <c r="DD1872" s="76" t="str">
        <f t="shared" si="3177"/>
        <v>DD$17</v>
      </c>
      <c r="DE1872" s="76" t="str">
        <f t="shared" si="3177"/>
        <v>DE$17</v>
      </c>
      <c r="DF1872" s="76" t="str">
        <f t="shared" si="3177"/>
        <v>DF$17</v>
      </c>
      <c r="DG1872" s="76" t="str">
        <f t="shared" si="3177"/>
        <v>DG$17</v>
      </c>
      <c r="DH1872" s="76" t="str">
        <f t="shared" si="3177"/>
        <v>DH$17</v>
      </c>
      <c r="DI1872" s="76" t="str">
        <f t="shared" si="3177"/>
        <v>DI$17</v>
      </c>
      <c r="DJ1872" s="76" t="str">
        <f t="shared" si="3177"/>
        <v>DJ$17</v>
      </c>
      <c r="DK1872" s="76" t="str">
        <f t="shared" si="3177"/>
        <v>DK$17</v>
      </c>
      <c r="DL1872" s="76" t="str">
        <f t="shared" si="3177"/>
        <v>DL$17</v>
      </c>
    </row>
    <row r="1873" spans="1:116" x14ac:dyDescent="0.4">
      <c r="B1873" t="s">
        <v>332</v>
      </c>
      <c r="D1873" t="s">
        <v>479</v>
      </c>
      <c r="E1873" s="8" t="str">
        <f t="shared" si="3169"/>
        <v>1873 AOV-TR-RV</v>
      </c>
      <c r="G1873" s="191" t="str">
        <f>G1865</f>
        <v>Average Order Value - Secondary volume driver:</v>
      </c>
      <c r="H1873" s="12"/>
      <c r="I1873" s="60"/>
      <c r="J1873" s="60"/>
      <c r="K1873" s="15"/>
      <c r="L1873" s="15"/>
      <c r="M1873" s="15"/>
      <c r="N1873" s="15"/>
      <c r="O1873" s="15"/>
      <c r="P1873" s="15"/>
      <c r="R1873" s="15"/>
      <c r="S1873" s="76">
        <f t="shared" ref="S1873:AX1873" si="3178">S1861</f>
        <v>0</v>
      </c>
      <c r="T1873" s="76">
        <f t="shared" si="3178"/>
        <v>0</v>
      </c>
      <c r="U1873" s="76">
        <f t="shared" si="3178"/>
        <v>0</v>
      </c>
      <c r="V1873" s="76">
        <f t="shared" si="3178"/>
        <v>0</v>
      </c>
      <c r="W1873" s="76">
        <f t="shared" si="3178"/>
        <v>0</v>
      </c>
      <c r="X1873" s="76">
        <f t="shared" si="3178"/>
        <v>0</v>
      </c>
      <c r="Y1873" s="76">
        <f t="shared" si="3178"/>
        <v>0</v>
      </c>
      <c r="Z1873" s="76">
        <f t="shared" si="3178"/>
        <v>0</v>
      </c>
      <c r="AA1873" s="76">
        <f t="shared" si="3178"/>
        <v>0</v>
      </c>
      <c r="AB1873" s="76">
        <f t="shared" si="3178"/>
        <v>0</v>
      </c>
      <c r="AC1873" s="76">
        <f t="shared" si="3178"/>
        <v>0</v>
      </c>
      <c r="AD1873" s="76">
        <f t="shared" si="3178"/>
        <v>0</v>
      </c>
      <c r="AE1873" s="76">
        <f t="shared" si="3178"/>
        <v>0</v>
      </c>
      <c r="AF1873" s="76">
        <f t="shared" si="3178"/>
        <v>0</v>
      </c>
      <c r="AG1873" s="76">
        <f t="shared" si="3178"/>
        <v>0</v>
      </c>
      <c r="AH1873" s="76">
        <f t="shared" si="3178"/>
        <v>0</v>
      </c>
      <c r="AI1873" s="76">
        <f t="shared" si="3178"/>
        <v>0</v>
      </c>
      <c r="AJ1873" s="76">
        <f t="shared" si="3178"/>
        <v>0</v>
      </c>
      <c r="AK1873" s="76">
        <f t="shared" si="3178"/>
        <v>0</v>
      </c>
      <c r="AL1873" s="76">
        <f t="shared" si="3178"/>
        <v>0</v>
      </c>
      <c r="AM1873" s="76">
        <f t="shared" si="3178"/>
        <v>0</v>
      </c>
      <c r="AN1873" s="76">
        <f t="shared" si="3178"/>
        <v>0</v>
      </c>
      <c r="AO1873" s="76">
        <f t="shared" si="3178"/>
        <v>0</v>
      </c>
      <c r="AP1873" s="76">
        <f t="shared" si="3178"/>
        <v>0</v>
      </c>
      <c r="AQ1873" s="76">
        <f t="shared" si="3178"/>
        <v>0</v>
      </c>
      <c r="AR1873" s="76">
        <f t="shared" si="3178"/>
        <v>0</v>
      </c>
      <c r="AS1873" s="76">
        <f t="shared" si="3178"/>
        <v>0</v>
      </c>
      <c r="AT1873" s="76">
        <f t="shared" si="3178"/>
        <v>0</v>
      </c>
      <c r="AU1873" s="76">
        <f t="shared" si="3178"/>
        <v>0</v>
      </c>
      <c r="AV1873" s="76">
        <f t="shared" si="3178"/>
        <v>0</v>
      </c>
      <c r="AW1873" s="76">
        <f t="shared" si="3178"/>
        <v>0</v>
      </c>
      <c r="AX1873" s="76">
        <f t="shared" si="3178"/>
        <v>0</v>
      </c>
      <c r="AY1873" s="76">
        <f t="shared" ref="AY1873:CD1873" si="3179">AY1861</f>
        <v>0</v>
      </c>
      <c r="AZ1873" s="76">
        <f t="shared" si="3179"/>
        <v>0</v>
      </c>
      <c r="BA1873" s="76">
        <f t="shared" si="3179"/>
        <v>0</v>
      </c>
      <c r="BB1873" s="76">
        <f t="shared" si="3179"/>
        <v>0</v>
      </c>
      <c r="BC1873" s="76">
        <f t="shared" si="3179"/>
        <v>0</v>
      </c>
      <c r="BD1873" s="76">
        <f t="shared" si="3179"/>
        <v>0</v>
      </c>
      <c r="BE1873" s="76">
        <f t="shared" si="3179"/>
        <v>0</v>
      </c>
      <c r="BF1873" s="76">
        <f t="shared" si="3179"/>
        <v>0</v>
      </c>
      <c r="BG1873" s="76">
        <f t="shared" si="3179"/>
        <v>0</v>
      </c>
      <c r="BH1873" s="76">
        <f t="shared" si="3179"/>
        <v>0</v>
      </c>
      <c r="BI1873" s="76">
        <f t="shared" si="3179"/>
        <v>0</v>
      </c>
      <c r="BJ1873" s="76">
        <f t="shared" si="3179"/>
        <v>0</v>
      </c>
      <c r="BK1873" s="76">
        <f t="shared" si="3179"/>
        <v>0</v>
      </c>
      <c r="BL1873" s="76">
        <f t="shared" si="3179"/>
        <v>0</v>
      </c>
      <c r="BM1873" s="76">
        <f t="shared" si="3179"/>
        <v>0</v>
      </c>
      <c r="BN1873" s="76">
        <f t="shared" si="3179"/>
        <v>0</v>
      </c>
      <c r="BO1873" s="76">
        <f t="shared" si="3179"/>
        <v>0</v>
      </c>
      <c r="BP1873" s="76">
        <f t="shared" si="3179"/>
        <v>0</v>
      </c>
      <c r="BQ1873" s="76">
        <f t="shared" si="3179"/>
        <v>0</v>
      </c>
      <c r="BR1873" s="76">
        <f t="shared" si="3179"/>
        <v>0</v>
      </c>
      <c r="BS1873" s="76">
        <f t="shared" si="3179"/>
        <v>0</v>
      </c>
      <c r="BT1873" s="76">
        <f t="shared" si="3179"/>
        <v>0</v>
      </c>
      <c r="BU1873" s="76">
        <f t="shared" si="3179"/>
        <v>0</v>
      </c>
      <c r="BV1873" s="76">
        <f t="shared" si="3179"/>
        <v>0</v>
      </c>
      <c r="BW1873" s="76">
        <f t="shared" si="3179"/>
        <v>0</v>
      </c>
      <c r="BX1873" s="76">
        <f t="shared" si="3179"/>
        <v>0</v>
      </c>
      <c r="BY1873" s="76">
        <f t="shared" si="3179"/>
        <v>0</v>
      </c>
      <c r="BZ1873" s="76">
        <f t="shared" si="3179"/>
        <v>0</v>
      </c>
      <c r="CA1873" s="76">
        <f t="shared" si="3179"/>
        <v>0</v>
      </c>
      <c r="CB1873" s="76">
        <f t="shared" si="3179"/>
        <v>0</v>
      </c>
      <c r="CC1873" s="76">
        <f t="shared" si="3179"/>
        <v>0</v>
      </c>
      <c r="CD1873" s="76">
        <f t="shared" si="3179"/>
        <v>0</v>
      </c>
      <c r="CE1873" s="76">
        <f t="shared" ref="CE1873:CL1873" si="3180">CE1861</f>
        <v>0</v>
      </c>
      <c r="CF1873" s="76">
        <f t="shared" si="3180"/>
        <v>0</v>
      </c>
      <c r="CG1873" s="76">
        <f t="shared" si="3180"/>
        <v>0</v>
      </c>
      <c r="CH1873" s="76">
        <f t="shared" si="3180"/>
        <v>0</v>
      </c>
      <c r="CI1873" s="76">
        <f t="shared" si="3180"/>
        <v>0</v>
      </c>
      <c r="CJ1873" s="76">
        <f t="shared" si="3180"/>
        <v>0</v>
      </c>
      <c r="CK1873" s="76">
        <f t="shared" si="3180"/>
        <v>0</v>
      </c>
      <c r="CL1873" s="76">
        <f t="shared" si="3180"/>
        <v>0</v>
      </c>
      <c r="CN1873" s="60"/>
      <c r="CO1873" s="76">
        <f t="shared" ref="CO1873:DL1873" si="3181">CO1861</f>
        <v>0</v>
      </c>
      <c r="CP1873" s="76">
        <f t="shared" si="3181"/>
        <v>0</v>
      </c>
      <c r="CQ1873" s="76">
        <f t="shared" si="3181"/>
        <v>0</v>
      </c>
      <c r="CR1873" s="76">
        <f t="shared" si="3181"/>
        <v>0</v>
      </c>
      <c r="CS1873" s="76">
        <f t="shared" si="3181"/>
        <v>0</v>
      </c>
      <c r="CT1873" s="76">
        <f t="shared" si="3181"/>
        <v>0</v>
      </c>
      <c r="CU1873" s="76">
        <f t="shared" si="3181"/>
        <v>0</v>
      </c>
      <c r="CV1873" s="76">
        <f t="shared" si="3181"/>
        <v>0</v>
      </c>
      <c r="CW1873" s="76">
        <f t="shared" si="3181"/>
        <v>0</v>
      </c>
      <c r="CX1873" s="76">
        <f t="shared" si="3181"/>
        <v>0</v>
      </c>
      <c r="CY1873" s="76">
        <f t="shared" si="3181"/>
        <v>0</v>
      </c>
      <c r="CZ1873" s="76">
        <f t="shared" si="3181"/>
        <v>0</v>
      </c>
      <c r="DA1873" s="76">
        <f t="shared" si="3181"/>
        <v>0</v>
      </c>
      <c r="DB1873" s="76">
        <f t="shared" si="3181"/>
        <v>0</v>
      </c>
      <c r="DC1873" s="76">
        <f t="shared" si="3181"/>
        <v>0</v>
      </c>
      <c r="DD1873" s="76">
        <f t="shared" si="3181"/>
        <v>0</v>
      </c>
      <c r="DE1873" s="76">
        <f t="shared" si="3181"/>
        <v>0</v>
      </c>
      <c r="DF1873" s="76">
        <f t="shared" si="3181"/>
        <v>0</v>
      </c>
      <c r="DG1873" s="76">
        <f t="shared" si="3181"/>
        <v>0</v>
      </c>
      <c r="DH1873" s="76">
        <f t="shared" si="3181"/>
        <v>0</v>
      </c>
      <c r="DI1873" s="76">
        <f t="shared" si="3181"/>
        <v>0</v>
      </c>
      <c r="DJ1873" s="76">
        <f t="shared" si="3181"/>
        <v>0</v>
      </c>
      <c r="DK1873" s="76">
        <f t="shared" si="3181"/>
        <v>0</v>
      </c>
      <c r="DL1873" s="76">
        <f t="shared" si="3181"/>
        <v>0</v>
      </c>
    </row>
    <row r="1874" spans="1:116" x14ac:dyDescent="0.4">
      <c r="B1874" t="s">
        <v>332</v>
      </c>
      <c r="D1874" t="s">
        <v>479</v>
      </c>
      <c r="E1874" s="8" t="str">
        <f t="shared" ref="E1874" si="3182">ROW()&amp;" "&amp;D1874</f>
        <v>1874 AOV-TR-RV</v>
      </c>
      <c r="G1874" s="241" t="str">
        <f>IFERROR(SUBSTITUTE(TRIM(MID(G1865, SEARCH("-", G1865) + 1, LEN(G1865))),":",""),"no unit")</f>
        <v>Secondary volume driver</v>
      </c>
      <c r="H1874" s="12"/>
      <c r="I1874" s="60"/>
      <c r="J1874" s="60"/>
      <c r="K1874" s="15"/>
      <c r="L1874" s="15"/>
      <c r="M1874" s="15"/>
      <c r="N1874" s="15"/>
      <c r="O1874" s="15"/>
      <c r="P1874" s="15"/>
      <c r="R1874" s="15"/>
      <c r="S1874" s="76"/>
      <c r="T1874" s="76"/>
      <c r="U1874" s="76"/>
      <c r="V1874" s="76"/>
      <c r="W1874" s="76"/>
      <c r="X1874" s="76"/>
      <c r="Y1874" s="76"/>
      <c r="Z1874" s="76"/>
      <c r="AA1874" s="76"/>
      <c r="AB1874" s="76"/>
      <c r="AC1874" s="76"/>
      <c r="AD1874" s="76"/>
      <c r="AE1874" s="76"/>
      <c r="AF1874" s="76"/>
      <c r="AG1874" s="76"/>
      <c r="AH1874" s="76"/>
      <c r="AI1874" s="76"/>
      <c r="AJ1874" s="76"/>
      <c r="AK1874" s="76"/>
      <c r="AL1874" s="76"/>
      <c r="AM1874" s="76"/>
      <c r="AN1874" s="76"/>
      <c r="AO1874" s="76"/>
      <c r="AP1874" s="76"/>
      <c r="AQ1874" s="76"/>
      <c r="AR1874" s="76"/>
      <c r="AS1874" s="76"/>
      <c r="AT1874" s="76"/>
      <c r="AU1874" s="76"/>
      <c r="AV1874" s="76"/>
      <c r="AW1874" s="76"/>
      <c r="AX1874" s="76"/>
      <c r="AY1874" s="76"/>
      <c r="AZ1874" s="76"/>
      <c r="BA1874" s="76"/>
      <c r="BB1874" s="76"/>
      <c r="BC1874" s="76"/>
      <c r="BD1874" s="76"/>
      <c r="BE1874" s="76"/>
      <c r="BF1874" s="76"/>
      <c r="BG1874" s="76"/>
      <c r="BH1874" s="76"/>
      <c r="BI1874" s="76"/>
      <c r="BJ1874" s="76"/>
      <c r="BK1874" s="76"/>
      <c r="BL1874" s="76"/>
      <c r="BM1874" s="76"/>
      <c r="BN1874" s="76"/>
      <c r="BO1874" s="76"/>
      <c r="BP1874" s="76"/>
      <c r="BQ1874" s="76"/>
      <c r="BR1874" s="76"/>
      <c r="BS1874" s="76"/>
      <c r="BT1874" s="76"/>
      <c r="BU1874" s="76"/>
      <c r="BV1874" s="76"/>
      <c r="BW1874" s="76"/>
      <c r="BX1874" s="76"/>
      <c r="BY1874" s="76"/>
      <c r="BZ1874" s="76"/>
      <c r="CA1874" s="76"/>
      <c r="CB1874" s="76"/>
      <c r="CC1874" s="76"/>
      <c r="CD1874" s="76"/>
      <c r="CE1874" s="76"/>
      <c r="CF1874" s="76"/>
      <c r="CG1874" s="76"/>
      <c r="CH1874" s="76"/>
      <c r="CI1874" s="76"/>
      <c r="CJ1874" s="76"/>
      <c r="CK1874" s="76"/>
      <c r="CL1874" s="76"/>
      <c r="CN1874" s="60"/>
      <c r="CO1874" s="76"/>
      <c r="CP1874" s="76"/>
      <c r="CQ1874" s="76"/>
      <c r="CR1874" s="76"/>
      <c r="CS1874" s="76"/>
      <c r="CT1874" s="76"/>
      <c r="CU1874" s="76"/>
      <c r="CV1874" s="76"/>
      <c r="CW1874" s="76"/>
      <c r="CX1874" s="76"/>
      <c r="CY1874" s="76"/>
      <c r="CZ1874" s="76"/>
      <c r="DA1874" s="76"/>
      <c r="DB1874" s="76"/>
      <c r="DC1874" s="76"/>
      <c r="DD1874" s="76"/>
      <c r="DE1874" s="76"/>
      <c r="DF1874" s="76"/>
      <c r="DG1874" s="76"/>
      <c r="DH1874" s="76"/>
      <c r="DI1874" s="76"/>
      <c r="DJ1874" s="76"/>
      <c r="DK1874" s="76"/>
      <c r="DL1874" s="76"/>
    </row>
    <row r="1875" spans="1:116" x14ac:dyDescent="0.4">
      <c r="B1875" t="s">
        <v>332</v>
      </c>
      <c r="D1875" t="s">
        <v>479</v>
      </c>
      <c r="E1875" s="8" t="str">
        <f t="shared" si="3169"/>
        <v>1875 AOV-TR-RV</v>
      </c>
      <c r="G1875" s="136" t="str">
        <f>G1863</f>
        <v>Secondary revenue driver</v>
      </c>
      <c r="H1875" s="12"/>
      <c r="I1875" s="60"/>
      <c r="J1875" s="60"/>
      <c r="K1875" s="15"/>
      <c r="L1875" s="15"/>
      <c r="M1875" s="15"/>
      <c r="N1875" s="15"/>
      <c r="O1875" s="15"/>
      <c r="P1875" s="15"/>
      <c r="R1875" s="15"/>
      <c r="S1875" s="212" t="str">
        <f t="shared" ref="S1875:AX1875" si="3183">ADDRESS(ROW(S1868),COLUMN(S1868),2)</f>
        <v>S$1868</v>
      </c>
      <c r="T1875" s="212" t="str">
        <f t="shared" si="3183"/>
        <v>T$1868</v>
      </c>
      <c r="U1875" s="212" t="str">
        <f t="shared" si="3183"/>
        <v>U$1868</v>
      </c>
      <c r="V1875" s="212" t="str">
        <f t="shared" si="3183"/>
        <v>V$1868</v>
      </c>
      <c r="W1875" s="212" t="str">
        <f t="shared" si="3183"/>
        <v>W$1868</v>
      </c>
      <c r="X1875" s="212" t="str">
        <f t="shared" si="3183"/>
        <v>X$1868</v>
      </c>
      <c r="Y1875" s="212" t="str">
        <f t="shared" si="3183"/>
        <v>Y$1868</v>
      </c>
      <c r="Z1875" s="212" t="str">
        <f t="shared" si="3183"/>
        <v>Z$1868</v>
      </c>
      <c r="AA1875" s="212" t="str">
        <f t="shared" si="3183"/>
        <v>AA$1868</v>
      </c>
      <c r="AB1875" s="212" t="str">
        <f t="shared" si="3183"/>
        <v>AB$1868</v>
      </c>
      <c r="AC1875" s="212" t="str">
        <f t="shared" si="3183"/>
        <v>AC$1868</v>
      </c>
      <c r="AD1875" s="212" t="str">
        <f t="shared" si="3183"/>
        <v>AD$1868</v>
      </c>
      <c r="AE1875" s="212" t="str">
        <f t="shared" si="3183"/>
        <v>AE$1868</v>
      </c>
      <c r="AF1875" s="212" t="str">
        <f t="shared" si="3183"/>
        <v>AF$1868</v>
      </c>
      <c r="AG1875" s="212" t="str">
        <f t="shared" si="3183"/>
        <v>AG$1868</v>
      </c>
      <c r="AH1875" s="212" t="str">
        <f t="shared" si="3183"/>
        <v>AH$1868</v>
      </c>
      <c r="AI1875" s="212" t="str">
        <f t="shared" si="3183"/>
        <v>AI$1868</v>
      </c>
      <c r="AJ1875" s="212" t="str">
        <f t="shared" si="3183"/>
        <v>AJ$1868</v>
      </c>
      <c r="AK1875" s="212" t="str">
        <f t="shared" si="3183"/>
        <v>AK$1868</v>
      </c>
      <c r="AL1875" s="212" t="str">
        <f t="shared" si="3183"/>
        <v>AL$1868</v>
      </c>
      <c r="AM1875" s="212" t="str">
        <f t="shared" si="3183"/>
        <v>AM$1868</v>
      </c>
      <c r="AN1875" s="212" t="str">
        <f t="shared" si="3183"/>
        <v>AN$1868</v>
      </c>
      <c r="AO1875" s="212" t="str">
        <f t="shared" si="3183"/>
        <v>AO$1868</v>
      </c>
      <c r="AP1875" s="212" t="str">
        <f t="shared" si="3183"/>
        <v>AP$1868</v>
      </c>
      <c r="AQ1875" s="212" t="str">
        <f t="shared" si="3183"/>
        <v>AQ$1868</v>
      </c>
      <c r="AR1875" s="212" t="str">
        <f t="shared" si="3183"/>
        <v>AR$1868</v>
      </c>
      <c r="AS1875" s="212" t="str">
        <f t="shared" si="3183"/>
        <v>AS$1868</v>
      </c>
      <c r="AT1875" s="212" t="str">
        <f t="shared" si="3183"/>
        <v>AT$1868</v>
      </c>
      <c r="AU1875" s="212" t="str">
        <f t="shared" si="3183"/>
        <v>AU$1868</v>
      </c>
      <c r="AV1875" s="212" t="str">
        <f t="shared" si="3183"/>
        <v>AV$1868</v>
      </c>
      <c r="AW1875" s="212" t="str">
        <f t="shared" si="3183"/>
        <v>AW$1868</v>
      </c>
      <c r="AX1875" s="212" t="str">
        <f t="shared" si="3183"/>
        <v>AX$1868</v>
      </c>
      <c r="AY1875" s="212" t="str">
        <f t="shared" ref="AY1875:CD1875" si="3184">ADDRESS(ROW(AY1868),COLUMN(AY1868),2)</f>
        <v>AY$1868</v>
      </c>
      <c r="AZ1875" s="212" t="str">
        <f t="shared" si="3184"/>
        <v>AZ$1868</v>
      </c>
      <c r="BA1875" s="212" t="str">
        <f t="shared" si="3184"/>
        <v>BA$1868</v>
      </c>
      <c r="BB1875" s="212" t="str">
        <f t="shared" si="3184"/>
        <v>BB$1868</v>
      </c>
      <c r="BC1875" s="212" t="str">
        <f t="shared" si="3184"/>
        <v>BC$1868</v>
      </c>
      <c r="BD1875" s="212" t="str">
        <f t="shared" si="3184"/>
        <v>BD$1868</v>
      </c>
      <c r="BE1875" s="212" t="str">
        <f t="shared" si="3184"/>
        <v>BE$1868</v>
      </c>
      <c r="BF1875" s="212" t="str">
        <f t="shared" si="3184"/>
        <v>BF$1868</v>
      </c>
      <c r="BG1875" s="212" t="str">
        <f t="shared" si="3184"/>
        <v>BG$1868</v>
      </c>
      <c r="BH1875" s="212" t="str">
        <f t="shared" si="3184"/>
        <v>BH$1868</v>
      </c>
      <c r="BI1875" s="212" t="str">
        <f t="shared" si="3184"/>
        <v>BI$1868</v>
      </c>
      <c r="BJ1875" s="212" t="str">
        <f t="shared" si="3184"/>
        <v>BJ$1868</v>
      </c>
      <c r="BK1875" s="212" t="str">
        <f t="shared" si="3184"/>
        <v>BK$1868</v>
      </c>
      <c r="BL1875" s="212" t="str">
        <f t="shared" si="3184"/>
        <v>BL$1868</v>
      </c>
      <c r="BM1875" s="212" t="str">
        <f t="shared" si="3184"/>
        <v>BM$1868</v>
      </c>
      <c r="BN1875" s="212" t="str">
        <f t="shared" si="3184"/>
        <v>BN$1868</v>
      </c>
      <c r="BO1875" s="212" t="str">
        <f t="shared" si="3184"/>
        <v>BO$1868</v>
      </c>
      <c r="BP1875" s="212" t="str">
        <f t="shared" si="3184"/>
        <v>BP$1868</v>
      </c>
      <c r="BQ1875" s="212" t="str">
        <f t="shared" si="3184"/>
        <v>BQ$1868</v>
      </c>
      <c r="BR1875" s="212" t="str">
        <f t="shared" si="3184"/>
        <v>BR$1868</v>
      </c>
      <c r="BS1875" s="212" t="str">
        <f t="shared" si="3184"/>
        <v>BS$1868</v>
      </c>
      <c r="BT1875" s="212" t="str">
        <f t="shared" si="3184"/>
        <v>BT$1868</v>
      </c>
      <c r="BU1875" s="212" t="str">
        <f t="shared" si="3184"/>
        <v>BU$1868</v>
      </c>
      <c r="BV1875" s="212" t="str">
        <f t="shared" si="3184"/>
        <v>BV$1868</v>
      </c>
      <c r="BW1875" s="212" t="str">
        <f t="shared" si="3184"/>
        <v>BW$1868</v>
      </c>
      <c r="BX1875" s="212" t="str">
        <f t="shared" si="3184"/>
        <v>BX$1868</v>
      </c>
      <c r="BY1875" s="212" t="str">
        <f t="shared" si="3184"/>
        <v>BY$1868</v>
      </c>
      <c r="BZ1875" s="212" t="str">
        <f t="shared" si="3184"/>
        <v>BZ$1868</v>
      </c>
      <c r="CA1875" s="212" t="str">
        <f t="shared" si="3184"/>
        <v>CA$1868</v>
      </c>
      <c r="CB1875" s="212" t="str">
        <f t="shared" si="3184"/>
        <v>CB$1868</v>
      </c>
      <c r="CC1875" s="212" t="str">
        <f t="shared" si="3184"/>
        <v>CC$1868</v>
      </c>
      <c r="CD1875" s="212" t="str">
        <f t="shared" si="3184"/>
        <v>CD$1868</v>
      </c>
      <c r="CE1875" s="212" t="str">
        <f t="shared" ref="CE1875:CL1875" si="3185">ADDRESS(ROW(CE1868),COLUMN(CE1868),2)</f>
        <v>CE$1868</v>
      </c>
      <c r="CF1875" s="212" t="str">
        <f t="shared" si="3185"/>
        <v>CF$1868</v>
      </c>
      <c r="CG1875" s="212" t="str">
        <f t="shared" si="3185"/>
        <v>CG$1868</v>
      </c>
      <c r="CH1875" s="212" t="str">
        <f t="shared" si="3185"/>
        <v>CH$1868</v>
      </c>
      <c r="CI1875" s="212" t="str">
        <f t="shared" si="3185"/>
        <v>CI$1868</v>
      </c>
      <c r="CJ1875" s="212" t="str">
        <f t="shared" si="3185"/>
        <v>CJ$1868</v>
      </c>
      <c r="CK1875" s="212" t="str">
        <f t="shared" si="3185"/>
        <v>CK$1868</v>
      </c>
      <c r="CL1875" s="212" t="str">
        <f t="shared" si="3185"/>
        <v>CL$1868</v>
      </c>
      <c r="CN1875" s="60"/>
      <c r="CO1875" s="212" t="str">
        <f t="shared" ref="CO1875:DL1875" si="3186">ADDRESS(ROW(CO1868),COLUMN(CO1868),2)</f>
        <v>CO$1868</v>
      </c>
      <c r="CP1875" s="212" t="str">
        <f t="shared" si="3186"/>
        <v>CP$1868</v>
      </c>
      <c r="CQ1875" s="212" t="str">
        <f t="shared" si="3186"/>
        <v>CQ$1868</v>
      </c>
      <c r="CR1875" s="212" t="str">
        <f t="shared" si="3186"/>
        <v>CR$1868</v>
      </c>
      <c r="CS1875" s="212" t="str">
        <f t="shared" si="3186"/>
        <v>CS$1868</v>
      </c>
      <c r="CT1875" s="212" t="str">
        <f t="shared" si="3186"/>
        <v>CT$1868</v>
      </c>
      <c r="CU1875" s="212" t="str">
        <f t="shared" si="3186"/>
        <v>CU$1868</v>
      </c>
      <c r="CV1875" s="212" t="str">
        <f t="shared" si="3186"/>
        <v>CV$1868</v>
      </c>
      <c r="CW1875" s="212" t="str">
        <f t="shared" si="3186"/>
        <v>CW$1868</v>
      </c>
      <c r="CX1875" s="212" t="str">
        <f t="shared" si="3186"/>
        <v>CX$1868</v>
      </c>
      <c r="CY1875" s="212" t="str">
        <f t="shared" si="3186"/>
        <v>CY$1868</v>
      </c>
      <c r="CZ1875" s="212" t="str">
        <f t="shared" si="3186"/>
        <v>CZ$1868</v>
      </c>
      <c r="DA1875" s="212" t="str">
        <f t="shared" si="3186"/>
        <v>DA$1868</v>
      </c>
      <c r="DB1875" s="212" t="str">
        <f t="shared" si="3186"/>
        <v>DB$1868</v>
      </c>
      <c r="DC1875" s="212" t="str">
        <f t="shared" si="3186"/>
        <v>DC$1868</v>
      </c>
      <c r="DD1875" s="212" t="str">
        <f t="shared" si="3186"/>
        <v>DD$1868</v>
      </c>
      <c r="DE1875" s="212" t="str">
        <f t="shared" si="3186"/>
        <v>DE$1868</v>
      </c>
      <c r="DF1875" s="212" t="str">
        <f t="shared" si="3186"/>
        <v>DF$1868</v>
      </c>
      <c r="DG1875" s="212" t="str">
        <f t="shared" si="3186"/>
        <v>DG$1868</v>
      </c>
      <c r="DH1875" s="212" t="str">
        <f t="shared" si="3186"/>
        <v>DH$1868</v>
      </c>
      <c r="DI1875" s="212" t="str">
        <f t="shared" si="3186"/>
        <v>DI$1868</v>
      </c>
      <c r="DJ1875" s="212" t="str">
        <f t="shared" si="3186"/>
        <v>DJ$1868</v>
      </c>
      <c r="DK1875" s="212" t="str">
        <f t="shared" si="3186"/>
        <v>DK$1868</v>
      </c>
      <c r="DL1875" s="212" t="str">
        <f t="shared" si="3186"/>
        <v>DL$1868</v>
      </c>
    </row>
    <row r="1876" spans="1:116" x14ac:dyDescent="0.4">
      <c r="B1876" t="s">
        <v>332</v>
      </c>
      <c r="D1876" t="s">
        <v>479</v>
      </c>
      <c r="E1876" s="8" t="str">
        <f t="shared" si="3169"/>
        <v>1876 AOV-TR-RV</v>
      </c>
      <c r="G1876" s="136" t="str">
        <f>G1864</f>
        <v>Secondary volume driver</v>
      </c>
      <c r="H1876" s="12"/>
      <c r="I1876" s="60"/>
      <c r="J1876" s="60"/>
      <c r="K1876" s="15"/>
      <c r="L1876" s="15"/>
      <c r="M1876" s="15"/>
      <c r="N1876" s="15"/>
      <c r="O1876" s="15"/>
      <c r="P1876" s="15"/>
      <c r="R1876" s="15"/>
      <c r="S1876" s="212" t="str">
        <f t="shared" ref="S1876:AX1876" si="3187">ADDRESS(ROW(S1867),COLUMN(S1867),2)</f>
        <v>S$1867</v>
      </c>
      <c r="T1876" s="212" t="str">
        <f t="shared" si="3187"/>
        <v>T$1867</v>
      </c>
      <c r="U1876" s="212" t="str">
        <f t="shared" si="3187"/>
        <v>U$1867</v>
      </c>
      <c r="V1876" s="212" t="str">
        <f t="shared" si="3187"/>
        <v>V$1867</v>
      </c>
      <c r="W1876" s="212" t="str">
        <f t="shared" si="3187"/>
        <v>W$1867</v>
      </c>
      <c r="X1876" s="212" t="str">
        <f t="shared" si="3187"/>
        <v>X$1867</v>
      </c>
      <c r="Y1876" s="212" t="str">
        <f t="shared" si="3187"/>
        <v>Y$1867</v>
      </c>
      <c r="Z1876" s="212" t="str">
        <f t="shared" si="3187"/>
        <v>Z$1867</v>
      </c>
      <c r="AA1876" s="212" t="str">
        <f t="shared" si="3187"/>
        <v>AA$1867</v>
      </c>
      <c r="AB1876" s="212" t="str">
        <f t="shared" si="3187"/>
        <v>AB$1867</v>
      </c>
      <c r="AC1876" s="212" t="str">
        <f t="shared" si="3187"/>
        <v>AC$1867</v>
      </c>
      <c r="AD1876" s="212" t="str">
        <f t="shared" si="3187"/>
        <v>AD$1867</v>
      </c>
      <c r="AE1876" s="212" t="str">
        <f t="shared" si="3187"/>
        <v>AE$1867</v>
      </c>
      <c r="AF1876" s="212" t="str">
        <f t="shared" si="3187"/>
        <v>AF$1867</v>
      </c>
      <c r="AG1876" s="212" t="str">
        <f t="shared" si="3187"/>
        <v>AG$1867</v>
      </c>
      <c r="AH1876" s="212" t="str">
        <f t="shared" si="3187"/>
        <v>AH$1867</v>
      </c>
      <c r="AI1876" s="212" t="str">
        <f t="shared" si="3187"/>
        <v>AI$1867</v>
      </c>
      <c r="AJ1876" s="212" t="str">
        <f t="shared" si="3187"/>
        <v>AJ$1867</v>
      </c>
      <c r="AK1876" s="212" t="str">
        <f t="shared" si="3187"/>
        <v>AK$1867</v>
      </c>
      <c r="AL1876" s="212" t="str">
        <f t="shared" si="3187"/>
        <v>AL$1867</v>
      </c>
      <c r="AM1876" s="212" t="str">
        <f t="shared" si="3187"/>
        <v>AM$1867</v>
      </c>
      <c r="AN1876" s="212" t="str">
        <f t="shared" si="3187"/>
        <v>AN$1867</v>
      </c>
      <c r="AO1876" s="212" t="str">
        <f t="shared" si="3187"/>
        <v>AO$1867</v>
      </c>
      <c r="AP1876" s="212" t="str">
        <f t="shared" si="3187"/>
        <v>AP$1867</v>
      </c>
      <c r="AQ1876" s="212" t="str">
        <f t="shared" si="3187"/>
        <v>AQ$1867</v>
      </c>
      <c r="AR1876" s="212" t="str">
        <f t="shared" si="3187"/>
        <v>AR$1867</v>
      </c>
      <c r="AS1876" s="212" t="str">
        <f t="shared" si="3187"/>
        <v>AS$1867</v>
      </c>
      <c r="AT1876" s="212" t="str">
        <f t="shared" si="3187"/>
        <v>AT$1867</v>
      </c>
      <c r="AU1876" s="212" t="str">
        <f t="shared" si="3187"/>
        <v>AU$1867</v>
      </c>
      <c r="AV1876" s="212" t="str">
        <f t="shared" si="3187"/>
        <v>AV$1867</v>
      </c>
      <c r="AW1876" s="212" t="str">
        <f t="shared" si="3187"/>
        <v>AW$1867</v>
      </c>
      <c r="AX1876" s="212" t="str">
        <f t="shared" si="3187"/>
        <v>AX$1867</v>
      </c>
      <c r="AY1876" s="212" t="str">
        <f t="shared" ref="AY1876:CD1876" si="3188">ADDRESS(ROW(AY1867),COLUMN(AY1867),2)</f>
        <v>AY$1867</v>
      </c>
      <c r="AZ1876" s="212" t="str">
        <f t="shared" si="3188"/>
        <v>AZ$1867</v>
      </c>
      <c r="BA1876" s="212" t="str">
        <f t="shared" si="3188"/>
        <v>BA$1867</v>
      </c>
      <c r="BB1876" s="212" t="str">
        <f t="shared" si="3188"/>
        <v>BB$1867</v>
      </c>
      <c r="BC1876" s="212" t="str">
        <f t="shared" si="3188"/>
        <v>BC$1867</v>
      </c>
      <c r="BD1876" s="212" t="str">
        <f t="shared" si="3188"/>
        <v>BD$1867</v>
      </c>
      <c r="BE1876" s="212" t="str">
        <f t="shared" si="3188"/>
        <v>BE$1867</v>
      </c>
      <c r="BF1876" s="212" t="str">
        <f t="shared" si="3188"/>
        <v>BF$1867</v>
      </c>
      <c r="BG1876" s="212" t="str">
        <f t="shared" si="3188"/>
        <v>BG$1867</v>
      </c>
      <c r="BH1876" s="212" t="str">
        <f t="shared" si="3188"/>
        <v>BH$1867</v>
      </c>
      <c r="BI1876" s="212" t="str">
        <f t="shared" si="3188"/>
        <v>BI$1867</v>
      </c>
      <c r="BJ1876" s="212" t="str">
        <f t="shared" si="3188"/>
        <v>BJ$1867</v>
      </c>
      <c r="BK1876" s="212" t="str">
        <f t="shared" si="3188"/>
        <v>BK$1867</v>
      </c>
      <c r="BL1876" s="212" t="str">
        <f t="shared" si="3188"/>
        <v>BL$1867</v>
      </c>
      <c r="BM1876" s="212" t="str">
        <f t="shared" si="3188"/>
        <v>BM$1867</v>
      </c>
      <c r="BN1876" s="212" t="str">
        <f t="shared" si="3188"/>
        <v>BN$1867</v>
      </c>
      <c r="BO1876" s="212" t="str">
        <f t="shared" si="3188"/>
        <v>BO$1867</v>
      </c>
      <c r="BP1876" s="212" t="str">
        <f t="shared" si="3188"/>
        <v>BP$1867</v>
      </c>
      <c r="BQ1876" s="212" t="str">
        <f t="shared" si="3188"/>
        <v>BQ$1867</v>
      </c>
      <c r="BR1876" s="212" t="str">
        <f t="shared" si="3188"/>
        <v>BR$1867</v>
      </c>
      <c r="BS1876" s="212" t="str">
        <f t="shared" si="3188"/>
        <v>BS$1867</v>
      </c>
      <c r="BT1876" s="212" t="str">
        <f t="shared" si="3188"/>
        <v>BT$1867</v>
      </c>
      <c r="BU1876" s="212" t="str">
        <f t="shared" si="3188"/>
        <v>BU$1867</v>
      </c>
      <c r="BV1876" s="212" t="str">
        <f t="shared" si="3188"/>
        <v>BV$1867</v>
      </c>
      <c r="BW1876" s="212" t="str">
        <f t="shared" si="3188"/>
        <v>BW$1867</v>
      </c>
      <c r="BX1876" s="212" t="str">
        <f t="shared" si="3188"/>
        <v>BX$1867</v>
      </c>
      <c r="BY1876" s="212" t="str">
        <f t="shared" si="3188"/>
        <v>BY$1867</v>
      </c>
      <c r="BZ1876" s="212" t="str">
        <f t="shared" si="3188"/>
        <v>BZ$1867</v>
      </c>
      <c r="CA1876" s="212" t="str">
        <f t="shared" si="3188"/>
        <v>CA$1867</v>
      </c>
      <c r="CB1876" s="212" t="str">
        <f t="shared" si="3188"/>
        <v>CB$1867</v>
      </c>
      <c r="CC1876" s="212" t="str">
        <f t="shared" si="3188"/>
        <v>CC$1867</v>
      </c>
      <c r="CD1876" s="212" t="str">
        <f t="shared" si="3188"/>
        <v>CD$1867</v>
      </c>
      <c r="CE1876" s="212" t="str">
        <f t="shared" ref="CE1876:CL1876" si="3189">ADDRESS(ROW(CE1867),COLUMN(CE1867),2)</f>
        <v>CE$1867</v>
      </c>
      <c r="CF1876" s="212" t="str">
        <f t="shared" si="3189"/>
        <v>CF$1867</v>
      </c>
      <c r="CG1876" s="212" t="str">
        <f t="shared" si="3189"/>
        <v>CG$1867</v>
      </c>
      <c r="CH1876" s="212" t="str">
        <f t="shared" si="3189"/>
        <v>CH$1867</v>
      </c>
      <c r="CI1876" s="212" t="str">
        <f t="shared" si="3189"/>
        <v>CI$1867</v>
      </c>
      <c r="CJ1876" s="212" t="str">
        <f t="shared" si="3189"/>
        <v>CJ$1867</v>
      </c>
      <c r="CK1876" s="212" t="str">
        <f t="shared" si="3189"/>
        <v>CK$1867</v>
      </c>
      <c r="CL1876" s="212" t="str">
        <f t="shared" si="3189"/>
        <v>CL$1867</v>
      </c>
      <c r="CN1876" s="60"/>
      <c r="CO1876" s="212" t="str">
        <f t="shared" ref="CO1876:DL1876" si="3190">ADDRESS(ROW(CO1867),COLUMN(CO1867),2)</f>
        <v>CO$1867</v>
      </c>
      <c r="CP1876" s="212" t="str">
        <f t="shared" si="3190"/>
        <v>CP$1867</v>
      </c>
      <c r="CQ1876" s="212" t="str">
        <f t="shared" si="3190"/>
        <v>CQ$1867</v>
      </c>
      <c r="CR1876" s="212" t="str">
        <f t="shared" si="3190"/>
        <v>CR$1867</v>
      </c>
      <c r="CS1876" s="212" t="str">
        <f t="shared" si="3190"/>
        <v>CS$1867</v>
      </c>
      <c r="CT1876" s="212" t="str">
        <f t="shared" si="3190"/>
        <v>CT$1867</v>
      </c>
      <c r="CU1876" s="212" t="str">
        <f t="shared" si="3190"/>
        <v>CU$1867</v>
      </c>
      <c r="CV1876" s="212" t="str">
        <f t="shared" si="3190"/>
        <v>CV$1867</v>
      </c>
      <c r="CW1876" s="212" t="str">
        <f t="shared" si="3190"/>
        <v>CW$1867</v>
      </c>
      <c r="CX1876" s="212" t="str">
        <f t="shared" si="3190"/>
        <v>CX$1867</v>
      </c>
      <c r="CY1876" s="212" t="str">
        <f t="shared" si="3190"/>
        <v>CY$1867</v>
      </c>
      <c r="CZ1876" s="212" t="str">
        <f t="shared" si="3190"/>
        <v>CZ$1867</v>
      </c>
      <c r="DA1876" s="212" t="str">
        <f t="shared" si="3190"/>
        <v>DA$1867</v>
      </c>
      <c r="DB1876" s="212" t="str">
        <f t="shared" si="3190"/>
        <v>DB$1867</v>
      </c>
      <c r="DC1876" s="212" t="str">
        <f t="shared" si="3190"/>
        <v>DC$1867</v>
      </c>
      <c r="DD1876" s="212" t="str">
        <f t="shared" si="3190"/>
        <v>DD$1867</v>
      </c>
      <c r="DE1876" s="212" t="str">
        <f t="shared" si="3190"/>
        <v>DE$1867</v>
      </c>
      <c r="DF1876" s="212" t="str">
        <f t="shared" si="3190"/>
        <v>DF$1867</v>
      </c>
      <c r="DG1876" s="212" t="str">
        <f t="shared" si="3190"/>
        <v>DG$1867</v>
      </c>
      <c r="DH1876" s="212" t="str">
        <f t="shared" si="3190"/>
        <v>DH$1867</v>
      </c>
      <c r="DI1876" s="212" t="str">
        <f t="shared" si="3190"/>
        <v>DI$1867</v>
      </c>
      <c r="DJ1876" s="212" t="str">
        <f t="shared" si="3190"/>
        <v>DJ$1867</v>
      </c>
      <c r="DK1876" s="212" t="str">
        <f t="shared" si="3190"/>
        <v>DK$1867</v>
      </c>
      <c r="DL1876" s="212" t="str">
        <f t="shared" si="3190"/>
        <v>DL$1867</v>
      </c>
    </row>
    <row r="1877" spans="1:116" x14ac:dyDescent="0.4">
      <c r="CO1877" s="8"/>
      <c r="CP1877" s="8"/>
      <c r="CQ1877" s="8"/>
      <c r="CR1877" s="8"/>
      <c r="CS1877" s="8"/>
      <c r="CT1877" s="8"/>
      <c r="CU1877" s="8"/>
      <c r="CV1877" s="8"/>
      <c r="CW1877" s="8"/>
      <c r="CX1877" s="8"/>
      <c r="CY1877" s="8"/>
      <c r="CZ1877" s="8"/>
      <c r="DA1877" s="8"/>
      <c r="DB1877" s="8"/>
      <c r="DC1877" s="8"/>
      <c r="DD1877" s="8"/>
      <c r="DE1877" s="8"/>
      <c r="DF1877" s="8"/>
      <c r="DG1877" s="8"/>
      <c r="DH1877" s="8"/>
      <c r="DI1877" s="8"/>
      <c r="DJ1877" s="8"/>
      <c r="DK1877" s="8"/>
      <c r="DL1877" s="8"/>
    </row>
    <row r="1878" spans="1:116" x14ac:dyDescent="0.4">
      <c r="A1878" s="174"/>
      <c r="E1878" s="8"/>
      <c r="G1878" s="175" t="s">
        <v>503</v>
      </c>
      <c r="H1878" s="174"/>
      <c r="I1878" s="176"/>
      <c r="J1878" s="176"/>
      <c r="K1878" s="197"/>
      <c r="L1878" s="197"/>
      <c r="M1878" s="197"/>
      <c r="N1878" s="197"/>
      <c r="O1878" s="197"/>
      <c r="P1878" s="197"/>
      <c r="R1878" s="198"/>
      <c r="S1878" s="174"/>
      <c r="T1878" s="174"/>
      <c r="U1878" s="174"/>
      <c r="V1878" s="174"/>
      <c r="W1878" s="174"/>
      <c r="X1878" s="174"/>
      <c r="Y1878" s="174"/>
      <c r="Z1878" s="174"/>
      <c r="AA1878" s="174"/>
      <c r="AB1878" s="174"/>
      <c r="AC1878" s="174"/>
      <c r="AD1878" s="174"/>
      <c r="AE1878" s="174"/>
      <c r="AF1878" s="174"/>
      <c r="AG1878" s="174"/>
      <c r="AH1878" s="174"/>
      <c r="AI1878" s="174"/>
      <c r="AJ1878" s="174"/>
      <c r="AK1878" s="174"/>
      <c r="AL1878" s="174"/>
      <c r="AM1878" s="174"/>
      <c r="AN1878" s="174"/>
      <c r="AO1878" s="174"/>
      <c r="AP1878" s="174"/>
      <c r="AQ1878" s="174"/>
      <c r="AR1878" s="174"/>
      <c r="AS1878" s="174"/>
      <c r="AT1878" s="174"/>
      <c r="AU1878" s="174"/>
      <c r="AV1878" s="174"/>
      <c r="AW1878" s="174"/>
      <c r="AX1878" s="174"/>
      <c r="AY1878" s="174"/>
      <c r="AZ1878" s="174"/>
      <c r="BA1878" s="174"/>
      <c r="BB1878" s="174"/>
      <c r="BC1878" s="174"/>
      <c r="BD1878" s="174"/>
      <c r="BE1878" s="174"/>
      <c r="BF1878" s="174"/>
      <c r="BG1878" s="174"/>
      <c r="BH1878" s="174"/>
      <c r="BI1878" s="174"/>
      <c r="BJ1878" s="174"/>
      <c r="BK1878" s="174"/>
      <c r="BL1878" s="174"/>
      <c r="BM1878" s="174"/>
      <c r="BN1878" s="174"/>
      <c r="BO1878" s="174"/>
      <c r="BP1878" s="174"/>
      <c r="BQ1878" s="174"/>
      <c r="BR1878" s="174"/>
      <c r="BS1878" s="174"/>
      <c r="BT1878" s="174"/>
      <c r="BU1878" s="174"/>
      <c r="BV1878" s="174"/>
      <c r="BW1878" s="174"/>
      <c r="BX1878" s="174"/>
      <c r="BY1878" s="174"/>
      <c r="BZ1878" s="174"/>
      <c r="CA1878" s="174"/>
      <c r="CB1878" s="174"/>
      <c r="CC1878" s="174"/>
      <c r="CD1878" s="174"/>
      <c r="CE1878" s="174"/>
      <c r="CF1878" s="174"/>
      <c r="CG1878" s="174"/>
      <c r="CH1878" s="174"/>
      <c r="CI1878" s="174"/>
      <c r="CJ1878" s="174"/>
      <c r="CK1878" s="174"/>
      <c r="CL1878" s="174"/>
      <c r="CN1878" s="176"/>
      <c r="CO1878" s="174"/>
      <c r="CP1878" s="174"/>
      <c r="CQ1878" s="174"/>
      <c r="CR1878" s="174"/>
      <c r="CS1878" s="174"/>
      <c r="CT1878" s="174"/>
      <c r="CU1878" s="174"/>
      <c r="CV1878" s="174"/>
      <c r="CW1878" s="174"/>
      <c r="CX1878" s="174"/>
      <c r="CY1878" s="174"/>
      <c r="CZ1878" s="174"/>
      <c r="DA1878" s="174"/>
      <c r="DB1878" s="174"/>
      <c r="DC1878" s="174"/>
      <c r="DD1878" s="174"/>
      <c r="DE1878" s="174"/>
      <c r="DF1878" s="174"/>
      <c r="DG1878" s="174"/>
      <c r="DH1878" s="174"/>
      <c r="DI1878" s="174"/>
      <c r="DJ1878" s="174"/>
      <c r="DK1878" s="174"/>
      <c r="DL1878" s="174"/>
    </row>
    <row r="1879" spans="1:116" x14ac:dyDescent="0.4">
      <c r="A1879" s="174"/>
      <c r="E1879" s="8"/>
      <c r="G1879" s="175" t="s">
        <v>504</v>
      </c>
      <c r="H1879" s="174"/>
      <c r="I1879" s="176"/>
      <c r="J1879" s="176"/>
      <c r="K1879" s="197"/>
      <c r="L1879" s="197"/>
      <c r="M1879" s="197"/>
      <c r="N1879" s="197"/>
      <c r="O1879" s="197"/>
      <c r="P1879" s="197"/>
      <c r="R1879" s="198"/>
      <c r="S1879" s="174"/>
      <c r="T1879" s="174"/>
      <c r="U1879" s="174"/>
      <c r="V1879" s="174"/>
      <c r="W1879" s="174"/>
      <c r="X1879" s="174"/>
      <c r="Y1879" s="174"/>
      <c r="Z1879" s="174"/>
      <c r="AA1879" s="174"/>
      <c r="AB1879" s="174"/>
      <c r="AC1879" s="174"/>
      <c r="AD1879" s="174"/>
      <c r="AE1879" s="174"/>
      <c r="AF1879" s="174"/>
      <c r="AG1879" s="174"/>
      <c r="AH1879" s="174"/>
      <c r="AI1879" s="174"/>
      <c r="AJ1879" s="174"/>
      <c r="AK1879" s="174"/>
      <c r="AL1879" s="174"/>
      <c r="AM1879" s="174"/>
      <c r="AN1879" s="174"/>
      <c r="AO1879" s="174"/>
      <c r="AP1879" s="174"/>
      <c r="AQ1879" s="174"/>
      <c r="AR1879" s="174"/>
      <c r="AS1879" s="174"/>
      <c r="AT1879" s="174"/>
      <c r="AU1879" s="174"/>
      <c r="AV1879" s="174"/>
      <c r="AW1879" s="174"/>
      <c r="AX1879" s="174"/>
      <c r="AY1879" s="174"/>
      <c r="AZ1879" s="174"/>
      <c r="BA1879" s="174"/>
      <c r="BB1879" s="174"/>
      <c r="BC1879" s="174"/>
      <c r="BD1879" s="174"/>
      <c r="BE1879" s="174"/>
      <c r="BF1879" s="174"/>
      <c r="BG1879" s="174"/>
      <c r="BH1879" s="174"/>
      <c r="BI1879" s="174"/>
      <c r="BJ1879" s="174"/>
      <c r="BK1879" s="174"/>
      <c r="BL1879" s="174"/>
      <c r="BM1879" s="174"/>
      <c r="BN1879" s="174"/>
      <c r="BO1879" s="174"/>
      <c r="BP1879" s="174"/>
      <c r="BQ1879" s="174"/>
      <c r="BR1879" s="174"/>
      <c r="BS1879" s="174"/>
      <c r="BT1879" s="174"/>
      <c r="BU1879" s="174"/>
      <c r="BV1879" s="174"/>
      <c r="BW1879" s="174"/>
      <c r="BX1879" s="174"/>
      <c r="BY1879" s="174"/>
      <c r="BZ1879" s="174"/>
      <c r="CA1879" s="174"/>
      <c r="CB1879" s="174"/>
      <c r="CC1879" s="174"/>
      <c r="CD1879" s="174"/>
      <c r="CE1879" s="174"/>
      <c r="CF1879" s="174"/>
      <c r="CG1879" s="174"/>
      <c r="CH1879" s="174"/>
      <c r="CI1879" s="174"/>
      <c r="CJ1879" s="174"/>
      <c r="CK1879" s="174"/>
      <c r="CL1879" s="174"/>
      <c r="CN1879" s="176"/>
      <c r="CO1879" s="174"/>
      <c r="CP1879" s="174"/>
      <c r="CQ1879" s="174"/>
      <c r="CR1879" s="174"/>
      <c r="CS1879" s="174"/>
      <c r="CT1879" s="174"/>
      <c r="CU1879" s="174"/>
      <c r="CV1879" s="174"/>
      <c r="CW1879" s="174"/>
      <c r="CX1879" s="174"/>
      <c r="CY1879" s="174"/>
      <c r="CZ1879" s="174"/>
      <c r="DA1879" s="174"/>
      <c r="DB1879" s="174"/>
      <c r="DC1879" s="174"/>
      <c r="DD1879" s="174"/>
      <c r="DE1879" s="174"/>
      <c r="DF1879" s="174"/>
      <c r="DG1879" s="174"/>
      <c r="DH1879" s="174"/>
      <c r="DI1879" s="174"/>
      <c r="DJ1879" s="174"/>
      <c r="DK1879" s="174"/>
      <c r="DL1879" s="174"/>
    </row>
    <row r="1880" spans="1:116" x14ac:dyDescent="0.4">
      <c r="A1880" s="174"/>
      <c r="E1880" s="8"/>
      <c r="G1880" s="175" t="s">
        <v>461</v>
      </c>
      <c r="H1880" s="174"/>
      <c r="I1880" s="176"/>
      <c r="J1880" s="176"/>
      <c r="K1880" s="197"/>
      <c r="L1880" s="197"/>
      <c r="M1880" s="197"/>
      <c r="N1880" s="197"/>
      <c r="O1880" s="197"/>
      <c r="P1880" s="197"/>
      <c r="R1880" s="198"/>
      <c r="S1880" s="199" t="str">
        <f t="shared" ref="S1880:CD1880" si="3191">S$20</f>
        <v>S$16</v>
      </c>
      <c r="T1880" s="199" t="str">
        <f t="shared" si="3191"/>
        <v>T$16</v>
      </c>
      <c r="U1880" s="199" t="str">
        <f t="shared" si="3191"/>
        <v>U$16</v>
      </c>
      <c r="V1880" s="199" t="str">
        <f t="shared" si="3191"/>
        <v>V$16</v>
      </c>
      <c r="W1880" s="199" t="str">
        <f t="shared" si="3191"/>
        <v>W$16</v>
      </c>
      <c r="X1880" s="199" t="str">
        <f t="shared" si="3191"/>
        <v>X$16</v>
      </c>
      <c r="Y1880" s="199" t="str">
        <f t="shared" si="3191"/>
        <v>Y$16</v>
      </c>
      <c r="Z1880" s="199" t="str">
        <f t="shared" si="3191"/>
        <v>Z$16</v>
      </c>
      <c r="AA1880" s="199" t="str">
        <f t="shared" si="3191"/>
        <v>AA$16</v>
      </c>
      <c r="AB1880" s="199" t="str">
        <f t="shared" si="3191"/>
        <v>AB$16</v>
      </c>
      <c r="AC1880" s="199" t="str">
        <f t="shared" si="3191"/>
        <v>AC$16</v>
      </c>
      <c r="AD1880" s="199" t="str">
        <f t="shared" si="3191"/>
        <v>AD$16</v>
      </c>
      <c r="AE1880" s="199" t="str">
        <f t="shared" si="3191"/>
        <v>AE$16</v>
      </c>
      <c r="AF1880" s="199" t="str">
        <f t="shared" si="3191"/>
        <v>AF$16</v>
      </c>
      <c r="AG1880" s="199" t="str">
        <f t="shared" si="3191"/>
        <v>AG$16</v>
      </c>
      <c r="AH1880" s="199" t="str">
        <f t="shared" si="3191"/>
        <v>AH$16</v>
      </c>
      <c r="AI1880" s="199" t="str">
        <f t="shared" si="3191"/>
        <v>AI$16</v>
      </c>
      <c r="AJ1880" s="199" t="str">
        <f t="shared" si="3191"/>
        <v>AJ$16</v>
      </c>
      <c r="AK1880" s="199" t="str">
        <f t="shared" si="3191"/>
        <v>AK$16</v>
      </c>
      <c r="AL1880" s="199" t="str">
        <f t="shared" si="3191"/>
        <v>AL$16</v>
      </c>
      <c r="AM1880" s="199" t="str">
        <f t="shared" si="3191"/>
        <v>AM$16</v>
      </c>
      <c r="AN1880" s="199" t="str">
        <f t="shared" si="3191"/>
        <v>AN$16</v>
      </c>
      <c r="AO1880" s="199" t="str">
        <f t="shared" si="3191"/>
        <v>AO$16</v>
      </c>
      <c r="AP1880" s="199" t="str">
        <f t="shared" si="3191"/>
        <v>AP$16</v>
      </c>
      <c r="AQ1880" s="199" t="str">
        <f t="shared" si="3191"/>
        <v>AQ$16</v>
      </c>
      <c r="AR1880" s="199" t="str">
        <f t="shared" si="3191"/>
        <v>AR$16</v>
      </c>
      <c r="AS1880" s="199" t="str">
        <f t="shared" si="3191"/>
        <v>AS$16</v>
      </c>
      <c r="AT1880" s="199" t="str">
        <f t="shared" si="3191"/>
        <v>AT$16</v>
      </c>
      <c r="AU1880" s="199" t="str">
        <f t="shared" si="3191"/>
        <v>AU$16</v>
      </c>
      <c r="AV1880" s="199" t="str">
        <f t="shared" si="3191"/>
        <v>AV$16</v>
      </c>
      <c r="AW1880" s="199" t="str">
        <f t="shared" si="3191"/>
        <v>AW$16</v>
      </c>
      <c r="AX1880" s="199" t="str">
        <f t="shared" si="3191"/>
        <v>AX$16</v>
      </c>
      <c r="AY1880" s="199" t="str">
        <f t="shared" si="3191"/>
        <v>AY$16</v>
      </c>
      <c r="AZ1880" s="199" t="str">
        <f t="shared" si="3191"/>
        <v>AZ$16</v>
      </c>
      <c r="BA1880" s="199" t="str">
        <f t="shared" si="3191"/>
        <v>BA$16</v>
      </c>
      <c r="BB1880" s="199" t="str">
        <f t="shared" si="3191"/>
        <v>BB$16</v>
      </c>
      <c r="BC1880" s="199" t="str">
        <f t="shared" si="3191"/>
        <v>BC$16</v>
      </c>
      <c r="BD1880" s="199" t="str">
        <f t="shared" si="3191"/>
        <v>BD$16</v>
      </c>
      <c r="BE1880" s="199" t="str">
        <f t="shared" si="3191"/>
        <v>BE$16</v>
      </c>
      <c r="BF1880" s="199" t="str">
        <f t="shared" si="3191"/>
        <v>BF$16</v>
      </c>
      <c r="BG1880" s="199" t="str">
        <f t="shared" si="3191"/>
        <v>BG$16</v>
      </c>
      <c r="BH1880" s="199" t="str">
        <f t="shared" si="3191"/>
        <v>BH$16</v>
      </c>
      <c r="BI1880" s="199" t="str">
        <f t="shared" si="3191"/>
        <v>BI$16</v>
      </c>
      <c r="BJ1880" s="199" t="str">
        <f t="shared" si="3191"/>
        <v>BJ$16</v>
      </c>
      <c r="BK1880" s="199" t="str">
        <f t="shared" si="3191"/>
        <v>BK$16</v>
      </c>
      <c r="BL1880" s="199" t="str">
        <f t="shared" si="3191"/>
        <v>BL$16</v>
      </c>
      <c r="BM1880" s="199" t="str">
        <f t="shared" si="3191"/>
        <v>BM$16</v>
      </c>
      <c r="BN1880" s="199" t="str">
        <f t="shared" si="3191"/>
        <v>BN$16</v>
      </c>
      <c r="BO1880" s="199" t="str">
        <f t="shared" si="3191"/>
        <v>BO$16</v>
      </c>
      <c r="BP1880" s="199" t="str">
        <f t="shared" si="3191"/>
        <v>BP$16</v>
      </c>
      <c r="BQ1880" s="199" t="str">
        <f t="shared" si="3191"/>
        <v>BQ$16</v>
      </c>
      <c r="BR1880" s="199" t="str">
        <f t="shared" si="3191"/>
        <v>BR$16</v>
      </c>
      <c r="BS1880" s="199" t="str">
        <f t="shared" si="3191"/>
        <v>BS$16</v>
      </c>
      <c r="BT1880" s="199" t="str">
        <f t="shared" si="3191"/>
        <v>BT$16</v>
      </c>
      <c r="BU1880" s="199" t="str">
        <f t="shared" si="3191"/>
        <v>BU$16</v>
      </c>
      <c r="BV1880" s="199" t="str">
        <f t="shared" si="3191"/>
        <v>BV$16</v>
      </c>
      <c r="BW1880" s="199" t="str">
        <f t="shared" si="3191"/>
        <v>BW$16</v>
      </c>
      <c r="BX1880" s="199" t="str">
        <f t="shared" si="3191"/>
        <v>BX$16</v>
      </c>
      <c r="BY1880" s="199" t="str">
        <f t="shared" si="3191"/>
        <v>BY$16</v>
      </c>
      <c r="BZ1880" s="199" t="str">
        <f t="shared" si="3191"/>
        <v>BZ$16</v>
      </c>
      <c r="CA1880" s="199" t="str">
        <f t="shared" si="3191"/>
        <v>CA$16</v>
      </c>
      <c r="CB1880" s="199" t="str">
        <f t="shared" si="3191"/>
        <v>CB$16</v>
      </c>
      <c r="CC1880" s="199" t="str">
        <f t="shared" si="3191"/>
        <v>CC$16</v>
      </c>
      <c r="CD1880" s="199" t="str">
        <f t="shared" si="3191"/>
        <v>CD$16</v>
      </c>
      <c r="CE1880" s="199" t="str">
        <f t="shared" ref="CE1880:CL1880" si="3192">CE$20</f>
        <v>CE$16</v>
      </c>
      <c r="CF1880" s="199" t="str">
        <f t="shared" si="3192"/>
        <v>CF$16</v>
      </c>
      <c r="CG1880" s="199" t="str">
        <f t="shared" si="3192"/>
        <v>CG$16</v>
      </c>
      <c r="CH1880" s="199" t="str">
        <f t="shared" si="3192"/>
        <v>CH$16</v>
      </c>
      <c r="CI1880" s="199" t="str">
        <f t="shared" si="3192"/>
        <v>CI$16</v>
      </c>
      <c r="CJ1880" s="199" t="str">
        <f t="shared" si="3192"/>
        <v>CJ$16</v>
      </c>
      <c r="CK1880" s="199" t="str">
        <f t="shared" si="3192"/>
        <v>CK$16</v>
      </c>
      <c r="CL1880" s="199" t="str">
        <f t="shared" si="3192"/>
        <v>CL$16</v>
      </c>
      <c r="CN1880" s="176"/>
      <c r="CO1880" s="199" t="str">
        <f t="shared" ref="CO1880:DL1880" si="3193">CO$20</f>
        <v>CO$16</v>
      </c>
      <c r="CP1880" s="199" t="str">
        <f t="shared" si="3193"/>
        <v>CP$16</v>
      </c>
      <c r="CQ1880" s="199" t="str">
        <f t="shared" si="3193"/>
        <v>CQ$16</v>
      </c>
      <c r="CR1880" s="199" t="str">
        <f t="shared" si="3193"/>
        <v>CR$16</v>
      </c>
      <c r="CS1880" s="199" t="str">
        <f t="shared" si="3193"/>
        <v>CS$16</v>
      </c>
      <c r="CT1880" s="199" t="str">
        <f t="shared" si="3193"/>
        <v>CT$16</v>
      </c>
      <c r="CU1880" s="199" t="str">
        <f t="shared" si="3193"/>
        <v>CU$16</v>
      </c>
      <c r="CV1880" s="199" t="str">
        <f t="shared" si="3193"/>
        <v>CV$16</v>
      </c>
      <c r="CW1880" s="199" t="str">
        <f t="shared" si="3193"/>
        <v>CW$16</v>
      </c>
      <c r="CX1880" s="199" t="str">
        <f t="shared" si="3193"/>
        <v>CX$16</v>
      </c>
      <c r="CY1880" s="199" t="str">
        <f t="shared" si="3193"/>
        <v>CY$16</v>
      </c>
      <c r="CZ1880" s="199" t="str">
        <f t="shared" si="3193"/>
        <v>CZ$16</v>
      </c>
      <c r="DA1880" s="199" t="str">
        <f t="shared" si="3193"/>
        <v>DA$16</v>
      </c>
      <c r="DB1880" s="199" t="str">
        <f t="shared" si="3193"/>
        <v>DB$16</v>
      </c>
      <c r="DC1880" s="199" t="str">
        <f t="shared" si="3193"/>
        <v>DC$16</v>
      </c>
      <c r="DD1880" s="199" t="str">
        <f t="shared" si="3193"/>
        <v>DD$16</v>
      </c>
      <c r="DE1880" s="199" t="str">
        <f t="shared" si="3193"/>
        <v>DE$16</v>
      </c>
      <c r="DF1880" s="199" t="str">
        <f t="shared" si="3193"/>
        <v>DF$16</v>
      </c>
      <c r="DG1880" s="199" t="str">
        <f t="shared" si="3193"/>
        <v>DG$16</v>
      </c>
      <c r="DH1880" s="199" t="str">
        <f t="shared" si="3193"/>
        <v>DH$16</v>
      </c>
      <c r="DI1880" s="199" t="str">
        <f t="shared" si="3193"/>
        <v>DI$16</v>
      </c>
      <c r="DJ1880" s="199" t="str">
        <f t="shared" si="3193"/>
        <v>DJ$16</v>
      </c>
      <c r="DK1880" s="199" t="str">
        <f t="shared" si="3193"/>
        <v>DK$16</v>
      </c>
      <c r="DL1880" s="199" t="str">
        <f t="shared" si="3193"/>
        <v>DL$16</v>
      </c>
    </row>
    <row r="1881" spans="1:116" x14ac:dyDescent="0.4">
      <c r="A1881" s="174"/>
      <c r="E1881" s="8"/>
      <c r="G1881" s="175" t="s">
        <v>462</v>
      </c>
      <c r="H1881" s="200"/>
      <c r="I1881" s="201"/>
      <c r="J1881" s="201"/>
      <c r="K1881" s="202"/>
      <c r="L1881" s="202"/>
      <c r="M1881" s="202"/>
      <c r="N1881" s="202"/>
      <c r="O1881" s="202"/>
      <c r="P1881" s="202"/>
      <c r="R1881" s="202"/>
      <c r="S1881" s="199" t="str">
        <f t="shared" ref="S1881:CD1881" si="3194">S$21</f>
        <v>S$17</v>
      </c>
      <c r="T1881" s="199" t="str">
        <f t="shared" si="3194"/>
        <v>T$17</v>
      </c>
      <c r="U1881" s="199" t="str">
        <f t="shared" si="3194"/>
        <v>U$17</v>
      </c>
      <c r="V1881" s="199" t="str">
        <f t="shared" si="3194"/>
        <v>V$17</v>
      </c>
      <c r="W1881" s="199" t="str">
        <f t="shared" si="3194"/>
        <v>W$17</v>
      </c>
      <c r="X1881" s="199" t="str">
        <f t="shared" si="3194"/>
        <v>X$17</v>
      </c>
      <c r="Y1881" s="199" t="str">
        <f t="shared" si="3194"/>
        <v>Y$17</v>
      </c>
      <c r="Z1881" s="199" t="str">
        <f t="shared" si="3194"/>
        <v>Z$17</v>
      </c>
      <c r="AA1881" s="199" t="str">
        <f t="shared" si="3194"/>
        <v>AA$17</v>
      </c>
      <c r="AB1881" s="199" t="str">
        <f t="shared" si="3194"/>
        <v>AB$17</v>
      </c>
      <c r="AC1881" s="199" t="str">
        <f t="shared" si="3194"/>
        <v>AC$17</v>
      </c>
      <c r="AD1881" s="199" t="str">
        <f t="shared" si="3194"/>
        <v>AD$17</v>
      </c>
      <c r="AE1881" s="199" t="str">
        <f t="shared" si="3194"/>
        <v>AE$17</v>
      </c>
      <c r="AF1881" s="199" t="str">
        <f t="shared" si="3194"/>
        <v>AF$17</v>
      </c>
      <c r="AG1881" s="199" t="str">
        <f t="shared" si="3194"/>
        <v>AG$17</v>
      </c>
      <c r="AH1881" s="199" t="str">
        <f t="shared" si="3194"/>
        <v>AH$17</v>
      </c>
      <c r="AI1881" s="199" t="str">
        <f t="shared" si="3194"/>
        <v>AI$17</v>
      </c>
      <c r="AJ1881" s="199" t="str">
        <f t="shared" si="3194"/>
        <v>AJ$17</v>
      </c>
      <c r="AK1881" s="199" t="str">
        <f t="shared" si="3194"/>
        <v>AK$17</v>
      </c>
      <c r="AL1881" s="199" t="str">
        <f t="shared" si="3194"/>
        <v>AL$17</v>
      </c>
      <c r="AM1881" s="199" t="str">
        <f t="shared" si="3194"/>
        <v>AM$17</v>
      </c>
      <c r="AN1881" s="199" t="str">
        <f t="shared" si="3194"/>
        <v>AN$17</v>
      </c>
      <c r="AO1881" s="199" t="str">
        <f t="shared" si="3194"/>
        <v>AO$17</v>
      </c>
      <c r="AP1881" s="199" t="str">
        <f t="shared" si="3194"/>
        <v>AP$17</v>
      </c>
      <c r="AQ1881" s="199" t="str">
        <f t="shared" si="3194"/>
        <v>AQ$17</v>
      </c>
      <c r="AR1881" s="199" t="str">
        <f t="shared" si="3194"/>
        <v>AR$17</v>
      </c>
      <c r="AS1881" s="199" t="str">
        <f t="shared" si="3194"/>
        <v>AS$17</v>
      </c>
      <c r="AT1881" s="199" t="str">
        <f t="shared" si="3194"/>
        <v>AT$17</v>
      </c>
      <c r="AU1881" s="199" t="str">
        <f t="shared" si="3194"/>
        <v>AU$17</v>
      </c>
      <c r="AV1881" s="199" t="str">
        <f t="shared" si="3194"/>
        <v>AV$17</v>
      </c>
      <c r="AW1881" s="199" t="str">
        <f t="shared" si="3194"/>
        <v>AW$17</v>
      </c>
      <c r="AX1881" s="199" t="str">
        <f t="shared" si="3194"/>
        <v>AX$17</v>
      </c>
      <c r="AY1881" s="199" t="str">
        <f t="shared" si="3194"/>
        <v>AY$17</v>
      </c>
      <c r="AZ1881" s="199" t="str">
        <f t="shared" si="3194"/>
        <v>AZ$17</v>
      </c>
      <c r="BA1881" s="199" t="str">
        <f t="shared" si="3194"/>
        <v>BA$17</v>
      </c>
      <c r="BB1881" s="199" t="str">
        <f t="shared" si="3194"/>
        <v>BB$17</v>
      </c>
      <c r="BC1881" s="199" t="str">
        <f t="shared" si="3194"/>
        <v>BC$17</v>
      </c>
      <c r="BD1881" s="199" t="str">
        <f t="shared" si="3194"/>
        <v>BD$17</v>
      </c>
      <c r="BE1881" s="199" t="str">
        <f t="shared" si="3194"/>
        <v>BE$17</v>
      </c>
      <c r="BF1881" s="199" t="str">
        <f t="shared" si="3194"/>
        <v>BF$17</v>
      </c>
      <c r="BG1881" s="199" t="str">
        <f t="shared" si="3194"/>
        <v>BG$17</v>
      </c>
      <c r="BH1881" s="199" t="str">
        <f t="shared" si="3194"/>
        <v>BH$17</v>
      </c>
      <c r="BI1881" s="199" t="str">
        <f t="shared" si="3194"/>
        <v>BI$17</v>
      </c>
      <c r="BJ1881" s="199" t="str">
        <f t="shared" si="3194"/>
        <v>BJ$17</v>
      </c>
      <c r="BK1881" s="199" t="str">
        <f t="shared" si="3194"/>
        <v>BK$17</v>
      </c>
      <c r="BL1881" s="199" t="str">
        <f t="shared" si="3194"/>
        <v>BL$17</v>
      </c>
      <c r="BM1881" s="199" t="str">
        <f t="shared" si="3194"/>
        <v>BM$17</v>
      </c>
      <c r="BN1881" s="199" t="str">
        <f t="shared" si="3194"/>
        <v>BN$17</v>
      </c>
      <c r="BO1881" s="199" t="str">
        <f t="shared" si="3194"/>
        <v>BO$17</v>
      </c>
      <c r="BP1881" s="199" t="str">
        <f t="shared" si="3194"/>
        <v>BP$17</v>
      </c>
      <c r="BQ1881" s="199" t="str">
        <f t="shared" si="3194"/>
        <v>BQ$17</v>
      </c>
      <c r="BR1881" s="199" t="str">
        <f t="shared" si="3194"/>
        <v>BR$17</v>
      </c>
      <c r="BS1881" s="199" t="str">
        <f t="shared" si="3194"/>
        <v>BS$17</v>
      </c>
      <c r="BT1881" s="199" t="str">
        <f t="shared" si="3194"/>
        <v>BT$17</v>
      </c>
      <c r="BU1881" s="199" t="str">
        <f t="shared" si="3194"/>
        <v>BU$17</v>
      </c>
      <c r="BV1881" s="199" t="str">
        <f t="shared" si="3194"/>
        <v>BV$17</v>
      </c>
      <c r="BW1881" s="199" t="str">
        <f t="shared" si="3194"/>
        <v>BW$17</v>
      </c>
      <c r="BX1881" s="199" t="str">
        <f t="shared" si="3194"/>
        <v>BX$17</v>
      </c>
      <c r="BY1881" s="199" t="str">
        <f t="shared" si="3194"/>
        <v>BY$17</v>
      </c>
      <c r="BZ1881" s="199" t="str">
        <f t="shared" si="3194"/>
        <v>BZ$17</v>
      </c>
      <c r="CA1881" s="199" t="str">
        <f t="shared" si="3194"/>
        <v>CA$17</v>
      </c>
      <c r="CB1881" s="199" t="str">
        <f t="shared" si="3194"/>
        <v>CB$17</v>
      </c>
      <c r="CC1881" s="199" t="str">
        <f t="shared" si="3194"/>
        <v>CC$17</v>
      </c>
      <c r="CD1881" s="199" t="str">
        <f t="shared" si="3194"/>
        <v>CD$17</v>
      </c>
      <c r="CE1881" s="199" t="str">
        <f t="shared" ref="CE1881:CL1881" si="3195">CE$21</f>
        <v>CE$17</v>
      </c>
      <c r="CF1881" s="199" t="str">
        <f t="shared" si="3195"/>
        <v>CF$17</v>
      </c>
      <c r="CG1881" s="199" t="str">
        <f t="shared" si="3195"/>
        <v>CG$17</v>
      </c>
      <c r="CH1881" s="199" t="str">
        <f t="shared" si="3195"/>
        <v>CH$17</v>
      </c>
      <c r="CI1881" s="199" t="str">
        <f t="shared" si="3195"/>
        <v>CI$17</v>
      </c>
      <c r="CJ1881" s="199" t="str">
        <f t="shared" si="3195"/>
        <v>CJ$17</v>
      </c>
      <c r="CK1881" s="199" t="str">
        <f t="shared" si="3195"/>
        <v>CK$17</v>
      </c>
      <c r="CL1881" s="199" t="str">
        <f t="shared" si="3195"/>
        <v>CL$17</v>
      </c>
      <c r="CN1881" s="201"/>
      <c r="CO1881" s="199" t="str">
        <f t="shared" ref="CO1881:DL1881" si="3196">CO$21</f>
        <v>CO$17</v>
      </c>
      <c r="CP1881" s="199" t="str">
        <f t="shared" si="3196"/>
        <v>CP$17</v>
      </c>
      <c r="CQ1881" s="199" t="str">
        <f t="shared" si="3196"/>
        <v>CQ$17</v>
      </c>
      <c r="CR1881" s="199" t="str">
        <f t="shared" si="3196"/>
        <v>CR$17</v>
      </c>
      <c r="CS1881" s="199" t="str">
        <f t="shared" si="3196"/>
        <v>CS$17</v>
      </c>
      <c r="CT1881" s="199" t="str">
        <f t="shared" si="3196"/>
        <v>CT$17</v>
      </c>
      <c r="CU1881" s="199" t="str">
        <f t="shared" si="3196"/>
        <v>CU$17</v>
      </c>
      <c r="CV1881" s="199" t="str">
        <f t="shared" si="3196"/>
        <v>CV$17</v>
      </c>
      <c r="CW1881" s="199" t="str">
        <f t="shared" si="3196"/>
        <v>CW$17</v>
      </c>
      <c r="CX1881" s="199" t="str">
        <f t="shared" si="3196"/>
        <v>CX$17</v>
      </c>
      <c r="CY1881" s="199" t="str">
        <f t="shared" si="3196"/>
        <v>CY$17</v>
      </c>
      <c r="CZ1881" s="199" t="str">
        <f t="shared" si="3196"/>
        <v>CZ$17</v>
      </c>
      <c r="DA1881" s="199" t="str">
        <f t="shared" si="3196"/>
        <v>DA$17</v>
      </c>
      <c r="DB1881" s="199" t="str">
        <f t="shared" si="3196"/>
        <v>DB$17</v>
      </c>
      <c r="DC1881" s="199" t="str">
        <f t="shared" si="3196"/>
        <v>DC$17</v>
      </c>
      <c r="DD1881" s="199" t="str">
        <f t="shared" si="3196"/>
        <v>DD$17</v>
      </c>
      <c r="DE1881" s="199" t="str">
        <f t="shared" si="3196"/>
        <v>DE$17</v>
      </c>
      <c r="DF1881" s="199" t="str">
        <f t="shared" si="3196"/>
        <v>DF$17</v>
      </c>
      <c r="DG1881" s="199" t="str">
        <f t="shared" si="3196"/>
        <v>DG$17</v>
      </c>
      <c r="DH1881" s="199" t="str">
        <f t="shared" si="3196"/>
        <v>DH$17</v>
      </c>
      <c r="DI1881" s="199" t="str">
        <f t="shared" si="3196"/>
        <v>DI$17</v>
      </c>
      <c r="DJ1881" s="199" t="str">
        <f t="shared" si="3196"/>
        <v>DJ$17</v>
      </c>
      <c r="DK1881" s="199" t="str">
        <f t="shared" si="3196"/>
        <v>DK$17</v>
      </c>
      <c r="DL1881" s="199" t="str">
        <f t="shared" si="3196"/>
        <v>DL$17</v>
      </c>
    </row>
    <row r="1882" spans="1:116" x14ac:dyDescent="0.4">
      <c r="A1882" s="174"/>
      <c r="E1882" s="8"/>
      <c r="G1882" s="175" t="s">
        <v>491</v>
      </c>
      <c r="H1882" s="200"/>
      <c r="I1882" s="201"/>
      <c r="J1882" s="201"/>
      <c r="K1882" s="202"/>
      <c r="L1882" s="202"/>
      <c r="M1882" s="202"/>
      <c r="N1882" s="202"/>
      <c r="O1882" s="202"/>
      <c r="P1882" s="202"/>
      <c r="R1882" s="202"/>
      <c r="S1882" s="190"/>
      <c r="T1882" s="190"/>
      <c r="U1882" s="190"/>
      <c r="V1882" s="190"/>
      <c r="W1882" s="190"/>
      <c r="X1882" s="190"/>
      <c r="Y1882" s="190"/>
      <c r="Z1882" s="190"/>
      <c r="AA1882" s="190"/>
      <c r="AB1882" s="190"/>
      <c r="AC1882" s="190"/>
      <c r="AD1882" s="190"/>
      <c r="AE1882" s="190"/>
      <c r="AF1882" s="190"/>
      <c r="AG1882" s="190"/>
      <c r="AH1882" s="190"/>
      <c r="AI1882" s="190"/>
      <c r="AJ1882" s="190"/>
      <c r="AK1882" s="190"/>
      <c r="AL1882" s="190"/>
      <c r="AM1882" s="190"/>
      <c r="AN1882" s="190"/>
      <c r="AO1882" s="190"/>
      <c r="AP1882" s="190"/>
      <c r="AQ1882" s="190"/>
      <c r="AR1882" s="190"/>
      <c r="AS1882" s="190"/>
      <c r="AT1882" s="190"/>
      <c r="AU1882" s="190"/>
      <c r="AV1882" s="190"/>
      <c r="AW1882" s="190"/>
      <c r="AX1882" s="190"/>
      <c r="AY1882" s="190"/>
      <c r="AZ1882" s="190"/>
      <c r="BA1882" s="190"/>
      <c r="BB1882" s="190"/>
      <c r="BC1882" s="190"/>
      <c r="BD1882" s="190"/>
      <c r="BE1882" s="190"/>
      <c r="BF1882" s="190"/>
      <c r="BG1882" s="190"/>
      <c r="BH1882" s="190"/>
      <c r="BI1882" s="190"/>
      <c r="BJ1882" s="190"/>
      <c r="BK1882" s="190"/>
      <c r="BL1882" s="190"/>
      <c r="BM1882" s="190"/>
      <c r="BN1882" s="190"/>
      <c r="BO1882" s="190"/>
      <c r="BP1882" s="190"/>
      <c r="BQ1882" s="190"/>
      <c r="BR1882" s="190"/>
      <c r="BS1882" s="190"/>
      <c r="BT1882" s="190"/>
      <c r="BU1882" s="190"/>
      <c r="BV1882" s="190"/>
      <c r="BW1882" s="190"/>
      <c r="BX1882" s="190"/>
      <c r="BY1882" s="190"/>
      <c r="BZ1882" s="190"/>
      <c r="CA1882" s="190"/>
      <c r="CB1882" s="190"/>
      <c r="CC1882" s="190"/>
      <c r="CD1882" s="190"/>
      <c r="CE1882" s="190"/>
      <c r="CF1882" s="190"/>
      <c r="CG1882" s="190"/>
      <c r="CH1882" s="190"/>
      <c r="CI1882" s="190"/>
      <c r="CJ1882" s="190"/>
      <c r="CK1882" s="190"/>
      <c r="CL1882" s="190"/>
      <c r="CN1882" s="201"/>
      <c r="CO1882" s="190"/>
      <c r="CP1882" s="190"/>
      <c r="CQ1882" s="190"/>
      <c r="CR1882" s="190"/>
      <c r="CS1882" s="190"/>
      <c r="CT1882" s="190"/>
      <c r="CU1882" s="190"/>
      <c r="CV1882" s="190"/>
      <c r="CW1882" s="190"/>
      <c r="CX1882" s="190"/>
      <c r="CY1882" s="190"/>
      <c r="CZ1882" s="190"/>
      <c r="DA1882" s="190"/>
      <c r="DB1882" s="190"/>
      <c r="DC1882" s="190"/>
      <c r="DD1882" s="190"/>
      <c r="DE1882" s="190"/>
      <c r="DF1882" s="190"/>
      <c r="DG1882" s="190"/>
      <c r="DH1882" s="190"/>
      <c r="DI1882" s="190"/>
      <c r="DJ1882" s="190"/>
      <c r="DK1882" s="190"/>
      <c r="DL1882" s="190"/>
    </row>
    <row r="1883" spans="1:116" x14ac:dyDescent="0.4">
      <c r="A1883" s="174"/>
      <c r="E1883" s="8"/>
      <c r="G1883" s="175" t="s">
        <v>505</v>
      </c>
      <c r="H1883" s="200"/>
      <c r="I1883" s="201"/>
      <c r="J1883" s="201"/>
      <c r="K1883" s="202"/>
      <c r="L1883" s="202"/>
      <c r="M1883" s="202"/>
      <c r="N1883" s="202"/>
      <c r="O1883" s="202"/>
      <c r="P1883" s="202"/>
      <c r="R1883" s="202"/>
      <c r="S1883" s="190"/>
      <c r="T1883" s="190"/>
      <c r="U1883" s="190"/>
      <c r="V1883" s="190"/>
      <c r="W1883" s="190"/>
      <c r="X1883" s="190"/>
      <c r="Y1883" s="190"/>
      <c r="Z1883" s="190"/>
      <c r="AA1883" s="190"/>
      <c r="AB1883" s="190"/>
      <c r="AC1883" s="190"/>
      <c r="AD1883" s="190"/>
      <c r="AE1883" s="190"/>
      <c r="AF1883" s="190"/>
      <c r="AG1883" s="190"/>
      <c r="AH1883" s="190"/>
      <c r="AI1883" s="190"/>
      <c r="AJ1883" s="190"/>
      <c r="AK1883" s="190"/>
      <c r="AL1883" s="190"/>
      <c r="AM1883" s="190"/>
      <c r="AN1883" s="190"/>
      <c r="AO1883" s="190"/>
      <c r="AP1883" s="190"/>
      <c r="AQ1883" s="190"/>
      <c r="AR1883" s="190"/>
      <c r="AS1883" s="190"/>
      <c r="AT1883" s="190"/>
      <c r="AU1883" s="190"/>
      <c r="AV1883" s="190"/>
      <c r="AW1883" s="190"/>
      <c r="AX1883" s="190"/>
      <c r="AY1883" s="190"/>
      <c r="AZ1883" s="190"/>
      <c r="BA1883" s="190"/>
      <c r="BB1883" s="190"/>
      <c r="BC1883" s="190"/>
      <c r="BD1883" s="190"/>
      <c r="BE1883" s="190"/>
      <c r="BF1883" s="190"/>
      <c r="BG1883" s="190"/>
      <c r="BH1883" s="190"/>
      <c r="BI1883" s="190"/>
      <c r="BJ1883" s="190"/>
      <c r="BK1883" s="190"/>
      <c r="BL1883" s="190"/>
      <c r="BM1883" s="190"/>
      <c r="BN1883" s="190"/>
      <c r="BO1883" s="190"/>
      <c r="BP1883" s="190"/>
      <c r="BQ1883" s="190"/>
      <c r="BR1883" s="190"/>
      <c r="BS1883" s="190"/>
      <c r="BT1883" s="190"/>
      <c r="BU1883" s="190"/>
      <c r="BV1883" s="190"/>
      <c r="BW1883" s="190"/>
      <c r="BX1883" s="190"/>
      <c r="BY1883" s="190"/>
      <c r="BZ1883" s="190"/>
      <c r="CA1883" s="190"/>
      <c r="CB1883" s="190"/>
      <c r="CC1883" s="190"/>
      <c r="CD1883" s="190"/>
      <c r="CE1883" s="190"/>
      <c r="CF1883" s="190"/>
      <c r="CG1883" s="190"/>
      <c r="CH1883" s="190"/>
      <c r="CI1883" s="190"/>
      <c r="CJ1883" s="190"/>
      <c r="CK1883" s="190"/>
      <c r="CL1883" s="190"/>
      <c r="CN1883" s="201"/>
      <c r="CO1883" s="190"/>
      <c r="CP1883" s="190"/>
      <c r="CQ1883" s="190"/>
      <c r="CR1883" s="190"/>
      <c r="CS1883" s="190"/>
      <c r="CT1883" s="190"/>
      <c r="CU1883" s="190"/>
      <c r="CV1883" s="190"/>
      <c r="CW1883" s="190"/>
      <c r="CX1883" s="190"/>
      <c r="CY1883" s="190"/>
      <c r="CZ1883" s="190"/>
      <c r="DA1883" s="190"/>
      <c r="DB1883" s="190"/>
      <c r="DC1883" s="190"/>
      <c r="DD1883" s="190"/>
      <c r="DE1883" s="190"/>
      <c r="DF1883" s="190"/>
      <c r="DG1883" s="190"/>
      <c r="DH1883" s="190"/>
      <c r="DI1883" s="190"/>
      <c r="DJ1883" s="190"/>
      <c r="DK1883" s="190"/>
      <c r="DL1883" s="190"/>
    </row>
    <row r="1884" spans="1:116" x14ac:dyDescent="0.4">
      <c r="A1884" s="174"/>
      <c r="E1884" s="8"/>
      <c r="G1884" s="175" t="s">
        <v>463</v>
      </c>
      <c r="H1884" s="200"/>
      <c r="I1884" s="201"/>
      <c r="J1884" s="201"/>
      <c r="K1884" s="202"/>
      <c r="L1884" s="202"/>
      <c r="M1884" s="202"/>
      <c r="N1884" s="202"/>
      <c r="O1884" s="202"/>
      <c r="P1884" s="202"/>
      <c r="R1884" s="202"/>
      <c r="S1884" s="190" t="str">
        <f t="shared" ref="S1884:CD1884" si="3197">S$22</f>
        <v>S$18</v>
      </c>
      <c r="T1884" s="190" t="str">
        <f t="shared" si="3197"/>
        <v>T$18</v>
      </c>
      <c r="U1884" s="190" t="str">
        <f t="shared" si="3197"/>
        <v>U$18</v>
      </c>
      <c r="V1884" s="190" t="str">
        <f t="shared" si="3197"/>
        <v>V$18</v>
      </c>
      <c r="W1884" s="190" t="str">
        <f t="shared" si="3197"/>
        <v>W$18</v>
      </c>
      <c r="X1884" s="190" t="str">
        <f t="shared" si="3197"/>
        <v>X$18</v>
      </c>
      <c r="Y1884" s="190" t="str">
        <f t="shared" si="3197"/>
        <v>Y$18</v>
      </c>
      <c r="Z1884" s="190" t="str">
        <f t="shared" si="3197"/>
        <v>Z$18</v>
      </c>
      <c r="AA1884" s="190" t="str">
        <f t="shared" si="3197"/>
        <v>AA$18</v>
      </c>
      <c r="AB1884" s="190" t="str">
        <f t="shared" si="3197"/>
        <v>AB$18</v>
      </c>
      <c r="AC1884" s="190" t="str">
        <f t="shared" si="3197"/>
        <v>AC$18</v>
      </c>
      <c r="AD1884" s="190" t="str">
        <f t="shared" si="3197"/>
        <v>AD$18</v>
      </c>
      <c r="AE1884" s="190" t="str">
        <f t="shared" si="3197"/>
        <v>AE$18</v>
      </c>
      <c r="AF1884" s="190" t="str">
        <f t="shared" si="3197"/>
        <v>AF$18</v>
      </c>
      <c r="AG1884" s="190" t="str">
        <f t="shared" si="3197"/>
        <v>AG$18</v>
      </c>
      <c r="AH1884" s="190" t="str">
        <f t="shared" si="3197"/>
        <v>AH$18</v>
      </c>
      <c r="AI1884" s="190" t="str">
        <f t="shared" si="3197"/>
        <v>AI$18</v>
      </c>
      <c r="AJ1884" s="190" t="str">
        <f t="shared" si="3197"/>
        <v>AJ$18</v>
      </c>
      <c r="AK1884" s="190" t="str">
        <f t="shared" si="3197"/>
        <v>AK$18</v>
      </c>
      <c r="AL1884" s="190" t="str">
        <f t="shared" si="3197"/>
        <v>AL$18</v>
      </c>
      <c r="AM1884" s="190" t="str">
        <f t="shared" si="3197"/>
        <v>AM$18</v>
      </c>
      <c r="AN1884" s="190" t="str">
        <f t="shared" si="3197"/>
        <v>AN$18</v>
      </c>
      <c r="AO1884" s="190" t="str">
        <f t="shared" si="3197"/>
        <v>AO$18</v>
      </c>
      <c r="AP1884" s="190" t="str">
        <f t="shared" si="3197"/>
        <v>AP$18</v>
      </c>
      <c r="AQ1884" s="190" t="str">
        <f t="shared" si="3197"/>
        <v>AQ$18</v>
      </c>
      <c r="AR1884" s="190" t="str">
        <f t="shared" si="3197"/>
        <v>AR$18</v>
      </c>
      <c r="AS1884" s="190" t="str">
        <f t="shared" si="3197"/>
        <v>AS$18</v>
      </c>
      <c r="AT1884" s="190" t="str">
        <f t="shared" si="3197"/>
        <v>AT$18</v>
      </c>
      <c r="AU1884" s="190" t="str">
        <f t="shared" si="3197"/>
        <v>AU$18</v>
      </c>
      <c r="AV1884" s="190" t="str">
        <f t="shared" si="3197"/>
        <v>AV$18</v>
      </c>
      <c r="AW1884" s="190" t="str">
        <f t="shared" si="3197"/>
        <v>AW$18</v>
      </c>
      <c r="AX1884" s="190" t="str">
        <f t="shared" si="3197"/>
        <v>AX$18</v>
      </c>
      <c r="AY1884" s="190" t="str">
        <f t="shared" si="3197"/>
        <v>AY$18</v>
      </c>
      <c r="AZ1884" s="190" t="str">
        <f t="shared" si="3197"/>
        <v>AZ$18</v>
      </c>
      <c r="BA1884" s="190" t="str">
        <f t="shared" si="3197"/>
        <v>BA$18</v>
      </c>
      <c r="BB1884" s="190" t="str">
        <f t="shared" si="3197"/>
        <v>BB$18</v>
      </c>
      <c r="BC1884" s="190" t="str">
        <f t="shared" si="3197"/>
        <v>BC$18</v>
      </c>
      <c r="BD1884" s="190" t="str">
        <f t="shared" si="3197"/>
        <v>BD$18</v>
      </c>
      <c r="BE1884" s="190" t="str">
        <f t="shared" si="3197"/>
        <v>BE$18</v>
      </c>
      <c r="BF1884" s="190" t="str">
        <f t="shared" si="3197"/>
        <v>BF$18</v>
      </c>
      <c r="BG1884" s="190" t="str">
        <f t="shared" si="3197"/>
        <v>BG$18</v>
      </c>
      <c r="BH1884" s="190" t="str">
        <f t="shared" si="3197"/>
        <v>BH$18</v>
      </c>
      <c r="BI1884" s="190" t="str">
        <f t="shared" si="3197"/>
        <v>BI$18</v>
      </c>
      <c r="BJ1884" s="190" t="str">
        <f t="shared" si="3197"/>
        <v>BJ$18</v>
      </c>
      <c r="BK1884" s="190" t="str">
        <f t="shared" si="3197"/>
        <v>BK$18</v>
      </c>
      <c r="BL1884" s="190" t="str">
        <f t="shared" si="3197"/>
        <v>BL$18</v>
      </c>
      <c r="BM1884" s="190" t="str">
        <f t="shared" si="3197"/>
        <v>BM$18</v>
      </c>
      <c r="BN1884" s="190" t="str">
        <f t="shared" si="3197"/>
        <v>BN$18</v>
      </c>
      <c r="BO1884" s="190" t="str">
        <f t="shared" si="3197"/>
        <v>BO$18</v>
      </c>
      <c r="BP1884" s="190" t="str">
        <f t="shared" si="3197"/>
        <v>BP$18</v>
      </c>
      <c r="BQ1884" s="190" t="str">
        <f t="shared" si="3197"/>
        <v>BQ$18</v>
      </c>
      <c r="BR1884" s="190" t="str">
        <f t="shared" si="3197"/>
        <v>BR$18</v>
      </c>
      <c r="BS1884" s="190" t="str">
        <f t="shared" si="3197"/>
        <v>BS$18</v>
      </c>
      <c r="BT1884" s="190" t="str">
        <f t="shared" si="3197"/>
        <v>BT$18</v>
      </c>
      <c r="BU1884" s="190" t="str">
        <f t="shared" si="3197"/>
        <v>BU$18</v>
      </c>
      <c r="BV1884" s="190" t="str">
        <f t="shared" si="3197"/>
        <v>BV$18</v>
      </c>
      <c r="BW1884" s="190" t="str">
        <f t="shared" si="3197"/>
        <v>BW$18</v>
      </c>
      <c r="BX1884" s="190" t="str">
        <f t="shared" si="3197"/>
        <v>BX$18</v>
      </c>
      <c r="BY1884" s="190" t="str">
        <f t="shared" si="3197"/>
        <v>BY$18</v>
      </c>
      <c r="BZ1884" s="190" t="str">
        <f t="shared" si="3197"/>
        <v>BZ$18</v>
      </c>
      <c r="CA1884" s="190" t="str">
        <f t="shared" si="3197"/>
        <v>CA$18</v>
      </c>
      <c r="CB1884" s="190" t="str">
        <f t="shared" si="3197"/>
        <v>CB$18</v>
      </c>
      <c r="CC1884" s="190" t="str">
        <f t="shared" si="3197"/>
        <v>CC$18</v>
      </c>
      <c r="CD1884" s="190" t="str">
        <f t="shared" si="3197"/>
        <v>CD$18</v>
      </c>
      <c r="CE1884" s="190" t="str">
        <f t="shared" ref="CE1884:CL1884" si="3198">CE$22</f>
        <v>CE$18</v>
      </c>
      <c r="CF1884" s="190" t="str">
        <f t="shared" si="3198"/>
        <v>CF$18</v>
      </c>
      <c r="CG1884" s="190" t="str">
        <f t="shared" si="3198"/>
        <v>CG$18</v>
      </c>
      <c r="CH1884" s="190" t="str">
        <f t="shared" si="3198"/>
        <v>CH$18</v>
      </c>
      <c r="CI1884" s="190" t="str">
        <f t="shared" si="3198"/>
        <v>CI$18</v>
      </c>
      <c r="CJ1884" s="190" t="str">
        <f t="shared" si="3198"/>
        <v>CJ$18</v>
      </c>
      <c r="CK1884" s="190" t="str">
        <f t="shared" si="3198"/>
        <v>CK$18</v>
      </c>
      <c r="CL1884" s="190" t="str">
        <f t="shared" si="3198"/>
        <v>CL$18</v>
      </c>
      <c r="CN1884" s="201"/>
      <c r="CO1884" s="190" t="str">
        <f t="shared" ref="CO1884:DL1884" si="3199">CO$22</f>
        <v>CO$18</v>
      </c>
      <c r="CP1884" s="190" t="str">
        <f t="shared" si="3199"/>
        <v>CP$18</v>
      </c>
      <c r="CQ1884" s="190" t="str">
        <f t="shared" si="3199"/>
        <v>CQ$18</v>
      </c>
      <c r="CR1884" s="190" t="str">
        <f t="shared" si="3199"/>
        <v>CR$18</v>
      </c>
      <c r="CS1884" s="190" t="str">
        <f t="shared" si="3199"/>
        <v>CS$18</v>
      </c>
      <c r="CT1884" s="190" t="str">
        <f t="shared" si="3199"/>
        <v>CT$18</v>
      </c>
      <c r="CU1884" s="190" t="str">
        <f t="shared" si="3199"/>
        <v>CU$18</v>
      </c>
      <c r="CV1884" s="190" t="str">
        <f t="shared" si="3199"/>
        <v>CV$18</v>
      </c>
      <c r="CW1884" s="190" t="str">
        <f t="shared" si="3199"/>
        <v>CW$18</v>
      </c>
      <c r="CX1884" s="190" t="str">
        <f t="shared" si="3199"/>
        <v>CX$18</v>
      </c>
      <c r="CY1884" s="190" t="str">
        <f t="shared" si="3199"/>
        <v>CY$18</v>
      </c>
      <c r="CZ1884" s="190" t="str">
        <f t="shared" si="3199"/>
        <v>CZ$18</v>
      </c>
      <c r="DA1884" s="190" t="str">
        <f t="shared" si="3199"/>
        <v>DA$18</v>
      </c>
      <c r="DB1884" s="190" t="str">
        <f t="shared" si="3199"/>
        <v>DB$18</v>
      </c>
      <c r="DC1884" s="190" t="str">
        <f t="shared" si="3199"/>
        <v>DC$18</v>
      </c>
      <c r="DD1884" s="190" t="str">
        <f t="shared" si="3199"/>
        <v>DD$18</v>
      </c>
      <c r="DE1884" s="190" t="str">
        <f t="shared" si="3199"/>
        <v>DE$18</v>
      </c>
      <c r="DF1884" s="190" t="str">
        <f t="shared" si="3199"/>
        <v>DF$18</v>
      </c>
      <c r="DG1884" s="190" t="str">
        <f t="shared" si="3199"/>
        <v>DG$18</v>
      </c>
      <c r="DH1884" s="190" t="str">
        <f t="shared" si="3199"/>
        <v>DH$18</v>
      </c>
      <c r="DI1884" s="190" t="str">
        <f t="shared" si="3199"/>
        <v>DI$18</v>
      </c>
      <c r="DJ1884" s="190" t="str">
        <f t="shared" si="3199"/>
        <v>DJ$18</v>
      </c>
      <c r="DK1884" s="190" t="str">
        <f t="shared" si="3199"/>
        <v>DK$18</v>
      </c>
      <c r="DL1884" s="190" t="str">
        <f t="shared" si="3199"/>
        <v>DL$18</v>
      </c>
    </row>
    <row r="1885" spans="1:116" x14ac:dyDescent="0.4">
      <c r="A1885" s="174"/>
      <c r="E1885" s="8"/>
      <c r="G1885" s="175" t="s">
        <v>464</v>
      </c>
      <c r="H1885" s="200"/>
      <c r="I1885" s="201"/>
      <c r="J1885" s="201"/>
      <c r="K1885" s="202"/>
      <c r="L1885" s="202"/>
      <c r="M1885" s="202"/>
      <c r="N1885" s="202"/>
      <c r="O1885" s="202"/>
      <c r="P1885" s="202"/>
      <c r="R1885" s="202"/>
      <c r="S1885" s="190" t="str">
        <f t="shared" ref="S1885:CD1885" si="3200">S$23</f>
        <v>S$19</v>
      </c>
      <c r="T1885" s="190" t="str">
        <f t="shared" si="3200"/>
        <v>T$19</v>
      </c>
      <c r="U1885" s="190" t="str">
        <f t="shared" si="3200"/>
        <v>U$19</v>
      </c>
      <c r="V1885" s="190" t="str">
        <f t="shared" si="3200"/>
        <v>V$19</v>
      </c>
      <c r="W1885" s="190" t="str">
        <f t="shared" si="3200"/>
        <v>W$19</v>
      </c>
      <c r="X1885" s="190" t="str">
        <f t="shared" si="3200"/>
        <v>X$19</v>
      </c>
      <c r="Y1885" s="190" t="str">
        <f t="shared" si="3200"/>
        <v>Y$19</v>
      </c>
      <c r="Z1885" s="190" t="str">
        <f t="shared" si="3200"/>
        <v>Z$19</v>
      </c>
      <c r="AA1885" s="190" t="str">
        <f t="shared" si="3200"/>
        <v>AA$19</v>
      </c>
      <c r="AB1885" s="190" t="str">
        <f t="shared" si="3200"/>
        <v>AB$19</v>
      </c>
      <c r="AC1885" s="190" t="str">
        <f t="shared" si="3200"/>
        <v>AC$19</v>
      </c>
      <c r="AD1885" s="190" t="str">
        <f t="shared" si="3200"/>
        <v>AD$19</v>
      </c>
      <c r="AE1885" s="190" t="str">
        <f t="shared" si="3200"/>
        <v>AE$19</v>
      </c>
      <c r="AF1885" s="190" t="str">
        <f t="shared" si="3200"/>
        <v>AF$19</v>
      </c>
      <c r="AG1885" s="190" t="str">
        <f t="shared" si="3200"/>
        <v>AG$19</v>
      </c>
      <c r="AH1885" s="190" t="str">
        <f t="shared" si="3200"/>
        <v>AH$19</v>
      </c>
      <c r="AI1885" s="190" t="str">
        <f t="shared" si="3200"/>
        <v>AI$19</v>
      </c>
      <c r="AJ1885" s="190" t="str">
        <f t="shared" si="3200"/>
        <v>AJ$19</v>
      </c>
      <c r="AK1885" s="190" t="str">
        <f t="shared" si="3200"/>
        <v>AK$19</v>
      </c>
      <c r="AL1885" s="190" t="str">
        <f t="shared" si="3200"/>
        <v>AL$19</v>
      </c>
      <c r="AM1885" s="190" t="str">
        <f t="shared" si="3200"/>
        <v>AM$19</v>
      </c>
      <c r="AN1885" s="190" t="str">
        <f t="shared" si="3200"/>
        <v>AN$19</v>
      </c>
      <c r="AO1885" s="190" t="str">
        <f t="shared" si="3200"/>
        <v>AO$19</v>
      </c>
      <c r="AP1885" s="190" t="str">
        <f t="shared" si="3200"/>
        <v>AP$19</v>
      </c>
      <c r="AQ1885" s="190" t="str">
        <f t="shared" si="3200"/>
        <v>AQ$19</v>
      </c>
      <c r="AR1885" s="190" t="str">
        <f t="shared" si="3200"/>
        <v>AR$19</v>
      </c>
      <c r="AS1885" s="190" t="str">
        <f t="shared" si="3200"/>
        <v>AS$19</v>
      </c>
      <c r="AT1885" s="190" t="str">
        <f t="shared" si="3200"/>
        <v>AT$19</v>
      </c>
      <c r="AU1885" s="190" t="str">
        <f t="shared" si="3200"/>
        <v>AU$19</v>
      </c>
      <c r="AV1885" s="190" t="str">
        <f t="shared" si="3200"/>
        <v>AV$19</v>
      </c>
      <c r="AW1885" s="190" t="str">
        <f t="shared" si="3200"/>
        <v>AW$19</v>
      </c>
      <c r="AX1885" s="190" t="str">
        <f t="shared" si="3200"/>
        <v>AX$19</v>
      </c>
      <c r="AY1885" s="190" t="str">
        <f t="shared" si="3200"/>
        <v>AY$19</v>
      </c>
      <c r="AZ1885" s="190" t="str">
        <f t="shared" si="3200"/>
        <v>AZ$19</v>
      </c>
      <c r="BA1885" s="190" t="str">
        <f t="shared" si="3200"/>
        <v>BA$19</v>
      </c>
      <c r="BB1885" s="190" t="str">
        <f t="shared" si="3200"/>
        <v>BB$19</v>
      </c>
      <c r="BC1885" s="190" t="str">
        <f t="shared" si="3200"/>
        <v>BC$19</v>
      </c>
      <c r="BD1885" s="190" t="str">
        <f t="shared" si="3200"/>
        <v>BD$19</v>
      </c>
      <c r="BE1885" s="190" t="str">
        <f t="shared" si="3200"/>
        <v>BE$19</v>
      </c>
      <c r="BF1885" s="190" t="str">
        <f t="shared" si="3200"/>
        <v>BF$19</v>
      </c>
      <c r="BG1885" s="190" t="str">
        <f t="shared" si="3200"/>
        <v>BG$19</v>
      </c>
      <c r="BH1885" s="190" t="str">
        <f t="shared" si="3200"/>
        <v>BH$19</v>
      </c>
      <c r="BI1885" s="190" t="str">
        <f t="shared" si="3200"/>
        <v>BI$19</v>
      </c>
      <c r="BJ1885" s="190" t="str">
        <f t="shared" si="3200"/>
        <v>BJ$19</v>
      </c>
      <c r="BK1885" s="190" t="str">
        <f t="shared" si="3200"/>
        <v>BK$19</v>
      </c>
      <c r="BL1885" s="190" t="str">
        <f t="shared" si="3200"/>
        <v>BL$19</v>
      </c>
      <c r="BM1885" s="190" t="str">
        <f t="shared" si="3200"/>
        <v>BM$19</v>
      </c>
      <c r="BN1885" s="190" t="str">
        <f t="shared" si="3200"/>
        <v>BN$19</v>
      </c>
      <c r="BO1885" s="190" t="str">
        <f t="shared" si="3200"/>
        <v>BO$19</v>
      </c>
      <c r="BP1885" s="190" t="str">
        <f t="shared" si="3200"/>
        <v>BP$19</v>
      </c>
      <c r="BQ1885" s="190" t="str">
        <f t="shared" si="3200"/>
        <v>BQ$19</v>
      </c>
      <c r="BR1885" s="190" t="str">
        <f t="shared" si="3200"/>
        <v>BR$19</v>
      </c>
      <c r="BS1885" s="190" t="str">
        <f t="shared" si="3200"/>
        <v>BS$19</v>
      </c>
      <c r="BT1885" s="190" t="str">
        <f t="shared" si="3200"/>
        <v>BT$19</v>
      </c>
      <c r="BU1885" s="190" t="str">
        <f t="shared" si="3200"/>
        <v>BU$19</v>
      </c>
      <c r="BV1885" s="190" t="str">
        <f t="shared" si="3200"/>
        <v>BV$19</v>
      </c>
      <c r="BW1885" s="190" t="str">
        <f t="shared" si="3200"/>
        <v>BW$19</v>
      </c>
      <c r="BX1885" s="190" t="str">
        <f t="shared" si="3200"/>
        <v>BX$19</v>
      </c>
      <c r="BY1885" s="190" t="str">
        <f t="shared" si="3200"/>
        <v>BY$19</v>
      </c>
      <c r="BZ1885" s="190" t="str">
        <f t="shared" si="3200"/>
        <v>BZ$19</v>
      </c>
      <c r="CA1885" s="190" t="str">
        <f t="shared" si="3200"/>
        <v>CA$19</v>
      </c>
      <c r="CB1885" s="190" t="str">
        <f t="shared" si="3200"/>
        <v>CB$19</v>
      </c>
      <c r="CC1885" s="190" t="str">
        <f t="shared" si="3200"/>
        <v>CC$19</v>
      </c>
      <c r="CD1885" s="190" t="str">
        <f t="shared" si="3200"/>
        <v>CD$19</v>
      </c>
      <c r="CE1885" s="190" t="str">
        <f t="shared" ref="CE1885:CL1885" si="3201">CE$23</f>
        <v>CE$19</v>
      </c>
      <c r="CF1885" s="190" t="str">
        <f t="shared" si="3201"/>
        <v>CF$19</v>
      </c>
      <c r="CG1885" s="190" t="str">
        <f t="shared" si="3201"/>
        <v>CG$19</v>
      </c>
      <c r="CH1885" s="190" t="str">
        <f t="shared" si="3201"/>
        <v>CH$19</v>
      </c>
      <c r="CI1885" s="190" t="str">
        <f t="shared" si="3201"/>
        <v>CI$19</v>
      </c>
      <c r="CJ1885" s="190" t="str">
        <f t="shared" si="3201"/>
        <v>CJ$19</v>
      </c>
      <c r="CK1885" s="190" t="str">
        <f t="shared" si="3201"/>
        <v>CK$19</v>
      </c>
      <c r="CL1885" s="190" t="str">
        <f t="shared" si="3201"/>
        <v>CL$19</v>
      </c>
      <c r="CN1885" s="201"/>
      <c r="CO1885" s="190" t="str">
        <f t="shared" ref="CO1885:DL1885" si="3202">CO$23</f>
        <v>CO$19</v>
      </c>
      <c r="CP1885" s="190" t="str">
        <f t="shared" si="3202"/>
        <v>CP$19</v>
      </c>
      <c r="CQ1885" s="190" t="str">
        <f t="shared" si="3202"/>
        <v>CQ$19</v>
      </c>
      <c r="CR1885" s="190" t="str">
        <f t="shared" si="3202"/>
        <v>CR$19</v>
      </c>
      <c r="CS1885" s="190" t="str">
        <f t="shared" si="3202"/>
        <v>CS$19</v>
      </c>
      <c r="CT1885" s="190" t="str">
        <f t="shared" si="3202"/>
        <v>CT$19</v>
      </c>
      <c r="CU1885" s="190" t="str">
        <f t="shared" si="3202"/>
        <v>CU$19</v>
      </c>
      <c r="CV1885" s="190" t="str">
        <f t="shared" si="3202"/>
        <v>CV$19</v>
      </c>
      <c r="CW1885" s="190" t="str">
        <f t="shared" si="3202"/>
        <v>CW$19</v>
      </c>
      <c r="CX1885" s="190" t="str">
        <f t="shared" si="3202"/>
        <v>CX$19</v>
      </c>
      <c r="CY1885" s="190" t="str">
        <f t="shared" si="3202"/>
        <v>CY$19</v>
      </c>
      <c r="CZ1885" s="190" t="str">
        <f t="shared" si="3202"/>
        <v>CZ$19</v>
      </c>
      <c r="DA1885" s="190" t="str">
        <f t="shared" si="3202"/>
        <v>DA$19</v>
      </c>
      <c r="DB1885" s="190" t="str">
        <f t="shared" si="3202"/>
        <v>DB$19</v>
      </c>
      <c r="DC1885" s="190" t="str">
        <f t="shared" si="3202"/>
        <v>DC$19</v>
      </c>
      <c r="DD1885" s="190" t="str">
        <f t="shared" si="3202"/>
        <v>DD$19</v>
      </c>
      <c r="DE1885" s="190" t="str">
        <f t="shared" si="3202"/>
        <v>DE$19</v>
      </c>
      <c r="DF1885" s="190" t="str">
        <f t="shared" si="3202"/>
        <v>DF$19</v>
      </c>
      <c r="DG1885" s="190" t="str">
        <f t="shared" si="3202"/>
        <v>DG$19</v>
      </c>
      <c r="DH1885" s="190" t="str">
        <f t="shared" si="3202"/>
        <v>DH$19</v>
      </c>
      <c r="DI1885" s="190" t="str">
        <f t="shared" si="3202"/>
        <v>DI$19</v>
      </c>
      <c r="DJ1885" s="190" t="str">
        <f t="shared" si="3202"/>
        <v>DJ$19</v>
      </c>
      <c r="DK1885" s="190" t="str">
        <f t="shared" si="3202"/>
        <v>DK$19</v>
      </c>
      <c r="DL1885" s="190" t="str">
        <f t="shared" si="3202"/>
        <v>DL$19</v>
      </c>
    </row>
    <row r="1886" spans="1:116" x14ac:dyDescent="0.4">
      <c r="A1886" s="142" t="s">
        <v>218</v>
      </c>
      <c r="B1886" s="31" t="s">
        <v>81</v>
      </c>
      <c r="C1886" s="31"/>
      <c r="D1886" t="s">
        <v>510</v>
      </c>
      <c r="E1886" s="8" t="str">
        <f t="shared" ref="E1886:E1889" si="3203">ROW()&amp;" "&amp;D1886</f>
        <v>1886 VOV-TV-V</v>
      </c>
      <c r="F1886" t="s">
        <v>511</v>
      </c>
      <c r="G1886" s="143" t="s">
        <v>509</v>
      </c>
      <c r="H1886" s="142"/>
      <c r="I1886" s="144"/>
      <c r="J1886" s="144"/>
      <c r="K1886" s="142"/>
      <c r="L1886" s="142"/>
      <c r="M1886" s="142"/>
      <c r="N1886" s="142"/>
      <c r="O1886" s="142"/>
      <c r="P1886" s="142"/>
      <c r="R1886" s="143"/>
      <c r="S1886" s="168"/>
      <c r="T1886" s="168"/>
      <c r="U1886" s="168"/>
      <c r="V1886" s="168"/>
      <c r="W1886" s="168"/>
      <c r="X1886" s="168"/>
      <c r="Y1886" s="168"/>
      <c r="Z1886" s="168"/>
      <c r="AA1886" s="168"/>
      <c r="AB1886" s="168"/>
      <c r="AC1886" s="168"/>
      <c r="AD1886" s="168"/>
      <c r="AE1886" s="168"/>
      <c r="AF1886" s="168"/>
      <c r="AG1886" s="168"/>
      <c r="AH1886" s="168"/>
      <c r="AI1886" s="168"/>
      <c r="AJ1886" s="168"/>
      <c r="AK1886" s="168"/>
      <c r="AL1886" s="168"/>
      <c r="AM1886" s="168"/>
      <c r="AN1886" s="168"/>
      <c r="AO1886" s="168"/>
      <c r="AP1886" s="168"/>
      <c r="AQ1886" s="168"/>
      <c r="AR1886" s="168"/>
      <c r="AS1886" s="168"/>
      <c r="AT1886" s="168"/>
      <c r="AU1886" s="168"/>
      <c r="AV1886" s="168"/>
      <c r="AW1886" s="168"/>
      <c r="AX1886" s="168"/>
      <c r="AY1886" s="168"/>
      <c r="AZ1886" s="168"/>
      <c r="BA1886" s="168"/>
      <c r="BB1886" s="168"/>
      <c r="BC1886" s="168"/>
      <c r="BD1886" s="168"/>
      <c r="BE1886" s="168"/>
      <c r="BF1886" s="168"/>
      <c r="BG1886" s="168"/>
      <c r="BH1886" s="168"/>
      <c r="BI1886" s="168"/>
      <c r="BJ1886" s="168"/>
      <c r="BK1886" s="168"/>
      <c r="BL1886" s="168"/>
      <c r="BM1886" s="168"/>
      <c r="BN1886" s="168"/>
      <c r="BO1886" s="168"/>
      <c r="BP1886" s="168"/>
      <c r="BQ1886" s="168"/>
      <c r="BR1886" s="168"/>
      <c r="BS1886" s="168"/>
      <c r="BT1886" s="168"/>
      <c r="BU1886" s="168"/>
      <c r="BV1886" s="168"/>
      <c r="BW1886" s="168"/>
      <c r="BX1886" s="168"/>
      <c r="BY1886" s="168"/>
      <c r="BZ1886" s="168"/>
      <c r="CA1886" s="168"/>
      <c r="CB1886" s="168"/>
      <c r="CC1886" s="168"/>
      <c r="CD1886" s="168"/>
      <c r="CE1886" s="168"/>
      <c r="CF1886" s="168"/>
      <c r="CG1886" s="168"/>
      <c r="CH1886" s="168"/>
      <c r="CI1886" s="168"/>
      <c r="CJ1886" s="168"/>
      <c r="CK1886" s="168"/>
      <c r="CL1886" s="168"/>
      <c r="CN1886" s="144"/>
      <c r="CO1886" s="168"/>
      <c r="CP1886" s="168"/>
      <c r="CQ1886" s="168"/>
      <c r="CR1886" s="168"/>
      <c r="CS1886" s="168"/>
      <c r="CT1886" s="168"/>
      <c r="CU1886" s="168"/>
      <c r="CV1886" s="168"/>
      <c r="CW1886" s="168"/>
      <c r="CX1886" s="168"/>
      <c r="CY1886" s="168"/>
      <c r="CZ1886" s="168"/>
      <c r="DA1886" s="168"/>
      <c r="DB1886" s="168"/>
      <c r="DC1886" s="168"/>
      <c r="DD1886" s="168"/>
      <c r="DE1886" s="168"/>
      <c r="DF1886" s="168"/>
      <c r="DG1886" s="168"/>
      <c r="DH1886" s="168"/>
      <c r="DI1886" s="168"/>
      <c r="DJ1886" s="168"/>
      <c r="DK1886" s="168"/>
      <c r="DL1886" s="168"/>
    </row>
    <row r="1887" spans="1:116" x14ac:dyDescent="0.4">
      <c r="A1887" s="12"/>
      <c r="B1887" s="12" t="s">
        <v>332</v>
      </c>
      <c r="C1887" s="12"/>
      <c r="D1887" t="s">
        <v>510</v>
      </c>
      <c r="E1887" s="8" t="str">
        <f t="shared" si="3203"/>
        <v>1887 VOV-TV-V</v>
      </c>
      <c r="G1887" s="95" t="str">
        <f>"# of "&amp;G1879&amp;"s"</f>
        <v># of procedures</v>
      </c>
      <c r="H1887" s="12"/>
      <c r="I1887" s="60"/>
      <c r="J1887" s="60"/>
      <c r="K1887" s="12"/>
      <c r="L1887" s="12"/>
      <c r="M1887" s="12"/>
      <c r="N1887" s="12"/>
      <c r="O1887" s="12"/>
      <c r="P1887" s="12"/>
      <c r="R1887" s="13"/>
      <c r="S1887" s="76"/>
      <c r="T1887" s="76"/>
      <c r="U1887" s="76"/>
      <c r="V1887" s="76"/>
      <c r="W1887" s="76"/>
      <c r="X1887" s="76"/>
      <c r="Y1887" s="76"/>
      <c r="Z1887" s="76"/>
      <c r="AA1887" s="76"/>
      <c r="AB1887" s="76"/>
      <c r="AC1887" s="76"/>
      <c r="AD1887" s="76"/>
      <c r="AE1887" s="76"/>
      <c r="AF1887" s="76"/>
      <c r="AG1887" s="76"/>
      <c r="AH1887" s="76"/>
      <c r="AI1887" s="76"/>
      <c r="AJ1887" s="76"/>
      <c r="AK1887" s="76"/>
      <c r="AL1887" s="76"/>
      <c r="AM1887" s="76"/>
      <c r="AN1887" s="76"/>
      <c r="AO1887" s="76"/>
      <c r="AP1887" s="76"/>
      <c r="AQ1887" s="76"/>
      <c r="AR1887" s="76"/>
      <c r="AS1887" s="76"/>
      <c r="AT1887" s="76"/>
      <c r="AU1887" s="76"/>
      <c r="AV1887" s="76"/>
      <c r="AW1887" s="76"/>
      <c r="AX1887" s="76"/>
      <c r="AY1887" s="76"/>
      <c r="AZ1887" s="76"/>
      <c r="BA1887" s="76"/>
      <c r="BB1887" s="76"/>
      <c r="BC1887" s="76"/>
      <c r="BD1887" s="76"/>
      <c r="BE1887" s="76"/>
      <c r="BF1887" s="76"/>
      <c r="BG1887" s="76"/>
      <c r="BH1887" s="76"/>
      <c r="BI1887" s="76"/>
      <c r="BJ1887" s="76"/>
      <c r="BK1887" s="76"/>
      <c r="BL1887" s="76"/>
      <c r="BM1887" s="76"/>
      <c r="BN1887" s="76"/>
      <c r="BO1887" s="76"/>
      <c r="BP1887" s="76"/>
      <c r="BQ1887" s="76"/>
      <c r="BR1887" s="76"/>
      <c r="BS1887" s="76"/>
      <c r="BT1887" s="76"/>
      <c r="BU1887" s="76"/>
      <c r="BV1887" s="76"/>
      <c r="BW1887" s="76"/>
      <c r="BX1887" s="76"/>
      <c r="BY1887" s="76"/>
      <c r="BZ1887" s="76"/>
      <c r="CA1887" s="76"/>
      <c r="CB1887" s="76"/>
      <c r="CC1887" s="76"/>
      <c r="CD1887" s="76"/>
      <c r="CE1887" s="76"/>
      <c r="CF1887" s="76"/>
      <c r="CG1887" s="76"/>
      <c r="CH1887" s="76"/>
      <c r="CI1887" s="76"/>
      <c r="CJ1887" s="76"/>
      <c r="CK1887" s="76"/>
      <c r="CL1887" s="76"/>
      <c r="CN1887" s="60"/>
      <c r="CO1887" s="239"/>
      <c r="CP1887" s="239"/>
      <c r="CQ1887" s="239"/>
      <c r="CR1887" s="239"/>
      <c r="CS1887" s="239"/>
      <c r="CT1887" s="239"/>
      <c r="CU1887" s="239"/>
      <c r="CV1887" s="239"/>
      <c r="CW1887" s="239"/>
      <c r="CX1887" s="239"/>
      <c r="CY1887" s="239"/>
      <c r="CZ1887" s="239"/>
      <c r="DA1887" s="239"/>
      <c r="DB1887" s="239"/>
      <c r="DC1887" s="239"/>
      <c r="DD1887" s="239"/>
      <c r="DE1887" s="239"/>
      <c r="DF1887" s="239"/>
      <c r="DG1887" s="239"/>
      <c r="DH1887" s="239"/>
      <c r="DI1887" s="239"/>
      <c r="DJ1887" s="239"/>
      <c r="DK1887" s="239"/>
      <c r="DL1887" s="239"/>
    </row>
    <row r="1888" spans="1:116" x14ac:dyDescent="0.4">
      <c r="A1888" s="31"/>
      <c r="B1888" s="31"/>
      <c r="C1888" s="31"/>
      <c r="D1888" t="s">
        <v>510</v>
      </c>
      <c r="E1888" s="8" t="str">
        <f t="shared" si="3203"/>
        <v>1888 VOV-TV-V</v>
      </c>
      <c r="G1888" s="145" t="str">
        <f>"# of "&amp;G1891&amp;"s/"&amp;G1879</f>
        <v># of implants/procedure</v>
      </c>
      <c r="H1888" s="31"/>
      <c r="I1888" s="73"/>
      <c r="J1888" s="73"/>
      <c r="K1888" s="12">
        <v>2</v>
      </c>
      <c r="L1888" s="12">
        <v>2</v>
      </c>
      <c r="M1888" s="12">
        <v>2</v>
      </c>
      <c r="N1888" s="12">
        <v>2</v>
      </c>
      <c r="O1888" s="12">
        <v>2</v>
      </c>
      <c r="P1888" s="12">
        <v>2</v>
      </c>
      <c r="R1888" s="67"/>
      <c r="S1888" s="76" cm="1">
        <f t="array" ref="S1888">INDEX($K:$P,ROW(),MATCH(S$3,$K$2:$P$2,0))</f>
        <v>2</v>
      </c>
      <c r="T1888" s="76" cm="1">
        <f t="array" ref="T1888">INDEX($K:$P,ROW(),MATCH(T$3,$K$2:$P$2,0))</f>
        <v>2</v>
      </c>
      <c r="U1888" s="76" cm="1">
        <f t="array" ref="U1888">INDEX($K:$P,ROW(),MATCH(U$3,$K$2:$P$2,0))</f>
        <v>2</v>
      </c>
      <c r="V1888" s="76" cm="1">
        <f t="array" ref="V1888">INDEX($K:$P,ROW(),MATCH(V$3,$K$2:$P$2,0))</f>
        <v>2</v>
      </c>
      <c r="W1888" s="76" cm="1">
        <f t="array" ref="W1888">INDEX($K:$P,ROW(),MATCH(W$3,$K$2:$P$2,0))</f>
        <v>2</v>
      </c>
      <c r="X1888" s="76" cm="1">
        <f t="array" ref="X1888">INDEX($K:$P,ROW(),MATCH(X$3,$K$2:$P$2,0))</f>
        <v>2</v>
      </c>
      <c r="Y1888" s="76" cm="1">
        <f t="array" ref="Y1888">INDEX($K:$P,ROW(),MATCH(Y$3,$K$2:$P$2,0))</f>
        <v>2</v>
      </c>
      <c r="Z1888" s="76" cm="1">
        <f t="array" ref="Z1888">INDEX($K:$P,ROW(),MATCH(Z$3,$K$2:$P$2,0))</f>
        <v>2</v>
      </c>
      <c r="AA1888" s="76" cm="1">
        <f t="array" ref="AA1888">INDEX($K:$P,ROW(),MATCH(AA$3,$K$2:$P$2,0))</f>
        <v>2</v>
      </c>
      <c r="AB1888" s="76" cm="1">
        <f t="array" ref="AB1888">INDEX($K:$P,ROW(),MATCH(AB$3,$K$2:$P$2,0))</f>
        <v>2</v>
      </c>
      <c r="AC1888" s="76" cm="1">
        <f t="array" ref="AC1888">INDEX($K:$P,ROW(),MATCH(AC$3,$K$2:$P$2,0))</f>
        <v>2</v>
      </c>
      <c r="AD1888" s="76" cm="1">
        <f t="array" ref="AD1888">INDEX($K:$P,ROW(),MATCH(AD$3,$K$2:$P$2,0))</f>
        <v>2</v>
      </c>
      <c r="AE1888" s="76" cm="1">
        <f t="array" ref="AE1888">INDEX($K:$P,ROW(),MATCH(AE$3,$K$2:$P$2,0))</f>
        <v>2</v>
      </c>
      <c r="AF1888" s="76" cm="1">
        <f t="array" ref="AF1888">INDEX($K:$P,ROW(),MATCH(AF$3,$K$2:$P$2,0))</f>
        <v>2</v>
      </c>
      <c r="AG1888" s="76" cm="1">
        <f t="array" ref="AG1888">INDEX($K:$P,ROW(),MATCH(AG$3,$K$2:$P$2,0))</f>
        <v>2</v>
      </c>
      <c r="AH1888" s="76" cm="1">
        <f t="array" ref="AH1888">INDEX($K:$P,ROW(),MATCH(AH$3,$K$2:$P$2,0))</f>
        <v>2</v>
      </c>
      <c r="AI1888" s="76" cm="1">
        <f t="array" ref="AI1888">INDEX($K:$P,ROW(),MATCH(AI$3,$K$2:$P$2,0))</f>
        <v>2</v>
      </c>
      <c r="AJ1888" s="76" cm="1">
        <f t="array" ref="AJ1888">INDEX($K:$P,ROW(),MATCH(AJ$3,$K$2:$P$2,0))</f>
        <v>2</v>
      </c>
      <c r="AK1888" s="76" cm="1">
        <f t="array" ref="AK1888">INDEX($K:$P,ROW(),MATCH(AK$3,$K$2:$P$2,0))</f>
        <v>2</v>
      </c>
      <c r="AL1888" s="76" cm="1">
        <f t="array" ref="AL1888">INDEX($K:$P,ROW(),MATCH(AL$3,$K$2:$P$2,0))</f>
        <v>2</v>
      </c>
      <c r="AM1888" s="76" cm="1">
        <f t="array" ref="AM1888">INDEX($K:$P,ROW(),MATCH(AM$3,$K$2:$P$2,0))</f>
        <v>2</v>
      </c>
      <c r="AN1888" s="76" cm="1">
        <f t="array" ref="AN1888">INDEX($K:$P,ROW(),MATCH(AN$3,$K$2:$P$2,0))</f>
        <v>2</v>
      </c>
      <c r="AO1888" s="76" cm="1">
        <f t="array" ref="AO1888">INDEX($K:$P,ROW(),MATCH(AO$3,$K$2:$P$2,0))</f>
        <v>2</v>
      </c>
      <c r="AP1888" s="76" cm="1">
        <f t="array" ref="AP1888">INDEX($K:$P,ROW(),MATCH(AP$3,$K$2:$P$2,0))</f>
        <v>2</v>
      </c>
      <c r="AQ1888" s="76" cm="1">
        <f t="array" ref="AQ1888">INDEX($K:$P,ROW(),MATCH(AQ$3,$K$2:$P$2,0))</f>
        <v>2</v>
      </c>
      <c r="AR1888" s="76" cm="1">
        <f t="array" ref="AR1888">INDEX($K:$P,ROW(),MATCH(AR$3,$K$2:$P$2,0))</f>
        <v>2</v>
      </c>
      <c r="AS1888" s="76" cm="1">
        <f t="array" ref="AS1888">INDEX($K:$P,ROW(),MATCH(AS$3,$K$2:$P$2,0))</f>
        <v>2</v>
      </c>
      <c r="AT1888" s="76" cm="1">
        <f t="array" ref="AT1888">INDEX($K:$P,ROW(),MATCH(AT$3,$K$2:$P$2,0))</f>
        <v>2</v>
      </c>
      <c r="AU1888" s="76" cm="1">
        <f t="array" ref="AU1888">INDEX($K:$P,ROW(),MATCH(AU$3,$K$2:$P$2,0))</f>
        <v>2</v>
      </c>
      <c r="AV1888" s="76" cm="1">
        <f t="array" ref="AV1888">INDEX($K:$P,ROW(),MATCH(AV$3,$K$2:$P$2,0))</f>
        <v>2</v>
      </c>
      <c r="AW1888" s="76" cm="1">
        <f t="array" ref="AW1888">INDEX($K:$P,ROW(),MATCH(AW$3,$K$2:$P$2,0))</f>
        <v>2</v>
      </c>
      <c r="AX1888" s="76" cm="1">
        <f t="array" ref="AX1888">INDEX($K:$P,ROW(),MATCH(AX$3,$K$2:$P$2,0))</f>
        <v>2</v>
      </c>
      <c r="AY1888" s="76" cm="1">
        <f t="array" ref="AY1888">INDEX($K:$P,ROW(),MATCH(AY$3,$K$2:$P$2,0))</f>
        <v>2</v>
      </c>
      <c r="AZ1888" s="76" cm="1">
        <f t="array" ref="AZ1888">INDEX($K:$P,ROW(),MATCH(AZ$3,$K$2:$P$2,0))</f>
        <v>2</v>
      </c>
      <c r="BA1888" s="76" cm="1">
        <f t="array" ref="BA1888">INDEX($K:$P,ROW(),MATCH(BA$3,$K$2:$P$2,0))</f>
        <v>2</v>
      </c>
      <c r="BB1888" s="76" cm="1">
        <f t="array" ref="BB1888">INDEX($K:$P,ROW(),MATCH(BB$3,$K$2:$P$2,0))</f>
        <v>2</v>
      </c>
      <c r="BC1888" s="76" cm="1">
        <f t="array" ref="BC1888">INDEX($K:$P,ROW(),MATCH(BC$3,$K$2:$P$2,0))</f>
        <v>2</v>
      </c>
      <c r="BD1888" s="76" cm="1">
        <f t="array" ref="BD1888">INDEX($K:$P,ROW(),MATCH(BD$3,$K$2:$P$2,0))</f>
        <v>2</v>
      </c>
      <c r="BE1888" s="76" cm="1">
        <f t="array" ref="BE1888">INDEX($K:$P,ROW(),MATCH(BE$3,$K$2:$P$2,0))</f>
        <v>2</v>
      </c>
      <c r="BF1888" s="76" cm="1">
        <f t="array" ref="BF1888">INDEX($K:$P,ROW(),MATCH(BF$3,$K$2:$P$2,0))</f>
        <v>2</v>
      </c>
      <c r="BG1888" s="76" cm="1">
        <f t="array" ref="BG1888">INDEX($K:$P,ROW(),MATCH(BG$3,$K$2:$P$2,0))</f>
        <v>2</v>
      </c>
      <c r="BH1888" s="76" cm="1">
        <f t="array" ref="BH1888">INDEX($K:$P,ROW(),MATCH(BH$3,$K$2:$P$2,0))</f>
        <v>2</v>
      </c>
      <c r="BI1888" s="76" cm="1">
        <f t="array" ref="BI1888">INDEX($K:$P,ROW(),MATCH(BI$3,$K$2:$P$2,0))</f>
        <v>2</v>
      </c>
      <c r="BJ1888" s="76" cm="1">
        <f t="array" ref="BJ1888">INDEX($K:$P,ROW(),MATCH(BJ$3,$K$2:$P$2,0))</f>
        <v>2</v>
      </c>
      <c r="BK1888" s="76" cm="1">
        <f t="array" ref="BK1888">INDEX($K:$P,ROW(),MATCH(BK$3,$K$2:$P$2,0))</f>
        <v>2</v>
      </c>
      <c r="BL1888" s="76" cm="1">
        <f t="array" ref="BL1888">INDEX($K:$P,ROW(),MATCH(BL$3,$K$2:$P$2,0))</f>
        <v>2</v>
      </c>
      <c r="BM1888" s="76" cm="1">
        <f t="array" ref="BM1888">INDEX($K:$P,ROW(),MATCH(BM$3,$K$2:$P$2,0))</f>
        <v>2</v>
      </c>
      <c r="BN1888" s="76" cm="1">
        <f t="array" ref="BN1888">INDEX($K:$P,ROW(),MATCH(BN$3,$K$2:$P$2,0))</f>
        <v>2</v>
      </c>
      <c r="BO1888" s="76" cm="1">
        <f t="array" ref="BO1888">INDEX($K:$P,ROW(),MATCH(BO$3,$K$2:$P$2,0))</f>
        <v>2</v>
      </c>
      <c r="BP1888" s="76" cm="1">
        <f t="array" ref="BP1888">INDEX($K:$P,ROW(),MATCH(BP$3,$K$2:$P$2,0))</f>
        <v>2</v>
      </c>
      <c r="BQ1888" s="76" cm="1">
        <f t="array" ref="BQ1888">INDEX($K:$P,ROW(),MATCH(BQ$3,$K$2:$P$2,0))</f>
        <v>2</v>
      </c>
      <c r="BR1888" s="76" cm="1">
        <f t="array" ref="BR1888">INDEX($K:$P,ROW(),MATCH(BR$3,$K$2:$P$2,0))</f>
        <v>2</v>
      </c>
      <c r="BS1888" s="76" cm="1">
        <f t="array" ref="BS1888">INDEX($K:$P,ROW(),MATCH(BS$3,$K$2:$P$2,0))</f>
        <v>2</v>
      </c>
      <c r="BT1888" s="76" cm="1">
        <f t="array" ref="BT1888">INDEX($K:$P,ROW(),MATCH(BT$3,$K$2:$P$2,0))</f>
        <v>2</v>
      </c>
      <c r="BU1888" s="76" cm="1">
        <f t="array" ref="BU1888">INDEX($K:$P,ROW(),MATCH(BU$3,$K$2:$P$2,0))</f>
        <v>2</v>
      </c>
      <c r="BV1888" s="76" cm="1">
        <f t="array" ref="BV1888">INDEX($K:$P,ROW(),MATCH(BV$3,$K$2:$P$2,0))</f>
        <v>2</v>
      </c>
      <c r="BW1888" s="76" cm="1">
        <f t="array" ref="BW1888">INDEX($K:$P,ROW(),MATCH(BW$3,$K$2:$P$2,0))</f>
        <v>2</v>
      </c>
      <c r="BX1888" s="76" cm="1">
        <f t="array" ref="BX1888">INDEX($K:$P,ROW(),MATCH(BX$3,$K$2:$P$2,0))</f>
        <v>2</v>
      </c>
      <c r="BY1888" s="76" cm="1">
        <f t="array" ref="BY1888">INDEX($K:$P,ROW(),MATCH(BY$3,$K$2:$P$2,0))</f>
        <v>2</v>
      </c>
      <c r="BZ1888" s="76" cm="1">
        <f t="array" ref="BZ1888">INDEX($K:$P,ROW(),MATCH(BZ$3,$K$2:$P$2,0))</f>
        <v>2</v>
      </c>
      <c r="CA1888" s="76" cm="1">
        <f t="array" ref="CA1888">INDEX($K:$P,ROW(),MATCH(CA$3,$K$2:$P$2,0))</f>
        <v>2</v>
      </c>
      <c r="CB1888" s="76" cm="1">
        <f t="array" ref="CB1888">INDEX($K:$P,ROW(),MATCH(CB$3,$K$2:$P$2,0))</f>
        <v>2</v>
      </c>
      <c r="CC1888" s="76" cm="1">
        <f t="array" ref="CC1888">INDEX($K:$P,ROW(),MATCH(CC$3,$K$2:$P$2,0))</f>
        <v>2</v>
      </c>
      <c r="CD1888" s="76" cm="1">
        <f t="array" ref="CD1888">INDEX($K:$P,ROW(),MATCH(CD$3,$K$2:$P$2,0))</f>
        <v>2</v>
      </c>
      <c r="CE1888" s="76" cm="1">
        <f t="array" ref="CE1888">INDEX($K:$P,ROW(),MATCH(CE$3,$K$2:$P$2,0))</f>
        <v>2</v>
      </c>
      <c r="CF1888" s="76" cm="1">
        <f t="array" ref="CF1888">INDEX($K:$P,ROW(),MATCH(CF$3,$K$2:$P$2,0))</f>
        <v>2</v>
      </c>
      <c r="CG1888" s="76" cm="1">
        <f t="array" ref="CG1888">INDEX($K:$P,ROW(),MATCH(CG$3,$K$2:$P$2,0))</f>
        <v>2</v>
      </c>
      <c r="CH1888" s="76" cm="1">
        <f t="array" ref="CH1888">INDEX($K:$P,ROW(),MATCH(CH$3,$K$2:$P$2,0))</f>
        <v>2</v>
      </c>
      <c r="CI1888" s="76" cm="1">
        <f t="array" ref="CI1888">INDEX($K:$P,ROW(),MATCH(CI$3,$K$2:$P$2,0))</f>
        <v>2</v>
      </c>
      <c r="CJ1888" s="76" cm="1">
        <f t="array" ref="CJ1888">INDEX($K:$P,ROW(),MATCH(CJ$3,$K$2:$P$2,0))</f>
        <v>2</v>
      </c>
      <c r="CK1888" s="76" cm="1">
        <f t="array" ref="CK1888">INDEX($K:$P,ROW(),MATCH(CK$3,$K$2:$P$2,0))</f>
        <v>2</v>
      </c>
      <c r="CL1888" s="76" cm="1">
        <f t="array" ref="CL1888">INDEX($K:$P,ROW(),MATCH(CL$3,$K$2:$P$2,0))</f>
        <v>2</v>
      </c>
      <c r="CN1888" s="76"/>
      <c r="CO1888" s="76" t="e" cm="1">
        <f t="array" ref="CO1888">INDEX($K:$P,ROW(),MATCH(CO$3,$K$2:$P$2,0))</f>
        <v>#N/A</v>
      </c>
      <c r="CP1888" s="76" t="e" cm="1">
        <f t="array" ref="CP1888">INDEX($K:$P,ROW(),MATCH(CP$3,$K$2:$P$2,0))</f>
        <v>#N/A</v>
      </c>
      <c r="CQ1888" s="76" t="e" cm="1">
        <f t="array" ref="CQ1888">INDEX($K:$P,ROW(),MATCH(CQ$3,$K$2:$P$2,0))</f>
        <v>#N/A</v>
      </c>
      <c r="CR1888" s="76" t="e" cm="1">
        <f t="array" ref="CR1888">INDEX($K:$P,ROW(),MATCH(CR$3,$K$2:$P$2,0))</f>
        <v>#N/A</v>
      </c>
      <c r="CS1888" s="76" t="e" cm="1">
        <f t="array" ref="CS1888">INDEX($K:$P,ROW(),MATCH(CS$3,$K$2:$P$2,0))</f>
        <v>#N/A</v>
      </c>
      <c r="CT1888" s="76" t="e" cm="1">
        <f t="array" ref="CT1888">INDEX($K:$P,ROW(),MATCH(CT$3,$K$2:$P$2,0))</f>
        <v>#N/A</v>
      </c>
      <c r="CU1888" s="76" t="e" cm="1">
        <f t="array" ref="CU1888">INDEX($K:$P,ROW(),MATCH(CU$3,$K$2:$P$2,0))</f>
        <v>#N/A</v>
      </c>
      <c r="CV1888" s="76" t="e" cm="1">
        <f t="array" ref="CV1888">INDEX($K:$P,ROW(),MATCH(CV$3,$K$2:$P$2,0))</f>
        <v>#N/A</v>
      </c>
      <c r="CW1888" s="76" t="e" cm="1">
        <f t="array" ref="CW1888">INDEX($K:$P,ROW(),MATCH(CW$3,$K$2:$P$2,0))</f>
        <v>#N/A</v>
      </c>
      <c r="CX1888" s="76" t="e" cm="1">
        <f t="array" ref="CX1888">INDEX($K:$P,ROW(),MATCH(CX$3,$K$2:$P$2,0))</f>
        <v>#N/A</v>
      </c>
      <c r="CY1888" s="76" t="e" cm="1">
        <f t="array" ref="CY1888">INDEX($K:$P,ROW(),MATCH(CY$3,$K$2:$P$2,0))</f>
        <v>#N/A</v>
      </c>
      <c r="CZ1888" s="76" t="e" cm="1">
        <f t="array" ref="CZ1888">INDEX($K:$P,ROW(),MATCH(CZ$3,$K$2:$P$2,0))</f>
        <v>#N/A</v>
      </c>
      <c r="DA1888" s="76" t="e" cm="1">
        <f t="array" ref="DA1888">INDEX($K:$P,ROW(),MATCH(DA$3,$K$2:$P$2,0))</f>
        <v>#N/A</v>
      </c>
      <c r="DB1888" s="76" t="e" cm="1">
        <f t="array" ref="DB1888">INDEX($K:$P,ROW(),MATCH(DB$3,$K$2:$P$2,0))</f>
        <v>#N/A</v>
      </c>
      <c r="DC1888" s="76" t="e" cm="1">
        <f t="array" ref="DC1888">INDEX($K:$P,ROW(),MATCH(DC$3,$K$2:$P$2,0))</f>
        <v>#N/A</v>
      </c>
      <c r="DD1888" s="76" t="e" cm="1">
        <f t="array" ref="DD1888">INDEX($K:$P,ROW(),MATCH(DD$3,$K$2:$P$2,0))</f>
        <v>#N/A</v>
      </c>
      <c r="DE1888" s="76" t="e" cm="1">
        <f t="array" ref="DE1888">INDEX($K:$P,ROW(),MATCH(DE$3,$K$2:$P$2,0))</f>
        <v>#N/A</v>
      </c>
      <c r="DF1888" s="76" t="e" cm="1">
        <f t="array" ref="DF1888">INDEX($K:$P,ROW(),MATCH(DF$3,$K$2:$P$2,0))</f>
        <v>#N/A</v>
      </c>
      <c r="DG1888" s="76" t="e" cm="1">
        <f t="array" ref="DG1888">INDEX($K:$P,ROW(),MATCH(DG$3,$K$2:$P$2,0))</f>
        <v>#N/A</v>
      </c>
      <c r="DH1888" s="76" t="e" cm="1">
        <f t="array" ref="DH1888">INDEX($K:$P,ROW(),MATCH(DH$3,$K$2:$P$2,0))</f>
        <v>#N/A</v>
      </c>
      <c r="DI1888" s="76" t="e" cm="1">
        <f t="array" ref="DI1888">INDEX($K:$P,ROW(),MATCH(DI$3,$K$2:$P$2,0))</f>
        <v>#N/A</v>
      </c>
      <c r="DJ1888" s="76" t="e" cm="1">
        <f t="array" ref="DJ1888">INDEX($K:$P,ROW(),MATCH(DJ$3,$K$2:$P$2,0))</f>
        <v>#N/A</v>
      </c>
      <c r="DK1888" s="76" t="e" cm="1">
        <f t="array" ref="DK1888">INDEX($K:$P,ROW(),MATCH(DK$3,$K$2:$P$2,0))</f>
        <v>#N/A</v>
      </c>
      <c r="DL1888" s="76" t="e" cm="1">
        <f t="array" ref="DL1888">INDEX($K:$P,ROW(),MATCH(DL$3,$K$2:$P$2,0))</f>
        <v>#N/A</v>
      </c>
    </row>
    <row r="1889" spans="1:116" x14ac:dyDescent="0.4">
      <c r="D1889" t="s">
        <v>510</v>
      </c>
      <c r="E1889" s="8" t="str">
        <f t="shared" si="3203"/>
        <v>1889 VOV-TV-V</v>
      </c>
      <c r="G1889" s="127" t="str">
        <f>"# of "&amp;G1891&amp;"s"</f>
        <v># of implants</v>
      </c>
      <c r="H1889" s="12"/>
      <c r="I1889" s="60"/>
      <c r="J1889" s="60"/>
      <c r="K1889" s="117">
        <f ca="1">SUMIF($3:$3,K$2,1889:1889)</f>
        <v>120000</v>
      </c>
      <c r="L1889" s="117">
        <f t="shared" ref="L1889:P1889" ca="1" si="3204">SUMIF($3:$3,L$2,1889:1889)</f>
        <v>120000</v>
      </c>
      <c r="M1889" s="117">
        <f t="shared" ca="1" si="3204"/>
        <v>120000</v>
      </c>
      <c r="N1889" s="117">
        <f t="shared" ca="1" si="3204"/>
        <v>120000</v>
      </c>
      <c r="O1889" s="117">
        <f t="shared" ca="1" si="3204"/>
        <v>120000</v>
      </c>
      <c r="P1889" s="117">
        <f t="shared" ca="1" si="3204"/>
        <v>120000</v>
      </c>
      <c r="R1889" s="15"/>
      <c r="S1889" s="151" cm="1">
        <f t="array" aca="1" ref="S1889" ca="1">INDIRECT(S1881)*S1888</f>
        <v>10000</v>
      </c>
      <c r="T1889" s="151" cm="1">
        <f t="array" aca="1" ref="T1889" ca="1">INDIRECT(T1881)*T1888</f>
        <v>10000</v>
      </c>
      <c r="U1889" s="151" cm="1">
        <f t="array" aca="1" ref="U1889" ca="1">INDIRECT(U1881)*U1888</f>
        <v>10000</v>
      </c>
      <c r="V1889" s="151" cm="1">
        <f t="array" aca="1" ref="V1889" ca="1">INDIRECT(V1881)*V1888</f>
        <v>10000</v>
      </c>
      <c r="W1889" s="151" cm="1">
        <f t="array" aca="1" ref="W1889" ca="1">INDIRECT(W1881)*W1888</f>
        <v>10000</v>
      </c>
      <c r="X1889" s="151" cm="1">
        <f t="array" aca="1" ref="X1889" ca="1">INDIRECT(X1881)*X1888</f>
        <v>10000</v>
      </c>
      <c r="Y1889" s="151" cm="1">
        <f t="array" aca="1" ref="Y1889" ca="1">INDIRECT(Y1881)*Y1888</f>
        <v>10000</v>
      </c>
      <c r="Z1889" s="151" cm="1">
        <f t="array" aca="1" ref="Z1889" ca="1">INDIRECT(Z1881)*Z1888</f>
        <v>10000</v>
      </c>
      <c r="AA1889" s="151" cm="1">
        <f t="array" aca="1" ref="AA1889" ca="1">INDIRECT(AA1881)*AA1888</f>
        <v>10000</v>
      </c>
      <c r="AB1889" s="151" cm="1">
        <f t="array" aca="1" ref="AB1889" ca="1">INDIRECT(AB1881)*AB1888</f>
        <v>10000</v>
      </c>
      <c r="AC1889" s="151" cm="1">
        <f t="array" aca="1" ref="AC1889" ca="1">INDIRECT(AC1881)*AC1888</f>
        <v>10000</v>
      </c>
      <c r="AD1889" s="151" cm="1">
        <f t="array" aca="1" ref="AD1889" ca="1">INDIRECT(AD1881)*AD1888</f>
        <v>10000</v>
      </c>
      <c r="AE1889" s="151" cm="1">
        <f t="array" aca="1" ref="AE1889" ca="1">INDIRECT(AE1881)*AE1888</f>
        <v>10000</v>
      </c>
      <c r="AF1889" s="151" cm="1">
        <f t="array" aca="1" ref="AF1889" ca="1">INDIRECT(AF1881)*AF1888</f>
        <v>10000</v>
      </c>
      <c r="AG1889" s="151" cm="1">
        <f t="array" aca="1" ref="AG1889" ca="1">INDIRECT(AG1881)*AG1888</f>
        <v>10000</v>
      </c>
      <c r="AH1889" s="151" cm="1">
        <f t="array" aca="1" ref="AH1889" ca="1">INDIRECT(AH1881)*AH1888</f>
        <v>10000</v>
      </c>
      <c r="AI1889" s="151" cm="1">
        <f t="array" aca="1" ref="AI1889" ca="1">INDIRECT(AI1881)*AI1888</f>
        <v>10000</v>
      </c>
      <c r="AJ1889" s="151" cm="1">
        <f t="array" aca="1" ref="AJ1889" ca="1">INDIRECT(AJ1881)*AJ1888</f>
        <v>10000</v>
      </c>
      <c r="AK1889" s="151" cm="1">
        <f t="array" aca="1" ref="AK1889" ca="1">INDIRECT(AK1881)*AK1888</f>
        <v>10000</v>
      </c>
      <c r="AL1889" s="151" cm="1">
        <f t="array" aca="1" ref="AL1889" ca="1">INDIRECT(AL1881)*AL1888</f>
        <v>10000</v>
      </c>
      <c r="AM1889" s="151" cm="1">
        <f t="array" aca="1" ref="AM1889" ca="1">INDIRECT(AM1881)*AM1888</f>
        <v>10000</v>
      </c>
      <c r="AN1889" s="151" cm="1">
        <f t="array" aca="1" ref="AN1889" ca="1">INDIRECT(AN1881)*AN1888</f>
        <v>10000</v>
      </c>
      <c r="AO1889" s="151" cm="1">
        <f t="array" aca="1" ref="AO1889" ca="1">INDIRECT(AO1881)*AO1888</f>
        <v>10000</v>
      </c>
      <c r="AP1889" s="151" cm="1">
        <f t="array" aca="1" ref="AP1889" ca="1">INDIRECT(AP1881)*AP1888</f>
        <v>10000</v>
      </c>
      <c r="AQ1889" s="151" cm="1">
        <f t="array" aca="1" ref="AQ1889" ca="1">INDIRECT(AQ1881)*AQ1888</f>
        <v>10000</v>
      </c>
      <c r="AR1889" s="151" cm="1">
        <f t="array" aca="1" ref="AR1889" ca="1">INDIRECT(AR1881)*AR1888</f>
        <v>10000</v>
      </c>
      <c r="AS1889" s="151" cm="1">
        <f t="array" aca="1" ref="AS1889" ca="1">INDIRECT(AS1881)*AS1888</f>
        <v>10000</v>
      </c>
      <c r="AT1889" s="151" cm="1">
        <f t="array" aca="1" ref="AT1889" ca="1">INDIRECT(AT1881)*AT1888</f>
        <v>10000</v>
      </c>
      <c r="AU1889" s="151" cm="1">
        <f t="array" aca="1" ref="AU1889" ca="1">INDIRECT(AU1881)*AU1888</f>
        <v>10000</v>
      </c>
      <c r="AV1889" s="151" cm="1">
        <f t="array" aca="1" ref="AV1889" ca="1">INDIRECT(AV1881)*AV1888</f>
        <v>10000</v>
      </c>
      <c r="AW1889" s="151" cm="1">
        <f t="array" aca="1" ref="AW1889" ca="1">INDIRECT(AW1881)*AW1888</f>
        <v>10000</v>
      </c>
      <c r="AX1889" s="151" cm="1">
        <f t="array" aca="1" ref="AX1889" ca="1">INDIRECT(AX1881)*AX1888</f>
        <v>10000</v>
      </c>
      <c r="AY1889" s="151" cm="1">
        <f t="array" aca="1" ref="AY1889" ca="1">INDIRECT(AY1881)*AY1888</f>
        <v>10000</v>
      </c>
      <c r="AZ1889" s="151" cm="1">
        <f t="array" aca="1" ref="AZ1889" ca="1">INDIRECT(AZ1881)*AZ1888</f>
        <v>10000</v>
      </c>
      <c r="BA1889" s="151" cm="1">
        <f t="array" aca="1" ref="BA1889" ca="1">INDIRECT(BA1881)*BA1888</f>
        <v>10000</v>
      </c>
      <c r="BB1889" s="151" cm="1">
        <f t="array" aca="1" ref="BB1889" ca="1">INDIRECT(BB1881)*BB1888</f>
        <v>10000</v>
      </c>
      <c r="BC1889" s="151" cm="1">
        <f t="array" aca="1" ref="BC1889" ca="1">INDIRECT(BC1881)*BC1888</f>
        <v>10000</v>
      </c>
      <c r="BD1889" s="151" cm="1">
        <f t="array" aca="1" ref="BD1889" ca="1">INDIRECT(BD1881)*BD1888</f>
        <v>10000</v>
      </c>
      <c r="BE1889" s="151" cm="1">
        <f t="array" aca="1" ref="BE1889" ca="1">INDIRECT(BE1881)*BE1888</f>
        <v>10000</v>
      </c>
      <c r="BF1889" s="151" cm="1">
        <f t="array" aca="1" ref="BF1889" ca="1">INDIRECT(BF1881)*BF1888</f>
        <v>10000</v>
      </c>
      <c r="BG1889" s="151" cm="1">
        <f t="array" aca="1" ref="BG1889" ca="1">INDIRECT(BG1881)*BG1888</f>
        <v>10000</v>
      </c>
      <c r="BH1889" s="151" cm="1">
        <f t="array" aca="1" ref="BH1889" ca="1">INDIRECT(BH1881)*BH1888</f>
        <v>10000</v>
      </c>
      <c r="BI1889" s="151" cm="1">
        <f t="array" aca="1" ref="BI1889" ca="1">INDIRECT(BI1881)*BI1888</f>
        <v>10000</v>
      </c>
      <c r="BJ1889" s="151" cm="1">
        <f t="array" aca="1" ref="BJ1889" ca="1">INDIRECT(BJ1881)*BJ1888</f>
        <v>10000</v>
      </c>
      <c r="BK1889" s="151" cm="1">
        <f t="array" aca="1" ref="BK1889" ca="1">INDIRECT(BK1881)*BK1888</f>
        <v>10000</v>
      </c>
      <c r="BL1889" s="151" cm="1">
        <f t="array" aca="1" ref="BL1889" ca="1">INDIRECT(BL1881)*BL1888</f>
        <v>10000</v>
      </c>
      <c r="BM1889" s="151" cm="1">
        <f t="array" aca="1" ref="BM1889" ca="1">INDIRECT(BM1881)*BM1888</f>
        <v>10000</v>
      </c>
      <c r="BN1889" s="151" cm="1">
        <f t="array" aca="1" ref="BN1889" ca="1">INDIRECT(BN1881)*BN1888</f>
        <v>10000</v>
      </c>
      <c r="BO1889" s="151" cm="1">
        <f t="array" aca="1" ref="BO1889" ca="1">INDIRECT(BO1881)*BO1888</f>
        <v>10000</v>
      </c>
      <c r="BP1889" s="151" cm="1">
        <f t="array" aca="1" ref="BP1889" ca="1">INDIRECT(BP1881)*BP1888</f>
        <v>10000</v>
      </c>
      <c r="BQ1889" s="151" cm="1">
        <f t="array" aca="1" ref="BQ1889" ca="1">INDIRECT(BQ1881)*BQ1888</f>
        <v>10000</v>
      </c>
      <c r="BR1889" s="151" cm="1">
        <f t="array" aca="1" ref="BR1889" ca="1">INDIRECT(BR1881)*BR1888</f>
        <v>10000</v>
      </c>
      <c r="BS1889" s="151" cm="1">
        <f t="array" aca="1" ref="BS1889" ca="1">INDIRECT(BS1881)*BS1888</f>
        <v>10000</v>
      </c>
      <c r="BT1889" s="151" cm="1">
        <f t="array" aca="1" ref="BT1889" ca="1">INDIRECT(BT1881)*BT1888</f>
        <v>10000</v>
      </c>
      <c r="BU1889" s="151" cm="1">
        <f t="array" aca="1" ref="BU1889" ca="1">INDIRECT(BU1881)*BU1888</f>
        <v>10000</v>
      </c>
      <c r="BV1889" s="151" cm="1">
        <f t="array" aca="1" ref="BV1889" ca="1">INDIRECT(BV1881)*BV1888</f>
        <v>10000</v>
      </c>
      <c r="BW1889" s="151" cm="1">
        <f t="array" aca="1" ref="BW1889" ca="1">INDIRECT(BW1881)*BW1888</f>
        <v>10000</v>
      </c>
      <c r="BX1889" s="151" cm="1">
        <f t="array" aca="1" ref="BX1889" ca="1">INDIRECT(BX1881)*BX1888</f>
        <v>10000</v>
      </c>
      <c r="BY1889" s="151" cm="1">
        <f t="array" aca="1" ref="BY1889" ca="1">INDIRECT(BY1881)*BY1888</f>
        <v>10000</v>
      </c>
      <c r="BZ1889" s="151" cm="1">
        <f t="array" aca="1" ref="BZ1889" ca="1">INDIRECT(BZ1881)*BZ1888</f>
        <v>10000</v>
      </c>
      <c r="CA1889" s="151" cm="1">
        <f t="array" aca="1" ref="CA1889" ca="1">INDIRECT(CA1881)*CA1888</f>
        <v>10000</v>
      </c>
      <c r="CB1889" s="151" cm="1">
        <f t="array" aca="1" ref="CB1889" ca="1">INDIRECT(CB1881)*CB1888</f>
        <v>10000</v>
      </c>
      <c r="CC1889" s="151" cm="1">
        <f t="array" aca="1" ref="CC1889" ca="1">INDIRECT(CC1881)*CC1888</f>
        <v>10000</v>
      </c>
      <c r="CD1889" s="151" cm="1">
        <f t="array" aca="1" ref="CD1889" ca="1">INDIRECT(CD1881)*CD1888</f>
        <v>10000</v>
      </c>
      <c r="CE1889" s="151" cm="1">
        <f t="array" aca="1" ref="CE1889" ca="1">INDIRECT(CE1881)*CE1888</f>
        <v>10000</v>
      </c>
      <c r="CF1889" s="151" cm="1">
        <f t="array" aca="1" ref="CF1889" ca="1">INDIRECT(CF1881)*CF1888</f>
        <v>10000</v>
      </c>
      <c r="CG1889" s="151" cm="1">
        <f t="array" aca="1" ref="CG1889" ca="1">INDIRECT(CG1881)*CG1888</f>
        <v>10000</v>
      </c>
      <c r="CH1889" s="151" cm="1">
        <f t="array" aca="1" ref="CH1889" ca="1">INDIRECT(CH1881)*CH1888</f>
        <v>10000</v>
      </c>
      <c r="CI1889" s="151" cm="1">
        <f t="array" aca="1" ref="CI1889" ca="1">INDIRECT(CI1881)*CI1888</f>
        <v>10000</v>
      </c>
      <c r="CJ1889" s="151" cm="1">
        <f t="array" aca="1" ref="CJ1889" ca="1">INDIRECT(CJ1881)*CJ1888</f>
        <v>10000</v>
      </c>
      <c r="CK1889" s="151" cm="1">
        <f t="array" aca="1" ref="CK1889" ca="1">INDIRECT(CK1881)*CK1888</f>
        <v>10000</v>
      </c>
      <c r="CL1889" s="151" cm="1">
        <f t="array" aca="1" ref="CL1889" ca="1">INDIRECT(CL1881)*CL1888</f>
        <v>10000</v>
      </c>
      <c r="CN1889" s="240"/>
      <c r="CO1889" s="151" t="e" cm="1">
        <f t="array" aca="1" ref="CO1889" ca="1">INDIRECT(CO1881)*CO1888</f>
        <v>#N/A</v>
      </c>
      <c r="CP1889" s="151" t="e" cm="1">
        <f t="array" aca="1" ref="CP1889" ca="1">INDIRECT(CP1881)*CP1888</f>
        <v>#N/A</v>
      </c>
      <c r="CQ1889" s="151" t="e" cm="1">
        <f t="array" aca="1" ref="CQ1889" ca="1">INDIRECT(CQ1881)*CQ1888</f>
        <v>#N/A</v>
      </c>
      <c r="CR1889" s="151" t="e" cm="1">
        <f t="array" aca="1" ref="CR1889" ca="1">INDIRECT(CR1881)*CR1888</f>
        <v>#N/A</v>
      </c>
      <c r="CS1889" s="151" t="e" cm="1">
        <f t="array" aca="1" ref="CS1889" ca="1">INDIRECT(CS1881)*CS1888</f>
        <v>#N/A</v>
      </c>
      <c r="CT1889" s="151" t="e" cm="1">
        <f t="array" aca="1" ref="CT1889" ca="1">INDIRECT(CT1881)*CT1888</f>
        <v>#N/A</v>
      </c>
      <c r="CU1889" s="151" t="e" cm="1">
        <f t="array" aca="1" ref="CU1889" ca="1">INDIRECT(CU1881)*CU1888</f>
        <v>#N/A</v>
      </c>
      <c r="CV1889" s="151" t="e" cm="1">
        <f t="array" aca="1" ref="CV1889" ca="1">INDIRECT(CV1881)*CV1888</f>
        <v>#N/A</v>
      </c>
      <c r="CW1889" s="151" t="e" cm="1">
        <f t="array" aca="1" ref="CW1889" ca="1">INDIRECT(CW1881)*CW1888</f>
        <v>#N/A</v>
      </c>
      <c r="CX1889" s="151" t="e" cm="1">
        <f t="array" aca="1" ref="CX1889" ca="1">INDIRECT(CX1881)*CX1888</f>
        <v>#N/A</v>
      </c>
      <c r="CY1889" s="151" t="e" cm="1">
        <f t="array" aca="1" ref="CY1889" ca="1">INDIRECT(CY1881)*CY1888</f>
        <v>#N/A</v>
      </c>
      <c r="CZ1889" s="151" t="e" cm="1">
        <f t="array" aca="1" ref="CZ1889" ca="1">INDIRECT(CZ1881)*CZ1888</f>
        <v>#N/A</v>
      </c>
      <c r="DA1889" s="151" t="e" cm="1">
        <f t="array" aca="1" ref="DA1889" ca="1">INDIRECT(DA1881)*DA1888</f>
        <v>#N/A</v>
      </c>
      <c r="DB1889" s="151" t="e" cm="1">
        <f t="array" aca="1" ref="DB1889" ca="1">INDIRECT(DB1881)*DB1888</f>
        <v>#N/A</v>
      </c>
      <c r="DC1889" s="151" t="e" cm="1">
        <f t="array" aca="1" ref="DC1889" ca="1">INDIRECT(DC1881)*DC1888</f>
        <v>#N/A</v>
      </c>
      <c r="DD1889" s="151" t="e" cm="1">
        <f t="array" aca="1" ref="DD1889" ca="1">INDIRECT(DD1881)*DD1888</f>
        <v>#N/A</v>
      </c>
      <c r="DE1889" s="151" t="e" cm="1">
        <f t="array" aca="1" ref="DE1889" ca="1">INDIRECT(DE1881)*DE1888</f>
        <v>#N/A</v>
      </c>
      <c r="DF1889" s="151" t="e" cm="1">
        <f t="array" aca="1" ref="DF1889" ca="1">INDIRECT(DF1881)*DF1888</f>
        <v>#N/A</v>
      </c>
      <c r="DG1889" s="151" t="e" cm="1">
        <f t="array" aca="1" ref="DG1889" ca="1">INDIRECT(DG1881)*DG1888</f>
        <v>#N/A</v>
      </c>
      <c r="DH1889" s="151" t="e" cm="1">
        <f t="array" aca="1" ref="DH1889" ca="1">INDIRECT(DH1881)*DH1888</f>
        <v>#N/A</v>
      </c>
      <c r="DI1889" s="151" t="e" cm="1">
        <f t="array" aca="1" ref="DI1889" ca="1">INDIRECT(DI1881)*DI1888</f>
        <v>#N/A</v>
      </c>
      <c r="DJ1889" s="151" t="e" cm="1">
        <f t="array" aca="1" ref="DJ1889" ca="1">INDIRECT(DJ1881)*DJ1888</f>
        <v>#N/A</v>
      </c>
      <c r="DK1889" s="151" t="e" cm="1">
        <f t="array" aca="1" ref="DK1889" ca="1">INDIRECT(DK1881)*DK1888</f>
        <v>#N/A</v>
      </c>
      <c r="DL1889" s="151" t="e" cm="1">
        <f t="array" aca="1" ref="DL1889" ca="1">INDIRECT(DL1881)*DL1888</f>
        <v>#N/A</v>
      </c>
    </row>
    <row r="1890" spans="1:116" x14ac:dyDescent="0.4">
      <c r="B1890" t="s">
        <v>332</v>
      </c>
      <c r="D1890" t="s">
        <v>510</v>
      </c>
      <c r="E1890" s="8" t="str">
        <f t="shared" ref="E1890" si="3205">ROW()&amp;" "&amp;D1890</f>
        <v>1890 VOV-TV-V</v>
      </c>
      <c r="G1890" s="136" t="str">
        <f>G1878</f>
        <v>Surgical procedures</v>
      </c>
      <c r="H1890" s="12"/>
      <c r="I1890" s="60"/>
      <c r="J1890" s="60"/>
      <c r="K1890" s="38"/>
      <c r="L1890" s="38"/>
      <c r="M1890" s="38"/>
      <c r="N1890" s="38"/>
      <c r="O1890" s="38"/>
      <c r="P1890" s="38"/>
      <c r="R1890" s="15"/>
      <c r="S1890" s="240"/>
      <c r="T1890" s="240"/>
      <c r="U1890" s="240"/>
      <c r="V1890" s="240"/>
      <c r="W1890" s="240"/>
      <c r="X1890" s="240"/>
      <c r="Y1890" s="240"/>
      <c r="Z1890" s="240"/>
      <c r="AA1890" s="240"/>
      <c r="AB1890" s="240"/>
      <c r="AC1890" s="240"/>
      <c r="AD1890" s="240"/>
      <c r="AE1890" s="240"/>
      <c r="AF1890" s="240"/>
      <c r="AG1890" s="240"/>
      <c r="AH1890" s="240"/>
      <c r="AI1890" s="240"/>
      <c r="AJ1890" s="240"/>
      <c r="AK1890" s="240"/>
      <c r="AL1890" s="240"/>
      <c r="AM1890" s="240"/>
      <c r="AN1890" s="240"/>
      <c r="AO1890" s="240"/>
      <c r="AP1890" s="240"/>
      <c r="AQ1890" s="240"/>
      <c r="AR1890" s="240"/>
      <c r="AS1890" s="240"/>
      <c r="AT1890" s="240"/>
      <c r="AU1890" s="240"/>
      <c r="AV1890" s="240"/>
      <c r="AW1890" s="240"/>
      <c r="AX1890" s="240"/>
      <c r="AY1890" s="240"/>
      <c r="AZ1890" s="240"/>
      <c r="BA1890" s="240"/>
      <c r="BB1890" s="240"/>
      <c r="BC1890" s="240"/>
      <c r="BD1890" s="240"/>
      <c r="BE1890" s="240"/>
      <c r="BF1890" s="240"/>
      <c r="BG1890" s="240"/>
      <c r="BH1890" s="240"/>
      <c r="BI1890" s="240"/>
      <c r="BJ1890" s="240"/>
      <c r="BK1890" s="240"/>
      <c r="BL1890" s="240"/>
      <c r="BM1890" s="240"/>
      <c r="BN1890" s="240"/>
      <c r="BO1890" s="240"/>
      <c r="BP1890" s="240"/>
      <c r="BQ1890" s="240"/>
      <c r="BR1890" s="240"/>
      <c r="BS1890" s="240"/>
      <c r="BT1890" s="240"/>
      <c r="BU1890" s="240"/>
      <c r="BV1890" s="240"/>
      <c r="BW1890" s="240"/>
      <c r="BX1890" s="240"/>
      <c r="BY1890" s="240"/>
      <c r="BZ1890" s="240"/>
      <c r="CA1890" s="240"/>
      <c r="CB1890" s="240"/>
      <c r="CC1890" s="240"/>
      <c r="CD1890" s="240"/>
      <c r="CE1890" s="240"/>
      <c r="CF1890" s="240"/>
      <c r="CG1890" s="240"/>
      <c r="CH1890" s="240"/>
      <c r="CI1890" s="240"/>
      <c r="CJ1890" s="240"/>
      <c r="CK1890" s="240"/>
      <c r="CL1890" s="240"/>
      <c r="CN1890" s="60"/>
      <c r="CO1890" s="76"/>
      <c r="CP1890" s="76"/>
      <c r="CQ1890" s="76"/>
      <c r="CR1890" s="76"/>
      <c r="CS1890" s="76"/>
      <c r="CT1890" s="76"/>
      <c r="CU1890" s="76"/>
      <c r="CV1890" s="76"/>
      <c r="CW1890" s="76"/>
      <c r="CX1890" s="76"/>
      <c r="CY1890" s="76"/>
      <c r="CZ1890" s="76"/>
      <c r="DA1890" s="76"/>
      <c r="DB1890" s="76"/>
      <c r="DC1890" s="76"/>
      <c r="DD1890" s="76"/>
      <c r="DE1890" s="76"/>
      <c r="DF1890" s="76"/>
      <c r="DG1890" s="76"/>
      <c r="DH1890" s="76"/>
      <c r="DI1890" s="76"/>
      <c r="DJ1890" s="76"/>
      <c r="DK1890" s="76"/>
      <c r="DL1890" s="76"/>
    </row>
    <row r="1891" spans="1:116" x14ac:dyDescent="0.4">
      <c r="B1891" t="s">
        <v>332</v>
      </c>
      <c r="D1891" t="s">
        <v>510</v>
      </c>
      <c r="E1891" s="8" t="str">
        <f>ROW()&amp;" "&amp;D1891</f>
        <v>1891 VOV-TV-V</v>
      </c>
      <c r="G1891" s="191" t="str">
        <f>IFERROR(SUBSTITUTE(TRIM(MID(G1886, SEARCH("-", G1886) + 1, LEN(G1886))),":",""),"no unit")</f>
        <v>implant</v>
      </c>
      <c r="H1891" s="27"/>
      <c r="I1891" s="78"/>
      <c r="J1891" s="78"/>
      <c r="K1891" s="33"/>
      <c r="L1891" s="33"/>
      <c r="M1891" s="33"/>
      <c r="N1891" s="33"/>
      <c r="O1891" s="33"/>
      <c r="P1891" s="33"/>
      <c r="R1891" s="33"/>
      <c r="S1891" s="80"/>
      <c r="T1891" s="80"/>
      <c r="U1891" s="80"/>
      <c r="V1891" s="80"/>
      <c r="W1891" s="80"/>
      <c r="X1891" s="80"/>
      <c r="Y1891" s="80"/>
      <c r="Z1891" s="80"/>
      <c r="AA1891" s="80"/>
      <c r="AB1891" s="80"/>
      <c r="AC1891" s="80"/>
      <c r="AD1891" s="80"/>
      <c r="AE1891" s="80"/>
      <c r="AF1891" s="80"/>
      <c r="AG1891" s="80"/>
      <c r="AH1891" s="80"/>
      <c r="AI1891" s="80"/>
      <c r="AJ1891" s="80"/>
      <c r="AK1891" s="80"/>
      <c r="AL1891" s="80"/>
      <c r="AM1891" s="80"/>
      <c r="AN1891" s="80"/>
      <c r="AO1891" s="80"/>
      <c r="AP1891" s="80"/>
      <c r="AQ1891" s="80"/>
      <c r="AR1891" s="80"/>
      <c r="AS1891" s="80"/>
      <c r="AT1891" s="80"/>
      <c r="AU1891" s="80"/>
      <c r="AV1891" s="80"/>
      <c r="AW1891" s="80"/>
      <c r="AX1891" s="80"/>
      <c r="AY1891" s="80"/>
      <c r="AZ1891" s="80"/>
      <c r="BA1891" s="80"/>
      <c r="BB1891" s="80"/>
      <c r="BC1891" s="80"/>
      <c r="BD1891" s="80"/>
      <c r="BE1891" s="80"/>
      <c r="BF1891" s="80"/>
      <c r="BG1891" s="80"/>
      <c r="BH1891" s="80"/>
      <c r="BI1891" s="80"/>
      <c r="BJ1891" s="80"/>
      <c r="BK1891" s="80"/>
      <c r="BL1891" s="80"/>
      <c r="BM1891" s="80"/>
      <c r="BN1891" s="80"/>
      <c r="BO1891" s="80"/>
      <c r="BP1891" s="80"/>
      <c r="BQ1891" s="80"/>
      <c r="BR1891" s="80"/>
      <c r="BS1891" s="80"/>
      <c r="BT1891" s="80"/>
      <c r="BU1891" s="80"/>
      <c r="BV1891" s="80"/>
      <c r="BW1891" s="80"/>
      <c r="BX1891" s="80"/>
      <c r="BY1891" s="80"/>
      <c r="BZ1891" s="80"/>
      <c r="CA1891" s="80"/>
      <c r="CB1891" s="80"/>
      <c r="CC1891" s="80"/>
      <c r="CD1891" s="80"/>
      <c r="CE1891" s="80"/>
      <c r="CF1891" s="80"/>
      <c r="CG1891" s="80"/>
      <c r="CH1891" s="80"/>
      <c r="CI1891" s="80"/>
      <c r="CJ1891" s="80"/>
      <c r="CK1891" s="80"/>
      <c r="CL1891" s="80"/>
      <c r="CN1891" s="78"/>
      <c r="CO1891" s="77"/>
      <c r="CP1891" s="77"/>
      <c r="CQ1891" s="77"/>
      <c r="CR1891" s="77"/>
      <c r="CS1891" s="77"/>
      <c r="CT1891" s="77"/>
      <c r="CU1891" s="77"/>
      <c r="CV1891" s="77"/>
      <c r="CW1891" s="77"/>
      <c r="CX1891" s="77"/>
      <c r="CY1891" s="77"/>
      <c r="CZ1891" s="77"/>
      <c r="DA1891" s="77"/>
      <c r="DB1891" s="77"/>
      <c r="DC1891" s="77"/>
      <c r="DD1891" s="77"/>
      <c r="DE1891" s="77"/>
      <c r="DF1891" s="77"/>
      <c r="DG1891" s="77"/>
      <c r="DH1891" s="77"/>
      <c r="DI1891" s="77"/>
      <c r="DJ1891" s="77"/>
      <c r="DK1891" s="77"/>
      <c r="DL1891" s="77"/>
    </row>
    <row r="1892" spans="1:116" x14ac:dyDescent="0.4">
      <c r="B1892" t="s">
        <v>332</v>
      </c>
      <c r="D1892" t="s">
        <v>510</v>
      </c>
      <c r="E1892" s="8" t="str">
        <f t="shared" ref="E1892:E1897" si="3206">ROW()&amp;" "&amp;D1892</f>
        <v>1892 VOV-TV-V</v>
      </c>
      <c r="G1892" s="136" t="s">
        <v>461</v>
      </c>
      <c r="H1892" s="27"/>
      <c r="I1892" s="78"/>
      <c r="J1892" s="78"/>
      <c r="K1892" s="33"/>
      <c r="L1892" s="33"/>
      <c r="M1892" s="33"/>
      <c r="N1892" s="33"/>
      <c r="O1892" s="33"/>
      <c r="P1892" s="33"/>
      <c r="R1892" s="33"/>
      <c r="S1892" s="80" t="str">
        <f>S1880</f>
        <v>S$16</v>
      </c>
      <c r="T1892" s="80" t="str">
        <f t="shared" ref="T1892:CE1892" si="3207">T1880</f>
        <v>T$16</v>
      </c>
      <c r="U1892" s="80" t="str">
        <f t="shared" si="3207"/>
        <v>U$16</v>
      </c>
      <c r="V1892" s="80" t="str">
        <f t="shared" si="3207"/>
        <v>V$16</v>
      </c>
      <c r="W1892" s="80" t="str">
        <f t="shared" si="3207"/>
        <v>W$16</v>
      </c>
      <c r="X1892" s="80" t="str">
        <f t="shared" si="3207"/>
        <v>X$16</v>
      </c>
      <c r="Y1892" s="80" t="str">
        <f t="shared" si="3207"/>
        <v>Y$16</v>
      </c>
      <c r="Z1892" s="80" t="str">
        <f t="shared" si="3207"/>
        <v>Z$16</v>
      </c>
      <c r="AA1892" s="80" t="str">
        <f t="shared" si="3207"/>
        <v>AA$16</v>
      </c>
      <c r="AB1892" s="80" t="str">
        <f t="shared" si="3207"/>
        <v>AB$16</v>
      </c>
      <c r="AC1892" s="80" t="str">
        <f t="shared" si="3207"/>
        <v>AC$16</v>
      </c>
      <c r="AD1892" s="80" t="str">
        <f t="shared" si="3207"/>
        <v>AD$16</v>
      </c>
      <c r="AE1892" s="80" t="str">
        <f t="shared" si="3207"/>
        <v>AE$16</v>
      </c>
      <c r="AF1892" s="80" t="str">
        <f t="shared" si="3207"/>
        <v>AF$16</v>
      </c>
      <c r="AG1892" s="80" t="str">
        <f t="shared" si="3207"/>
        <v>AG$16</v>
      </c>
      <c r="AH1892" s="80" t="str">
        <f t="shared" si="3207"/>
        <v>AH$16</v>
      </c>
      <c r="AI1892" s="80" t="str">
        <f t="shared" si="3207"/>
        <v>AI$16</v>
      </c>
      <c r="AJ1892" s="80" t="str">
        <f t="shared" si="3207"/>
        <v>AJ$16</v>
      </c>
      <c r="AK1892" s="80" t="str">
        <f t="shared" si="3207"/>
        <v>AK$16</v>
      </c>
      <c r="AL1892" s="80" t="str">
        <f t="shared" si="3207"/>
        <v>AL$16</v>
      </c>
      <c r="AM1892" s="80" t="str">
        <f t="shared" si="3207"/>
        <v>AM$16</v>
      </c>
      <c r="AN1892" s="80" t="str">
        <f t="shared" si="3207"/>
        <v>AN$16</v>
      </c>
      <c r="AO1892" s="80" t="str">
        <f t="shared" si="3207"/>
        <v>AO$16</v>
      </c>
      <c r="AP1892" s="80" t="str">
        <f t="shared" si="3207"/>
        <v>AP$16</v>
      </c>
      <c r="AQ1892" s="80" t="str">
        <f t="shared" si="3207"/>
        <v>AQ$16</v>
      </c>
      <c r="AR1892" s="80" t="str">
        <f t="shared" si="3207"/>
        <v>AR$16</v>
      </c>
      <c r="AS1892" s="80" t="str">
        <f t="shared" si="3207"/>
        <v>AS$16</v>
      </c>
      <c r="AT1892" s="80" t="str">
        <f t="shared" si="3207"/>
        <v>AT$16</v>
      </c>
      <c r="AU1892" s="80" t="str">
        <f t="shared" si="3207"/>
        <v>AU$16</v>
      </c>
      <c r="AV1892" s="80" t="str">
        <f t="shared" si="3207"/>
        <v>AV$16</v>
      </c>
      <c r="AW1892" s="80" t="str">
        <f t="shared" si="3207"/>
        <v>AW$16</v>
      </c>
      <c r="AX1892" s="80" t="str">
        <f t="shared" si="3207"/>
        <v>AX$16</v>
      </c>
      <c r="AY1892" s="80" t="str">
        <f t="shared" si="3207"/>
        <v>AY$16</v>
      </c>
      <c r="AZ1892" s="80" t="str">
        <f t="shared" si="3207"/>
        <v>AZ$16</v>
      </c>
      <c r="BA1892" s="80" t="str">
        <f t="shared" si="3207"/>
        <v>BA$16</v>
      </c>
      <c r="BB1892" s="80" t="str">
        <f t="shared" si="3207"/>
        <v>BB$16</v>
      </c>
      <c r="BC1892" s="80" t="str">
        <f t="shared" si="3207"/>
        <v>BC$16</v>
      </c>
      <c r="BD1892" s="80" t="str">
        <f t="shared" si="3207"/>
        <v>BD$16</v>
      </c>
      <c r="BE1892" s="80" t="str">
        <f t="shared" si="3207"/>
        <v>BE$16</v>
      </c>
      <c r="BF1892" s="80" t="str">
        <f t="shared" si="3207"/>
        <v>BF$16</v>
      </c>
      <c r="BG1892" s="80" t="str">
        <f t="shared" si="3207"/>
        <v>BG$16</v>
      </c>
      <c r="BH1892" s="80" t="str">
        <f t="shared" si="3207"/>
        <v>BH$16</v>
      </c>
      <c r="BI1892" s="80" t="str">
        <f t="shared" si="3207"/>
        <v>BI$16</v>
      </c>
      <c r="BJ1892" s="80" t="str">
        <f t="shared" si="3207"/>
        <v>BJ$16</v>
      </c>
      <c r="BK1892" s="80" t="str">
        <f t="shared" si="3207"/>
        <v>BK$16</v>
      </c>
      <c r="BL1892" s="80" t="str">
        <f t="shared" si="3207"/>
        <v>BL$16</v>
      </c>
      <c r="BM1892" s="80" t="str">
        <f t="shared" si="3207"/>
        <v>BM$16</v>
      </c>
      <c r="BN1892" s="80" t="str">
        <f t="shared" si="3207"/>
        <v>BN$16</v>
      </c>
      <c r="BO1892" s="80" t="str">
        <f t="shared" si="3207"/>
        <v>BO$16</v>
      </c>
      <c r="BP1892" s="80" t="str">
        <f t="shared" si="3207"/>
        <v>BP$16</v>
      </c>
      <c r="BQ1892" s="80" t="str">
        <f t="shared" si="3207"/>
        <v>BQ$16</v>
      </c>
      <c r="BR1892" s="80" t="str">
        <f t="shared" si="3207"/>
        <v>BR$16</v>
      </c>
      <c r="BS1892" s="80" t="str">
        <f t="shared" si="3207"/>
        <v>BS$16</v>
      </c>
      <c r="BT1892" s="80" t="str">
        <f t="shared" si="3207"/>
        <v>BT$16</v>
      </c>
      <c r="BU1892" s="80" t="str">
        <f t="shared" si="3207"/>
        <v>BU$16</v>
      </c>
      <c r="BV1892" s="80" t="str">
        <f t="shared" si="3207"/>
        <v>BV$16</v>
      </c>
      <c r="BW1892" s="80" t="str">
        <f t="shared" si="3207"/>
        <v>BW$16</v>
      </c>
      <c r="BX1892" s="80" t="str">
        <f t="shared" si="3207"/>
        <v>BX$16</v>
      </c>
      <c r="BY1892" s="80" t="str">
        <f t="shared" si="3207"/>
        <v>BY$16</v>
      </c>
      <c r="BZ1892" s="80" t="str">
        <f t="shared" si="3207"/>
        <v>BZ$16</v>
      </c>
      <c r="CA1892" s="80" t="str">
        <f t="shared" si="3207"/>
        <v>CA$16</v>
      </c>
      <c r="CB1892" s="80" t="str">
        <f t="shared" si="3207"/>
        <v>CB$16</v>
      </c>
      <c r="CC1892" s="80" t="str">
        <f t="shared" si="3207"/>
        <v>CC$16</v>
      </c>
      <c r="CD1892" s="80" t="str">
        <f t="shared" si="3207"/>
        <v>CD$16</v>
      </c>
      <c r="CE1892" s="80" t="str">
        <f t="shared" si="3207"/>
        <v>CE$16</v>
      </c>
      <c r="CF1892" s="80" t="str">
        <f t="shared" ref="CF1892:CL1892" si="3208">CF1880</f>
        <v>CF$16</v>
      </c>
      <c r="CG1892" s="80" t="str">
        <f t="shared" si="3208"/>
        <v>CG$16</v>
      </c>
      <c r="CH1892" s="80" t="str">
        <f t="shared" si="3208"/>
        <v>CH$16</v>
      </c>
      <c r="CI1892" s="80" t="str">
        <f t="shared" si="3208"/>
        <v>CI$16</v>
      </c>
      <c r="CJ1892" s="80" t="str">
        <f t="shared" si="3208"/>
        <v>CJ$16</v>
      </c>
      <c r="CK1892" s="80" t="str">
        <f t="shared" si="3208"/>
        <v>CK$16</v>
      </c>
      <c r="CL1892" s="80" t="str">
        <f t="shared" si="3208"/>
        <v>CL$16</v>
      </c>
      <c r="CN1892" s="78"/>
      <c r="CO1892" s="80" t="str">
        <f t="shared" ref="CO1892:DL1892" si="3209">CO1880</f>
        <v>CO$16</v>
      </c>
      <c r="CP1892" s="80" t="str">
        <f t="shared" si="3209"/>
        <v>CP$16</v>
      </c>
      <c r="CQ1892" s="80" t="str">
        <f t="shared" si="3209"/>
        <v>CQ$16</v>
      </c>
      <c r="CR1892" s="80" t="str">
        <f t="shared" si="3209"/>
        <v>CR$16</v>
      </c>
      <c r="CS1892" s="80" t="str">
        <f t="shared" si="3209"/>
        <v>CS$16</v>
      </c>
      <c r="CT1892" s="80" t="str">
        <f t="shared" si="3209"/>
        <v>CT$16</v>
      </c>
      <c r="CU1892" s="80" t="str">
        <f t="shared" si="3209"/>
        <v>CU$16</v>
      </c>
      <c r="CV1892" s="80" t="str">
        <f t="shared" si="3209"/>
        <v>CV$16</v>
      </c>
      <c r="CW1892" s="80" t="str">
        <f t="shared" si="3209"/>
        <v>CW$16</v>
      </c>
      <c r="CX1892" s="80" t="str">
        <f t="shared" si="3209"/>
        <v>CX$16</v>
      </c>
      <c r="CY1892" s="80" t="str">
        <f t="shared" si="3209"/>
        <v>CY$16</v>
      </c>
      <c r="CZ1892" s="80" t="str">
        <f t="shared" si="3209"/>
        <v>CZ$16</v>
      </c>
      <c r="DA1892" s="80" t="str">
        <f t="shared" si="3209"/>
        <v>DA$16</v>
      </c>
      <c r="DB1892" s="80" t="str">
        <f t="shared" si="3209"/>
        <v>DB$16</v>
      </c>
      <c r="DC1892" s="80" t="str">
        <f t="shared" si="3209"/>
        <v>DC$16</v>
      </c>
      <c r="DD1892" s="80" t="str">
        <f t="shared" si="3209"/>
        <v>DD$16</v>
      </c>
      <c r="DE1892" s="80" t="str">
        <f t="shared" si="3209"/>
        <v>DE$16</v>
      </c>
      <c r="DF1892" s="80" t="str">
        <f t="shared" si="3209"/>
        <v>DF$16</v>
      </c>
      <c r="DG1892" s="80" t="str">
        <f t="shared" si="3209"/>
        <v>DG$16</v>
      </c>
      <c r="DH1892" s="80" t="str">
        <f t="shared" si="3209"/>
        <v>DH$16</v>
      </c>
      <c r="DI1892" s="80" t="str">
        <f t="shared" si="3209"/>
        <v>DI$16</v>
      </c>
      <c r="DJ1892" s="80" t="str">
        <f t="shared" si="3209"/>
        <v>DJ$16</v>
      </c>
      <c r="DK1892" s="80" t="str">
        <f t="shared" si="3209"/>
        <v>DK$16</v>
      </c>
      <c r="DL1892" s="80" t="str">
        <f t="shared" si="3209"/>
        <v>DL$16</v>
      </c>
    </row>
    <row r="1893" spans="1:116" x14ac:dyDescent="0.4">
      <c r="B1893" t="s">
        <v>332</v>
      </c>
      <c r="D1893" t="s">
        <v>510</v>
      </c>
      <c r="E1893" s="8" t="str">
        <f t="shared" si="3206"/>
        <v>1893 VOV-TV-V</v>
      </c>
      <c r="G1893" s="191" t="s">
        <v>462</v>
      </c>
      <c r="K1893" s="53"/>
      <c r="L1893" s="53"/>
      <c r="M1893" s="53"/>
      <c r="N1893" s="53"/>
      <c r="O1893" s="53"/>
      <c r="P1893" s="53"/>
      <c r="R1893" s="24"/>
      <c r="S1893" s="212" t="str">
        <f>ADDRESS(ROW(S1889),COLUMN(S1889),2)</f>
        <v>S$1889</v>
      </c>
      <c r="T1893" s="212" t="str">
        <f t="shared" ref="T1893:CE1893" si="3210">ADDRESS(ROW(T1889),COLUMN(T1889),2)</f>
        <v>T$1889</v>
      </c>
      <c r="U1893" s="212" t="str">
        <f t="shared" si="3210"/>
        <v>U$1889</v>
      </c>
      <c r="V1893" s="212" t="str">
        <f t="shared" si="3210"/>
        <v>V$1889</v>
      </c>
      <c r="W1893" s="212" t="str">
        <f t="shared" si="3210"/>
        <v>W$1889</v>
      </c>
      <c r="X1893" s="212" t="str">
        <f t="shared" si="3210"/>
        <v>X$1889</v>
      </c>
      <c r="Y1893" s="212" t="str">
        <f t="shared" si="3210"/>
        <v>Y$1889</v>
      </c>
      <c r="Z1893" s="212" t="str">
        <f t="shared" si="3210"/>
        <v>Z$1889</v>
      </c>
      <c r="AA1893" s="212" t="str">
        <f t="shared" si="3210"/>
        <v>AA$1889</v>
      </c>
      <c r="AB1893" s="212" t="str">
        <f t="shared" si="3210"/>
        <v>AB$1889</v>
      </c>
      <c r="AC1893" s="212" t="str">
        <f t="shared" si="3210"/>
        <v>AC$1889</v>
      </c>
      <c r="AD1893" s="212" t="str">
        <f t="shared" si="3210"/>
        <v>AD$1889</v>
      </c>
      <c r="AE1893" s="212" t="str">
        <f t="shared" si="3210"/>
        <v>AE$1889</v>
      </c>
      <c r="AF1893" s="212" t="str">
        <f t="shared" si="3210"/>
        <v>AF$1889</v>
      </c>
      <c r="AG1893" s="212" t="str">
        <f t="shared" si="3210"/>
        <v>AG$1889</v>
      </c>
      <c r="AH1893" s="212" t="str">
        <f t="shared" si="3210"/>
        <v>AH$1889</v>
      </c>
      <c r="AI1893" s="212" t="str">
        <f t="shared" si="3210"/>
        <v>AI$1889</v>
      </c>
      <c r="AJ1893" s="212" t="str">
        <f t="shared" si="3210"/>
        <v>AJ$1889</v>
      </c>
      <c r="AK1893" s="212" t="str">
        <f t="shared" si="3210"/>
        <v>AK$1889</v>
      </c>
      <c r="AL1893" s="212" t="str">
        <f t="shared" si="3210"/>
        <v>AL$1889</v>
      </c>
      <c r="AM1893" s="212" t="str">
        <f t="shared" si="3210"/>
        <v>AM$1889</v>
      </c>
      <c r="AN1893" s="212" t="str">
        <f t="shared" si="3210"/>
        <v>AN$1889</v>
      </c>
      <c r="AO1893" s="212" t="str">
        <f t="shared" si="3210"/>
        <v>AO$1889</v>
      </c>
      <c r="AP1893" s="212" t="str">
        <f t="shared" si="3210"/>
        <v>AP$1889</v>
      </c>
      <c r="AQ1893" s="212" t="str">
        <f t="shared" si="3210"/>
        <v>AQ$1889</v>
      </c>
      <c r="AR1893" s="212" t="str">
        <f t="shared" si="3210"/>
        <v>AR$1889</v>
      </c>
      <c r="AS1893" s="212" t="str">
        <f t="shared" si="3210"/>
        <v>AS$1889</v>
      </c>
      <c r="AT1893" s="212" t="str">
        <f t="shared" si="3210"/>
        <v>AT$1889</v>
      </c>
      <c r="AU1893" s="212" t="str">
        <f t="shared" si="3210"/>
        <v>AU$1889</v>
      </c>
      <c r="AV1893" s="212" t="str">
        <f t="shared" si="3210"/>
        <v>AV$1889</v>
      </c>
      <c r="AW1893" s="212" t="str">
        <f t="shared" si="3210"/>
        <v>AW$1889</v>
      </c>
      <c r="AX1893" s="212" t="str">
        <f t="shared" si="3210"/>
        <v>AX$1889</v>
      </c>
      <c r="AY1893" s="212" t="str">
        <f t="shared" si="3210"/>
        <v>AY$1889</v>
      </c>
      <c r="AZ1893" s="212" t="str">
        <f t="shared" si="3210"/>
        <v>AZ$1889</v>
      </c>
      <c r="BA1893" s="212" t="str">
        <f t="shared" si="3210"/>
        <v>BA$1889</v>
      </c>
      <c r="BB1893" s="212" t="str">
        <f t="shared" si="3210"/>
        <v>BB$1889</v>
      </c>
      <c r="BC1893" s="212" t="str">
        <f t="shared" si="3210"/>
        <v>BC$1889</v>
      </c>
      <c r="BD1893" s="212" t="str">
        <f t="shared" si="3210"/>
        <v>BD$1889</v>
      </c>
      <c r="BE1893" s="212" t="str">
        <f t="shared" si="3210"/>
        <v>BE$1889</v>
      </c>
      <c r="BF1893" s="212" t="str">
        <f t="shared" si="3210"/>
        <v>BF$1889</v>
      </c>
      <c r="BG1893" s="212" t="str">
        <f t="shared" si="3210"/>
        <v>BG$1889</v>
      </c>
      <c r="BH1893" s="212" t="str">
        <f t="shared" si="3210"/>
        <v>BH$1889</v>
      </c>
      <c r="BI1893" s="212" t="str">
        <f t="shared" si="3210"/>
        <v>BI$1889</v>
      </c>
      <c r="BJ1893" s="212" t="str">
        <f t="shared" si="3210"/>
        <v>BJ$1889</v>
      </c>
      <c r="BK1893" s="212" t="str">
        <f t="shared" si="3210"/>
        <v>BK$1889</v>
      </c>
      <c r="BL1893" s="212" t="str">
        <f t="shared" si="3210"/>
        <v>BL$1889</v>
      </c>
      <c r="BM1893" s="212" t="str">
        <f t="shared" si="3210"/>
        <v>BM$1889</v>
      </c>
      <c r="BN1893" s="212" t="str">
        <f t="shared" si="3210"/>
        <v>BN$1889</v>
      </c>
      <c r="BO1893" s="212" t="str">
        <f t="shared" si="3210"/>
        <v>BO$1889</v>
      </c>
      <c r="BP1893" s="212" t="str">
        <f t="shared" si="3210"/>
        <v>BP$1889</v>
      </c>
      <c r="BQ1893" s="212" t="str">
        <f t="shared" si="3210"/>
        <v>BQ$1889</v>
      </c>
      <c r="BR1893" s="212" t="str">
        <f t="shared" si="3210"/>
        <v>BR$1889</v>
      </c>
      <c r="BS1893" s="212" t="str">
        <f t="shared" si="3210"/>
        <v>BS$1889</v>
      </c>
      <c r="BT1893" s="212" t="str">
        <f t="shared" si="3210"/>
        <v>BT$1889</v>
      </c>
      <c r="BU1893" s="212" t="str">
        <f t="shared" si="3210"/>
        <v>BU$1889</v>
      </c>
      <c r="BV1893" s="212" t="str">
        <f t="shared" si="3210"/>
        <v>BV$1889</v>
      </c>
      <c r="BW1893" s="212" t="str">
        <f t="shared" si="3210"/>
        <v>BW$1889</v>
      </c>
      <c r="BX1893" s="212" t="str">
        <f t="shared" si="3210"/>
        <v>BX$1889</v>
      </c>
      <c r="BY1893" s="212" t="str">
        <f t="shared" si="3210"/>
        <v>BY$1889</v>
      </c>
      <c r="BZ1893" s="212" t="str">
        <f t="shared" si="3210"/>
        <v>BZ$1889</v>
      </c>
      <c r="CA1893" s="212" t="str">
        <f t="shared" si="3210"/>
        <v>CA$1889</v>
      </c>
      <c r="CB1893" s="212" t="str">
        <f t="shared" si="3210"/>
        <v>CB$1889</v>
      </c>
      <c r="CC1893" s="212" t="str">
        <f t="shared" si="3210"/>
        <v>CC$1889</v>
      </c>
      <c r="CD1893" s="212" t="str">
        <f t="shared" si="3210"/>
        <v>CD$1889</v>
      </c>
      <c r="CE1893" s="212" t="str">
        <f t="shared" si="3210"/>
        <v>CE$1889</v>
      </c>
      <c r="CF1893" s="212" t="str">
        <f t="shared" ref="CF1893:CL1893" si="3211">ADDRESS(ROW(CF1889),COLUMN(CF1889),2)</f>
        <v>CF$1889</v>
      </c>
      <c r="CG1893" s="212" t="str">
        <f t="shared" si="3211"/>
        <v>CG$1889</v>
      </c>
      <c r="CH1893" s="212" t="str">
        <f t="shared" si="3211"/>
        <v>CH$1889</v>
      </c>
      <c r="CI1893" s="212" t="str">
        <f t="shared" si="3211"/>
        <v>CI$1889</v>
      </c>
      <c r="CJ1893" s="212" t="str">
        <f t="shared" si="3211"/>
        <v>CJ$1889</v>
      </c>
      <c r="CK1893" s="212" t="str">
        <f t="shared" si="3211"/>
        <v>CK$1889</v>
      </c>
      <c r="CL1893" s="212" t="str">
        <f t="shared" si="3211"/>
        <v>CL$1889</v>
      </c>
      <c r="CO1893" s="212" t="str">
        <f t="shared" ref="CO1893:DL1893" si="3212">ADDRESS(ROW(CO1889),COLUMN(CO1889),2)</f>
        <v>CO$1889</v>
      </c>
      <c r="CP1893" s="212" t="str">
        <f t="shared" si="3212"/>
        <v>CP$1889</v>
      </c>
      <c r="CQ1893" s="212" t="str">
        <f t="shared" si="3212"/>
        <v>CQ$1889</v>
      </c>
      <c r="CR1893" s="212" t="str">
        <f t="shared" si="3212"/>
        <v>CR$1889</v>
      </c>
      <c r="CS1893" s="212" t="str">
        <f t="shared" si="3212"/>
        <v>CS$1889</v>
      </c>
      <c r="CT1893" s="212" t="str">
        <f t="shared" si="3212"/>
        <v>CT$1889</v>
      </c>
      <c r="CU1893" s="212" t="str">
        <f t="shared" si="3212"/>
        <v>CU$1889</v>
      </c>
      <c r="CV1893" s="212" t="str">
        <f t="shared" si="3212"/>
        <v>CV$1889</v>
      </c>
      <c r="CW1893" s="212" t="str">
        <f t="shared" si="3212"/>
        <v>CW$1889</v>
      </c>
      <c r="CX1893" s="212" t="str">
        <f t="shared" si="3212"/>
        <v>CX$1889</v>
      </c>
      <c r="CY1893" s="212" t="str">
        <f t="shared" si="3212"/>
        <v>CY$1889</v>
      </c>
      <c r="CZ1893" s="212" t="str">
        <f t="shared" si="3212"/>
        <v>CZ$1889</v>
      </c>
      <c r="DA1893" s="212" t="str">
        <f t="shared" si="3212"/>
        <v>DA$1889</v>
      </c>
      <c r="DB1893" s="212" t="str">
        <f t="shared" si="3212"/>
        <v>DB$1889</v>
      </c>
      <c r="DC1893" s="212" t="str">
        <f t="shared" si="3212"/>
        <v>DC$1889</v>
      </c>
      <c r="DD1893" s="212" t="str">
        <f t="shared" si="3212"/>
        <v>DD$1889</v>
      </c>
      <c r="DE1893" s="212" t="str">
        <f t="shared" si="3212"/>
        <v>DE$1889</v>
      </c>
      <c r="DF1893" s="212" t="str">
        <f t="shared" si="3212"/>
        <v>DF$1889</v>
      </c>
      <c r="DG1893" s="212" t="str">
        <f t="shared" si="3212"/>
        <v>DG$1889</v>
      </c>
      <c r="DH1893" s="212" t="str">
        <f t="shared" si="3212"/>
        <v>DH$1889</v>
      </c>
      <c r="DI1893" s="212" t="str">
        <f t="shared" si="3212"/>
        <v>DI$1889</v>
      </c>
      <c r="DJ1893" s="212" t="str">
        <f t="shared" si="3212"/>
        <v>DJ$1889</v>
      </c>
      <c r="DK1893" s="212" t="str">
        <f t="shared" si="3212"/>
        <v>DK$1889</v>
      </c>
      <c r="DL1893" s="212" t="str">
        <f t="shared" si="3212"/>
        <v>DL$1889</v>
      </c>
    </row>
    <row r="1894" spans="1:116" x14ac:dyDescent="0.4">
      <c r="B1894" t="s">
        <v>332</v>
      </c>
      <c r="D1894" t="s">
        <v>510</v>
      </c>
      <c r="E1894" s="8" t="str">
        <f t="shared" si="3206"/>
        <v>1894 VOV-TV-V</v>
      </c>
      <c r="G1894" s="191" t="str">
        <f>G1886</f>
        <v>Volume of a volume modifier - implant</v>
      </c>
      <c r="H1894" s="12"/>
      <c r="I1894" s="60"/>
      <c r="J1894" s="60"/>
      <c r="K1894" s="15"/>
      <c r="L1894" s="15"/>
      <c r="M1894" s="15"/>
      <c r="N1894" s="15"/>
      <c r="O1894" s="15"/>
      <c r="P1894" s="15"/>
      <c r="R1894" s="15"/>
      <c r="S1894" s="80"/>
      <c r="T1894" s="80"/>
      <c r="U1894" s="80"/>
      <c r="V1894" s="80"/>
      <c r="W1894" s="80"/>
      <c r="X1894" s="80"/>
      <c r="Y1894" s="80"/>
      <c r="Z1894" s="80"/>
      <c r="AA1894" s="80"/>
      <c r="AB1894" s="80"/>
      <c r="AC1894" s="80"/>
      <c r="AD1894" s="80"/>
      <c r="AE1894" s="80"/>
      <c r="AF1894" s="80"/>
      <c r="AG1894" s="80"/>
      <c r="AH1894" s="80"/>
      <c r="AI1894" s="80"/>
      <c r="AJ1894" s="80"/>
      <c r="AK1894" s="80"/>
      <c r="AL1894" s="80"/>
      <c r="AM1894" s="80"/>
      <c r="AN1894" s="80"/>
      <c r="AO1894" s="80"/>
      <c r="AP1894" s="80"/>
      <c r="AQ1894" s="80"/>
      <c r="AR1894" s="80"/>
      <c r="AS1894" s="80"/>
      <c r="AT1894" s="80"/>
      <c r="AU1894" s="80"/>
      <c r="AV1894" s="80"/>
      <c r="AW1894" s="80"/>
      <c r="AX1894" s="80"/>
      <c r="AY1894" s="80"/>
      <c r="AZ1894" s="80"/>
      <c r="BA1894" s="80"/>
      <c r="BB1894" s="80"/>
      <c r="BC1894" s="80"/>
      <c r="BD1894" s="80"/>
      <c r="BE1894" s="80"/>
      <c r="BF1894" s="80"/>
      <c r="BG1894" s="80"/>
      <c r="BH1894" s="80"/>
      <c r="BI1894" s="80"/>
      <c r="BJ1894" s="80"/>
      <c r="BK1894" s="80"/>
      <c r="BL1894" s="80"/>
      <c r="BM1894" s="80"/>
      <c r="BN1894" s="80"/>
      <c r="BO1894" s="80"/>
      <c r="BP1894" s="80"/>
      <c r="BQ1894" s="80"/>
      <c r="BR1894" s="80"/>
      <c r="BS1894" s="80"/>
      <c r="BT1894" s="80"/>
      <c r="BU1894" s="80"/>
      <c r="BV1894" s="80"/>
      <c r="BW1894" s="80"/>
      <c r="BX1894" s="80"/>
      <c r="BY1894" s="80"/>
      <c r="BZ1894" s="80"/>
      <c r="CA1894" s="80"/>
      <c r="CB1894" s="80"/>
      <c r="CC1894" s="80"/>
      <c r="CD1894" s="80"/>
      <c r="CE1894" s="80"/>
      <c r="CF1894" s="80"/>
      <c r="CG1894" s="80"/>
      <c r="CH1894" s="80"/>
      <c r="CI1894" s="80"/>
      <c r="CJ1894" s="80"/>
      <c r="CK1894" s="80"/>
      <c r="CL1894" s="80"/>
      <c r="CN1894" s="60"/>
    </row>
    <row r="1895" spans="1:116" x14ac:dyDescent="0.4">
      <c r="B1895" t="s">
        <v>332</v>
      </c>
      <c r="D1895" t="s">
        <v>510</v>
      </c>
      <c r="E1895" s="8" t="str">
        <f t="shared" si="3206"/>
        <v>1895 VOV-TV-V</v>
      </c>
      <c r="G1895" s="136" t="str">
        <f>G1883</f>
        <v xml:space="preserve">secondary unit </v>
      </c>
      <c r="H1895" s="12"/>
      <c r="I1895" s="60"/>
      <c r="J1895" s="60"/>
      <c r="K1895" s="15"/>
      <c r="L1895" s="15"/>
      <c r="M1895" s="15"/>
      <c r="N1895" s="15"/>
      <c r="O1895" s="15"/>
      <c r="P1895" s="15"/>
      <c r="R1895" s="15"/>
      <c r="S1895" s="76"/>
      <c r="T1895" s="76"/>
      <c r="U1895" s="76"/>
      <c r="V1895" s="76"/>
      <c r="W1895" s="76"/>
      <c r="X1895" s="76"/>
      <c r="Y1895" s="76"/>
      <c r="Z1895" s="76"/>
      <c r="AA1895" s="76"/>
      <c r="AB1895" s="76"/>
      <c r="AC1895" s="76"/>
      <c r="AD1895" s="76"/>
      <c r="AE1895" s="76"/>
      <c r="AF1895" s="76"/>
      <c r="AG1895" s="76"/>
      <c r="AH1895" s="76"/>
      <c r="AI1895" s="76"/>
      <c r="AJ1895" s="76"/>
      <c r="AK1895" s="76"/>
      <c r="AL1895" s="76"/>
      <c r="AM1895" s="76"/>
      <c r="AN1895" s="76"/>
      <c r="AO1895" s="76"/>
      <c r="AP1895" s="76"/>
      <c r="AQ1895" s="76"/>
      <c r="AR1895" s="76"/>
      <c r="AS1895" s="76"/>
      <c r="AT1895" s="76"/>
      <c r="AU1895" s="76"/>
      <c r="AV1895" s="76"/>
      <c r="AW1895" s="76"/>
      <c r="AX1895" s="76"/>
      <c r="AY1895" s="76"/>
      <c r="AZ1895" s="76"/>
      <c r="BA1895" s="76"/>
      <c r="BB1895" s="76"/>
      <c r="BC1895" s="76"/>
      <c r="BD1895" s="76"/>
      <c r="BE1895" s="76"/>
      <c r="BF1895" s="76"/>
      <c r="BG1895" s="76"/>
      <c r="BH1895" s="76"/>
      <c r="BI1895" s="76"/>
      <c r="BJ1895" s="76"/>
      <c r="BK1895" s="76"/>
      <c r="BL1895" s="76"/>
      <c r="BM1895" s="76"/>
      <c r="BN1895" s="76"/>
      <c r="BO1895" s="76"/>
      <c r="BP1895" s="76"/>
      <c r="BQ1895" s="76"/>
      <c r="BR1895" s="76"/>
      <c r="BS1895" s="76"/>
      <c r="BT1895" s="76"/>
      <c r="BU1895" s="76"/>
      <c r="BV1895" s="76"/>
      <c r="BW1895" s="76"/>
      <c r="BX1895" s="76"/>
      <c r="BY1895" s="76"/>
      <c r="BZ1895" s="76"/>
      <c r="CA1895" s="76"/>
      <c r="CB1895" s="76"/>
      <c r="CC1895" s="76"/>
      <c r="CD1895" s="76"/>
      <c r="CE1895" s="76"/>
      <c r="CF1895" s="76"/>
      <c r="CG1895" s="76"/>
      <c r="CH1895" s="76"/>
      <c r="CI1895" s="76"/>
      <c r="CJ1895" s="76"/>
      <c r="CK1895" s="76"/>
      <c r="CL1895" s="76"/>
      <c r="CN1895" s="60"/>
      <c r="CO1895" s="76"/>
      <c r="CP1895" s="76"/>
      <c r="CQ1895" s="76"/>
      <c r="CR1895" s="76"/>
      <c r="CS1895" s="76"/>
      <c r="CT1895" s="76"/>
      <c r="CU1895" s="76"/>
      <c r="CV1895" s="76"/>
      <c r="CW1895" s="76"/>
      <c r="CX1895" s="76"/>
      <c r="CY1895" s="76"/>
      <c r="CZ1895" s="76"/>
      <c r="DA1895" s="76"/>
      <c r="DB1895" s="76"/>
      <c r="DC1895" s="76"/>
      <c r="DD1895" s="76"/>
      <c r="DE1895" s="76"/>
      <c r="DF1895" s="76"/>
      <c r="DG1895" s="76"/>
      <c r="DH1895" s="76"/>
      <c r="DI1895" s="76"/>
      <c r="DJ1895" s="76"/>
      <c r="DK1895" s="76"/>
      <c r="DL1895" s="76"/>
    </row>
    <row r="1896" spans="1:116" x14ac:dyDescent="0.4">
      <c r="B1896" t="s">
        <v>332</v>
      </c>
      <c r="D1896" t="s">
        <v>510</v>
      </c>
      <c r="E1896" s="8" t="str">
        <f t="shared" si="3206"/>
        <v>1896 VOV-TV-V</v>
      </c>
      <c r="G1896" s="136" t="str">
        <f>G1884</f>
        <v>Secondary revenue driver</v>
      </c>
      <c r="H1896" s="12"/>
      <c r="I1896" s="60"/>
      <c r="J1896" s="60"/>
      <c r="K1896" s="15"/>
      <c r="L1896" s="15"/>
      <c r="M1896" s="15"/>
      <c r="N1896" s="15"/>
      <c r="O1896" s="15"/>
      <c r="P1896" s="15"/>
      <c r="R1896" s="15"/>
      <c r="S1896" s="76"/>
      <c r="T1896" s="76"/>
      <c r="U1896" s="76"/>
      <c r="V1896" s="76"/>
      <c r="W1896" s="76"/>
      <c r="X1896" s="76"/>
      <c r="Y1896" s="76"/>
      <c r="Z1896" s="76"/>
      <c r="AA1896" s="76"/>
      <c r="AB1896" s="76"/>
      <c r="AC1896" s="76"/>
      <c r="AD1896" s="76"/>
      <c r="AE1896" s="76"/>
      <c r="AF1896" s="76"/>
      <c r="AG1896" s="76"/>
      <c r="AH1896" s="76"/>
      <c r="AI1896" s="76"/>
      <c r="AJ1896" s="76"/>
      <c r="AK1896" s="76"/>
      <c r="AL1896" s="76"/>
      <c r="AM1896" s="76"/>
      <c r="AN1896" s="76"/>
      <c r="AO1896" s="76"/>
      <c r="AP1896" s="76"/>
      <c r="AQ1896" s="76"/>
      <c r="AR1896" s="76"/>
      <c r="AS1896" s="76"/>
      <c r="AT1896" s="76"/>
      <c r="AU1896" s="76"/>
      <c r="AV1896" s="76"/>
      <c r="AW1896" s="76"/>
      <c r="AX1896" s="76"/>
      <c r="AY1896" s="76"/>
      <c r="AZ1896" s="76"/>
      <c r="BA1896" s="76"/>
      <c r="BB1896" s="76"/>
      <c r="BC1896" s="76"/>
      <c r="BD1896" s="76"/>
      <c r="BE1896" s="76"/>
      <c r="BF1896" s="76"/>
      <c r="BG1896" s="76"/>
      <c r="BH1896" s="76"/>
      <c r="BI1896" s="76"/>
      <c r="BJ1896" s="76"/>
      <c r="BK1896" s="76"/>
      <c r="BL1896" s="76"/>
      <c r="BM1896" s="76"/>
      <c r="BN1896" s="76"/>
      <c r="BO1896" s="76"/>
      <c r="BP1896" s="76"/>
      <c r="BQ1896" s="76"/>
      <c r="BR1896" s="76"/>
      <c r="BS1896" s="76"/>
      <c r="BT1896" s="76"/>
      <c r="BU1896" s="76"/>
      <c r="BV1896" s="76"/>
      <c r="BW1896" s="76"/>
      <c r="BX1896" s="76"/>
      <c r="BY1896" s="76"/>
      <c r="BZ1896" s="76"/>
      <c r="CA1896" s="76"/>
      <c r="CB1896" s="76"/>
      <c r="CC1896" s="76"/>
      <c r="CD1896" s="76"/>
      <c r="CE1896" s="76"/>
      <c r="CF1896" s="76"/>
      <c r="CG1896" s="76"/>
      <c r="CH1896" s="76"/>
      <c r="CI1896" s="76"/>
      <c r="CJ1896" s="76"/>
      <c r="CK1896" s="76"/>
      <c r="CL1896" s="76"/>
      <c r="CN1896" s="60"/>
      <c r="CO1896" s="76"/>
      <c r="CP1896" s="76"/>
      <c r="CQ1896" s="76"/>
      <c r="CR1896" s="76"/>
      <c r="CS1896" s="76"/>
      <c r="CT1896" s="76"/>
      <c r="CU1896" s="76"/>
      <c r="CV1896" s="76"/>
      <c r="CW1896" s="76"/>
      <c r="CX1896" s="76"/>
      <c r="CY1896" s="76"/>
      <c r="CZ1896" s="76"/>
      <c r="DA1896" s="76"/>
      <c r="DB1896" s="76"/>
      <c r="DC1896" s="76"/>
      <c r="DD1896" s="76"/>
      <c r="DE1896" s="76"/>
      <c r="DF1896" s="76"/>
      <c r="DG1896" s="76"/>
      <c r="DH1896" s="76"/>
      <c r="DI1896" s="76"/>
      <c r="DJ1896" s="76"/>
      <c r="DK1896" s="76"/>
      <c r="DL1896" s="76"/>
    </row>
    <row r="1897" spans="1:116" x14ac:dyDescent="0.4">
      <c r="B1897" t="s">
        <v>332</v>
      </c>
      <c r="D1897" t="s">
        <v>510</v>
      </c>
      <c r="E1897" s="8" t="str">
        <f t="shared" si="3206"/>
        <v>1897 VOV-TV-V</v>
      </c>
      <c r="G1897" s="136" t="str">
        <f>G1885</f>
        <v>Secondary volume driver</v>
      </c>
      <c r="H1897" s="12"/>
      <c r="I1897" s="60"/>
      <c r="J1897" s="60"/>
      <c r="K1897" s="15"/>
      <c r="L1897" s="15"/>
      <c r="M1897" s="15"/>
      <c r="N1897" s="15"/>
      <c r="O1897" s="15"/>
      <c r="P1897" s="15"/>
      <c r="R1897" s="15"/>
      <c r="S1897" s="179"/>
      <c r="T1897" s="179"/>
      <c r="U1897" s="179"/>
      <c r="V1897" s="179"/>
      <c r="W1897" s="179"/>
      <c r="X1897" s="179"/>
      <c r="Y1897" s="179"/>
      <c r="Z1897" s="179"/>
      <c r="AA1897" s="179"/>
      <c r="AB1897" s="179"/>
      <c r="AC1897" s="179"/>
      <c r="AD1897" s="179"/>
      <c r="AE1897" s="179"/>
      <c r="AF1897" s="179"/>
      <c r="AG1897" s="179"/>
      <c r="AH1897" s="179"/>
      <c r="AI1897" s="179"/>
      <c r="AJ1897" s="179"/>
      <c r="AK1897" s="179"/>
      <c r="AL1897" s="179"/>
      <c r="AM1897" s="179"/>
      <c r="AN1897" s="179"/>
      <c r="AO1897" s="179"/>
      <c r="AP1897" s="179"/>
      <c r="AQ1897" s="179"/>
      <c r="AR1897" s="179"/>
      <c r="AS1897" s="179"/>
      <c r="AT1897" s="179"/>
      <c r="AU1897" s="179"/>
      <c r="AV1897" s="179"/>
      <c r="AW1897" s="179"/>
      <c r="AX1897" s="179"/>
      <c r="AY1897" s="179"/>
      <c r="AZ1897" s="179"/>
      <c r="BA1897" s="179"/>
      <c r="BB1897" s="179"/>
      <c r="BC1897" s="179"/>
      <c r="BD1897" s="179"/>
      <c r="BE1897" s="179"/>
      <c r="BF1897" s="179"/>
      <c r="BG1897" s="179"/>
      <c r="BH1897" s="179"/>
      <c r="BI1897" s="179"/>
      <c r="BJ1897" s="179"/>
      <c r="BK1897" s="179"/>
      <c r="BL1897" s="179"/>
      <c r="BM1897" s="179"/>
      <c r="BN1897" s="179"/>
      <c r="BO1897" s="179"/>
      <c r="BP1897" s="179"/>
      <c r="BQ1897" s="179"/>
      <c r="BR1897" s="179"/>
      <c r="BS1897" s="179"/>
      <c r="BT1897" s="179"/>
      <c r="BU1897" s="179"/>
      <c r="BV1897" s="179"/>
      <c r="BW1897" s="179"/>
      <c r="BX1897" s="179"/>
      <c r="BY1897" s="179"/>
      <c r="BZ1897" s="179"/>
      <c r="CA1897" s="179"/>
      <c r="CB1897" s="179"/>
      <c r="CC1897" s="179"/>
      <c r="CD1897" s="179"/>
      <c r="CE1897" s="179"/>
      <c r="CF1897" s="179"/>
      <c r="CG1897" s="179"/>
      <c r="CH1897" s="179"/>
      <c r="CI1897" s="179"/>
      <c r="CJ1897" s="179"/>
      <c r="CK1897" s="179"/>
      <c r="CL1897" s="179"/>
      <c r="CN1897" s="60"/>
      <c r="CO1897" s="179"/>
      <c r="CP1897" s="179"/>
      <c r="CQ1897" s="179"/>
      <c r="CR1897" s="179"/>
      <c r="CS1897" s="179"/>
      <c r="CT1897" s="179"/>
      <c r="CU1897" s="179"/>
      <c r="CV1897" s="179"/>
      <c r="CW1897" s="179"/>
      <c r="CX1897" s="179"/>
      <c r="CY1897" s="179"/>
      <c r="CZ1897" s="179"/>
      <c r="DA1897" s="179"/>
      <c r="DB1897" s="179"/>
      <c r="DC1897" s="179"/>
      <c r="DD1897" s="179"/>
      <c r="DE1897" s="179"/>
      <c r="DF1897" s="179"/>
      <c r="DG1897" s="179"/>
      <c r="DH1897" s="179"/>
      <c r="DI1897" s="179"/>
      <c r="DJ1897" s="179"/>
      <c r="DK1897" s="179"/>
      <c r="DL1897" s="179"/>
    </row>
    <row r="1898" spans="1:116" x14ac:dyDescent="0.4">
      <c r="E1898" s="8"/>
      <c r="G1898" s="136"/>
      <c r="H1898" s="12"/>
      <c r="I1898" s="60"/>
      <c r="J1898" s="60"/>
      <c r="K1898" s="15"/>
      <c r="L1898" s="15"/>
      <c r="M1898" s="15"/>
      <c r="N1898" s="15"/>
      <c r="O1898" s="15"/>
      <c r="P1898" s="15"/>
      <c r="R1898" s="15"/>
      <c r="S1898" s="179"/>
      <c r="T1898" s="179"/>
      <c r="U1898" s="179"/>
      <c r="V1898" s="179"/>
      <c r="W1898" s="179"/>
      <c r="X1898" s="179"/>
      <c r="Y1898" s="179"/>
      <c r="Z1898" s="179"/>
      <c r="AA1898" s="179"/>
      <c r="AB1898" s="179"/>
      <c r="AC1898" s="179"/>
      <c r="AD1898" s="179"/>
      <c r="AE1898" s="179"/>
      <c r="AF1898" s="179"/>
      <c r="AG1898" s="179"/>
      <c r="AH1898" s="179"/>
      <c r="AI1898" s="179"/>
      <c r="AJ1898" s="179"/>
      <c r="AK1898" s="179"/>
      <c r="AL1898" s="179"/>
      <c r="AM1898" s="179"/>
      <c r="AN1898" s="179"/>
      <c r="AO1898" s="179"/>
      <c r="AP1898" s="179"/>
      <c r="AQ1898" s="179"/>
      <c r="AR1898" s="179"/>
      <c r="AS1898" s="179"/>
      <c r="AT1898" s="179"/>
      <c r="AU1898" s="179"/>
      <c r="AV1898" s="179"/>
      <c r="AW1898" s="179"/>
      <c r="AX1898" s="179"/>
      <c r="AY1898" s="179"/>
      <c r="AZ1898" s="179"/>
      <c r="BA1898" s="179"/>
      <c r="BB1898" s="179"/>
      <c r="BC1898" s="179"/>
      <c r="BD1898" s="179"/>
      <c r="BE1898" s="179"/>
      <c r="BF1898" s="179"/>
      <c r="BG1898" s="179"/>
      <c r="BH1898" s="179"/>
      <c r="BI1898" s="179"/>
      <c r="BJ1898" s="179"/>
      <c r="BK1898" s="179"/>
      <c r="BL1898" s="179"/>
      <c r="BM1898" s="179"/>
      <c r="BN1898" s="179"/>
      <c r="BO1898" s="179"/>
      <c r="BP1898" s="179"/>
      <c r="BQ1898" s="179"/>
      <c r="BR1898" s="179"/>
      <c r="BS1898" s="179"/>
      <c r="BT1898" s="179"/>
      <c r="BU1898" s="179"/>
      <c r="BV1898" s="179"/>
      <c r="BW1898" s="179"/>
      <c r="BX1898" s="179"/>
      <c r="BY1898" s="179"/>
      <c r="BZ1898" s="179"/>
      <c r="CA1898" s="179"/>
      <c r="CB1898" s="179"/>
      <c r="CC1898" s="179"/>
      <c r="CD1898" s="179"/>
      <c r="CE1898" s="179"/>
      <c r="CF1898" s="179"/>
      <c r="CG1898" s="179"/>
      <c r="CH1898" s="179"/>
      <c r="CI1898" s="179"/>
      <c r="CJ1898" s="179"/>
      <c r="CK1898" s="179"/>
      <c r="CL1898" s="179"/>
      <c r="CN1898" s="60"/>
      <c r="CO1898" s="179"/>
      <c r="CP1898" s="179"/>
      <c r="CQ1898" s="179"/>
      <c r="CR1898" s="179"/>
      <c r="CS1898" s="179"/>
      <c r="CT1898" s="179"/>
      <c r="CU1898" s="179"/>
      <c r="CV1898" s="179"/>
      <c r="CW1898" s="179"/>
      <c r="CX1898" s="179"/>
      <c r="CY1898" s="179"/>
      <c r="CZ1898" s="179"/>
      <c r="DA1898" s="179"/>
      <c r="DB1898" s="179"/>
      <c r="DC1898" s="179"/>
      <c r="DD1898" s="179"/>
      <c r="DE1898" s="179"/>
      <c r="DF1898" s="179"/>
      <c r="DG1898" s="179"/>
      <c r="DH1898" s="179"/>
      <c r="DI1898" s="179"/>
      <c r="DJ1898" s="179"/>
      <c r="DK1898" s="179"/>
      <c r="DL1898" s="179"/>
    </row>
    <row r="1899" spans="1:116" x14ac:dyDescent="0.4">
      <c r="A1899" s="174"/>
      <c r="E1899" s="8"/>
      <c r="G1899" s="175" t="s">
        <v>503</v>
      </c>
      <c r="H1899" s="174"/>
      <c r="I1899" s="176"/>
      <c r="J1899" s="176"/>
      <c r="K1899" s="197"/>
      <c r="L1899" s="197"/>
      <c r="M1899" s="197"/>
      <c r="N1899" s="197"/>
      <c r="O1899" s="197"/>
      <c r="P1899" s="197"/>
      <c r="R1899" s="198"/>
      <c r="S1899" s="174"/>
      <c r="T1899" s="174"/>
      <c r="U1899" s="174"/>
      <c r="V1899" s="174"/>
      <c r="W1899" s="174"/>
      <c r="X1899" s="174"/>
      <c r="Y1899" s="174"/>
      <c r="Z1899" s="174"/>
      <c r="AA1899" s="174"/>
      <c r="AB1899" s="174"/>
      <c r="AC1899" s="174"/>
      <c r="AD1899" s="174"/>
      <c r="AE1899" s="174"/>
      <c r="AF1899" s="174"/>
      <c r="AG1899" s="174"/>
      <c r="AH1899" s="174"/>
      <c r="AI1899" s="174"/>
      <c r="AJ1899" s="174"/>
      <c r="AK1899" s="174"/>
      <c r="AL1899" s="174"/>
      <c r="AM1899" s="174"/>
      <c r="AN1899" s="174"/>
      <c r="AO1899" s="174"/>
      <c r="AP1899" s="174"/>
      <c r="AQ1899" s="174"/>
      <c r="AR1899" s="174"/>
      <c r="AS1899" s="174"/>
      <c r="AT1899" s="174"/>
      <c r="AU1899" s="174"/>
      <c r="AV1899" s="174"/>
      <c r="AW1899" s="174"/>
      <c r="AX1899" s="174"/>
      <c r="AY1899" s="174"/>
      <c r="AZ1899" s="174"/>
      <c r="BA1899" s="174"/>
      <c r="BB1899" s="174"/>
      <c r="BC1899" s="174"/>
      <c r="BD1899" s="174"/>
      <c r="BE1899" s="174"/>
      <c r="BF1899" s="174"/>
      <c r="BG1899" s="174"/>
      <c r="BH1899" s="174"/>
      <c r="BI1899" s="174"/>
      <c r="BJ1899" s="174"/>
      <c r="BK1899" s="174"/>
      <c r="BL1899" s="174"/>
      <c r="BM1899" s="174"/>
      <c r="BN1899" s="174"/>
      <c r="BO1899" s="174"/>
      <c r="BP1899" s="174"/>
      <c r="BQ1899" s="174"/>
      <c r="BR1899" s="174"/>
      <c r="BS1899" s="174"/>
      <c r="BT1899" s="174"/>
      <c r="BU1899" s="174"/>
      <c r="BV1899" s="174"/>
      <c r="BW1899" s="174"/>
      <c r="BX1899" s="174"/>
      <c r="BY1899" s="174"/>
      <c r="BZ1899" s="174"/>
      <c r="CA1899" s="174"/>
      <c r="CB1899" s="174"/>
      <c r="CC1899" s="174"/>
      <c r="CD1899" s="174"/>
      <c r="CE1899" s="174"/>
      <c r="CF1899" s="174"/>
      <c r="CG1899" s="174"/>
      <c r="CH1899" s="174"/>
      <c r="CI1899" s="174"/>
      <c r="CJ1899" s="174"/>
      <c r="CK1899" s="174"/>
      <c r="CL1899" s="174"/>
      <c r="CN1899" s="176"/>
      <c r="CO1899" s="174"/>
      <c r="CP1899" s="174"/>
      <c r="CQ1899" s="174"/>
      <c r="CR1899" s="174"/>
      <c r="CS1899" s="174"/>
      <c r="CT1899" s="174"/>
      <c r="CU1899" s="174"/>
      <c r="CV1899" s="174"/>
      <c r="CW1899" s="174"/>
      <c r="CX1899" s="174"/>
      <c r="CY1899" s="174"/>
      <c r="CZ1899" s="174"/>
      <c r="DA1899" s="174"/>
      <c r="DB1899" s="174"/>
      <c r="DC1899" s="174"/>
      <c r="DD1899" s="174"/>
      <c r="DE1899" s="174"/>
      <c r="DF1899" s="174"/>
      <c r="DG1899" s="174"/>
      <c r="DH1899" s="174"/>
      <c r="DI1899" s="174"/>
      <c r="DJ1899" s="174"/>
      <c r="DK1899" s="174"/>
      <c r="DL1899" s="174"/>
    </row>
    <row r="1900" spans="1:116" x14ac:dyDescent="0.4">
      <c r="A1900" s="174"/>
      <c r="E1900" s="8"/>
      <c r="G1900" s="175" t="s">
        <v>504</v>
      </c>
      <c r="H1900" s="174"/>
      <c r="I1900" s="176"/>
      <c r="J1900" s="176"/>
      <c r="K1900" s="197"/>
      <c r="L1900" s="197"/>
      <c r="M1900" s="197"/>
      <c r="N1900" s="197"/>
      <c r="O1900" s="197"/>
      <c r="P1900" s="197"/>
      <c r="R1900" s="198"/>
      <c r="S1900" s="174"/>
      <c r="T1900" s="174"/>
      <c r="U1900" s="174"/>
      <c r="V1900" s="174"/>
      <c r="W1900" s="174"/>
      <c r="X1900" s="174"/>
      <c r="Y1900" s="174"/>
      <c r="Z1900" s="174"/>
      <c r="AA1900" s="174"/>
      <c r="AB1900" s="174"/>
      <c r="AC1900" s="174"/>
      <c r="AD1900" s="174"/>
      <c r="AE1900" s="174"/>
      <c r="AF1900" s="174"/>
      <c r="AG1900" s="174"/>
      <c r="AH1900" s="174"/>
      <c r="AI1900" s="174"/>
      <c r="AJ1900" s="174"/>
      <c r="AK1900" s="174"/>
      <c r="AL1900" s="174"/>
      <c r="AM1900" s="174"/>
      <c r="AN1900" s="174"/>
      <c r="AO1900" s="174"/>
      <c r="AP1900" s="174"/>
      <c r="AQ1900" s="174"/>
      <c r="AR1900" s="174"/>
      <c r="AS1900" s="174"/>
      <c r="AT1900" s="174"/>
      <c r="AU1900" s="174"/>
      <c r="AV1900" s="174"/>
      <c r="AW1900" s="174"/>
      <c r="AX1900" s="174"/>
      <c r="AY1900" s="174"/>
      <c r="AZ1900" s="174"/>
      <c r="BA1900" s="174"/>
      <c r="BB1900" s="174"/>
      <c r="BC1900" s="174"/>
      <c r="BD1900" s="174"/>
      <c r="BE1900" s="174"/>
      <c r="BF1900" s="174"/>
      <c r="BG1900" s="174"/>
      <c r="BH1900" s="174"/>
      <c r="BI1900" s="174"/>
      <c r="BJ1900" s="174"/>
      <c r="BK1900" s="174"/>
      <c r="BL1900" s="174"/>
      <c r="BM1900" s="174"/>
      <c r="BN1900" s="174"/>
      <c r="BO1900" s="174"/>
      <c r="BP1900" s="174"/>
      <c r="BQ1900" s="174"/>
      <c r="BR1900" s="174"/>
      <c r="BS1900" s="174"/>
      <c r="BT1900" s="174"/>
      <c r="BU1900" s="174"/>
      <c r="BV1900" s="174"/>
      <c r="BW1900" s="174"/>
      <c r="BX1900" s="174"/>
      <c r="BY1900" s="174"/>
      <c r="BZ1900" s="174"/>
      <c r="CA1900" s="174"/>
      <c r="CB1900" s="174"/>
      <c r="CC1900" s="174"/>
      <c r="CD1900" s="174"/>
      <c r="CE1900" s="174"/>
      <c r="CF1900" s="174"/>
      <c r="CG1900" s="174"/>
      <c r="CH1900" s="174"/>
      <c r="CI1900" s="174"/>
      <c r="CJ1900" s="174"/>
      <c r="CK1900" s="174"/>
      <c r="CL1900" s="174"/>
      <c r="CN1900" s="176"/>
      <c r="CO1900" s="174"/>
      <c r="CP1900" s="174"/>
      <c r="CQ1900" s="174"/>
      <c r="CR1900" s="174"/>
      <c r="CS1900" s="174"/>
      <c r="CT1900" s="174"/>
      <c r="CU1900" s="174"/>
      <c r="CV1900" s="174"/>
      <c r="CW1900" s="174"/>
      <c r="CX1900" s="174"/>
      <c r="CY1900" s="174"/>
      <c r="CZ1900" s="174"/>
      <c r="DA1900" s="174"/>
      <c r="DB1900" s="174"/>
      <c r="DC1900" s="174"/>
      <c r="DD1900" s="174"/>
      <c r="DE1900" s="174"/>
      <c r="DF1900" s="174"/>
      <c r="DG1900" s="174"/>
      <c r="DH1900" s="174"/>
      <c r="DI1900" s="174"/>
      <c r="DJ1900" s="174"/>
      <c r="DK1900" s="174"/>
      <c r="DL1900" s="174"/>
    </row>
    <row r="1901" spans="1:116" x14ac:dyDescent="0.4">
      <c r="A1901" s="174"/>
      <c r="E1901" s="8"/>
      <c r="G1901" s="175" t="s">
        <v>461</v>
      </c>
      <c r="H1901" s="174"/>
      <c r="I1901" s="176"/>
      <c r="J1901" s="176"/>
      <c r="K1901" s="197"/>
      <c r="L1901" s="197"/>
      <c r="M1901" s="197"/>
      <c r="N1901" s="197"/>
      <c r="O1901" s="197"/>
      <c r="P1901" s="197"/>
      <c r="R1901" s="198"/>
      <c r="S1901" s="199" t="str">
        <f t="shared" ref="S1901:CD1901" si="3213">S$20</f>
        <v>S$16</v>
      </c>
      <c r="T1901" s="199" t="str">
        <f t="shared" si="3213"/>
        <v>T$16</v>
      </c>
      <c r="U1901" s="199" t="str">
        <f t="shared" si="3213"/>
        <v>U$16</v>
      </c>
      <c r="V1901" s="199" t="str">
        <f t="shared" si="3213"/>
        <v>V$16</v>
      </c>
      <c r="W1901" s="199" t="str">
        <f t="shared" si="3213"/>
        <v>W$16</v>
      </c>
      <c r="X1901" s="199" t="str">
        <f t="shared" si="3213"/>
        <v>X$16</v>
      </c>
      <c r="Y1901" s="199" t="str">
        <f t="shared" si="3213"/>
        <v>Y$16</v>
      </c>
      <c r="Z1901" s="199" t="str">
        <f t="shared" si="3213"/>
        <v>Z$16</v>
      </c>
      <c r="AA1901" s="199" t="str">
        <f t="shared" si="3213"/>
        <v>AA$16</v>
      </c>
      <c r="AB1901" s="199" t="str">
        <f t="shared" si="3213"/>
        <v>AB$16</v>
      </c>
      <c r="AC1901" s="199" t="str">
        <f t="shared" si="3213"/>
        <v>AC$16</v>
      </c>
      <c r="AD1901" s="199" t="str">
        <f t="shared" si="3213"/>
        <v>AD$16</v>
      </c>
      <c r="AE1901" s="199" t="str">
        <f t="shared" si="3213"/>
        <v>AE$16</v>
      </c>
      <c r="AF1901" s="199" t="str">
        <f t="shared" si="3213"/>
        <v>AF$16</v>
      </c>
      <c r="AG1901" s="199" t="str">
        <f t="shared" si="3213"/>
        <v>AG$16</v>
      </c>
      <c r="AH1901" s="199" t="str">
        <f t="shared" si="3213"/>
        <v>AH$16</v>
      </c>
      <c r="AI1901" s="199" t="str">
        <f t="shared" si="3213"/>
        <v>AI$16</v>
      </c>
      <c r="AJ1901" s="199" t="str">
        <f t="shared" si="3213"/>
        <v>AJ$16</v>
      </c>
      <c r="AK1901" s="199" t="str">
        <f t="shared" si="3213"/>
        <v>AK$16</v>
      </c>
      <c r="AL1901" s="199" t="str">
        <f t="shared" si="3213"/>
        <v>AL$16</v>
      </c>
      <c r="AM1901" s="199" t="str">
        <f t="shared" si="3213"/>
        <v>AM$16</v>
      </c>
      <c r="AN1901" s="199" t="str">
        <f t="shared" si="3213"/>
        <v>AN$16</v>
      </c>
      <c r="AO1901" s="199" t="str">
        <f t="shared" si="3213"/>
        <v>AO$16</v>
      </c>
      <c r="AP1901" s="199" t="str">
        <f t="shared" si="3213"/>
        <v>AP$16</v>
      </c>
      <c r="AQ1901" s="199" t="str">
        <f t="shared" si="3213"/>
        <v>AQ$16</v>
      </c>
      <c r="AR1901" s="199" t="str">
        <f t="shared" si="3213"/>
        <v>AR$16</v>
      </c>
      <c r="AS1901" s="199" t="str">
        <f t="shared" si="3213"/>
        <v>AS$16</v>
      </c>
      <c r="AT1901" s="199" t="str">
        <f t="shared" si="3213"/>
        <v>AT$16</v>
      </c>
      <c r="AU1901" s="199" t="str">
        <f t="shared" si="3213"/>
        <v>AU$16</v>
      </c>
      <c r="AV1901" s="199" t="str">
        <f t="shared" si="3213"/>
        <v>AV$16</v>
      </c>
      <c r="AW1901" s="199" t="str">
        <f t="shared" si="3213"/>
        <v>AW$16</v>
      </c>
      <c r="AX1901" s="199" t="str">
        <f t="shared" si="3213"/>
        <v>AX$16</v>
      </c>
      <c r="AY1901" s="199" t="str">
        <f t="shared" si="3213"/>
        <v>AY$16</v>
      </c>
      <c r="AZ1901" s="199" t="str">
        <f t="shared" si="3213"/>
        <v>AZ$16</v>
      </c>
      <c r="BA1901" s="199" t="str">
        <f t="shared" si="3213"/>
        <v>BA$16</v>
      </c>
      <c r="BB1901" s="199" t="str">
        <f t="shared" si="3213"/>
        <v>BB$16</v>
      </c>
      <c r="BC1901" s="199" t="str">
        <f t="shared" si="3213"/>
        <v>BC$16</v>
      </c>
      <c r="BD1901" s="199" t="str">
        <f t="shared" si="3213"/>
        <v>BD$16</v>
      </c>
      <c r="BE1901" s="199" t="str">
        <f t="shared" si="3213"/>
        <v>BE$16</v>
      </c>
      <c r="BF1901" s="199" t="str">
        <f t="shared" si="3213"/>
        <v>BF$16</v>
      </c>
      <c r="BG1901" s="199" t="str">
        <f t="shared" si="3213"/>
        <v>BG$16</v>
      </c>
      <c r="BH1901" s="199" t="str">
        <f t="shared" si="3213"/>
        <v>BH$16</v>
      </c>
      <c r="BI1901" s="199" t="str">
        <f t="shared" si="3213"/>
        <v>BI$16</v>
      </c>
      <c r="BJ1901" s="199" t="str">
        <f t="shared" si="3213"/>
        <v>BJ$16</v>
      </c>
      <c r="BK1901" s="199" t="str">
        <f t="shared" si="3213"/>
        <v>BK$16</v>
      </c>
      <c r="BL1901" s="199" t="str">
        <f t="shared" si="3213"/>
        <v>BL$16</v>
      </c>
      <c r="BM1901" s="199" t="str">
        <f t="shared" si="3213"/>
        <v>BM$16</v>
      </c>
      <c r="BN1901" s="199" t="str">
        <f t="shared" si="3213"/>
        <v>BN$16</v>
      </c>
      <c r="BO1901" s="199" t="str">
        <f t="shared" si="3213"/>
        <v>BO$16</v>
      </c>
      <c r="BP1901" s="199" t="str">
        <f t="shared" si="3213"/>
        <v>BP$16</v>
      </c>
      <c r="BQ1901" s="199" t="str">
        <f t="shared" si="3213"/>
        <v>BQ$16</v>
      </c>
      <c r="BR1901" s="199" t="str">
        <f t="shared" si="3213"/>
        <v>BR$16</v>
      </c>
      <c r="BS1901" s="199" t="str">
        <f t="shared" si="3213"/>
        <v>BS$16</v>
      </c>
      <c r="BT1901" s="199" t="str">
        <f t="shared" si="3213"/>
        <v>BT$16</v>
      </c>
      <c r="BU1901" s="199" t="str">
        <f t="shared" si="3213"/>
        <v>BU$16</v>
      </c>
      <c r="BV1901" s="199" t="str">
        <f t="shared" si="3213"/>
        <v>BV$16</v>
      </c>
      <c r="BW1901" s="199" t="str">
        <f t="shared" si="3213"/>
        <v>BW$16</v>
      </c>
      <c r="BX1901" s="199" t="str">
        <f t="shared" si="3213"/>
        <v>BX$16</v>
      </c>
      <c r="BY1901" s="199" t="str">
        <f t="shared" si="3213"/>
        <v>BY$16</v>
      </c>
      <c r="BZ1901" s="199" t="str">
        <f t="shared" si="3213"/>
        <v>BZ$16</v>
      </c>
      <c r="CA1901" s="199" t="str">
        <f t="shared" si="3213"/>
        <v>CA$16</v>
      </c>
      <c r="CB1901" s="199" t="str">
        <f t="shared" si="3213"/>
        <v>CB$16</v>
      </c>
      <c r="CC1901" s="199" t="str">
        <f t="shared" si="3213"/>
        <v>CC$16</v>
      </c>
      <c r="CD1901" s="199" t="str">
        <f t="shared" si="3213"/>
        <v>CD$16</v>
      </c>
      <c r="CE1901" s="199" t="str">
        <f t="shared" ref="CE1901:CL1901" si="3214">CE$20</f>
        <v>CE$16</v>
      </c>
      <c r="CF1901" s="199" t="str">
        <f t="shared" si="3214"/>
        <v>CF$16</v>
      </c>
      <c r="CG1901" s="199" t="str">
        <f t="shared" si="3214"/>
        <v>CG$16</v>
      </c>
      <c r="CH1901" s="199" t="str">
        <f t="shared" si="3214"/>
        <v>CH$16</v>
      </c>
      <c r="CI1901" s="199" t="str">
        <f t="shared" si="3214"/>
        <v>CI$16</v>
      </c>
      <c r="CJ1901" s="199" t="str">
        <f t="shared" si="3214"/>
        <v>CJ$16</v>
      </c>
      <c r="CK1901" s="199" t="str">
        <f t="shared" si="3214"/>
        <v>CK$16</v>
      </c>
      <c r="CL1901" s="199" t="str">
        <f t="shared" si="3214"/>
        <v>CL$16</v>
      </c>
      <c r="CN1901" s="176"/>
      <c r="CO1901" s="199" t="str">
        <f t="shared" ref="CO1901:DL1901" si="3215">CO$20</f>
        <v>CO$16</v>
      </c>
      <c r="CP1901" s="199" t="str">
        <f t="shared" si="3215"/>
        <v>CP$16</v>
      </c>
      <c r="CQ1901" s="199" t="str">
        <f t="shared" si="3215"/>
        <v>CQ$16</v>
      </c>
      <c r="CR1901" s="199" t="str">
        <f t="shared" si="3215"/>
        <v>CR$16</v>
      </c>
      <c r="CS1901" s="199" t="str">
        <f t="shared" si="3215"/>
        <v>CS$16</v>
      </c>
      <c r="CT1901" s="199" t="str">
        <f t="shared" si="3215"/>
        <v>CT$16</v>
      </c>
      <c r="CU1901" s="199" t="str">
        <f t="shared" si="3215"/>
        <v>CU$16</v>
      </c>
      <c r="CV1901" s="199" t="str">
        <f t="shared" si="3215"/>
        <v>CV$16</v>
      </c>
      <c r="CW1901" s="199" t="str">
        <f t="shared" si="3215"/>
        <v>CW$16</v>
      </c>
      <c r="CX1901" s="199" t="str">
        <f t="shared" si="3215"/>
        <v>CX$16</v>
      </c>
      <c r="CY1901" s="199" t="str">
        <f t="shared" si="3215"/>
        <v>CY$16</v>
      </c>
      <c r="CZ1901" s="199" t="str">
        <f t="shared" si="3215"/>
        <v>CZ$16</v>
      </c>
      <c r="DA1901" s="199" t="str">
        <f t="shared" si="3215"/>
        <v>DA$16</v>
      </c>
      <c r="DB1901" s="199" t="str">
        <f t="shared" si="3215"/>
        <v>DB$16</v>
      </c>
      <c r="DC1901" s="199" t="str">
        <f t="shared" si="3215"/>
        <v>DC$16</v>
      </c>
      <c r="DD1901" s="199" t="str">
        <f t="shared" si="3215"/>
        <v>DD$16</v>
      </c>
      <c r="DE1901" s="199" t="str">
        <f t="shared" si="3215"/>
        <v>DE$16</v>
      </c>
      <c r="DF1901" s="199" t="str">
        <f t="shared" si="3215"/>
        <v>DF$16</v>
      </c>
      <c r="DG1901" s="199" t="str">
        <f t="shared" si="3215"/>
        <v>DG$16</v>
      </c>
      <c r="DH1901" s="199" t="str">
        <f t="shared" si="3215"/>
        <v>DH$16</v>
      </c>
      <c r="DI1901" s="199" t="str">
        <f t="shared" si="3215"/>
        <v>DI$16</v>
      </c>
      <c r="DJ1901" s="199" t="str">
        <f t="shared" si="3215"/>
        <v>DJ$16</v>
      </c>
      <c r="DK1901" s="199" t="str">
        <f t="shared" si="3215"/>
        <v>DK$16</v>
      </c>
      <c r="DL1901" s="199" t="str">
        <f t="shared" si="3215"/>
        <v>DL$16</v>
      </c>
    </row>
    <row r="1902" spans="1:116" x14ac:dyDescent="0.4">
      <c r="A1902" s="174"/>
      <c r="E1902" s="8"/>
      <c r="G1902" s="175" t="s">
        <v>462</v>
      </c>
      <c r="H1902" s="200"/>
      <c r="I1902" s="201"/>
      <c r="J1902" s="201"/>
      <c r="K1902" s="202"/>
      <c r="L1902" s="202"/>
      <c r="M1902" s="202"/>
      <c r="N1902" s="202"/>
      <c r="O1902" s="202"/>
      <c r="P1902" s="202"/>
      <c r="R1902" s="202"/>
      <c r="S1902" s="199" t="str">
        <f t="shared" ref="S1902:CD1902" si="3216">S$21</f>
        <v>S$17</v>
      </c>
      <c r="T1902" s="199" t="str">
        <f t="shared" si="3216"/>
        <v>T$17</v>
      </c>
      <c r="U1902" s="199" t="str">
        <f t="shared" si="3216"/>
        <v>U$17</v>
      </c>
      <c r="V1902" s="199" t="str">
        <f t="shared" si="3216"/>
        <v>V$17</v>
      </c>
      <c r="W1902" s="199" t="str">
        <f t="shared" si="3216"/>
        <v>W$17</v>
      </c>
      <c r="X1902" s="199" t="str">
        <f t="shared" si="3216"/>
        <v>X$17</v>
      </c>
      <c r="Y1902" s="199" t="str">
        <f t="shared" si="3216"/>
        <v>Y$17</v>
      </c>
      <c r="Z1902" s="199" t="str">
        <f t="shared" si="3216"/>
        <v>Z$17</v>
      </c>
      <c r="AA1902" s="199" t="str">
        <f t="shared" si="3216"/>
        <v>AA$17</v>
      </c>
      <c r="AB1902" s="199" t="str">
        <f t="shared" si="3216"/>
        <v>AB$17</v>
      </c>
      <c r="AC1902" s="199" t="str">
        <f t="shared" si="3216"/>
        <v>AC$17</v>
      </c>
      <c r="AD1902" s="199" t="str">
        <f t="shared" si="3216"/>
        <v>AD$17</v>
      </c>
      <c r="AE1902" s="199" t="str">
        <f t="shared" si="3216"/>
        <v>AE$17</v>
      </c>
      <c r="AF1902" s="199" t="str">
        <f t="shared" si="3216"/>
        <v>AF$17</v>
      </c>
      <c r="AG1902" s="199" t="str">
        <f t="shared" si="3216"/>
        <v>AG$17</v>
      </c>
      <c r="AH1902" s="199" t="str">
        <f t="shared" si="3216"/>
        <v>AH$17</v>
      </c>
      <c r="AI1902" s="199" t="str">
        <f t="shared" si="3216"/>
        <v>AI$17</v>
      </c>
      <c r="AJ1902" s="199" t="str">
        <f t="shared" si="3216"/>
        <v>AJ$17</v>
      </c>
      <c r="AK1902" s="199" t="str">
        <f t="shared" si="3216"/>
        <v>AK$17</v>
      </c>
      <c r="AL1902" s="199" t="str">
        <f t="shared" si="3216"/>
        <v>AL$17</v>
      </c>
      <c r="AM1902" s="199" t="str">
        <f t="shared" si="3216"/>
        <v>AM$17</v>
      </c>
      <c r="AN1902" s="199" t="str">
        <f t="shared" si="3216"/>
        <v>AN$17</v>
      </c>
      <c r="AO1902" s="199" t="str">
        <f t="shared" si="3216"/>
        <v>AO$17</v>
      </c>
      <c r="AP1902" s="199" t="str">
        <f t="shared" si="3216"/>
        <v>AP$17</v>
      </c>
      <c r="AQ1902" s="199" t="str">
        <f t="shared" si="3216"/>
        <v>AQ$17</v>
      </c>
      <c r="AR1902" s="199" t="str">
        <f t="shared" si="3216"/>
        <v>AR$17</v>
      </c>
      <c r="AS1902" s="199" t="str">
        <f t="shared" si="3216"/>
        <v>AS$17</v>
      </c>
      <c r="AT1902" s="199" t="str">
        <f t="shared" si="3216"/>
        <v>AT$17</v>
      </c>
      <c r="AU1902" s="199" t="str">
        <f t="shared" si="3216"/>
        <v>AU$17</v>
      </c>
      <c r="AV1902" s="199" t="str">
        <f t="shared" si="3216"/>
        <v>AV$17</v>
      </c>
      <c r="AW1902" s="199" t="str">
        <f t="shared" si="3216"/>
        <v>AW$17</v>
      </c>
      <c r="AX1902" s="199" t="str">
        <f t="shared" si="3216"/>
        <v>AX$17</v>
      </c>
      <c r="AY1902" s="199" t="str">
        <f t="shared" si="3216"/>
        <v>AY$17</v>
      </c>
      <c r="AZ1902" s="199" t="str">
        <f t="shared" si="3216"/>
        <v>AZ$17</v>
      </c>
      <c r="BA1902" s="199" t="str">
        <f t="shared" si="3216"/>
        <v>BA$17</v>
      </c>
      <c r="BB1902" s="199" t="str">
        <f t="shared" si="3216"/>
        <v>BB$17</v>
      </c>
      <c r="BC1902" s="199" t="str">
        <f t="shared" si="3216"/>
        <v>BC$17</v>
      </c>
      <c r="BD1902" s="199" t="str">
        <f t="shared" si="3216"/>
        <v>BD$17</v>
      </c>
      <c r="BE1902" s="199" t="str">
        <f t="shared" si="3216"/>
        <v>BE$17</v>
      </c>
      <c r="BF1902" s="199" t="str">
        <f t="shared" si="3216"/>
        <v>BF$17</v>
      </c>
      <c r="BG1902" s="199" t="str">
        <f t="shared" si="3216"/>
        <v>BG$17</v>
      </c>
      <c r="BH1902" s="199" t="str">
        <f t="shared" si="3216"/>
        <v>BH$17</v>
      </c>
      <c r="BI1902" s="199" t="str">
        <f t="shared" si="3216"/>
        <v>BI$17</v>
      </c>
      <c r="BJ1902" s="199" t="str">
        <f t="shared" si="3216"/>
        <v>BJ$17</v>
      </c>
      <c r="BK1902" s="199" t="str">
        <f t="shared" si="3216"/>
        <v>BK$17</v>
      </c>
      <c r="BL1902" s="199" t="str">
        <f t="shared" si="3216"/>
        <v>BL$17</v>
      </c>
      <c r="BM1902" s="199" t="str">
        <f t="shared" si="3216"/>
        <v>BM$17</v>
      </c>
      <c r="BN1902" s="199" t="str">
        <f t="shared" si="3216"/>
        <v>BN$17</v>
      </c>
      <c r="BO1902" s="199" t="str">
        <f t="shared" si="3216"/>
        <v>BO$17</v>
      </c>
      <c r="BP1902" s="199" t="str">
        <f t="shared" si="3216"/>
        <v>BP$17</v>
      </c>
      <c r="BQ1902" s="199" t="str">
        <f t="shared" si="3216"/>
        <v>BQ$17</v>
      </c>
      <c r="BR1902" s="199" t="str">
        <f t="shared" si="3216"/>
        <v>BR$17</v>
      </c>
      <c r="BS1902" s="199" t="str">
        <f t="shared" si="3216"/>
        <v>BS$17</v>
      </c>
      <c r="BT1902" s="199" t="str">
        <f t="shared" si="3216"/>
        <v>BT$17</v>
      </c>
      <c r="BU1902" s="199" t="str">
        <f t="shared" si="3216"/>
        <v>BU$17</v>
      </c>
      <c r="BV1902" s="199" t="str">
        <f t="shared" si="3216"/>
        <v>BV$17</v>
      </c>
      <c r="BW1902" s="199" t="str">
        <f t="shared" si="3216"/>
        <v>BW$17</v>
      </c>
      <c r="BX1902" s="199" t="str">
        <f t="shared" si="3216"/>
        <v>BX$17</v>
      </c>
      <c r="BY1902" s="199" t="str">
        <f t="shared" si="3216"/>
        <v>BY$17</v>
      </c>
      <c r="BZ1902" s="199" t="str">
        <f t="shared" si="3216"/>
        <v>BZ$17</v>
      </c>
      <c r="CA1902" s="199" t="str">
        <f t="shared" si="3216"/>
        <v>CA$17</v>
      </c>
      <c r="CB1902" s="199" t="str">
        <f t="shared" si="3216"/>
        <v>CB$17</v>
      </c>
      <c r="CC1902" s="199" t="str">
        <f t="shared" si="3216"/>
        <v>CC$17</v>
      </c>
      <c r="CD1902" s="199" t="str">
        <f t="shared" si="3216"/>
        <v>CD$17</v>
      </c>
      <c r="CE1902" s="199" t="str">
        <f t="shared" ref="CE1902:CL1902" si="3217">CE$21</f>
        <v>CE$17</v>
      </c>
      <c r="CF1902" s="199" t="str">
        <f t="shared" si="3217"/>
        <v>CF$17</v>
      </c>
      <c r="CG1902" s="199" t="str">
        <f t="shared" si="3217"/>
        <v>CG$17</v>
      </c>
      <c r="CH1902" s="199" t="str">
        <f t="shared" si="3217"/>
        <v>CH$17</v>
      </c>
      <c r="CI1902" s="199" t="str">
        <f t="shared" si="3217"/>
        <v>CI$17</v>
      </c>
      <c r="CJ1902" s="199" t="str">
        <f t="shared" si="3217"/>
        <v>CJ$17</v>
      </c>
      <c r="CK1902" s="199" t="str">
        <f t="shared" si="3217"/>
        <v>CK$17</v>
      </c>
      <c r="CL1902" s="199" t="str">
        <f t="shared" si="3217"/>
        <v>CL$17</v>
      </c>
      <c r="CN1902" s="201"/>
      <c r="CO1902" s="199" t="str">
        <f t="shared" ref="CO1902:DL1902" si="3218">CO$21</f>
        <v>CO$17</v>
      </c>
      <c r="CP1902" s="199" t="str">
        <f t="shared" si="3218"/>
        <v>CP$17</v>
      </c>
      <c r="CQ1902" s="199" t="str">
        <f t="shared" si="3218"/>
        <v>CQ$17</v>
      </c>
      <c r="CR1902" s="199" t="str">
        <f t="shared" si="3218"/>
        <v>CR$17</v>
      </c>
      <c r="CS1902" s="199" t="str">
        <f t="shared" si="3218"/>
        <v>CS$17</v>
      </c>
      <c r="CT1902" s="199" t="str">
        <f t="shared" si="3218"/>
        <v>CT$17</v>
      </c>
      <c r="CU1902" s="199" t="str">
        <f t="shared" si="3218"/>
        <v>CU$17</v>
      </c>
      <c r="CV1902" s="199" t="str">
        <f t="shared" si="3218"/>
        <v>CV$17</v>
      </c>
      <c r="CW1902" s="199" t="str">
        <f t="shared" si="3218"/>
        <v>CW$17</v>
      </c>
      <c r="CX1902" s="199" t="str">
        <f t="shared" si="3218"/>
        <v>CX$17</v>
      </c>
      <c r="CY1902" s="199" t="str">
        <f t="shared" si="3218"/>
        <v>CY$17</v>
      </c>
      <c r="CZ1902" s="199" t="str">
        <f t="shared" si="3218"/>
        <v>CZ$17</v>
      </c>
      <c r="DA1902" s="199" t="str">
        <f t="shared" si="3218"/>
        <v>DA$17</v>
      </c>
      <c r="DB1902" s="199" t="str">
        <f t="shared" si="3218"/>
        <v>DB$17</v>
      </c>
      <c r="DC1902" s="199" t="str">
        <f t="shared" si="3218"/>
        <v>DC$17</v>
      </c>
      <c r="DD1902" s="199" t="str">
        <f t="shared" si="3218"/>
        <v>DD$17</v>
      </c>
      <c r="DE1902" s="199" t="str">
        <f t="shared" si="3218"/>
        <v>DE$17</v>
      </c>
      <c r="DF1902" s="199" t="str">
        <f t="shared" si="3218"/>
        <v>DF$17</v>
      </c>
      <c r="DG1902" s="199" t="str">
        <f t="shared" si="3218"/>
        <v>DG$17</v>
      </c>
      <c r="DH1902" s="199" t="str">
        <f t="shared" si="3218"/>
        <v>DH$17</v>
      </c>
      <c r="DI1902" s="199" t="str">
        <f t="shared" si="3218"/>
        <v>DI$17</v>
      </c>
      <c r="DJ1902" s="199" t="str">
        <f t="shared" si="3218"/>
        <v>DJ$17</v>
      </c>
      <c r="DK1902" s="199" t="str">
        <f t="shared" si="3218"/>
        <v>DK$17</v>
      </c>
      <c r="DL1902" s="199" t="str">
        <f t="shared" si="3218"/>
        <v>DL$17</v>
      </c>
    </row>
    <row r="1903" spans="1:116" x14ac:dyDescent="0.4">
      <c r="A1903" s="174"/>
      <c r="E1903" s="8"/>
      <c r="G1903" s="175" t="s">
        <v>491</v>
      </c>
      <c r="H1903" s="200"/>
      <c r="I1903" s="201"/>
      <c r="J1903" s="201"/>
      <c r="K1903" s="202"/>
      <c r="L1903" s="202"/>
      <c r="M1903" s="202"/>
      <c r="N1903" s="202"/>
      <c r="O1903" s="202"/>
      <c r="P1903" s="202"/>
      <c r="R1903" s="202"/>
      <c r="S1903" s="190"/>
      <c r="T1903" s="190"/>
      <c r="U1903" s="190"/>
      <c r="V1903" s="190"/>
      <c r="W1903" s="190"/>
      <c r="X1903" s="190"/>
      <c r="Y1903" s="190"/>
      <c r="Z1903" s="190"/>
      <c r="AA1903" s="190"/>
      <c r="AB1903" s="190"/>
      <c r="AC1903" s="190"/>
      <c r="AD1903" s="190"/>
      <c r="AE1903" s="190"/>
      <c r="AF1903" s="190"/>
      <c r="AG1903" s="190"/>
      <c r="AH1903" s="190"/>
      <c r="AI1903" s="190"/>
      <c r="AJ1903" s="190"/>
      <c r="AK1903" s="190"/>
      <c r="AL1903" s="190"/>
      <c r="AM1903" s="190"/>
      <c r="AN1903" s="190"/>
      <c r="AO1903" s="190"/>
      <c r="AP1903" s="190"/>
      <c r="AQ1903" s="190"/>
      <c r="AR1903" s="190"/>
      <c r="AS1903" s="190"/>
      <c r="AT1903" s="190"/>
      <c r="AU1903" s="190"/>
      <c r="AV1903" s="190"/>
      <c r="AW1903" s="190"/>
      <c r="AX1903" s="190"/>
      <c r="AY1903" s="190"/>
      <c r="AZ1903" s="190"/>
      <c r="BA1903" s="190"/>
      <c r="BB1903" s="190"/>
      <c r="BC1903" s="190"/>
      <c r="BD1903" s="190"/>
      <c r="BE1903" s="190"/>
      <c r="BF1903" s="190"/>
      <c r="BG1903" s="190"/>
      <c r="BH1903" s="190"/>
      <c r="BI1903" s="190"/>
      <c r="BJ1903" s="190"/>
      <c r="BK1903" s="190"/>
      <c r="BL1903" s="190"/>
      <c r="BM1903" s="190"/>
      <c r="BN1903" s="190"/>
      <c r="BO1903" s="190"/>
      <c r="BP1903" s="190"/>
      <c r="BQ1903" s="190"/>
      <c r="BR1903" s="190"/>
      <c r="BS1903" s="190"/>
      <c r="BT1903" s="190"/>
      <c r="BU1903" s="190"/>
      <c r="BV1903" s="190"/>
      <c r="BW1903" s="190"/>
      <c r="BX1903" s="190"/>
      <c r="BY1903" s="190"/>
      <c r="BZ1903" s="190"/>
      <c r="CA1903" s="190"/>
      <c r="CB1903" s="190"/>
      <c r="CC1903" s="190"/>
      <c r="CD1903" s="190"/>
      <c r="CE1903" s="190"/>
      <c r="CF1903" s="190"/>
      <c r="CG1903" s="190"/>
      <c r="CH1903" s="190"/>
      <c r="CI1903" s="190"/>
      <c r="CJ1903" s="190"/>
      <c r="CK1903" s="190"/>
      <c r="CL1903" s="190"/>
      <c r="CN1903" s="201"/>
      <c r="CO1903" s="190"/>
      <c r="CP1903" s="190"/>
      <c r="CQ1903" s="190"/>
      <c r="CR1903" s="190"/>
      <c r="CS1903" s="190"/>
      <c r="CT1903" s="190"/>
      <c r="CU1903" s="190"/>
      <c r="CV1903" s="190"/>
      <c r="CW1903" s="190"/>
      <c r="CX1903" s="190"/>
      <c r="CY1903" s="190"/>
      <c r="CZ1903" s="190"/>
      <c r="DA1903" s="190"/>
      <c r="DB1903" s="190"/>
      <c r="DC1903" s="190"/>
      <c r="DD1903" s="190"/>
      <c r="DE1903" s="190"/>
      <c r="DF1903" s="190"/>
      <c r="DG1903" s="190"/>
      <c r="DH1903" s="190"/>
      <c r="DI1903" s="190"/>
      <c r="DJ1903" s="190"/>
      <c r="DK1903" s="190"/>
      <c r="DL1903" s="190"/>
    </row>
    <row r="1904" spans="1:116" x14ac:dyDescent="0.4">
      <c r="A1904" s="174"/>
      <c r="E1904" s="8"/>
      <c r="G1904" s="175" t="s">
        <v>505</v>
      </c>
      <c r="H1904" s="200"/>
      <c r="I1904" s="201"/>
      <c r="J1904" s="201"/>
      <c r="K1904" s="202"/>
      <c r="L1904" s="202"/>
      <c r="M1904" s="202"/>
      <c r="N1904" s="202"/>
      <c r="O1904" s="202"/>
      <c r="P1904" s="202"/>
      <c r="R1904" s="202"/>
      <c r="S1904" s="190"/>
      <c r="T1904" s="190"/>
      <c r="U1904" s="190"/>
      <c r="V1904" s="190"/>
      <c r="W1904" s="190"/>
      <c r="X1904" s="190"/>
      <c r="Y1904" s="190"/>
      <c r="Z1904" s="190"/>
      <c r="AA1904" s="190"/>
      <c r="AB1904" s="190"/>
      <c r="AC1904" s="190"/>
      <c r="AD1904" s="190"/>
      <c r="AE1904" s="190"/>
      <c r="AF1904" s="190"/>
      <c r="AG1904" s="190"/>
      <c r="AH1904" s="190"/>
      <c r="AI1904" s="190"/>
      <c r="AJ1904" s="190"/>
      <c r="AK1904" s="190"/>
      <c r="AL1904" s="190"/>
      <c r="AM1904" s="190"/>
      <c r="AN1904" s="190"/>
      <c r="AO1904" s="190"/>
      <c r="AP1904" s="190"/>
      <c r="AQ1904" s="190"/>
      <c r="AR1904" s="190"/>
      <c r="AS1904" s="190"/>
      <c r="AT1904" s="190"/>
      <c r="AU1904" s="190"/>
      <c r="AV1904" s="190"/>
      <c r="AW1904" s="190"/>
      <c r="AX1904" s="190"/>
      <c r="AY1904" s="190"/>
      <c r="AZ1904" s="190"/>
      <c r="BA1904" s="190"/>
      <c r="BB1904" s="190"/>
      <c r="BC1904" s="190"/>
      <c r="BD1904" s="190"/>
      <c r="BE1904" s="190"/>
      <c r="BF1904" s="190"/>
      <c r="BG1904" s="190"/>
      <c r="BH1904" s="190"/>
      <c r="BI1904" s="190"/>
      <c r="BJ1904" s="190"/>
      <c r="BK1904" s="190"/>
      <c r="BL1904" s="190"/>
      <c r="BM1904" s="190"/>
      <c r="BN1904" s="190"/>
      <c r="BO1904" s="190"/>
      <c r="BP1904" s="190"/>
      <c r="BQ1904" s="190"/>
      <c r="BR1904" s="190"/>
      <c r="BS1904" s="190"/>
      <c r="BT1904" s="190"/>
      <c r="BU1904" s="190"/>
      <c r="BV1904" s="190"/>
      <c r="BW1904" s="190"/>
      <c r="BX1904" s="190"/>
      <c r="BY1904" s="190"/>
      <c r="BZ1904" s="190"/>
      <c r="CA1904" s="190"/>
      <c r="CB1904" s="190"/>
      <c r="CC1904" s="190"/>
      <c r="CD1904" s="190"/>
      <c r="CE1904" s="190"/>
      <c r="CF1904" s="190"/>
      <c r="CG1904" s="190"/>
      <c r="CH1904" s="190"/>
      <c r="CI1904" s="190"/>
      <c r="CJ1904" s="190"/>
      <c r="CK1904" s="190"/>
      <c r="CL1904" s="190"/>
      <c r="CN1904" s="201"/>
      <c r="CO1904" s="190"/>
      <c r="CP1904" s="190"/>
      <c r="CQ1904" s="190"/>
      <c r="CR1904" s="190"/>
      <c r="CS1904" s="190"/>
      <c r="CT1904" s="190"/>
      <c r="CU1904" s="190"/>
      <c r="CV1904" s="190"/>
      <c r="CW1904" s="190"/>
      <c r="CX1904" s="190"/>
      <c r="CY1904" s="190"/>
      <c r="CZ1904" s="190"/>
      <c r="DA1904" s="190"/>
      <c r="DB1904" s="190"/>
      <c r="DC1904" s="190"/>
      <c r="DD1904" s="190"/>
      <c r="DE1904" s="190"/>
      <c r="DF1904" s="190"/>
      <c r="DG1904" s="190"/>
      <c r="DH1904" s="190"/>
      <c r="DI1904" s="190"/>
      <c r="DJ1904" s="190"/>
      <c r="DK1904" s="190"/>
      <c r="DL1904" s="190"/>
    </row>
    <row r="1905" spans="1:116" x14ac:dyDescent="0.4">
      <c r="A1905" s="174"/>
      <c r="E1905" s="8"/>
      <c r="G1905" s="175" t="s">
        <v>463</v>
      </c>
      <c r="H1905" s="200"/>
      <c r="I1905" s="201"/>
      <c r="J1905" s="201"/>
      <c r="K1905" s="202"/>
      <c r="L1905" s="202"/>
      <c r="M1905" s="202"/>
      <c r="N1905" s="202"/>
      <c r="O1905" s="202"/>
      <c r="P1905" s="202"/>
      <c r="R1905" s="202"/>
      <c r="S1905" s="190" t="str">
        <f t="shared" ref="S1905:CD1905" si="3219">S$22</f>
        <v>S$18</v>
      </c>
      <c r="T1905" s="190" t="str">
        <f t="shared" si="3219"/>
        <v>T$18</v>
      </c>
      <c r="U1905" s="190" t="str">
        <f t="shared" si="3219"/>
        <v>U$18</v>
      </c>
      <c r="V1905" s="190" t="str">
        <f t="shared" si="3219"/>
        <v>V$18</v>
      </c>
      <c r="W1905" s="190" t="str">
        <f t="shared" si="3219"/>
        <v>W$18</v>
      </c>
      <c r="X1905" s="190" t="str">
        <f t="shared" si="3219"/>
        <v>X$18</v>
      </c>
      <c r="Y1905" s="190" t="str">
        <f t="shared" si="3219"/>
        <v>Y$18</v>
      </c>
      <c r="Z1905" s="190" t="str">
        <f t="shared" si="3219"/>
        <v>Z$18</v>
      </c>
      <c r="AA1905" s="190" t="str">
        <f t="shared" si="3219"/>
        <v>AA$18</v>
      </c>
      <c r="AB1905" s="190" t="str">
        <f t="shared" si="3219"/>
        <v>AB$18</v>
      </c>
      <c r="AC1905" s="190" t="str">
        <f t="shared" si="3219"/>
        <v>AC$18</v>
      </c>
      <c r="AD1905" s="190" t="str">
        <f t="shared" si="3219"/>
        <v>AD$18</v>
      </c>
      <c r="AE1905" s="190" t="str">
        <f t="shared" si="3219"/>
        <v>AE$18</v>
      </c>
      <c r="AF1905" s="190" t="str">
        <f t="shared" si="3219"/>
        <v>AF$18</v>
      </c>
      <c r="AG1905" s="190" t="str">
        <f t="shared" si="3219"/>
        <v>AG$18</v>
      </c>
      <c r="AH1905" s="190" t="str">
        <f t="shared" si="3219"/>
        <v>AH$18</v>
      </c>
      <c r="AI1905" s="190" t="str">
        <f t="shared" si="3219"/>
        <v>AI$18</v>
      </c>
      <c r="AJ1905" s="190" t="str">
        <f t="shared" si="3219"/>
        <v>AJ$18</v>
      </c>
      <c r="AK1905" s="190" t="str">
        <f t="shared" si="3219"/>
        <v>AK$18</v>
      </c>
      <c r="AL1905" s="190" t="str">
        <f t="shared" si="3219"/>
        <v>AL$18</v>
      </c>
      <c r="AM1905" s="190" t="str">
        <f t="shared" si="3219"/>
        <v>AM$18</v>
      </c>
      <c r="AN1905" s="190" t="str">
        <f t="shared" si="3219"/>
        <v>AN$18</v>
      </c>
      <c r="AO1905" s="190" t="str">
        <f t="shared" si="3219"/>
        <v>AO$18</v>
      </c>
      <c r="AP1905" s="190" t="str">
        <f t="shared" si="3219"/>
        <v>AP$18</v>
      </c>
      <c r="AQ1905" s="190" t="str">
        <f t="shared" si="3219"/>
        <v>AQ$18</v>
      </c>
      <c r="AR1905" s="190" t="str">
        <f t="shared" si="3219"/>
        <v>AR$18</v>
      </c>
      <c r="AS1905" s="190" t="str">
        <f t="shared" si="3219"/>
        <v>AS$18</v>
      </c>
      <c r="AT1905" s="190" t="str">
        <f t="shared" si="3219"/>
        <v>AT$18</v>
      </c>
      <c r="AU1905" s="190" t="str">
        <f t="shared" si="3219"/>
        <v>AU$18</v>
      </c>
      <c r="AV1905" s="190" t="str">
        <f t="shared" si="3219"/>
        <v>AV$18</v>
      </c>
      <c r="AW1905" s="190" t="str">
        <f t="shared" si="3219"/>
        <v>AW$18</v>
      </c>
      <c r="AX1905" s="190" t="str">
        <f t="shared" si="3219"/>
        <v>AX$18</v>
      </c>
      <c r="AY1905" s="190" t="str">
        <f t="shared" si="3219"/>
        <v>AY$18</v>
      </c>
      <c r="AZ1905" s="190" t="str">
        <f t="shared" si="3219"/>
        <v>AZ$18</v>
      </c>
      <c r="BA1905" s="190" t="str">
        <f t="shared" si="3219"/>
        <v>BA$18</v>
      </c>
      <c r="BB1905" s="190" t="str">
        <f t="shared" si="3219"/>
        <v>BB$18</v>
      </c>
      <c r="BC1905" s="190" t="str">
        <f t="shared" si="3219"/>
        <v>BC$18</v>
      </c>
      <c r="BD1905" s="190" t="str">
        <f t="shared" si="3219"/>
        <v>BD$18</v>
      </c>
      <c r="BE1905" s="190" t="str">
        <f t="shared" si="3219"/>
        <v>BE$18</v>
      </c>
      <c r="BF1905" s="190" t="str">
        <f t="shared" si="3219"/>
        <v>BF$18</v>
      </c>
      <c r="BG1905" s="190" t="str">
        <f t="shared" si="3219"/>
        <v>BG$18</v>
      </c>
      <c r="BH1905" s="190" t="str">
        <f t="shared" si="3219"/>
        <v>BH$18</v>
      </c>
      <c r="BI1905" s="190" t="str">
        <f t="shared" si="3219"/>
        <v>BI$18</v>
      </c>
      <c r="BJ1905" s="190" t="str">
        <f t="shared" si="3219"/>
        <v>BJ$18</v>
      </c>
      <c r="BK1905" s="190" t="str">
        <f t="shared" si="3219"/>
        <v>BK$18</v>
      </c>
      <c r="BL1905" s="190" t="str">
        <f t="shared" si="3219"/>
        <v>BL$18</v>
      </c>
      <c r="BM1905" s="190" t="str">
        <f t="shared" si="3219"/>
        <v>BM$18</v>
      </c>
      <c r="BN1905" s="190" t="str">
        <f t="shared" si="3219"/>
        <v>BN$18</v>
      </c>
      <c r="BO1905" s="190" t="str">
        <f t="shared" si="3219"/>
        <v>BO$18</v>
      </c>
      <c r="BP1905" s="190" t="str">
        <f t="shared" si="3219"/>
        <v>BP$18</v>
      </c>
      <c r="BQ1905" s="190" t="str">
        <f t="shared" si="3219"/>
        <v>BQ$18</v>
      </c>
      <c r="BR1905" s="190" t="str">
        <f t="shared" si="3219"/>
        <v>BR$18</v>
      </c>
      <c r="BS1905" s="190" t="str">
        <f t="shared" si="3219"/>
        <v>BS$18</v>
      </c>
      <c r="BT1905" s="190" t="str">
        <f t="shared" si="3219"/>
        <v>BT$18</v>
      </c>
      <c r="BU1905" s="190" t="str">
        <f t="shared" si="3219"/>
        <v>BU$18</v>
      </c>
      <c r="BV1905" s="190" t="str">
        <f t="shared" si="3219"/>
        <v>BV$18</v>
      </c>
      <c r="BW1905" s="190" t="str">
        <f t="shared" si="3219"/>
        <v>BW$18</v>
      </c>
      <c r="BX1905" s="190" t="str">
        <f t="shared" si="3219"/>
        <v>BX$18</v>
      </c>
      <c r="BY1905" s="190" t="str">
        <f t="shared" si="3219"/>
        <v>BY$18</v>
      </c>
      <c r="BZ1905" s="190" t="str">
        <f t="shared" si="3219"/>
        <v>BZ$18</v>
      </c>
      <c r="CA1905" s="190" t="str">
        <f t="shared" si="3219"/>
        <v>CA$18</v>
      </c>
      <c r="CB1905" s="190" t="str">
        <f t="shared" si="3219"/>
        <v>CB$18</v>
      </c>
      <c r="CC1905" s="190" t="str">
        <f t="shared" si="3219"/>
        <v>CC$18</v>
      </c>
      <c r="CD1905" s="190" t="str">
        <f t="shared" si="3219"/>
        <v>CD$18</v>
      </c>
      <c r="CE1905" s="190" t="str">
        <f t="shared" ref="CE1905:CL1905" si="3220">CE$22</f>
        <v>CE$18</v>
      </c>
      <c r="CF1905" s="190" t="str">
        <f t="shared" si="3220"/>
        <v>CF$18</v>
      </c>
      <c r="CG1905" s="190" t="str">
        <f t="shared" si="3220"/>
        <v>CG$18</v>
      </c>
      <c r="CH1905" s="190" t="str">
        <f t="shared" si="3220"/>
        <v>CH$18</v>
      </c>
      <c r="CI1905" s="190" t="str">
        <f t="shared" si="3220"/>
        <v>CI$18</v>
      </c>
      <c r="CJ1905" s="190" t="str">
        <f t="shared" si="3220"/>
        <v>CJ$18</v>
      </c>
      <c r="CK1905" s="190" t="str">
        <f t="shared" si="3220"/>
        <v>CK$18</v>
      </c>
      <c r="CL1905" s="190" t="str">
        <f t="shared" si="3220"/>
        <v>CL$18</v>
      </c>
      <c r="CN1905" s="201"/>
      <c r="CO1905" s="190" t="str">
        <f t="shared" ref="CO1905:DL1905" si="3221">CO$22</f>
        <v>CO$18</v>
      </c>
      <c r="CP1905" s="190" t="str">
        <f t="shared" si="3221"/>
        <v>CP$18</v>
      </c>
      <c r="CQ1905" s="190" t="str">
        <f t="shared" si="3221"/>
        <v>CQ$18</v>
      </c>
      <c r="CR1905" s="190" t="str">
        <f t="shared" si="3221"/>
        <v>CR$18</v>
      </c>
      <c r="CS1905" s="190" t="str">
        <f t="shared" si="3221"/>
        <v>CS$18</v>
      </c>
      <c r="CT1905" s="190" t="str">
        <f t="shared" si="3221"/>
        <v>CT$18</v>
      </c>
      <c r="CU1905" s="190" t="str">
        <f t="shared" si="3221"/>
        <v>CU$18</v>
      </c>
      <c r="CV1905" s="190" t="str">
        <f t="shared" si="3221"/>
        <v>CV$18</v>
      </c>
      <c r="CW1905" s="190" t="str">
        <f t="shared" si="3221"/>
        <v>CW$18</v>
      </c>
      <c r="CX1905" s="190" t="str">
        <f t="shared" si="3221"/>
        <v>CX$18</v>
      </c>
      <c r="CY1905" s="190" t="str">
        <f t="shared" si="3221"/>
        <v>CY$18</v>
      </c>
      <c r="CZ1905" s="190" t="str">
        <f t="shared" si="3221"/>
        <v>CZ$18</v>
      </c>
      <c r="DA1905" s="190" t="str">
        <f t="shared" si="3221"/>
        <v>DA$18</v>
      </c>
      <c r="DB1905" s="190" t="str">
        <f t="shared" si="3221"/>
        <v>DB$18</v>
      </c>
      <c r="DC1905" s="190" t="str">
        <f t="shared" si="3221"/>
        <v>DC$18</v>
      </c>
      <c r="DD1905" s="190" t="str">
        <f t="shared" si="3221"/>
        <v>DD$18</v>
      </c>
      <c r="DE1905" s="190" t="str">
        <f t="shared" si="3221"/>
        <v>DE$18</v>
      </c>
      <c r="DF1905" s="190" t="str">
        <f t="shared" si="3221"/>
        <v>DF$18</v>
      </c>
      <c r="DG1905" s="190" t="str">
        <f t="shared" si="3221"/>
        <v>DG$18</v>
      </c>
      <c r="DH1905" s="190" t="str">
        <f t="shared" si="3221"/>
        <v>DH$18</v>
      </c>
      <c r="DI1905" s="190" t="str">
        <f t="shared" si="3221"/>
        <v>DI$18</v>
      </c>
      <c r="DJ1905" s="190" t="str">
        <f t="shared" si="3221"/>
        <v>DJ$18</v>
      </c>
      <c r="DK1905" s="190" t="str">
        <f t="shared" si="3221"/>
        <v>DK$18</v>
      </c>
      <c r="DL1905" s="190" t="str">
        <f t="shared" si="3221"/>
        <v>DL$18</v>
      </c>
    </row>
    <row r="1906" spans="1:116" x14ac:dyDescent="0.4">
      <c r="A1906" s="174"/>
      <c r="E1906" s="8"/>
      <c r="G1906" s="175" t="s">
        <v>464</v>
      </c>
      <c r="H1906" s="200"/>
      <c r="I1906" s="201"/>
      <c r="J1906" s="201"/>
      <c r="K1906" s="202"/>
      <c r="L1906" s="202"/>
      <c r="M1906" s="202"/>
      <c r="N1906" s="202"/>
      <c r="O1906" s="202"/>
      <c r="P1906" s="202"/>
      <c r="R1906" s="202"/>
      <c r="S1906" s="190" t="str">
        <f t="shared" ref="S1906:CD1906" si="3222">S$23</f>
        <v>S$19</v>
      </c>
      <c r="T1906" s="190" t="str">
        <f t="shared" si="3222"/>
        <v>T$19</v>
      </c>
      <c r="U1906" s="190" t="str">
        <f t="shared" si="3222"/>
        <v>U$19</v>
      </c>
      <c r="V1906" s="190" t="str">
        <f t="shared" si="3222"/>
        <v>V$19</v>
      </c>
      <c r="W1906" s="190" t="str">
        <f t="shared" si="3222"/>
        <v>W$19</v>
      </c>
      <c r="X1906" s="190" t="str">
        <f t="shared" si="3222"/>
        <v>X$19</v>
      </c>
      <c r="Y1906" s="190" t="str">
        <f t="shared" si="3222"/>
        <v>Y$19</v>
      </c>
      <c r="Z1906" s="190" t="str">
        <f t="shared" si="3222"/>
        <v>Z$19</v>
      </c>
      <c r="AA1906" s="190" t="str">
        <f t="shared" si="3222"/>
        <v>AA$19</v>
      </c>
      <c r="AB1906" s="190" t="str">
        <f t="shared" si="3222"/>
        <v>AB$19</v>
      </c>
      <c r="AC1906" s="190" t="str">
        <f t="shared" si="3222"/>
        <v>AC$19</v>
      </c>
      <c r="AD1906" s="190" t="str">
        <f t="shared" si="3222"/>
        <v>AD$19</v>
      </c>
      <c r="AE1906" s="190" t="str">
        <f t="shared" si="3222"/>
        <v>AE$19</v>
      </c>
      <c r="AF1906" s="190" t="str">
        <f t="shared" si="3222"/>
        <v>AF$19</v>
      </c>
      <c r="AG1906" s="190" t="str">
        <f t="shared" si="3222"/>
        <v>AG$19</v>
      </c>
      <c r="AH1906" s="190" t="str">
        <f t="shared" si="3222"/>
        <v>AH$19</v>
      </c>
      <c r="AI1906" s="190" t="str">
        <f t="shared" si="3222"/>
        <v>AI$19</v>
      </c>
      <c r="AJ1906" s="190" t="str">
        <f t="shared" si="3222"/>
        <v>AJ$19</v>
      </c>
      <c r="AK1906" s="190" t="str">
        <f t="shared" si="3222"/>
        <v>AK$19</v>
      </c>
      <c r="AL1906" s="190" t="str">
        <f t="shared" si="3222"/>
        <v>AL$19</v>
      </c>
      <c r="AM1906" s="190" t="str">
        <f t="shared" si="3222"/>
        <v>AM$19</v>
      </c>
      <c r="AN1906" s="190" t="str">
        <f t="shared" si="3222"/>
        <v>AN$19</v>
      </c>
      <c r="AO1906" s="190" t="str">
        <f t="shared" si="3222"/>
        <v>AO$19</v>
      </c>
      <c r="AP1906" s="190" t="str">
        <f t="shared" si="3222"/>
        <v>AP$19</v>
      </c>
      <c r="AQ1906" s="190" t="str">
        <f t="shared" si="3222"/>
        <v>AQ$19</v>
      </c>
      <c r="AR1906" s="190" t="str">
        <f t="shared" si="3222"/>
        <v>AR$19</v>
      </c>
      <c r="AS1906" s="190" t="str">
        <f t="shared" si="3222"/>
        <v>AS$19</v>
      </c>
      <c r="AT1906" s="190" t="str">
        <f t="shared" si="3222"/>
        <v>AT$19</v>
      </c>
      <c r="AU1906" s="190" t="str">
        <f t="shared" si="3222"/>
        <v>AU$19</v>
      </c>
      <c r="AV1906" s="190" t="str">
        <f t="shared" si="3222"/>
        <v>AV$19</v>
      </c>
      <c r="AW1906" s="190" t="str">
        <f t="shared" si="3222"/>
        <v>AW$19</v>
      </c>
      <c r="AX1906" s="190" t="str">
        <f t="shared" si="3222"/>
        <v>AX$19</v>
      </c>
      <c r="AY1906" s="190" t="str">
        <f t="shared" si="3222"/>
        <v>AY$19</v>
      </c>
      <c r="AZ1906" s="190" t="str">
        <f t="shared" si="3222"/>
        <v>AZ$19</v>
      </c>
      <c r="BA1906" s="190" t="str">
        <f t="shared" si="3222"/>
        <v>BA$19</v>
      </c>
      <c r="BB1906" s="190" t="str">
        <f t="shared" si="3222"/>
        <v>BB$19</v>
      </c>
      <c r="BC1906" s="190" t="str">
        <f t="shared" si="3222"/>
        <v>BC$19</v>
      </c>
      <c r="BD1906" s="190" t="str">
        <f t="shared" si="3222"/>
        <v>BD$19</v>
      </c>
      <c r="BE1906" s="190" t="str">
        <f t="shared" si="3222"/>
        <v>BE$19</v>
      </c>
      <c r="BF1906" s="190" t="str">
        <f t="shared" si="3222"/>
        <v>BF$19</v>
      </c>
      <c r="BG1906" s="190" t="str">
        <f t="shared" si="3222"/>
        <v>BG$19</v>
      </c>
      <c r="BH1906" s="190" t="str">
        <f t="shared" si="3222"/>
        <v>BH$19</v>
      </c>
      <c r="BI1906" s="190" t="str">
        <f t="shared" si="3222"/>
        <v>BI$19</v>
      </c>
      <c r="BJ1906" s="190" t="str">
        <f t="shared" si="3222"/>
        <v>BJ$19</v>
      </c>
      <c r="BK1906" s="190" t="str">
        <f t="shared" si="3222"/>
        <v>BK$19</v>
      </c>
      <c r="BL1906" s="190" t="str">
        <f t="shared" si="3222"/>
        <v>BL$19</v>
      </c>
      <c r="BM1906" s="190" t="str">
        <f t="shared" si="3222"/>
        <v>BM$19</v>
      </c>
      <c r="BN1906" s="190" t="str">
        <f t="shared" si="3222"/>
        <v>BN$19</v>
      </c>
      <c r="BO1906" s="190" t="str">
        <f t="shared" si="3222"/>
        <v>BO$19</v>
      </c>
      <c r="BP1906" s="190" t="str">
        <f t="shared" si="3222"/>
        <v>BP$19</v>
      </c>
      <c r="BQ1906" s="190" t="str">
        <f t="shared" si="3222"/>
        <v>BQ$19</v>
      </c>
      <c r="BR1906" s="190" t="str">
        <f t="shared" si="3222"/>
        <v>BR$19</v>
      </c>
      <c r="BS1906" s="190" t="str">
        <f t="shared" si="3222"/>
        <v>BS$19</v>
      </c>
      <c r="BT1906" s="190" t="str">
        <f t="shared" si="3222"/>
        <v>BT$19</v>
      </c>
      <c r="BU1906" s="190" t="str">
        <f t="shared" si="3222"/>
        <v>BU$19</v>
      </c>
      <c r="BV1906" s="190" t="str">
        <f t="shared" si="3222"/>
        <v>BV$19</v>
      </c>
      <c r="BW1906" s="190" t="str">
        <f t="shared" si="3222"/>
        <v>BW$19</v>
      </c>
      <c r="BX1906" s="190" t="str">
        <f t="shared" si="3222"/>
        <v>BX$19</v>
      </c>
      <c r="BY1906" s="190" t="str">
        <f t="shared" si="3222"/>
        <v>BY$19</v>
      </c>
      <c r="BZ1906" s="190" t="str">
        <f t="shared" si="3222"/>
        <v>BZ$19</v>
      </c>
      <c r="CA1906" s="190" t="str">
        <f t="shared" si="3222"/>
        <v>CA$19</v>
      </c>
      <c r="CB1906" s="190" t="str">
        <f t="shared" si="3222"/>
        <v>CB$19</v>
      </c>
      <c r="CC1906" s="190" t="str">
        <f t="shared" si="3222"/>
        <v>CC$19</v>
      </c>
      <c r="CD1906" s="190" t="str">
        <f t="shared" si="3222"/>
        <v>CD$19</v>
      </c>
      <c r="CE1906" s="190" t="str">
        <f t="shared" ref="CE1906:CL1906" si="3223">CE$23</f>
        <v>CE$19</v>
      </c>
      <c r="CF1906" s="190" t="str">
        <f t="shared" si="3223"/>
        <v>CF$19</v>
      </c>
      <c r="CG1906" s="190" t="str">
        <f t="shared" si="3223"/>
        <v>CG$19</v>
      </c>
      <c r="CH1906" s="190" t="str">
        <f t="shared" si="3223"/>
        <v>CH$19</v>
      </c>
      <c r="CI1906" s="190" t="str">
        <f t="shared" si="3223"/>
        <v>CI$19</v>
      </c>
      <c r="CJ1906" s="190" t="str">
        <f t="shared" si="3223"/>
        <v>CJ$19</v>
      </c>
      <c r="CK1906" s="190" t="str">
        <f t="shared" si="3223"/>
        <v>CK$19</v>
      </c>
      <c r="CL1906" s="190" t="str">
        <f t="shared" si="3223"/>
        <v>CL$19</v>
      </c>
      <c r="CN1906" s="201"/>
      <c r="CO1906" s="190" t="str">
        <f t="shared" ref="CO1906:DL1906" si="3224">CO$23</f>
        <v>CO$19</v>
      </c>
      <c r="CP1906" s="190" t="str">
        <f t="shared" si="3224"/>
        <v>CP$19</v>
      </c>
      <c r="CQ1906" s="190" t="str">
        <f t="shared" si="3224"/>
        <v>CQ$19</v>
      </c>
      <c r="CR1906" s="190" t="str">
        <f t="shared" si="3224"/>
        <v>CR$19</v>
      </c>
      <c r="CS1906" s="190" t="str">
        <f t="shared" si="3224"/>
        <v>CS$19</v>
      </c>
      <c r="CT1906" s="190" t="str">
        <f t="shared" si="3224"/>
        <v>CT$19</v>
      </c>
      <c r="CU1906" s="190" t="str">
        <f t="shared" si="3224"/>
        <v>CU$19</v>
      </c>
      <c r="CV1906" s="190" t="str">
        <f t="shared" si="3224"/>
        <v>CV$19</v>
      </c>
      <c r="CW1906" s="190" t="str">
        <f t="shared" si="3224"/>
        <v>CW$19</v>
      </c>
      <c r="CX1906" s="190" t="str">
        <f t="shared" si="3224"/>
        <v>CX$19</v>
      </c>
      <c r="CY1906" s="190" t="str">
        <f t="shared" si="3224"/>
        <v>CY$19</v>
      </c>
      <c r="CZ1906" s="190" t="str">
        <f t="shared" si="3224"/>
        <v>CZ$19</v>
      </c>
      <c r="DA1906" s="190" t="str">
        <f t="shared" si="3224"/>
        <v>DA$19</v>
      </c>
      <c r="DB1906" s="190" t="str">
        <f t="shared" si="3224"/>
        <v>DB$19</v>
      </c>
      <c r="DC1906" s="190" t="str">
        <f t="shared" si="3224"/>
        <v>DC$19</v>
      </c>
      <c r="DD1906" s="190" t="str">
        <f t="shared" si="3224"/>
        <v>DD$19</v>
      </c>
      <c r="DE1906" s="190" t="str">
        <f t="shared" si="3224"/>
        <v>DE$19</v>
      </c>
      <c r="DF1906" s="190" t="str">
        <f t="shared" si="3224"/>
        <v>DF$19</v>
      </c>
      <c r="DG1906" s="190" t="str">
        <f t="shared" si="3224"/>
        <v>DG$19</v>
      </c>
      <c r="DH1906" s="190" t="str">
        <f t="shared" si="3224"/>
        <v>DH$19</v>
      </c>
      <c r="DI1906" s="190" t="str">
        <f t="shared" si="3224"/>
        <v>DI$19</v>
      </c>
      <c r="DJ1906" s="190" t="str">
        <f t="shared" si="3224"/>
        <v>DJ$19</v>
      </c>
      <c r="DK1906" s="190" t="str">
        <f t="shared" si="3224"/>
        <v>DK$19</v>
      </c>
      <c r="DL1906" s="190" t="str">
        <f t="shared" si="3224"/>
        <v>DL$19</v>
      </c>
    </row>
    <row r="1907" spans="1:116" x14ac:dyDescent="0.4">
      <c r="A1907" s="142" t="s">
        <v>218</v>
      </c>
      <c r="B1907" s="31" t="s">
        <v>81</v>
      </c>
      <c r="C1907" s="31"/>
      <c r="D1907" t="s">
        <v>516</v>
      </c>
      <c r="E1907" s="8" t="str">
        <f t="shared" ref="E1907:E1911" si="3225">ROW()&amp;" "&amp;D1907</f>
        <v>1907 FAIL-TV-V</v>
      </c>
      <c r="F1907" t="s">
        <v>513</v>
      </c>
      <c r="G1907" s="143" t="s">
        <v>514</v>
      </c>
      <c r="H1907" s="142"/>
      <c r="I1907" s="144"/>
      <c r="J1907" s="144"/>
      <c r="K1907" s="142"/>
      <c r="L1907" s="142"/>
      <c r="M1907" s="142"/>
      <c r="N1907" s="142"/>
      <c r="O1907" s="142"/>
      <c r="P1907" s="142"/>
      <c r="R1907" s="143"/>
      <c r="S1907" s="168"/>
      <c r="T1907" s="168"/>
      <c r="U1907" s="168"/>
      <c r="V1907" s="168"/>
      <c r="W1907" s="168"/>
      <c r="X1907" s="168"/>
      <c r="Y1907" s="168"/>
      <c r="Z1907" s="168"/>
      <c r="AA1907" s="168"/>
      <c r="AB1907" s="168"/>
      <c r="AC1907" s="168"/>
      <c r="AD1907" s="168"/>
      <c r="AE1907" s="168"/>
      <c r="AF1907" s="168"/>
      <c r="AG1907" s="168"/>
      <c r="AH1907" s="168"/>
      <c r="AI1907" s="168"/>
      <c r="AJ1907" s="168"/>
      <c r="AK1907" s="168"/>
      <c r="AL1907" s="168"/>
      <c r="AM1907" s="168"/>
      <c r="AN1907" s="168"/>
      <c r="AO1907" s="168"/>
      <c r="AP1907" s="168"/>
      <c r="AQ1907" s="168"/>
      <c r="AR1907" s="168"/>
      <c r="AS1907" s="168"/>
      <c r="AT1907" s="168"/>
      <c r="AU1907" s="168"/>
      <c r="AV1907" s="168"/>
      <c r="AW1907" s="168"/>
      <c r="AX1907" s="168"/>
      <c r="AY1907" s="168"/>
      <c r="AZ1907" s="168"/>
      <c r="BA1907" s="168"/>
      <c r="BB1907" s="168"/>
      <c r="BC1907" s="168"/>
      <c r="BD1907" s="168"/>
      <c r="BE1907" s="168"/>
      <c r="BF1907" s="168"/>
      <c r="BG1907" s="168"/>
      <c r="BH1907" s="168"/>
      <c r="BI1907" s="168"/>
      <c r="BJ1907" s="168"/>
      <c r="BK1907" s="168"/>
      <c r="BL1907" s="168"/>
      <c r="BM1907" s="168"/>
      <c r="BN1907" s="168"/>
      <c r="BO1907" s="168"/>
      <c r="BP1907" s="168"/>
      <c r="BQ1907" s="168"/>
      <c r="BR1907" s="168"/>
      <c r="BS1907" s="168"/>
      <c r="BT1907" s="168"/>
      <c r="BU1907" s="168"/>
      <c r="BV1907" s="168"/>
      <c r="BW1907" s="168"/>
      <c r="BX1907" s="168"/>
      <c r="BY1907" s="168"/>
      <c r="BZ1907" s="168"/>
      <c r="CA1907" s="168"/>
      <c r="CB1907" s="168"/>
      <c r="CC1907" s="168"/>
      <c r="CD1907" s="168"/>
      <c r="CE1907" s="168"/>
      <c r="CF1907" s="168"/>
      <c r="CG1907" s="168"/>
      <c r="CH1907" s="168"/>
      <c r="CI1907" s="168"/>
      <c r="CJ1907" s="168"/>
      <c r="CK1907" s="168"/>
      <c r="CL1907" s="168"/>
      <c r="CN1907" s="144"/>
      <c r="CO1907" s="168"/>
      <c r="CP1907" s="168"/>
      <c r="CQ1907" s="168"/>
      <c r="CR1907" s="168"/>
      <c r="CS1907" s="168"/>
      <c r="CT1907" s="168"/>
      <c r="CU1907" s="168"/>
      <c r="CV1907" s="168"/>
      <c r="CW1907" s="168"/>
      <c r="CX1907" s="168"/>
      <c r="CY1907" s="168"/>
      <c r="CZ1907" s="168"/>
      <c r="DA1907" s="168"/>
      <c r="DB1907" s="168"/>
      <c r="DC1907" s="168"/>
      <c r="DD1907" s="168"/>
      <c r="DE1907" s="168"/>
      <c r="DF1907" s="168"/>
      <c r="DG1907" s="168"/>
      <c r="DH1907" s="168"/>
      <c r="DI1907" s="168"/>
      <c r="DJ1907" s="168"/>
      <c r="DK1907" s="168"/>
      <c r="DL1907" s="168"/>
    </row>
    <row r="1908" spans="1:116" x14ac:dyDescent="0.4">
      <c r="A1908" s="12"/>
      <c r="B1908" s="12" t="s">
        <v>332</v>
      </c>
      <c r="C1908" s="12"/>
      <c r="D1908" t="s">
        <v>516</v>
      </c>
      <c r="E1908" s="8" t="str">
        <f t="shared" si="3225"/>
        <v>1908 FAIL-TV-V</v>
      </c>
      <c r="G1908" s="95" t="str">
        <f>G1902</f>
        <v>Primary volume driver</v>
      </c>
      <c r="H1908" s="12"/>
      <c r="I1908" s="60"/>
      <c r="J1908" s="60"/>
      <c r="K1908" s="12"/>
      <c r="L1908" s="12"/>
      <c r="M1908" s="12"/>
      <c r="N1908" s="12"/>
      <c r="O1908" s="12"/>
      <c r="P1908" s="12"/>
      <c r="R1908" s="13"/>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239"/>
      <c r="CP1908" s="239"/>
      <c r="CQ1908" s="239"/>
      <c r="CR1908" s="239"/>
      <c r="CS1908" s="239"/>
      <c r="CT1908" s="239"/>
      <c r="CU1908" s="239"/>
      <c r="CV1908" s="239"/>
      <c r="CW1908" s="239"/>
      <c r="CX1908" s="239"/>
      <c r="CY1908" s="239"/>
      <c r="CZ1908" s="239"/>
      <c r="DA1908" s="239"/>
      <c r="DB1908" s="239"/>
      <c r="DC1908" s="239"/>
      <c r="DD1908" s="239"/>
      <c r="DE1908" s="239"/>
      <c r="DF1908" s="239"/>
      <c r="DG1908" s="239"/>
      <c r="DH1908" s="239"/>
      <c r="DI1908" s="239"/>
      <c r="DJ1908" s="239"/>
      <c r="DK1908" s="239"/>
      <c r="DL1908" s="239"/>
    </row>
    <row r="1909" spans="1:116" x14ac:dyDescent="0.4">
      <c r="A1909" s="31"/>
      <c r="B1909" s="31"/>
      <c r="C1909" s="31"/>
      <c r="D1909" t="s">
        <v>516</v>
      </c>
      <c r="E1909" s="8" t="str">
        <f t="shared" si="3225"/>
        <v>1909 FAIL-TV-V</v>
      </c>
      <c r="G1909" s="145" t="s">
        <v>515</v>
      </c>
      <c r="H1909" s="31"/>
      <c r="I1909" s="73"/>
      <c r="J1909" s="73"/>
      <c r="K1909" s="21">
        <v>0.5</v>
      </c>
      <c r="L1909" s="21">
        <v>0.5</v>
      </c>
      <c r="M1909" s="21">
        <v>0.5</v>
      </c>
      <c r="N1909" s="21">
        <v>0.5</v>
      </c>
      <c r="O1909" s="21">
        <v>0.5</v>
      </c>
      <c r="P1909" s="21">
        <v>0.5</v>
      </c>
      <c r="R1909" s="67"/>
      <c r="S1909" s="150" cm="1">
        <f t="array" ref="S1909">INDEX($K:$P,ROW(),MATCH(S$3,$K$2:$P$2,0))</f>
        <v>0.5</v>
      </c>
      <c r="T1909" s="150" cm="1">
        <f t="array" ref="T1909">INDEX($K:$P,ROW(),MATCH(T$3,$K$2:$P$2,0))</f>
        <v>0.5</v>
      </c>
      <c r="U1909" s="150" cm="1">
        <f t="array" ref="U1909">INDEX($K:$P,ROW(),MATCH(U$3,$K$2:$P$2,0))</f>
        <v>0.5</v>
      </c>
      <c r="V1909" s="150" cm="1">
        <f t="array" ref="V1909">INDEX($K:$P,ROW(),MATCH(V$3,$K$2:$P$2,0))</f>
        <v>0.5</v>
      </c>
      <c r="W1909" s="150" cm="1">
        <f t="array" ref="W1909">INDEX($K:$P,ROW(),MATCH(W$3,$K$2:$P$2,0))</f>
        <v>0.5</v>
      </c>
      <c r="X1909" s="150" cm="1">
        <f t="array" ref="X1909">INDEX($K:$P,ROW(),MATCH(X$3,$K$2:$P$2,0))</f>
        <v>0.5</v>
      </c>
      <c r="Y1909" s="150" cm="1">
        <f t="array" ref="Y1909">INDEX($K:$P,ROW(),MATCH(Y$3,$K$2:$P$2,0))</f>
        <v>0.5</v>
      </c>
      <c r="Z1909" s="150" cm="1">
        <f t="array" ref="Z1909">INDEX($K:$P,ROW(),MATCH(Z$3,$K$2:$P$2,0))</f>
        <v>0.5</v>
      </c>
      <c r="AA1909" s="150" cm="1">
        <f t="array" ref="AA1909">INDEX($K:$P,ROW(),MATCH(AA$3,$K$2:$P$2,0))</f>
        <v>0.5</v>
      </c>
      <c r="AB1909" s="150" cm="1">
        <f t="array" ref="AB1909">INDEX($K:$P,ROW(),MATCH(AB$3,$K$2:$P$2,0))</f>
        <v>0.5</v>
      </c>
      <c r="AC1909" s="150" cm="1">
        <f t="array" ref="AC1909">INDEX($K:$P,ROW(),MATCH(AC$3,$K$2:$P$2,0))</f>
        <v>0.5</v>
      </c>
      <c r="AD1909" s="150" cm="1">
        <f t="array" ref="AD1909">INDEX($K:$P,ROW(),MATCH(AD$3,$K$2:$P$2,0))</f>
        <v>0.5</v>
      </c>
      <c r="AE1909" s="150" cm="1">
        <f t="array" ref="AE1909">INDEX($K:$P,ROW(),MATCH(AE$3,$K$2:$P$2,0))</f>
        <v>0.5</v>
      </c>
      <c r="AF1909" s="150" cm="1">
        <f t="array" ref="AF1909">INDEX($K:$P,ROW(),MATCH(AF$3,$K$2:$P$2,0))</f>
        <v>0.5</v>
      </c>
      <c r="AG1909" s="150" cm="1">
        <f t="array" ref="AG1909">INDEX($K:$P,ROW(),MATCH(AG$3,$K$2:$P$2,0))</f>
        <v>0.5</v>
      </c>
      <c r="AH1909" s="150" cm="1">
        <f t="array" ref="AH1909">INDEX($K:$P,ROW(),MATCH(AH$3,$K$2:$P$2,0))</f>
        <v>0.5</v>
      </c>
      <c r="AI1909" s="150" cm="1">
        <f t="array" ref="AI1909">INDEX($K:$P,ROW(),MATCH(AI$3,$K$2:$P$2,0))</f>
        <v>0.5</v>
      </c>
      <c r="AJ1909" s="150" cm="1">
        <f t="array" ref="AJ1909">INDEX($K:$P,ROW(),MATCH(AJ$3,$K$2:$P$2,0))</f>
        <v>0.5</v>
      </c>
      <c r="AK1909" s="150" cm="1">
        <f t="array" ref="AK1909">INDEX($K:$P,ROW(),MATCH(AK$3,$K$2:$P$2,0))</f>
        <v>0.5</v>
      </c>
      <c r="AL1909" s="150" cm="1">
        <f t="array" ref="AL1909">INDEX($K:$P,ROW(),MATCH(AL$3,$K$2:$P$2,0))</f>
        <v>0.5</v>
      </c>
      <c r="AM1909" s="150" cm="1">
        <f t="array" ref="AM1909">INDEX($K:$P,ROW(),MATCH(AM$3,$K$2:$P$2,0))</f>
        <v>0.5</v>
      </c>
      <c r="AN1909" s="150" cm="1">
        <f t="array" ref="AN1909">INDEX($K:$P,ROW(),MATCH(AN$3,$K$2:$P$2,0))</f>
        <v>0.5</v>
      </c>
      <c r="AO1909" s="150" cm="1">
        <f t="array" ref="AO1909">INDEX($K:$P,ROW(),MATCH(AO$3,$K$2:$P$2,0))</f>
        <v>0.5</v>
      </c>
      <c r="AP1909" s="150" cm="1">
        <f t="array" ref="AP1909">INDEX($K:$P,ROW(),MATCH(AP$3,$K$2:$P$2,0))</f>
        <v>0.5</v>
      </c>
      <c r="AQ1909" s="150" cm="1">
        <f t="array" ref="AQ1909">INDEX($K:$P,ROW(),MATCH(AQ$3,$K$2:$P$2,0))</f>
        <v>0.5</v>
      </c>
      <c r="AR1909" s="150" cm="1">
        <f t="array" ref="AR1909">INDEX($K:$P,ROW(),MATCH(AR$3,$K$2:$P$2,0))</f>
        <v>0.5</v>
      </c>
      <c r="AS1909" s="150" cm="1">
        <f t="array" ref="AS1909">INDEX($K:$P,ROW(),MATCH(AS$3,$K$2:$P$2,0))</f>
        <v>0.5</v>
      </c>
      <c r="AT1909" s="150" cm="1">
        <f t="array" ref="AT1909">INDEX($K:$P,ROW(),MATCH(AT$3,$K$2:$P$2,0))</f>
        <v>0.5</v>
      </c>
      <c r="AU1909" s="150" cm="1">
        <f t="array" ref="AU1909">INDEX($K:$P,ROW(),MATCH(AU$3,$K$2:$P$2,0))</f>
        <v>0.5</v>
      </c>
      <c r="AV1909" s="150" cm="1">
        <f t="array" ref="AV1909">INDEX($K:$P,ROW(),MATCH(AV$3,$K$2:$P$2,0))</f>
        <v>0.5</v>
      </c>
      <c r="AW1909" s="150" cm="1">
        <f t="array" ref="AW1909">INDEX($K:$P,ROW(),MATCH(AW$3,$K$2:$P$2,0))</f>
        <v>0.5</v>
      </c>
      <c r="AX1909" s="150" cm="1">
        <f t="array" ref="AX1909">INDEX($K:$P,ROW(),MATCH(AX$3,$K$2:$P$2,0))</f>
        <v>0.5</v>
      </c>
      <c r="AY1909" s="150" cm="1">
        <f t="array" ref="AY1909">INDEX($K:$P,ROW(),MATCH(AY$3,$K$2:$P$2,0))</f>
        <v>0.5</v>
      </c>
      <c r="AZ1909" s="150" cm="1">
        <f t="array" ref="AZ1909">INDEX($K:$P,ROW(),MATCH(AZ$3,$K$2:$P$2,0))</f>
        <v>0.5</v>
      </c>
      <c r="BA1909" s="150" cm="1">
        <f t="array" ref="BA1909">INDEX($K:$P,ROW(),MATCH(BA$3,$K$2:$P$2,0))</f>
        <v>0.5</v>
      </c>
      <c r="BB1909" s="150" cm="1">
        <f t="array" ref="BB1909">INDEX($K:$P,ROW(),MATCH(BB$3,$K$2:$P$2,0))</f>
        <v>0.5</v>
      </c>
      <c r="BC1909" s="150" cm="1">
        <f t="array" ref="BC1909">INDEX($K:$P,ROW(),MATCH(BC$3,$K$2:$P$2,0))</f>
        <v>0.5</v>
      </c>
      <c r="BD1909" s="150" cm="1">
        <f t="array" ref="BD1909">INDEX($K:$P,ROW(),MATCH(BD$3,$K$2:$P$2,0))</f>
        <v>0.5</v>
      </c>
      <c r="BE1909" s="150" cm="1">
        <f t="array" ref="BE1909">INDEX($K:$P,ROW(),MATCH(BE$3,$K$2:$P$2,0))</f>
        <v>0.5</v>
      </c>
      <c r="BF1909" s="150" cm="1">
        <f t="array" ref="BF1909">INDEX($K:$P,ROW(),MATCH(BF$3,$K$2:$P$2,0))</f>
        <v>0.5</v>
      </c>
      <c r="BG1909" s="150" cm="1">
        <f t="array" ref="BG1909">INDEX($K:$P,ROW(),MATCH(BG$3,$K$2:$P$2,0))</f>
        <v>0.5</v>
      </c>
      <c r="BH1909" s="150" cm="1">
        <f t="array" ref="BH1909">INDEX($K:$P,ROW(),MATCH(BH$3,$K$2:$P$2,0))</f>
        <v>0.5</v>
      </c>
      <c r="BI1909" s="150" cm="1">
        <f t="array" ref="BI1909">INDEX($K:$P,ROW(),MATCH(BI$3,$K$2:$P$2,0))</f>
        <v>0.5</v>
      </c>
      <c r="BJ1909" s="150" cm="1">
        <f t="array" ref="BJ1909">INDEX($K:$P,ROW(),MATCH(BJ$3,$K$2:$P$2,0))</f>
        <v>0.5</v>
      </c>
      <c r="BK1909" s="150" cm="1">
        <f t="array" ref="BK1909">INDEX($K:$P,ROW(),MATCH(BK$3,$K$2:$P$2,0))</f>
        <v>0.5</v>
      </c>
      <c r="BL1909" s="150" cm="1">
        <f t="array" ref="BL1909">INDEX($K:$P,ROW(),MATCH(BL$3,$K$2:$P$2,0))</f>
        <v>0.5</v>
      </c>
      <c r="BM1909" s="150" cm="1">
        <f t="array" ref="BM1909">INDEX($K:$P,ROW(),MATCH(BM$3,$K$2:$P$2,0))</f>
        <v>0.5</v>
      </c>
      <c r="BN1909" s="150" cm="1">
        <f t="array" ref="BN1909">INDEX($K:$P,ROW(),MATCH(BN$3,$K$2:$P$2,0))</f>
        <v>0.5</v>
      </c>
      <c r="BO1909" s="150" cm="1">
        <f t="array" ref="BO1909">INDEX($K:$P,ROW(),MATCH(BO$3,$K$2:$P$2,0))</f>
        <v>0.5</v>
      </c>
      <c r="BP1909" s="150" cm="1">
        <f t="array" ref="BP1909">INDEX($K:$P,ROW(),MATCH(BP$3,$K$2:$P$2,0))</f>
        <v>0.5</v>
      </c>
      <c r="BQ1909" s="150" cm="1">
        <f t="array" ref="BQ1909">INDEX($K:$P,ROW(),MATCH(BQ$3,$K$2:$P$2,0))</f>
        <v>0.5</v>
      </c>
      <c r="BR1909" s="150" cm="1">
        <f t="array" ref="BR1909">INDEX($K:$P,ROW(),MATCH(BR$3,$K$2:$P$2,0))</f>
        <v>0.5</v>
      </c>
      <c r="BS1909" s="150" cm="1">
        <f t="array" ref="BS1909">INDEX($K:$P,ROW(),MATCH(BS$3,$K$2:$P$2,0))</f>
        <v>0.5</v>
      </c>
      <c r="BT1909" s="150" cm="1">
        <f t="array" ref="BT1909">INDEX($K:$P,ROW(),MATCH(BT$3,$K$2:$P$2,0))</f>
        <v>0.5</v>
      </c>
      <c r="BU1909" s="150" cm="1">
        <f t="array" ref="BU1909">INDEX($K:$P,ROW(),MATCH(BU$3,$K$2:$P$2,0))</f>
        <v>0.5</v>
      </c>
      <c r="BV1909" s="150" cm="1">
        <f t="array" ref="BV1909">INDEX($K:$P,ROW(),MATCH(BV$3,$K$2:$P$2,0))</f>
        <v>0.5</v>
      </c>
      <c r="BW1909" s="150" cm="1">
        <f t="array" ref="BW1909">INDEX($K:$P,ROW(),MATCH(BW$3,$K$2:$P$2,0))</f>
        <v>0.5</v>
      </c>
      <c r="BX1909" s="150" cm="1">
        <f t="array" ref="BX1909">INDEX($K:$P,ROW(),MATCH(BX$3,$K$2:$P$2,0))</f>
        <v>0.5</v>
      </c>
      <c r="BY1909" s="150" cm="1">
        <f t="array" ref="BY1909">INDEX($K:$P,ROW(),MATCH(BY$3,$K$2:$P$2,0))</f>
        <v>0.5</v>
      </c>
      <c r="BZ1909" s="150" cm="1">
        <f t="array" ref="BZ1909">INDEX($K:$P,ROW(),MATCH(BZ$3,$K$2:$P$2,0))</f>
        <v>0.5</v>
      </c>
      <c r="CA1909" s="150" cm="1">
        <f t="array" ref="CA1909">INDEX($K:$P,ROW(),MATCH(CA$3,$K$2:$P$2,0))</f>
        <v>0.5</v>
      </c>
      <c r="CB1909" s="150" cm="1">
        <f t="array" ref="CB1909">INDEX($K:$P,ROW(),MATCH(CB$3,$K$2:$P$2,0))</f>
        <v>0.5</v>
      </c>
      <c r="CC1909" s="150" cm="1">
        <f t="array" ref="CC1909">INDEX($K:$P,ROW(),MATCH(CC$3,$K$2:$P$2,0))</f>
        <v>0.5</v>
      </c>
      <c r="CD1909" s="150" cm="1">
        <f t="array" ref="CD1909">INDEX($K:$P,ROW(),MATCH(CD$3,$K$2:$P$2,0))</f>
        <v>0.5</v>
      </c>
      <c r="CE1909" s="150" cm="1">
        <f t="array" ref="CE1909">INDEX($K:$P,ROW(),MATCH(CE$3,$K$2:$P$2,0))</f>
        <v>0.5</v>
      </c>
      <c r="CF1909" s="150" cm="1">
        <f t="array" ref="CF1909">INDEX($K:$P,ROW(),MATCH(CF$3,$K$2:$P$2,0))</f>
        <v>0.5</v>
      </c>
      <c r="CG1909" s="150" cm="1">
        <f t="array" ref="CG1909">INDEX($K:$P,ROW(),MATCH(CG$3,$K$2:$P$2,0))</f>
        <v>0.5</v>
      </c>
      <c r="CH1909" s="150" cm="1">
        <f t="array" ref="CH1909">INDEX($K:$P,ROW(),MATCH(CH$3,$K$2:$P$2,0))</f>
        <v>0.5</v>
      </c>
      <c r="CI1909" s="150" cm="1">
        <f t="array" ref="CI1909">INDEX($K:$P,ROW(),MATCH(CI$3,$K$2:$P$2,0))</f>
        <v>0.5</v>
      </c>
      <c r="CJ1909" s="150" cm="1">
        <f t="array" ref="CJ1909">INDEX($K:$P,ROW(),MATCH(CJ$3,$K$2:$P$2,0))</f>
        <v>0.5</v>
      </c>
      <c r="CK1909" s="150" cm="1">
        <f t="array" ref="CK1909">INDEX($K:$P,ROW(),MATCH(CK$3,$K$2:$P$2,0))</f>
        <v>0.5</v>
      </c>
      <c r="CL1909" s="150" cm="1">
        <f t="array" ref="CL1909">INDEX($K:$P,ROW(),MATCH(CL$3,$K$2:$P$2,0))</f>
        <v>0.5</v>
      </c>
      <c r="CN1909" s="150"/>
      <c r="CO1909" s="150" t="e" cm="1">
        <f t="array" ref="CO1909">INDEX($K:$P,ROW(),MATCH(CO$3,$K$2:$P$2,0))</f>
        <v>#N/A</v>
      </c>
      <c r="CP1909" s="150" t="e" cm="1">
        <f t="array" ref="CP1909">INDEX($K:$P,ROW(),MATCH(CP$3,$K$2:$P$2,0))</f>
        <v>#N/A</v>
      </c>
      <c r="CQ1909" s="150" t="e" cm="1">
        <f t="array" ref="CQ1909">INDEX($K:$P,ROW(),MATCH(CQ$3,$K$2:$P$2,0))</f>
        <v>#N/A</v>
      </c>
      <c r="CR1909" s="150" t="e" cm="1">
        <f t="array" ref="CR1909">INDEX($K:$P,ROW(),MATCH(CR$3,$K$2:$P$2,0))</f>
        <v>#N/A</v>
      </c>
      <c r="CS1909" s="150" t="e" cm="1">
        <f t="array" ref="CS1909">INDEX($K:$P,ROW(),MATCH(CS$3,$K$2:$P$2,0))</f>
        <v>#N/A</v>
      </c>
      <c r="CT1909" s="150" t="e" cm="1">
        <f t="array" ref="CT1909">INDEX($K:$P,ROW(),MATCH(CT$3,$K$2:$P$2,0))</f>
        <v>#N/A</v>
      </c>
      <c r="CU1909" s="150" t="e" cm="1">
        <f t="array" ref="CU1909">INDEX($K:$P,ROW(),MATCH(CU$3,$K$2:$P$2,0))</f>
        <v>#N/A</v>
      </c>
      <c r="CV1909" s="150" t="e" cm="1">
        <f t="array" ref="CV1909">INDEX($K:$P,ROW(),MATCH(CV$3,$K$2:$P$2,0))</f>
        <v>#N/A</v>
      </c>
      <c r="CW1909" s="150" t="e" cm="1">
        <f t="array" ref="CW1909">INDEX($K:$P,ROW(),MATCH(CW$3,$K$2:$P$2,0))</f>
        <v>#N/A</v>
      </c>
      <c r="CX1909" s="150" t="e" cm="1">
        <f t="array" ref="CX1909">INDEX($K:$P,ROW(),MATCH(CX$3,$K$2:$P$2,0))</f>
        <v>#N/A</v>
      </c>
      <c r="CY1909" s="150" t="e" cm="1">
        <f t="array" ref="CY1909">INDEX($K:$P,ROW(),MATCH(CY$3,$K$2:$P$2,0))</f>
        <v>#N/A</v>
      </c>
      <c r="CZ1909" s="150" t="e" cm="1">
        <f t="array" ref="CZ1909">INDEX($K:$P,ROW(),MATCH(CZ$3,$K$2:$P$2,0))</f>
        <v>#N/A</v>
      </c>
      <c r="DA1909" s="150" t="e" cm="1">
        <f t="array" ref="DA1909">INDEX($K:$P,ROW(),MATCH(DA$3,$K$2:$P$2,0))</f>
        <v>#N/A</v>
      </c>
      <c r="DB1909" s="150" t="e" cm="1">
        <f t="array" ref="DB1909">INDEX($K:$P,ROW(),MATCH(DB$3,$K$2:$P$2,0))</f>
        <v>#N/A</v>
      </c>
      <c r="DC1909" s="150" t="e" cm="1">
        <f t="array" ref="DC1909">INDEX($K:$P,ROW(),MATCH(DC$3,$K$2:$P$2,0))</f>
        <v>#N/A</v>
      </c>
      <c r="DD1909" s="150" t="e" cm="1">
        <f t="array" ref="DD1909">INDEX($K:$P,ROW(),MATCH(DD$3,$K$2:$P$2,0))</f>
        <v>#N/A</v>
      </c>
      <c r="DE1909" s="150" t="e" cm="1">
        <f t="array" ref="DE1909">INDEX($K:$P,ROW(),MATCH(DE$3,$K$2:$P$2,0))</f>
        <v>#N/A</v>
      </c>
      <c r="DF1909" s="150" t="e" cm="1">
        <f t="array" ref="DF1909">INDEX($K:$P,ROW(),MATCH(DF$3,$K$2:$P$2,0))</f>
        <v>#N/A</v>
      </c>
      <c r="DG1909" s="150" t="e" cm="1">
        <f t="array" ref="DG1909">INDEX($K:$P,ROW(),MATCH(DG$3,$K$2:$P$2,0))</f>
        <v>#N/A</v>
      </c>
      <c r="DH1909" s="150" t="e" cm="1">
        <f t="array" ref="DH1909">INDEX($K:$P,ROW(),MATCH(DH$3,$K$2:$P$2,0))</f>
        <v>#N/A</v>
      </c>
      <c r="DI1909" s="150" t="e" cm="1">
        <f t="array" ref="DI1909">INDEX($K:$P,ROW(),MATCH(DI$3,$K$2:$P$2,0))</f>
        <v>#N/A</v>
      </c>
      <c r="DJ1909" s="150" t="e" cm="1">
        <f t="array" ref="DJ1909">INDEX($K:$P,ROW(),MATCH(DJ$3,$K$2:$P$2,0))</f>
        <v>#N/A</v>
      </c>
      <c r="DK1909" s="150" t="e" cm="1">
        <f t="array" ref="DK1909">INDEX($K:$P,ROW(),MATCH(DK$3,$K$2:$P$2,0))</f>
        <v>#N/A</v>
      </c>
      <c r="DL1909" s="150" t="e" cm="1">
        <f t="array" ref="DL1909">INDEX($K:$P,ROW(),MATCH(DL$3,$K$2:$P$2,0))</f>
        <v>#N/A</v>
      </c>
    </row>
    <row r="1910" spans="1:116" x14ac:dyDescent="0.4">
      <c r="D1910" t="s">
        <v>516</v>
      </c>
      <c r="E1910" s="8" t="str">
        <f t="shared" si="3225"/>
        <v>1910 FAIL-TV-V</v>
      </c>
      <c r="G1910" s="127" t="str">
        <f>"# of "&amp;G1912&amp;"s"</f>
        <v># of in and outs (charged)s</v>
      </c>
      <c r="H1910" s="12"/>
      <c r="I1910" s="60"/>
      <c r="J1910" s="60"/>
      <c r="K1910" s="117">
        <f ca="1">SUMIF($3:$3,K$2,1910:1910)</f>
        <v>30000</v>
      </c>
      <c r="L1910" s="117">
        <f t="shared" ref="L1910:P1910" ca="1" si="3226">SUMIF($3:$3,L$2,1910:1910)</f>
        <v>30000</v>
      </c>
      <c r="M1910" s="117">
        <f t="shared" ca="1" si="3226"/>
        <v>30000</v>
      </c>
      <c r="N1910" s="117">
        <f t="shared" ca="1" si="3226"/>
        <v>30000</v>
      </c>
      <c r="O1910" s="117">
        <f t="shared" ca="1" si="3226"/>
        <v>30000</v>
      </c>
      <c r="P1910" s="117">
        <f t="shared" ca="1" si="3226"/>
        <v>30000</v>
      </c>
      <c r="R1910" s="15"/>
      <c r="S1910" s="151" cm="1">
        <f t="array" aca="1" ref="S1910" ca="1">INDIRECT(S1902)*S1909</f>
        <v>2500</v>
      </c>
      <c r="T1910" s="151" cm="1">
        <f t="array" aca="1" ref="T1910" ca="1">INDIRECT(T1902)*T1909</f>
        <v>2500</v>
      </c>
      <c r="U1910" s="151" cm="1">
        <f t="array" aca="1" ref="U1910" ca="1">INDIRECT(U1902)*U1909</f>
        <v>2500</v>
      </c>
      <c r="V1910" s="151" cm="1">
        <f t="array" aca="1" ref="V1910" ca="1">INDIRECT(V1902)*V1909</f>
        <v>2500</v>
      </c>
      <c r="W1910" s="151" cm="1">
        <f t="array" aca="1" ref="W1910" ca="1">INDIRECT(W1902)*W1909</f>
        <v>2500</v>
      </c>
      <c r="X1910" s="151" cm="1">
        <f t="array" aca="1" ref="X1910" ca="1">INDIRECT(X1902)*X1909</f>
        <v>2500</v>
      </c>
      <c r="Y1910" s="151" cm="1">
        <f t="array" aca="1" ref="Y1910" ca="1">INDIRECT(Y1902)*Y1909</f>
        <v>2500</v>
      </c>
      <c r="Z1910" s="151" cm="1">
        <f t="array" aca="1" ref="Z1910" ca="1">INDIRECT(Z1902)*Z1909</f>
        <v>2500</v>
      </c>
      <c r="AA1910" s="151" cm="1">
        <f t="array" aca="1" ref="AA1910" ca="1">INDIRECT(AA1902)*AA1909</f>
        <v>2500</v>
      </c>
      <c r="AB1910" s="151" cm="1">
        <f t="array" aca="1" ref="AB1910" ca="1">INDIRECT(AB1902)*AB1909</f>
        <v>2500</v>
      </c>
      <c r="AC1910" s="151" cm="1">
        <f t="array" aca="1" ref="AC1910" ca="1">INDIRECT(AC1902)*AC1909</f>
        <v>2500</v>
      </c>
      <c r="AD1910" s="151" cm="1">
        <f t="array" aca="1" ref="AD1910" ca="1">INDIRECT(AD1902)*AD1909</f>
        <v>2500</v>
      </c>
      <c r="AE1910" s="151" cm="1">
        <f t="array" aca="1" ref="AE1910" ca="1">INDIRECT(AE1902)*AE1909</f>
        <v>2500</v>
      </c>
      <c r="AF1910" s="151" cm="1">
        <f t="array" aca="1" ref="AF1910" ca="1">INDIRECT(AF1902)*AF1909</f>
        <v>2500</v>
      </c>
      <c r="AG1910" s="151" cm="1">
        <f t="array" aca="1" ref="AG1910" ca="1">INDIRECT(AG1902)*AG1909</f>
        <v>2500</v>
      </c>
      <c r="AH1910" s="151" cm="1">
        <f t="array" aca="1" ref="AH1910" ca="1">INDIRECT(AH1902)*AH1909</f>
        <v>2500</v>
      </c>
      <c r="AI1910" s="151" cm="1">
        <f t="array" aca="1" ref="AI1910" ca="1">INDIRECT(AI1902)*AI1909</f>
        <v>2500</v>
      </c>
      <c r="AJ1910" s="151" cm="1">
        <f t="array" aca="1" ref="AJ1910" ca="1">INDIRECT(AJ1902)*AJ1909</f>
        <v>2500</v>
      </c>
      <c r="AK1910" s="151" cm="1">
        <f t="array" aca="1" ref="AK1910" ca="1">INDIRECT(AK1902)*AK1909</f>
        <v>2500</v>
      </c>
      <c r="AL1910" s="151" cm="1">
        <f t="array" aca="1" ref="AL1910" ca="1">INDIRECT(AL1902)*AL1909</f>
        <v>2500</v>
      </c>
      <c r="AM1910" s="151" cm="1">
        <f t="array" aca="1" ref="AM1910" ca="1">INDIRECT(AM1902)*AM1909</f>
        <v>2500</v>
      </c>
      <c r="AN1910" s="151" cm="1">
        <f t="array" aca="1" ref="AN1910" ca="1">INDIRECT(AN1902)*AN1909</f>
        <v>2500</v>
      </c>
      <c r="AO1910" s="151" cm="1">
        <f t="array" aca="1" ref="AO1910" ca="1">INDIRECT(AO1902)*AO1909</f>
        <v>2500</v>
      </c>
      <c r="AP1910" s="151" cm="1">
        <f t="array" aca="1" ref="AP1910" ca="1">INDIRECT(AP1902)*AP1909</f>
        <v>2500</v>
      </c>
      <c r="AQ1910" s="151" cm="1">
        <f t="array" aca="1" ref="AQ1910" ca="1">INDIRECT(AQ1902)*AQ1909</f>
        <v>2500</v>
      </c>
      <c r="AR1910" s="151" cm="1">
        <f t="array" aca="1" ref="AR1910" ca="1">INDIRECT(AR1902)*AR1909</f>
        <v>2500</v>
      </c>
      <c r="AS1910" s="151" cm="1">
        <f t="array" aca="1" ref="AS1910" ca="1">INDIRECT(AS1902)*AS1909</f>
        <v>2500</v>
      </c>
      <c r="AT1910" s="151" cm="1">
        <f t="array" aca="1" ref="AT1910" ca="1">INDIRECT(AT1902)*AT1909</f>
        <v>2500</v>
      </c>
      <c r="AU1910" s="151" cm="1">
        <f t="array" aca="1" ref="AU1910" ca="1">INDIRECT(AU1902)*AU1909</f>
        <v>2500</v>
      </c>
      <c r="AV1910" s="151" cm="1">
        <f t="array" aca="1" ref="AV1910" ca="1">INDIRECT(AV1902)*AV1909</f>
        <v>2500</v>
      </c>
      <c r="AW1910" s="151" cm="1">
        <f t="array" aca="1" ref="AW1910" ca="1">INDIRECT(AW1902)*AW1909</f>
        <v>2500</v>
      </c>
      <c r="AX1910" s="151" cm="1">
        <f t="array" aca="1" ref="AX1910" ca="1">INDIRECT(AX1902)*AX1909</f>
        <v>2500</v>
      </c>
      <c r="AY1910" s="151" cm="1">
        <f t="array" aca="1" ref="AY1910" ca="1">INDIRECT(AY1902)*AY1909</f>
        <v>2500</v>
      </c>
      <c r="AZ1910" s="151" cm="1">
        <f t="array" aca="1" ref="AZ1910" ca="1">INDIRECT(AZ1902)*AZ1909</f>
        <v>2500</v>
      </c>
      <c r="BA1910" s="151" cm="1">
        <f t="array" aca="1" ref="BA1910" ca="1">INDIRECT(BA1902)*BA1909</f>
        <v>2500</v>
      </c>
      <c r="BB1910" s="151" cm="1">
        <f t="array" aca="1" ref="BB1910" ca="1">INDIRECT(BB1902)*BB1909</f>
        <v>2500</v>
      </c>
      <c r="BC1910" s="151" cm="1">
        <f t="array" aca="1" ref="BC1910" ca="1">INDIRECT(BC1902)*BC1909</f>
        <v>2500</v>
      </c>
      <c r="BD1910" s="151" cm="1">
        <f t="array" aca="1" ref="BD1910" ca="1">INDIRECT(BD1902)*BD1909</f>
        <v>2500</v>
      </c>
      <c r="BE1910" s="151" cm="1">
        <f t="array" aca="1" ref="BE1910" ca="1">INDIRECT(BE1902)*BE1909</f>
        <v>2500</v>
      </c>
      <c r="BF1910" s="151" cm="1">
        <f t="array" aca="1" ref="BF1910" ca="1">INDIRECT(BF1902)*BF1909</f>
        <v>2500</v>
      </c>
      <c r="BG1910" s="151" cm="1">
        <f t="array" aca="1" ref="BG1910" ca="1">INDIRECT(BG1902)*BG1909</f>
        <v>2500</v>
      </c>
      <c r="BH1910" s="151" cm="1">
        <f t="array" aca="1" ref="BH1910" ca="1">INDIRECT(BH1902)*BH1909</f>
        <v>2500</v>
      </c>
      <c r="BI1910" s="151" cm="1">
        <f t="array" aca="1" ref="BI1910" ca="1">INDIRECT(BI1902)*BI1909</f>
        <v>2500</v>
      </c>
      <c r="BJ1910" s="151" cm="1">
        <f t="array" aca="1" ref="BJ1910" ca="1">INDIRECT(BJ1902)*BJ1909</f>
        <v>2500</v>
      </c>
      <c r="BK1910" s="151" cm="1">
        <f t="array" aca="1" ref="BK1910" ca="1">INDIRECT(BK1902)*BK1909</f>
        <v>2500</v>
      </c>
      <c r="BL1910" s="151" cm="1">
        <f t="array" aca="1" ref="BL1910" ca="1">INDIRECT(BL1902)*BL1909</f>
        <v>2500</v>
      </c>
      <c r="BM1910" s="151" cm="1">
        <f t="array" aca="1" ref="BM1910" ca="1">INDIRECT(BM1902)*BM1909</f>
        <v>2500</v>
      </c>
      <c r="BN1910" s="151" cm="1">
        <f t="array" aca="1" ref="BN1910" ca="1">INDIRECT(BN1902)*BN1909</f>
        <v>2500</v>
      </c>
      <c r="BO1910" s="151" cm="1">
        <f t="array" aca="1" ref="BO1910" ca="1">INDIRECT(BO1902)*BO1909</f>
        <v>2500</v>
      </c>
      <c r="BP1910" s="151" cm="1">
        <f t="array" aca="1" ref="BP1910" ca="1">INDIRECT(BP1902)*BP1909</f>
        <v>2500</v>
      </c>
      <c r="BQ1910" s="151" cm="1">
        <f t="array" aca="1" ref="BQ1910" ca="1">INDIRECT(BQ1902)*BQ1909</f>
        <v>2500</v>
      </c>
      <c r="BR1910" s="151" cm="1">
        <f t="array" aca="1" ref="BR1910" ca="1">INDIRECT(BR1902)*BR1909</f>
        <v>2500</v>
      </c>
      <c r="BS1910" s="151" cm="1">
        <f t="array" aca="1" ref="BS1910" ca="1">INDIRECT(BS1902)*BS1909</f>
        <v>2500</v>
      </c>
      <c r="BT1910" s="151" cm="1">
        <f t="array" aca="1" ref="BT1910" ca="1">INDIRECT(BT1902)*BT1909</f>
        <v>2500</v>
      </c>
      <c r="BU1910" s="151" cm="1">
        <f t="array" aca="1" ref="BU1910" ca="1">INDIRECT(BU1902)*BU1909</f>
        <v>2500</v>
      </c>
      <c r="BV1910" s="151" cm="1">
        <f t="array" aca="1" ref="BV1910" ca="1">INDIRECT(BV1902)*BV1909</f>
        <v>2500</v>
      </c>
      <c r="BW1910" s="151" cm="1">
        <f t="array" aca="1" ref="BW1910" ca="1">INDIRECT(BW1902)*BW1909</f>
        <v>2500</v>
      </c>
      <c r="BX1910" s="151" cm="1">
        <f t="array" aca="1" ref="BX1910" ca="1">INDIRECT(BX1902)*BX1909</f>
        <v>2500</v>
      </c>
      <c r="BY1910" s="151" cm="1">
        <f t="array" aca="1" ref="BY1910" ca="1">INDIRECT(BY1902)*BY1909</f>
        <v>2500</v>
      </c>
      <c r="BZ1910" s="151" cm="1">
        <f t="array" aca="1" ref="BZ1910" ca="1">INDIRECT(BZ1902)*BZ1909</f>
        <v>2500</v>
      </c>
      <c r="CA1910" s="151" cm="1">
        <f t="array" aca="1" ref="CA1910" ca="1">INDIRECT(CA1902)*CA1909</f>
        <v>2500</v>
      </c>
      <c r="CB1910" s="151" cm="1">
        <f t="array" aca="1" ref="CB1910" ca="1">INDIRECT(CB1902)*CB1909</f>
        <v>2500</v>
      </c>
      <c r="CC1910" s="151" cm="1">
        <f t="array" aca="1" ref="CC1910" ca="1">INDIRECT(CC1902)*CC1909</f>
        <v>2500</v>
      </c>
      <c r="CD1910" s="151" cm="1">
        <f t="array" aca="1" ref="CD1910" ca="1">INDIRECT(CD1902)*CD1909</f>
        <v>2500</v>
      </c>
      <c r="CE1910" s="151" cm="1">
        <f t="array" aca="1" ref="CE1910" ca="1">INDIRECT(CE1902)*CE1909</f>
        <v>2500</v>
      </c>
      <c r="CF1910" s="151" cm="1">
        <f t="array" aca="1" ref="CF1910" ca="1">INDIRECT(CF1902)*CF1909</f>
        <v>2500</v>
      </c>
      <c r="CG1910" s="151" cm="1">
        <f t="array" aca="1" ref="CG1910" ca="1">INDIRECT(CG1902)*CG1909</f>
        <v>2500</v>
      </c>
      <c r="CH1910" s="151" cm="1">
        <f t="array" aca="1" ref="CH1910" ca="1">INDIRECT(CH1902)*CH1909</f>
        <v>2500</v>
      </c>
      <c r="CI1910" s="151" cm="1">
        <f t="array" aca="1" ref="CI1910" ca="1">INDIRECT(CI1902)*CI1909</f>
        <v>2500</v>
      </c>
      <c r="CJ1910" s="151" cm="1">
        <f t="array" aca="1" ref="CJ1910" ca="1">INDIRECT(CJ1902)*CJ1909</f>
        <v>2500</v>
      </c>
      <c r="CK1910" s="151" cm="1">
        <f t="array" aca="1" ref="CK1910" ca="1">INDIRECT(CK1902)*CK1909</f>
        <v>2500</v>
      </c>
      <c r="CL1910" s="151" cm="1">
        <f t="array" aca="1" ref="CL1910" ca="1">INDIRECT(CL1902)*CL1909</f>
        <v>2500</v>
      </c>
      <c r="CN1910" s="240"/>
      <c r="CO1910" s="151" t="e" cm="1">
        <f t="array" aca="1" ref="CO1910" ca="1">INDIRECT(CO1902)*CO1909</f>
        <v>#N/A</v>
      </c>
      <c r="CP1910" s="151" t="e" cm="1">
        <f t="array" aca="1" ref="CP1910" ca="1">INDIRECT(CP1902)*CP1909</f>
        <v>#N/A</v>
      </c>
      <c r="CQ1910" s="151" t="e" cm="1">
        <f t="array" aca="1" ref="CQ1910" ca="1">INDIRECT(CQ1902)*CQ1909</f>
        <v>#N/A</v>
      </c>
      <c r="CR1910" s="151" t="e" cm="1">
        <f t="array" aca="1" ref="CR1910" ca="1">INDIRECT(CR1902)*CR1909</f>
        <v>#N/A</v>
      </c>
      <c r="CS1910" s="151" t="e" cm="1">
        <f t="array" aca="1" ref="CS1910" ca="1">INDIRECT(CS1902)*CS1909</f>
        <v>#N/A</v>
      </c>
      <c r="CT1910" s="151" t="e" cm="1">
        <f t="array" aca="1" ref="CT1910" ca="1">INDIRECT(CT1902)*CT1909</f>
        <v>#N/A</v>
      </c>
      <c r="CU1910" s="151" t="e" cm="1">
        <f t="array" aca="1" ref="CU1910" ca="1">INDIRECT(CU1902)*CU1909</f>
        <v>#N/A</v>
      </c>
      <c r="CV1910" s="151" t="e" cm="1">
        <f t="array" aca="1" ref="CV1910" ca="1">INDIRECT(CV1902)*CV1909</f>
        <v>#N/A</v>
      </c>
      <c r="CW1910" s="151" t="e" cm="1">
        <f t="array" aca="1" ref="CW1910" ca="1">INDIRECT(CW1902)*CW1909</f>
        <v>#N/A</v>
      </c>
      <c r="CX1910" s="151" t="e" cm="1">
        <f t="array" aca="1" ref="CX1910" ca="1">INDIRECT(CX1902)*CX1909</f>
        <v>#N/A</v>
      </c>
      <c r="CY1910" s="151" t="e" cm="1">
        <f t="array" aca="1" ref="CY1910" ca="1">INDIRECT(CY1902)*CY1909</f>
        <v>#N/A</v>
      </c>
      <c r="CZ1910" s="151" t="e" cm="1">
        <f t="array" aca="1" ref="CZ1910" ca="1">INDIRECT(CZ1902)*CZ1909</f>
        <v>#N/A</v>
      </c>
      <c r="DA1910" s="151" t="e" cm="1">
        <f t="array" aca="1" ref="DA1910" ca="1">INDIRECT(DA1902)*DA1909</f>
        <v>#N/A</v>
      </c>
      <c r="DB1910" s="151" t="e" cm="1">
        <f t="array" aca="1" ref="DB1910" ca="1">INDIRECT(DB1902)*DB1909</f>
        <v>#N/A</v>
      </c>
      <c r="DC1910" s="151" t="e" cm="1">
        <f t="array" aca="1" ref="DC1910" ca="1">INDIRECT(DC1902)*DC1909</f>
        <v>#N/A</v>
      </c>
      <c r="DD1910" s="151" t="e" cm="1">
        <f t="array" aca="1" ref="DD1910" ca="1">INDIRECT(DD1902)*DD1909</f>
        <v>#N/A</v>
      </c>
      <c r="DE1910" s="151" t="e" cm="1">
        <f t="array" aca="1" ref="DE1910" ca="1">INDIRECT(DE1902)*DE1909</f>
        <v>#N/A</v>
      </c>
      <c r="DF1910" s="151" t="e" cm="1">
        <f t="array" aca="1" ref="DF1910" ca="1">INDIRECT(DF1902)*DF1909</f>
        <v>#N/A</v>
      </c>
      <c r="DG1910" s="151" t="e" cm="1">
        <f t="array" aca="1" ref="DG1910" ca="1">INDIRECT(DG1902)*DG1909</f>
        <v>#N/A</v>
      </c>
      <c r="DH1910" s="151" t="e" cm="1">
        <f t="array" aca="1" ref="DH1910" ca="1">INDIRECT(DH1902)*DH1909</f>
        <v>#N/A</v>
      </c>
      <c r="DI1910" s="151" t="e" cm="1">
        <f t="array" aca="1" ref="DI1910" ca="1">INDIRECT(DI1902)*DI1909</f>
        <v>#N/A</v>
      </c>
      <c r="DJ1910" s="151" t="e" cm="1">
        <f t="array" aca="1" ref="DJ1910" ca="1">INDIRECT(DJ1902)*DJ1909</f>
        <v>#N/A</v>
      </c>
      <c r="DK1910" s="151" t="e" cm="1">
        <f t="array" aca="1" ref="DK1910" ca="1">INDIRECT(DK1902)*DK1909</f>
        <v>#N/A</v>
      </c>
      <c r="DL1910" s="151" t="e" cm="1">
        <f t="array" aca="1" ref="DL1910" ca="1">INDIRECT(DL1902)*DL1909</f>
        <v>#N/A</v>
      </c>
    </row>
    <row r="1911" spans="1:116" x14ac:dyDescent="0.4">
      <c r="B1911" t="s">
        <v>332</v>
      </c>
      <c r="D1911" t="s">
        <v>516</v>
      </c>
      <c r="E1911" s="8" t="str">
        <f t="shared" si="3225"/>
        <v>1911 FAIL-TV-V</v>
      </c>
      <c r="G1911" s="136" t="str">
        <f>G1899</f>
        <v>Surgical procedures</v>
      </c>
      <c r="H1911" s="12"/>
      <c r="I1911" s="60"/>
      <c r="J1911" s="60"/>
      <c r="K1911" s="38"/>
      <c r="L1911" s="38"/>
      <c r="M1911" s="38"/>
      <c r="N1911" s="38"/>
      <c r="O1911" s="38"/>
      <c r="P1911" s="38"/>
      <c r="R1911" s="15"/>
      <c r="S1911" s="240"/>
      <c r="T1911" s="240"/>
      <c r="U1911" s="240"/>
      <c r="V1911" s="240"/>
      <c r="W1911" s="240"/>
      <c r="X1911" s="240"/>
      <c r="Y1911" s="240"/>
      <c r="Z1911" s="240"/>
      <c r="AA1911" s="240"/>
      <c r="AB1911" s="240"/>
      <c r="AC1911" s="240"/>
      <c r="AD1911" s="240"/>
      <c r="AE1911" s="240"/>
      <c r="AF1911" s="240"/>
      <c r="AG1911" s="240"/>
      <c r="AH1911" s="240"/>
      <c r="AI1911" s="240"/>
      <c r="AJ1911" s="240"/>
      <c r="AK1911" s="240"/>
      <c r="AL1911" s="240"/>
      <c r="AM1911" s="240"/>
      <c r="AN1911" s="240"/>
      <c r="AO1911" s="240"/>
      <c r="AP1911" s="240"/>
      <c r="AQ1911" s="240"/>
      <c r="AR1911" s="240"/>
      <c r="AS1911" s="240"/>
      <c r="AT1911" s="240"/>
      <c r="AU1911" s="240"/>
      <c r="AV1911" s="240"/>
      <c r="AW1911" s="240"/>
      <c r="AX1911" s="240"/>
      <c r="AY1911" s="240"/>
      <c r="AZ1911" s="240"/>
      <c r="BA1911" s="240"/>
      <c r="BB1911" s="240"/>
      <c r="BC1911" s="240"/>
      <c r="BD1911" s="240"/>
      <c r="BE1911" s="240"/>
      <c r="BF1911" s="240"/>
      <c r="BG1911" s="240"/>
      <c r="BH1911" s="240"/>
      <c r="BI1911" s="240"/>
      <c r="BJ1911" s="240"/>
      <c r="BK1911" s="240"/>
      <c r="BL1911" s="240"/>
      <c r="BM1911" s="240"/>
      <c r="BN1911" s="240"/>
      <c r="BO1911" s="240"/>
      <c r="BP1911" s="240"/>
      <c r="BQ1911" s="240"/>
      <c r="BR1911" s="240"/>
      <c r="BS1911" s="240"/>
      <c r="BT1911" s="240"/>
      <c r="BU1911" s="240"/>
      <c r="BV1911" s="240"/>
      <c r="BW1911" s="240"/>
      <c r="BX1911" s="240"/>
      <c r="BY1911" s="240"/>
      <c r="BZ1911" s="240"/>
      <c r="CA1911" s="240"/>
      <c r="CB1911" s="240"/>
      <c r="CC1911" s="240"/>
      <c r="CD1911" s="240"/>
      <c r="CE1911" s="240"/>
      <c r="CF1911" s="240"/>
      <c r="CG1911" s="240"/>
      <c r="CH1911" s="240"/>
      <c r="CI1911" s="240"/>
      <c r="CJ1911" s="240"/>
      <c r="CK1911" s="240"/>
      <c r="CL1911" s="240"/>
      <c r="CN1911" s="60"/>
      <c r="CO1911" s="76"/>
      <c r="CP1911" s="76"/>
      <c r="CQ1911" s="76"/>
      <c r="CR1911" s="76"/>
      <c r="CS1911" s="76"/>
      <c r="CT1911" s="76"/>
      <c r="CU1911" s="76"/>
      <c r="CV1911" s="76"/>
      <c r="CW1911" s="76"/>
      <c r="CX1911" s="76"/>
      <c r="CY1911" s="76"/>
      <c r="CZ1911" s="76"/>
      <c r="DA1911" s="76"/>
      <c r="DB1911" s="76"/>
      <c r="DC1911" s="76"/>
      <c r="DD1911" s="76"/>
      <c r="DE1911" s="76"/>
      <c r="DF1911" s="76"/>
      <c r="DG1911" s="76"/>
      <c r="DH1911" s="76"/>
      <c r="DI1911" s="76"/>
      <c r="DJ1911" s="76"/>
      <c r="DK1911" s="76"/>
      <c r="DL1911" s="76"/>
    </row>
    <row r="1912" spans="1:116" x14ac:dyDescent="0.4">
      <c r="B1912" t="s">
        <v>332</v>
      </c>
      <c r="D1912" t="s">
        <v>516</v>
      </c>
      <c r="E1912" s="8" t="str">
        <f>ROW()&amp;" "&amp;D1912</f>
        <v>1912 FAIL-TV-V</v>
      </c>
      <c r="G1912" s="191" t="str">
        <f>SUBSTITUTE(TRIM(MID(G1907, SEARCH("-", G1907) + 1, LEN(G1907))),":","")</f>
        <v>in and outs (charged)</v>
      </c>
      <c r="H1912" s="27"/>
      <c r="I1912" s="78"/>
      <c r="J1912" s="78"/>
      <c r="K1912" s="33"/>
      <c r="L1912" s="33"/>
      <c r="M1912" s="33"/>
      <c r="N1912" s="33"/>
      <c r="O1912" s="33"/>
      <c r="P1912" s="33"/>
      <c r="R1912" s="33"/>
      <c r="S1912" s="80"/>
      <c r="T1912" s="80"/>
      <c r="U1912" s="80"/>
      <c r="V1912" s="80"/>
      <c r="W1912" s="80"/>
      <c r="X1912" s="80"/>
      <c r="Y1912" s="80"/>
      <c r="Z1912" s="80"/>
      <c r="AA1912" s="80"/>
      <c r="AB1912" s="80"/>
      <c r="AC1912" s="80"/>
      <c r="AD1912" s="80"/>
      <c r="AE1912" s="80"/>
      <c r="AF1912" s="80"/>
      <c r="AG1912" s="80"/>
      <c r="AH1912" s="80"/>
      <c r="AI1912" s="80"/>
      <c r="AJ1912" s="80"/>
      <c r="AK1912" s="80"/>
      <c r="AL1912" s="80"/>
      <c r="AM1912" s="80"/>
      <c r="AN1912" s="80"/>
      <c r="AO1912" s="80"/>
      <c r="AP1912" s="80"/>
      <c r="AQ1912" s="80"/>
      <c r="AR1912" s="80"/>
      <c r="AS1912" s="80"/>
      <c r="AT1912" s="80"/>
      <c r="AU1912" s="80"/>
      <c r="AV1912" s="80"/>
      <c r="AW1912" s="80"/>
      <c r="AX1912" s="80"/>
      <c r="AY1912" s="80"/>
      <c r="AZ1912" s="80"/>
      <c r="BA1912" s="80"/>
      <c r="BB1912" s="80"/>
      <c r="BC1912" s="80"/>
      <c r="BD1912" s="80"/>
      <c r="BE1912" s="80"/>
      <c r="BF1912" s="80"/>
      <c r="BG1912" s="80"/>
      <c r="BH1912" s="80"/>
      <c r="BI1912" s="80"/>
      <c r="BJ1912" s="80"/>
      <c r="BK1912" s="80"/>
      <c r="BL1912" s="80"/>
      <c r="BM1912" s="80"/>
      <c r="BN1912" s="80"/>
      <c r="BO1912" s="80"/>
      <c r="BP1912" s="80"/>
      <c r="BQ1912" s="80"/>
      <c r="BR1912" s="80"/>
      <c r="BS1912" s="80"/>
      <c r="BT1912" s="80"/>
      <c r="BU1912" s="80"/>
      <c r="BV1912" s="80"/>
      <c r="BW1912" s="80"/>
      <c r="BX1912" s="80"/>
      <c r="BY1912" s="80"/>
      <c r="BZ1912" s="80"/>
      <c r="CA1912" s="80"/>
      <c r="CB1912" s="80"/>
      <c r="CC1912" s="80"/>
      <c r="CD1912" s="80"/>
      <c r="CE1912" s="80"/>
      <c r="CF1912" s="80"/>
      <c r="CG1912" s="80"/>
      <c r="CH1912" s="80"/>
      <c r="CI1912" s="80"/>
      <c r="CJ1912" s="80"/>
      <c r="CK1912" s="80"/>
      <c r="CL1912" s="80"/>
      <c r="CN1912" s="78"/>
      <c r="CO1912" s="77"/>
      <c r="CP1912" s="77"/>
      <c r="CQ1912" s="77"/>
      <c r="CR1912" s="77"/>
      <c r="CS1912" s="77"/>
      <c r="CT1912" s="77"/>
      <c r="CU1912" s="77"/>
      <c r="CV1912" s="77"/>
      <c r="CW1912" s="77"/>
      <c r="CX1912" s="77"/>
      <c r="CY1912" s="77"/>
      <c r="CZ1912" s="77"/>
      <c r="DA1912" s="77"/>
      <c r="DB1912" s="77"/>
      <c r="DC1912" s="77"/>
      <c r="DD1912" s="77"/>
      <c r="DE1912" s="77"/>
      <c r="DF1912" s="77"/>
      <c r="DG1912" s="77"/>
      <c r="DH1912" s="77"/>
      <c r="DI1912" s="77"/>
      <c r="DJ1912" s="77"/>
      <c r="DK1912" s="77"/>
      <c r="DL1912" s="77"/>
    </row>
    <row r="1913" spans="1:116" x14ac:dyDescent="0.4">
      <c r="B1913" t="s">
        <v>332</v>
      </c>
      <c r="D1913" t="s">
        <v>516</v>
      </c>
      <c r="E1913" s="8" t="str">
        <f t="shared" ref="E1913:E1918" si="3227">ROW()&amp;" "&amp;D1913</f>
        <v>1913 FAIL-TV-V</v>
      </c>
      <c r="G1913" s="136" t="s">
        <v>461</v>
      </c>
      <c r="H1913" s="27"/>
      <c r="I1913" s="78"/>
      <c r="J1913" s="78"/>
      <c r="K1913" s="33"/>
      <c r="L1913" s="33"/>
      <c r="M1913" s="33"/>
      <c r="N1913" s="33"/>
      <c r="O1913" s="33"/>
      <c r="P1913" s="33"/>
      <c r="R1913" s="33"/>
      <c r="S1913" s="80" t="str">
        <f t="shared" ref="S1913:AX1913" si="3228">S1901</f>
        <v>S$16</v>
      </c>
      <c r="T1913" s="80" t="str">
        <f t="shared" si="3228"/>
        <v>T$16</v>
      </c>
      <c r="U1913" s="80" t="str">
        <f t="shared" si="3228"/>
        <v>U$16</v>
      </c>
      <c r="V1913" s="80" t="str">
        <f t="shared" si="3228"/>
        <v>V$16</v>
      </c>
      <c r="W1913" s="80" t="str">
        <f t="shared" si="3228"/>
        <v>W$16</v>
      </c>
      <c r="X1913" s="80" t="str">
        <f t="shared" si="3228"/>
        <v>X$16</v>
      </c>
      <c r="Y1913" s="80" t="str">
        <f t="shared" si="3228"/>
        <v>Y$16</v>
      </c>
      <c r="Z1913" s="80" t="str">
        <f t="shared" si="3228"/>
        <v>Z$16</v>
      </c>
      <c r="AA1913" s="80" t="str">
        <f t="shared" si="3228"/>
        <v>AA$16</v>
      </c>
      <c r="AB1913" s="80" t="str">
        <f t="shared" si="3228"/>
        <v>AB$16</v>
      </c>
      <c r="AC1913" s="80" t="str">
        <f t="shared" si="3228"/>
        <v>AC$16</v>
      </c>
      <c r="AD1913" s="80" t="str">
        <f t="shared" si="3228"/>
        <v>AD$16</v>
      </c>
      <c r="AE1913" s="80" t="str">
        <f t="shared" si="3228"/>
        <v>AE$16</v>
      </c>
      <c r="AF1913" s="80" t="str">
        <f t="shared" si="3228"/>
        <v>AF$16</v>
      </c>
      <c r="AG1913" s="80" t="str">
        <f t="shared" si="3228"/>
        <v>AG$16</v>
      </c>
      <c r="AH1913" s="80" t="str">
        <f t="shared" si="3228"/>
        <v>AH$16</v>
      </c>
      <c r="AI1913" s="80" t="str">
        <f t="shared" si="3228"/>
        <v>AI$16</v>
      </c>
      <c r="AJ1913" s="80" t="str">
        <f t="shared" si="3228"/>
        <v>AJ$16</v>
      </c>
      <c r="AK1913" s="80" t="str">
        <f t="shared" si="3228"/>
        <v>AK$16</v>
      </c>
      <c r="AL1913" s="80" t="str">
        <f t="shared" si="3228"/>
        <v>AL$16</v>
      </c>
      <c r="AM1913" s="80" t="str">
        <f t="shared" si="3228"/>
        <v>AM$16</v>
      </c>
      <c r="AN1913" s="80" t="str">
        <f t="shared" si="3228"/>
        <v>AN$16</v>
      </c>
      <c r="AO1913" s="80" t="str">
        <f t="shared" si="3228"/>
        <v>AO$16</v>
      </c>
      <c r="AP1913" s="80" t="str">
        <f t="shared" si="3228"/>
        <v>AP$16</v>
      </c>
      <c r="AQ1913" s="80" t="str">
        <f t="shared" si="3228"/>
        <v>AQ$16</v>
      </c>
      <c r="AR1913" s="80" t="str">
        <f t="shared" si="3228"/>
        <v>AR$16</v>
      </c>
      <c r="AS1913" s="80" t="str">
        <f t="shared" si="3228"/>
        <v>AS$16</v>
      </c>
      <c r="AT1913" s="80" t="str">
        <f t="shared" si="3228"/>
        <v>AT$16</v>
      </c>
      <c r="AU1913" s="80" t="str">
        <f t="shared" si="3228"/>
        <v>AU$16</v>
      </c>
      <c r="AV1913" s="80" t="str">
        <f t="shared" si="3228"/>
        <v>AV$16</v>
      </c>
      <c r="AW1913" s="80" t="str">
        <f t="shared" si="3228"/>
        <v>AW$16</v>
      </c>
      <c r="AX1913" s="80" t="str">
        <f t="shared" si="3228"/>
        <v>AX$16</v>
      </c>
      <c r="AY1913" s="80" t="str">
        <f t="shared" ref="AY1913:CD1913" si="3229">AY1901</f>
        <v>AY$16</v>
      </c>
      <c r="AZ1913" s="80" t="str">
        <f t="shared" si="3229"/>
        <v>AZ$16</v>
      </c>
      <c r="BA1913" s="80" t="str">
        <f t="shared" si="3229"/>
        <v>BA$16</v>
      </c>
      <c r="BB1913" s="80" t="str">
        <f t="shared" si="3229"/>
        <v>BB$16</v>
      </c>
      <c r="BC1913" s="80" t="str">
        <f t="shared" si="3229"/>
        <v>BC$16</v>
      </c>
      <c r="BD1913" s="80" t="str">
        <f t="shared" si="3229"/>
        <v>BD$16</v>
      </c>
      <c r="BE1913" s="80" t="str">
        <f t="shared" si="3229"/>
        <v>BE$16</v>
      </c>
      <c r="BF1913" s="80" t="str">
        <f t="shared" si="3229"/>
        <v>BF$16</v>
      </c>
      <c r="BG1913" s="80" t="str">
        <f t="shared" si="3229"/>
        <v>BG$16</v>
      </c>
      <c r="BH1913" s="80" t="str">
        <f t="shared" si="3229"/>
        <v>BH$16</v>
      </c>
      <c r="BI1913" s="80" t="str">
        <f t="shared" si="3229"/>
        <v>BI$16</v>
      </c>
      <c r="BJ1913" s="80" t="str">
        <f t="shared" si="3229"/>
        <v>BJ$16</v>
      </c>
      <c r="BK1913" s="80" t="str">
        <f t="shared" si="3229"/>
        <v>BK$16</v>
      </c>
      <c r="BL1913" s="80" t="str">
        <f t="shared" si="3229"/>
        <v>BL$16</v>
      </c>
      <c r="BM1913" s="80" t="str">
        <f t="shared" si="3229"/>
        <v>BM$16</v>
      </c>
      <c r="BN1913" s="80" t="str">
        <f t="shared" si="3229"/>
        <v>BN$16</v>
      </c>
      <c r="BO1913" s="80" t="str">
        <f t="shared" si="3229"/>
        <v>BO$16</v>
      </c>
      <c r="BP1913" s="80" t="str">
        <f t="shared" si="3229"/>
        <v>BP$16</v>
      </c>
      <c r="BQ1913" s="80" t="str">
        <f t="shared" si="3229"/>
        <v>BQ$16</v>
      </c>
      <c r="BR1913" s="80" t="str">
        <f t="shared" si="3229"/>
        <v>BR$16</v>
      </c>
      <c r="BS1913" s="80" t="str">
        <f t="shared" si="3229"/>
        <v>BS$16</v>
      </c>
      <c r="BT1913" s="80" t="str">
        <f t="shared" si="3229"/>
        <v>BT$16</v>
      </c>
      <c r="BU1913" s="80" t="str">
        <f t="shared" si="3229"/>
        <v>BU$16</v>
      </c>
      <c r="BV1913" s="80" t="str">
        <f t="shared" si="3229"/>
        <v>BV$16</v>
      </c>
      <c r="BW1913" s="80" t="str">
        <f t="shared" si="3229"/>
        <v>BW$16</v>
      </c>
      <c r="BX1913" s="80" t="str">
        <f t="shared" si="3229"/>
        <v>BX$16</v>
      </c>
      <c r="BY1913" s="80" t="str">
        <f t="shared" si="3229"/>
        <v>BY$16</v>
      </c>
      <c r="BZ1913" s="80" t="str">
        <f t="shared" si="3229"/>
        <v>BZ$16</v>
      </c>
      <c r="CA1913" s="80" t="str">
        <f t="shared" si="3229"/>
        <v>CA$16</v>
      </c>
      <c r="CB1913" s="80" t="str">
        <f t="shared" si="3229"/>
        <v>CB$16</v>
      </c>
      <c r="CC1913" s="80" t="str">
        <f t="shared" si="3229"/>
        <v>CC$16</v>
      </c>
      <c r="CD1913" s="80" t="str">
        <f t="shared" si="3229"/>
        <v>CD$16</v>
      </c>
      <c r="CE1913" s="80" t="str">
        <f t="shared" ref="CE1913:CL1913" si="3230">CE1901</f>
        <v>CE$16</v>
      </c>
      <c r="CF1913" s="80" t="str">
        <f t="shared" si="3230"/>
        <v>CF$16</v>
      </c>
      <c r="CG1913" s="80" t="str">
        <f t="shared" si="3230"/>
        <v>CG$16</v>
      </c>
      <c r="CH1913" s="80" t="str">
        <f t="shared" si="3230"/>
        <v>CH$16</v>
      </c>
      <c r="CI1913" s="80" t="str">
        <f t="shared" si="3230"/>
        <v>CI$16</v>
      </c>
      <c r="CJ1913" s="80" t="str">
        <f t="shared" si="3230"/>
        <v>CJ$16</v>
      </c>
      <c r="CK1913" s="80" t="str">
        <f t="shared" si="3230"/>
        <v>CK$16</v>
      </c>
      <c r="CL1913" s="80" t="str">
        <f t="shared" si="3230"/>
        <v>CL$16</v>
      </c>
      <c r="CN1913" s="78"/>
      <c r="CO1913" s="80" t="str">
        <f t="shared" ref="CO1913:DL1913" si="3231">CO1901</f>
        <v>CO$16</v>
      </c>
      <c r="CP1913" s="80" t="str">
        <f t="shared" si="3231"/>
        <v>CP$16</v>
      </c>
      <c r="CQ1913" s="80" t="str">
        <f t="shared" si="3231"/>
        <v>CQ$16</v>
      </c>
      <c r="CR1913" s="80" t="str">
        <f t="shared" si="3231"/>
        <v>CR$16</v>
      </c>
      <c r="CS1913" s="80" t="str">
        <f t="shared" si="3231"/>
        <v>CS$16</v>
      </c>
      <c r="CT1913" s="80" t="str">
        <f t="shared" si="3231"/>
        <v>CT$16</v>
      </c>
      <c r="CU1913" s="80" t="str">
        <f t="shared" si="3231"/>
        <v>CU$16</v>
      </c>
      <c r="CV1913" s="80" t="str">
        <f t="shared" si="3231"/>
        <v>CV$16</v>
      </c>
      <c r="CW1913" s="80" t="str">
        <f t="shared" si="3231"/>
        <v>CW$16</v>
      </c>
      <c r="CX1913" s="80" t="str">
        <f t="shared" si="3231"/>
        <v>CX$16</v>
      </c>
      <c r="CY1913" s="80" t="str">
        <f t="shared" si="3231"/>
        <v>CY$16</v>
      </c>
      <c r="CZ1913" s="80" t="str">
        <f t="shared" si="3231"/>
        <v>CZ$16</v>
      </c>
      <c r="DA1913" s="80" t="str">
        <f t="shared" si="3231"/>
        <v>DA$16</v>
      </c>
      <c r="DB1913" s="80" t="str">
        <f t="shared" si="3231"/>
        <v>DB$16</v>
      </c>
      <c r="DC1913" s="80" t="str">
        <f t="shared" si="3231"/>
        <v>DC$16</v>
      </c>
      <c r="DD1913" s="80" t="str">
        <f t="shared" si="3231"/>
        <v>DD$16</v>
      </c>
      <c r="DE1913" s="80" t="str">
        <f t="shared" si="3231"/>
        <v>DE$16</v>
      </c>
      <c r="DF1913" s="80" t="str">
        <f t="shared" si="3231"/>
        <v>DF$16</v>
      </c>
      <c r="DG1913" s="80" t="str">
        <f t="shared" si="3231"/>
        <v>DG$16</v>
      </c>
      <c r="DH1913" s="80" t="str">
        <f t="shared" si="3231"/>
        <v>DH$16</v>
      </c>
      <c r="DI1913" s="80" t="str">
        <f t="shared" si="3231"/>
        <v>DI$16</v>
      </c>
      <c r="DJ1913" s="80" t="str">
        <f t="shared" si="3231"/>
        <v>DJ$16</v>
      </c>
      <c r="DK1913" s="80" t="str">
        <f t="shared" si="3231"/>
        <v>DK$16</v>
      </c>
      <c r="DL1913" s="80" t="str">
        <f t="shared" si="3231"/>
        <v>DL$16</v>
      </c>
    </row>
    <row r="1914" spans="1:116" x14ac:dyDescent="0.4">
      <c r="B1914" t="s">
        <v>332</v>
      </c>
      <c r="D1914" t="s">
        <v>516</v>
      </c>
      <c r="E1914" s="8" t="str">
        <f t="shared" si="3227"/>
        <v>1914 FAIL-TV-V</v>
      </c>
      <c r="G1914" s="191" t="s">
        <v>462</v>
      </c>
      <c r="K1914" s="53"/>
      <c r="L1914" s="53"/>
      <c r="M1914" s="53"/>
      <c r="N1914" s="53"/>
      <c r="O1914" s="53"/>
      <c r="P1914" s="53"/>
      <c r="R1914" s="24"/>
      <c r="S1914" s="212" t="str">
        <f>ADDRESS(ROW(S1910),COLUMN(S1910),2)</f>
        <v>S$1910</v>
      </c>
      <c r="T1914" s="212" t="str">
        <f t="shared" ref="T1914:CE1914" si="3232">ADDRESS(ROW(T1910),COLUMN(T1910),2)</f>
        <v>T$1910</v>
      </c>
      <c r="U1914" s="212" t="str">
        <f t="shared" si="3232"/>
        <v>U$1910</v>
      </c>
      <c r="V1914" s="212" t="str">
        <f t="shared" si="3232"/>
        <v>V$1910</v>
      </c>
      <c r="W1914" s="212" t="str">
        <f t="shared" si="3232"/>
        <v>W$1910</v>
      </c>
      <c r="X1914" s="212" t="str">
        <f t="shared" si="3232"/>
        <v>X$1910</v>
      </c>
      <c r="Y1914" s="212" t="str">
        <f t="shared" si="3232"/>
        <v>Y$1910</v>
      </c>
      <c r="Z1914" s="212" t="str">
        <f t="shared" si="3232"/>
        <v>Z$1910</v>
      </c>
      <c r="AA1914" s="212" t="str">
        <f t="shared" si="3232"/>
        <v>AA$1910</v>
      </c>
      <c r="AB1914" s="212" t="str">
        <f t="shared" si="3232"/>
        <v>AB$1910</v>
      </c>
      <c r="AC1914" s="212" t="str">
        <f t="shared" si="3232"/>
        <v>AC$1910</v>
      </c>
      <c r="AD1914" s="212" t="str">
        <f t="shared" si="3232"/>
        <v>AD$1910</v>
      </c>
      <c r="AE1914" s="212" t="str">
        <f t="shared" si="3232"/>
        <v>AE$1910</v>
      </c>
      <c r="AF1914" s="212" t="str">
        <f t="shared" si="3232"/>
        <v>AF$1910</v>
      </c>
      <c r="AG1914" s="212" t="str">
        <f t="shared" si="3232"/>
        <v>AG$1910</v>
      </c>
      <c r="AH1914" s="212" t="str">
        <f t="shared" si="3232"/>
        <v>AH$1910</v>
      </c>
      <c r="AI1914" s="212" t="str">
        <f t="shared" si="3232"/>
        <v>AI$1910</v>
      </c>
      <c r="AJ1914" s="212" t="str">
        <f t="shared" si="3232"/>
        <v>AJ$1910</v>
      </c>
      <c r="AK1914" s="212" t="str">
        <f t="shared" si="3232"/>
        <v>AK$1910</v>
      </c>
      <c r="AL1914" s="212" t="str">
        <f t="shared" si="3232"/>
        <v>AL$1910</v>
      </c>
      <c r="AM1914" s="212" t="str">
        <f t="shared" si="3232"/>
        <v>AM$1910</v>
      </c>
      <c r="AN1914" s="212" t="str">
        <f t="shared" si="3232"/>
        <v>AN$1910</v>
      </c>
      <c r="AO1914" s="212" t="str">
        <f t="shared" si="3232"/>
        <v>AO$1910</v>
      </c>
      <c r="AP1914" s="212" t="str">
        <f t="shared" si="3232"/>
        <v>AP$1910</v>
      </c>
      <c r="AQ1914" s="212" t="str">
        <f t="shared" si="3232"/>
        <v>AQ$1910</v>
      </c>
      <c r="AR1914" s="212" t="str">
        <f t="shared" si="3232"/>
        <v>AR$1910</v>
      </c>
      <c r="AS1914" s="212" t="str">
        <f t="shared" si="3232"/>
        <v>AS$1910</v>
      </c>
      <c r="AT1914" s="212" t="str">
        <f t="shared" si="3232"/>
        <v>AT$1910</v>
      </c>
      <c r="AU1914" s="212" t="str">
        <f t="shared" si="3232"/>
        <v>AU$1910</v>
      </c>
      <c r="AV1914" s="212" t="str">
        <f t="shared" si="3232"/>
        <v>AV$1910</v>
      </c>
      <c r="AW1914" s="212" t="str">
        <f t="shared" si="3232"/>
        <v>AW$1910</v>
      </c>
      <c r="AX1914" s="212" t="str">
        <f t="shared" si="3232"/>
        <v>AX$1910</v>
      </c>
      <c r="AY1914" s="212" t="str">
        <f t="shared" si="3232"/>
        <v>AY$1910</v>
      </c>
      <c r="AZ1914" s="212" t="str">
        <f t="shared" si="3232"/>
        <v>AZ$1910</v>
      </c>
      <c r="BA1914" s="212" t="str">
        <f t="shared" si="3232"/>
        <v>BA$1910</v>
      </c>
      <c r="BB1914" s="212" t="str">
        <f t="shared" si="3232"/>
        <v>BB$1910</v>
      </c>
      <c r="BC1914" s="212" t="str">
        <f t="shared" si="3232"/>
        <v>BC$1910</v>
      </c>
      <c r="BD1914" s="212" t="str">
        <f t="shared" si="3232"/>
        <v>BD$1910</v>
      </c>
      <c r="BE1914" s="212" t="str">
        <f t="shared" si="3232"/>
        <v>BE$1910</v>
      </c>
      <c r="BF1914" s="212" t="str">
        <f t="shared" si="3232"/>
        <v>BF$1910</v>
      </c>
      <c r="BG1914" s="212" t="str">
        <f t="shared" si="3232"/>
        <v>BG$1910</v>
      </c>
      <c r="BH1914" s="212" t="str">
        <f t="shared" si="3232"/>
        <v>BH$1910</v>
      </c>
      <c r="BI1914" s="212" t="str">
        <f t="shared" si="3232"/>
        <v>BI$1910</v>
      </c>
      <c r="BJ1914" s="212" t="str">
        <f t="shared" si="3232"/>
        <v>BJ$1910</v>
      </c>
      <c r="BK1914" s="212" t="str">
        <f t="shared" si="3232"/>
        <v>BK$1910</v>
      </c>
      <c r="BL1914" s="212" t="str">
        <f t="shared" si="3232"/>
        <v>BL$1910</v>
      </c>
      <c r="BM1914" s="212" t="str">
        <f t="shared" si="3232"/>
        <v>BM$1910</v>
      </c>
      <c r="BN1914" s="212" t="str">
        <f t="shared" si="3232"/>
        <v>BN$1910</v>
      </c>
      <c r="BO1914" s="212" t="str">
        <f t="shared" si="3232"/>
        <v>BO$1910</v>
      </c>
      <c r="BP1914" s="212" t="str">
        <f t="shared" si="3232"/>
        <v>BP$1910</v>
      </c>
      <c r="BQ1914" s="212" t="str">
        <f t="shared" si="3232"/>
        <v>BQ$1910</v>
      </c>
      <c r="BR1914" s="212" t="str">
        <f t="shared" si="3232"/>
        <v>BR$1910</v>
      </c>
      <c r="BS1914" s="212" t="str">
        <f t="shared" si="3232"/>
        <v>BS$1910</v>
      </c>
      <c r="BT1914" s="212" t="str">
        <f t="shared" si="3232"/>
        <v>BT$1910</v>
      </c>
      <c r="BU1914" s="212" t="str">
        <f t="shared" si="3232"/>
        <v>BU$1910</v>
      </c>
      <c r="BV1914" s="212" t="str">
        <f t="shared" si="3232"/>
        <v>BV$1910</v>
      </c>
      <c r="BW1914" s="212" t="str">
        <f t="shared" si="3232"/>
        <v>BW$1910</v>
      </c>
      <c r="BX1914" s="212" t="str">
        <f t="shared" si="3232"/>
        <v>BX$1910</v>
      </c>
      <c r="BY1914" s="212" t="str">
        <f t="shared" si="3232"/>
        <v>BY$1910</v>
      </c>
      <c r="BZ1914" s="212" t="str">
        <f t="shared" si="3232"/>
        <v>BZ$1910</v>
      </c>
      <c r="CA1914" s="212" t="str">
        <f t="shared" si="3232"/>
        <v>CA$1910</v>
      </c>
      <c r="CB1914" s="212" t="str">
        <f t="shared" si="3232"/>
        <v>CB$1910</v>
      </c>
      <c r="CC1914" s="212" t="str">
        <f t="shared" si="3232"/>
        <v>CC$1910</v>
      </c>
      <c r="CD1914" s="212" t="str">
        <f t="shared" si="3232"/>
        <v>CD$1910</v>
      </c>
      <c r="CE1914" s="212" t="str">
        <f t="shared" si="3232"/>
        <v>CE$1910</v>
      </c>
      <c r="CF1914" s="212" t="str">
        <f t="shared" ref="CF1914:CL1914" si="3233">ADDRESS(ROW(CF1910),COLUMN(CF1910),2)</f>
        <v>CF$1910</v>
      </c>
      <c r="CG1914" s="212" t="str">
        <f t="shared" si="3233"/>
        <v>CG$1910</v>
      </c>
      <c r="CH1914" s="212" t="str">
        <f t="shared" si="3233"/>
        <v>CH$1910</v>
      </c>
      <c r="CI1914" s="212" t="str">
        <f t="shared" si="3233"/>
        <v>CI$1910</v>
      </c>
      <c r="CJ1914" s="212" t="str">
        <f t="shared" si="3233"/>
        <v>CJ$1910</v>
      </c>
      <c r="CK1914" s="212" t="str">
        <f t="shared" si="3233"/>
        <v>CK$1910</v>
      </c>
      <c r="CL1914" s="212" t="str">
        <f t="shared" si="3233"/>
        <v>CL$1910</v>
      </c>
      <c r="CO1914" s="212" t="str">
        <f t="shared" ref="CO1914:DL1914" si="3234">ADDRESS(ROW(CO1910),COLUMN(CO1910),2)</f>
        <v>CO$1910</v>
      </c>
      <c r="CP1914" s="212" t="str">
        <f t="shared" si="3234"/>
        <v>CP$1910</v>
      </c>
      <c r="CQ1914" s="212" t="str">
        <f t="shared" si="3234"/>
        <v>CQ$1910</v>
      </c>
      <c r="CR1914" s="212" t="str">
        <f t="shared" si="3234"/>
        <v>CR$1910</v>
      </c>
      <c r="CS1914" s="212" t="str">
        <f t="shared" si="3234"/>
        <v>CS$1910</v>
      </c>
      <c r="CT1914" s="212" t="str">
        <f t="shared" si="3234"/>
        <v>CT$1910</v>
      </c>
      <c r="CU1914" s="212" t="str">
        <f t="shared" si="3234"/>
        <v>CU$1910</v>
      </c>
      <c r="CV1914" s="212" t="str">
        <f t="shared" si="3234"/>
        <v>CV$1910</v>
      </c>
      <c r="CW1914" s="212" t="str">
        <f t="shared" si="3234"/>
        <v>CW$1910</v>
      </c>
      <c r="CX1914" s="212" t="str">
        <f t="shared" si="3234"/>
        <v>CX$1910</v>
      </c>
      <c r="CY1914" s="212" t="str">
        <f t="shared" si="3234"/>
        <v>CY$1910</v>
      </c>
      <c r="CZ1914" s="212" t="str">
        <f t="shared" si="3234"/>
        <v>CZ$1910</v>
      </c>
      <c r="DA1914" s="212" t="str">
        <f t="shared" si="3234"/>
        <v>DA$1910</v>
      </c>
      <c r="DB1914" s="212" t="str">
        <f t="shared" si="3234"/>
        <v>DB$1910</v>
      </c>
      <c r="DC1914" s="212" t="str">
        <f t="shared" si="3234"/>
        <v>DC$1910</v>
      </c>
      <c r="DD1914" s="212" t="str">
        <f t="shared" si="3234"/>
        <v>DD$1910</v>
      </c>
      <c r="DE1914" s="212" t="str">
        <f t="shared" si="3234"/>
        <v>DE$1910</v>
      </c>
      <c r="DF1914" s="212" t="str">
        <f t="shared" si="3234"/>
        <v>DF$1910</v>
      </c>
      <c r="DG1914" s="212" t="str">
        <f t="shared" si="3234"/>
        <v>DG$1910</v>
      </c>
      <c r="DH1914" s="212" t="str">
        <f t="shared" si="3234"/>
        <v>DH$1910</v>
      </c>
      <c r="DI1914" s="212" t="str">
        <f t="shared" si="3234"/>
        <v>DI$1910</v>
      </c>
      <c r="DJ1914" s="212" t="str">
        <f t="shared" si="3234"/>
        <v>DJ$1910</v>
      </c>
      <c r="DK1914" s="212" t="str">
        <f t="shared" si="3234"/>
        <v>DK$1910</v>
      </c>
      <c r="DL1914" s="212" t="str">
        <f t="shared" si="3234"/>
        <v>DL$1910</v>
      </c>
    </row>
    <row r="1915" spans="1:116" x14ac:dyDescent="0.4">
      <c r="B1915" t="s">
        <v>332</v>
      </c>
      <c r="D1915" t="s">
        <v>516</v>
      </c>
      <c r="E1915" s="8" t="str">
        <f t="shared" si="3227"/>
        <v>1915 FAIL-TV-V</v>
      </c>
      <c r="G1915" s="191" t="str">
        <f>G1907</f>
        <v>% failure - in and outs (charged)</v>
      </c>
      <c r="H1915" s="12"/>
      <c r="I1915" s="60"/>
      <c r="J1915" s="60"/>
      <c r="K1915" s="15"/>
      <c r="L1915" s="15"/>
      <c r="M1915" s="15"/>
      <c r="N1915" s="15"/>
      <c r="O1915" s="15"/>
      <c r="P1915" s="15"/>
      <c r="R1915" s="15"/>
      <c r="S1915" s="80"/>
      <c r="T1915" s="80"/>
      <c r="U1915" s="80"/>
      <c r="V1915" s="80"/>
      <c r="W1915" s="80"/>
      <c r="X1915" s="80"/>
      <c r="Y1915" s="80"/>
      <c r="Z1915" s="80"/>
      <c r="AA1915" s="80"/>
      <c r="AB1915" s="80"/>
      <c r="AC1915" s="80"/>
      <c r="AD1915" s="80"/>
      <c r="AE1915" s="80"/>
      <c r="AF1915" s="80"/>
      <c r="AG1915" s="80"/>
      <c r="AH1915" s="80"/>
      <c r="AI1915" s="80"/>
      <c r="AJ1915" s="80"/>
      <c r="AK1915" s="80"/>
      <c r="AL1915" s="80"/>
      <c r="AM1915" s="80"/>
      <c r="AN1915" s="80"/>
      <c r="AO1915" s="80"/>
      <c r="AP1915" s="80"/>
      <c r="AQ1915" s="80"/>
      <c r="AR1915" s="80"/>
      <c r="AS1915" s="80"/>
      <c r="AT1915" s="80"/>
      <c r="AU1915" s="80"/>
      <c r="AV1915" s="80"/>
      <c r="AW1915" s="80"/>
      <c r="AX1915" s="80"/>
      <c r="AY1915" s="80"/>
      <c r="AZ1915" s="80"/>
      <c r="BA1915" s="80"/>
      <c r="BB1915" s="80"/>
      <c r="BC1915" s="80"/>
      <c r="BD1915" s="80"/>
      <c r="BE1915" s="80"/>
      <c r="BF1915" s="80"/>
      <c r="BG1915" s="80"/>
      <c r="BH1915" s="80"/>
      <c r="BI1915" s="80"/>
      <c r="BJ1915" s="80"/>
      <c r="BK1915" s="80"/>
      <c r="BL1915" s="80"/>
      <c r="BM1915" s="80"/>
      <c r="BN1915" s="80"/>
      <c r="BO1915" s="80"/>
      <c r="BP1915" s="80"/>
      <c r="BQ1915" s="80"/>
      <c r="BR1915" s="80"/>
      <c r="BS1915" s="80"/>
      <c r="BT1915" s="80"/>
      <c r="BU1915" s="80"/>
      <c r="BV1915" s="80"/>
      <c r="BW1915" s="80"/>
      <c r="BX1915" s="80"/>
      <c r="BY1915" s="80"/>
      <c r="BZ1915" s="80"/>
      <c r="CA1915" s="80"/>
      <c r="CB1915" s="80"/>
      <c r="CC1915" s="80"/>
      <c r="CD1915" s="80"/>
      <c r="CE1915" s="80"/>
      <c r="CF1915" s="80"/>
      <c r="CG1915" s="80"/>
      <c r="CH1915" s="80"/>
      <c r="CI1915" s="80"/>
      <c r="CJ1915" s="80"/>
      <c r="CK1915" s="80"/>
      <c r="CL1915" s="80"/>
      <c r="CN1915" s="60"/>
    </row>
    <row r="1916" spans="1:116" x14ac:dyDescent="0.4">
      <c r="B1916" t="s">
        <v>332</v>
      </c>
      <c r="D1916" t="s">
        <v>516</v>
      </c>
      <c r="E1916" s="8" t="str">
        <f t="shared" si="3227"/>
        <v>1916 FAIL-TV-V</v>
      </c>
      <c r="G1916" s="136" t="str">
        <f>G1904</f>
        <v xml:space="preserve">secondary unit </v>
      </c>
      <c r="H1916" s="12"/>
      <c r="I1916" s="60"/>
      <c r="J1916" s="60"/>
      <c r="K1916" s="15"/>
      <c r="L1916" s="15"/>
      <c r="M1916" s="15"/>
      <c r="N1916" s="15"/>
      <c r="O1916" s="15"/>
      <c r="P1916" s="15"/>
      <c r="R1916" s="15"/>
      <c r="S1916" s="76"/>
      <c r="T1916" s="76"/>
      <c r="U1916" s="76"/>
      <c r="V1916" s="76"/>
      <c r="W1916" s="76"/>
      <c r="X1916" s="76"/>
      <c r="Y1916" s="76"/>
      <c r="Z1916" s="76"/>
      <c r="AA1916" s="76"/>
      <c r="AB1916" s="76"/>
      <c r="AC1916" s="76"/>
      <c r="AD1916" s="76"/>
      <c r="AE1916" s="76"/>
      <c r="AF1916" s="76"/>
      <c r="AG1916" s="76"/>
      <c r="AH1916" s="76"/>
      <c r="AI1916" s="76"/>
      <c r="AJ1916" s="76"/>
      <c r="AK1916" s="76"/>
      <c r="AL1916" s="76"/>
      <c r="AM1916" s="76"/>
      <c r="AN1916" s="76"/>
      <c r="AO1916" s="76"/>
      <c r="AP1916" s="76"/>
      <c r="AQ1916" s="76"/>
      <c r="AR1916" s="76"/>
      <c r="AS1916" s="76"/>
      <c r="AT1916" s="76"/>
      <c r="AU1916" s="76"/>
      <c r="AV1916" s="76"/>
      <c r="AW1916" s="76"/>
      <c r="AX1916" s="76"/>
      <c r="AY1916" s="76"/>
      <c r="AZ1916" s="76"/>
      <c r="BA1916" s="76"/>
      <c r="BB1916" s="76"/>
      <c r="BC1916" s="76"/>
      <c r="BD1916" s="76"/>
      <c r="BE1916" s="76"/>
      <c r="BF1916" s="76"/>
      <c r="BG1916" s="76"/>
      <c r="BH1916" s="76"/>
      <c r="BI1916" s="76"/>
      <c r="BJ1916" s="76"/>
      <c r="BK1916" s="76"/>
      <c r="BL1916" s="76"/>
      <c r="BM1916" s="76"/>
      <c r="BN1916" s="76"/>
      <c r="BO1916" s="76"/>
      <c r="BP1916" s="76"/>
      <c r="BQ1916" s="76"/>
      <c r="BR1916" s="76"/>
      <c r="BS1916" s="76"/>
      <c r="BT1916" s="76"/>
      <c r="BU1916" s="76"/>
      <c r="BV1916" s="76"/>
      <c r="BW1916" s="76"/>
      <c r="BX1916" s="76"/>
      <c r="BY1916" s="76"/>
      <c r="BZ1916" s="76"/>
      <c r="CA1916" s="76"/>
      <c r="CB1916" s="76"/>
      <c r="CC1916" s="76"/>
      <c r="CD1916" s="76"/>
      <c r="CE1916" s="76"/>
      <c r="CF1916" s="76"/>
      <c r="CG1916" s="76"/>
      <c r="CH1916" s="76"/>
      <c r="CI1916" s="76"/>
      <c r="CJ1916" s="76"/>
      <c r="CK1916" s="76"/>
      <c r="CL1916" s="76"/>
      <c r="CN1916" s="60"/>
      <c r="CO1916" s="76"/>
      <c r="CP1916" s="76"/>
      <c r="CQ1916" s="76"/>
      <c r="CR1916" s="76"/>
      <c r="CS1916" s="76"/>
      <c r="CT1916" s="76"/>
      <c r="CU1916" s="76"/>
      <c r="CV1916" s="76"/>
      <c r="CW1916" s="76"/>
      <c r="CX1916" s="76"/>
      <c r="CY1916" s="76"/>
      <c r="CZ1916" s="76"/>
      <c r="DA1916" s="76"/>
      <c r="DB1916" s="76"/>
      <c r="DC1916" s="76"/>
      <c r="DD1916" s="76"/>
      <c r="DE1916" s="76"/>
      <c r="DF1916" s="76"/>
      <c r="DG1916" s="76"/>
      <c r="DH1916" s="76"/>
      <c r="DI1916" s="76"/>
      <c r="DJ1916" s="76"/>
      <c r="DK1916" s="76"/>
      <c r="DL1916" s="76"/>
    </row>
    <row r="1917" spans="1:116" x14ac:dyDescent="0.4">
      <c r="B1917" t="s">
        <v>332</v>
      </c>
      <c r="D1917" t="s">
        <v>516</v>
      </c>
      <c r="E1917" s="8" t="str">
        <f t="shared" si="3227"/>
        <v>1917 FAIL-TV-V</v>
      </c>
      <c r="G1917" s="136" t="str">
        <f>G1905</f>
        <v>Secondary revenue driver</v>
      </c>
      <c r="H1917" s="12"/>
      <c r="I1917" s="60"/>
      <c r="J1917" s="60"/>
      <c r="K1917" s="15"/>
      <c r="L1917" s="15"/>
      <c r="M1917" s="15"/>
      <c r="N1917" s="15"/>
      <c r="O1917" s="15"/>
      <c r="P1917" s="15"/>
      <c r="R1917" s="15"/>
      <c r="S1917" s="76"/>
      <c r="T1917" s="76"/>
      <c r="U1917" s="76"/>
      <c r="V1917" s="76"/>
      <c r="W1917" s="76"/>
      <c r="X1917" s="76"/>
      <c r="Y1917" s="76"/>
      <c r="Z1917" s="76"/>
      <c r="AA1917" s="76"/>
      <c r="AB1917" s="76"/>
      <c r="AC1917" s="76"/>
      <c r="AD1917" s="76"/>
      <c r="AE1917" s="76"/>
      <c r="AF1917" s="76"/>
      <c r="AG1917" s="76"/>
      <c r="AH1917" s="76"/>
      <c r="AI1917" s="76"/>
      <c r="AJ1917" s="76"/>
      <c r="AK1917" s="76"/>
      <c r="AL1917" s="76"/>
      <c r="AM1917" s="76"/>
      <c r="AN1917" s="76"/>
      <c r="AO1917" s="76"/>
      <c r="AP1917" s="76"/>
      <c r="AQ1917" s="76"/>
      <c r="AR1917" s="76"/>
      <c r="AS1917" s="76"/>
      <c r="AT1917" s="76"/>
      <c r="AU1917" s="76"/>
      <c r="AV1917" s="76"/>
      <c r="AW1917" s="76"/>
      <c r="AX1917" s="76"/>
      <c r="AY1917" s="76"/>
      <c r="AZ1917" s="76"/>
      <c r="BA1917" s="76"/>
      <c r="BB1917" s="76"/>
      <c r="BC1917" s="76"/>
      <c r="BD1917" s="76"/>
      <c r="BE1917" s="76"/>
      <c r="BF1917" s="76"/>
      <c r="BG1917" s="76"/>
      <c r="BH1917" s="76"/>
      <c r="BI1917" s="76"/>
      <c r="BJ1917" s="76"/>
      <c r="BK1917" s="76"/>
      <c r="BL1917" s="76"/>
      <c r="BM1917" s="76"/>
      <c r="BN1917" s="76"/>
      <c r="BO1917" s="76"/>
      <c r="BP1917" s="76"/>
      <c r="BQ1917" s="76"/>
      <c r="BR1917" s="76"/>
      <c r="BS1917" s="76"/>
      <c r="BT1917" s="76"/>
      <c r="BU1917" s="76"/>
      <c r="BV1917" s="76"/>
      <c r="BW1917" s="76"/>
      <c r="BX1917" s="76"/>
      <c r="BY1917" s="76"/>
      <c r="BZ1917" s="76"/>
      <c r="CA1917" s="76"/>
      <c r="CB1917" s="76"/>
      <c r="CC1917" s="76"/>
      <c r="CD1917" s="76"/>
      <c r="CE1917" s="76"/>
      <c r="CF1917" s="76"/>
      <c r="CG1917" s="76"/>
      <c r="CH1917" s="76"/>
      <c r="CI1917" s="76"/>
      <c r="CJ1917" s="76"/>
      <c r="CK1917" s="76"/>
      <c r="CL1917" s="76"/>
      <c r="CN1917" s="60"/>
      <c r="CO1917" s="76"/>
      <c r="CP1917" s="76"/>
      <c r="CQ1917" s="76"/>
      <c r="CR1917" s="76"/>
      <c r="CS1917" s="76"/>
      <c r="CT1917" s="76"/>
      <c r="CU1917" s="76"/>
      <c r="CV1917" s="76"/>
      <c r="CW1917" s="76"/>
      <c r="CX1917" s="76"/>
      <c r="CY1917" s="76"/>
      <c r="CZ1917" s="76"/>
      <c r="DA1917" s="76"/>
      <c r="DB1917" s="76"/>
      <c r="DC1917" s="76"/>
      <c r="DD1917" s="76"/>
      <c r="DE1917" s="76"/>
      <c r="DF1917" s="76"/>
      <c r="DG1917" s="76"/>
      <c r="DH1917" s="76"/>
      <c r="DI1917" s="76"/>
      <c r="DJ1917" s="76"/>
      <c r="DK1917" s="76"/>
      <c r="DL1917" s="76"/>
    </row>
    <row r="1918" spans="1:116" x14ac:dyDescent="0.4">
      <c r="B1918" t="s">
        <v>332</v>
      </c>
      <c r="D1918" t="s">
        <v>516</v>
      </c>
      <c r="E1918" s="8" t="str">
        <f t="shared" si="3227"/>
        <v>1918 FAIL-TV-V</v>
      </c>
      <c r="G1918" s="136" t="str">
        <f>G1906</f>
        <v>Secondary volume driver</v>
      </c>
      <c r="H1918" s="12"/>
      <c r="I1918" s="60"/>
      <c r="J1918" s="60"/>
      <c r="K1918" s="15"/>
      <c r="L1918" s="15"/>
      <c r="M1918" s="15"/>
      <c r="N1918" s="15"/>
      <c r="O1918" s="15"/>
      <c r="P1918" s="15"/>
      <c r="R1918" s="15"/>
      <c r="S1918" s="179"/>
      <c r="T1918" s="179"/>
      <c r="U1918" s="179"/>
      <c r="V1918" s="179"/>
      <c r="W1918" s="179"/>
      <c r="X1918" s="179"/>
      <c r="Y1918" s="179"/>
      <c r="Z1918" s="179"/>
      <c r="AA1918" s="179"/>
      <c r="AB1918" s="179"/>
      <c r="AC1918" s="179"/>
      <c r="AD1918" s="179"/>
      <c r="AE1918" s="179"/>
      <c r="AF1918" s="179"/>
      <c r="AG1918" s="179"/>
      <c r="AH1918" s="179"/>
      <c r="AI1918" s="179"/>
      <c r="AJ1918" s="179"/>
      <c r="AK1918" s="179"/>
      <c r="AL1918" s="179"/>
      <c r="AM1918" s="179"/>
      <c r="AN1918" s="179"/>
      <c r="AO1918" s="179"/>
      <c r="AP1918" s="179"/>
      <c r="AQ1918" s="179"/>
      <c r="AR1918" s="179"/>
      <c r="AS1918" s="179"/>
      <c r="AT1918" s="179"/>
      <c r="AU1918" s="179"/>
      <c r="AV1918" s="179"/>
      <c r="AW1918" s="179"/>
      <c r="AX1918" s="179"/>
      <c r="AY1918" s="179"/>
      <c r="AZ1918" s="179"/>
      <c r="BA1918" s="179"/>
      <c r="BB1918" s="179"/>
      <c r="BC1918" s="179"/>
      <c r="BD1918" s="179"/>
      <c r="BE1918" s="179"/>
      <c r="BF1918" s="179"/>
      <c r="BG1918" s="179"/>
      <c r="BH1918" s="179"/>
      <c r="BI1918" s="179"/>
      <c r="BJ1918" s="179"/>
      <c r="BK1918" s="179"/>
      <c r="BL1918" s="179"/>
      <c r="BM1918" s="179"/>
      <c r="BN1918" s="179"/>
      <c r="BO1918" s="179"/>
      <c r="BP1918" s="179"/>
      <c r="BQ1918" s="179"/>
      <c r="BR1918" s="179"/>
      <c r="BS1918" s="179"/>
      <c r="BT1918" s="179"/>
      <c r="BU1918" s="179"/>
      <c r="BV1918" s="179"/>
      <c r="BW1918" s="179"/>
      <c r="BX1918" s="179"/>
      <c r="BY1918" s="179"/>
      <c r="BZ1918" s="179"/>
      <c r="CA1918" s="179"/>
      <c r="CB1918" s="179"/>
      <c r="CC1918" s="179"/>
      <c r="CD1918" s="179"/>
      <c r="CE1918" s="179"/>
      <c r="CF1918" s="179"/>
      <c r="CG1918" s="179"/>
      <c r="CH1918" s="179"/>
      <c r="CI1918" s="179"/>
      <c r="CJ1918" s="179"/>
      <c r="CK1918" s="179"/>
      <c r="CL1918" s="179"/>
      <c r="CN1918" s="60"/>
      <c r="CO1918" s="179"/>
      <c r="CP1918" s="179"/>
      <c r="CQ1918" s="179"/>
      <c r="CR1918" s="179"/>
      <c r="CS1918" s="179"/>
      <c r="CT1918" s="179"/>
      <c r="CU1918" s="179"/>
      <c r="CV1918" s="179"/>
      <c r="CW1918" s="179"/>
      <c r="CX1918" s="179"/>
      <c r="CY1918" s="179"/>
      <c r="CZ1918" s="179"/>
      <c r="DA1918" s="179"/>
      <c r="DB1918" s="179"/>
      <c r="DC1918" s="179"/>
      <c r="DD1918" s="179"/>
      <c r="DE1918" s="179"/>
      <c r="DF1918" s="179"/>
      <c r="DG1918" s="179"/>
      <c r="DH1918" s="179"/>
      <c r="DI1918" s="179"/>
      <c r="DJ1918" s="179"/>
      <c r="DK1918" s="179"/>
      <c r="DL1918" s="179"/>
    </row>
    <row r="1920" spans="1:116" x14ac:dyDescent="0.4">
      <c r="A1920" s="174"/>
      <c r="E1920" s="8"/>
      <c r="G1920" s="175" t="s">
        <v>503</v>
      </c>
      <c r="H1920" s="174"/>
      <c r="I1920" s="176"/>
      <c r="J1920" s="176"/>
      <c r="K1920" s="197"/>
      <c r="L1920" s="197"/>
      <c r="M1920" s="197"/>
      <c r="N1920" s="197"/>
      <c r="O1920" s="197"/>
      <c r="P1920" s="197"/>
      <c r="R1920" s="198"/>
      <c r="S1920" s="174"/>
      <c r="T1920" s="174"/>
      <c r="U1920" s="174"/>
      <c r="V1920" s="174"/>
      <c r="W1920" s="174"/>
      <c r="X1920" s="174"/>
      <c r="Y1920" s="174"/>
      <c r="Z1920" s="174"/>
      <c r="AA1920" s="174"/>
      <c r="AB1920" s="174"/>
      <c r="AC1920" s="174"/>
      <c r="AD1920" s="174"/>
      <c r="AE1920" s="174"/>
      <c r="AF1920" s="174"/>
      <c r="AG1920" s="174"/>
      <c r="AH1920" s="174"/>
      <c r="AI1920" s="174"/>
      <c r="AJ1920" s="174"/>
      <c r="AK1920" s="174"/>
      <c r="AL1920" s="174"/>
      <c r="AM1920" s="174"/>
      <c r="AN1920" s="174"/>
      <c r="AO1920" s="174"/>
      <c r="AP1920" s="174"/>
      <c r="AQ1920" s="174"/>
      <c r="AR1920" s="174"/>
      <c r="AS1920" s="174"/>
      <c r="AT1920" s="174"/>
      <c r="AU1920" s="174"/>
      <c r="AV1920" s="174"/>
      <c r="AW1920" s="174"/>
      <c r="AX1920" s="174"/>
      <c r="AY1920" s="174"/>
      <c r="AZ1920" s="174"/>
      <c r="BA1920" s="174"/>
      <c r="BB1920" s="174"/>
      <c r="BC1920" s="174"/>
      <c r="BD1920" s="174"/>
      <c r="BE1920" s="174"/>
      <c r="BF1920" s="174"/>
      <c r="BG1920" s="174"/>
      <c r="BH1920" s="174"/>
      <c r="BI1920" s="174"/>
      <c r="BJ1920" s="174"/>
      <c r="BK1920" s="174"/>
      <c r="BL1920" s="174"/>
      <c r="BM1920" s="174"/>
      <c r="BN1920" s="174"/>
      <c r="BO1920" s="174"/>
      <c r="BP1920" s="174"/>
      <c r="BQ1920" s="174"/>
      <c r="BR1920" s="174"/>
      <c r="BS1920" s="174"/>
      <c r="BT1920" s="174"/>
      <c r="BU1920" s="174"/>
      <c r="BV1920" s="174"/>
      <c r="BW1920" s="174"/>
      <c r="BX1920" s="174"/>
      <c r="BY1920" s="174"/>
      <c r="BZ1920" s="174"/>
      <c r="CA1920" s="174"/>
      <c r="CB1920" s="174"/>
      <c r="CC1920" s="174"/>
      <c r="CD1920" s="174"/>
      <c r="CE1920" s="174"/>
      <c r="CF1920" s="174"/>
      <c r="CG1920" s="174"/>
      <c r="CH1920" s="174"/>
      <c r="CI1920" s="174"/>
      <c r="CJ1920" s="174"/>
      <c r="CK1920" s="174"/>
      <c r="CL1920" s="174"/>
      <c r="CN1920" s="176"/>
      <c r="CO1920" s="174"/>
      <c r="CP1920" s="174"/>
      <c r="CQ1920" s="174"/>
      <c r="CR1920" s="174"/>
      <c r="CS1920" s="174"/>
      <c r="CT1920" s="174"/>
      <c r="CU1920" s="174"/>
      <c r="CV1920" s="174"/>
      <c r="CW1920" s="174"/>
      <c r="CX1920" s="174"/>
      <c r="CY1920" s="174"/>
      <c r="CZ1920" s="174"/>
      <c r="DA1920" s="174"/>
      <c r="DB1920" s="174"/>
      <c r="DC1920" s="174"/>
      <c r="DD1920" s="174"/>
      <c r="DE1920" s="174"/>
      <c r="DF1920" s="174"/>
      <c r="DG1920" s="174"/>
      <c r="DH1920" s="174"/>
      <c r="DI1920" s="174"/>
      <c r="DJ1920" s="174"/>
      <c r="DK1920" s="174"/>
      <c r="DL1920" s="174"/>
    </row>
    <row r="1921" spans="1:116" x14ac:dyDescent="0.4">
      <c r="A1921" s="174"/>
      <c r="E1921" s="8"/>
      <c r="G1921" s="175" t="s">
        <v>504</v>
      </c>
      <c r="H1921" s="174"/>
      <c r="I1921" s="176"/>
      <c r="J1921" s="176"/>
      <c r="K1921" s="197"/>
      <c r="L1921" s="197"/>
      <c r="M1921" s="197"/>
      <c r="N1921" s="197"/>
      <c r="O1921" s="197"/>
      <c r="P1921" s="197"/>
      <c r="R1921" s="198"/>
      <c r="S1921" s="174"/>
      <c r="T1921" s="174"/>
      <c r="U1921" s="174"/>
      <c r="V1921" s="174"/>
      <c r="W1921" s="174"/>
      <c r="X1921" s="174"/>
      <c r="Y1921" s="174"/>
      <c r="Z1921" s="174"/>
      <c r="AA1921" s="174"/>
      <c r="AB1921" s="174"/>
      <c r="AC1921" s="174"/>
      <c r="AD1921" s="174"/>
      <c r="AE1921" s="174"/>
      <c r="AF1921" s="174"/>
      <c r="AG1921" s="174"/>
      <c r="AH1921" s="174"/>
      <c r="AI1921" s="174"/>
      <c r="AJ1921" s="174"/>
      <c r="AK1921" s="174"/>
      <c r="AL1921" s="174"/>
      <c r="AM1921" s="174"/>
      <c r="AN1921" s="174"/>
      <c r="AO1921" s="174"/>
      <c r="AP1921" s="174"/>
      <c r="AQ1921" s="174"/>
      <c r="AR1921" s="174"/>
      <c r="AS1921" s="174"/>
      <c r="AT1921" s="174"/>
      <c r="AU1921" s="174"/>
      <c r="AV1921" s="174"/>
      <c r="AW1921" s="174"/>
      <c r="AX1921" s="174"/>
      <c r="AY1921" s="174"/>
      <c r="AZ1921" s="174"/>
      <c r="BA1921" s="174"/>
      <c r="BB1921" s="174"/>
      <c r="BC1921" s="174"/>
      <c r="BD1921" s="174"/>
      <c r="BE1921" s="174"/>
      <c r="BF1921" s="174"/>
      <c r="BG1921" s="174"/>
      <c r="BH1921" s="174"/>
      <c r="BI1921" s="174"/>
      <c r="BJ1921" s="174"/>
      <c r="BK1921" s="174"/>
      <c r="BL1921" s="174"/>
      <c r="BM1921" s="174"/>
      <c r="BN1921" s="174"/>
      <c r="BO1921" s="174"/>
      <c r="BP1921" s="174"/>
      <c r="BQ1921" s="174"/>
      <c r="BR1921" s="174"/>
      <c r="BS1921" s="174"/>
      <c r="BT1921" s="174"/>
      <c r="BU1921" s="174"/>
      <c r="BV1921" s="174"/>
      <c r="BW1921" s="174"/>
      <c r="BX1921" s="174"/>
      <c r="BY1921" s="174"/>
      <c r="BZ1921" s="174"/>
      <c r="CA1921" s="174"/>
      <c r="CB1921" s="174"/>
      <c r="CC1921" s="174"/>
      <c r="CD1921" s="174"/>
      <c r="CE1921" s="174"/>
      <c r="CF1921" s="174"/>
      <c r="CG1921" s="174"/>
      <c r="CH1921" s="174"/>
      <c r="CI1921" s="174"/>
      <c r="CJ1921" s="174"/>
      <c r="CK1921" s="174"/>
      <c r="CL1921" s="174"/>
      <c r="CN1921" s="176"/>
      <c r="CO1921" s="174"/>
      <c r="CP1921" s="174"/>
      <c r="CQ1921" s="174"/>
      <c r="CR1921" s="174"/>
      <c r="CS1921" s="174"/>
      <c r="CT1921" s="174"/>
      <c r="CU1921" s="174"/>
      <c r="CV1921" s="174"/>
      <c r="CW1921" s="174"/>
      <c r="CX1921" s="174"/>
      <c r="CY1921" s="174"/>
      <c r="CZ1921" s="174"/>
      <c r="DA1921" s="174"/>
      <c r="DB1921" s="174"/>
      <c r="DC1921" s="174"/>
      <c r="DD1921" s="174"/>
      <c r="DE1921" s="174"/>
      <c r="DF1921" s="174"/>
      <c r="DG1921" s="174"/>
      <c r="DH1921" s="174"/>
      <c r="DI1921" s="174"/>
      <c r="DJ1921" s="174"/>
      <c r="DK1921" s="174"/>
      <c r="DL1921" s="174"/>
    </row>
    <row r="1922" spans="1:116" x14ac:dyDescent="0.4">
      <c r="A1922" s="174"/>
      <c r="E1922" s="8"/>
      <c r="G1922" s="175" t="s">
        <v>461</v>
      </c>
      <c r="H1922" s="174"/>
      <c r="I1922" s="176"/>
      <c r="J1922" s="176"/>
      <c r="K1922" s="197"/>
      <c r="L1922" s="197"/>
      <c r="M1922" s="197"/>
      <c r="N1922" s="197"/>
      <c r="O1922" s="197"/>
      <c r="P1922" s="197"/>
      <c r="R1922" s="198"/>
      <c r="S1922" s="199" t="str">
        <f t="shared" ref="S1922:CD1922" si="3235">S$20</f>
        <v>S$16</v>
      </c>
      <c r="T1922" s="199" t="str">
        <f t="shared" si="3235"/>
        <v>T$16</v>
      </c>
      <c r="U1922" s="199" t="str">
        <f t="shared" si="3235"/>
        <v>U$16</v>
      </c>
      <c r="V1922" s="199" t="str">
        <f t="shared" si="3235"/>
        <v>V$16</v>
      </c>
      <c r="W1922" s="199" t="str">
        <f t="shared" si="3235"/>
        <v>W$16</v>
      </c>
      <c r="X1922" s="199" t="str">
        <f t="shared" si="3235"/>
        <v>X$16</v>
      </c>
      <c r="Y1922" s="199" t="str">
        <f t="shared" si="3235"/>
        <v>Y$16</v>
      </c>
      <c r="Z1922" s="199" t="str">
        <f t="shared" si="3235"/>
        <v>Z$16</v>
      </c>
      <c r="AA1922" s="199" t="str">
        <f t="shared" si="3235"/>
        <v>AA$16</v>
      </c>
      <c r="AB1922" s="199" t="str">
        <f t="shared" si="3235"/>
        <v>AB$16</v>
      </c>
      <c r="AC1922" s="199" t="str">
        <f t="shared" si="3235"/>
        <v>AC$16</v>
      </c>
      <c r="AD1922" s="199" t="str">
        <f t="shared" si="3235"/>
        <v>AD$16</v>
      </c>
      <c r="AE1922" s="199" t="str">
        <f t="shared" si="3235"/>
        <v>AE$16</v>
      </c>
      <c r="AF1922" s="199" t="str">
        <f t="shared" si="3235"/>
        <v>AF$16</v>
      </c>
      <c r="AG1922" s="199" t="str">
        <f t="shared" si="3235"/>
        <v>AG$16</v>
      </c>
      <c r="AH1922" s="199" t="str">
        <f t="shared" si="3235"/>
        <v>AH$16</v>
      </c>
      <c r="AI1922" s="199" t="str">
        <f t="shared" si="3235"/>
        <v>AI$16</v>
      </c>
      <c r="AJ1922" s="199" t="str">
        <f t="shared" si="3235"/>
        <v>AJ$16</v>
      </c>
      <c r="AK1922" s="199" t="str">
        <f t="shared" si="3235"/>
        <v>AK$16</v>
      </c>
      <c r="AL1922" s="199" t="str">
        <f t="shared" si="3235"/>
        <v>AL$16</v>
      </c>
      <c r="AM1922" s="199" t="str">
        <f t="shared" si="3235"/>
        <v>AM$16</v>
      </c>
      <c r="AN1922" s="199" t="str">
        <f t="shared" si="3235"/>
        <v>AN$16</v>
      </c>
      <c r="AO1922" s="199" t="str">
        <f t="shared" si="3235"/>
        <v>AO$16</v>
      </c>
      <c r="AP1922" s="199" t="str">
        <f t="shared" si="3235"/>
        <v>AP$16</v>
      </c>
      <c r="AQ1922" s="199" t="str">
        <f t="shared" si="3235"/>
        <v>AQ$16</v>
      </c>
      <c r="AR1922" s="199" t="str">
        <f t="shared" si="3235"/>
        <v>AR$16</v>
      </c>
      <c r="AS1922" s="199" t="str">
        <f t="shared" si="3235"/>
        <v>AS$16</v>
      </c>
      <c r="AT1922" s="199" t="str">
        <f t="shared" si="3235"/>
        <v>AT$16</v>
      </c>
      <c r="AU1922" s="199" t="str">
        <f t="shared" si="3235"/>
        <v>AU$16</v>
      </c>
      <c r="AV1922" s="199" t="str">
        <f t="shared" si="3235"/>
        <v>AV$16</v>
      </c>
      <c r="AW1922" s="199" t="str">
        <f t="shared" si="3235"/>
        <v>AW$16</v>
      </c>
      <c r="AX1922" s="199" t="str">
        <f t="shared" si="3235"/>
        <v>AX$16</v>
      </c>
      <c r="AY1922" s="199" t="str">
        <f t="shared" si="3235"/>
        <v>AY$16</v>
      </c>
      <c r="AZ1922" s="199" t="str">
        <f t="shared" si="3235"/>
        <v>AZ$16</v>
      </c>
      <c r="BA1922" s="199" t="str">
        <f t="shared" si="3235"/>
        <v>BA$16</v>
      </c>
      <c r="BB1922" s="199" t="str">
        <f t="shared" si="3235"/>
        <v>BB$16</v>
      </c>
      <c r="BC1922" s="199" t="str">
        <f t="shared" si="3235"/>
        <v>BC$16</v>
      </c>
      <c r="BD1922" s="199" t="str">
        <f t="shared" si="3235"/>
        <v>BD$16</v>
      </c>
      <c r="BE1922" s="199" t="str">
        <f t="shared" si="3235"/>
        <v>BE$16</v>
      </c>
      <c r="BF1922" s="199" t="str">
        <f t="shared" si="3235"/>
        <v>BF$16</v>
      </c>
      <c r="BG1922" s="199" t="str">
        <f t="shared" si="3235"/>
        <v>BG$16</v>
      </c>
      <c r="BH1922" s="199" t="str">
        <f t="shared" si="3235"/>
        <v>BH$16</v>
      </c>
      <c r="BI1922" s="199" t="str">
        <f t="shared" si="3235"/>
        <v>BI$16</v>
      </c>
      <c r="BJ1922" s="199" t="str">
        <f t="shared" si="3235"/>
        <v>BJ$16</v>
      </c>
      <c r="BK1922" s="199" t="str">
        <f t="shared" si="3235"/>
        <v>BK$16</v>
      </c>
      <c r="BL1922" s="199" t="str">
        <f t="shared" si="3235"/>
        <v>BL$16</v>
      </c>
      <c r="BM1922" s="199" t="str">
        <f t="shared" si="3235"/>
        <v>BM$16</v>
      </c>
      <c r="BN1922" s="199" t="str">
        <f t="shared" si="3235"/>
        <v>BN$16</v>
      </c>
      <c r="BO1922" s="199" t="str">
        <f t="shared" si="3235"/>
        <v>BO$16</v>
      </c>
      <c r="BP1922" s="199" t="str">
        <f t="shared" si="3235"/>
        <v>BP$16</v>
      </c>
      <c r="BQ1922" s="199" t="str">
        <f t="shared" si="3235"/>
        <v>BQ$16</v>
      </c>
      <c r="BR1922" s="199" t="str">
        <f t="shared" si="3235"/>
        <v>BR$16</v>
      </c>
      <c r="BS1922" s="199" t="str">
        <f t="shared" si="3235"/>
        <v>BS$16</v>
      </c>
      <c r="BT1922" s="199" t="str">
        <f t="shared" si="3235"/>
        <v>BT$16</v>
      </c>
      <c r="BU1922" s="199" t="str">
        <f t="shared" si="3235"/>
        <v>BU$16</v>
      </c>
      <c r="BV1922" s="199" t="str">
        <f t="shared" si="3235"/>
        <v>BV$16</v>
      </c>
      <c r="BW1922" s="199" t="str">
        <f t="shared" si="3235"/>
        <v>BW$16</v>
      </c>
      <c r="BX1922" s="199" t="str">
        <f t="shared" si="3235"/>
        <v>BX$16</v>
      </c>
      <c r="BY1922" s="199" t="str">
        <f t="shared" si="3235"/>
        <v>BY$16</v>
      </c>
      <c r="BZ1922" s="199" t="str">
        <f t="shared" si="3235"/>
        <v>BZ$16</v>
      </c>
      <c r="CA1922" s="199" t="str">
        <f t="shared" si="3235"/>
        <v>CA$16</v>
      </c>
      <c r="CB1922" s="199" t="str">
        <f t="shared" si="3235"/>
        <v>CB$16</v>
      </c>
      <c r="CC1922" s="199" t="str">
        <f t="shared" si="3235"/>
        <v>CC$16</v>
      </c>
      <c r="CD1922" s="199" t="str">
        <f t="shared" si="3235"/>
        <v>CD$16</v>
      </c>
      <c r="CE1922" s="199" t="str">
        <f t="shared" ref="CE1922:CL1922" si="3236">CE$20</f>
        <v>CE$16</v>
      </c>
      <c r="CF1922" s="199" t="str">
        <f t="shared" si="3236"/>
        <v>CF$16</v>
      </c>
      <c r="CG1922" s="199" t="str">
        <f t="shared" si="3236"/>
        <v>CG$16</v>
      </c>
      <c r="CH1922" s="199" t="str">
        <f t="shared" si="3236"/>
        <v>CH$16</v>
      </c>
      <c r="CI1922" s="199" t="str">
        <f t="shared" si="3236"/>
        <v>CI$16</v>
      </c>
      <c r="CJ1922" s="199" t="str">
        <f t="shared" si="3236"/>
        <v>CJ$16</v>
      </c>
      <c r="CK1922" s="199" t="str">
        <f t="shared" si="3236"/>
        <v>CK$16</v>
      </c>
      <c r="CL1922" s="199" t="str">
        <f t="shared" si="3236"/>
        <v>CL$16</v>
      </c>
      <c r="CN1922" s="176"/>
      <c r="CO1922" s="199" t="str">
        <f t="shared" ref="CO1922:DL1922" si="3237">CO$20</f>
        <v>CO$16</v>
      </c>
      <c r="CP1922" s="199" t="str">
        <f t="shared" si="3237"/>
        <v>CP$16</v>
      </c>
      <c r="CQ1922" s="199" t="str">
        <f t="shared" si="3237"/>
        <v>CQ$16</v>
      </c>
      <c r="CR1922" s="199" t="str">
        <f t="shared" si="3237"/>
        <v>CR$16</v>
      </c>
      <c r="CS1922" s="199" t="str">
        <f t="shared" si="3237"/>
        <v>CS$16</v>
      </c>
      <c r="CT1922" s="199" t="str">
        <f t="shared" si="3237"/>
        <v>CT$16</v>
      </c>
      <c r="CU1922" s="199" t="str">
        <f t="shared" si="3237"/>
        <v>CU$16</v>
      </c>
      <c r="CV1922" s="199" t="str">
        <f t="shared" si="3237"/>
        <v>CV$16</v>
      </c>
      <c r="CW1922" s="199" t="str">
        <f t="shared" si="3237"/>
        <v>CW$16</v>
      </c>
      <c r="CX1922" s="199" t="str">
        <f t="shared" si="3237"/>
        <v>CX$16</v>
      </c>
      <c r="CY1922" s="199" t="str">
        <f t="shared" si="3237"/>
        <v>CY$16</v>
      </c>
      <c r="CZ1922" s="199" t="str">
        <f t="shared" si="3237"/>
        <v>CZ$16</v>
      </c>
      <c r="DA1922" s="199" t="str">
        <f t="shared" si="3237"/>
        <v>DA$16</v>
      </c>
      <c r="DB1922" s="199" t="str">
        <f t="shared" si="3237"/>
        <v>DB$16</v>
      </c>
      <c r="DC1922" s="199" t="str">
        <f t="shared" si="3237"/>
        <v>DC$16</v>
      </c>
      <c r="DD1922" s="199" t="str">
        <f t="shared" si="3237"/>
        <v>DD$16</v>
      </c>
      <c r="DE1922" s="199" t="str">
        <f t="shared" si="3237"/>
        <v>DE$16</v>
      </c>
      <c r="DF1922" s="199" t="str">
        <f t="shared" si="3237"/>
        <v>DF$16</v>
      </c>
      <c r="DG1922" s="199" t="str">
        <f t="shared" si="3237"/>
        <v>DG$16</v>
      </c>
      <c r="DH1922" s="199" t="str">
        <f t="shared" si="3237"/>
        <v>DH$16</v>
      </c>
      <c r="DI1922" s="199" t="str">
        <f t="shared" si="3237"/>
        <v>DI$16</v>
      </c>
      <c r="DJ1922" s="199" t="str">
        <f t="shared" si="3237"/>
        <v>DJ$16</v>
      </c>
      <c r="DK1922" s="199" t="str">
        <f t="shared" si="3237"/>
        <v>DK$16</v>
      </c>
      <c r="DL1922" s="199" t="str">
        <f t="shared" si="3237"/>
        <v>DL$16</v>
      </c>
    </row>
    <row r="1923" spans="1:116" x14ac:dyDescent="0.4">
      <c r="A1923" s="174"/>
      <c r="E1923" s="8"/>
      <c r="G1923" s="175" t="s">
        <v>462</v>
      </c>
      <c r="H1923" s="200"/>
      <c r="I1923" s="201"/>
      <c r="J1923" s="201"/>
      <c r="K1923" s="202"/>
      <c r="L1923" s="202"/>
      <c r="M1923" s="202"/>
      <c r="N1923" s="202"/>
      <c r="O1923" s="202"/>
      <c r="P1923" s="202"/>
      <c r="R1923" s="202"/>
      <c r="S1923" s="199" t="str">
        <f t="shared" ref="S1923:CD1923" si="3238">S$21</f>
        <v>S$17</v>
      </c>
      <c r="T1923" s="199" t="str">
        <f t="shared" si="3238"/>
        <v>T$17</v>
      </c>
      <c r="U1923" s="199" t="str">
        <f t="shared" si="3238"/>
        <v>U$17</v>
      </c>
      <c r="V1923" s="199" t="str">
        <f t="shared" si="3238"/>
        <v>V$17</v>
      </c>
      <c r="W1923" s="199" t="str">
        <f t="shared" si="3238"/>
        <v>W$17</v>
      </c>
      <c r="X1923" s="199" t="str">
        <f t="shared" si="3238"/>
        <v>X$17</v>
      </c>
      <c r="Y1923" s="199" t="str">
        <f t="shared" si="3238"/>
        <v>Y$17</v>
      </c>
      <c r="Z1923" s="199" t="str">
        <f t="shared" si="3238"/>
        <v>Z$17</v>
      </c>
      <c r="AA1923" s="199" t="str">
        <f t="shared" si="3238"/>
        <v>AA$17</v>
      </c>
      <c r="AB1923" s="199" t="str">
        <f t="shared" si="3238"/>
        <v>AB$17</v>
      </c>
      <c r="AC1923" s="199" t="str">
        <f t="shared" si="3238"/>
        <v>AC$17</v>
      </c>
      <c r="AD1923" s="199" t="str">
        <f t="shared" si="3238"/>
        <v>AD$17</v>
      </c>
      <c r="AE1923" s="199" t="str">
        <f t="shared" si="3238"/>
        <v>AE$17</v>
      </c>
      <c r="AF1923" s="199" t="str">
        <f t="shared" si="3238"/>
        <v>AF$17</v>
      </c>
      <c r="AG1923" s="199" t="str">
        <f t="shared" si="3238"/>
        <v>AG$17</v>
      </c>
      <c r="AH1923" s="199" t="str">
        <f t="shared" si="3238"/>
        <v>AH$17</v>
      </c>
      <c r="AI1923" s="199" t="str">
        <f t="shared" si="3238"/>
        <v>AI$17</v>
      </c>
      <c r="AJ1923" s="199" t="str">
        <f t="shared" si="3238"/>
        <v>AJ$17</v>
      </c>
      <c r="AK1923" s="199" t="str">
        <f t="shared" si="3238"/>
        <v>AK$17</v>
      </c>
      <c r="AL1923" s="199" t="str">
        <f t="shared" si="3238"/>
        <v>AL$17</v>
      </c>
      <c r="AM1923" s="199" t="str">
        <f t="shared" si="3238"/>
        <v>AM$17</v>
      </c>
      <c r="AN1923" s="199" t="str">
        <f t="shared" si="3238"/>
        <v>AN$17</v>
      </c>
      <c r="AO1923" s="199" t="str">
        <f t="shared" si="3238"/>
        <v>AO$17</v>
      </c>
      <c r="AP1923" s="199" t="str">
        <f t="shared" si="3238"/>
        <v>AP$17</v>
      </c>
      <c r="AQ1923" s="199" t="str">
        <f t="shared" si="3238"/>
        <v>AQ$17</v>
      </c>
      <c r="AR1923" s="199" t="str">
        <f t="shared" si="3238"/>
        <v>AR$17</v>
      </c>
      <c r="AS1923" s="199" t="str">
        <f t="shared" si="3238"/>
        <v>AS$17</v>
      </c>
      <c r="AT1923" s="199" t="str">
        <f t="shared" si="3238"/>
        <v>AT$17</v>
      </c>
      <c r="AU1923" s="199" t="str">
        <f t="shared" si="3238"/>
        <v>AU$17</v>
      </c>
      <c r="AV1923" s="199" t="str">
        <f t="shared" si="3238"/>
        <v>AV$17</v>
      </c>
      <c r="AW1923" s="199" t="str">
        <f t="shared" si="3238"/>
        <v>AW$17</v>
      </c>
      <c r="AX1923" s="199" t="str">
        <f t="shared" si="3238"/>
        <v>AX$17</v>
      </c>
      <c r="AY1923" s="199" t="str">
        <f t="shared" si="3238"/>
        <v>AY$17</v>
      </c>
      <c r="AZ1923" s="199" t="str">
        <f t="shared" si="3238"/>
        <v>AZ$17</v>
      </c>
      <c r="BA1923" s="199" t="str">
        <f t="shared" si="3238"/>
        <v>BA$17</v>
      </c>
      <c r="BB1923" s="199" t="str">
        <f t="shared" si="3238"/>
        <v>BB$17</v>
      </c>
      <c r="BC1923" s="199" t="str">
        <f t="shared" si="3238"/>
        <v>BC$17</v>
      </c>
      <c r="BD1923" s="199" t="str">
        <f t="shared" si="3238"/>
        <v>BD$17</v>
      </c>
      <c r="BE1923" s="199" t="str">
        <f t="shared" si="3238"/>
        <v>BE$17</v>
      </c>
      <c r="BF1923" s="199" t="str">
        <f t="shared" si="3238"/>
        <v>BF$17</v>
      </c>
      <c r="BG1923" s="199" t="str">
        <f t="shared" si="3238"/>
        <v>BG$17</v>
      </c>
      <c r="BH1923" s="199" t="str">
        <f t="shared" si="3238"/>
        <v>BH$17</v>
      </c>
      <c r="BI1923" s="199" t="str">
        <f t="shared" si="3238"/>
        <v>BI$17</v>
      </c>
      <c r="BJ1923" s="199" t="str">
        <f t="shared" si="3238"/>
        <v>BJ$17</v>
      </c>
      <c r="BK1923" s="199" t="str">
        <f t="shared" si="3238"/>
        <v>BK$17</v>
      </c>
      <c r="BL1923" s="199" t="str">
        <f t="shared" si="3238"/>
        <v>BL$17</v>
      </c>
      <c r="BM1923" s="199" t="str">
        <f t="shared" si="3238"/>
        <v>BM$17</v>
      </c>
      <c r="BN1923" s="199" t="str">
        <f t="shared" si="3238"/>
        <v>BN$17</v>
      </c>
      <c r="BO1923" s="199" t="str">
        <f t="shared" si="3238"/>
        <v>BO$17</v>
      </c>
      <c r="BP1923" s="199" t="str">
        <f t="shared" si="3238"/>
        <v>BP$17</v>
      </c>
      <c r="BQ1923" s="199" t="str">
        <f t="shared" si="3238"/>
        <v>BQ$17</v>
      </c>
      <c r="BR1923" s="199" t="str">
        <f t="shared" si="3238"/>
        <v>BR$17</v>
      </c>
      <c r="BS1923" s="199" t="str">
        <f t="shared" si="3238"/>
        <v>BS$17</v>
      </c>
      <c r="BT1923" s="199" t="str">
        <f t="shared" si="3238"/>
        <v>BT$17</v>
      </c>
      <c r="BU1923" s="199" t="str">
        <f t="shared" si="3238"/>
        <v>BU$17</v>
      </c>
      <c r="BV1923" s="199" t="str">
        <f t="shared" si="3238"/>
        <v>BV$17</v>
      </c>
      <c r="BW1923" s="199" t="str">
        <f t="shared" si="3238"/>
        <v>BW$17</v>
      </c>
      <c r="BX1923" s="199" t="str">
        <f t="shared" si="3238"/>
        <v>BX$17</v>
      </c>
      <c r="BY1923" s="199" t="str">
        <f t="shared" si="3238"/>
        <v>BY$17</v>
      </c>
      <c r="BZ1923" s="199" t="str">
        <f t="shared" si="3238"/>
        <v>BZ$17</v>
      </c>
      <c r="CA1923" s="199" t="str">
        <f t="shared" si="3238"/>
        <v>CA$17</v>
      </c>
      <c r="CB1923" s="199" t="str">
        <f t="shared" si="3238"/>
        <v>CB$17</v>
      </c>
      <c r="CC1923" s="199" t="str">
        <f t="shared" si="3238"/>
        <v>CC$17</v>
      </c>
      <c r="CD1923" s="199" t="str">
        <f t="shared" si="3238"/>
        <v>CD$17</v>
      </c>
      <c r="CE1923" s="199" t="str">
        <f t="shared" ref="CE1923:CL1923" si="3239">CE$21</f>
        <v>CE$17</v>
      </c>
      <c r="CF1923" s="199" t="str">
        <f t="shared" si="3239"/>
        <v>CF$17</v>
      </c>
      <c r="CG1923" s="199" t="str">
        <f t="shared" si="3239"/>
        <v>CG$17</v>
      </c>
      <c r="CH1923" s="199" t="str">
        <f t="shared" si="3239"/>
        <v>CH$17</v>
      </c>
      <c r="CI1923" s="199" t="str">
        <f t="shared" si="3239"/>
        <v>CI$17</v>
      </c>
      <c r="CJ1923" s="199" t="str">
        <f t="shared" si="3239"/>
        <v>CJ$17</v>
      </c>
      <c r="CK1923" s="199" t="str">
        <f t="shared" si="3239"/>
        <v>CK$17</v>
      </c>
      <c r="CL1923" s="199" t="str">
        <f t="shared" si="3239"/>
        <v>CL$17</v>
      </c>
      <c r="CN1923" s="201"/>
      <c r="CO1923" s="199" t="str">
        <f t="shared" ref="CO1923:DL1923" si="3240">CO$21</f>
        <v>CO$17</v>
      </c>
      <c r="CP1923" s="199" t="str">
        <f t="shared" si="3240"/>
        <v>CP$17</v>
      </c>
      <c r="CQ1923" s="199" t="str">
        <f t="shared" si="3240"/>
        <v>CQ$17</v>
      </c>
      <c r="CR1923" s="199" t="str">
        <f t="shared" si="3240"/>
        <v>CR$17</v>
      </c>
      <c r="CS1923" s="199" t="str">
        <f t="shared" si="3240"/>
        <v>CS$17</v>
      </c>
      <c r="CT1923" s="199" t="str">
        <f t="shared" si="3240"/>
        <v>CT$17</v>
      </c>
      <c r="CU1923" s="199" t="str">
        <f t="shared" si="3240"/>
        <v>CU$17</v>
      </c>
      <c r="CV1923" s="199" t="str">
        <f t="shared" si="3240"/>
        <v>CV$17</v>
      </c>
      <c r="CW1923" s="199" t="str">
        <f t="shared" si="3240"/>
        <v>CW$17</v>
      </c>
      <c r="CX1923" s="199" t="str">
        <f t="shared" si="3240"/>
        <v>CX$17</v>
      </c>
      <c r="CY1923" s="199" t="str">
        <f t="shared" si="3240"/>
        <v>CY$17</v>
      </c>
      <c r="CZ1923" s="199" t="str">
        <f t="shared" si="3240"/>
        <v>CZ$17</v>
      </c>
      <c r="DA1923" s="199" t="str">
        <f t="shared" si="3240"/>
        <v>DA$17</v>
      </c>
      <c r="DB1923" s="199" t="str">
        <f t="shared" si="3240"/>
        <v>DB$17</v>
      </c>
      <c r="DC1923" s="199" t="str">
        <f t="shared" si="3240"/>
        <v>DC$17</v>
      </c>
      <c r="DD1923" s="199" t="str">
        <f t="shared" si="3240"/>
        <v>DD$17</v>
      </c>
      <c r="DE1923" s="199" t="str">
        <f t="shared" si="3240"/>
        <v>DE$17</v>
      </c>
      <c r="DF1923" s="199" t="str">
        <f t="shared" si="3240"/>
        <v>DF$17</v>
      </c>
      <c r="DG1923" s="199" t="str">
        <f t="shared" si="3240"/>
        <v>DG$17</v>
      </c>
      <c r="DH1923" s="199" t="str">
        <f t="shared" si="3240"/>
        <v>DH$17</v>
      </c>
      <c r="DI1923" s="199" t="str">
        <f t="shared" si="3240"/>
        <v>DI$17</v>
      </c>
      <c r="DJ1923" s="199" t="str">
        <f t="shared" si="3240"/>
        <v>DJ$17</v>
      </c>
      <c r="DK1923" s="199" t="str">
        <f t="shared" si="3240"/>
        <v>DK$17</v>
      </c>
      <c r="DL1923" s="199" t="str">
        <f t="shared" si="3240"/>
        <v>DL$17</v>
      </c>
    </row>
    <row r="1924" spans="1:116" x14ac:dyDescent="0.4">
      <c r="A1924" s="174"/>
      <c r="E1924" s="8"/>
      <c r="G1924" s="175" t="s">
        <v>491</v>
      </c>
      <c r="H1924" s="200"/>
      <c r="I1924" s="201"/>
      <c r="J1924" s="201"/>
      <c r="K1924" s="202"/>
      <c r="L1924" s="202"/>
      <c r="M1924" s="202"/>
      <c r="N1924" s="202"/>
      <c r="O1924" s="202"/>
      <c r="P1924" s="202"/>
      <c r="R1924" s="202"/>
      <c r="S1924" s="190"/>
      <c r="T1924" s="190"/>
      <c r="U1924" s="190"/>
      <c r="V1924" s="190"/>
      <c r="W1924" s="190"/>
      <c r="X1924" s="190"/>
      <c r="Y1924" s="190"/>
      <c r="Z1924" s="190"/>
      <c r="AA1924" s="190"/>
      <c r="AB1924" s="190"/>
      <c r="AC1924" s="190"/>
      <c r="AD1924" s="190"/>
      <c r="AE1924" s="190"/>
      <c r="AF1924" s="190"/>
      <c r="AG1924" s="190"/>
      <c r="AH1924" s="190"/>
      <c r="AI1924" s="190"/>
      <c r="AJ1924" s="190"/>
      <c r="AK1924" s="190"/>
      <c r="AL1924" s="190"/>
      <c r="AM1924" s="190"/>
      <c r="AN1924" s="190"/>
      <c r="AO1924" s="190"/>
      <c r="AP1924" s="190"/>
      <c r="AQ1924" s="190"/>
      <c r="AR1924" s="190"/>
      <c r="AS1924" s="190"/>
      <c r="AT1924" s="190"/>
      <c r="AU1924" s="190"/>
      <c r="AV1924" s="190"/>
      <c r="AW1924" s="190"/>
      <c r="AX1924" s="190"/>
      <c r="AY1924" s="190"/>
      <c r="AZ1924" s="190"/>
      <c r="BA1924" s="190"/>
      <c r="BB1924" s="190"/>
      <c r="BC1924" s="190"/>
      <c r="BD1924" s="190"/>
      <c r="BE1924" s="190"/>
      <c r="BF1924" s="190"/>
      <c r="BG1924" s="190"/>
      <c r="BH1924" s="190"/>
      <c r="BI1924" s="190"/>
      <c r="BJ1924" s="190"/>
      <c r="BK1924" s="190"/>
      <c r="BL1924" s="190"/>
      <c r="BM1924" s="190"/>
      <c r="BN1924" s="190"/>
      <c r="BO1924" s="190"/>
      <c r="BP1924" s="190"/>
      <c r="BQ1924" s="190"/>
      <c r="BR1924" s="190"/>
      <c r="BS1924" s="190"/>
      <c r="BT1924" s="190"/>
      <c r="BU1924" s="190"/>
      <c r="BV1924" s="190"/>
      <c r="BW1924" s="190"/>
      <c r="BX1924" s="190"/>
      <c r="BY1924" s="190"/>
      <c r="BZ1924" s="190"/>
      <c r="CA1924" s="190"/>
      <c r="CB1924" s="190"/>
      <c r="CC1924" s="190"/>
      <c r="CD1924" s="190"/>
      <c r="CE1924" s="190"/>
      <c r="CF1924" s="190"/>
      <c r="CG1924" s="190"/>
      <c r="CH1924" s="190"/>
      <c r="CI1924" s="190"/>
      <c r="CJ1924" s="190"/>
      <c r="CK1924" s="190"/>
      <c r="CL1924" s="190"/>
      <c r="CN1924" s="201"/>
      <c r="CO1924" s="190"/>
      <c r="CP1924" s="190"/>
      <c r="CQ1924" s="190"/>
      <c r="CR1924" s="190"/>
      <c r="CS1924" s="190"/>
      <c r="CT1924" s="190"/>
      <c r="CU1924" s="190"/>
      <c r="CV1924" s="190"/>
      <c r="CW1924" s="190"/>
      <c r="CX1924" s="190"/>
      <c r="CY1924" s="190"/>
      <c r="CZ1924" s="190"/>
      <c r="DA1924" s="190"/>
      <c r="DB1924" s="190"/>
      <c r="DC1924" s="190"/>
      <c r="DD1924" s="190"/>
      <c r="DE1924" s="190"/>
      <c r="DF1924" s="190"/>
      <c r="DG1924" s="190"/>
      <c r="DH1924" s="190"/>
      <c r="DI1924" s="190"/>
      <c r="DJ1924" s="190"/>
      <c r="DK1924" s="190"/>
      <c r="DL1924" s="190"/>
    </row>
    <row r="1925" spans="1:116" x14ac:dyDescent="0.4">
      <c r="A1925" s="174"/>
      <c r="E1925" s="8"/>
      <c r="G1925" s="175" t="s">
        <v>505</v>
      </c>
      <c r="H1925" s="200"/>
      <c r="I1925" s="201"/>
      <c r="J1925" s="201"/>
      <c r="K1925" s="202"/>
      <c r="L1925" s="202"/>
      <c r="M1925" s="202"/>
      <c r="N1925" s="202"/>
      <c r="O1925" s="202"/>
      <c r="P1925" s="202"/>
      <c r="R1925" s="202"/>
      <c r="S1925" s="190"/>
      <c r="T1925" s="190"/>
      <c r="U1925" s="190"/>
      <c r="V1925" s="190"/>
      <c r="W1925" s="190"/>
      <c r="X1925" s="190"/>
      <c r="Y1925" s="190"/>
      <c r="Z1925" s="190"/>
      <c r="AA1925" s="190"/>
      <c r="AB1925" s="190"/>
      <c r="AC1925" s="190"/>
      <c r="AD1925" s="190"/>
      <c r="AE1925" s="190"/>
      <c r="AF1925" s="190"/>
      <c r="AG1925" s="190"/>
      <c r="AH1925" s="190"/>
      <c r="AI1925" s="190"/>
      <c r="AJ1925" s="190"/>
      <c r="AK1925" s="190"/>
      <c r="AL1925" s="190"/>
      <c r="AM1925" s="190"/>
      <c r="AN1925" s="190"/>
      <c r="AO1925" s="190"/>
      <c r="AP1925" s="190"/>
      <c r="AQ1925" s="190"/>
      <c r="AR1925" s="190"/>
      <c r="AS1925" s="190"/>
      <c r="AT1925" s="190"/>
      <c r="AU1925" s="190"/>
      <c r="AV1925" s="190"/>
      <c r="AW1925" s="190"/>
      <c r="AX1925" s="190"/>
      <c r="AY1925" s="190"/>
      <c r="AZ1925" s="190"/>
      <c r="BA1925" s="190"/>
      <c r="BB1925" s="190"/>
      <c r="BC1925" s="190"/>
      <c r="BD1925" s="190"/>
      <c r="BE1925" s="190"/>
      <c r="BF1925" s="190"/>
      <c r="BG1925" s="190"/>
      <c r="BH1925" s="190"/>
      <c r="BI1925" s="190"/>
      <c r="BJ1925" s="190"/>
      <c r="BK1925" s="190"/>
      <c r="BL1925" s="190"/>
      <c r="BM1925" s="190"/>
      <c r="BN1925" s="190"/>
      <c r="BO1925" s="190"/>
      <c r="BP1925" s="190"/>
      <c r="BQ1925" s="190"/>
      <c r="BR1925" s="190"/>
      <c r="BS1925" s="190"/>
      <c r="BT1925" s="190"/>
      <c r="BU1925" s="190"/>
      <c r="BV1925" s="190"/>
      <c r="BW1925" s="190"/>
      <c r="BX1925" s="190"/>
      <c r="BY1925" s="190"/>
      <c r="BZ1925" s="190"/>
      <c r="CA1925" s="190"/>
      <c r="CB1925" s="190"/>
      <c r="CC1925" s="190"/>
      <c r="CD1925" s="190"/>
      <c r="CE1925" s="190"/>
      <c r="CF1925" s="190"/>
      <c r="CG1925" s="190"/>
      <c r="CH1925" s="190"/>
      <c r="CI1925" s="190"/>
      <c r="CJ1925" s="190"/>
      <c r="CK1925" s="190"/>
      <c r="CL1925" s="190"/>
      <c r="CN1925" s="201"/>
      <c r="CO1925" s="190"/>
      <c r="CP1925" s="190"/>
      <c r="CQ1925" s="190"/>
      <c r="CR1925" s="190"/>
      <c r="CS1925" s="190"/>
      <c r="CT1925" s="190"/>
      <c r="CU1925" s="190"/>
      <c r="CV1925" s="190"/>
      <c r="CW1925" s="190"/>
      <c r="CX1925" s="190"/>
      <c r="CY1925" s="190"/>
      <c r="CZ1925" s="190"/>
      <c r="DA1925" s="190"/>
      <c r="DB1925" s="190"/>
      <c r="DC1925" s="190"/>
      <c r="DD1925" s="190"/>
      <c r="DE1925" s="190"/>
      <c r="DF1925" s="190"/>
      <c r="DG1925" s="190"/>
      <c r="DH1925" s="190"/>
      <c r="DI1925" s="190"/>
      <c r="DJ1925" s="190"/>
      <c r="DK1925" s="190"/>
      <c r="DL1925" s="190"/>
    </row>
    <row r="1926" spans="1:116" x14ac:dyDescent="0.4">
      <c r="A1926" s="174"/>
      <c r="E1926" s="8"/>
      <c r="G1926" s="175" t="s">
        <v>463</v>
      </c>
      <c r="H1926" s="200"/>
      <c r="I1926" s="201"/>
      <c r="J1926" s="201"/>
      <c r="K1926" s="202"/>
      <c r="L1926" s="202"/>
      <c r="M1926" s="202"/>
      <c r="N1926" s="202"/>
      <c r="O1926" s="202"/>
      <c r="P1926" s="202"/>
      <c r="R1926" s="202"/>
      <c r="S1926" s="190" t="str">
        <f t="shared" ref="S1926:CD1926" si="3241">S$22</f>
        <v>S$18</v>
      </c>
      <c r="T1926" s="190" t="str">
        <f t="shared" si="3241"/>
        <v>T$18</v>
      </c>
      <c r="U1926" s="190" t="str">
        <f t="shared" si="3241"/>
        <v>U$18</v>
      </c>
      <c r="V1926" s="190" t="str">
        <f t="shared" si="3241"/>
        <v>V$18</v>
      </c>
      <c r="W1926" s="190" t="str">
        <f t="shared" si="3241"/>
        <v>W$18</v>
      </c>
      <c r="X1926" s="190" t="str">
        <f t="shared" si="3241"/>
        <v>X$18</v>
      </c>
      <c r="Y1926" s="190" t="str">
        <f t="shared" si="3241"/>
        <v>Y$18</v>
      </c>
      <c r="Z1926" s="190" t="str">
        <f t="shared" si="3241"/>
        <v>Z$18</v>
      </c>
      <c r="AA1926" s="190" t="str">
        <f t="shared" si="3241"/>
        <v>AA$18</v>
      </c>
      <c r="AB1926" s="190" t="str">
        <f t="shared" si="3241"/>
        <v>AB$18</v>
      </c>
      <c r="AC1926" s="190" t="str">
        <f t="shared" si="3241"/>
        <v>AC$18</v>
      </c>
      <c r="AD1926" s="190" t="str">
        <f t="shared" si="3241"/>
        <v>AD$18</v>
      </c>
      <c r="AE1926" s="190" t="str">
        <f t="shared" si="3241"/>
        <v>AE$18</v>
      </c>
      <c r="AF1926" s="190" t="str">
        <f t="shared" si="3241"/>
        <v>AF$18</v>
      </c>
      <c r="AG1926" s="190" t="str">
        <f t="shared" si="3241"/>
        <v>AG$18</v>
      </c>
      <c r="AH1926" s="190" t="str">
        <f t="shared" si="3241"/>
        <v>AH$18</v>
      </c>
      <c r="AI1926" s="190" t="str">
        <f t="shared" si="3241"/>
        <v>AI$18</v>
      </c>
      <c r="AJ1926" s="190" t="str">
        <f t="shared" si="3241"/>
        <v>AJ$18</v>
      </c>
      <c r="AK1926" s="190" t="str">
        <f t="shared" si="3241"/>
        <v>AK$18</v>
      </c>
      <c r="AL1926" s="190" t="str">
        <f t="shared" si="3241"/>
        <v>AL$18</v>
      </c>
      <c r="AM1926" s="190" t="str">
        <f t="shared" si="3241"/>
        <v>AM$18</v>
      </c>
      <c r="AN1926" s="190" t="str">
        <f t="shared" si="3241"/>
        <v>AN$18</v>
      </c>
      <c r="AO1926" s="190" t="str">
        <f t="shared" si="3241"/>
        <v>AO$18</v>
      </c>
      <c r="AP1926" s="190" t="str">
        <f t="shared" si="3241"/>
        <v>AP$18</v>
      </c>
      <c r="AQ1926" s="190" t="str">
        <f t="shared" si="3241"/>
        <v>AQ$18</v>
      </c>
      <c r="AR1926" s="190" t="str">
        <f t="shared" si="3241"/>
        <v>AR$18</v>
      </c>
      <c r="AS1926" s="190" t="str">
        <f t="shared" si="3241"/>
        <v>AS$18</v>
      </c>
      <c r="AT1926" s="190" t="str">
        <f t="shared" si="3241"/>
        <v>AT$18</v>
      </c>
      <c r="AU1926" s="190" t="str">
        <f t="shared" si="3241"/>
        <v>AU$18</v>
      </c>
      <c r="AV1926" s="190" t="str">
        <f t="shared" si="3241"/>
        <v>AV$18</v>
      </c>
      <c r="AW1926" s="190" t="str">
        <f t="shared" si="3241"/>
        <v>AW$18</v>
      </c>
      <c r="AX1926" s="190" t="str">
        <f t="shared" si="3241"/>
        <v>AX$18</v>
      </c>
      <c r="AY1926" s="190" t="str">
        <f t="shared" si="3241"/>
        <v>AY$18</v>
      </c>
      <c r="AZ1926" s="190" t="str">
        <f t="shared" si="3241"/>
        <v>AZ$18</v>
      </c>
      <c r="BA1926" s="190" t="str">
        <f t="shared" si="3241"/>
        <v>BA$18</v>
      </c>
      <c r="BB1926" s="190" t="str">
        <f t="shared" si="3241"/>
        <v>BB$18</v>
      </c>
      <c r="BC1926" s="190" t="str">
        <f t="shared" si="3241"/>
        <v>BC$18</v>
      </c>
      <c r="BD1926" s="190" t="str">
        <f t="shared" si="3241"/>
        <v>BD$18</v>
      </c>
      <c r="BE1926" s="190" t="str">
        <f t="shared" si="3241"/>
        <v>BE$18</v>
      </c>
      <c r="BF1926" s="190" t="str">
        <f t="shared" si="3241"/>
        <v>BF$18</v>
      </c>
      <c r="BG1926" s="190" t="str">
        <f t="shared" si="3241"/>
        <v>BG$18</v>
      </c>
      <c r="BH1926" s="190" t="str">
        <f t="shared" si="3241"/>
        <v>BH$18</v>
      </c>
      <c r="BI1926" s="190" t="str">
        <f t="shared" si="3241"/>
        <v>BI$18</v>
      </c>
      <c r="BJ1926" s="190" t="str">
        <f t="shared" si="3241"/>
        <v>BJ$18</v>
      </c>
      <c r="BK1926" s="190" t="str">
        <f t="shared" si="3241"/>
        <v>BK$18</v>
      </c>
      <c r="BL1926" s="190" t="str">
        <f t="shared" si="3241"/>
        <v>BL$18</v>
      </c>
      <c r="BM1926" s="190" t="str">
        <f t="shared" si="3241"/>
        <v>BM$18</v>
      </c>
      <c r="BN1926" s="190" t="str">
        <f t="shared" si="3241"/>
        <v>BN$18</v>
      </c>
      <c r="BO1926" s="190" t="str">
        <f t="shared" si="3241"/>
        <v>BO$18</v>
      </c>
      <c r="BP1926" s="190" t="str">
        <f t="shared" si="3241"/>
        <v>BP$18</v>
      </c>
      <c r="BQ1926" s="190" t="str">
        <f t="shared" si="3241"/>
        <v>BQ$18</v>
      </c>
      <c r="BR1926" s="190" t="str">
        <f t="shared" si="3241"/>
        <v>BR$18</v>
      </c>
      <c r="BS1926" s="190" t="str">
        <f t="shared" si="3241"/>
        <v>BS$18</v>
      </c>
      <c r="BT1926" s="190" t="str">
        <f t="shared" si="3241"/>
        <v>BT$18</v>
      </c>
      <c r="BU1926" s="190" t="str">
        <f t="shared" si="3241"/>
        <v>BU$18</v>
      </c>
      <c r="BV1926" s="190" t="str">
        <f t="shared" si="3241"/>
        <v>BV$18</v>
      </c>
      <c r="BW1926" s="190" t="str">
        <f t="shared" si="3241"/>
        <v>BW$18</v>
      </c>
      <c r="BX1926" s="190" t="str">
        <f t="shared" si="3241"/>
        <v>BX$18</v>
      </c>
      <c r="BY1926" s="190" t="str">
        <f t="shared" si="3241"/>
        <v>BY$18</v>
      </c>
      <c r="BZ1926" s="190" t="str">
        <f t="shared" si="3241"/>
        <v>BZ$18</v>
      </c>
      <c r="CA1926" s="190" t="str">
        <f t="shared" si="3241"/>
        <v>CA$18</v>
      </c>
      <c r="CB1926" s="190" t="str">
        <f t="shared" si="3241"/>
        <v>CB$18</v>
      </c>
      <c r="CC1926" s="190" t="str">
        <f t="shared" si="3241"/>
        <v>CC$18</v>
      </c>
      <c r="CD1926" s="190" t="str">
        <f t="shared" si="3241"/>
        <v>CD$18</v>
      </c>
      <c r="CE1926" s="190" t="str">
        <f t="shared" ref="CE1926:CL1926" si="3242">CE$22</f>
        <v>CE$18</v>
      </c>
      <c r="CF1926" s="190" t="str">
        <f t="shared" si="3242"/>
        <v>CF$18</v>
      </c>
      <c r="CG1926" s="190" t="str">
        <f t="shared" si="3242"/>
        <v>CG$18</v>
      </c>
      <c r="CH1926" s="190" t="str">
        <f t="shared" si="3242"/>
        <v>CH$18</v>
      </c>
      <c r="CI1926" s="190" t="str">
        <f t="shared" si="3242"/>
        <v>CI$18</v>
      </c>
      <c r="CJ1926" s="190" t="str">
        <f t="shared" si="3242"/>
        <v>CJ$18</v>
      </c>
      <c r="CK1926" s="190" t="str">
        <f t="shared" si="3242"/>
        <v>CK$18</v>
      </c>
      <c r="CL1926" s="190" t="str">
        <f t="shared" si="3242"/>
        <v>CL$18</v>
      </c>
      <c r="CN1926" s="201"/>
      <c r="CO1926" s="190" t="str">
        <f t="shared" ref="CO1926:DL1926" si="3243">CO$22</f>
        <v>CO$18</v>
      </c>
      <c r="CP1926" s="190" t="str">
        <f t="shared" si="3243"/>
        <v>CP$18</v>
      </c>
      <c r="CQ1926" s="190" t="str">
        <f t="shared" si="3243"/>
        <v>CQ$18</v>
      </c>
      <c r="CR1926" s="190" t="str">
        <f t="shared" si="3243"/>
        <v>CR$18</v>
      </c>
      <c r="CS1926" s="190" t="str">
        <f t="shared" si="3243"/>
        <v>CS$18</v>
      </c>
      <c r="CT1926" s="190" t="str">
        <f t="shared" si="3243"/>
        <v>CT$18</v>
      </c>
      <c r="CU1926" s="190" t="str">
        <f t="shared" si="3243"/>
        <v>CU$18</v>
      </c>
      <c r="CV1926" s="190" t="str">
        <f t="shared" si="3243"/>
        <v>CV$18</v>
      </c>
      <c r="CW1926" s="190" t="str">
        <f t="shared" si="3243"/>
        <v>CW$18</v>
      </c>
      <c r="CX1926" s="190" t="str">
        <f t="shared" si="3243"/>
        <v>CX$18</v>
      </c>
      <c r="CY1926" s="190" t="str">
        <f t="shared" si="3243"/>
        <v>CY$18</v>
      </c>
      <c r="CZ1926" s="190" t="str">
        <f t="shared" si="3243"/>
        <v>CZ$18</v>
      </c>
      <c r="DA1926" s="190" t="str">
        <f t="shared" si="3243"/>
        <v>DA$18</v>
      </c>
      <c r="DB1926" s="190" t="str">
        <f t="shared" si="3243"/>
        <v>DB$18</v>
      </c>
      <c r="DC1926" s="190" t="str">
        <f t="shared" si="3243"/>
        <v>DC$18</v>
      </c>
      <c r="DD1926" s="190" t="str">
        <f t="shared" si="3243"/>
        <v>DD$18</v>
      </c>
      <c r="DE1926" s="190" t="str">
        <f t="shared" si="3243"/>
        <v>DE$18</v>
      </c>
      <c r="DF1926" s="190" t="str">
        <f t="shared" si="3243"/>
        <v>DF$18</v>
      </c>
      <c r="DG1926" s="190" t="str">
        <f t="shared" si="3243"/>
        <v>DG$18</v>
      </c>
      <c r="DH1926" s="190" t="str">
        <f t="shared" si="3243"/>
        <v>DH$18</v>
      </c>
      <c r="DI1926" s="190" t="str">
        <f t="shared" si="3243"/>
        <v>DI$18</v>
      </c>
      <c r="DJ1926" s="190" t="str">
        <f t="shared" si="3243"/>
        <v>DJ$18</v>
      </c>
      <c r="DK1926" s="190" t="str">
        <f t="shared" si="3243"/>
        <v>DK$18</v>
      </c>
      <c r="DL1926" s="190" t="str">
        <f t="shared" si="3243"/>
        <v>DL$18</v>
      </c>
    </row>
    <row r="1927" spans="1:116" x14ac:dyDescent="0.4">
      <c r="A1927" s="174"/>
      <c r="E1927" s="8"/>
      <c r="G1927" s="175" t="s">
        <v>464</v>
      </c>
      <c r="H1927" s="200"/>
      <c r="I1927" s="201"/>
      <c r="J1927" s="201"/>
      <c r="K1927" s="202"/>
      <c r="L1927" s="202"/>
      <c r="M1927" s="202"/>
      <c r="N1927" s="202"/>
      <c r="O1927" s="202"/>
      <c r="P1927" s="202"/>
      <c r="R1927" s="202"/>
      <c r="S1927" s="190" t="str">
        <f t="shared" ref="S1927:CD1927" si="3244">S$23</f>
        <v>S$19</v>
      </c>
      <c r="T1927" s="190" t="str">
        <f t="shared" si="3244"/>
        <v>T$19</v>
      </c>
      <c r="U1927" s="190" t="str">
        <f t="shared" si="3244"/>
        <v>U$19</v>
      </c>
      <c r="V1927" s="190" t="str">
        <f t="shared" si="3244"/>
        <v>V$19</v>
      </c>
      <c r="W1927" s="190" t="str">
        <f t="shared" si="3244"/>
        <v>W$19</v>
      </c>
      <c r="X1927" s="190" t="str">
        <f t="shared" si="3244"/>
        <v>X$19</v>
      </c>
      <c r="Y1927" s="190" t="str">
        <f t="shared" si="3244"/>
        <v>Y$19</v>
      </c>
      <c r="Z1927" s="190" t="str">
        <f t="shared" si="3244"/>
        <v>Z$19</v>
      </c>
      <c r="AA1927" s="190" t="str">
        <f t="shared" si="3244"/>
        <v>AA$19</v>
      </c>
      <c r="AB1927" s="190" t="str">
        <f t="shared" si="3244"/>
        <v>AB$19</v>
      </c>
      <c r="AC1927" s="190" t="str">
        <f t="shared" si="3244"/>
        <v>AC$19</v>
      </c>
      <c r="AD1927" s="190" t="str">
        <f t="shared" si="3244"/>
        <v>AD$19</v>
      </c>
      <c r="AE1927" s="190" t="str">
        <f t="shared" si="3244"/>
        <v>AE$19</v>
      </c>
      <c r="AF1927" s="190" t="str">
        <f t="shared" si="3244"/>
        <v>AF$19</v>
      </c>
      <c r="AG1927" s="190" t="str">
        <f t="shared" si="3244"/>
        <v>AG$19</v>
      </c>
      <c r="AH1927" s="190" t="str">
        <f t="shared" si="3244"/>
        <v>AH$19</v>
      </c>
      <c r="AI1927" s="190" t="str">
        <f t="shared" si="3244"/>
        <v>AI$19</v>
      </c>
      <c r="AJ1927" s="190" t="str">
        <f t="shared" si="3244"/>
        <v>AJ$19</v>
      </c>
      <c r="AK1927" s="190" t="str">
        <f t="shared" si="3244"/>
        <v>AK$19</v>
      </c>
      <c r="AL1927" s="190" t="str">
        <f t="shared" si="3244"/>
        <v>AL$19</v>
      </c>
      <c r="AM1927" s="190" t="str">
        <f t="shared" si="3244"/>
        <v>AM$19</v>
      </c>
      <c r="AN1927" s="190" t="str">
        <f t="shared" si="3244"/>
        <v>AN$19</v>
      </c>
      <c r="AO1927" s="190" t="str">
        <f t="shared" si="3244"/>
        <v>AO$19</v>
      </c>
      <c r="AP1927" s="190" t="str">
        <f t="shared" si="3244"/>
        <v>AP$19</v>
      </c>
      <c r="AQ1927" s="190" t="str">
        <f t="shared" si="3244"/>
        <v>AQ$19</v>
      </c>
      <c r="AR1927" s="190" t="str">
        <f t="shared" si="3244"/>
        <v>AR$19</v>
      </c>
      <c r="AS1927" s="190" t="str">
        <f t="shared" si="3244"/>
        <v>AS$19</v>
      </c>
      <c r="AT1927" s="190" t="str">
        <f t="shared" si="3244"/>
        <v>AT$19</v>
      </c>
      <c r="AU1927" s="190" t="str">
        <f t="shared" si="3244"/>
        <v>AU$19</v>
      </c>
      <c r="AV1927" s="190" t="str">
        <f t="shared" si="3244"/>
        <v>AV$19</v>
      </c>
      <c r="AW1927" s="190" t="str">
        <f t="shared" si="3244"/>
        <v>AW$19</v>
      </c>
      <c r="AX1927" s="190" t="str">
        <f t="shared" si="3244"/>
        <v>AX$19</v>
      </c>
      <c r="AY1927" s="190" t="str">
        <f t="shared" si="3244"/>
        <v>AY$19</v>
      </c>
      <c r="AZ1927" s="190" t="str">
        <f t="shared" si="3244"/>
        <v>AZ$19</v>
      </c>
      <c r="BA1927" s="190" t="str">
        <f t="shared" si="3244"/>
        <v>BA$19</v>
      </c>
      <c r="BB1927" s="190" t="str">
        <f t="shared" si="3244"/>
        <v>BB$19</v>
      </c>
      <c r="BC1927" s="190" t="str">
        <f t="shared" si="3244"/>
        <v>BC$19</v>
      </c>
      <c r="BD1927" s="190" t="str">
        <f t="shared" si="3244"/>
        <v>BD$19</v>
      </c>
      <c r="BE1927" s="190" t="str">
        <f t="shared" si="3244"/>
        <v>BE$19</v>
      </c>
      <c r="BF1927" s="190" t="str">
        <f t="shared" si="3244"/>
        <v>BF$19</v>
      </c>
      <c r="BG1927" s="190" t="str">
        <f t="shared" si="3244"/>
        <v>BG$19</v>
      </c>
      <c r="BH1927" s="190" t="str">
        <f t="shared" si="3244"/>
        <v>BH$19</v>
      </c>
      <c r="BI1927" s="190" t="str">
        <f t="shared" si="3244"/>
        <v>BI$19</v>
      </c>
      <c r="BJ1927" s="190" t="str">
        <f t="shared" si="3244"/>
        <v>BJ$19</v>
      </c>
      <c r="BK1927" s="190" t="str">
        <f t="shared" si="3244"/>
        <v>BK$19</v>
      </c>
      <c r="BL1927" s="190" t="str">
        <f t="shared" si="3244"/>
        <v>BL$19</v>
      </c>
      <c r="BM1927" s="190" t="str">
        <f t="shared" si="3244"/>
        <v>BM$19</v>
      </c>
      <c r="BN1927" s="190" t="str">
        <f t="shared" si="3244"/>
        <v>BN$19</v>
      </c>
      <c r="BO1927" s="190" t="str">
        <f t="shared" si="3244"/>
        <v>BO$19</v>
      </c>
      <c r="BP1927" s="190" t="str">
        <f t="shared" si="3244"/>
        <v>BP$19</v>
      </c>
      <c r="BQ1927" s="190" t="str">
        <f t="shared" si="3244"/>
        <v>BQ$19</v>
      </c>
      <c r="BR1927" s="190" t="str">
        <f t="shared" si="3244"/>
        <v>BR$19</v>
      </c>
      <c r="BS1927" s="190" t="str">
        <f t="shared" si="3244"/>
        <v>BS$19</v>
      </c>
      <c r="BT1927" s="190" t="str">
        <f t="shared" si="3244"/>
        <v>BT$19</v>
      </c>
      <c r="BU1927" s="190" t="str">
        <f t="shared" si="3244"/>
        <v>BU$19</v>
      </c>
      <c r="BV1927" s="190" t="str">
        <f t="shared" si="3244"/>
        <v>BV$19</v>
      </c>
      <c r="BW1927" s="190" t="str">
        <f t="shared" si="3244"/>
        <v>BW$19</v>
      </c>
      <c r="BX1927" s="190" t="str">
        <f t="shared" si="3244"/>
        <v>BX$19</v>
      </c>
      <c r="BY1927" s="190" t="str">
        <f t="shared" si="3244"/>
        <v>BY$19</v>
      </c>
      <c r="BZ1927" s="190" t="str">
        <f t="shared" si="3244"/>
        <v>BZ$19</v>
      </c>
      <c r="CA1927" s="190" t="str">
        <f t="shared" si="3244"/>
        <v>CA$19</v>
      </c>
      <c r="CB1927" s="190" t="str">
        <f t="shared" si="3244"/>
        <v>CB$19</v>
      </c>
      <c r="CC1927" s="190" t="str">
        <f t="shared" si="3244"/>
        <v>CC$19</v>
      </c>
      <c r="CD1927" s="190" t="str">
        <f t="shared" si="3244"/>
        <v>CD$19</v>
      </c>
      <c r="CE1927" s="190" t="str">
        <f t="shared" ref="CE1927:CL1927" si="3245">CE$23</f>
        <v>CE$19</v>
      </c>
      <c r="CF1927" s="190" t="str">
        <f t="shared" si="3245"/>
        <v>CF$19</v>
      </c>
      <c r="CG1927" s="190" t="str">
        <f t="shared" si="3245"/>
        <v>CG$19</v>
      </c>
      <c r="CH1927" s="190" t="str">
        <f t="shared" si="3245"/>
        <v>CH$19</v>
      </c>
      <c r="CI1927" s="190" t="str">
        <f t="shared" si="3245"/>
        <v>CI$19</v>
      </c>
      <c r="CJ1927" s="190" t="str">
        <f t="shared" si="3245"/>
        <v>CJ$19</v>
      </c>
      <c r="CK1927" s="190" t="str">
        <f t="shared" si="3245"/>
        <v>CK$19</v>
      </c>
      <c r="CL1927" s="190" t="str">
        <f t="shared" si="3245"/>
        <v>CL$19</v>
      </c>
      <c r="CN1927" s="201"/>
      <c r="CO1927" s="190" t="str">
        <f t="shared" ref="CO1927:DL1927" si="3246">CO$23</f>
        <v>CO$19</v>
      </c>
      <c r="CP1927" s="190" t="str">
        <f t="shared" si="3246"/>
        <v>CP$19</v>
      </c>
      <c r="CQ1927" s="190" t="str">
        <f t="shared" si="3246"/>
        <v>CQ$19</v>
      </c>
      <c r="CR1927" s="190" t="str">
        <f t="shared" si="3246"/>
        <v>CR$19</v>
      </c>
      <c r="CS1927" s="190" t="str">
        <f t="shared" si="3246"/>
        <v>CS$19</v>
      </c>
      <c r="CT1927" s="190" t="str">
        <f t="shared" si="3246"/>
        <v>CT$19</v>
      </c>
      <c r="CU1927" s="190" t="str">
        <f t="shared" si="3246"/>
        <v>CU$19</v>
      </c>
      <c r="CV1927" s="190" t="str">
        <f t="shared" si="3246"/>
        <v>CV$19</v>
      </c>
      <c r="CW1927" s="190" t="str">
        <f t="shared" si="3246"/>
        <v>CW$19</v>
      </c>
      <c r="CX1927" s="190" t="str">
        <f t="shared" si="3246"/>
        <v>CX$19</v>
      </c>
      <c r="CY1927" s="190" t="str">
        <f t="shared" si="3246"/>
        <v>CY$19</v>
      </c>
      <c r="CZ1927" s="190" t="str">
        <f t="shared" si="3246"/>
        <v>CZ$19</v>
      </c>
      <c r="DA1927" s="190" t="str">
        <f t="shared" si="3246"/>
        <v>DA$19</v>
      </c>
      <c r="DB1927" s="190" t="str">
        <f t="shared" si="3246"/>
        <v>DB$19</v>
      </c>
      <c r="DC1927" s="190" t="str">
        <f t="shared" si="3246"/>
        <v>DC$19</v>
      </c>
      <c r="DD1927" s="190" t="str">
        <f t="shared" si="3246"/>
        <v>DD$19</v>
      </c>
      <c r="DE1927" s="190" t="str">
        <f t="shared" si="3246"/>
        <v>DE$19</v>
      </c>
      <c r="DF1927" s="190" t="str">
        <f t="shared" si="3246"/>
        <v>DF$19</v>
      </c>
      <c r="DG1927" s="190" t="str">
        <f t="shared" si="3246"/>
        <v>DG$19</v>
      </c>
      <c r="DH1927" s="190" t="str">
        <f t="shared" si="3246"/>
        <v>DH$19</v>
      </c>
      <c r="DI1927" s="190" t="str">
        <f t="shared" si="3246"/>
        <v>DI$19</v>
      </c>
      <c r="DJ1927" s="190" t="str">
        <f t="shared" si="3246"/>
        <v>DJ$19</v>
      </c>
      <c r="DK1927" s="190" t="str">
        <f t="shared" si="3246"/>
        <v>DK$19</v>
      </c>
      <c r="DL1927" s="190" t="str">
        <f t="shared" si="3246"/>
        <v>DL$19</v>
      </c>
    </row>
    <row r="1928" spans="1:116" x14ac:dyDescent="0.4">
      <c r="A1928" s="142" t="s">
        <v>218</v>
      </c>
      <c r="B1928" s="31" t="s">
        <v>81</v>
      </c>
      <c r="C1928" s="31"/>
      <c r="D1928" t="s">
        <v>541</v>
      </c>
      <c r="E1928" s="8" t="str">
        <f t="shared" ref="E1928:E1946" si="3247">ROW()&amp;" "&amp;D1928</f>
        <v>1928 SEASON MONTHL-TV-V</v>
      </c>
      <c r="F1928" t="s">
        <v>553</v>
      </c>
      <c r="G1928" s="143" t="s">
        <v>543</v>
      </c>
      <c r="H1928" s="142"/>
      <c r="I1928" s="144"/>
      <c r="J1928" s="144"/>
      <c r="K1928" s="142"/>
      <c r="L1928" s="142"/>
      <c r="M1928" s="142"/>
      <c r="N1928" s="142"/>
      <c r="O1928" s="142"/>
      <c r="P1928" s="142"/>
      <c r="R1928" s="143"/>
      <c r="S1928" s="168"/>
      <c r="T1928" s="168"/>
      <c r="U1928" s="168"/>
      <c r="V1928" s="168"/>
      <c r="W1928" s="168"/>
      <c r="X1928" s="168"/>
      <c r="Y1928" s="168"/>
      <c r="Z1928" s="168"/>
      <c r="AA1928" s="168"/>
      <c r="AB1928" s="168"/>
      <c r="AC1928" s="168"/>
      <c r="AD1928" s="168"/>
      <c r="AE1928" s="168"/>
      <c r="AF1928" s="168"/>
      <c r="AG1928" s="168"/>
      <c r="AH1928" s="168"/>
      <c r="AI1928" s="168"/>
      <c r="AJ1928" s="168"/>
      <c r="AK1928" s="168"/>
      <c r="AL1928" s="168"/>
      <c r="AM1928" s="168"/>
      <c r="AN1928" s="168"/>
      <c r="AO1928" s="168"/>
      <c r="AP1928" s="168"/>
      <c r="AQ1928" s="168"/>
      <c r="AR1928" s="168"/>
      <c r="AS1928" s="168"/>
      <c r="AT1928" s="168"/>
      <c r="AU1928" s="168"/>
      <c r="AV1928" s="168"/>
      <c r="AW1928" s="168"/>
      <c r="AX1928" s="168"/>
      <c r="AY1928" s="168"/>
      <c r="AZ1928" s="168"/>
      <c r="BA1928" s="168"/>
      <c r="BB1928" s="168"/>
      <c r="BC1928" s="168"/>
      <c r="BD1928" s="168"/>
      <c r="BE1928" s="168"/>
      <c r="BF1928" s="168"/>
      <c r="BG1928" s="168"/>
      <c r="BH1928" s="168"/>
      <c r="BI1928" s="168"/>
      <c r="BJ1928" s="168"/>
      <c r="BK1928" s="168"/>
      <c r="BL1928" s="168"/>
      <c r="BM1928" s="168"/>
      <c r="BN1928" s="168"/>
      <c r="BO1928" s="168"/>
      <c r="BP1928" s="168"/>
      <c r="BQ1928" s="168"/>
      <c r="BR1928" s="168"/>
      <c r="BS1928" s="168"/>
      <c r="BT1928" s="168"/>
      <c r="BU1928" s="168"/>
      <c r="BV1928" s="168"/>
      <c r="BW1928" s="168"/>
      <c r="BX1928" s="168"/>
      <c r="BY1928" s="168"/>
      <c r="BZ1928" s="168"/>
      <c r="CA1928" s="168"/>
      <c r="CB1928" s="168"/>
      <c r="CC1928" s="168"/>
      <c r="CD1928" s="168"/>
      <c r="CE1928" s="168"/>
      <c r="CF1928" s="168"/>
      <c r="CG1928" s="168"/>
      <c r="CH1928" s="168"/>
      <c r="CI1928" s="168"/>
      <c r="CJ1928" s="168"/>
      <c r="CK1928" s="168"/>
      <c r="CL1928" s="168"/>
      <c r="CN1928" s="144"/>
      <c r="CO1928" s="168"/>
      <c r="CP1928" s="168"/>
      <c r="CQ1928" s="168"/>
      <c r="CR1928" s="168"/>
      <c r="CS1928" s="168"/>
      <c r="CT1928" s="168"/>
      <c r="CU1928" s="168"/>
      <c r="CV1928" s="168"/>
      <c r="CW1928" s="168"/>
      <c r="CX1928" s="168"/>
      <c r="CY1928" s="168"/>
      <c r="CZ1928" s="168"/>
      <c r="DA1928" s="168"/>
      <c r="DB1928" s="168"/>
      <c r="DC1928" s="168"/>
      <c r="DD1928" s="168"/>
      <c r="DE1928" s="168"/>
      <c r="DF1928" s="168"/>
      <c r="DG1928" s="168"/>
      <c r="DH1928" s="168"/>
      <c r="DI1928" s="168"/>
      <c r="DJ1928" s="168"/>
      <c r="DK1928" s="168"/>
      <c r="DL1928" s="168"/>
    </row>
    <row r="1929" spans="1:116" x14ac:dyDescent="0.4">
      <c r="A1929" s="12"/>
      <c r="B1929" s="12" t="s">
        <v>332</v>
      </c>
      <c r="C1929" s="12"/>
      <c r="D1929" t="s">
        <v>541</v>
      </c>
      <c r="E1929" s="8" t="str">
        <f t="shared" si="3247"/>
        <v>1929 SEASON MONTHL-TV-V</v>
      </c>
      <c r="G1929" s="95" t="str">
        <f>G1923</f>
        <v>Primary volume driver</v>
      </c>
      <c r="H1929" s="12"/>
      <c r="I1929" s="60"/>
      <c r="J1929" s="60"/>
      <c r="K1929" s="12"/>
      <c r="L1929" s="12"/>
      <c r="M1929" s="12"/>
      <c r="N1929" s="12"/>
      <c r="O1929" s="12"/>
      <c r="P1929" s="12"/>
      <c r="R1929" s="13"/>
      <c r="S1929" s="76"/>
      <c r="T1929" s="76"/>
      <c r="U1929" s="76"/>
      <c r="V1929" s="76"/>
      <c r="W1929" s="76"/>
      <c r="X1929" s="76"/>
      <c r="Y1929" s="76"/>
      <c r="Z1929" s="76"/>
      <c r="AA1929" s="76"/>
      <c r="AB1929" s="76"/>
      <c r="AC1929" s="76"/>
      <c r="AD1929" s="76"/>
      <c r="AE1929" s="76"/>
      <c r="AF1929" s="76"/>
      <c r="AG1929" s="76"/>
      <c r="AH1929" s="76"/>
      <c r="AI1929" s="76"/>
      <c r="AJ1929" s="76"/>
      <c r="AK1929" s="76"/>
      <c r="AL1929" s="76"/>
      <c r="AM1929" s="76"/>
      <c r="AN1929" s="76"/>
      <c r="AO1929" s="76"/>
      <c r="AP1929" s="76"/>
      <c r="AQ1929" s="76"/>
      <c r="AR1929" s="76"/>
      <c r="AS1929" s="76"/>
      <c r="AT1929" s="76"/>
      <c r="AU1929" s="76"/>
      <c r="AV1929" s="76"/>
      <c r="AW1929" s="76"/>
      <c r="AX1929" s="76"/>
      <c r="AY1929" s="76"/>
      <c r="AZ1929" s="76"/>
      <c r="BA1929" s="76"/>
      <c r="BB1929" s="76"/>
      <c r="BC1929" s="76"/>
      <c r="BD1929" s="76"/>
      <c r="BE1929" s="76"/>
      <c r="BF1929" s="76"/>
      <c r="BG1929" s="76"/>
      <c r="BH1929" s="76"/>
      <c r="BI1929" s="76"/>
      <c r="BJ1929" s="76"/>
      <c r="BK1929" s="76"/>
      <c r="BL1929" s="76"/>
      <c r="BM1929" s="76"/>
      <c r="BN1929" s="76"/>
      <c r="BO1929" s="76"/>
      <c r="BP1929" s="76"/>
      <c r="BQ1929" s="76"/>
      <c r="BR1929" s="76"/>
      <c r="BS1929" s="76"/>
      <c r="BT1929" s="76"/>
      <c r="BU1929" s="76"/>
      <c r="BV1929" s="76"/>
      <c r="BW1929" s="76"/>
      <c r="BX1929" s="76"/>
      <c r="BY1929" s="76"/>
      <c r="BZ1929" s="76"/>
      <c r="CA1929" s="76"/>
      <c r="CB1929" s="76"/>
      <c r="CC1929" s="76"/>
      <c r="CD1929" s="76"/>
      <c r="CE1929" s="76"/>
      <c r="CF1929" s="76"/>
      <c r="CG1929" s="76"/>
      <c r="CH1929" s="76"/>
      <c r="CI1929" s="76"/>
      <c r="CJ1929" s="76"/>
      <c r="CK1929" s="76"/>
      <c r="CL1929" s="76"/>
      <c r="CN1929" s="60"/>
      <c r="CO1929" s="239"/>
      <c r="CP1929" s="239"/>
      <c r="CQ1929" s="239"/>
      <c r="CR1929" s="239"/>
      <c r="CS1929" s="239"/>
      <c r="CT1929" s="239"/>
      <c r="CU1929" s="239"/>
      <c r="CV1929" s="239"/>
      <c r="CW1929" s="239"/>
      <c r="CX1929" s="239"/>
      <c r="CY1929" s="239"/>
      <c r="CZ1929" s="239"/>
      <c r="DA1929" s="239"/>
      <c r="DB1929" s="239"/>
      <c r="DC1929" s="239"/>
      <c r="DD1929" s="239"/>
      <c r="DE1929" s="239"/>
      <c r="DF1929" s="239"/>
      <c r="DG1929" s="239"/>
      <c r="DH1929" s="239"/>
      <c r="DI1929" s="239"/>
      <c r="DJ1929" s="239"/>
      <c r="DK1929" s="239"/>
      <c r="DL1929" s="239"/>
    </row>
    <row r="1930" spans="1:116" x14ac:dyDescent="0.4">
      <c r="A1930" s="12"/>
      <c r="B1930" s="12"/>
      <c r="C1930" s="12"/>
      <c r="D1930" t="s">
        <v>541</v>
      </c>
      <c r="E1930" s="8"/>
      <c r="G1930" s="95" t="str">
        <f>"Seasonally adjusted # of "&amp;G1921&amp;"s"</f>
        <v>Seasonally adjusted # of procedures</v>
      </c>
      <c r="H1930" s="12"/>
      <c r="I1930" s="60"/>
      <c r="J1930" s="60"/>
      <c r="K1930" s="12"/>
      <c r="L1930" s="12"/>
      <c r="M1930" s="12"/>
      <c r="N1930" s="12"/>
      <c r="O1930" s="12"/>
      <c r="P1930" s="12"/>
      <c r="R1930" s="13"/>
      <c r="S1930" s="76" cm="1">
        <f t="array" aca="1" ref="S1930" ca="1">INDIRECT(S1923)*INDEX($H1933:$I1944,MATCH(S$7,$I1933:$I1944,0),1)*12</f>
        <v>5000</v>
      </c>
      <c r="T1930" s="76" cm="1">
        <f t="array" aca="1" ref="T1930" ca="1">INDIRECT(T1923)*INDEX($H1933:$I1944,MATCH(T$7,$I1933:$I1944,0),1)*12</f>
        <v>7500</v>
      </c>
      <c r="U1930" s="76" cm="1">
        <f t="array" aca="1" ref="U1930" ca="1">INDIRECT(U1923)*INDEX($H1933:$I1944,MATCH(U$7,$I1933:$I1944,0),1)*12</f>
        <v>2500</v>
      </c>
      <c r="V1930" s="76" cm="1">
        <f t="array" aca="1" ref="V1930" ca="1">INDIRECT(V1923)*INDEX($H1933:$I1944,MATCH(V$7,$I1933:$I1944,0),1)*12</f>
        <v>7500</v>
      </c>
      <c r="W1930" s="76" cm="1">
        <f t="array" aca="1" ref="W1930" ca="1">INDIRECT(W1923)*INDEX($H1933:$I1944,MATCH(W$7,$I1933:$I1944,0),1)*12</f>
        <v>2500</v>
      </c>
      <c r="X1930" s="76" cm="1">
        <f t="array" aca="1" ref="X1930" ca="1">INDIRECT(X1923)*INDEX($H1933:$I1944,MATCH(X$7,$I1933:$I1944,0),1)*12</f>
        <v>7500</v>
      </c>
      <c r="Y1930" s="76" cm="1">
        <f t="array" aca="1" ref="Y1930" ca="1">INDIRECT(Y1923)*INDEX($H1933:$I1944,MATCH(Y$7,$I1933:$I1944,0),1)*12</f>
        <v>2500</v>
      </c>
      <c r="Z1930" s="76" cm="1">
        <f t="array" aca="1" ref="Z1930" ca="1">INDIRECT(Z1923)*INDEX($H1933:$I1944,MATCH(Z$7,$I1933:$I1944,0),1)*12</f>
        <v>7500</v>
      </c>
      <c r="AA1930" s="76" cm="1">
        <f t="array" aca="1" ref="AA1930" ca="1">INDIRECT(AA1923)*INDEX($H1933:$I1944,MATCH(AA$7,$I1933:$I1944,0),1)*12</f>
        <v>2500</v>
      </c>
      <c r="AB1930" s="76" cm="1">
        <f t="array" aca="1" ref="AB1930" ca="1">INDIRECT(AB1923)*INDEX($H1933:$I1944,MATCH(AB$7,$I1933:$I1944,0),1)*12</f>
        <v>7500</v>
      </c>
      <c r="AC1930" s="76" cm="1">
        <f t="array" aca="1" ref="AC1930" ca="1">INDIRECT(AC1923)*INDEX($H1933:$I1944,MATCH(AC$7,$I1933:$I1944,0),1)*12</f>
        <v>2500</v>
      </c>
      <c r="AD1930" s="76" cm="1">
        <f t="array" aca="1" ref="AD1930" ca="1">INDIRECT(AD1923)*INDEX($H1933:$I1944,MATCH(AD$7,$I1933:$I1944,0),1)*12</f>
        <v>4980</v>
      </c>
      <c r="AE1930" s="76" cm="1">
        <f t="array" aca="1" ref="AE1930" ca="1">INDIRECT(AE1923)*INDEX($H1933:$I1944,MATCH(AE$7,$I1933:$I1944,0),1)*12</f>
        <v>5000</v>
      </c>
      <c r="AF1930" s="76" cm="1">
        <f t="array" aca="1" ref="AF1930" ca="1">INDIRECT(AF1923)*INDEX($H1933:$I1944,MATCH(AF$7,$I1933:$I1944,0),1)*12</f>
        <v>7500</v>
      </c>
      <c r="AG1930" s="76" cm="1">
        <f t="array" aca="1" ref="AG1930" ca="1">INDIRECT(AG1923)*INDEX($H1933:$I1944,MATCH(AG$7,$I1933:$I1944,0),1)*12</f>
        <v>2500</v>
      </c>
      <c r="AH1930" s="76" cm="1">
        <f t="array" aca="1" ref="AH1930" ca="1">INDIRECT(AH1923)*INDEX($H1933:$I1944,MATCH(AH$7,$I1933:$I1944,0),1)*12</f>
        <v>7500</v>
      </c>
      <c r="AI1930" s="76" cm="1">
        <f t="array" aca="1" ref="AI1930" ca="1">INDIRECT(AI1923)*INDEX($H1933:$I1944,MATCH(AI$7,$I1933:$I1944,0),1)*12</f>
        <v>2500</v>
      </c>
      <c r="AJ1930" s="76" cm="1">
        <f t="array" aca="1" ref="AJ1930" ca="1">INDIRECT(AJ1923)*INDEX($H1933:$I1944,MATCH(AJ$7,$I1933:$I1944,0),1)*12</f>
        <v>7500</v>
      </c>
      <c r="AK1930" s="76" cm="1">
        <f t="array" aca="1" ref="AK1930" ca="1">INDIRECT(AK1923)*INDEX($H1933:$I1944,MATCH(AK$7,$I1933:$I1944,0),1)*12</f>
        <v>2500</v>
      </c>
      <c r="AL1930" s="76" cm="1">
        <f t="array" aca="1" ref="AL1930" ca="1">INDIRECT(AL1923)*INDEX($H1933:$I1944,MATCH(AL$7,$I1933:$I1944,0),1)*12</f>
        <v>7500</v>
      </c>
      <c r="AM1930" s="76" cm="1">
        <f t="array" aca="1" ref="AM1930" ca="1">INDIRECT(AM1923)*INDEX($H1933:$I1944,MATCH(AM$7,$I1933:$I1944,0),1)*12</f>
        <v>2500</v>
      </c>
      <c r="AN1930" s="76" cm="1">
        <f t="array" aca="1" ref="AN1930" ca="1">INDIRECT(AN1923)*INDEX($H1933:$I1944,MATCH(AN$7,$I1933:$I1944,0),1)*12</f>
        <v>7500</v>
      </c>
      <c r="AO1930" s="76" cm="1">
        <f t="array" aca="1" ref="AO1930" ca="1">INDIRECT(AO1923)*INDEX($H1933:$I1944,MATCH(AO$7,$I1933:$I1944,0),1)*12</f>
        <v>2500</v>
      </c>
      <c r="AP1930" s="76" cm="1">
        <f t="array" aca="1" ref="AP1930" ca="1">INDIRECT(AP1923)*INDEX($H1933:$I1944,MATCH(AP$7,$I1933:$I1944,0),1)*12</f>
        <v>4980</v>
      </c>
      <c r="AQ1930" s="76" cm="1">
        <f t="array" aca="1" ref="AQ1930" ca="1">INDIRECT(AQ1923)*INDEX($H1933:$I1944,MATCH(AQ$7,$I1933:$I1944,0),1)*12</f>
        <v>5000</v>
      </c>
      <c r="AR1930" s="76" cm="1">
        <f t="array" aca="1" ref="AR1930" ca="1">INDIRECT(AR1923)*INDEX($H1933:$I1944,MATCH(AR$7,$I1933:$I1944,0),1)*12</f>
        <v>7500</v>
      </c>
      <c r="AS1930" s="76" cm="1">
        <f t="array" aca="1" ref="AS1930" ca="1">INDIRECT(AS1923)*INDEX($H1933:$I1944,MATCH(AS$7,$I1933:$I1944,0),1)*12</f>
        <v>2500</v>
      </c>
      <c r="AT1930" s="76" cm="1">
        <f t="array" aca="1" ref="AT1930" ca="1">INDIRECT(AT1923)*INDEX($H1933:$I1944,MATCH(AT$7,$I1933:$I1944,0),1)*12</f>
        <v>7500</v>
      </c>
      <c r="AU1930" s="76" cm="1">
        <f t="array" aca="1" ref="AU1930" ca="1">INDIRECT(AU1923)*INDEX($H1933:$I1944,MATCH(AU$7,$I1933:$I1944,0),1)*12</f>
        <v>2500</v>
      </c>
      <c r="AV1930" s="76" cm="1">
        <f t="array" aca="1" ref="AV1930" ca="1">INDIRECT(AV1923)*INDEX($H1933:$I1944,MATCH(AV$7,$I1933:$I1944,0),1)*12</f>
        <v>7500</v>
      </c>
      <c r="AW1930" s="76" cm="1">
        <f t="array" aca="1" ref="AW1930" ca="1">INDIRECT(AW1923)*INDEX($H1933:$I1944,MATCH(AW$7,$I1933:$I1944,0),1)*12</f>
        <v>2500</v>
      </c>
      <c r="AX1930" s="76" cm="1">
        <f t="array" aca="1" ref="AX1930" ca="1">INDIRECT(AX1923)*INDEX($H1933:$I1944,MATCH(AX$7,$I1933:$I1944,0),1)*12</f>
        <v>7500</v>
      </c>
      <c r="AY1930" s="76" cm="1">
        <f t="array" aca="1" ref="AY1930" ca="1">INDIRECT(AY1923)*INDEX($H1933:$I1944,MATCH(AY$7,$I1933:$I1944,0),1)*12</f>
        <v>2500</v>
      </c>
      <c r="AZ1930" s="76" cm="1">
        <f t="array" aca="1" ref="AZ1930" ca="1">INDIRECT(AZ1923)*INDEX($H1933:$I1944,MATCH(AZ$7,$I1933:$I1944,0),1)*12</f>
        <v>7500</v>
      </c>
      <c r="BA1930" s="76" cm="1">
        <f t="array" aca="1" ref="BA1930" ca="1">INDIRECT(BA1923)*INDEX($H1933:$I1944,MATCH(BA$7,$I1933:$I1944,0),1)*12</f>
        <v>2500</v>
      </c>
      <c r="BB1930" s="76" cm="1">
        <f t="array" aca="1" ref="BB1930" ca="1">INDIRECT(BB1923)*INDEX($H1933:$I1944,MATCH(BB$7,$I1933:$I1944,0),1)*12</f>
        <v>4980</v>
      </c>
      <c r="BC1930" s="76" cm="1">
        <f t="array" aca="1" ref="BC1930" ca="1">INDIRECT(BC1923)*INDEX($H1933:$I1944,MATCH(BC$7,$I1933:$I1944,0),1)*12</f>
        <v>5000</v>
      </c>
      <c r="BD1930" s="76" cm="1">
        <f t="array" aca="1" ref="BD1930" ca="1">INDIRECT(BD1923)*INDEX($H1933:$I1944,MATCH(BD$7,$I1933:$I1944,0),1)*12</f>
        <v>7500</v>
      </c>
      <c r="BE1930" s="76" cm="1">
        <f t="array" aca="1" ref="BE1930" ca="1">INDIRECT(BE1923)*INDEX($H1933:$I1944,MATCH(BE$7,$I1933:$I1944,0),1)*12</f>
        <v>2500</v>
      </c>
      <c r="BF1930" s="76" cm="1">
        <f t="array" aca="1" ref="BF1930" ca="1">INDIRECT(BF1923)*INDEX($H1933:$I1944,MATCH(BF$7,$I1933:$I1944,0),1)*12</f>
        <v>7500</v>
      </c>
      <c r="BG1930" s="76" cm="1">
        <f t="array" aca="1" ref="BG1930" ca="1">INDIRECT(BG1923)*INDEX($H1933:$I1944,MATCH(BG$7,$I1933:$I1944,0),1)*12</f>
        <v>2500</v>
      </c>
      <c r="BH1930" s="76" cm="1">
        <f t="array" aca="1" ref="BH1930" ca="1">INDIRECT(BH1923)*INDEX($H1933:$I1944,MATCH(BH$7,$I1933:$I1944,0),1)*12</f>
        <v>7500</v>
      </c>
      <c r="BI1930" s="76" cm="1">
        <f t="array" aca="1" ref="BI1930" ca="1">INDIRECT(BI1923)*INDEX($H1933:$I1944,MATCH(BI$7,$I1933:$I1944,0),1)*12</f>
        <v>2500</v>
      </c>
      <c r="BJ1930" s="76" cm="1">
        <f t="array" aca="1" ref="BJ1930" ca="1">INDIRECT(BJ1923)*INDEX($H1933:$I1944,MATCH(BJ$7,$I1933:$I1944,0),1)*12</f>
        <v>7500</v>
      </c>
      <c r="BK1930" s="76" cm="1">
        <f t="array" aca="1" ref="BK1930" ca="1">INDIRECT(BK1923)*INDEX($H1933:$I1944,MATCH(BK$7,$I1933:$I1944,0),1)*12</f>
        <v>2500</v>
      </c>
      <c r="BL1930" s="76" cm="1">
        <f t="array" aca="1" ref="BL1930" ca="1">INDIRECT(BL1923)*INDEX($H1933:$I1944,MATCH(BL$7,$I1933:$I1944,0),1)*12</f>
        <v>7500</v>
      </c>
      <c r="BM1930" s="76" cm="1">
        <f t="array" aca="1" ref="BM1930" ca="1">INDIRECT(BM1923)*INDEX($H1933:$I1944,MATCH(BM$7,$I1933:$I1944,0),1)*12</f>
        <v>2500</v>
      </c>
      <c r="BN1930" s="76" cm="1">
        <f t="array" aca="1" ref="BN1930" ca="1">INDIRECT(BN1923)*INDEX($H1933:$I1944,MATCH(BN$7,$I1933:$I1944,0),1)*12</f>
        <v>4980</v>
      </c>
      <c r="BO1930" s="76" cm="1">
        <f t="array" aca="1" ref="BO1930" ca="1">INDIRECT(BO1923)*INDEX($H1933:$I1944,MATCH(BO$7,$I1933:$I1944,0),1)*12</f>
        <v>5000</v>
      </c>
      <c r="BP1930" s="76" cm="1">
        <f t="array" aca="1" ref="BP1930" ca="1">INDIRECT(BP1923)*INDEX($H1933:$I1944,MATCH(BP$7,$I1933:$I1944,0),1)*12</f>
        <v>7500</v>
      </c>
      <c r="BQ1930" s="76" cm="1">
        <f t="array" aca="1" ref="BQ1930" ca="1">INDIRECT(BQ1923)*INDEX($H1933:$I1944,MATCH(BQ$7,$I1933:$I1944,0),1)*12</f>
        <v>2500</v>
      </c>
      <c r="BR1930" s="76" cm="1">
        <f t="array" aca="1" ref="BR1930" ca="1">INDIRECT(BR1923)*INDEX($H1933:$I1944,MATCH(BR$7,$I1933:$I1944,0),1)*12</f>
        <v>7500</v>
      </c>
      <c r="BS1930" s="76" cm="1">
        <f t="array" aca="1" ref="BS1930" ca="1">INDIRECT(BS1923)*INDEX($H1933:$I1944,MATCH(BS$7,$I1933:$I1944,0),1)*12</f>
        <v>2500</v>
      </c>
      <c r="BT1930" s="76" cm="1">
        <f t="array" aca="1" ref="BT1930" ca="1">INDIRECT(BT1923)*INDEX($H1933:$I1944,MATCH(BT$7,$I1933:$I1944,0),1)*12</f>
        <v>7500</v>
      </c>
      <c r="BU1930" s="76" cm="1">
        <f t="array" aca="1" ref="BU1930" ca="1">INDIRECT(BU1923)*INDEX($H1933:$I1944,MATCH(BU$7,$I1933:$I1944,0),1)*12</f>
        <v>2500</v>
      </c>
      <c r="BV1930" s="76" cm="1">
        <f t="array" aca="1" ref="BV1930" ca="1">INDIRECT(BV1923)*INDEX($H1933:$I1944,MATCH(BV$7,$I1933:$I1944,0),1)*12</f>
        <v>7500</v>
      </c>
      <c r="BW1930" s="76" cm="1">
        <f t="array" aca="1" ref="BW1930" ca="1">INDIRECT(BW1923)*INDEX($H1933:$I1944,MATCH(BW$7,$I1933:$I1944,0),1)*12</f>
        <v>2500</v>
      </c>
      <c r="BX1930" s="76" cm="1">
        <f t="array" aca="1" ref="BX1930" ca="1">INDIRECT(BX1923)*INDEX($H1933:$I1944,MATCH(BX$7,$I1933:$I1944,0),1)*12</f>
        <v>7500</v>
      </c>
      <c r="BY1930" s="76" cm="1">
        <f t="array" aca="1" ref="BY1930" ca="1">INDIRECT(BY1923)*INDEX($H1933:$I1944,MATCH(BY$7,$I1933:$I1944,0),1)*12</f>
        <v>2500</v>
      </c>
      <c r="BZ1930" s="76" cm="1">
        <f t="array" aca="1" ref="BZ1930" ca="1">INDIRECT(BZ1923)*INDEX($H1933:$I1944,MATCH(BZ$7,$I1933:$I1944,0),1)*12</f>
        <v>4980</v>
      </c>
      <c r="CA1930" s="76" cm="1">
        <f t="array" aca="1" ref="CA1930" ca="1">INDIRECT(CA1923)*INDEX($H1933:$I1944,MATCH(CA$7,$I1933:$I1944,0),1)*12</f>
        <v>5000</v>
      </c>
      <c r="CB1930" s="76" cm="1">
        <f t="array" aca="1" ref="CB1930" ca="1">INDIRECT(CB1923)*INDEX($H1933:$I1944,MATCH(CB$7,$I1933:$I1944,0),1)*12</f>
        <v>7500</v>
      </c>
      <c r="CC1930" s="76" cm="1">
        <f t="array" aca="1" ref="CC1930" ca="1">INDIRECT(CC1923)*INDEX($H1933:$I1944,MATCH(CC$7,$I1933:$I1944,0),1)*12</f>
        <v>2500</v>
      </c>
      <c r="CD1930" s="76" cm="1">
        <f t="array" aca="1" ref="CD1930" ca="1">INDIRECT(CD1923)*INDEX($H1933:$I1944,MATCH(CD$7,$I1933:$I1944,0),1)*12</f>
        <v>7500</v>
      </c>
      <c r="CE1930" s="76" cm="1">
        <f t="array" aca="1" ref="CE1930" ca="1">INDIRECT(CE1923)*INDEX($H1933:$I1944,MATCH(CE$7,$I1933:$I1944,0),1)*12</f>
        <v>2500</v>
      </c>
      <c r="CF1930" s="76" cm="1">
        <f t="array" aca="1" ref="CF1930" ca="1">INDIRECT(CF1923)*INDEX($H1933:$I1944,MATCH(CF$7,$I1933:$I1944,0),1)*12</f>
        <v>7500</v>
      </c>
      <c r="CG1930" s="76" cm="1">
        <f t="array" aca="1" ref="CG1930" ca="1">INDIRECT(CG1923)*INDEX($H1933:$I1944,MATCH(CG$7,$I1933:$I1944,0),1)*12</f>
        <v>2500</v>
      </c>
      <c r="CH1930" s="76" cm="1">
        <f t="array" aca="1" ref="CH1930" ca="1">INDIRECT(CH1923)*INDEX($H1933:$I1944,MATCH(CH$7,$I1933:$I1944,0),1)*12</f>
        <v>7500</v>
      </c>
      <c r="CI1930" s="76" cm="1">
        <f t="array" aca="1" ref="CI1930" ca="1">INDIRECT(CI1923)*INDEX($H1933:$I1944,MATCH(CI$7,$I1933:$I1944,0),1)*12</f>
        <v>2500</v>
      </c>
      <c r="CJ1930" s="76" cm="1">
        <f t="array" aca="1" ref="CJ1930" ca="1">INDIRECT(CJ1923)*INDEX($H1933:$I1944,MATCH(CJ$7,$I1933:$I1944,0),1)*12</f>
        <v>7500</v>
      </c>
      <c r="CK1930" s="76" cm="1">
        <f t="array" aca="1" ref="CK1930" ca="1">INDIRECT(CK1923)*INDEX($H1933:$I1944,MATCH(CK$7,$I1933:$I1944,0),1)*12</f>
        <v>2500</v>
      </c>
      <c r="CL1930" s="76" cm="1">
        <f t="array" aca="1" ref="CL1930" ca="1">INDIRECT(CL1923)*INDEX($H1933:$I1944,MATCH(CL$7,$I1933:$I1944,0),1)*12</f>
        <v>4980</v>
      </c>
      <c r="CN1930" s="60"/>
      <c r="CO1930" s="239"/>
      <c r="CP1930" s="239"/>
      <c r="CQ1930" s="239"/>
      <c r="CR1930" s="239"/>
      <c r="CS1930" s="239"/>
      <c r="CT1930" s="239"/>
      <c r="CU1930" s="239"/>
      <c r="CV1930" s="239"/>
      <c r="CW1930" s="239"/>
      <c r="CX1930" s="239"/>
      <c r="CY1930" s="239"/>
      <c r="CZ1930" s="239"/>
      <c r="DA1930" s="239"/>
      <c r="DB1930" s="239"/>
      <c r="DC1930" s="239"/>
      <c r="DD1930" s="239"/>
      <c r="DE1930" s="239"/>
      <c r="DF1930" s="239"/>
      <c r="DG1930" s="239"/>
      <c r="DH1930" s="239"/>
      <c r="DI1930" s="239"/>
      <c r="DJ1930" s="239"/>
      <c r="DK1930" s="239"/>
      <c r="DL1930" s="239"/>
    </row>
    <row r="1931" spans="1:116" x14ac:dyDescent="0.4">
      <c r="D1931" t="s">
        <v>541</v>
      </c>
      <c r="E1931" s="8"/>
      <c r="G1931" s="127"/>
      <c r="H1931" s="12"/>
      <c r="I1931" s="60"/>
      <c r="J1931" s="60"/>
      <c r="K1931" s="38"/>
      <c r="L1931" s="38"/>
      <c r="M1931" s="38"/>
      <c r="N1931" s="38"/>
      <c r="O1931" s="38"/>
      <c r="P1931" s="38"/>
      <c r="R1931" s="15"/>
      <c r="S1931" s="240"/>
      <c r="T1931" s="240"/>
      <c r="U1931" s="240"/>
      <c r="V1931" s="240"/>
      <c r="W1931" s="240"/>
      <c r="X1931" s="240"/>
      <c r="Y1931" s="240"/>
      <c r="Z1931" s="240"/>
      <c r="AA1931" s="240"/>
      <c r="AB1931" s="240"/>
      <c r="AC1931" s="240"/>
      <c r="AD1931" s="240"/>
      <c r="AE1931" s="240"/>
      <c r="AF1931" s="240"/>
      <c r="AG1931" s="240"/>
      <c r="AH1931" s="240"/>
      <c r="AI1931" s="240"/>
      <c r="AJ1931" s="240"/>
      <c r="AK1931" s="240"/>
      <c r="AL1931" s="240"/>
      <c r="AM1931" s="240"/>
      <c r="AN1931" s="240"/>
      <c r="AO1931" s="240"/>
      <c r="AP1931" s="240"/>
      <c r="AQ1931" s="240"/>
      <c r="AR1931" s="240"/>
      <c r="AS1931" s="240"/>
      <c r="AT1931" s="240"/>
      <c r="AU1931" s="240"/>
      <c r="AV1931" s="240"/>
      <c r="AW1931" s="240"/>
      <c r="AX1931" s="240"/>
      <c r="AY1931" s="240"/>
      <c r="AZ1931" s="240"/>
      <c r="BA1931" s="240"/>
      <c r="BB1931" s="240"/>
      <c r="BC1931" s="240"/>
      <c r="BD1931" s="240"/>
      <c r="BE1931" s="240"/>
      <c r="BF1931" s="240"/>
      <c r="BG1931" s="240"/>
      <c r="BH1931" s="240"/>
      <c r="BI1931" s="240"/>
      <c r="BJ1931" s="240"/>
      <c r="BK1931" s="240"/>
      <c r="BL1931" s="240"/>
      <c r="BM1931" s="240"/>
      <c r="BN1931" s="240"/>
      <c r="BO1931" s="240"/>
      <c r="BP1931" s="240"/>
      <c r="BQ1931" s="240"/>
      <c r="BR1931" s="240"/>
      <c r="BS1931" s="240"/>
      <c r="BT1931" s="240"/>
      <c r="BU1931" s="240"/>
      <c r="BV1931" s="240"/>
      <c r="BW1931" s="240"/>
      <c r="BX1931" s="240"/>
      <c r="BY1931" s="240"/>
      <c r="BZ1931" s="240"/>
      <c r="CA1931" s="240"/>
      <c r="CB1931" s="240"/>
      <c r="CC1931" s="240"/>
      <c r="CD1931" s="240"/>
      <c r="CE1931" s="240"/>
      <c r="CF1931" s="240"/>
      <c r="CG1931" s="240"/>
      <c r="CH1931" s="240"/>
      <c r="CI1931" s="240"/>
      <c r="CJ1931" s="240"/>
      <c r="CK1931" s="240"/>
      <c r="CL1931" s="240"/>
      <c r="CN1931" s="240"/>
      <c r="CO1931" s="240"/>
      <c r="CP1931" s="240"/>
      <c r="CQ1931" s="240"/>
      <c r="CR1931" s="240"/>
      <c r="CS1931" s="240"/>
      <c r="CT1931" s="240"/>
      <c r="CU1931" s="240"/>
      <c r="CV1931" s="240"/>
      <c r="CW1931" s="240"/>
      <c r="CX1931" s="240"/>
      <c r="CY1931" s="240"/>
      <c r="CZ1931" s="240"/>
      <c r="DA1931" s="240"/>
      <c r="DB1931" s="240"/>
      <c r="DC1931" s="240"/>
      <c r="DD1931" s="240"/>
      <c r="DE1931" s="240"/>
      <c r="DF1931" s="240"/>
      <c r="DG1931" s="240"/>
      <c r="DH1931" s="240"/>
      <c r="DI1931" s="240"/>
      <c r="DJ1931" s="240"/>
      <c r="DK1931" s="240"/>
      <c r="DL1931" s="240"/>
    </row>
    <row r="1932" spans="1:116" x14ac:dyDescent="0.4">
      <c r="D1932" t="s">
        <v>541</v>
      </c>
      <c r="E1932" s="8"/>
      <c r="G1932" s="127" t="s">
        <v>542</v>
      </c>
      <c r="H1932" s="12"/>
      <c r="I1932" s="60"/>
      <c r="J1932" s="60"/>
      <c r="K1932" s="38"/>
      <c r="L1932" s="38"/>
      <c r="M1932" s="38"/>
      <c r="N1932" s="38"/>
      <c r="O1932" s="38"/>
      <c r="P1932" s="38"/>
      <c r="R1932" s="15"/>
      <c r="S1932" s="240"/>
      <c r="T1932" s="240"/>
      <c r="U1932" s="240"/>
      <c r="V1932" s="240"/>
      <c r="W1932" s="240"/>
      <c r="X1932" s="240"/>
      <c r="Y1932" s="240"/>
      <c r="Z1932" s="240"/>
      <c r="AA1932" s="240"/>
      <c r="AB1932" s="240"/>
      <c r="AC1932" s="240"/>
      <c r="AD1932" s="240"/>
      <c r="AE1932" s="240"/>
      <c r="AF1932" s="240"/>
      <c r="AG1932" s="240"/>
      <c r="AH1932" s="240"/>
      <c r="AI1932" s="240"/>
      <c r="AJ1932" s="240"/>
      <c r="AK1932" s="240"/>
      <c r="AL1932" s="240"/>
      <c r="AM1932" s="240"/>
      <c r="AN1932" s="240"/>
      <c r="AO1932" s="240"/>
      <c r="AP1932" s="240"/>
      <c r="AQ1932" s="240"/>
      <c r="AR1932" s="240"/>
      <c r="AS1932" s="240"/>
      <c r="AT1932" s="240"/>
      <c r="AU1932" s="240"/>
      <c r="AV1932" s="240"/>
      <c r="AW1932" s="240"/>
      <c r="AX1932" s="240"/>
      <c r="AY1932" s="240"/>
      <c r="AZ1932" s="240"/>
      <c r="BA1932" s="240"/>
      <c r="BB1932" s="240"/>
      <c r="BC1932" s="240"/>
      <c r="BD1932" s="240"/>
      <c r="BE1932" s="240"/>
      <c r="BF1932" s="240"/>
      <c r="BG1932" s="240"/>
      <c r="BH1932" s="240"/>
      <c r="BI1932" s="240"/>
      <c r="BJ1932" s="240"/>
      <c r="BK1932" s="240"/>
      <c r="BL1932" s="240"/>
      <c r="BM1932" s="240"/>
      <c r="BN1932" s="240"/>
      <c r="BO1932" s="240"/>
      <c r="BP1932" s="240"/>
      <c r="BQ1932" s="240"/>
      <c r="BR1932" s="240"/>
      <c r="BS1932" s="240"/>
      <c r="BT1932" s="240"/>
      <c r="BU1932" s="240"/>
      <c r="BV1932" s="240"/>
      <c r="BW1932" s="240"/>
      <c r="BX1932" s="240"/>
      <c r="BY1932" s="240"/>
      <c r="BZ1932" s="240"/>
      <c r="CA1932" s="240"/>
      <c r="CB1932" s="240"/>
      <c r="CC1932" s="240"/>
      <c r="CD1932" s="240"/>
      <c r="CE1932" s="240"/>
      <c r="CF1932" s="240"/>
      <c r="CG1932" s="240"/>
      <c r="CH1932" s="240"/>
      <c r="CI1932" s="240"/>
      <c r="CJ1932" s="240"/>
      <c r="CK1932" s="240"/>
      <c r="CL1932" s="240"/>
      <c r="CN1932" s="240"/>
      <c r="CO1932" s="240"/>
      <c r="CP1932" s="240"/>
      <c r="CQ1932" s="240"/>
      <c r="CR1932" s="240"/>
      <c r="CS1932" s="240"/>
      <c r="CT1932" s="240"/>
      <c r="CU1932" s="240"/>
      <c r="CV1932" s="240"/>
      <c r="CW1932" s="240"/>
      <c r="CX1932" s="240"/>
      <c r="CY1932" s="240"/>
      <c r="CZ1932" s="240"/>
      <c r="DA1932" s="240"/>
      <c r="DB1932" s="240"/>
      <c r="DC1932" s="240"/>
      <c r="DD1932" s="240"/>
      <c r="DE1932" s="240"/>
      <c r="DF1932" s="240"/>
      <c r="DG1932" s="240"/>
      <c r="DH1932" s="240"/>
      <c r="DI1932" s="240"/>
      <c r="DJ1932" s="240"/>
      <c r="DK1932" s="240"/>
      <c r="DL1932" s="240"/>
    </row>
    <row r="1933" spans="1:116" x14ac:dyDescent="0.4">
      <c r="D1933" t="s">
        <v>541</v>
      </c>
      <c r="E1933" s="8"/>
      <c r="G1933" s="343">
        <v>45292</v>
      </c>
      <c r="H1933" s="16">
        <v>8.3333333333333329E-2</v>
      </c>
      <c r="I1933" s="60">
        <v>1</v>
      </c>
      <c r="J1933" s="60"/>
      <c r="K1933" s="38"/>
      <c r="L1933" s="38"/>
      <c r="M1933" s="38"/>
      <c r="N1933" s="38"/>
      <c r="O1933" s="38"/>
      <c r="P1933" s="38"/>
      <c r="R1933" s="15"/>
      <c r="S1933" s="240"/>
      <c r="T1933" s="240"/>
      <c r="U1933" s="240"/>
      <c r="V1933" s="240"/>
      <c r="W1933" s="240"/>
      <c r="X1933" s="240"/>
      <c r="Y1933" s="240"/>
      <c r="Z1933" s="240"/>
      <c r="AA1933" s="240"/>
      <c r="AB1933" s="240"/>
      <c r="AC1933" s="240"/>
      <c r="AD1933" s="240"/>
      <c r="AE1933" s="240"/>
      <c r="AF1933" s="240"/>
      <c r="AG1933" s="240"/>
      <c r="AH1933" s="240"/>
      <c r="AI1933" s="240"/>
      <c r="AJ1933" s="240"/>
      <c r="AK1933" s="240"/>
      <c r="AL1933" s="240"/>
      <c r="AM1933" s="240"/>
      <c r="AN1933" s="240"/>
      <c r="AO1933" s="240"/>
      <c r="AP1933" s="240"/>
      <c r="AQ1933" s="240"/>
      <c r="AR1933" s="240"/>
      <c r="AS1933" s="240"/>
      <c r="AT1933" s="240"/>
      <c r="AU1933" s="240"/>
      <c r="AV1933" s="240"/>
      <c r="AW1933" s="240"/>
      <c r="AX1933" s="240"/>
      <c r="AY1933" s="240"/>
      <c r="AZ1933" s="240"/>
      <c r="BA1933" s="240"/>
      <c r="BB1933" s="240"/>
      <c r="BC1933" s="240"/>
      <c r="BD1933" s="240"/>
      <c r="BE1933" s="240"/>
      <c r="BF1933" s="240"/>
      <c r="BG1933" s="240"/>
      <c r="BH1933" s="240"/>
      <c r="BI1933" s="240"/>
      <c r="BJ1933" s="240"/>
      <c r="BK1933" s="240"/>
      <c r="BL1933" s="240"/>
      <c r="BM1933" s="240"/>
      <c r="BN1933" s="240"/>
      <c r="BO1933" s="240"/>
      <c r="BP1933" s="240"/>
      <c r="BQ1933" s="240"/>
      <c r="BR1933" s="240"/>
      <c r="BS1933" s="240"/>
      <c r="BT1933" s="240"/>
      <c r="BU1933" s="240"/>
      <c r="BV1933" s="240"/>
      <c r="BW1933" s="240"/>
      <c r="BX1933" s="240"/>
      <c r="BY1933" s="240"/>
      <c r="BZ1933" s="240"/>
      <c r="CA1933" s="240"/>
      <c r="CB1933" s="240"/>
      <c r="CC1933" s="240"/>
      <c r="CD1933" s="240"/>
      <c r="CE1933" s="240"/>
      <c r="CF1933" s="240"/>
      <c r="CG1933" s="240"/>
      <c r="CH1933" s="240"/>
      <c r="CI1933" s="240"/>
      <c r="CJ1933" s="240"/>
      <c r="CK1933" s="240"/>
      <c r="CL1933" s="240"/>
      <c r="CN1933" s="240"/>
      <c r="CO1933" s="240"/>
      <c r="CP1933" s="240"/>
      <c r="CQ1933" s="240"/>
      <c r="CR1933" s="240"/>
      <c r="CS1933" s="240"/>
      <c r="CT1933" s="240"/>
      <c r="CU1933" s="240"/>
      <c r="CV1933" s="240"/>
      <c r="CW1933" s="240"/>
      <c r="CX1933" s="240"/>
      <c r="CY1933" s="240"/>
      <c r="CZ1933" s="240"/>
      <c r="DA1933" s="240"/>
      <c r="DB1933" s="240"/>
      <c r="DC1933" s="240"/>
      <c r="DD1933" s="240"/>
      <c r="DE1933" s="240"/>
      <c r="DF1933" s="240"/>
      <c r="DG1933" s="240"/>
      <c r="DH1933" s="240"/>
      <c r="DI1933" s="240"/>
      <c r="DJ1933" s="240"/>
      <c r="DK1933" s="240"/>
      <c r="DL1933" s="240"/>
    </row>
    <row r="1934" spans="1:116" x14ac:dyDescent="0.4">
      <c r="D1934" t="s">
        <v>541</v>
      </c>
      <c r="E1934" s="8"/>
      <c r="G1934" s="343">
        <f>EOMONTH(G1933,1)</f>
        <v>45351</v>
      </c>
      <c r="H1934" s="16">
        <v>0.125</v>
      </c>
      <c r="I1934" s="60">
        <f>I1933+1</f>
        <v>2</v>
      </c>
      <c r="J1934" s="60"/>
      <c r="K1934" s="38"/>
      <c r="L1934" s="38"/>
      <c r="M1934" s="38"/>
      <c r="N1934" s="38"/>
      <c r="O1934" s="38"/>
      <c r="P1934" s="38"/>
      <c r="R1934" s="15"/>
      <c r="S1934" s="240"/>
      <c r="T1934" s="240"/>
      <c r="U1934" s="240"/>
      <c r="V1934" s="240"/>
      <c r="W1934" s="240"/>
      <c r="X1934" s="240"/>
      <c r="Y1934" s="240"/>
      <c r="Z1934" s="240"/>
      <c r="AA1934" s="240"/>
      <c r="AB1934" s="240"/>
      <c r="AC1934" s="240"/>
      <c r="AD1934" s="240"/>
      <c r="AE1934" s="240"/>
      <c r="AF1934" s="240"/>
      <c r="AG1934" s="240"/>
      <c r="AH1934" s="240"/>
      <c r="AI1934" s="240"/>
      <c r="AJ1934" s="240"/>
      <c r="AK1934" s="240"/>
      <c r="AL1934" s="240"/>
      <c r="AM1934" s="240"/>
      <c r="AN1934" s="240"/>
      <c r="AO1934" s="240"/>
      <c r="AP1934" s="240"/>
      <c r="AQ1934" s="240"/>
      <c r="AR1934" s="240"/>
      <c r="AS1934" s="240"/>
      <c r="AT1934" s="240"/>
      <c r="AU1934" s="240"/>
      <c r="AV1934" s="240"/>
      <c r="AW1934" s="240"/>
      <c r="AX1934" s="240"/>
      <c r="AY1934" s="240"/>
      <c r="AZ1934" s="240"/>
      <c r="BA1934" s="240"/>
      <c r="BB1934" s="240"/>
      <c r="BC1934" s="240"/>
      <c r="BD1934" s="240"/>
      <c r="BE1934" s="240"/>
      <c r="BF1934" s="240"/>
      <c r="BG1934" s="240"/>
      <c r="BH1934" s="240"/>
      <c r="BI1934" s="240"/>
      <c r="BJ1934" s="240"/>
      <c r="BK1934" s="240"/>
      <c r="BL1934" s="240"/>
      <c r="BM1934" s="240"/>
      <c r="BN1934" s="240"/>
      <c r="BO1934" s="240"/>
      <c r="BP1934" s="240"/>
      <c r="BQ1934" s="240"/>
      <c r="BR1934" s="240"/>
      <c r="BS1934" s="240"/>
      <c r="BT1934" s="240"/>
      <c r="BU1934" s="240"/>
      <c r="BV1934" s="240"/>
      <c r="BW1934" s="240"/>
      <c r="BX1934" s="240"/>
      <c r="BY1934" s="240"/>
      <c r="BZ1934" s="240"/>
      <c r="CA1934" s="240"/>
      <c r="CB1934" s="240"/>
      <c r="CC1934" s="240"/>
      <c r="CD1934" s="240"/>
      <c r="CE1934" s="240"/>
      <c r="CF1934" s="240"/>
      <c r="CG1934" s="240"/>
      <c r="CH1934" s="240"/>
      <c r="CI1934" s="240"/>
      <c r="CJ1934" s="240"/>
      <c r="CK1934" s="240"/>
      <c r="CL1934" s="240"/>
      <c r="CN1934" s="240"/>
      <c r="CO1934" s="240"/>
      <c r="CP1934" s="240"/>
      <c r="CQ1934" s="240"/>
      <c r="CR1934" s="240"/>
      <c r="CS1934" s="240"/>
      <c r="CT1934" s="240"/>
      <c r="CU1934" s="240"/>
      <c r="CV1934" s="240"/>
      <c r="CW1934" s="240"/>
      <c r="CX1934" s="240"/>
      <c r="CY1934" s="240"/>
      <c r="CZ1934" s="240"/>
      <c r="DA1934" s="240"/>
      <c r="DB1934" s="240"/>
      <c r="DC1934" s="240"/>
      <c r="DD1934" s="240"/>
      <c r="DE1934" s="240"/>
      <c r="DF1934" s="240"/>
      <c r="DG1934" s="240"/>
      <c r="DH1934" s="240"/>
      <c r="DI1934" s="240"/>
      <c r="DJ1934" s="240"/>
      <c r="DK1934" s="240"/>
      <c r="DL1934" s="240"/>
    </row>
    <row r="1935" spans="1:116" x14ac:dyDescent="0.4">
      <c r="D1935" t="s">
        <v>541</v>
      </c>
      <c r="E1935" s="8"/>
      <c r="G1935" s="343">
        <f t="shared" ref="G1935:G1944" si="3248">EOMONTH(G1934,1)</f>
        <v>45382</v>
      </c>
      <c r="H1935" s="16">
        <v>4.1666666666666664E-2</v>
      </c>
      <c r="I1935" s="60">
        <f t="shared" ref="I1935:I1944" si="3249">I1934+1</f>
        <v>3</v>
      </c>
      <c r="J1935" s="60"/>
      <c r="K1935" s="38"/>
      <c r="L1935" s="38"/>
      <c r="M1935" s="38"/>
      <c r="N1935" s="38"/>
      <c r="O1935" s="38"/>
      <c r="P1935" s="38"/>
      <c r="R1935" s="15"/>
      <c r="S1935" s="240"/>
      <c r="T1935" s="240"/>
      <c r="U1935" s="240"/>
      <c r="V1935" s="240"/>
      <c r="W1935" s="240"/>
      <c r="X1935" s="240"/>
      <c r="Y1935" s="240"/>
      <c r="Z1935" s="240"/>
      <c r="AA1935" s="240"/>
      <c r="AB1935" s="240"/>
      <c r="AC1935" s="240"/>
      <c r="AD1935" s="240"/>
      <c r="AE1935" s="240"/>
      <c r="AF1935" s="240"/>
      <c r="AG1935" s="240"/>
      <c r="AH1935" s="240"/>
      <c r="AI1935" s="240"/>
      <c r="AJ1935" s="240"/>
      <c r="AK1935" s="240"/>
      <c r="AL1935" s="240"/>
      <c r="AM1935" s="240"/>
      <c r="AN1935" s="240"/>
      <c r="AO1935" s="240"/>
      <c r="AP1935" s="240"/>
      <c r="AQ1935" s="240"/>
      <c r="AR1935" s="240"/>
      <c r="AS1935" s="240"/>
      <c r="AT1935" s="240"/>
      <c r="AU1935" s="240"/>
      <c r="AV1935" s="240"/>
      <c r="AW1935" s="240"/>
      <c r="AX1935" s="240"/>
      <c r="AY1935" s="240"/>
      <c r="AZ1935" s="240"/>
      <c r="BA1935" s="240"/>
      <c r="BB1935" s="240"/>
      <c r="BC1935" s="240"/>
      <c r="BD1935" s="240"/>
      <c r="BE1935" s="240"/>
      <c r="BF1935" s="240"/>
      <c r="BG1935" s="240"/>
      <c r="BH1935" s="240"/>
      <c r="BI1935" s="240"/>
      <c r="BJ1935" s="240"/>
      <c r="BK1935" s="240"/>
      <c r="BL1935" s="240"/>
      <c r="BM1935" s="240"/>
      <c r="BN1935" s="240"/>
      <c r="BO1935" s="240"/>
      <c r="BP1935" s="240"/>
      <c r="BQ1935" s="240"/>
      <c r="BR1935" s="240"/>
      <c r="BS1935" s="240"/>
      <c r="BT1935" s="240"/>
      <c r="BU1935" s="240"/>
      <c r="BV1935" s="240"/>
      <c r="BW1935" s="240"/>
      <c r="BX1935" s="240"/>
      <c r="BY1935" s="240"/>
      <c r="BZ1935" s="240"/>
      <c r="CA1935" s="240"/>
      <c r="CB1935" s="240"/>
      <c r="CC1935" s="240"/>
      <c r="CD1935" s="240"/>
      <c r="CE1935" s="240"/>
      <c r="CF1935" s="240"/>
      <c r="CG1935" s="240"/>
      <c r="CH1935" s="240"/>
      <c r="CI1935" s="240"/>
      <c r="CJ1935" s="240"/>
      <c r="CK1935" s="240"/>
      <c r="CL1935" s="240"/>
      <c r="CN1935" s="240"/>
      <c r="CO1935" s="240"/>
      <c r="CP1935" s="240"/>
      <c r="CQ1935" s="240"/>
      <c r="CR1935" s="240"/>
      <c r="CS1935" s="240"/>
      <c r="CT1935" s="240"/>
      <c r="CU1935" s="240"/>
      <c r="CV1935" s="240"/>
      <c r="CW1935" s="240"/>
      <c r="CX1935" s="240"/>
      <c r="CY1935" s="240"/>
      <c r="CZ1935" s="240"/>
      <c r="DA1935" s="240"/>
      <c r="DB1935" s="240"/>
      <c r="DC1935" s="240"/>
      <c r="DD1935" s="240"/>
      <c r="DE1935" s="240"/>
      <c r="DF1935" s="240"/>
      <c r="DG1935" s="240"/>
      <c r="DH1935" s="240"/>
      <c r="DI1935" s="240"/>
      <c r="DJ1935" s="240"/>
      <c r="DK1935" s="240"/>
      <c r="DL1935" s="240"/>
    </row>
    <row r="1936" spans="1:116" x14ac:dyDescent="0.4">
      <c r="D1936" t="s">
        <v>541</v>
      </c>
      <c r="E1936" s="8"/>
      <c r="G1936" s="343">
        <f t="shared" si="3248"/>
        <v>45412</v>
      </c>
      <c r="H1936" s="16">
        <v>0.125</v>
      </c>
      <c r="I1936" s="60">
        <f t="shared" si="3249"/>
        <v>4</v>
      </c>
      <c r="J1936" s="60"/>
      <c r="K1936" s="38"/>
      <c r="L1936" s="38"/>
      <c r="M1936" s="38"/>
      <c r="N1936" s="38"/>
      <c r="O1936" s="38"/>
      <c r="P1936" s="38"/>
      <c r="R1936" s="15"/>
      <c r="S1936" s="240"/>
      <c r="T1936" s="240"/>
      <c r="U1936" s="240"/>
      <c r="V1936" s="240"/>
      <c r="W1936" s="240"/>
      <c r="X1936" s="240"/>
      <c r="Y1936" s="240"/>
      <c r="Z1936" s="240"/>
      <c r="AA1936" s="240"/>
      <c r="AB1936" s="240"/>
      <c r="AC1936" s="240"/>
      <c r="AD1936" s="240"/>
      <c r="AE1936" s="240"/>
      <c r="AF1936" s="240"/>
      <c r="AG1936" s="240"/>
      <c r="AH1936" s="240"/>
      <c r="AI1936" s="240"/>
      <c r="AJ1936" s="240"/>
      <c r="AK1936" s="240"/>
      <c r="AL1936" s="240"/>
      <c r="AM1936" s="240"/>
      <c r="AN1936" s="240"/>
      <c r="AO1936" s="240"/>
      <c r="AP1936" s="240"/>
      <c r="AQ1936" s="240"/>
      <c r="AR1936" s="240"/>
      <c r="AS1936" s="240"/>
      <c r="AT1936" s="240"/>
      <c r="AU1936" s="240"/>
      <c r="AV1936" s="240"/>
      <c r="AW1936" s="240"/>
      <c r="AX1936" s="240"/>
      <c r="AY1936" s="240"/>
      <c r="AZ1936" s="240"/>
      <c r="BA1936" s="240"/>
      <c r="BB1936" s="240"/>
      <c r="BC1936" s="240"/>
      <c r="BD1936" s="240"/>
      <c r="BE1936" s="240"/>
      <c r="BF1936" s="240"/>
      <c r="BG1936" s="240"/>
      <c r="BH1936" s="240"/>
      <c r="BI1936" s="240"/>
      <c r="BJ1936" s="240"/>
      <c r="BK1936" s="240"/>
      <c r="BL1936" s="240"/>
      <c r="BM1936" s="240"/>
      <c r="BN1936" s="240"/>
      <c r="BO1936" s="240"/>
      <c r="BP1936" s="240"/>
      <c r="BQ1936" s="240"/>
      <c r="BR1936" s="240"/>
      <c r="BS1936" s="240"/>
      <c r="BT1936" s="240"/>
      <c r="BU1936" s="240"/>
      <c r="BV1936" s="240"/>
      <c r="BW1936" s="240"/>
      <c r="BX1936" s="240"/>
      <c r="BY1936" s="240"/>
      <c r="BZ1936" s="240"/>
      <c r="CA1936" s="240"/>
      <c r="CB1936" s="240"/>
      <c r="CC1936" s="240"/>
      <c r="CD1936" s="240"/>
      <c r="CE1936" s="240"/>
      <c r="CF1936" s="240"/>
      <c r="CG1936" s="240"/>
      <c r="CH1936" s="240"/>
      <c r="CI1936" s="240"/>
      <c r="CJ1936" s="240"/>
      <c r="CK1936" s="240"/>
      <c r="CL1936" s="240"/>
      <c r="CN1936" s="240"/>
      <c r="CO1936" s="240"/>
      <c r="CP1936" s="240"/>
      <c r="CQ1936" s="240"/>
      <c r="CR1936" s="240"/>
      <c r="CS1936" s="240"/>
      <c r="CT1936" s="240"/>
      <c r="CU1936" s="240"/>
      <c r="CV1936" s="240"/>
      <c r="CW1936" s="240"/>
      <c r="CX1936" s="240"/>
      <c r="CY1936" s="240"/>
      <c r="CZ1936" s="240"/>
      <c r="DA1936" s="240"/>
      <c r="DB1936" s="240"/>
      <c r="DC1936" s="240"/>
      <c r="DD1936" s="240"/>
      <c r="DE1936" s="240"/>
      <c r="DF1936" s="240"/>
      <c r="DG1936" s="240"/>
      <c r="DH1936" s="240"/>
      <c r="DI1936" s="240"/>
      <c r="DJ1936" s="240"/>
      <c r="DK1936" s="240"/>
      <c r="DL1936" s="240"/>
    </row>
    <row r="1937" spans="2:116" x14ac:dyDescent="0.4">
      <c r="D1937" t="s">
        <v>541</v>
      </c>
      <c r="E1937" s="8"/>
      <c r="G1937" s="343">
        <f t="shared" si="3248"/>
        <v>45443</v>
      </c>
      <c r="H1937" s="16">
        <v>4.1666666666666664E-2</v>
      </c>
      <c r="I1937" s="60">
        <f t="shared" si="3249"/>
        <v>5</v>
      </c>
      <c r="J1937" s="60"/>
      <c r="K1937" s="38"/>
      <c r="L1937" s="38"/>
      <c r="M1937" s="38"/>
      <c r="N1937" s="38"/>
      <c r="O1937" s="38"/>
      <c r="P1937" s="38"/>
      <c r="R1937" s="15"/>
      <c r="S1937" s="240"/>
      <c r="T1937" s="240"/>
      <c r="U1937" s="240"/>
      <c r="V1937" s="240"/>
      <c r="W1937" s="240"/>
      <c r="X1937" s="240"/>
      <c r="Y1937" s="240"/>
      <c r="Z1937" s="240"/>
      <c r="AA1937" s="240"/>
      <c r="AB1937" s="240"/>
      <c r="AC1937" s="240"/>
      <c r="AD1937" s="240"/>
      <c r="AE1937" s="240"/>
      <c r="AF1937" s="240"/>
      <c r="AG1937" s="240"/>
      <c r="AH1937" s="240"/>
      <c r="AI1937" s="240"/>
      <c r="AJ1937" s="240"/>
      <c r="AK1937" s="240"/>
      <c r="AL1937" s="240"/>
      <c r="AM1937" s="240"/>
      <c r="AN1937" s="240"/>
      <c r="AO1937" s="240"/>
      <c r="AP1937" s="240"/>
      <c r="AQ1937" s="240"/>
      <c r="AR1937" s="240"/>
      <c r="AS1937" s="240"/>
      <c r="AT1937" s="240"/>
      <c r="AU1937" s="240"/>
      <c r="AV1937" s="240"/>
      <c r="AW1937" s="240"/>
      <c r="AX1937" s="240"/>
      <c r="AY1937" s="240"/>
      <c r="AZ1937" s="240"/>
      <c r="BA1937" s="240"/>
      <c r="BB1937" s="240"/>
      <c r="BC1937" s="240"/>
      <c r="BD1937" s="240"/>
      <c r="BE1937" s="240"/>
      <c r="BF1937" s="240"/>
      <c r="BG1937" s="240"/>
      <c r="BH1937" s="240"/>
      <c r="BI1937" s="240"/>
      <c r="BJ1937" s="240"/>
      <c r="BK1937" s="240"/>
      <c r="BL1937" s="240"/>
      <c r="BM1937" s="240"/>
      <c r="BN1937" s="240"/>
      <c r="BO1937" s="240"/>
      <c r="BP1937" s="240"/>
      <c r="BQ1937" s="240"/>
      <c r="BR1937" s="240"/>
      <c r="BS1937" s="240"/>
      <c r="BT1937" s="240"/>
      <c r="BU1937" s="240"/>
      <c r="BV1937" s="240"/>
      <c r="BW1937" s="240"/>
      <c r="BX1937" s="240"/>
      <c r="BY1937" s="240"/>
      <c r="BZ1937" s="240"/>
      <c r="CA1937" s="240"/>
      <c r="CB1937" s="240"/>
      <c r="CC1937" s="240"/>
      <c r="CD1937" s="240"/>
      <c r="CE1937" s="240"/>
      <c r="CF1937" s="240"/>
      <c r="CG1937" s="240"/>
      <c r="CH1937" s="240"/>
      <c r="CI1937" s="240"/>
      <c r="CJ1937" s="240"/>
      <c r="CK1937" s="240"/>
      <c r="CL1937" s="240"/>
      <c r="CN1937" s="240"/>
      <c r="CO1937" s="240"/>
      <c r="CP1937" s="240"/>
      <c r="CQ1937" s="240"/>
      <c r="CR1937" s="240"/>
      <c r="CS1937" s="240"/>
      <c r="CT1937" s="240"/>
      <c r="CU1937" s="240"/>
      <c r="CV1937" s="240"/>
      <c r="CW1937" s="240"/>
      <c r="CX1937" s="240"/>
      <c r="CY1937" s="240"/>
      <c r="CZ1937" s="240"/>
      <c r="DA1937" s="240"/>
      <c r="DB1937" s="240"/>
      <c r="DC1937" s="240"/>
      <c r="DD1937" s="240"/>
      <c r="DE1937" s="240"/>
      <c r="DF1937" s="240"/>
      <c r="DG1937" s="240"/>
      <c r="DH1937" s="240"/>
      <c r="DI1937" s="240"/>
      <c r="DJ1937" s="240"/>
      <c r="DK1937" s="240"/>
      <c r="DL1937" s="240"/>
    </row>
    <row r="1938" spans="2:116" x14ac:dyDescent="0.4">
      <c r="D1938" t="s">
        <v>541</v>
      </c>
      <c r="E1938" s="8"/>
      <c r="G1938" s="343">
        <f t="shared" si="3248"/>
        <v>45473</v>
      </c>
      <c r="H1938" s="16">
        <v>0.125</v>
      </c>
      <c r="I1938" s="60">
        <f t="shared" si="3249"/>
        <v>6</v>
      </c>
      <c r="J1938" s="60"/>
      <c r="K1938" s="38"/>
      <c r="L1938" s="38"/>
      <c r="M1938" s="38"/>
      <c r="N1938" s="38"/>
      <c r="O1938" s="38"/>
      <c r="P1938" s="38"/>
      <c r="R1938" s="15"/>
      <c r="S1938" s="240"/>
      <c r="T1938" s="240"/>
      <c r="U1938" s="240"/>
      <c r="V1938" s="240"/>
      <c r="W1938" s="240"/>
      <c r="X1938" s="240"/>
      <c r="Y1938" s="240"/>
      <c r="Z1938" s="240"/>
      <c r="AA1938" s="240"/>
      <c r="AB1938" s="240"/>
      <c r="AC1938" s="240"/>
      <c r="AD1938" s="240"/>
      <c r="AE1938" s="240"/>
      <c r="AF1938" s="240"/>
      <c r="AG1938" s="240"/>
      <c r="AH1938" s="240"/>
      <c r="AI1938" s="240"/>
      <c r="AJ1938" s="240"/>
      <c r="AK1938" s="240"/>
      <c r="AL1938" s="240"/>
      <c r="AM1938" s="240"/>
      <c r="AN1938" s="240"/>
      <c r="AO1938" s="240"/>
      <c r="AP1938" s="240"/>
      <c r="AQ1938" s="240"/>
      <c r="AR1938" s="240"/>
      <c r="AS1938" s="240"/>
      <c r="AT1938" s="240"/>
      <c r="AU1938" s="240"/>
      <c r="AV1938" s="240"/>
      <c r="AW1938" s="240"/>
      <c r="AX1938" s="240"/>
      <c r="AY1938" s="240"/>
      <c r="AZ1938" s="240"/>
      <c r="BA1938" s="240"/>
      <c r="BB1938" s="240"/>
      <c r="BC1938" s="240"/>
      <c r="BD1938" s="240"/>
      <c r="BE1938" s="240"/>
      <c r="BF1938" s="240"/>
      <c r="BG1938" s="240"/>
      <c r="BH1938" s="240"/>
      <c r="BI1938" s="240"/>
      <c r="BJ1938" s="240"/>
      <c r="BK1938" s="240"/>
      <c r="BL1938" s="240"/>
      <c r="BM1938" s="240"/>
      <c r="BN1938" s="240"/>
      <c r="BO1938" s="240"/>
      <c r="BP1938" s="240"/>
      <c r="BQ1938" s="240"/>
      <c r="BR1938" s="240"/>
      <c r="BS1938" s="240"/>
      <c r="BT1938" s="240"/>
      <c r="BU1938" s="240"/>
      <c r="BV1938" s="240"/>
      <c r="BW1938" s="240"/>
      <c r="BX1938" s="240"/>
      <c r="BY1938" s="240"/>
      <c r="BZ1938" s="240"/>
      <c r="CA1938" s="240"/>
      <c r="CB1938" s="240"/>
      <c r="CC1938" s="240"/>
      <c r="CD1938" s="240"/>
      <c r="CE1938" s="240"/>
      <c r="CF1938" s="240"/>
      <c r="CG1938" s="240"/>
      <c r="CH1938" s="240"/>
      <c r="CI1938" s="240"/>
      <c r="CJ1938" s="240"/>
      <c r="CK1938" s="240"/>
      <c r="CL1938" s="240"/>
      <c r="CN1938" s="240"/>
      <c r="CO1938" s="240"/>
      <c r="CP1938" s="240"/>
      <c r="CQ1938" s="240"/>
      <c r="CR1938" s="240"/>
      <c r="CS1938" s="240"/>
      <c r="CT1938" s="240"/>
      <c r="CU1938" s="240"/>
      <c r="CV1938" s="240"/>
      <c r="CW1938" s="240"/>
      <c r="CX1938" s="240"/>
      <c r="CY1938" s="240"/>
      <c r="CZ1938" s="240"/>
      <c r="DA1938" s="240"/>
      <c r="DB1938" s="240"/>
      <c r="DC1938" s="240"/>
      <c r="DD1938" s="240"/>
      <c r="DE1938" s="240"/>
      <c r="DF1938" s="240"/>
      <c r="DG1938" s="240"/>
      <c r="DH1938" s="240"/>
      <c r="DI1938" s="240"/>
      <c r="DJ1938" s="240"/>
      <c r="DK1938" s="240"/>
      <c r="DL1938" s="240"/>
    </row>
    <row r="1939" spans="2:116" x14ac:dyDescent="0.4">
      <c r="D1939" t="s">
        <v>541</v>
      </c>
      <c r="E1939" s="8"/>
      <c r="G1939" s="343">
        <f t="shared" si="3248"/>
        <v>45504</v>
      </c>
      <c r="H1939" s="16">
        <v>4.1666666666666664E-2</v>
      </c>
      <c r="I1939" s="60">
        <f t="shared" si="3249"/>
        <v>7</v>
      </c>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4">
      <c r="D1940" t="s">
        <v>541</v>
      </c>
      <c r="E1940" s="8"/>
      <c r="G1940" s="343">
        <f t="shared" si="3248"/>
        <v>45535</v>
      </c>
      <c r="H1940" s="16">
        <v>0.125</v>
      </c>
      <c r="I1940" s="60">
        <f t="shared" si="3249"/>
        <v>8</v>
      </c>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4">
      <c r="D1941" t="s">
        <v>541</v>
      </c>
      <c r="E1941" s="8"/>
      <c r="G1941" s="343">
        <f t="shared" si="3248"/>
        <v>45565</v>
      </c>
      <c r="H1941" s="16">
        <v>4.1666666666666664E-2</v>
      </c>
      <c r="I1941" s="60">
        <f t="shared" si="3249"/>
        <v>9</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4">
      <c r="D1942" t="s">
        <v>541</v>
      </c>
      <c r="E1942" s="8"/>
      <c r="G1942" s="343">
        <f t="shared" si="3248"/>
        <v>45596</v>
      </c>
      <c r="H1942" s="16">
        <v>0.125</v>
      </c>
      <c r="I1942" s="60">
        <f t="shared" si="3249"/>
        <v>10</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4">
      <c r="D1943" t="s">
        <v>541</v>
      </c>
      <c r="E1943" s="8"/>
      <c r="G1943" s="343">
        <f t="shared" si="3248"/>
        <v>45626</v>
      </c>
      <c r="H1943" s="16">
        <v>4.1666666666666664E-2</v>
      </c>
      <c r="I1943" s="60">
        <f t="shared" si="3249"/>
        <v>11</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4">
      <c r="D1944" t="s">
        <v>541</v>
      </c>
      <c r="E1944" s="8"/>
      <c r="G1944" s="343">
        <f t="shared" si="3248"/>
        <v>45657</v>
      </c>
      <c r="H1944" s="16">
        <v>8.3000000000000004E-2</v>
      </c>
      <c r="I1944" s="60">
        <f t="shared" si="3249"/>
        <v>12</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4">
      <c r="D1945" t="s">
        <v>541</v>
      </c>
      <c r="E1945" s="8"/>
      <c r="G1945" s="145" t="s">
        <v>62</v>
      </c>
      <c r="H1945" s="34">
        <f>1-SUM(H1933:H1944)</f>
        <v>3.3333333333340764E-4</v>
      </c>
      <c r="I1945" s="60"/>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4">
      <c r="B1946" t="s">
        <v>332</v>
      </c>
      <c r="D1946" t="s">
        <v>541</v>
      </c>
      <c r="E1946" s="8" t="str">
        <f t="shared" si="3247"/>
        <v>1946 SEASON MONTHL-TV-V</v>
      </c>
      <c r="G1946" s="136" t="str">
        <f>G1920</f>
        <v>Surgical procedures</v>
      </c>
      <c r="H1946" s="12"/>
      <c r="I1946" s="60"/>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60"/>
      <c r="CO1946" s="76"/>
      <c r="CP1946" s="76"/>
      <c r="CQ1946" s="76"/>
      <c r="CR1946" s="76"/>
      <c r="CS1946" s="76"/>
      <c r="CT1946" s="76"/>
      <c r="CU1946" s="76"/>
      <c r="CV1946" s="76"/>
      <c r="CW1946" s="76"/>
      <c r="CX1946" s="76"/>
      <c r="CY1946" s="76"/>
      <c r="CZ1946" s="76"/>
      <c r="DA1946" s="76"/>
      <c r="DB1946" s="76"/>
      <c r="DC1946" s="76"/>
      <c r="DD1946" s="76"/>
      <c r="DE1946" s="76"/>
      <c r="DF1946" s="76"/>
      <c r="DG1946" s="76"/>
      <c r="DH1946" s="76"/>
      <c r="DI1946" s="76"/>
      <c r="DJ1946" s="76"/>
      <c r="DK1946" s="76"/>
      <c r="DL1946" s="76"/>
    </row>
    <row r="1947" spans="2:116" x14ac:dyDescent="0.4">
      <c r="B1947" t="s">
        <v>332</v>
      </c>
      <c r="D1947" t="s">
        <v>541</v>
      </c>
      <c r="E1947" s="8" t="str">
        <f>ROW()&amp;" "&amp;D1947</f>
        <v>1947 SEASON MONTHL-TV-V</v>
      </c>
      <c r="G1947" s="136" t="str">
        <f t="shared" ref="G1947:G1953" si="3250">G1921</f>
        <v>procedure</v>
      </c>
      <c r="H1947" s="27"/>
      <c r="I1947" s="78"/>
      <c r="J1947" s="78"/>
      <c r="K1947" s="33"/>
      <c r="L1947" s="33"/>
      <c r="M1947" s="33"/>
      <c r="N1947" s="33"/>
      <c r="O1947" s="33"/>
      <c r="P1947" s="33"/>
      <c r="R1947" s="33"/>
      <c r="S1947" s="80"/>
      <c r="T1947" s="80"/>
      <c r="U1947" s="80"/>
      <c r="V1947" s="80"/>
      <c r="W1947" s="80"/>
      <c r="X1947" s="80"/>
      <c r="Y1947" s="80"/>
      <c r="Z1947" s="80"/>
      <c r="AA1947" s="80"/>
      <c r="AB1947" s="80"/>
      <c r="AC1947" s="80"/>
      <c r="AD1947" s="80"/>
      <c r="AE1947" s="80"/>
      <c r="AF1947" s="80"/>
      <c r="AG1947" s="80"/>
      <c r="AH1947" s="80"/>
      <c r="AI1947" s="80"/>
      <c r="AJ1947" s="80"/>
      <c r="AK1947" s="80"/>
      <c r="AL1947" s="80"/>
      <c r="AM1947" s="80"/>
      <c r="AN1947" s="80"/>
      <c r="AO1947" s="80"/>
      <c r="AP1947" s="80"/>
      <c r="AQ1947" s="80"/>
      <c r="AR1947" s="80"/>
      <c r="AS1947" s="80"/>
      <c r="AT1947" s="80"/>
      <c r="AU1947" s="80"/>
      <c r="AV1947" s="80"/>
      <c r="AW1947" s="80"/>
      <c r="AX1947" s="80"/>
      <c r="AY1947" s="80"/>
      <c r="AZ1947" s="80"/>
      <c r="BA1947" s="80"/>
      <c r="BB1947" s="80"/>
      <c r="BC1947" s="80"/>
      <c r="BD1947" s="80"/>
      <c r="BE1947" s="80"/>
      <c r="BF1947" s="80"/>
      <c r="BG1947" s="80"/>
      <c r="BH1947" s="80"/>
      <c r="BI1947" s="80"/>
      <c r="BJ1947" s="80"/>
      <c r="BK1947" s="80"/>
      <c r="BL1947" s="80"/>
      <c r="BM1947" s="80"/>
      <c r="BN1947" s="80"/>
      <c r="BO1947" s="80"/>
      <c r="BP1947" s="80"/>
      <c r="BQ1947" s="80"/>
      <c r="BR1947" s="80"/>
      <c r="BS1947" s="80"/>
      <c r="BT1947" s="80"/>
      <c r="BU1947" s="80"/>
      <c r="BV1947" s="80"/>
      <c r="BW1947" s="80"/>
      <c r="BX1947" s="80"/>
      <c r="BY1947" s="80"/>
      <c r="BZ1947" s="80"/>
      <c r="CA1947" s="80"/>
      <c r="CB1947" s="80"/>
      <c r="CC1947" s="80"/>
      <c r="CD1947" s="80"/>
      <c r="CE1947" s="80"/>
      <c r="CF1947" s="80"/>
      <c r="CG1947" s="80"/>
      <c r="CH1947" s="80"/>
      <c r="CI1947" s="80"/>
      <c r="CJ1947" s="80"/>
      <c r="CK1947" s="80"/>
      <c r="CL1947" s="80"/>
      <c r="CN1947" s="78"/>
      <c r="CO1947" s="77"/>
      <c r="CP1947" s="77"/>
      <c r="CQ1947" s="77"/>
      <c r="CR1947" s="77"/>
      <c r="CS1947" s="77"/>
      <c r="CT1947" s="77"/>
      <c r="CU1947" s="77"/>
      <c r="CV1947" s="77"/>
      <c r="CW1947" s="77"/>
      <c r="CX1947" s="77"/>
      <c r="CY1947" s="77"/>
      <c r="CZ1947" s="77"/>
      <c r="DA1947" s="77"/>
      <c r="DB1947" s="77"/>
      <c r="DC1947" s="77"/>
      <c r="DD1947" s="77"/>
      <c r="DE1947" s="77"/>
      <c r="DF1947" s="77"/>
      <c r="DG1947" s="77"/>
      <c r="DH1947" s="77"/>
      <c r="DI1947" s="77"/>
      <c r="DJ1947" s="77"/>
      <c r="DK1947" s="77"/>
      <c r="DL1947" s="77"/>
    </row>
    <row r="1948" spans="2:116" x14ac:dyDescent="0.4">
      <c r="B1948" t="s">
        <v>332</v>
      </c>
      <c r="D1948" t="s">
        <v>541</v>
      </c>
      <c r="E1948" s="8" t="str">
        <f t="shared" ref="E1948:E1953" si="3251">ROW()&amp;" "&amp;D1948</f>
        <v>1948 SEASON MONTHL-TV-V</v>
      </c>
      <c r="G1948" s="136" t="str">
        <f t="shared" si="3250"/>
        <v>Primary revenue driver</v>
      </c>
      <c r="H1948" s="27"/>
      <c r="I1948" s="78"/>
      <c r="J1948" s="78"/>
      <c r="K1948" s="33"/>
      <c r="L1948" s="33"/>
      <c r="M1948" s="33"/>
      <c r="N1948" s="33"/>
      <c r="O1948" s="33"/>
      <c r="P1948" s="33"/>
      <c r="R1948" s="33"/>
      <c r="S1948" s="80" t="str">
        <f>S1922</f>
        <v>S$16</v>
      </c>
      <c r="T1948" s="80" t="str">
        <f t="shared" ref="T1948:CE1948" si="3252">T1922</f>
        <v>T$16</v>
      </c>
      <c r="U1948" s="80" t="str">
        <f t="shared" si="3252"/>
        <v>U$16</v>
      </c>
      <c r="V1948" s="80" t="str">
        <f t="shared" si="3252"/>
        <v>V$16</v>
      </c>
      <c r="W1948" s="80" t="str">
        <f t="shared" si="3252"/>
        <v>W$16</v>
      </c>
      <c r="X1948" s="80" t="str">
        <f t="shared" si="3252"/>
        <v>X$16</v>
      </c>
      <c r="Y1948" s="80" t="str">
        <f t="shared" si="3252"/>
        <v>Y$16</v>
      </c>
      <c r="Z1948" s="80" t="str">
        <f t="shared" si="3252"/>
        <v>Z$16</v>
      </c>
      <c r="AA1948" s="80" t="str">
        <f t="shared" si="3252"/>
        <v>AA$16</v>
      </c>
      <c r="AB1948" s="80" t="str">
        <f t="shared" si="3252"/>
        <v>AB$16</v>
      </c>
      <c r="AC1948" s="80" t="str">
        <f t="shared" si="3252"/>
        <v>AC$16</v>
      </c>
      <c r="AD1948" s="80" t="str">
        <f t="shared" si="3252"/>
        <v>AD$16</v>
      </c>
      <c r="AE1948" s="80" t="str">
        <f t="shared" si="3252"/>
        <v>AE$16</v>
      </c>
      <c r="AF1948" s="80" t="str">
        <f t="shared" si="3252"/>
        <v>AF$16</v>
      </c>
      <c r="AG1948" s="80" t="str">
        <f t="shared" si="3252"/>
        <v>AG$16</v>
      </c>
      <c r="AH1948" s="80" t="str">
        <f t="shared" si="3252"/>
        <v>AH$16</v>
      </c>
      <c r="AI1948" s="80" t="str">
        <f t="shared" si="3252"/>
        <v>AI$16</v>
      </c>
      <c r="AJ1948" s="80" t="str">
        <f t="shared" si="3252"/>
        <v>AJ$16</v>
      </c>
      <c r="AK1948" s="80" t="str">
        <f t="shared" si="3252"/>
        <v>AK$16</v>
      </c>
      <c r="AL1948" s="80" t="str">
        <f t="shared" si="3252"/>
        <v>AL$16</v>
      </c>
      <c r="AM1948" s="80" t="str">
        <f t="shared" si="3252"/>
        <v>AM$16</v>
      </c>
      <c r="AN1948" s="80" t="str">
        <f t="shared" si="3252"/>
        <v>AN$16</v>
      </c>
      <c r="AO1948" s="80" t="str">
        <f t="shared" si="3252"/>
        <v>AO$16</v>
      </c>
      <c r="AP1948" s="80" t="str">
        <f t="shared" si="3252"/>
        <v>AP$16</v>
      </c>
      <c r="AQ1948" s="80" t="str">
        <f t="shared" si="3252"/>
        <v>AQ$16</v>
      </c>
      <c r="AR1948" s="80" t="str">
        <f t="shared" si="3252"/>
        <v>AR$16</v>
      </c>
      <c r="AS1948" s="80" t="str">
        <f t="shared" si="3252"/>
        <v>AS$16</v>
      </c>
      <c r="AT1948" s="80" t="str">
        <f t="shared" si="3252"/>
        <v>AT$16</v>
      </c>
      <c r="AU1948" s="80" t="str">
        <f t="shared" si="3252"/>
        <v>AU$16</v>
      </c>
      <c r="AV1948" s="80" t="str">
        <f t="shared" si="3252"/>
        <v>AV$16</v>
      </c>
      <c r="AW1948" s="80" t="str">
        <f t="shared" si="3252"/>
        <v>AW$16</v>
      </c>
      <c r="AX1948" s="80" t="str">
        <f t="shared" si="3252"/>
        <v>AX$16</v>
      </c>
      <c r="AY1948" s="80" t="str">
        <f t="shared" si="3252"/>
        <v>AY$16</v>
      </c>
      <c r="AZ1948" s="80" t="str">
        <f t="shared" si="3252"/>
        <v>AZ$16</v>
      </c>
      <c r="BA1948" s="80" t="str">
        <f t="shared" si="3252"/>
        <v>BA$16</v>
      </c>
      <c r="BB1948" s="80" t="str">
        <f t="shared" si="3252"/>
        <v>BB$16</v>
      </c>
      <c r="BC1948" s="80" t="str">
        <f t="shared" si="3252"/>
        <v>BC$16</v>
      </c>
      <c r="BD1948" s="80" t="str">
        <f t="shared" si="3252"/>
        <v>BD$16</v>
      </c>
      <c r="BE1948" s="80" t="str">
        <f t="shared" si="3252"/>
        <v>BE$16</v>
      </c>
      <c r="BF1948" s="80" t="str">
        <f t="shared" si="3252"/>
        <v>BF$16</v>
      </c>
      <c r="BG1948" s="80" t="str">
        <f t="shared" si="3252"/>
        <v>BG$16</v>
      </c>
      <c r="BH1948" s="80" t="str">
        <f t="shared" si="3252"/>
        <v>BH$16</v>
      </c>
      <c r="BI1948" s="80" t="str">
        <f t="shared" si="3252"/>
        <v>BI$16</v>
      </c>
      <c r="BJ1948" s="80" t="str">
        <f t="shared" si="3252"/>
        <v>BJ$16</v>
      </c>
      <c r="BK1948" s="80" t="str">
        <f t="shared" si="3252"/>
        <v>BK$16</v>
      </c>
      <c r="BL1948" s="80" t="str">
        <f t="shared" si="3252"/>
        <v>BL$16</v>
      </c>
      <c r="BM1948" s="80" t="str">
        <f t="shared" si="3252"/>
        <v>BM$16</v>
      </c>
      <c r="BN1948" s="80" t="str">
        <f t="shared" si="3252"/>
        <v>BN$16</v>
      </c>
      <c r="BO1948" s="80" t="str">
        <f t="shared" si="3252"/>
        <v>BO$16</v>
      </c>
      <c r="BP1948" s="80" t="str">
        <f t="shared" si="3252"/>
        <v>BP$16</v>
      </c>
      <c r="BQ1948" s="80" t="str">
        <f t="shared" si="3252"/>
        <v>BQ$16</v>
      </c>
      <c r="BR1948" s="80" t="str">
        <f t="shared" si="3252"/>
        <v>BR$16</v>
      </c>
      <c r="BS1948" s="80" t="str">
        <f t="shared" si="3252"/>
        <v>BS$16</v>
      </c>
      <c r="BT1948" s="80" t="str">
        <f t="shared" si="3252"/>
        <v>BT$16</v>
      </c>
      <c r="BU1948" s="80" t="str">
        <f t="shared" si="3252"/>
        <v>BU$16</v>
      </c>
      <c r="BV1948" s="80" t="str">
        <f t="shared" si="3252"/>
        <v>BV$16</v>
      </c>
      <c r="BW1948" s="80" t="str">
        <f t="shared" si="3252"/>
        <v>BW$16</v>
      </c>
      <c r="BX1948" s="80" t="str">
        <f t="shared" si="3252"/>
        <v>BX$16</v>
      </c>
      <c r="BY1948" s="80" t="str">
        <f t="shared" si="3252"/>
        <v>BY$16</v>
      </c>
      <c r="BZ1948" s="80" t="str">
        <f t="shared" si="3252"/>
        <v>BZ$16</v>
      </c>
      <c r="CA1948" s="80" t="str">
        <f t="shared" si="3252"/>
        <v>CA$16</v>
      </c>
      <c r="CB1948" s="80" t="str">
        <f t="shared" si="3252"/>
        <v>CB$16</v>
      </c>
      <c r="CC1948" s="80" t="str">
        <f t="shared" si="3252"/>
        <v>CC$16</v>
      </c>
      <c r="CD1948" s="80" t="str">
        <f t="shared" si="3252"/>
        <v>CD$16</v>
      </c>
      <c r="CE1948" s="80" t="str">
        <f t="shared" si="3252"/>
        <v>CE$16</v>
      </c>
      <c r="CF1948" s="80" t="str">
        <f t="shared" ref="CF1948:CL1948" si="3253">CF1922</f>
        <v>CF$16</v>
      </c>
      <c r="CG1948" s="80" t="str">
        <f t="shared" si="3253"/>
        <v>CG$16</v>
      </c>
      <c r="CH1948" s="80" t="str">
        <f t="shared" si="3253"/>
        <v>CH$16</v>
      </c>
      <c r="CI1948" s="80" t="str">
        <f t="shared" si="3253"/>
        <v>CI$16</v>
      </c>
      <c r="CJ1948" s="80" t="str">
        <f t="shared" si="3253"/>
        <v>CJ$16</v>
      </c>
      <c r="CK1948" s="80" t="str">
        <f t="shared" si="3253"/>
        <v>CK$16</v>
      </c>
      <c r="CL1948" s="80" t="str">
        <f t="shared" si="3253"/>
        <v>CL$16</v>
      </c>
      <c r="CN1948" s="78"/>
      <c r="CO1948" s="80" t="str">
        <f t="shared" ref="CO1948:DL1948" si="3254">CO1922</f>
        <v>CO$16</v>
      </c>
      <c r="CP1948" s="80" t="str">
        <f t="shared" si="3254"/>
        <v>CP$16</v>
      </c>
      <c r="CQ1948" s="80" t="str">
        <f t="shared" si="3254"/>
        <v>CQ$16</v>
      </c>
      <c r="CR1948" s="80" t="str">
        <f t="shared" si="3254"/>
        <v>CR$16</v>
      </c>
      <c r="CS1948" s="80" t="str">
        <f t="shared" si="3254"/>
        <v>CS$16</v>
      </c>
      <c r="CT1948" s="80" t="str">
        <f t="shared" si="3254"/>
        <v>CT$16</v>
      </c>
      <c r="CU1948" s="80" t="str">
        <f t="shared" si="3254"/>
        <v>CU$16</v>
      </c>
      <c r="CV1948" s="80" t="str">
        <f t="shared" si="3254"/>
        <v>CV$16</v>
      </c>
      <c r="CW1948" s="80" t="str">
        <f t="shared" si="3254"/>
        <v>CW$16</v>
      </c>
      <c r="CX1948" s="80" t="str">
        <f t="shared" si="3254"/>
        <v>CX$16</v>
      </c>
      <c r="CY1948" s="80" t="str">
        <f t="shared" si="3254"/>
        <v>CY$16</v>
      </c>
      <c r="CZ1948" s="80" t="str">
        <f t="shared" si="3254"/>
        <v>CZ$16</v>
      </c>
      <c r="DA1948" s="80" t="str">
        <f t="shared" si="3254"/>
        <v>DA$16</v>
      </c>
      <c r="DB1948" s="80" t="str">
        <f t="shared" si="3254"/>
        <v>DB$16</v>
      </c>
      <c r="DC1948" s="80" t="str">
        <f t="shared" si="3254"/>
        <v>DC$16</v>
      </c>
      <c r="DD1948" s="80" t="str">
        <f t="shared" si="3254"/>
        <v>DD$16</v>
      </c>
      <c r="DE1948" s="80" t="str">
        <f t="shared" si="3254"/>
        <v>DE$16</v>
      </c>
      <c r="DF1948" s="80" t="str">
        <f t="shared" si="3254"/>
        <v>DF$16</v>
      </c>
      <c r="DG1948" s="80" t="str">
        <f t="shared" si="3254"/>
        <v>DG$16</v>
      </c>
      <c r="DH1948" s="80" t="str">
        <f t="shared" si="3254"/>
        <v>DH$16</v>
      </c>
      <c r="DI1948" s="80" t="str">
        <f t="shared" si="3254"/>
        <v>DI$16</v>
      </c>
      <c r="DJ1948" s="80" t="str">
        <f t="shared" si="3254"/>
        <v>DJ$16</v>
      </c>
      <c r="DK1948" s="80" t="str">
        <f t="shared" si="3254"/>
        <v>DK$16</v>
      </c>
      <c r="DL1948" s="80" t="str">
        <f t="shared" si="3254"/>
        <v>DL$16</v>
      </c>
    </row>
    <row r="1949" spans="2:116" x14ac:dyDescent="0.4">
      <c r="B1949" t="s">
        <v>332</v>
      </c>
      <c r="D1949" t="s">
        <v>541</v>
      </c>
      <c r="E1949" s="8" t="str">
        <f t="shared" si="3251"/>
        <v>1949 SEASON MONTHL-TV-V</v>
      </c>
      <c r="G1949" s="136" t="str">
        <f t="shared" si="3250"/>
        <v>Primary volume driver</v>
      </c>
      <c r="K1949" s="53"/>
      <c r="L1949" s="53"/>
      <c r="M1949" s="53"/>
      <c r="N1949" s="53"/>
      <c r="O1949" s="53"/>
      <c r="P1949" s="53"/>
      <c r="R1949" s="24"/>
      <c r="S1949" s="4" t="str">
        <f>ADDRESS(ROW(S1930),COLUMN(S1930),2)</f>
        <v>S$1930</v>
      </c>
      <c r="T1949" s="4" t="str">
        <f t="shared" ref="T1949:CE1949" si="3255">ADDRESS(ROW(T1930),COLUMN(T1930),2)</f>
        <v>T$1930</v>
      </c>
      <c r="U1949" s="4" t="str">
        <f t="shared" si="3255"/>
        <v>U$1930</v>
      </c>
      <c r="V1949" s="4" t="str">
        <f t="shared" si="3255"/>
        <v>V$1930</v>
      </c>
      <c r="W1949" s="4" t="str">
        <f t="shared" si="3255"/>
        <v>W$1930</v>
      </c>
      <c r="X1949" s="4" t="str">
        <f t="shared" si="3255"/>
        <v>X$1930</v>
      </c>
      <c r="Y1949" s="4" t="str">
        <f t="shared" si="3255"/>
        <v>Y$1930</v>
      </c>
      <c r="Z1949" s="4" t="str">
        <f t="shared" si="3255"/>
        <v>Z$1930</v>
      </c>
      <c r="AA1949" s="4" t="str">
        <f t="shared" si="3255"/>
        <v>AA$1930</v>
      </c>
      <c r="AB1949" s="4" t="str">
        <f t="shared" si="3255"/>
        <v>AB$1930</v>
      </c>
      <c r="AC1949" s="4" t="str">
        <f t="shared" si="3255"/>
        <v>AC$1930</v>
      </c>
      <c r="AD1949" s="4" t="str">
        <f t="shared" si="3255"/>
        <v>AD$1930</v>
      </c>
      <c r="AE1949" s="4" t="str">
        <f t="shared" si="3255"/>
        <v>AE$1930</v>
      </c>
      <c r="AF1949" s="4" t="str">
        <f t="shared" si="3255"/>
        <v>AF$1930</v>
      </c>
      <c r="AG1949" s="4" t="str">
        <f t="shared" si="3255"/>
        <v>AG$1930</v>
      </c>
      <c r="AH1949" s="4" t="str">
        <f t="shared" si="3255"/>
        <v>AH$1930</v>
      </c>
      <c r="AI1949" s="4" t="str">
        <f t="shared" si="3255"/>
        <v>AI$1930</v>
      </c>
      <c r="AJ1949" s="4" t="str">
        <f t="shared" si="3255"/>
        <v>AJ$1930</v>
      </c>
      <c r="AK1949" s="4" t="str">
        <f t="shared" si="3255"/>
        <v>AK$1930</v>
      </c>
      <c r="AL1949" s="4" t="str">
        <f t="shared" si="3255"/>
        <v>AL$1930</v>
      </c>
      <c r="AM1949" s="4" t="str">
        <f t="shared" si="3255"/>
        <v>AM$1930</v>
      </c>
      <c r="AN1949" s="4" t="str">
        <f t="shared" si="3255"/>
        <v>AN$1930</v>
      </c>
      <c r="AO1949" s="4" t="str">
        <f t="shared" si="3255"/>
        <v>AO$1930</v>
      </c>
      <c r="AP1949" s="4" t="str">
        <f t="shared" si="3255"/>
        <v>AP$1930</v>
      </c>
      <c r="AQ1949" s="4" t="str">
        <f t="shared" si="3255"/>
        <v>AQ$1930</v>
      </c>
      <c r="AR1949" s="4" t="str">
        <f t="shared" si="3255"/>
        <v>AR$1930</v>
      </c>
      <c r="AS1949" s="4" t="str">
        <f t="shared" si="3255"/>
        <v>AS$1930</v>
      </c>
      <c r="AT1949" s="4" t="str">
        <f t="shared" si="3255"/>
        <v>AT$1930</v>
      </c>
      <c r="AU1949" s="4" t="str">
        <f t="shared" si="3255"/>
        <v>AU$1930</v>
      </c>
      <c r="AV1949" s="4" t="str">
        <f t="shared" si="3255"/>
        <v>AV$1930</v>
      </c>
      <c r="AW1949" s="4" t="str">
        <f t="shared" si="3255"/>
        <v>AW$1930</v>
      </c>
      <c r="AX1949" s="4" t="str">
        <f t="shared" si="3255"/>
        <v>AX$1930</v>
      </c>
      <c r="AY1949" s="4" t="str">
        <f t="shared" si="3255"/>
        <v>AY$1930</v>
      </c>
      <c r="AZ1949" s="4" t="str">
        <f t="shared" si="3255"/>
        <v>AZ$1930</v>
      </c>
      <c r="BA1949" s="4" t="str">
        <f t="shared" si="3255"/>
        <v>BA$1930</v>
      </c>
      <c r="BB1949" s="4" t="str">
        <f t="shared" si="3255"/>
        <v>BB$1930</v>
      </c>
      <c r="BC1949" s="4" t="str">
        <f t="shared" si="3255"/>
        <v>BC$1930</v>
      </c>
      <c r="BD1949" s="4" t="str">
        <f t="shared" si="3255"/>
        <v>BD$1930</v>
      </c>
      <c r="BE1949" s="4" t="str">
        <f t="shared" si="3255"/>
        <v>BE$1930</v>
      </c>
      <c r="BF1949" s="4" t="str">
        <f t="shared" si="3255"/>
        <v>BF$1930</v>
      </c>
      <c r="BG1949" s="4" t="str">
        <f t="shared" si="3255"/>
        <v>BG$1930</v>
      </c>
      <c r="BH1949" s="4" t="str">
        <f t="shared" si="3255"/>
        <v>BH$1930</v>
      </c>
      <c r="BI1949" s="4" t="str">
        <f t="shared" si="3255"/>
        <v>BI$1930</v>
      </c>
      <c r="BJ1949" s="4" t="str">
        <f t="shared" si="3255"/>
        <v>BJ$1930</v>
      </c>
      <c r="BK1949" s="4" t="str">
        <f t="shared" si="3255"/>
        <v>BK$1930</v>
      </c>
      <c r="BL1949" s="4" t="str">
        <f t="shared" si="3255"/>
        <v>BL$1930</v>
      </c>
      <c r="BM1949" s="4" t="str">
        <f t="shared" si="3255"/>
        <v>BM$1930</v>
      </c>
      <c r="BN1949" s="4" t="str">
        <f t="shared" si="3255"/>
        <v>BN$1930</v>
      </c>
      <c r="BO1949" s="4" t="str">
        <f t="shared" si="3255"/>
        <v>BO$1930</v>
      </c>
      <c r="BP1949" s="4" t="str">
        <f t="shared" si="3255"/>
        <v>BP$1930</v>
      </c>
      <c r="BQ1949" s="4" t="str">
        <f t="shared" si="3255"/>
        <v>BQ$1930</v>
      </c>
      <c r="BR1949" s="4" t="str">
        <f t="shared" si="3255"/>
        <v>BR$1930</v>
      </c>
      <c r="BS1949" s="4" t="str">
        <f t="shared" si="3255"/>
        <v>BS$1930</v>
      </c>
      <c r="BT1949" s="4" t="str">
        <f t="shared" si="3255"/>
        <v>BT$1930</v>
      </c>
      <c r="BU1949" s="4" t="str">
        <f t="shared" si="3255"/>
        <v>BU$1930</v>
      </c>
      <c r="BV1949" s="4" t="str">
        <f t="shared" si="3255"/>
        <v>BV$1930</v>
      </c>
      <c r="BW1949" s="4" t="str">
        <f t="shared" si="3255"/>
        <v>BW$1930</v>
      </c>
      <c r="BX1949" s="4" t="str">
        <f t="shared" si="3255"/>
        <v>BX$1930</v>
      </c>
      <c r="BY1949" s="4" t="str">
        <f t="shared" si="3255"/>
        <v>BY$1930</v>
      </c>
      <c r="BZ1949" s="4" t="str">
        <f t="shared" si="3255"/>
        <v>BZ$1930</v>
      </c>
      <c r="CA1949" s="4" t="str">
        <f t="shared" si="3255"/>
        <v>CA$1930</v>
      </c>
      <c r="CB1949" s="4" t="str">
        <f t="shared" si="3255"/>
        <v>CB$1930</v>
      </c>
      <c r="CC1949" s="4" t="str">
        <f t="shared" si="3255"/>
        <v>CC$1930</v>
      </c>
      <c r="CD1949" s="4" t="str">
        <f t="shared" si="3255"/>
        <v>CD$1930</v>
      </c>
      <c r="CE1949" s="4" t="str">
        <f t="shared" si="3255"/>
        <v>CE$1930</v>
      </c>
      <c r="CF1949" s="4" t="str">
        <f t="shared" ref="CF1949:CL1949" si="3256">ADDRESS(ROW(CF1930),COLUMN(CF1930),2)</f>
        <v>CF$1930</v>
      </c>
      <c r="CG1949" s="4" t="str">
        <f t="shared" si="3256"/>
        <v>CG$1930</v>
      </c>
      <c r="CH1949" s="4" t="str">
        <f t="shared" si="3256"/>
        <v>CH$1930</v>
      </c>
      <c r="CI1949" s="4" t="str">
        <f t="shared" si="3256"/>
        <v>CI$1930</v>
      </c>
      <c r="CJ1949" s="4" t="str">
        <f t="shared" si="3256"/>
        <v>CJ$1930</v>
      </c>
      <c r="CK1949" s="4" t="str">
        <f t="shared" si="3256"/>
        <v>CK$1930</v>
      </c>
      <c r="CL1949" s="4" t="str">
        <f t="shared" si="3256"/>
        <v>CL$1930</v>
      </c>
      <c r="CO1949" s="212" t="e">
        <f>ADDRESS(ROW(#REF!),COLUMN(#REF!),2)</f>
        <v>#REF!</v>
      </c>
      <c r="CP1949" s="212" t="e">
        <f>ADDRESS(ROW(#REF!),COLUMN(#REF!),2)</f>
        <v>#REF!</v>
      </c>
      <c r="CQ1949" s="212" t="e">
        <f>ADDRESS(ROW(#REF!),COLUMN(#REF!),2)</f>
        <v>#REF!</v>
      </c>
      <c r="CR1949" s="212" t="e">
        <f>ADDRESS(ROW(#REF!),COLUMN(#REF!),2)</f>
        <v>#REF!</v>
      </c>
      <c r="CS1949" s="212" t="e">
        <f>ADDRESS(ROW(#REF!),COLUMN(#REF!),2)</f>
        <v>#REF!</v>
      </c>
      <c r="CT1949" s="212" t="e">
        <f>ADDRESS(ROW(#REF!),COLUMN(#REF!),2)</f>
        <v>#REF!</v>
      </c>
      <c r="CU1949" s="212" t="e">
        <f>ADDRESS(ROW(#REF!),COLUMN(#REF!),2)</f>
        <v>#REF!</v>
      </c>
      <c r="CV1949" s="212" t="e">
        <f>ADDRESS(ROW(#REF!),COLUMN(#REF!),2)</f>
        <v>#REF!</v>
      </c>
      <c r="CW1949" s="212" t="e">
        <f>ADDRESS(ROW(#REF!),COLUMN(#REF!),2)</f>
        <v>#REF!</v>
      </c>
      <c r="CX1949" s="212" t="e">
        <f>ADDRESS(ROW(#REF!),COLUMN(#REF!),2)</f>
        <v>#REF!</v>
      </c>
      <c r="CY1949" s="212" t="e">
        <f>ADDRESS(ROW(#REF!),COLUMN(#REF!),2)</f>
        <v>#REF!</v>
      </c>
      <c r="CZ1949" s="212" t="e">
        <f>ADDRESS(ROW(#REF!),COLUMN(#REF!),2)</f>
        <v>#REF!</v>
      </c>
      <c r="DA1949" s="212" t="e">
        <f>ADDRESS(ROW(#REF!),COLUMN(#REF!),2)</f>
        <v>#REF!</v>
      </c>
      <c r="DB1949" s="212" t="e">
        <f>ADDRESS(ROW(#REF!),COLUMN(#REF!),2)</f>
        <v>#REF!</v>
      </c>
      <c r="DC1949" s="212" t="e">
        <f>ADDRESS(ROW(#REF!),COLUMN(#REF!),2)</f>
        <v>#REF!</v>
      </c>
      <c r="DD1949" s="212" t="e">
        <f>ADDRESS(ROW(#REF!),COLUMN(#REF!),2)</f>
        <v>#REF!</v>
      </c>
      <c r="DE1949" s="212" t="e">
        <f>ADDRESS(ROW(#REF!),COLUMN(#REF!),2)</f>
        <v>#REF!</v>
      </c>
      <c r="DF1949" s="212" t="e">
        <f>ADDRESS(ROW(#REF!),COLUMN(#REF!),2)</f>
        <v>#REF!</v>
      </c>
      <c r="DG1949" s="212" t="e">
        <f>ADDRESS(ROW(#REF!),COLUMN(#REF!),2)</f>
        <v>#REF!</v>
      </c>
      <c r="DH1949" s="212" t="e">
        <f>ADDRESS(ROW(#REF!),COLUMN(#REF!),2)</f>
        <v>#REF!</v>
      </c>
      <c r="DI1949" s="212" t="e">
        <f>ADDRESS(ROW(#REF!),COLUMN(#REF!),2)</f>
        <v>#REF!</v>
      </c>
      <c r="DJ1949" s="212" t="e">
        <f>ADDRESS(ROW(#REF!),COLUMN(#REF!),2)</f>
        <v>#REF!</v>
      </c>
      <c r="DK1949" s="212" t="e">
        <f>ADDRESS(ROW(#REF!),COLUMN(#REF!),2)</f>
        <v>#REF!</v>
      </c>
      <c r="DL1949" s="212" t="e">
        <f>ADDRESS(ROW(#REF!),COLUMN(#REF!),2)</f>
        <v>#REF!</v>
      </c>
    </row>
    <row r="1950" spans="2:116" x14ac:dyDescent="0.4">
      <c r="B1950" t="s">
        <v>332</v>
      </c>
      <c r="D1950" t="s">
        <v>541</v>
      </c>
      <c r="E1950" s="8" t="str">
        <f t="shared" si="3251"/>
        <v>1950 SEASON MONTHL-TV-V</v>
      </c>
      <c r="G1950" s="136" t="str">
        <f t="shared" si="3250"/>
        <v>(Secondary label)</v>
      </c>
      <c r="H1950" s="12"/>
      <c r="I1950" s="60"/>
      <c r="J1950" s="60"/>
      <c r="K1950" s="15"/>
      <c r="L1950" s="15"/>
      <c r="M1950" s="15"/>
      <c r="N1950" s="15"/>
      <c r="O1950" s="15"/>
      <c r="P1950" s="15"/>
      <c r="R1950" s="15"/>
      <c r="S1950" s="80"/>
      <c r="T1950" s="80"/>
      <c r="U1950" s="80"/>
      <c r="V1950" s="80"/>
      <c r="W1950" s="80"/>
      <c r="X1950" s="80"/>
      <c r="Y1950" s="80"/>
      <c r="Z1950" s="80"/>
      <c r="AA1950" s="80"/>
      <c r="AB1950" s="80"/>
      <c r="AC1950" s="80"/>
      <c r="AD1950" s="80"/>
      <c r="AE1950" s="80"/>
      <c r="AF1950" s="80"/>
      <c r="AG1950" s="80"/>
      <c r="AH1950" s="80"/>
      <c r="AI1950" s="80"/>
      <c r="AJ1950" s="80"/>
      <c r="AK1950" s="80"/>
      <c r="AL1950" s="80"/>
      <c r="AM1950" s="80"/>
      <c r="AN1950" s="80"/>
      <c r="AO1950" s="80"/>
      <c r="AP1950" s="80"/>
      <c r="AQ1950" s="80"/>
      <c r="AR1950" s="80"/>
      <c r="AS1950" s="80"/>
      <c r="AT1950" s="80"/>
      <c r="AU1950" s="80"/>
      <c r="AV1950" s="80"/>
      <c r="AW1950" s="80"/>
      <c r="AX1950" s="80"/>
      <c r="AY1950" s="80"/>
      <c r="AZ1950" s="80"/>
      <c r="BA1950" s="80"/>
      <c r="BB1950" s="80"/>
      <c r="BC1950" s="80"/>
      <c r="BD1950" s="80"/>
      <c r="BE1950" s="80"/>
      <c r="BF1950" s="80"/>
      <c r="BG1950" s="80"/>
      <c r="BH1950" s="80"/>
      <c r="BI1950" s="80"/>
      <c r="BJ1950" s="80"/>
      <c r="BK1950" s="80"/>
      <c r="BL1950" s="80"/>
      <c r="BM1950" s="80"/>
      <c r="BN1950" s="80"/>
      <c r="BO1950" s="80"/>
      <c r="BP1950" s="80"/>
      <c r="BQ1950" s="80"/>
      <c r="BR1950" s="80"/>
      <c r="BS1950" s="80"/>
      <c r="BT1950" s="80"/>
      <c r="BU1950" s="80"/>
      <c r="BV1950" s="80"/>
      <c r="BW1950" s="80"/>
      <c r="BX1950" s="80"/>
      <c r="BY1950" s="80"/>
      <c r="BZ1950" s="80"/>
      <c r="CA1950" s="80"/>
      <c r="CB1950" s="80"/>
      <c r="CC1950" s="80"/>
      <c r="CD1950" s="80"/>
      <c r="CE1950" s="80"/>
      <c r="CF1950" s="80"/>
      <c r="CG1950" s="80"/>
      <c r="CH1950" s="80"/>
      <c r="CI1950" s="80"/>
      <c r="CJ1950" s="80"/>
      <c r="CK1950" s="80"/>
      <c r="CL1950" s="80"/>
      <c r="CN1950" s="60"/>
    </row>
    <row r="1951" spans="2:116" x14ac:dyDescent="0.4">
      <c r="B1951" t="s">
        <v>332</v>
      </c>
      <c r="D1951" t="s">
        <v>541</v>
      </c>
      <c r="E1951" s="8" t="str">
        <f t="shared" si="3251"/>
        <v>1951 SEASON MONTHL-TV-V</v>
      </c>
      <c r="G1951" s="136" t="str">
        <f t="shared" si="3250"/>
        <v xml:space="preserve">secondary unit </v>
      </c>
      <c r="H1951" s="12"/>
      <c r="I1951" s="60"/>
      <c r="J1951" s="60"/>
      <c r="K1951" s="15"/>
      <c r="L1951" s="15"/>
      <c r="M1951" s="15"/>
      <c r="N1951" s="15"/>
      <c r="O1951" s="15"/>
      <c r="P1951" s="15"/>
      <c r="R1951" s="15"/>
      <c r="S1951" s="76"/>
      <c r="T1951" s="76"/>
      <c r="U1951" s="76"/>
      <c r="V1951" s="76"/>
      <c r="W1951" s="76"/>
      <c r="X1951" s="76"/>
      <c r="Y1951" s="76"/>
      <c r="Z1951" s="76"/>
      <c r="AA1951" s="76"/>
      <c r="AB1951" s="76"/>
      <c r="AC1951" s="76"/>
      <c r="AD1951" s="76"/>
      <c r="AE1951" s="76"/>
      <c r="AF1951" s="76"/>
      <c r="AG1951" s="76"/>
      <c r="AH1951" s="76"/>
      <c r="AI1951" s="76"/>
      <c r="AJ1951" s="76"/>
      <c r="AK1951" s="76"/>
      <c r="AL1951" s="76"/>
      <c r="AM1951" s="76"/>
      <c r="AN1951" s="76"/>
      <c r="AO1951" s="76"/>
      <c r="AP1951" s="76"/>
      <c r="AQ1951" s="76"/>
      <c r="AR1951" s="76"/>
      <c r="AS1951" s="76"/>
      <c r="AT1951" s="76"/>
      <c r="AU1951" s="76"/>
      <c r="AV1951" s="76"/>
      <c r="AW1951" s="76"/>
      <c r="AX1951" s="76"/>
      <c r="AY1951" s="76"/>
      <c r="AZ1951" s="76"/>
      <c r="BA1951" s="76"/>
      <c r="BB1951" s="76"/>
      <c r="BC1951" s="76"/>
      <c r="BD1951" s="76"/>
      <c r="BE1951" s="76"/>
      <c r="BF1951" s="76"/>
      <c r="BG1951" s="76"/>
      <c r="BH1951" s="76"/>
      <c r="BI1951" s="76"/>
      <c r="BJ1951" s="76"/>
      <c r="BK1951" s="76"/>
      <c r="BL1951" s="76"/>
      <c r="BM1951" s="76"/>
      <c r="BN1951" s="76"/>
      <c r="BO1951" s="76"/>
      <c r="BP1951" s="76"/>
      <c r="BQ1951" s="76"/>
      <c r="BR1951" s="76"/>
      <c r="BS1951" s="76"/>
      <c r="BT1951" s="76"/>
      <c r="BU1951" s="76"/>
      <c r="BV1951" s="76"/>
      <c r="BW1951" s="76"/>
      <c r="BX1951" s="76"/>
      <c r="BY1951" s="76"/>
      <c r="BZ1951" s="76"/>
      <c r="CA1951" s="76"/>
      <c r="CB1951" s="76"/>
      <c r="CC1951" s="76"/>
      <c r="CD1951" s="76"/>
      <c r="CE1951" s="76"/>
      <c r="CF1951" s="76"/>
      <c r="CG1951" s="76"/>
      <c r="CH1951" s="76"/>
      <c r="CI1951" s="76"/>
      <c r="CJ1951" s="76"/>
      <c r="CK1951" s="76"/>
      <c r="CL1951" s="76"/>
      <c r="CN1951" s="60"/>
      <c r="CO1951" s="76"/>
      <c r="CP1951" s="76"/>
      <c r="CQ1951" s="76"/>
      <c r="CR1951" s="76"/>
      <c r="CS1951" s="76"/>
      <c r="CT1951" s="76"/>
      <c r="CU1951" s="76"/>
      <c r="CV1951" s="76"/>
      <c r="CW1951" s="76"/>
      <c r="CX1951" s="76"/>
      <c r="CY1951" s="76"/>
      <c r="CZ1951" s="76"/>
      <c r="DA1951" s="76"/>
      <c r="DB1951" s="76"/>
      <c r="DC1951" s="76"/>
      <c r="DD1951" s="76"/>
      <c r="DE1951" s="76"/>
      <c r="DF1951" s="76"/>
      <c r="DG1951" s="76"/>
      <c r="DH1951" s="76"/>
      <c r="DI1951" s="76"/>
      <c r="DJ1951" s="76"/>
      <c r="DK1951" s="76"/>
      <c r="DL1951" s="76"/>
    </row>
    <row r="1952" spans="2:116" x14ac:dyDescent="0.4">
      <c r="B1952" t="s">
        <v>332</v>
      </c>
      <c r="D1952" t="s">
        <v>541</v>
      </c>
      <c r="E1952" s="8" t="str">
        <f t="shared" si="3251"/>
        <v>1952 SEASON MONTHL-TV-V</v>
      </c>
      <c r="G1952" s="136" t="str">
        <f t="shared" si="3250"/>
        <v>Secondary revenue driver</v>
      </c>
      <c r="H1952" s="12"/>
      <c r="I1952" s="60"/>
      <c r="J1952" s="60"/>
      <c r="K1952" s="15"/>
      <c r="L1952" s="15"/>
      <c r="M1952" s="15"/>
      <c r="N1952" s="15"/>
      <c r="O1952" s="15"/>
      <c r="P1952" s="15"/>
      <c r="R1952" s="15"/>
      <c r="S1952" s="80" t="str">
        <f>S1926</f>
        <v>S$18</v>
      </c>
      <c r="T1952" s="80" t="str">
        <f t="shared" ref="T1952:CE1952" si="3257">T1926</f>
        <v>T$18</v>
      </c>
      <c r="U1952" s="80" t="str">
        <f t="shared" si="3257"/>
        <v>U$18</v>
      </c>
      <c r="V1952" s="80" t="str">
        <f t="shared" si="3257"/>
        <v>V$18</v>
      </c>
      <c r="W1952" s="80" t="str">
        <f t="shared" si="3257"/>
        <v>W$18</v>
      </c>
      <c r="X1952" s="80" t="str">
        <f t="shared" si="3257"/>
        <v>X$18</v>
      </c>
      <c r="Y1952" s="80" t="str">
        <f t="shared" si="3257"/>
        <v>Y$18</v>
      </c>
      <c r="Z1952" s="80" t="str">
        <f t="shared" si="3257"/>
        <v>Z$18</v>
      </c>
      <c r="AA1952" s="80" t="str">
        <f t="shared" si="3257"/>
        <v>AA$18</v>
      </c>
      <c r="AB1952" s="80" t="str">
        <f t="shared" si="3257"/>
        <v>AB$18</v>
      </c>
      <c r="AC1952" s="80" t="str">
        <f t="shared" si="3257"/>
        <v>AC$18</v>
      </c>
      <c r="AD1952" s="80" t="str">
        <f t="shared" si="3257"/>
        <v>AD$18</v>
      </c>
      <c r="AE1952" s="80" t="str">
        <f t="shared" si="3257"/>
        <v>AE$18</v>
      </c>
      <c r="AF1952" s="80" t="str">
        <f t="shared" si="3257"/>
        <v>AF$18</v>
      </c>
      <c r="AG1952" s="80" t="str">
        <f t="shared" si="3257"/>
        <v>AG$18</v>
      </c>
      <c r="AH1952" s="80" t="str">
        <f t="shared" si="3257"/>
        <v>AH$18</v>
      </c>
      <c r="AI1952" s="80" t="str">
        <f t="shared" si="3257"/>
        <v>AI$18</v>
      </c>
      <c r="AJ1952" s="80" t="str">
        <f t="shared" si="3257"/>
        <v>AJ$18</v>
      </c>
      <c r="AK1952" s="80" t="str">
        <f t="shared" si="3257"/>
        <v>AK$18</v>
      </c>
      <c r="AL1952" s="80" t="str">
        <f t="shared" si="3257"/>
        <v>AL$18</v>
      </c>
      <c r="AM1952" s="80" t="str">
        <f t="shared" si="3257"/>
        <v>AM$18</v>
      </c>
      <c r="AN1952" s="80" t="str">
        <f t="shared" si="3257"/>
        <v>AN$18</v>
      </c>
      <c r="AO1952" s="80" t="str">
        <f t="shared" si="3257"/>
        <v>AO$18</v>
      </c>
      <c r="AP1952" s="80" t="str">
        <f t="shared" si="3257"/>
        <v>AP$18</v>
      </c>
      <c r="AQ1952" s="80" t="str">
        <f t="shared" si="3257"/>
        <v>AQ$18</v>
      </c>
      <c r="AR1952" s="80" t="str">
        <f t="shared" si="3257"/>
        <v>AR$18</v>
      </c>
      <c r="AS1952" s="80" t="str">
        <f t="shared" si="3257"/>
        <v>AS$18</v>
      </c>
      <c r="AT1952" s="80" t="str">
        <f t="shared" si="3257"/>
        <v>AT$18</v>
      </c>
      <c r="AU1952" s="80" t="str">
        <f t="shared" si="3257"/>
        <v>AU$18</v>
      </c>
      <c r="AV1952" s="80" t="str">
        <f t="shared" si="3257"/>
        <v>AV$18</v>
      </c>
      <c r="AW1952" s="80" t="str">
        <f t="shared" si="3257"/>
        <v>AW$18</v>
      </c>
      <c r="AX1952" s="80" t="str">
        <f t="shared" si="3257"/>
        <v>AX$18</v>
      </c>
      <c r="AY1952" s="80" t="str">
        <f t="shared" si="3257"/>
        <v>AY$18</v>
      </c>
      <c r="AZ1952" s="80" t="str">
        <f t="shared" si="3257"/>
        <v>AZ$18</v>
      </c>
      <c r="BA1952" s="80" t="str">
        <f t="shared" si="3257"/>
        <v>BA$18</v>
      </c>
      <c r="BB1952" s="80" t="str">
        <f t="shared" si="3257"/>
        <v>BB$18</v>
      </c>
      <c r="BC1952" s="80" t="str">
        <f t="shared" si="3257"/>
        <v>BC$18</v>
      </c>
      <c r="BD1952" s="80" t="str">
        <f t="shared" si="3257"/>
        <v>BD$18</v>
      </c>
      <c r="BE1952" s="80" t="str">
        <f t="shared" si="3257"/>
        <v>BE$18</v>
      </c>
      <c r="BF1952" s="80" t="str">
        <f t="shared" si="3257"/>
        <v>BF$18</v>
      </c>
      <c r="BG1952" s="80" t="str">
        <f t="shared" si="3257"/>
        <v>BG$18</v>
      </c>
      <c r="BH1952" s="80" t="str">
        <f t="shared" si="3257"/>
        <v>BH$18</v>
      </c>
      <c r="BI1952" s="80" t="str">
        <f t="shared" si="3257"/>
        <v>BI$18</v>
      </c>
      <c r="BJ1952" s="80" t="str">
        <f t="shared" si="3257"/>
        <v>BJ$18</v>
      </c>
      <c r="BK1952" s="80" t="str">
        <f t="shared" si="3257"/>
        <v>BK$18</v>
      </c>
      <c r="BL1952" s="80" t="str">
        <f t="shared" si="3257"/>
        <v>BL$18</v>
      </c>
      <c r="BM1952" s="80" t="str">
        <f t="shared" si="3257"/>
        <v>BM$18</v>
      </c>
      <c r="BN1952" s="80" t="str">
        <f t="shared" si="3257"/>
        <v>BN$18</v>
      </c>
      <c r="BO1952" s="80" t="str">
        <f t="shared" si="3257"/>
        <v>BO$18</v>
      </c>
      <c r="BP1952" s="80" t="str">
        <f t="shared" si="3257"/>
        <v>BP$18</v>
      </c>
      <c r="BQ1952" s="80" t="str">
        <f t="shared" si="3257"/>
        <v>BQ$18</v>
      </c>
      <c r="BR1952" s="80" t="str">
        <f t="shared" si="3257"/>
        <v>BR$18</v>
      </c>
      <c r="BS1952" s="80" t="str">
        <f t="shared" si="3257"/>
        <v>BS$18</v>
      </c>
      <c r="BT1952" s="80" t="str">
        <f t="shared" si="3257"/>
        <v>BT$18</v>
      </c>
      <c r="BU1952" s="80" t="str">
        <f t="shared" si="3257"/>
        <v>BU$18</v>
      </c>
      <c r="BV1952" s="80" t="str">
        <f t="shared" si="3257"/>
        <v>BV$18</v>
      </c>
      <c r="BW1952" s="80" t="str">
        <f t="shared" si="3257"/>
        <v>BW$18</v>
      </c>
      <c r="BX1952" s="80" t="str">
        <f t="shared" si="3257"/>
        <v>BX$18</v>
      </c>
      <c r="BY1952" s="80" t="str">
        <f t="shared" si="3257"/>
        <v>BY$18</v>
      </c>
      <c r="BZ1952" s="80" t="str">
        <f t="shared" si="3257"/>
        <v>BZ$18</v>
      </c>
      <c r="CA1952" s="80" t="str">
        <f t="shared" si="3257"/>
        <v>CA$18</v>
      </c>
      <c r="CB1952" s="80" t="str">
        <f t="shared" si="3257"/>
        <v>CB$18</v>
      </c>
      <c r="CC1952" s="80" t="str">
        <f t="shared" si="3257"/>
        <v>CC$18</v>
      </c>
      <c r="CD1952" s="80" t="str">
        <f t="shared" si="3257"/>
        <v>CD$18</v>
      </c>
      <c r="CE1952" s="80" t="str">
        <f t="shared" si="3257"/>
        <v>CE$18</v>
      </c>
      <c r="CF1952" s="80" t="str">
        <f t="shared" ref="CF1952:CL1952" si="3258">CF1926</f>
        <v>CF$18</v>
      </c>
      <c r="CG1952" s="80" t="str">
        <f t="shared" si="3258"/>
        <v>CG$18</v>
      </c>
      <c r="CH1952" s="80" t="str">
        <f t="shared" si="3258"/>
        <v>CH$18</v>
      </c>
      <c r="CI1952" s="80" t="str">
        <f t="shared" si="3258"/>
        <v>CI$18</v>
      </c>
      <c r="CJ1952" s="80" t="str">
        <f t="shared" si="3258"/>
        <v>CJ$18</v>
      </c>
      <c r="CK1952" s="80" t="str">
        <f t="shared" si="3258"/>
        <v>CK$18</v>
      </c>
      <c r="CL1952" s="80" t="str">
        <f t="shared" si="3258"/>
        <v>CL$18</v>
      </c>
      <c r="CN1952" s="60"/>
      <c r="CO1952" s="76"/>
      <c r="CP1952" s="76"/>
      <c r="CQ1952" s="76"/>
      <c r="CR1952" s="76"/>
      <c r="CS1952" s="76"/>
      <c r="CT1952" s="76"/>
      <c r="CU1952" s="76"/>
      <c r="CV1952" s="76"/>
      <c r="CW1952" s="76"/>
      <c r="CX1952" s="76"/>
      <c r="CY1952" s="76"/>
      <c r="CZ1952" s="76"/>
      <c r="DA1952" s="76"/>
      <c r="DB1952" s="76"/>
      <c r="DC1952" s="76"/>
      <c r="DD1952" s="76"/>
      <c r="DE1952" s="76"/>
      <c r="DF1952" s="76"/>
      <c r="DG1952" s="76"/>
      <c r="DH1952" s="76"/>
      <c r="DI1952" s="76"/>
      <c r="DJ1952" s="76"/>
      <c r="DK1952" s="76"/>
      <c r="DL1952" s="76"/>
    </row>
    <row r="1953" spans="1:116" x14ac:dyDescent="0.4">
      <c r="B1953" t="s">
        <v>332</v>
      </c>
      <c r="D1953" t="s">
        <v>541</v>
      </c>
      <c r="E1953" s="8" t="str">
        <f t="shared" si="3251"/>
        <v>1953 SEASON MONTHL-TV-V</v>
      </c>
      <c r="G1953" s="136" t="str">
        <f t="shared" si="3250"/>
        <v>Secondary volume driver</v>
      </c>
      <c r="H1953" s="12"/>
      <c r="I1953" s="60"/>
      <c r="J1953" s="60"/>
      <c r="K1953" s="15"/>
      <c r="L1953" s="15"/>
      <c r="M1953" s="15"/>
      <c r="N1953" s="15"/>
      <c r="O1953" s="15"/>
      <c r="P1953" s="15"/>
      <c r="R1953" s="15"/>
      <c r="S1953" s="80" t="str">
        <f>S1927</f>
        <v>S$19</v>
      </c>
      <c r="T1953" s="80" t="str">
        <f t="shared" ref="T1953:CE1953" si="3259">T1927</f>
        <v>T$19</v>
      </c>
      <c r="U1953" s="80" t="str">
        <f t="shared" si="3259"/>
        <v>U$19</v>
      </c>
      <c r="V1953" s="80" t="str">
        <f t="shared" si="3259"/>
        <v>V$19</v>
      </c>
      <c r="W1953" s="80" t="str">
        <f t="shared" si="3259"/>
        <v>W$19</v>
      </c>
      <c r="X1953" s="80" t="str">
        <f t="shared" si="3259"/>
        <v>X$19</v>
      </c>
      <c r="Y1953" s="80" t="str">
        <f t="shared" si="3259"/>
        <v>Y$19</v>
      </c>
      <c r="Z1953" s="80" t="str">
        <f t="shared" si="3259"/>
        <v>Z$19</v>
      </c>
      <c r="AA1953" s="80" t="str">
        <f t="shared" si="3259"/>
        <v>AA$19</v>
      </c>
      <c r="AB1953" s="80" t="str">
        <f t="shared" si="3259"/>
        <v>AB$19</v>
      </c>
      <c r="AC1953" s="80" t="str">
        <f t="shared" si="3259"/>
        <v>AC$19</v>
      </c>
      <c r="AD1953" s="80" t="str">
        <f t="shared" si="3259"/>
        <v>AD$19</v>
      </c>
      <c r="AE1953" s="80" t="str">
        <f t="shared" si="3259"/>
        <v>AE$19</v>
      </c>
      <c r="AF1953" s="80" t="str">
        <f t="shared" si="3259"/>
        <v>AF$19</v>
      </c>
      <c r="AG1953" s="80" t="str">
        <f t="shared" si="3259"/>
        <v>AG$19</v>
      </c>
      <c r="AH1953" s="80" t="str">
        <f t="shared" si="3259"/>
        <v>AH$19</v>
      </c>
      <c r="AI1953" s="80" t="str">
        <f t="shared" si="3259"/>
        <v>AI$19</v>
      </c>
      <c r="AJ1953" s="80" t="str">
        <f t="shared" si="3259"/>
        <v>AJ$19</v>
      </c>
      <c r="AK1953" s="80" t="str">
        <f t="shared" si="3259"/>
        <v>AK$19</v>
      </c>
      <c r="AL1953" s="80" t="str">
        <f t="shared" si="3259"/>
        <v>AL$19</v>
      </c>
      <c r="AM1953" s="80" t="str">
        <f t="shared" si="3259"/>
        <v>AM$19</v>
      </c>
      <c r="AN1953" s="80" t="str">
        <f t="shared" si="3259"/>
        <v>AN$19</v>
      </c>
      <c r="AO1953" s="80" t="str">
        <f t="shared" si="3259"/>
        <v>AO$19</v>
      </c>
      <c r="AP1953" s="80" t="str">
        <f t="shared" si="3259"/>
        <v>AP$19</v>
      </c>
      <c r="AQ1953" s="80" t="str">
        <f t="shared" si="3259"/>
        <v>AQ$19</v>
      </c>
      <c r="AR1953" s="80" t="str">
        <f t="shared" si="3259"/>
        <v>AR$19</v>
      </c>
      <c r="AS1953" s="80" t="str">
        <f t="shared" si="3259"/>
        <v>AS$19</v>
      </c>
      <c r="AT1953" s="80" t="str">
        <f t="shared" si="3259"/>
        <v>AT$19</v>
      </c>
      <c r="AU1953" s="80" t="str">
        <f t="shared" si="3259"/>
        <v>AU$19</v>
      </c>
      <c r="AV1953" s="80" t="str">
        <f t="shared" si="3259"/>
        <v>AV$19</v>
      </c>
      <c r="AW1953" s="80" t="str">
        <f t="shared" si="3259"/>
        <v>AW$19</v>
      </c>
      <c r="AX1953" s="80" t="str">
        <f t="shared" si="3259"/>
        <v>AX$19</v>
      </c>
      <c r="AY1953" s="80" t="str">
        <f t="shared" si="3259"/>
        <v>AY$19</v>
      </c>
      <c r="AZ1953" s="80" t="str">
        <f t="shared" si="3259"/>
        <v>AZ$19</v>
      </c>
      <c r="BA1953" s="80" t="str">
        <f t="shared" si="3259"/>
        <v>BA$19</v>
      </c>
      <c r="BB1953" s="80" t="str">
        <f t="shared" si="3259"/>
        <v>BB$19</v>
      </c>
      <c r="BC1953" s="80" t="str">
        <f t="shared" si="3259"/>
        <v>BC$19</v>
      </c>
      <c r="BD1953" s="80" t="str">
        <f t="shared" si="3259"/>
        <v>BD$19</v>
      </c>
      <c r="BE1953" s="80" t="str">
        <f t="shared" si="3259"/>
        <v>BE$19</v>
      </c>
      <c r="BF1953" s="80" t="str">
        <f t="shared" si="3259"/>
        <v>BF$19</v>
      </c>
      <c r="BG1953" s="80" t="str">
        <f t="shared" si="3259"/>
        <v>BG$19</v>
      </c>
      <c r="BH1953" s="80" t="str">
        <f t="shared" si="3259"/>
        <v>BH$19</v>
      </c>
      <c r="BI1953" s="80" t="str">
        <f t="shared" si="3259"/>
        <v>BI$19</v>
      </c>
      <c r="BJ1953" s="80" t="str">
        <f t="shared" si="3259"/>
        <v>BJ$19</v>
      </c>
      <c r="BK1953" s="80" t="str">
        <f t="shared" si="3259"/>
        <v>BK$19</v>
      </c>
      <c r="BL1953" s="80" t="str">
        <f t="shared" si="3259"/>
        <v>BL$19</v>
      </c>
      <c r="BM1953" s="80" t="str">
        <f t="shared" si="3259"/>
        <v>BM$19</v>
      </c>
      <c r="BN1953" s="80" t="str">
        <f t="shared" si="3259"/>
        <v>BN$19</v>
      </c>
      <c r="BO1953" s="80" t="str">
        <f t="shared" si="3259"/>
        <v>BO$19</v>
      </c>
      <c r="BP1953" s="80" t="str">
        <f t="shared" si="3259"/>
        <v>BP$19</v>
      </c>
      <c r="BQ1953" s="80" t="str">
        <f t="shared" si="3259"/>
        <v>BQ$19</v>
      </c>
      <c r="BR1953" s="80" t="str">
        <f t="shared" si="3259"/>
        <v>BR$19</v>
      </c>
      <c r="BS1953" s="80" t="str">
        <f t="shared" si="3259"/>
        <v>BS$19</v>
      </c>
      <c r="BT1953" s="80" t="str">
        <f t="shared" si="3259"/>
        <v>BT$19</v>
      </c>
      <c r="BU1953" s="80" t="str">
        <f t="shared" si="3259"/>
        <v>BU$19</v>
      </c>
      <c r="BV1953" s="80" t="str">
        <f t="shared" si="3259"/>
        <v>BV$19</v>
      </c>
      <c r="BW1953" s="80" t="str">
        <f t="shared" si="3259"/>
        <v>BW$19</v>
      </c>
      <c r="BX1953" s="80" t="str">
        <f t="shared" si="3259"/>
        <v>BX$19</v>
      </c>
      <c r="BY1953" s="80" t="str">
        <f t="shared" si="3259"/>
        <v>BY$19</v>
      </c>
      <c r="BZ1953" s="80" t="str">
        <f t="shared" si="3259"/>
        <v>BZ$19</v>
      </c>
      <c r="CA1953" s="80" t="str">
        <f t="shared" si="3259"/>
        <v>CA$19</v>
      </c>
      <c r="CB1953" s="80" t="str">
        <f t="shared" si="3259"/>
        <v>CB$19</v>
      </c>
      <c r="CC1953" s="80" t="str">
        <f t="shared" si="3259"/>
        <v>CC$19</v>
      </c>
      <c r="CD1953" s="80" t="str">
        <f t="shared" si="3259"/>
        <v>CD$19</v>
      </c>
      <c r="CE1953" s="80" t="str">
        <f t="shared" si="3259"/>
        <v>CE$19</v>
      </c>
      <c r="CF1953" s="80" t="str">
        <f t="shared" ref="CF1953:CL1953" si="3260">CF1927</f>
        <v>CF$19</v>
      </c>
      <c r="CG1953" s="80" t="str">
        <f t="shared" si="3260"/>
        <v>CG$19</v>
      </c>
      <c r="CH1953" s="80" t="str">
        <f t="shared" si="3260"/>
        <v>CH$19</v>
      </c>
      <c r="CI1953" s="80" t="str">
        <f t="shared" si="3260"/>
        <v>CI$19</v>
      </c>
      <c r="CJ1953" s="80" t="str">
        <f t="shared" si="3260"/>
        <v>CJ$19</v>
      </c>
      <c r="CK1953" s="80" t="str">
        <f t="shared" si="3260"/>
        <v>CK$19</v>
      </c>
      <c r="CL1953" s="80" t="str">
        <f t="shared" si="3260"/>
        <v>CL$19</v>
      </c>
      <c r="CN1953" s="60"/>
      <c r="CO1953" s="179"/>
      <c r="CP1953" s="179"/>
      <c r="CQ1953" s="179"/>
      <c r="CR1953" s="179"/>
      <c r="CS1953" s="179"/>
      <c r="CT1953" s="179"/>
      <c r="CU1953" s="179"/>
      <c r="CV1953" s="179"/>
      <c r="CW1953" s="179"/>
      <c r="CX1953" s="179"/>
      <c r="CY1953" s="179"/>
      <c r="CZ1953" s="179"/>
      <c r="DA1953" s="179"/>
      <c r="DB1953" s="179"/>
      <c r="DC1953" s="179"/>
      <c r="DD1953" s="179"/>
      <c r="DE1953" s="179"/>
      <c r="DF1953" s="179"/>
      <c r="DG1953" s="179"/>
      <c r="DH1953" s="179"/>
      <c r="DI1953" s="179"/>
      <c r="DJ1953" s="179"/>
      <c r="DK1953" s="179"/>
      <c r="DL1953" s="179"/>
    </row>
    <row r="1954" spans="1:116" x14ac:dyDescent="0.4">
      <c r="A1954" s="174"/>
      <c r="E1954" s="8"/>
      <c r="G1954" s="175" t="s">
        <v>503</v>
      </c>
      <c r="H1954" s="174"/>
      <c r="I1954" s="176"/>
      <c r="J1954" s="176"/>
      <c r="K1954" s="197"/>
      <c r="L1954" s="197"/>
      <c r="M1954" s="197"/>
      <c r="N1954" s="197"/>
      <c r="O1954" s="197"/>
      <c r="P1954" s="197"/>
      <c r="R1954" s="198"/>
      <c r="S1954" s="174"/>
      <c r="T1954" s="174"/>
      <c r="U1954" s="174"/>
      <c r="V1954" s="174"/>
      <c r="W1954" s="174"/>
      <c r="X1954" s="174"/>
      <c r="Y1954" s="174"/>
      <c r="Z1954" s="174"/>
      <c r="AA1954" s="174"/>
      <c r="AB1954" s="174"/>
      <c r="AC1954" s="174"/>
      <c r="AD1954" s="174"/>
      <c r="AE1954" s="174"/>
      <c r="AF1954" s="174"/>
      <c r="AG1954" s="174"/>
      <c r="AH1954" s="174"/>
      <c r="AI1954" s="174"/>
      <c r="AJ1954" s="174"/>
      <c r="AK1954" s="174"/>
      <c r="AL1954" s="174"/>
      <c r="AM1954" s="174"/>
      <c r="AN1954" s="174"/>
      <c r="AO1954" s="174"/>
      <c r="AP1954" s="174"/>
      <c r="AQ1954" s="174"/>
      <c r="AR1954" s="174"/>
      <c r="AS1954" s="174"/>
      <c r="AT1954" s="174"/>
      <c r="AU1954" s="174"/>
      <c r="AV1954" s="174"/>
      <c r="AW1954" s="174"/>
      <c r="AX1954" s="174"/>
      <c r="AY1954" s="174"/>
      <c r="AZ1954" s="174"/>
      <c r="BA1954" s="174"/>
      <c r="BB1954" s="174"/>
      <c r="BC1954" s="174"/>
      <c r="BD1954" s="174"/>
      <c r="BE1954" s="174"/>
      <c r="BF1954" s="174"/>
      <c r="BG1954" s="174"/>
      <c r="BH1954" s="174"/>
      <c r="BI1954" s="174"/>
      <c r="BJ1954" s="174"/>
      <c r="BK1954" s="174"/>
      <c r="BL1954" s="174"/>
      <c r="BM1954" s="174"/>
      <c r="BN1954" s="174"/>
      <c r="BO1954" s="174"/>
      <c r="BP1954" s="174"/>
      <c r="BQ1954" s="174"/>
      <c r="BR1954" s="174"/>
      <c r="BS1954" s="174"/>
      <c r="BT1954" s="174"/>
      <c r="BU1954" s="174"/>
      <c r="BV1954" s="174"/>
      <c r="BW1954" s="174"/>
      <c r="BX1954" s="174"/>
      <c r="BY1954" s="174"/>
      <c r="BZ1954" s="174"/>
      <c r="CA1954" s="174"/>
      <c r="CB1954" s="174"/>
      <c r="CC1954" s="174"/>
      <c r="CD1954" s="174"/>
      <c r="CE1954" s="174"/>
      <c r="CF1954" s="174"/>
      <c r="CG1954" s="174"/>
      <c r="CH1954" s="174"/>
      <c r="CI1954" s="174"/>
      <c r="CJ1954" s="174"/>
      <c r="CK1954" s="174"/>
      <c r="CL1954" s="174"/>
      <c r="CN1954" s="176"/>
      <c r="CO1954" s="174"/>
      <c r="CP1954" s="174"/>
      <c r="CQ1954" s="174"/>
      <c r="CR1954" s="174"/>
      <c r="CS1954" s="174"/>
      <c r="CT1954" s="174"/>
      <c r="CU1954" s="174"/>
      <c r="CV1954" s="174"/>
      <c r="CW1954" s="174"/>
      <c r="CX1954" s="174"/>
      <c r="CY1954" s="174"/>
      <c r="CZ1954" s="174"/>
      <c r="DA1954" s="174"/>
      <c r="DB1954" s="174"/>
      <c r="DC1954" s="174"/>
      <c r="DD1954" s="174"/>
      <c r="DE1954" s="174"/>
      <c r="DF1954" s="174"/>
      <c r="DG1954" s="174"/>
      <c r="DH1954" s="174"/>
      <c r="DI1954" s="174"/>
      <c r="DJ1954" s="174"/>
      <c r="DK1954" s="174"/>
      <c r="DL1954" s="174"/>
    </row>
    <row r="1955" spans="1:116" x14ac:dyDescent="0.4">
      <c r="A1955" s="174"/>
      <c r="E1955" s="8"/>
      <c r="G1955" s="175" t="s">
        <v>504</v>
      </c>
      <c r="H1955" s="174"/>
      <c r="I1955" s="176"/>
      <c r="J1955" s="176"/>
      <c r="K1955" s="197"/>
      <c r="L1955" s="197"/>
      <c r="M1955" s="197"/>
      <c r="N1955" s="197"/>
      <c r="O1955" s="197"/>
      <c r="P1955" s="197"/>
      <c r="R1955" s="198"/>
      <c r="S1955" s="174"/>
      <c r="T1955" s="174"/>
      <c r="U1955" s="174"/>
      <c r="V1955" s="174"/>
      <c r="W1955" s="174"/>
      <c r="X1955" s="174"/>
      <c r="Y1955" s="174"/>
      <c r="Z1955" s="174"/>
      <c r="AA1955" s="174"/>
      <c r="AB1955" s="174"/>
      <c r="AC1955" s="174"/>
      <c r="AD1955" s="174"/>
      <c r="AE1955" s="174"/>
      <c r="AF1955" s="174"/>
      <c r="AG1955" s="174"/>
      <c r="AH1955" s="174"/>
      <c r="AI1955" s="174"/>
      <c r="AJ1955" s="174"/>
      <c r="AK1955" s="174"/>
      <c r="AL1955" s="174"/>
      <c r="AM1955" s="174"/>
      <c r="AN1955" s="174"/>
      <c r="AO1955" s="174"/>
      <c r="AP1955" s="174"/>
      <c r="AQ1955" s="174"/>
      <c r="AR1955" s="174"/>
      <c r="AS1955" s="174"/>
      <c r="AT1955" s="174"/>
      <c r="AU1955" s="174"/>
      <c r="AV1955" s="174"/>
      <c r="AW1955" s="174"/>
      <c r="AX1955" s="174"/>
      <c r="AY1955" s="174"/>
      <c r="AZ1955" s="174"/>
      <c r="BA1955" s="174"/>
      <c r="BB1955" s="174"/>
      <c r="BC1955" s="174"/>
      <c r="BD1955" s="174"/>
      <c r="BE1955" s="174"/>
      <c r="BF1955" s="174"/>
      <c r="BG1955" s="174"/>
      <c r="BH1955" s="174"/>
      <c r="BI1955" s="174"/>
      <c r="BJ1955" s="174"/>
      <c r="BK1955" s="174"/>
      <c r="BL1955" s="174"/>
      <c r="BM1955" s="174"/>
      <c r="BN1955" s="174"/>
      <c r="BO1955" s="174"/>
      <c r="BP1955" s="174"/>
      <c r="BQ1955" s="174"/>
      <c r="BR1955" s="174"/>
      <c r="BS1955" s="174"/>
      <c r="BT1955" s="174"/>
      <c r="BU1955" s="174"/>
      <c r="BV1955" s="174"/>
      <c r="BW1955" s="174"/>
      <c r="BX1955" s="174"/>
      <c r="BY1955" s="174"/>
      <c r="BZ1955" s="174"/>
      <c r="CA1955" s="174"/>
      <c r="CB1955" s="174"/>
      <c r="CC1955" s="174"/>
      <c r="CD1955" s="174"/>
      <c r="CE1955" s="174"/>
      <c r="CF1955" s="174"/>
      <c r="CG1955" s="174"/>
      <c r="CH1955" s="174"/>
      <c r="CI1955" s="174"/>
      <c r="CJ1955" s="174"/>
      <c r="CK1955" s="174"/>
      <c r="CL1955" s="174"/>
      <c r="CN1955" s="176"/>
      <c r="CO1955" s="174"/>
      <c r="CP1955" s="174"/>
      <c r="CQ1955" s="174"/>
      <c r="CR1955" s="174"/>
      <c r="CS1955" s="174"/>
      <c r="CT1955" s="174"/>
      <c r="CU1955" s="174"/>
      <c r="CV1955" s="174"/>
      <c r="CW1955" s="174"/>
      <c r="CX1955" s="174"/>
      <c r="CY1955" s="174"/>
      <c r="CZ1955" s="174"/>
      <c r="DA1955" s="174"/>
      <c r="DB1955" s="174"/>
      <c r="DC1955" s="174"/>
      <c r="DD1955" s="174"/>
      <c r="DE1955" s="174"/>
      <c r="DF1955" s="174"/>
      <c r="DG1955" s="174"/>
      <c r="DH1955" s="174"/>
      <c r="DI1955" s="174"/>
      <c r="DJ1955" s="174"/>
      <c r="DK1955" s="174"/>
      <c r="DL1955" s="174"/>
    </row>
    <row r="1956" spans="1:116" x14ac:dyDescent="0.4">
      <c r="A1956" s="174"/>
      <c r="E1956" s="8"/>
      <c r="G1956" s="175" t="s">
        <v>461</v>
      </c>
      <c r="H1956" s="174"/>
      <c r="I1956" s="176"/>
      <c r="J1956" s="176"/>
      <c r="K1956" s="197"/>
      <c r="L1956" s="197"/>
      <c r="M1956" s="197"/>
      <c r="N1956" s="197"/>
      <c r="O1956" s="197"/>
      <c r="P1956" s="197"/>
      <c r="R1956" s="198"/>
      <c r="S1956" s="199" t="str">
        <f t="shared" ref="S1956:CD1956" si="3261">S$20</f>
        <v>S$16</v>
      </c>
      <c r="T1956" s="199" t="str">
        <f t="shared" si="3261"/>
        <v>T$16</v>
      </c>
      <c r="U1956" s="199" t="str">
        <f t="shared" si="3261"/>
        <v>U$16</v>
      </c>
      <c r="V1956" s="199" t="str">
        <f t="shared" si="3261"/>
        <v>V$16</v>
      </c>
      <c r="W1956" s="199" t="str">
        <f t="shared" si="3261"/>
        <v>W$16</v>
      </c>
      <c r="X1956" s="199" t="str">
        <f t="shared" si="3261"/>
        <v>X$16</v>
      </c>
      <c r="Y1956" s="199" t="str">
        <f t="shared" si="3261"/>
        <v>Y$16</v>
      </c>
      <c r="Z1956" s="199" t="str">
        <f t="shared" si="3261"/>
        <v>Z$16</v>
      </c>
      <c r="AA1956" s="199" t="str">
        <f t="shared" si="3261"/>
        <v>AA$16</v>
      </c>
      <c r="AB1956" s="199" t="str">
        <f t="shared" si="3261"/>
        <v>AB$16</v>
      </c>
      <c r="AC1956" s="199" t="str">
        <f t="shared" si="3261"/>
        <v>AC$16</v>
      </c>
      <c r="AD1956" s="199" t="str">
        <f t="shared" si="3261"/>
        <v>AD$16</v>
      </c>
      <c r="AE1956" s="199" t="str">
        <f t="shared" si="3261"/>
        <v>AE$16</v>
      </c>
      <c r="AF1956" s="199" t="str">
        <f t="shared" si="3261"/>
        <v>AF$16</v>
      </c>
      <c r="AG1956" s="199" t="str">
        <f t="shared" si="3261"/>
        <v>AG$16</v>
      </c>
      <c r="AH1956" s="199" t="str">
        <f t="shared" si="3261"/>
        <v>AH$16</v>
      </c>
      <c r="AI1956" s="199" t="str">
        <f t="shared" si="3261"/>
        <v>AI$16</v>
      </c>
      <c r="AJ1956" s="199" t="str">
        <f t="shared" si="3261"/>
        <v>AJ$16</v>
      </c>
      <c r="AK1956" s="199" t="str">
        <f t="shared" si="3261"/>
        <v>AK$16</v>
      </c>
      <c r="AL1956" s="199" t="str">
        <f t="shared" si="3261"/>
        <v>AL$16</v>
      </c>
      <c r="AM1956" s="199" t="str">
        <f t="shared" si="3261"/>
        <v>AM$16</v>
      </c>
      <c r="AN1956" s="199" t="str">
        <f t="shared" si="3261"/>
        <v>AN$16</v>
      </c>
      <c r="AO1956" s="199" t="str">
        <f t="shared" si="3261"/>
        <v>AO$16</v>
      </c>
      <c r="AP1956" s="199" t="str">
        <f t="shared" si="3261"/>
        <v>AP$16</v>
      </c>
      <c r="AQ1956" s="199" t="str">
        <f t="shared" si="3261"/>
        <v>AQ$16</v>
      </c>
      <c r="AR1956" s="199" t="str">
        <f t="shared" si="3261"/>
        <v>AR$16</v>
      </c>
      <c r="AS1956" s="199" t="str">
        <f t="shared" si="3261"/>
        <v>AS$16</v>
      </c>
      <c r="AT1956" s="199" t="str">
        <f t="shared" si="3261"/>
        <v>AT$16</v>
      </c>
      <c r="AU1956" s="199" t="str">
        <f t="shared" si="3261"/>
        <v>AU$16</v>
      </c>
      <c r="AV1956" s="199" t="str">
        <f t="shared" si="3261"/>
        <v>AV$16</v>
      </c>
      <c r="AW1956" s="199" t="str">
        <f t="shared" si="3261"/>
        <v>AW$16</v>
      </c>
      <c r="AX1956" s="199" t="str">
        <f t="shared" si="3261"/>
        <v>AX$16</v>
      </c>
      <c r="AY1956" s="199" t="str">
        <f t="shared" si="3261"/>
        <v>AY$16</v>
      </c>
      <c r="AZ1956" s="199" t="str">
        <f t="shared" si="3261"/>
        <v>AZ$16</v>
      </c>
      <c r="BA1956" s="199" t="str">
        <f t="shared" si="3261"/>
        <v>BA$16</v>
      </c>
      <c r="BB1956" s="199" t="str">
        <f t="shared" si="3261"/>
        <v>BB$16</v>
      </c>
      <c r="BC1956" s="199" t="str">
        <f t="shared" si="3261"/>
        <v>BC$16</v>
      </c>
      <c r="BD1956" s="199" t="str">
        <f t="shared" si="3261"/>
        <v>BD$16</v>
      </c>
      <c r="BE1956" s="199" t="str">
        <f t="shared" si="3261"/>
        <v>BE$16</v>
      </c>
      <c r="BF1956" s="199" t="str">
        <f t="shared" si="3261"/>
        <v>BF$16</v>
      </c>
      <c r="BG1956" s="199" t="str">
        <f t="shared" si="3261"/>
        <v>BG$16</v>
      </c>
      <c r="BH1956" s="199" t="str">
        <f t="shared" si="3261"/>
        <v>BH$16</v>
      </c>
      <c r="BI1956" s="199" t="str">
        <f t="shared" si="3261"/>
        <v>BI$16</v>
      </c>
      <c r="BJ1956" s="199" t="str">
        <f t="shared" si="3261"/>
        <v>BJ$16</v>
      </c>
      <c r="BK1956" s="199" t="str">
        <f t="shared" si="3261"/>
        <v>BK$16</v>
      </c>
      <c r="BL1956" s="199" t="str">
        <f t="shared" si="3261"/>
        <v>BL$16</v>
      </c>
      <c r="BM1956" s="199" t="str">
        <f t="shared" si="3261"/>
        <v>BM$16</v>
      </c>
      <c r="BN1956" s="199" t="str">
        <f t="shared" si="3261"/>
        <v>BN$16</v>
      </c>
      <c r="BO1956" s="199" t="str">
        <f t="shared" si="3261"/>
        <v>BO$16</v>
      </c>
      <c r="BP1956" s="199" t="str">
        <f t="shared" si="3261"/>
        <v>BP$16</v>
      </c>
      <c r="BQ1956" s="199" t="str">
        <f t="shared" si="3261"/>
        <v>BQ$16</v>
      </c>
      <c r="BR1956" s="199" t="str">
        <f t="shared" si="3261"/>
        <v>BR$16</v>
      </c>
      <c r="BS1956" s="199" t="str">
        <f t="shared" si="3261"/>
        <v>BS$16</v>
      </c>
      <c r="BT1956" s="199" t="str">
        <f t="shared" si="3261"/>
        <v>BT$16</v>
      </c>
      <c r="BU1956" s="199" t="str">
        <f t="shared" si="3261"/>
        <v>BU$16</v>
      </c>
      <c r="BV1956" s="199" t="str">
        <f t="shared" si="3261"/>
        <v>BV$16</v>
      </c>
      <c r="BW1956" s="199" t="str">
        <f t="shared" si="3261"/>
        <v>BW$16</v>
      </c>
      <c r="BX1956" s="199" t="str">
        <f t="shared" si="3261"/>
        <v>BX$16</v>
      </c>
      <c r="BY1956" s="199" t="str">
        <f t="shared" si="3261"/>
        <v>BY$16</v>
      </c>
      <c r="BZ1956" s="199" t="str">
        <f t="shared" si="3261"/>
        <v>BZ$16</v>
      </c>
      <c r="CA1956" s="199" t="str">
        <f t="shared" si="3261"/>
        <v>CA$16</v>
      </c>
      <c r="CB1956" s="199" t="str">
        <f t="shared" si="3261"/>
        <v>CB$16</v>
      </c>
      <c r="CC1956" s="199" t="str">
        <f t="shared" si="3261"/>
        <v>CC$16</v>
      </c>
      <c r="CD1956" s="199" t="str">
        <f t="shared" si="3261"/>
        <v>CD$16</v>
      </c>
      <c r="CE1956" s="199" t="str">
        <f t="shared" ref="CE1956:CL1956" si="3262">CE$20</f>
        <v>CE$16</v>
      </c>
      <c r="CF1956" s="199" t="str">
        <f t="shared" si="3262"/>
        <v>CF$16</v>
      </c>
      <c r="CG1956" s="199" t="str">
        <f t="shared" si="3262"/>
        <v>CG$16</v>
      </c>
      <c r="CH1956" s="199" t="str">
        <f t="shared" si="3262"/>
        <v>CH$16</v>
      </c>
      <c r="CI1956" s="199" t="str">
        <f t="shared" si="3262"/>
        <v>CI$16</v>
      </c>
      <c r="CJ1956" s="199" t="str">
        <f t="shared" si="3262"/>
        <v>CJ$16</v>
      </c>
      <c r="CK1956" s="199" t="str">
        <f t="shared" si="3262"/>
        <v>CK$16</v>
      </c>
      <c r="CL1956" s="199" t="str">
        <f t="shared" si="3262"/>
        <v>CL$16</v>
      </c>
      <c r="CN1956" s="176"/>
      <c r="CO1956" s="199" t="str">
        <f t="shared" ref="CO1956:DL1956" si="3263">CO$20</f>
        <v>CO$16</v>
      </c>
      <c r="CP1956" s="199" t="str">
        <f t="shared" si="3263"/>
        <v>CP$16</v>
      </c>
      <c r="CQ1956" s="199" t="str">
        <f t="shared" si="3263"/>
        <v>CQ$16</v>
      </c>
      <c r="CR1956" s="199" t="str">
        <f t="shared" si="3263"/>
        <v>CR$16</v>
      </c>
      <c r="CS1956" s="199" t="str">
        <f t="shared" si="3263"/>
        <v>CS$16</v>
      </c>
      <c r="CT1956" s="199" t="str">
        <f t="shared" si="3263"/>
        <v>CT$16</v>
      </c>
      <c r="CU1956" s="199" t="str">
        <f t="shared" si="3263"/>
        <v>CU$16</v>
      </c>
      <c r="CV1956" s="199" t="str">
        <f t="shared" si="3263"/>
        <v>CV$16</v>
      </c>
      <c r="CW1956" s="199" t="str">
        <f t="shared" si="3263"/>
        <v>CW$16</v>
      </c>
      <c r="CX1956" s="199" t="str">
        <f t="shared" si="3263"/>
        <v>CX$16</v>
      </c>
      <c r="CY1956" s="199" t="str">
        <f t="shared" si="3263"/>
        <v>CY$16</v>
      </c>
      <c r="CZ1956" s="199" t="str">
        <f t="shared" si="3263"/>
        <v>CZ$16</v>
      </c>
      <c r="DA1956" s="199" t="str">
        <f t="shared" si="3263"/>
        <v>DA$16</v>
      </c>
      <c r="DB1956" s="199" t="str">
        <f t="shared" si="3263"/>
        <v>DB$16</v>
      </c>
      <c r="DC1956" s="199" t="str">
        <f t="shared" si="3263"/>
        <v>DC$16</v>
      </c>
      <c r="DD1956" s="199" t="str">
        <f t="shared" si="3263"/>
        <v>DD$16</v>
      </c>
      <c r="DE1956" s="199" t="str">
        <f t="shared" si="3263"/>
        <v>DE$16</v>
      </c>
      <c r="DF1956" s="199" t="str">
        <f t="shared" si="3263"/>
        <v>DF$16</v>
      </c>
      <c r="DG1956" s="199" t="str">
        <f t="shared" si="3263"/>
        <v>DG$16</v>
      </c>
      <c r="DH1956" s="199" t="str">
        <f t="shared" si="3263"/>
        <v>DH$16</v>
      </c>
      <c r="DI1956" s="199" t="str">
        <f t="shared" si="3263"/>
        <v>DI$16</v>
      </c>
      <c r="DJ1956" s="199" t="str">
        <f t="shared" si="3263"/>
        <v>DJ$16</v>
      </c>
      <c r="DK1956" s="199" t="str">
        <f t="shared" si="3263"/>
        <v>DK$16</v>
      </c>
      <c r="DL1956" s="199" t="str">
        <f t="shared" si="3263"/>
        <v>DL$16</v>
      </c>
    </row>
    <row r="1957" spans="1:116" x14ac:dyDescent="0.4">
      <c r="A1957" s="174"/>
      <c r="E1957" s="8"/>
      <c r="G1957" s="175" t="s">
        <v>462</v>
      </c>
      <c r="H1957" s="200"/>
      <c r="I1957" s="201"/>
      <c r="J1957" s="201"/>
      <c r="K1957" s="202"/>
      <c r="L1957" s="202"/>
      <c r="M1957" s="202"/>
      <c r="N1957" s="202"/>
      <c r="O1957" s="202"/>
      <c r="P1957" s="202"/>
      <c r="R1957" s="202"/>
      <c r="S1957" s="199" t="str">
        <f t="shared" ref="S1957:CD1957" si="3264">S$21</f>
        <v>S$17</v>
      </c>
      <c r="T1957" s="199" t="str">
        <f t="shared" si="3264"/>
        <v>T$17</v>
      </c>
      <c r="U1957" s="199" t="str">
        <f t="shared" si="3264"/>
        <v>U$17</v>
      </c>
      <c r="V1957" s="199" t="str">
        <f t="shared" si="3264"/>
        <v>V$17</v>
      </c>
      <c r="W1957" s="199" t="str">
        <f t="shared" si="3264"/>
        <v>W$17</v>
      </c>
      <c r="X1957" s="199" t="str">
        <f t="shared" si="3264"/>
        <v>X$17</v>
      </c>
      <c r="Y1957" s="199" t="str">
        <f t="shared" si="3264"/>
        <v>Y$17</v>
      </c>
      <c r="Z1957" s="199" t="str">
        <f t="shared" si="3264"/>
        <v>Z$17</v>
      </c>
      <c r="AA1957" s="199" t="str">
        <f t="shared" si="3264"/>
        <v>AA$17</v>
      </c>
      <c r="AB1957" s="199" t="str">
        <f t="shared" si="3264"/>
        <v>AB$17</v>
      </c>
      <c r="AC1957" s="199" t="str">
        <f t="shared" si="3264"/>
        <v>AC$17</v>
      </c>
      <c r="AD1957" s="199" t="str">
        <f t="shared" si="3264"/>
        <v>AD$17</v>
      </c>
      <c r="AE1957" s="199" t="str">
        <f t="shared" si="3264"/>
        <v>AE$17</v>
      </c>
      <c r="AF1957" s="199" t="str">
        <f t="shared" si="3264"/>
        <v>AF$17</v>
      </c>
      <c r="AG1957" s="199" t="str">
        <f t="shared" si="3264"/>
        <v>AG$17</v>
      </c>
      <c r="AH1957" s="199" t="str">
        <f t="shared" si="3264"/>
        <v>AH$17</v>
      </c>
      <c r="AI1957" s="199" t="str">
        <f t="shared" si="3264"/>
        <v>AI$17</v>
      </c>
      <c r="AJ1957" s="199" t="str">
        <f t="shared" si="3264"/>
        <v>AJ$17</v>
      </c>
      <c r="AK1957" s="199" t="str">
        <f t="shared" si="3264"/>
        <v>AK$17</v>
      </c>
      <c r="AL1957" s="199" t="str">
        <f t="shared" si="3264"/>
        <v>AL$17</v>
      </c>
      <c r="AM1957" s="199" t="str">
        <f t="shared" si="3264"/>
        <v>AM$17</v>
      </c>
      <c r="AN1957" s="199" t="str">
        <f t="shared" si="3264"/>
        <v>AN$17</v>
      </c>
      <c r="AO1957" s="199" t="str">
        <f t="shared" si="3264"/>
        <v>AO$17</v>
      </c>
      <c r="AP1957" s="199" t="str">
        <f t="shared" si="3264"/>
        <v>AP$17</v>
      </c>
      <c r="AQ1957" s="199" t="str">
        <f t="shared" si="3264"/>
        <v>AQ$17</v>
      </c>
      <c r="AR1957" s="199" t="str">
        <f t="shared" si="3264"/>
        <v>AR$17</v>
      </c>
      <c r="AS1957" s="199" t="str">
        <f t="shared" si="3264"/>
        <v>AS$17</v>
      </c>
      <c r="AT1957" s="199" t="str">
        <f t="shared" si="3264"/>
        <v>AT$17</v>
      </c>
      <c r="AU1957" s="199" t="str">
        <f t="shared" si="3264"/>
        <v>AU$17</v>
      </c>
      <c r="AV1957" s="199" t="str">
        <f t="shared" si="3264"/>
        <v>AV$17</v>
      </c>
      <c r="AW1957" s="199" t="str">
        <f t="shared" si="3264"/>
        <v>AW$17</v>
      </c>
      <c r="AX1957" s="199" t="str">
        <f t="shared" si="3264"/>
        <v>AX$17</v>
      </c>
      <c r="AY1957" s="199" t="str">
        <f t="shared" si="3264"/>
        <v>AY$17</v>
      </c>
      <c r="AZ1957" s="199" t="str">
        <f t="shared" si="3264"/>
        <v>AZ$17</v>
      </c>
      <c r="BA1957" s="199" t="str">
        <f t="shared" si="3264"/>
        <v>BA$17</v>
      </c>
      <c r="BB1957" s="199" t="str">
        <f t="shared" si="3264"/>
        <v>BB$17</v>
      </c>
      <c r="BC1957" s="199" t="str">
        <f t="shared" si="3264"/>
        <v>BC$17</v>
      </c>
      <c r="BD1957" s="199" t="str">
        <f t="shared" si="3264"/>
        <v>BD$17</v>
      </c>
      <c r="BE1957" s="199" t="str">
        <f t="shared" si="3264"/>
        <v>BE$17</v>
      </c>
      <c r="BF1957" s="199" t="str">
        <f t="shared" si="3264"/>
        <v>BF$17</v>
      </c>
      <c r="BG1957" s="199" t="str">
        <f t="shared" si="3264"/>
        <v>BG$17</v>
      </c>
      <c r="BH1957" s="199" t="str">
        <f t="shared" si="3264"/>
        <v>BH$17</v>
      </c>
      <c r="BI1957" s="199" t="str">
        <f t="shared" si="3264"/>
        <v>BI$17</v>
      </c>
      <c r="BJ1957" s="199" t="str">
        <f t="shared" si="3264"/>
        <v>BJ$17</v>
      </c>
      <c r="BK1957" s="199" t="str">
        <f t="shared" si="3264"/>
        <v>BK$17</v>
      </c>
      <c r="BL1957" s="199" t="str">
        <f t="shared" si="3264"/>
        <v>BL$17</v>
      </c>
      <c r="BM1957" s="199" t="str">
        <f t="shared" si="3264"/>
        <v>BM$17</v>
      </c>
      <c r="BN1957" s="199" t="str">
        <f t="shared" si="3264"/>
        <v>BN$17</v>
      </c>
      <c r="BO1957" s="199" t="str">
        <f t="shared" si="3264"/>
        <v>BO$17</v>
      </c>
      <c r="BP1957" s="199" t="str">
        <f t="shared" si="3264"/>
        <v>BP$17</v>
      </c>
      <c r="BQ1957" s="199" t="str">
        <f t="shared" si="3264"/>
        <v>BQ$17</v>
      </c>
      <c r="BR1957" s="199" t="str">
        <f t="shared" si="3264"/>
        <v>BR$17</v>
      </c>
      <c r="BS1957" s="199" t="str">
        <f t="shared" si="3264"/>
        <v>BS$17</v>
      </c>
      <c r="BT1957" s="199" t="str">
        <f t="shared" si="3264"/>
        <v>BT$17</v>
      </c>
      <c r="BU1957" s="199" t="str">
        <f t="shared" si="3264"/>
        <v>BU$17</v>
      </c>
      <c r="BV1957" s="199" t="str">
        <f t="shared" si="3264"/>
        <v>BV$17</v>
      </c>
      <c r="BW1957" s="199" t="str">
        <f t="shared" si="3264"/>
        <v>BW$17</v>
      </c>
      <c r="BX1957" s="199" t="str">
        <f t="shared" si="3264"/>
        <v>BX$17</v>
      </c>
      <c r="BY1957" s="199" t="str">
        <f t="shared" si="3264"/>
        <v>BY$17</v>
      </c>
      <c r="BZ1957" s="199" t="str">
        <f t="shared" si="3264"/>
        <v>BZ$17</v>
      </c>
      <c r="CA1957" s="199" t="str">
        <f t="shared" si="3264"/>
        <v>CA$17</v>
      </c>
      <c r="CB1957" s="199" t="str">
        <f t="shared" si="3264"/>
        <v>CB$17</v>
      </c>
      <c r="CC1957" s="199" t="str">
        <f t="shared" si="3264"/>
        <v>CC$17</v>
      </c>
      <c r="CD1957" s="199" t="str">
        <f t="shared" si="3264"/>
        <v>CD$17</v>
      </c>
      <c r="CE1957" s="199" t="str">
        <f t="shared" ref="CE1957:CL1957" si="3265">CE$21</f>
        <v>CE$17</v>
      </c>
      <c r="CF1957" s="199" t="str">
        <f t="shared" si="3265"/>
        <v>CF$17</v>
      </c>
      <c r="CG1957" s="199" t="str">
        <f t="shared" si="3265"/>
        <v>CG$17</v>
      </c>
      <c r="CH1957" s="199" t="str">
        <f t="shared" si="3265"/>
        <v>CH$17</v>
      </c>
      <c r="CI1957" s="199" t="str">
        <f t="shared" si="3265"/>
        <v>CI$17</v>
      </c>
      <c r="CJ1957" s="199" t="str">
        <f t="shared" si="3265"/>
        <v>CJ$17</v>
      </c>
      <c r="CK1957" s="199" t="str">
        <f t="shared" si="3265"/>
        <v>CK$17</v>
      </c>
      <c r="CL1957" s="199" t="str">
        <f t="shared" si="3265"/>
        <v>CL$17</v>
      </c>
      <c r="CN1957" s="201"/>
      <c r="CO1957" s="199" t="str">
        <f t="shared" ref="CO1957:DL1957" si="3266">CO$21</f>
        <v>CO$17</v>
      </c>
      <c r="CP1957" s="199" t="str">
        <f t="shared" si="3266"/>
        <v>CP$17</v>
      </c>
      <c r="CQ1957" s="199" t="str">
        <f t="shared" si="3266"/>
        <v>CQ$17</v>
      </c>
      <c r="CR1957" s="199" t="str">
        <f t="shared" si="3266"/>
        <v>CR$17</v>
      </c>
      <c r="CS1957" s="199" t="str">
        <f t="shared" si="3266"/>
        <v>CS$17</v>
      </c>
      <c r="CT1957" s="199" t="str">
        <f t="shared" si="3266"/>
        <v>CT$17</v>
      </c>
      <c r="CU1957" s="199" t="str">
        <f t="shared" si="3266"/>
        <v>CU$17</v>
      </c>
      <c r="CV1957" s="199" t="str">
        <f t="shared" si="3266"/>
        <v>CV$17</v>
      </c>
      <c r="CW1957" s="199" t="str">
        <f t="shared" si="3266"/>
        <v>CW$17</v>
      </c>
      <c r="CX1957" s="199" t="str">
        <f t="shared" si="3266"/>
        <v>CX$17</v>
      </c>
      <c r="CY1957" s="199" t="str">
        <f t="shared" si="3266"/>
        <v>CY$17</v>
      </c>
      <c r="CZ1957" s="199" t="str">
        <f t="shared" si="3266"/>
        <v>CZ$17</v>
      </c>
      <c r="DA1957" s="199" t="str">
        <f t="shared" si="3266"/>
        <v>DA$17</v>
      </c>
      <c r="DB1957" s="199" t="str">
        <f t="shared" si="3266"/>
        <v>DB$17</v>
      </c>
      <c r="DC1957" s="199" t="str">
        <f t="shared" si="3266"/>
        <v>DC$17</v>
      </c>
      <c r="DD1957" s="199" t="str">
        <f t="shared" si="3266"/>
        <v>DD$17</v>
      </c>
      <c r="DE1957" s="199" t="str">
        <f t="shared" si="3266"/>
        <v>DE$17</v>
      </c>
      <c r="DF1957" s="199" t="str">
        <f t="shared" si="3266"/>
        <v>DF$17</v>
      </c>
      <c r="DG1957" s="199" t="str">
        <f t="shared" si="3266"/>
        <v>DG$17</v>
      </c>
      <c r="DH1957" s="199" t="str">
        <f t="shared" si="3266"/>
        <v>DH$17</v>
      </c>
      <c r="DI1957" s="199" t="str">
        <f t="shared" si="3266"/>
        <v>DI$17</v>
      </c>
      <c r="DJ1957" s="199" t="str">
        <f t="shared" si="3266"/>
        <v>DJ$17</v>
      </c>
      <c r="DK1957" s="199" t="str">
        <f t="shared" si="3266"/>
        <v>DK$17</v>
      </c>
      <c r="DL1957" s="199" t="str">
        <f t="shared" si="3266"/>
        <v>DL$17</v>
      </c>
    </row>
    <row r="1958" spans="1:116" x14ac:dyDescent="0.4">
      <c r="A1958" s="174"/>
      <c r="E1958" s="8"/>
      <c r="G1958" s="175" t="s">
        <v>491</v>
      </c>
      <c r="H1958" s="200"/>
      <c r="I1958" s="201"/>
      <c r="J1958" s="201"/>
      <c r="K1958" s="202"/>
      <c r="L1958" s="202"/>
      <c r="M1958" s="202"/>
      <c r="N1958" s="202"/>
      <c r="O1958" s="202"/>
      <c r="P1958" s="202"/>
      <c r="R1958" s="202"/>
      <c r="S1958" s="190"/>
      <c r="T1958" s="190"/>
      <c r="U1958" s="190"/>
      <c r="V1958" s="190"/>
      <c r="W1958" s="190"/>
      <c r="X1958" s="190"/>
      <c r="Y1958" s="190"/>
      <c r="Z1958" s="190"/>
      <c r="AA1958" s="190"/>
      <c r="AB1958" s="190"/>
      <c r="AC1958" s="190"/>
      <c r="AD1958" s="190"/>
      <c r="AE1958" s="190"/>
      <c r="AF1958" s="190"/>
      <c r="AG1958" s="190"/>
      <c r="AH1958" s="190"/>
      <c r="AI1958" s="190"/>
      <c r="AJ1958" s="190"/>
      <c r="AK1958" s="190"/>
      <c r="AL1958" s="190"/>
      <c r="AM1958" s="190"/>
      <c r="AN1958" s="190"/>
      <c r="AO1958" s="190"/>
      <c r="AP1958" s="190"/>
      <c r="AQ1958" s="190"/>
      <c r="AR1958" s="190"/>
      <c r="AS1958" s="190"/>
      <c r="AT1958" s="190"/>
      <c r="AU1958" s="190"/>
      <c r="AV1958" s="190"/>
      <c r="AW1958" s="190"/>
      <c r="AX1958" s="190"/>
      <c r="AY1958" s="190"/>
      <c r="AZ1958" s="190"/>
      <c r="BA1958" s="190"/>
      <c r="BB1958" s="190"/>
      <c r="BC1958" s="190"/>
      <c r="BD1958" s="190"/>
      <c r="BE1958" s="190"/>
      <c r="BF1958" s="190"/>
      <c r="BG1958" s="190"/>
      <c r="BH1958" s="190"/>
      <c r="BI1958" s="190"/>
      <c r="BJ1958" s="190"/>
      <c r="BK1958" s="190"/>
      <c r="BL1958" s="190"/>
      <c r="BM1958" s="190"/>
      <c r="BN1958" s="190"/>
      <c r="BO1958" s="190"/>
      <c r="BP1958" s="190"/>
      <c r="BQ1958" s="190"/>
      <c r="BR1958" s="190"/>
      <c r="BS1958" s="190"/>
      <c r="BT1958" s="190"/>
      <c r="BU1958" s="190"/>
      <c r="BV1958" s="190"/>
      <c r="BW1958" s="190"/>
      <c r="BX1958" s="190"/>
      <c r="BY1958" s="190"/>
      <c r="BZ1958" s="190"/>
      <c r="CA1958" s="190"/>
      <c r="CB1958" s="190"/>
      <c r="CC1958" s="190"/>
      <c r="CD1958" s="190"/>
      <c r="CE1958" s="190"/>
      <c r="CF1958" s="190"/>
      <c r="CG1958" s="190"/>
      <c r="CH1958" s="190"/>
      <c r="CI1958" s="190"/>
      <c r="CJ1958" s="190"/>
      <c r="CK1958" s="190"/>
      <c r="CL1958" s="190"/>
      <c r="CN1958" s="201"/>
      <c r="CO1958" s="190"/>
      <c r="CP1958" s="190"/>
      <c r="CQ1958" s="190"/>
      <c r="CR1958" s="190"/>
      <c r="CS1958" s="190"/>
      <c r="CT1958" s="190"/>
      <c r="CU1958" s="190"/>
      <c r="CV1958" s="190"/>
      <c r="CW1958" s="190"/>
      <c r="CX1958" s="190"/>
      <c r="CY1958" s="190"/>
      <c r="CZ1958" s="190"/>
      <c r="DA1958" s="190"/>
      <c r="DB1958" s="190"/>
      <c r="DC1958" s="190"/>
      <c r="DD1958" s="190"/>
      <c r="DE1958" s="190"/>
      <c r="DF1958" s="190"/>
      <c r="DG1958" s="190"/>
      <c r="DH1958" s="190"/>
      <c r="DI1958" s="190"/>
      <c r="DJ1958" s="190"/>
      <c r="DK1958" s="190"/>
      <c r="DL1958" s="190"/>
    </row>
    <row r="1959" spans="1:116" x14ac:dyDescent="0.4">
      <c r="A1959" s="174"/>
      <c r="E1959" s="8"/>
      <c r="G1959" s="175" t="s">
        <v>505</v>
      </c>
      <c r="H1959" s="200"/>
      <c r="I1959" s="201"/>
      <c r="J1959" s="201"/>
      <c r="K1959" s="202"/>
      <c r="L1959" s="202"/>
      <c r="M1959" s="202"/>
      <c r="N1959" s="202"/>
      <c r="O1959" s="202"/>
      <c r="P1959" s="202"/>
      <c r="R1959" s="202"/>
      <c r="S1959" s="190"/>
      <c r="T1959" s="190"/>
      <c r="U1959" s="190"/>
      <c r="V1959" s="190"/>
      <c r="W1959" s="190"/>
      <c r="X1959" s="190"/>
      <c r="Y1959" s="190"/>
      <c r="Z1959" s="190"/>
      <c r="AA1959" s="190"/>
      <c r="AB1959" s="190"/>
      <c r="AC1959" s="190"/>
      <c r="AD1959" s="190"/>
      <c r="AE1959" s="190"/>
      <c r="AF1959" s="190"/>
      <c r="AG1959" s="190"/>
      <c r="AH1959" s="190"/>
      <c r="AI1959" s="190"/>
      <c r="AJ1959" s="190"/>
      <c r="AK1959" s="190"/>
      <c r="AL1959" s="190"/>
      <c r="AM1959" s="190"/>
      <c r="AN1959" s="190"/>
      <c r="AO1959" s="190"/>
      <c r="AP1959" s="190"/>
      <c r="AQ1959" s="190"/>
      <c r="AR1959" s="190"/>
      <c r="AS1959" s="190"/>
      <c r="AT1959" s="190"/>
      <c r="AU1959" s="190"/>
      <c r="AV1959" s="190"/>
      <c r="AW1959" s="190"/>
      <c r="AX1959" s="190"/>
      <c r="AY1959" s="190"/>
      <c r="AZ1959" s="190"/>
      <c r="BA1959" s="190"/>
      <c r="BB1959" s="190"/>
      <c r="BC1959" s="190"/>
      <c r="BD1959" s="190"/>
      <c r="BE1959" s="190"/>
      <c r="BF1959" s="190"/>
      <c r="BG1959" s="190"/>
      <c r="BH1959" s="190"/>
      <c r="BI1959" s="190"/>
      <c r="BJ1959" s="190"/>
      <c r="BK1959" s="190"/>
      <c r="BL1959" s="190"/>
      <c r="BM1959" s="190"/>
      <c r="BN1959" s="190"/>
      <c r="BO1959" s="190"/>
      <c r="BP1959" s="190"/>
      <c r="BQ1959" s="190"/>
      <c r="BR1959" s="190"/>
      <c r="BS1959" s="190"/>
      <c r="BT1959" s="190"/>
      <c r="BU1959" s="190"/>
      <c r="BV1959" s="190"/>
      <c r="BW1959" s="190"/>
      <c r="BX1959" s="190"/>
      <c r="BY1959" s="190"/>
      <c r="BZ1959" s="190"/>
      <c r="CA1959" s="190"/>
      <c r="CB1959" s="190"/>
      <c r="CC1959" s="190"/>
      <c r="CD1959" s="190"/>
      <c r="CE1959" s="190"/>
      <c r="CF1959" s="190"/>
      <c r="CG1959" s="190"/>
      <c r="CH1959" s="190"/>
      <c r="CI1959" s="190"/>
      <c r="CJ1959" s="190"/>
      <c r="CK1959" s="190"/>
      <c r="CL1959" s="190"/>
      <c r="CN1959" s="201"/>
      <c r="CO1959" s="190"/>
      <c r="CP1959" s="190"/>
      <c r="CQ1959" s="190"/>
      <c r="CR1959" s="190"/>
      <c r="CS1959" s="190"/>
      <c r="CT1959" s="190"/>
      <c r="CU1959" s="190"/>
      <c r="CV1959" s="190"/>
      <c r="CW1959" s="190"/>
      <c r="CX1959" s="190"/>
      <c r="CY1959" s="190"/>
      <c r="CZ1959" s="190"/>
      <c r="DA1959" s="190"/>
      <c r="DB1959" s="190"/>
      <c r="DC1959" s="190"/>
      <c r="DD1959" s="190"/>
      <c r="DE1959" s="190"/>
      <c r="DF1959" s="190"/>
      <c r="DG1959" s="190"/>
      <c r="DH1959" s="190"/>
      <c r="DI1959" s="190"/>
      <c r="DJ1959" s="190"/>
      <c r="DK1959" s="190"/>
      <c r="DL1959" s="190"/>
    </row>
    <row r="1960" spans="1:116" x14ac:dyDescent="0.4">
      <c r="A1960" s="174"/>
      <c r="E1960" s="8"/>
      <c r="G1960" s="175" t="s">
        <v>463</v>
      </c>
      <c r="H1960" s="200"/>
      <c r="I1960" s="201"/>
      <c r="J1960" s="201"/>
      <c r="K1960" s="202"/>
      <c r="L1960" s="202"/>
      <c r="M1960" s="202"/>
      <c r="N1960" s="202"/>
      <c r="O1960" s="202"/>
      <c r="P1960" s="202"/>
      <c r="R1960" s="202"/>
      <c r="S1960" s="190" t="str">
        <f t="shared" ref="S1960:CD1960" si="3267">S$22</f>
        <v>S$18</v>
      </c>
      <c r="T1960" s="190" t="str">
        <f t="shared" si="3267"/>
        <v>T$18</v>
      </c>
      <c r="U1960" s="190" t="str">
        <f t="shared" si="3267"/>
        <v>U$18</v>
      </c>
      <c r="V1960" s="190" t="str">
        <f t="shared" si="3267"/>
        <v>V$18</v>
      </c>
      <c r="W1960" s="190" t="str">
        <f t="shared" si="3267"/>
        <v>W$18</v>
      </c>
      <c r="X1960" s="190" t="str">
        <f t="shared" si="3267"/>
        <v>X$18</v>
      </c>
      <c r="Y1960" s="190" t="str">
        <f t="shared" si="3267"/>
        <v>Y$18</v>
      </c>
      <c r="Z1960" s="190" t="str">
        <f t="shared" si="3267"/>
        <v>Z$18</v>
      </c>
      <c r="AA1960" s="190" t="str">
        <f t="shared" si="3267"/>
        <v>AA$18</v>
      </c>
      <c r="AB1960" s="190" t="str">
        <f t="shared" si="3267"/>
        <v>AB$18</v>
      </c>
      <c r="AC1960" s="190" t="str">
        <f t="shared" si="3267"/>
        <v>AC$18</v>
      </c>
      <c r="AD1960" s="190" t="str">
        <f t="shared" si="3267"/>
        <v>AD$18</v>
      </c>
      <c r="AE1960" s="190" t="str">
        <f t="shared" si="3267"/>
        <v>AE$18</v>
      </c>
      <c r="AF1960" s="190" t="str">
        <f t="shared" si="3267"/>
        <v>AF$18</v>
      </c>
      <c r="AG1960" s="190" t="str">
        <f t="shared" si="3267"/>
        <v>AG$18</v>
      </c>
      <c r="AH1960" s="190" t="str">
        <f t="shared" si="3267"/>
        <v>AH$18</v>
      </c>
      <c r="AI1960" s="190" t="str">
        <f t="shared" si="3267"/>
        <v>AI$18</v>
      </c>
      <c r="AJ1960" s="190" t="str">
        <f t="shared" si="3267"/>
        <v>AJ$18</v>
      </c>
      <c r="AK1960" s="190" t="str">
        <f t="shared" si="3267"/>
        <v>AK$18</v>
      </c>
      <c r="AL1960" s="190" t="str">
        <f t="shared" si="3267"/>
        <v>AL$18</v>
      </c>
      <c r="AM1960" s="190" t="str">
        <f t="shared" si="3267"/>
        <v>AM$18</v>
      </c>
      <c r="AN1960" s="190" t="str">
        <f t="shared" si="3267"/>
        <v>AN$18</v>
      </c>
      <c r="AO1960" s="190" t="str">
        <f t="shared" si="3267"/>
        <v>AO$18</v>
      </c>
      <c r="AP1960" s="190" t="str">
        <f t="shared" si="3267"/>
        <v>AP$18</v>
      </c>
      <c r="AQ1960" s="190" t="str">
        <f t="shared" si="3267"/>
        <v>AQ$18</v>
      </c>
      <c r="AR1960" s="190" t="str">
        <f t="shared" si="3267"/>
        <v>AR$18</v>
      </c>
      <c r="AS1960" s="190" t="str">
        <f t="shared" si="3267"/>
        <v>AS$18</v>
      </c>
      <c r="AT1960" s="190" t="str">
        <f t="shared" si="3267"/>
        <v>AT$18</v>
      </c>
      <c r="AU1960" s="190" t="str">
        <f t="shared" si="3267"/>
        <v>AU$18</v>
      </c>
      <c r="AV1960" s="190" t="str">
        <f t="shared" si="3267"/>
        <v>AV$18</v>
      </c>
      <c r="AW1960" s="190" t="str">
        <f t="shared" si="3267"/>
        <v>AW$18</v>
      </c>
      <c r="AX1960" s="190" t="str">
        <f t="shared" si="3267"/>
        <v>AX$18</v>
      </c>
      <c r="AY1960" s="190" t="str">
        <f t="shared" si="3267"/>
        <v>AY$18</v>
      </c>
      <c r="AZ1960" s="190" t="str">
        <f t="shared" si="3267"/>
        <v>AZ$18</v>
      </c>
      <c r="BA1960" s="190" t="str">
        <f t="shared" si="3267"/>
        <v>BA$18</v>
      </c>
      <c r="BB1960" s="190" t="str">
        <f t="shared" si="3267"/>
        <v>BB$18</v>
      </c>
      <c r="BC1960" s="190" t="str">
        <f t="shared" si="3267"/>
        <v>BC$18</v>
      </c>
      <c r="BD1960" s="190" t="str">
        <f t="shared" si="3267"/>
        <v>BD$18</v>
      </c>
      <c r="BE1960" s="190" t="str">
        <f t="shared" si="3267"/>
        <v>BE$18</v>
      </c>
      <c r="BF1960" s="190" t="str">
        <f t="shared" si="3267"/>
        <v>BF$18</v>
      </c>
      <c r="BG1960" s="190" t="str">
        <f t="shared" si="3267"/>
        <v>BG$18</v>
      </c>
      <c r="BH1960" s="190" t="str">
        <f t="shared" si="3267"/>
        <v>BH$18</v>
      </c>
      <c r="BI1960" s="190" t="str">
        <f t="shared" si="3267"/>
        <v>BI$18</v>
      </c>
      <c r="BJ1960" s="190" t="str">
        <f t="shared" si="3267"/>
        <v>BJ$18</v>
      </c>
      <c r="BK1960" s="190" t="str">
        <f t="shared" si="3267"/>
        <v>BK$18</v>
      </c>
      <c r="BL1960" s="190" t="str">
        <f t="shared" si="3267"/>
        <v>BL$18</v>
      </c>
      <c r="BM1960" s="190" t="str">
        <f t="shared" si="3267"/>
        <v>BM$18</v>
      </c>
      <c r="BN1960" s="190" t="str">
        <f t="shared" si="3267"/>
        <v>BN$18</v>
      </c>
      <c r="BO1960" s="190" t="str">
        <f t="shared" si="3267"/>
        <v>BO$18</v>
      </c>
      <c r="BP1960" s="190" t="str">
        <f t="shared" si="3267"/>
        <v>BP$18</v>
      </c>
      <c r="BQ1960" s="190" t="str">
        <f t="shared" si="3267"/>
        <v>BQ$18</v>
      </c>
      <c r="BR1960" s="190" t="str">
        <f t="shared" si="3267"/>
        <v>BR$18</v>
      </c>
      <c r="BS1960" s="190" t="str">
        <f t="shared" si="3267"/>
        <v>BS$18</v>
      </c>
      <c r="BT1960" s="190" t="str">
        <f t="shared" si="3267"/>
        <v>BT$18</v>
      </c>
      <c r="BU1960" s="190" t="str">
        <f t="shared" si="3267"/>
        <v>BU$18</v>
      </c>
      <c r="BV1960" s="190" t="str">
        <f t="shared" si="3267"/>
        <v>BV$18</v>
      </c>
      <c r="BW1960" s="190" t="str">
        <f t="shared" si="3267"/>
        <v>BW$18</v>
      </c>
      <c r="BX1960" s="190" t="str">
        <f t="shared" si="3267"/>
        <v>BX$18</v>
      </c>
      <c r="BY1960" s="190" t="str">
        <f t="shared" si="3267"/>
        <v>BY$18</v>
      </c>
      <c r="BZ1960" s="190" t="str">
        <f t="shared" si="3267"/>
        <v>BZ$18</v>
      </c>
      <c r="CA1960" s="190" t="str">
        <f t="shared" si="3267"/>
        <v>CA$18</v>
      </c>
      <c r="CB1960" s="190" t="str">
        <f t="shared" si="3267"/>
        <v>CB$18</v>
      </c>
      <c r="CC1960" s="190" t="str">
        <f t="shared" si="3267"/>
        <v>CC$18</v>
      </c>
      <c r="CD1960" s="190" t="str">
        <f t="shared" si="3267"/>
        <v>CD$18</v>
      </c>
      <c r="CE1960" s="190" t="str">
        <f t="shared" ref="CE1960:CL1960" si="3268">CE$22</f>
        <v>CE$18</v>
      </c>
      <c r="CF1960" s="190" t="str">
        <f t="shared" si="3268"/>
        <v>CF$18</v>
      </c>
      <c r="CG1960" s="190" t="str">
        <f t="shared" si="3268"/>
        <v>CG$18</v>
      </c>
      <c r="CH1960" s="190" t="str">
        <f t="shared" si="3268"/>
        <v>CH$18</v>
      </c>
      <c r="CI1960" s="190" t="str">
        <f t="shared" si="3268"/>
        <v>CI$18</v>
      </c>
      <c r="CJ1960" s="190" t="str">
        <f t="shared" si="3268"/>
        <v>CJ$18</v>
      </c>
      <c r="CK1960" s="190" t="str">
        <f t="shared" si="3268"/>
        <v>CK$18</v>
      </c>
      <c r="CL1960" s="190" t="str">
        <f t="shared" si="3268"/>
        <v>CL$18</v>
      </c>
      <c r="CN1960" s="201"/>
      <c r="CO1960" s="190" t="str">
        <f t="shared" ref="CO1960:DL1960" si="3269">CO$22</f>
        <v>CO$18</v>
      </c>
      <c r="CP1960" s="190" t="str">
        <f t="shared" si="3269"/>
        <v>CP$18</v>
      </c>
      <c r="CQ1960" s="190" t="str">
        <f t="shared" si="3269"/>
        <v>CQ$18</v>
      </c>
      <c r="CR1960" s="190" t="str">
        <f t="shared" si="3269"/>
        <v>CR$18</v>
      </c>
      <c r="CS1960" s="190" t="str">
        <f t="shared" si="3269"/>
        <v>CS$18</v>
      </c>
      <c r="CT1960" s="190" t="str">
        <f t="shared" si="3269"/>
        <v>CT$18</v>
      </c>
      <c r="CU1960" s="190" t="str">
        <f t="shared" si="3269"/>
        <v>CU$18</v>
      </c>
      <c r="CV1960" s="190" t="str">
        <f t="shared" si="3269"/>
        <v>CV$18</v>
      </c>
      <c r="CW1960" s="190" t="str">
        <f t="shared" si="3269"/>
        <v>CW$18</v>
      </c>
      <c r="CX1960" s="190" t="str">
        <f t="shared" si="3269"/>
        <v>CX$18</v>
      </c>
      <c r="CY1960" s="190" t="str">
        <f t="shared" si="3269"/>
        <v>CY$18</v>
      </c>
      <c r="CZ1960" s="190" t="str">
        <f t="shared" si="3269"/>
        <v>CZ$18</v>
      </c>
      <c r="DA1960" s="190" t="str">
        <f t="shared" si="3269"/>
        <v>DA$18</v>
      </c>
      <c r="DB1960" s="190" t="str">
        <f t="shared" si="3269"/>
        <v>DB$18</v>
      </c>
      <c r="DC1960" s="190" t="str">
        <f t="shared" si="3269"/>
        <v>DC$18</v>
      </c>
      <c r="DD1960" s="190" t="str">
        <f t="shared" si="3269"/>
        <v>DD$18</v>
      </c>
      <c r="DE1960" s="190" t="str">
        <f t="shared" si="3269"/>
        <v>DE$18</v>
      </c>
      <c r="DF1960" s="190" t="str">
        <f t="shared" si="3269"/>
        <v>DF$18</v>
      </c>
      <c r="DG1960" s="190" t="str">
        <f t="shared" si="3269"/>
        <v>DG$18</v>
      </c>
      <c r="DH1960" s="190" t="str">
        <f t="shared" si="3269"/>
        <v>DH$18</v>
      </c>
      <c r="DI1960" s="190" t="str">
        <f t="shared" si="3269"/>
        <v>DI$18</v>
      </c>
      <c r="DJ1960" s="190" t="str">
        <f t="shared" si="3269"/>
        <v>DJ$18</v>
      </c>
      <c r="DK1960" s="190" t="str">
        <f t="shared" si="3269"/>
        <v>DK$18</v>
      </c>
      <c r="DL1960" s="190" t="str">
        <f t="shared" si="3269"/>
        <v>DL$18</v>
      </c>
    </row>
    <row r="1961" spans="1:116" x14ac:dyDescent="0.4">
      <c r="A1961" s="174"/>
      <c r="E1961" s="8"/>
      <c r="G1961" s="175" t="s">
        <v>464</v>
      </c>
      <c r="H1961" s="200"/>
      <c r="I1961" s="201"/>
      <c r="J1961" s="201"/>
      <c r="K1961" s="202"/>
      <c r="L1961" s="202"/>
      <c r="M1961" s="202"/>
      <c r="N1961" s="202"/>
      <c r="O1961" s="202"/>
      <c r="P1961" s="202"/>
      <c r="R1961" s="202"/>
      <c r="S1961" s="190" t="str">
        <f t="shared" ref="S1961:CD1961" si="3270">S$23</f>
        <v>S$19</v>
      </c>
      <c r="T1961" s="190" t="str">
        <f t="shared" si="3270"/>
        <v>T$19</v>
      </c>
      <c r="U1961" s="190" t="str">
        <f t="shared" si="3270"/>
        <v>U$19</v>
      </c>
      <c r="V1961" s="190" t="str">
        <f t="shared" si="3270"/>
        <v>V$19</v>
      </c>
      <c r="W1961" s="190" t="str">
        <f t="shared" si="3270"/>
        <v>W$19</v>
      </c>
      <c r="X1961" s="190" t="str">
        <f t="shared" si="3270"/>
        <v>X$19</v>
      </c>
      <c r="Y1961" s="190" t="str">
        <f t="shared" si="3270"/>
        <v>Y$19</v>
      </c>
      <c r="Z1961" s="190" t="str">
        <f t="shared" si="3270"/>
        <v>Z$19</v>
      </c>
      <c r="AA1961" s="190" t="str">
        <f t="shared" si="3270"/>
        <v>AA$19</v>
      </c>
      <c r="AB1961" s="190" t="str">
        <f t="shared" si="3270"/>
        <v>AB$19</v>
      </c>
      <c r="AC1961" s="190" t="str">
        <f t="shared" si="3270"/>
        <v>AC$19</v>
      </c>
      <c r="AD1961" s="190" t="str">
        <f t="shared" si="3270"/>
        <v>AD$19</v>
      </c>
      <c r="AE1961" s="190" t="str">
        <f t="shared" si="3270"/>
        <v>AE$19</v>
      </c>
      <c r="AF1961" s="190" t="str">
        <f t="shared" si="3270"/>
        <v>AF$19</v>
      </c>
      <c r="AG1961" s="190" t="str">
        <f t="shared" si="3270"/>
        <v>AG$19</v>
      </c>
      <c r="AH1961" s="190" t="str">
        <f t="shared" si="3270"/>
        <v>AH$19</v>
      </c>
      <c r="AI1961" s="190" t="str">
        <f t="shared" si="3270"/>
        <v>AI$19</v>
      </c>
      <c r="AJ1961" s="190" t="str">
        <f t="shared" si="3270"/>
        <v>AJ$19</v>
      </c>
      <c r="AK1961" s="190" t="str">
        <f t="shared" si="3270"/>
        <v>AK$19</v>
      </c>
      <c r="AL1961" s="190" t="str">
        <f t="shared" si="3270"/>
        <v>AL$19</v>
      </c>
      <c r="AM1961" s="190" t="str">
        <f t="shared" si="3270"/>
        <v>AM$19</v>
      </c>
      <c r="AN1961" s="190" t="str">
        <f t="shared" si="3270"/>
        <v>AN$19</v>
      </c>
      <c r="AO1961" s="190" t="str">
        <f t="shared" si="3270"/>
        <v>AO$19</v>
      </c>
      <c r="AP1961" s="190" t="str">
        <f t="shared" si="3270"/>
        <v>AP$19</v>
      </c>
      <c r="AQ1961" s="190" t="str">
        <f t="shared" si="3270"/>
        <v>AQ$19</v>
      </c>
      <c r="AR1961" s="190" t="str">
        <f t="shared" si="3270"/>
        <v>AR$19</v>
      </c>
      <c r="AS1961" s="190" t="str">
        <f t="shared" si="3270"/>
        <v>AS$19</v>
      </c>
      <c r="AT1961" s="190" t="str">
        <f t="shared" si="3270"/>
        <v>AT$19</v>
      </c>
      <c r="AU1961" s="190" t="str">
        <f t="shared" si="3270"/>
        <v>AU$19</v>
      </c>
      <c r="AV1961" s="190" t="str">
        <f t="shared" si="3270"/>
        <v>AV$19</v>
      </c>
      <c r="AW1961" s="190" t="str">
        <f t="shared" si="3270"/>
        <v>AW$19</v>
      </c>
      <c r="AX1961" s="190" t="str">
        <f t="shared" si="3270"/>
        <v>AX$19</v>
      </c>
      <c r="AY1961" s="190" t="str">
        <f t="shared" si="3270"/>
        <v>AY$19</v>
      </c>
      <c r="AZ1961" s="190" t="str">
        <f t="shared" si="3270"/>
        <v>AZ$19</v>
      </c>
      <c r="BA1961" s="190" t="str">
        <f t="shared" si="3270"/>
        <v>BA$19</v>
      </c>
      <c r="BB1961" s="190" t="str">
        <f t="shared" si="3270"/>
        <v>BB$19</v>
      </c>
      <c r="BC1961" s="190" t="str">
        <f t="shared" si="3270"/>
        <v>BC$19</v>
      </c>
      <c r="BD1961" s="190" t="str">
        <f t="shared" si="3270"/>
        <v>BD$19</v>
      </c>
      <c r="BE1961" s="190" t="str">
        <f t="shared" si="3270"/>
        <v>BE$19</v>
      </c>
      <c r="BF1961" s="190" t="str">
        <f t="shared" si="3270"/>
        <v>BF$19</v>
      </c>
      <c r="BG1961" s="190" t="str">
        <f t="shared" si="3270"/>
        <v>BG$19</v>
      </c>
      <c r="BH1961" s="190" t="str">
        <f t="shared" si="3270"/>
        <v>BH$19</v>
      </c>
      <c r="BI1961" s="190" t="str">
        <f t="shared" si="3270"/>
        <v>BI$19</v>
      </c>
      <c r="BJ1961" s="190" t="str">
        <f t="shared" si="3270"/>
        <v>BJ$19</v>
      </c>
      <c r="BK1961" s="190" t="str">
        <f t="shared" si="3270"/>
        <v>BK$19</v>
      </c>
      <c r="BL1961" s="190" t="str">
        <f t="shared" si="3270"/>
        <v>BL$19</v>
      </c>
      <c r="BM1961" s="190" t="str">
        <f t="shared" si="3270"/>
        <v>BM$19</v>
      </c>
      <c r="BN1961" s="190" t="str">
        <f t="shared" si="3270"/>
        <v>BN$19</v>
      </c>
      <c r="BO1961" s="190" t="str">
        <f t="shared" si="3270"/>
        <v>BO$19</v>
      </c>
      <c r="BP1961" s="190" t="str">
        <f t="shared" si="3270"/>
        <v>BP$19</v>
      </c>
      <c r="BQ1961" s="190" t="str">
        <f t="shared" si="3270"/>
        <v>BQ$19</v>
      </c>
      <c r="BR1961" s="190" t="str">
        <f t="shared" si="3270"/>
        <v>BR$19</v>
      </c>
      <c r="BS1961" s="190" t="str">
        <f t="shared" si="3270"/>
        <v>BS$19</v>
      </c>
      <c r="BT1961" s="190" t="str">
        <f t="shared" si="3270"/>
        <v>BT$19</v>
      </c>
      <c r="BU1961" s="190" t="str">
        <f t="shared" si="3270"/>
        <v>BU$19</v>
      </c>
      <c r="BV1961" s="190" t="str">
        <f t="shared" si="3270"/>
        <v>BV$19</v>
      </c>
      <c r="BW1961" s="190" t="str">
        <f t="shared" si="3270"/>
        <v>BW$19</v>
      </c>
      <c r="BX1961" s="190" t="str">
        <f t="shared" si="3270"/>
        <v>BX$19</v>
      </c>
      <c r="BY1961" s="190" t="str">
        <f t="shared" si="3270"/>
        <v>BY$19</v>
      </c>
      <c r="BZ1961" s="190" t="str">
        <f t="shared" si="3270"/>
        <v>BZ$19</v>
      </c>
      <c r="CA1961" s="190" t="str">
        <f t="shared" si="3270"/>
        <v>CA$19</v>
      </c>
      <c r="CB1961" s="190" t="str">
        <f t="shared" si="3270"/>
        <v>CB$19</v>
      </c>
      <c r="CC1961" s="190" t="str">
        <f t="shared" si="3270"/>
        <v>CC$19</v>
      </c>
      <c r="CD1961" s="190" t="str">
        <f t="shared" si="3270"/>
        <v>CD$19</v>
      </c>
      <c r="CE1961" s="190" t="str">
        <f t="shared" ref="CE1961:CL1961" si="3271">CE$23</f>
        <v>CE$19</v>
      </c>
      <c r="CF1961" s="190" t="str">
        <f t="shared" si="3271"/>
        <v>CF$19</v>
      </c>
      <c r="CG1961" s="190" t="str">
        <f t="shared" si="3271"/>
        <v>CG$19</v>
      </c>
      <c r="CH1961" s="190" t="str">
        <f t="shared" si="3271"/>
        <v>CH$19</v>
      </c>
      <c r="CI1961" s="190" t="str">
        <f t="shared" si="3271"/>
        <v>CI$19</v>
      </c>
      <c r="CJ1961" s="190" t="str">
        <f t="shared" si="3271"/>
        <v>CJ$19</v>
      </c>
      <c r="CK1961" s="190" t="str">
        <f t="shared" si="3271"/>
        <v>CK$19</v>
      </c>
      <c r="CL1961" s="190" t="str">
        <f t="shared" si="3271"/>
        <v>CL$19</v>
      </c>
      <c r="CN1961" s="201"/>
      <c r="CO1961" s="190" t="str">
        <f t="shared" ref="CO1961:DL1961" si="3272">CO$23</f>
        <v>CO$19</v>
      </c>
      <c r="CP1961" s="190" t="str">
        <f t="shared" si="3272"/>
        <v>CP$19</v>
      </c>
      <c r="CQ1961" s="190" t="str">
        <f t="shared" si="3272"/>
        <v>CQ$19</v>
      </c>
      <c r="CR1961" s="190" t="str">
        <f t="shared" si="3272"/>
        <v>CR$19</v>
      </c>
      <c r="CS1961" s="190" t="str">
        <f t="shared" si="3272"/>
        <v>CS$19</v>
      </c>
      <c r="CT1961" s="190" t="str">
        <f t="shared" si="3272"/>
        <v>CT$19</v>
      </c>
      <c r="CU1961" s="190" t="str">
        <f t="shared" si="3272"/>
        <v>CU$19</v>
      </c>
      <c r="CV1961" s="190" t="str">
        <f t="shared" si="3272"/>
        <v>CV$19</v>
      </c>
      <c r="CW1961" s="190" t="str">
        <f t="shared" si="3272"/>
        <v>CW$19</v>
      </c>
      <c r="CX1961" s="190" t="str">
        <f t="shared" si="3272"/>
        <v>CX$19</v>
      </c>
      <c r="CY1961" s="190" t="str">
        <f t="shared" si="3272"/>
        <v>CY$19</v>
      </c>
      <c r="CZ1961" s="190" t="str">
        <f t="shared" si="3272"/>
        <v>CZ$19</v>
      </c>
      <c r="DA1961" s="190" t="str">
        <f t="shared" si="3272"/>
        <v>DA$19</v>
      </c>
      <c r="DB1961" s="190" t="str">
        <f t="shared" si="3272"/>
        <v>DB$19</v>
      </c>
      <c r="DC1961" s="190" t="str">
        <f t="shared" si="3272"/>
        <v>DC$19</v>
      </c>
      <c r="DD1961" s="190" t="str">
        <f t="shared" si="3272"/>
        <v>DD$19</v>
      </c>
      <c r="DE1961" s="190" t="str">
        <f t="shared" si="3272"/>
        <v>DE$19</v>
      </c>
      <c r="DF1961" s="190" t="str">
        <f t="shared" si="3272"/>
        <v>DF$19</v>
      </c>
      <c r="DG1961" s="190" t="str">
        <f t="shared" si="3272"/>
        <v>DG$19</v>
      </c>
      <c r="DH1961" s="190" t="str">
        <f t="shared" si="3272"/>
        <v>DH$19</v>
      </c>
      <c r="DI1961" s="190" t="str">
        <f t="shared" si="3272"/>
        <v>DI$19</v>
      </c>
      <c r="DJ1961" s="190" t="str">
        <f t="shared" si="3272"/>
        <v>DJ$19</v>
      </c>
      <c r="DK1961" s="190" t="str">
        <f t="shared" si="3272"/>
        <v>DK$19</v>
      </c>
      <c r="DL1961" s="190" t="str">
        <f t="shared" si="3272"/>
        <v>DL$19</v>
      </c>
    </row>
    <row r="1962" spans="1:116" x14ac:dyDescent="0.4">
      <c r="A1962" s="142" t="s">
        <v>218</v>
      </c>
      <c r="B1962" s="31" t="s">
        <v>81</v>
      </c>
      <c r="C1962" s="31"/>
      <c r="D1962" t="s">
        <v>545</v>
      </c>
      <c r="E1962" s="8" t="str">
        <f t="shared" ref="E1962:E1963" si="3273">ROW()&amp;" "&amp;D1962</f>
        <v>1962 SEASON MONTHL-TR-R</v>
      </c>
      <c r="F1962" t="s">
        <v>552</v>
      </c>
      <c r="G1962" s="143" t="s">
        <v>544</v>
      </c>
      <c r="H1962" s="142"/>
      <c r="I1962" s="144"/>
      <c r="J1962" s="144"/>
      <c r="K1962" s="142"/>
      <c r="L1962" s="142"/>
      <c r="M1962" s="142"/>
      <c r="N1962" s="142"/>
      <c r="O1962" s="142"/>
      <c r="P1962" s="142"/>
      <c r="R1962" s="143"/>
      <c r="S1962" s="168"/>
      <c r="T1962" s="168"/>
      <c r="U1962" s="168"/>
      <c r="V1962" s="168"/>
      <c r="W1962" s="168"/>
      <c r="X1962" s="168"/>
      <c r="Y1962" s="168"/>
      <c r="Z1962" s="168"/>
      <c r="AA1962" s="168"/>
      <c r="AB1962" s="168"/>
      <c r="AC1962" s="168"/>
      <c r="AD1962" s="168"/>
      <c r="AE1962" s="168"/>
      <c r="AF1962" s="168"/>
      <c r="AG1962" s="168"/>
      <c r="AH1962" s="168"/>
      <c r="AI1962" s="168"/>
      <c r="AJ1962" s="168"/>
      <c r="AK1962" s="168"/>
      <c r="AL1962" s="168"/>
      <c r="AM1962" s="168"/>
      <c r="AN1962" s="168"/>
      <c r="AO1962" s="168"/>
      <c r="AP1962" s="168"/>
      <c r="AQ1962" s="168"/>
      <c r="AR1962" s="168"/>
      <c r="AS1962" s="168"/>
      <c r="AT1962" s="168"/>
      <c r="AU1962" s="168"/>
      <c r="AV1962" s="168"/>
      <c r="AW1962" s="168"/>
      <c r="AX1962" s="168"/>
      <c r="AY1962" s="168"/>
      <c r="AZ1962" s="168"/>
      <c r="BA1962" s="168"/>
      <c r="BB1962" s="168"/>
      <c r="BC1962" s="168"/>
      <c r="BD1962" s="168"/>
      <c r="BE1962" s="168"/>
      <c r="BF1962" s="168"/>
      <c r="BG1962" s="168"/>
      <c r="BH1962" s="168"/>
      <c r="BI1962" s="168"/>
      <c r="BJ1962" s="168"/>
      <c r="BK1962" s="168"/>
      <c r="BL1962" s="168"/>
      <c r="BM1962" s="168"/>
      <c r="BN1962" s="168"/>
      <c r="BO1962" s="168"/>
      <c r="BP1962" s="168"/>
      <c r="BQ1962" s="168"/>
      <c r="BR1962" s="168"/>
      <c r="BS1962" s="168"/>
      <c r="BT1962" s="168"/>
      <c r="BU1962" s="168"/>
      <c r="BV1962" s="168"/>
      <c r="BW1962" s="168"/>
      <c r="BX1962" s="168"/>
      <c r="BY1962" s="168"/>
      <c r="BZ1962" s="168"/>
      <c r="CA1962" s="168"/>
      <c r="CB1962" s="168"/>
      <c r="CC1962" s="168"/>
      <c r="CD1962" s="168"/>
      <c r="CE1962" s="168"/>
      <c r="CF1962" s="168"/>
      <c r="CG1962" s="168"/>
      <c r="CH1962" s="168"/>
      <c r="CI1962" s="168"/>
      <c r="CJ1962" s="168"/>
      <c r="CK1962" s="168"/>
      <c r="CL1962" s="168"/>
      <c r="CN1962" s="144"/>
      <c r="CO1962" s="168"/>
      <c r="CP1962" s="168"/>
      <c r="CQ1962" s="168"/>
      <c r="CR1962" s="168"/>
      <c r="CS1962" s="168"/>
      <c r="CT1962" s="168"/>
      <c r="CU1962" s="168"/>
      <c r="CV1962" s="168"/>
      <c r="CW1962" s="168"/>
      <c r="CX1962" s="168"/>
      <c r="CY1962" s="168"/>
      <c r="CZ1962" s="168"/>
      <c r="DA1962" s="168"/>
      <c r="DB1962" s="168"/>
      <c r="DC1962" s="168"/>
      <c r="DD1962" s="168"/>
      <c r="DE1962" s="168"/>
      <c r="DF1962" s="168"/>
      <c r="DG1962" s="168"/>
      <c r="DH1962" s="168"/>
      <c r="DI1962" s="168"/>
      <c r="DJ1962" s="168"/>
      <c r="DK1962" s="168"/>
      <c r="DL1962" s="168"/>
    </row>
    <row r="1963" spans="1:116" x14ac:dyDescent="0.4">
      <c r="A1963" s="12"/>
      <c r="B1963" s="12" t="s">
        <v>332</v>
      </c>
      <c r="C1963" s="12"/>
      <c r="D1963" t="s">
        <v>545</v>
      </c>
      <c r="E1963" s="8" t="str">
        <f t="shared" si="3273"/>
        <v>1963 SEASON MONTHL-TR-R</v>
      </c>
      <c r="G1963" s="95" t="str">
        <f>G1957</f>
        <v>Primary volume driver</v>
      </c>
      <c r="H1963" s="12"/>
      <c r="I1963" s="60"/>
      <c r="J1963" s="60"/>
      <c r="K1963" s="12"/>
      <c r="L1963" s="12"/>
      <c r="M1963" s="12"/>
      <c r="N1963" s="12"/>
      <c r="O1963" s="12"/>
      <c r="P1963" s="12"/>
      <c r="R1963" s="13"/>
      <c r="S1963" s="76"/>
      <c r="T1963" s="76"/>
      <c r="U1963" s="76"/>
      <c r="V1963" s="76"/>
      <c r="W1963" s="76"/>
      <c r="X1963" s="76"/>
      <c r="Y1963" s="76"/>
      <c r="Z1963" s="76"/>
      <c r="AA1963" s="76"/>
      <c r="AB1963" s="76"/>
      <c r="AC1963" s="76"/>
      <c r="AD1963" s="76"/>
      <c r="AE1963" s="76"/>
      <c r="AF1963" s="76"/>
      <c r="AG1963" s="76"/>
      <c r="AH1963" s="76"/>
      <c r="AI1963" s="76"/>
      <c r="AJ1963" s="76"/>
      <c r="AK1963" s="76"/>
      <c r="AL1963" s="76"/>
      <c r="AM1963" s="76"/>
      <c r="AN1963" s="76"/>
      <c r="AO1963" s="76"/>
      <c r="AP1963" s="76"/>
      <c r="AQ1963" s="76"/>
      <c r="AR1963" s="76"/>
      <c r="AS1963" s="76"/>
      <c r="AT1963" s="76"/>
      <c r="AU1963" s="76"/>
      <c r="AV1963" s="76"/>
      <c r="AW1963" s="76"/>
      <c r="AX1963" s="76"/>
      <c r="AY1963" s="76"/>
      <c r="AZ1963" s="76"/>
      <c r="BA1963" s="76"/>
      <c r="BB1963" s="76"/>
      <c r="BC1963" s="76"/>
      <c r="BD1963" s="76"/>
      <c r="BE1963" s="76"/>
      <c r="BF1963" s="76"/>
      <c r="BG1963" s="76"/>
      <c r="BH1963" s="76"/>
      <c r="BI1963" s="76"/>
      <c r="BJ1963" s="76"/>
      <c r="BK1963" s="76"/>
      <c r="BL1963" s="76"/>
      <c r="BM1963" s="76"/>
      <c r="BN1963" s="76"/>
      <c r="BO1963" s="76"/>
      <c r="BP1963" s="76"/>
      <c r="BQ1963" s="76"/>
      <c r="BR1963" s="76"/>
      <c r="BS1963" s="76"/>
      <c r="BT1963" s="76"/>
      <c r="BU1963" s="76"/>
      <c r="BV1963" s="76"/>
      <c r="BW1963" s="76"/>
      <c r="BX1963" s="76"/>
      <c r="BY1963" s="76"/>
      <c r="BZ1963" s="76"/>
      <c r="CA1963" s="76"/>
      <c r="CB1963" s="76"/>
      <c r="CC1963" s="76"/>
      <c r="CD1963" s="76"/>
      <c r="CE1963" s="76"/>
      <c r="CF1963" s="76"/>
      <c r="CG1963" s="76"/>
      <c r="CH1963" s="76"/>
      <c r="CI1963" s="76"/>
      <c r="CJ1963" s="76"/>
      <c r="CK1963" s="76"/>
      <c r="CL1963" s="76"/>
      <c r="CN1963" s="60"/>
      <c r="CO1963" s="239"/>
      <c r="CP1963" s="239"/>
      <c r="CQ1963" s="239"/>
      <c r="CR1963" s="239"/>
      <c r="CS1963" s="239"/>
      <c r="CT1963" s="239"/>
      <c r="CU1963" s="239"/>
      <c r="CV1963" s="239"/>
      <c r="CW1963" s="239"/>
      <c r="CX1963" s="239"/>
      <c r="CY1963" s="239"/>
      <c r="CZ1963" s="239"/>
      <c r="DA1963" s="239"/>
      <c r="DB1963" s="239"/>
      <c r="DC1963" s="239"/>
      <c r="DD1963" s="239"/>
      <c r="DE1963" s="239"/>
      <c r="DF1963" s="239"/>
      <c r="DG1963" s="239"/>
      <c r="DH1963" s="239"/>
      <c r="DI1963" s="239"/>
      <c r="DJ1963" s="239"/>
      <c r="DK1963" s="239"/>
      <c r="DL1963" s="239"/>
    </row>
    <row r="1964" spans="1:116" x14ac:dyDescent="0.4">
      <c r="A1964" s="12"/>
      <c r="B1964" s="12"/>
      <c r="C1964" s="12"/>
      <c r="D1964" t="s">
        <v>545</v>
      </c>
      <c r="E1964" s="8"/>
      <c r="G1964" s="126" t="str">
        <f>"Seasonally adjusted revenue - "&amp;G1954</f>
        <v>Seasonally adjusted revenue - Surgical procedures</v>
      </c>
      <c r="H1964" s="12"/>
      <c r="I1964" s="60"/>
      <c r="J1964" s="60"/>
      <c r="K1964" s="12"/>
      <c r="L1964" s="12"/>
      <c r="M1964" s="12"/>
      <c r="N1964" s="12"/>
      <c r="O1964" s="12"/>
      <c r="P1964" s="12"/>
      <c r="R1964" s="13"/>
      <c r="S1964" s="77" cm="1">
        <f t="array" aca="1" ref="S1964" ca="1">INDIRECT(S1956)*INDEX($H1967:$I1978,MATCH(S$7,$I1967:$I1978,0),1)*12</f>
        <v>10000</v>
      </c>
      <c r="T1964" s="77" cm="1">
        <f t="array" aca="1" ref="T1964" ca="1">INDIRECT(T1956)*INDEX($H1967:$I1978,MATCH(T$7,$I1967:$I1978,0),1)*12</f>
        <v>15000</v>
      </c>
      <c r="U1964" s="77" cm="1">
        <f t="array" aca="1" ref="U1964" ca="1">INDIRECT(U1956)*INDEX($H1967:$I1978,MATCH(U$7,$I1967:$I1978,0),1)*12</f>
        <v>5000</v>
      </c>
      <c r="V1964" s="77" cm="1">
        <f t="array" aca="1" ref="V1964" ca="1">INDIRECT(V1956)*INDEX($H1967:$I1978,MATCH(V$7,$I1967:$I1978,0),1)*12</f>
        <v>15000</v>
      </c>
      <c r="W1964" s="77" cm="1">
        <f t="array" aca="1" ref="W1964" ca="1">INDIRECT(W1956)*INDEX($H1967:$I1978,MATCH(W$7,$I1967:$I1978,0),1)*12</f>
        <v>5000</v>
      </c>
      <c r="X1964" s="77" cm="1">
        <f t="array" aca="1" ref="X1964" ca="1">INDIRECT(X1956)*INDEX($H1967:$I1978,MATCH(X$7,$I1967:$I1978,0),1)*12</f>
        <v>15000</v>
      </c>
      <c r="Y1964" s="77" cm="1">
        <f t="array" aca="1" ref="Y1964" ca="1">INDIRECT(Y1956)*INDEX($H1967:$I1978,MATCH(Y$7,$I1967:$I1978,0),1)*12</f>
        <v>5000</v>
      </c>
      <c r="Z1964" s="77" cm="1">
        <f t="array" aca="1" ref="Z1964" ca="1">INDIRECT(Z1956)*INDEX($H1967:$I1978,MATCH(Z$7,$I1967:$I1978,0),1)*12</f>
        <v>15000</v>
      </c>
      <c r="AA1964" s="77" cm="1">
        <f t="array" aca="1" ref="AA1964" ca="1">INDIRECT(AA1956)*INDEX($H1967:$I1978,MATCH(AA$7,$I1967:$I1978,0),1)*12</f>
        <v>5000</v>
      </c>
      <c r="AB1964" s="77" cm="1">
        <f t="array" aca="1" ref="AB1964" ca="1">INDIRECT(AB1956)*INDEX($H1967:$I1978,MATCH(AB$7,$I1967:$I1978,0),1)*12</f>
        <v>15000</v>
      </c>
      <c r="AC1964" s="77" cm="1">
        <f t="array" aca="1" ref="AC1964" ca="1">INDIRECT(AC1956)*INDEX($H1967:$I1978,MATCH(AC$7,$I1967:$I1978,0),1)*12</f>
        <v>5000</v>
      </c>
      <c r="AD1964" s="77" cm="1">
        <f t="array" aca="1" ref="AD1964" ca="1">INDIRECT(AD1956)*INDEX($H1967:$I1978,MATCH(AD$7,$I1967:$I1978,0),1)*12</f>
        <v>9960</v>
      </c>
      <c r="AE1964" s="77" cm="1">
        <f t="array" aca="1" ref="AE1964" ca="1">INDIRECT(AE1956)*INDEX($H1967:$I1978,MATCH(AE$7,$I1967:$I1978,0),1)*12</f>
        <v>10000</v>
      </c>
      <c r="AF1964" s="77" cm="1">
        <f t="array" aca="1" ref="AF1964" ca="1">INDIRECT(AF1956)*INDEX($H1967:$I1978,MATCH(AF$7,$I1967:$I1978,0),1)*12</f>
        <v>15000</v>
      </c>
      <c r="AG1964" s="77" cm="1">
        <f t="array" aca="1" ref="AG1964" ca="1">INDIRECT(AG1956)*INDEX($H1967:$I1978,MATCH(AG$7,$I1967:$I1978,0),1)*12</f>
        <v>5000</v>
      </c>
      <c r="AH1964" s="77" cm="1">
        <f t="array" aca="1" ref="AH1964" ca="1">INDIRECT(AH1956)*INDEX($H1967:$I1978,MATCH(AH$7,$I1967:$I1978,0),1)*12</f>
        <v>15000</v>
      </c>
      <c r="AI1964" s="77" cm="1">
        <f t="array" aca="1" ref="AI1964" ca="1">INDIRECT(AI1956)*INDEX($H1967:$I1978,MATCH(AI$7,$I1967:$I1978,0),1)*12</f>
        <v>5000</v>
      </c>
      <c r="AJ1964" s="77" cm="1">
        <f t="array" aca="1" ref="AJ1964" ca="1">INDIRECT(AJ1956)*INDEX($H1967:$I1978,MATCH(AJ$7,$I1967:$I1978,0),1)*12</f>
        <v>15000</v>
      </c>
      <c r="AK1964" s="77" cm="1">
        <f t="array" aca="1" ref="AK1964" ca="1">INDIRECT(AK1956)*INDEX($H1967:$I1978,MATCH(AK$7,$I1967:$I1978,0),1)*12</f>
        <v>5000</v>
      </c>
      <c r="AL1964" s="77" cm="1">
        <f t="array" aca="1" ref="AL1964" ca="1">INDIRECT(AL1956)*INDEX($H1967:$I1978,MATCH(AL$7,$I1967:$I1978,0),1)*12</f>
        <v>15000</v>
      </c>
      <c r="AM1964" s="77" cm="1">
        <f t="array" aca="1" ref="AM1964" ca="1">INDIRECT(AM1956)*INDEX($H1967:$I1978,MATCH(AM$7,$I1967:$I1978,0),1)*12</f>
        <v>5000</v>
      </c>
      <c r="AN1964" s="77" cm="1">
        <f t="array" aca="1" ref="AN1964" ca="1">INDIRECT(AN1956)*INDEX($H1967:$I1978,MATCH(AN$7,$I1967:$I1978,0),1)*12</f>
        <v>15000</v>
      </c>
      <c r="AO1964" s="77" cm="1">
        <f t="array" aca="1" ref="AO1964" ca="1">INDIRECT(AO1956)*INDEX($H1967:$I1978,MATCH(AO$7,$I1967:$I1978,0),1)*12</f>
        <v>5000</v>
      </c>
      <c r="AP1964" s="77" cm="1">
        <f t="array" aca="1" ref="AP1964" ca="1">INDIRECT(AP1956)*INDEX($H1967:$I1978,MATCH(AP$7,$I1967:$I1978,0),1)*12</f>
        <v>9960</v>
      </c>
      <c r="AQ1964" s="77" cm="1">
        <f t="array" aca="1" ref="AQ1964" ca="1">INDIRECT(AQ1956)*INDEX($H1967:$I1978,MATCH(AQ$7,$I1967:$I1978,0),1)*12</f>
        <v>10000</v>
      </c>
      <c r="AR1964" s="77" cm="1">
        <f t="array" aca="1" ref="AR1964" ca="1">INDIRECT(AR1956)*INDEX($H1967:$I1978,MATCH(AR$7,$I1967:$I1978,0),1)*12</f>
        <v>15000</v>
      </c>
      <c r="AS1964" s="77" cm="1">
        <f t="array" aca="1" ref="AS1964" ca="1">INDIRECT(AS1956)*INDEX($H1967:$I1978,MATCH(AS$7,$I1967:$I1978,0),1)*12</f>
        <v>5000</v>
      </c>
      <c r="AT1964" s="77" cm="1">
        <f t="array" aca="1" ref="AT1964" ca="1">INDIRECT(AT1956)*INDEX($H1967:$I1978,MATCH(AT$7,$I1967:$I1978,0),1)*12</f>
        <v>15000</v>
      </c>
      <c r="AU1964" s="77" cm="1">
        <f t="array" aca="1" ref="AU1964" ca="1">INDIRECT(AU1956)*INDEX($H1967:$I1978,MATCH(AU$7,$I1967:$I1978,0),1)*12</f>
        <v>5000</v>
      </c>
      <c r="AV1964" s="77" cm="1">
        <f t="array" aca="1" ref="AV1964" ca="1">INDIRECT(AV1956)*INDEX($H1967:$I1978,MATCH(AV$7,$I1967:$I1978,0),1)*12</f>
        <v>15000</v>
      </c>
      <c r="AW1964" s="77" cm="1">
        <f t="array" aca="1" ref="AW1964" ca="1">INDIRECT(AW1956)*INDEX($H1967:$I1978,MATCH(AW$7,$I1967:$I1978,0),1)*12</f>
        <v>5000</v>
      </c>
      <c r="AX1964" s="77" cm="1">
        <f t="array" aca="1" ref="AX1964" ca="1">INDIRECT(AX1956)*INDEX($H1967:$I1978,MATCH(AX$7,$I1967:$I1978,0),1)*12</f>
        <v>15000</v>
      </c>
      <c r="AY1964" s="77" cm="1">
        <f t="array" aca="1" ref="AY1964" ca="1">INDIRECT(AY1956)*INDEX($H1967:$I1978,MATCH(AY$7,$I1967:$I1978,0),1)*12</f>
        <v>5000</v>
      </c>
      <c r="AZ1964" s="77" cm="1">
        <f t="array" aca="1" ref="AZ1964" ca="1">INDIRECT(AZ1956)*INDEX($H1967:$I1978,MATCH(AZ$7,$I1967:$I1978,0),1)*12</f>
        <v>15000</v>
      </c>
      <c r="BA1964" s="77" cm="1">
        <f t="array" aca="1" ref="BA1964" ca="1">INDIRECT(BA1956)*INDEX($H1967:$I1978,MATCH(BA$7,$I1967:$I1978,0),1)*12</f>
        <v>5000</v>
      </c>
      <c r="BB1964" s="77" cm="1">
        <f t="array" aca="1" ref="BB1964" ca="1">INDIRECT(BB1956)*INDEX($H1967:$I1978,MATCH(BB$7,$I1967:$I1978,0),1)*12</f>
        <v>9960</v>
      </c>
      <c r="BC1964" s="77" cm="1">
        <f t="array" aca="1" ref="BC1964" ca="1">INDIRECT(BC1956)*INDEX($H1967:$I1978,MATCH(BC$7,$I1967:$I1978,0),1)*12</f>
        <v>10000</v>
      </c>
      <c r="BD1964" s="77" cm="1">
        <f t="array" aca="1" ref="BD1964" ca="1">INDIRECT(BD1956)*INDEX($H1967:$I1978,MATCH(BD$7,$I1967:$I1978,0),1)*12</f>
        <v>15000</v>
      </c>
      <c r="BE1964" s="77" cm="1">
        <f t="array" aca="1" ref="BE1964" ca="1">INDIRECT(BE1956)*INDEX($H1967:$I1978,MATCH(BE$7,$I1967:$I1978,0),1)*12</f>
        <v>5000</v>
      </c>
      <c r="BF1964" s="77" cm="1">
        <f t="array" aca="1" ref="BF1964" ca="1">INDIRECT(BF1956)*INDEX($H1967:$I1978,MATCH(BF$7,$I1967:$I1978,0),1)*12</f>
        <v>15000</v>
      </c>
      <c r="BG1964" s="77" cm="1">
        <f t="array" aca="1" ref="BG1964" ca="1">INDIRECT(BG1956)*INDEX($H1967:$I1978,MATCH(BG$7,$I1967:$I1978,0),1)*12</f>
        <v>5000</v>
      </c>
      <c r="BH1964" s="77" cm="1">
        <f t="array" aca="1" ref="BH1964" ca="1">INDIRECT(BH1956)*INDEX($H1967:$I1978,MATCH(BH$7,$I1967:$I1978,0),1)*12</f>
        <v>15000</v>
      </c>
      <c r="BI1964" s="77" cm="1">
        <f t="array" aca="1" ref="BI1964" ca="1">INDIRECT(BI1956)*INDEX($H1967:$I1978,MATCH(BI$7,$I1967:$I1978,0),1)*12</f>
        <v>5000</v>
      </c>
      <c r="BJ1964" s="77" cm="1">
        <f t="array" aca="1" ref="BJ1964" ca="1">INDIRECT(BJ1956)*INDEX($H1967:$I1978,MATCH(BJ$7,$I1967:$I1978,0),1)*12</f>
        <v>15000</v>
      </c>
      <c r="BK1964" s="77" cm="1">
        <f t="array" aca="1" ref="BK1964" ca="1">INDIRECT(BK1956)*INDEX($H1967:$I1978,MATCH(BK$7,$I1967:$I1978,0),1)*12</f>
        <v>5000</v>
      </c>
      <c r="BL1964" s="77" cm="1">
        <f t="array" aca="1" ref="BL1964" ca="1">INDIRECT(BL1956)*INDEX($H1967:$I1978,MATCH(BL$7,$I1967:$I1978,0),1)*12</f>
        <v>15000</v>
      </c>
      <c r="BM1964" s="77" cm="1">
        <f t="array" aca="1" ref="BM1964" ca="1">INDIRECT(BM1956)*INDEX($H1967:$I1978,MATCH(BM$7,$I1967:$I1978,0),1)*12</f>
        <v>5000</v>
      </c>
      <c r="BN1964" s="77" cm="1">
        <f t="array" aca="1" ref="BN1964" ca="1">INDIRECT(BN1956)*INDEX($H1967:$I1978,MATCH(BN$7,$I1967:$I1978,0),1)*12</f>
        <v>9960</v>
      </c>
      <c r="BO1964" s="77" cm="1">
        <f t="array" aca="1" ref="BO1964" ca="1">INDIRECT(BO1956)*INDEX($H1967:$I1978,MATCH(BO$7,$I1967:$I1978,0),1)*12</f>
        <v>10000</v>
      </c>
      <c r="BP1964" s="77" cm="1">
        <f t="array" aca="1" ref="BP1964" ca="1">INDIRECT(BP1956)*INDEX($H1967:$I1978,MATCH(BP$7,$I1967:$I1978,0),1)*12</f>
        <v>15000</v>
      </c>
      <c r="BQ1964" s="77" cm="1">
        <f t="array" aca="1" ref="BQ1964" ca="1">INDIRECT(BQ1956)*INDEX($H1967:$I1978,MATCH(BQ$7,$I1967:$I1978,0),1)*12</f>
        <v>5000</v>
      </c>
      <c r="BR1964" s="77" cm="1">
        <f t="array" aca="1" ref="BR1964" ca="1">INDIRECT(BR1956)*INDEX($H1967:$I1978,MATCH(BR$7,$I1967:$I1978,0),1)*12</f>
        <v>15000</v>
      </c>
      <c r="BS1964" s="77" cm="1">
        <f t="array" aca="1" ref="BS1964" ca="1">INDIRECT(BS1956)*INDEX($H1967:$I1978,MATCH(BS$7,$I1967:$I1978,0),1)*12</f>
        <v>5000</v>
      </c>
      <c r="BT1964" s="77" cm="1">
        <f t="array" aca="1" ref="BT1964" ca="1">INDIRECT(BT1956)*INDEX($H1967:$I1978,MATCH(BT$7,$I1967:$I1978,0),1)*12</f>
        <v>15000</v>
      </c>
      <c r="BU1964" s="77" cm="1">
        <f t="array" aca="1" ref="BU1964" ca="1">INDIRECT(BU1956)*INDEX($H1967:$I1978,MATCH(BU$7,$I1967:$I1978,0),1)*12</f>
        <v>5000</v>
      </c>
      <c r="BV1964" s="77" cm="1">
        <f t="array" aca="1" ref="BV1964" ca="1">INDIRECT(BV1956)*INDEX($H1967:$I1978,MATCH(BV$7,$I1967:$I1978,0),1)*12</f>
        <v>15000</v>
      </c>
      <c r="BW1964" s="77" cm="1">
        <f t="array" aca="1" ref="BW1964" ca="1">INDIRECT(BW1956)*INDEX($H1967:$I1978,MATCH(BW$7,$I1967:$I1978,0),1)*12</f>
        <v>5000</v>
      </c>
      <c r="BX1964" s="77" cm="1">
        <f t="array" aca="1" ref="BX1964" ca="1">INDIRECT(BX1956)*INDEX($H1967:$I1978,MATCH(BX$7,$I1967:$I1978,0),1)*12</f>
        <v>15000</v>
      </c>
      <c r="BY1964" s="77" cm="1">
        <f t="array" aca="1" ref="BY1964" ca="1">INDIRECT(BY1956)*INDEX($H1967:$I1978,MATCH(BY$7,$I1967:$I1978,0),1)*12</f>
        <v>5000</v>
      </c>
      <c r="BZ1964" s="77" cm="1">
        <f t="array" aca="1" ref="BZ1964" ca="1">INDIRECT(BZ1956)*INDEX($H1967:$I1978,MATCH(BZ$7,$I1967:$I1978,0),1)*12</f>
        <v>9960</v>
      </c>
      <c r="CA1964" s="77" cm="1">
        <f t="array" aca="1" ref="CA1964" ca="1">INDIRECT(CA1956)*INDEX($H1967:$I1978,MATCH(CA$7,$I1967:$I1978,0),1)*12</f>
        <v>10000</v>
      </c>
      <c r="CB1964" s="77" cm="1">
        <f t="array" aca="1" ref="CB1964" ca="1">INDIRECT(CB1956)*INDEX($H1967:$I1978,MATCH(CB$7,$I1967:$I1978,0),1)*12</f>
        <v>15000</v>
      </c>
      <c r="CC1964" s="77" cm="1">
        <f t="array" aca="1" ref="CC1964" ca="1">INDIRECT(CC1956)*INDEX($H1967:$I1978,MATCH(CC$7,$I1967:$I1978,0),1)*12</f>
        <v>5000</v>
      </c>
      <c r="CD1964" s="77" cm="1">
        <f t="array" aca="1" ref="CD1964" ca="1">INDIRECT(CD1956)*INDEX($H1967:$I1978,MATCH(CD$7,$I1967:$I1978,0),1)*12</f>
        <v>15000</v>
      </c>
      <c r="CE1964" s="77" cm="1">
        <f t="array" aca="1" ref="CE1964" ca="1">INDIRECT(CE1956)*INDEX($H1967:$I1978,MATCH(CE$7,$I1967:$I1978,0),1)*12</f>
        <v>5000</v>
      </c>
      <c r="CF1964" s="77" cm="1">
        <f t="array" aca="1" ref="CF1964" ca="1">INDIRECT(CF1956)*INDEX($H1967:$I1978,MATCH(CF$7,$I1967:$I1978,0),1)*12</f>
        <v>15000</v>
      </c>
      <c r="CG1964" s="77" cm="1">
        <f t="array" aca="1" ref="CG1964" ca="1">INDIRECT(CG1956)*INDEX($H1967:$I1978,MATCH(CG$7,$I1967:$I1978,0),1)*12</f>
        <v>5000</v>
      </c>
      <c r="CH1964" s="77" cm="1">
        <f t="array" aca="1" ref="CH1964" ca="1">INDIRECT(CH1956)*INDEX($H1967:$I1978,MATCH(CH$7,$I1967:$I1978,0),1)*12</f>
        <v>15000</v>
      </c>
      <c r="CI1964" s="77" cm="1">
        <f t="array" aca="1" ref="CI1964" ca="1">INDIRECT(CI1956)*INDEX($H1967:$I1978,MATCH(CI$7,$I1967:$I1978,0),1)*12</f>
        <v>5000</v>
      </c>
      <c r="CJ1964" s="77" cm="1">
        <f t="array" aca="1" ref="CJ1964" ca="1">INDIRECT(CJ1956)*INDEX($H1967:$I1978,MATCH(CJ$7,$I1967:$I1978,0),1)*12</f>
        <v>15000</v>
      </c>
      <c r="CK1964" s="77" cm="1">
        <f t="array" aca="1" ref="CK1964" ca="1">INDIRECT(CK1956)*INDEX($H1967:$I1978,MATCH(CK$7,$I1967:$I1978,0),1)*12</f>
        <v>5000</v>
      </c>
      <c r="CL1964" s="77" cm="1">
        <f t="array" aca="1" ref="CL1964" ca="1">INDIRECT(CL1956)*INDEX($H1967:$I1978,MATCH(CL$7,$I1967:$I1978,0),1)*12</f>
        <v>9960</v>
      </c>
      <c r="CN1964" s="60"/>
      <c r="CO1964" s="239"/>
      <c r="CP1964" s="239"/>
      <c r="CQ1964" s="239"/>
      <c r="CR1964" s="239"/>
      <c r="CS1964" s="239"/>
      <c r="CT1964" s="239"/>
      <c r="CU1964" s="239"/>
      <c r="CV1964" s="239"/>
      <c r="CW1964" s="239"/>
      <c r="CX1964" s="239"/>
      <c r="CY1964" s="239"/>
      <c r="CZ1964" s="239"/>
      <c r="DA1964" s="239"/>
      <c r="DB1964" s="239"/>
      <c r="DC1964" s="239"/>
      <c r="DD1964" s="239"/>
      <c r="DE1964" s="239"/>
      <c r="DF1964" s="239"/>
      <c r="DG1964" s="239"/>
      <c r="DH1964" s="239"/>
      <c r="DI1964" s="239"/>
      <c r="DJ1964" s="239"/>
      <c r="DK1964" s="239"/>
      <c r="DL1964" s="239"/>
    </row>
    <row r="1965" spans="1:116" x14ac:dyDescent="0.4">
      <c r="D1965" t="s">
        <v>545</v>
      </c>
      <c r="E1965" s="8"/>
      <c r="G1965" s="127"/>
      <c r="H1965" s="12"/>
      <c r="I1965" s="60"/>
      <c r="J1965" s="60"/>
      <c r="K1965" s="38"/>
      <c r="L1965" s="38"/>
      <c r="M1965" s="38"/>
      <c r="N1965" s="38"/>
      <c r="O1965" s="38"/>
      <c r="P1965" s="38"/>
      <c r="R1965" s="15"/>
      <c r="S1965" s="240"/>
      <c r="T1965" s="240"/>
      <c r="U1965" s="240"/>
      <c r="V1965" s="240"/>
      <c r="W1965" s="240"/>
      <c r="X1965" s="240"/>
      <c r="Y1965" s="240"/>
      <c r="Z1965" s="240"/>
      <c r="AA1965" s="240"/>
      <c r="AB1965" s="240"/>
      <c r="AC1965" s="240"/>
      <c r="AD1965" s="240"/>
      <c r="AE1965" s="240"/>
      <c r="AF1965" s="240"/>
      <c r="AG1965" s="240"/>
      <c r="AH1965" s="240"/>
      <c r="AI1965" s="240"/>
      <c r="AJ1965" s="240"/>
      <c r="AK1965" s="240"/>
      <c r="AL1965" s="240"/>
      <c r="AM1965" s="240"/>
      <c r="AN1965" s="240"/>
      <c r="AO1965" s="240"/>
      <c r="AP1965" s="240"/>
      <c r="AQ1965" s="240"/>
      <c r="AR1965" s="240"/>
      <c r="AS1965" s="240"/>
      <c r="AT1965" s="240"/>
      <c r="AU1965" s="240"/>
      <c r="AV1965" s="240"/>
      <c r="AW1965" s="240"/>
      <c r="AX1965" s="240"/>
      <c r="AY1965" s="240"/>
      <c r="AZ1965" s="240"/>
      <c r="BA1965" s="240"/>
      <c r="BB1965" s="240"/>
      <c r="BC1965" s="240"/>
      <c r="BD1965" s="240"/>
      <c r="BE1965" s="240"/>
      <c r="BF1965" s="240"/>
      <c r="BG1965" s="240"/>
      <c r="BH1965" s="240"/>
      <c r="BI1965" s="240"/>
      <c r="BJ1965" s="240"/>
      <c r="BK1965" s="240"/>
      <c r="BL1965" s="240"/>
      <c r="BM1965" s="240"/>
      <c r="BN1965" s="240"/>
      <c r="BO1965" s="240"/>
      <c r="BP1965" s="240"/>
      <c r="BQ1965" s="240"/>
      <c r="BR1965" s="240"/>
      <c r="BS1965" s="240"/>
      <c r="BT1965" s="240"/>
      <c r="BU1965" s="240"/>
      <c r="BV1965" s="240"/>
      <c r="BW1965" s="240"/>
      <c r="BX1965" s="240"/>
      <c r="BY1965" s="240"/>
      <c r="BZ1965" s="240"/>
      <c r="CA1965" s="240"/>
      <c r="CB1965" s="240"/>
      <c r="CC1965" s="240"/>
      <c r="CD1965" s="240"/>
      <c r="CE1965" s="240"/>
      <c r="CF1965" s="240"/>
      <c r="CG1965" s="240"/>
      <c r="CH1965" s="240"/>
      <c r="CI1965" s="240"/>
      <c r="CJ1965" s="240"/>
      <c r="CK1965" s="240"/>
      <c r="CL1965" s="240"/>
      <c r="CN1965" s="240"/>
      <c r="CO1965" s="240"/>
      <c r="CP1965" s="240"/>
      <c r="CQ1965" s="240"/>
      <c r="CR1965" s="240"/>
      <c r="CS1965" s="240"/>
      <c r="CT1965" s="240"/>
      <c r="CU1965" s="240"/>
      <c r="CV1965" s="240"/>
      <c r="CW1965" s="240"/>
      <c r="CX1965" s="240"/>
      <c r="CY1965" s="240"/>
      <c r="CZ1965" s="240"/>
      <c r="DA1965" s="240"/>
      <c r="DB1965" s="240"/>
      <c r="DC1965" s="240"/>
      <c r="DD1965" s="240"/>
      <c r="DE1965" s="240"/>
      <c r="DF1965" s="240"/>
      <c r="DG1965" s="240"/>
      <c r="DH1965" s="240"/>
      <c r="DI1965" s="240"/>
      <c r="DJ1965" s="240"/>
      <c r="DK1965" s="240"/>
      <c r="DL1965" s="240"/>
    </row>
    <row r="1966" spans="1:116" x14ac:dyDescent="0.4">
      <c r="D1966" t="s">
        <v>545</v>
      </c>
      <c r="E1966" s="8"/>
      <c r="G1966" s="127" t="s">
        <v>542</v>
      </c>
      <c r="H1966" s="12"/>
      <c r="I1966" s="60"/>
      <c r="J1966" s="60"/>
      <c r="K1966" s="38"/>
      <c r="L1966" s="38"/>
      <c r="M1966" s="38"/>
      <c r="N1966" s="38"/>
      <c r="O1966" s="38"/>
      <c r="P1966" s="38"/>
      <c r="R1966" s="15"/>
      <c r="S1966" s="240"/>
      <c r="T1966" s="240"/>
      <c r="U1966" s="240"/>
      <c r="V1966" s="240"/>
      <c r="W1966" s="240"/>
      <c r="X1966" s="240"/>
      <c r="Y1966" s="240"/>
      <c r="Z1966" s="240"/>
      <c r="AA1966" s="240"/>
      <c r="AB1966" s="240"/>
      <c r="AC1966" s="240"/>
      <c r="AD1966" s="240"/>
      <c r="AE1966" s="240"/>
      <c r="AF1966" s="240"/>
      <c r="AG1966" s="240"/>
      <c r="AH1966" s="240"/>
      <c r="AI1966" s="240"/>
      <c r="AJ1966" s="240"/>
      <c r="AK1966" s="240"/>
      <c r="AL1966" s="240"/>
      <c r="AM1966" s="240"/>
      <c r="AN1966" s="240"/>
      <c r="AO1966" s="240"/>
      <c r="AP1966" s="240"/>
      <c r="AQ1966" s="240"/>
      <c r="AR1966" s="240"/>
      <c r="AS1966" s="240"/>
      <c r="AT1966" s="240"/>
      <c r="AU1966" s="240"/>
      <c r="AV1966" s="240"/>
      <c r="AW1966" s="240"/>
      <c r="AX1966" s="240"/>
      <c r="AY1966" s="240"/>
      <c r="AZ1966" s="240"/>
      <c r="BA1966" s="240"/>
      <c r="BB1966" s="240"/>
      <c r="BC1966" s="240"/>
      <c r="BD1966" s="240"/>
      <c r="BE1966" s="240"/>
      <c r="BF1966" s="240"/>
      <c r="BG1966" s="240"/>
      <c r="BH1966" s="240"/>
      <c r="BI1966" s="240"/>
      <c r="BJ1966" s="240"/>
      <c r="BK1966" s="240"/>
      <c r="BL1966" s="240"/>
      <c r="BM1966" s="240"/>
      <c r="BN1966" s="240"/>
      <c r="BO1966" s="240"/>
      <c r="BP1966" s="240"/>
      <c r="BQ1966" s="240"/>
      <c r="BR1966" s="240"/>
      <c r="BS1966" s="240"/>
      <c r="BT1966" s="240"/>
      <c r="BU1966" s="240"/>
      <c r="BV1966" s="240"/>
      <c r="BW1966" s="240"/>
      <c r="BX1966" s="240"/>
      <c r="BY1966" s="240"/>
      <c r="BZ1966" s="240"/>
      <c r="CA1966" s="240"/>
      <c r="CB1966" s="240"/>
      <c r="CC1966" s="240"/>
      <c r="CD1966" s="240"/>
      <c r="CE1966" s="240"/>
      <c r="CF1966" s="240"/>
      <c r="CG1966" s="240"/>
      <c r="CH1966" s="240"/>
      <c r="CI1966" s="240"/>
      <c r="CJ1966" s="240"/>
      <c r="CK1966" s="240"/>
      <c r="CL1966" s="240"/>
      <c r="CN1966" s="240"/>
      <c r="CO1966" s="240"/>
      <c r="CP1966" s="240"/>
      <c r="CQ1966" s="240"/>
      <c r="CR1966" s="240"/>
      <c r="CS1966" s="240"/>
      <c r="CT1966" s="240"/>
      <c r="CU1966" s="240"/>
      <c r="CV1966" s="240"/>
      <c r="CW1966" s="240"/>
      <c r="CX1966" s="240"/>
      <c r="CY1966" s="240"/>
      <c r="CZ1966" s="240"/>
      <c r="DA1966" s="240"/>
      <c r="DB1966" s="240"/>
      <c r="DC1966" s="240"/>
      <c r="DD1966" s="240"/>
      <c r="DE1966" s="240"/>
      <c r="DF1966" s="240"/>
      <c r="DG1966" s="240"/>
      <c r="DH1966" s="240"/>
      <c r="DI1966" s="240"/>
      <c r="DJ1966" s="240"/>
      <c r="DK1966" s="240"/>
      <c r="DL1966" s="240"/>
    </row>
    <row r="1967" spans="1:116" x14ac:dyDescent="0.4">
      <c r="D1967" t="s">
        <v>545</v>
      </c>
      <c r="E1967" s="8"/>
      <c r="G1967" s="343">
        <v>45292</v>
      </c>
      <c r="H1967" s="16">
        <v>8.3333333333333329E-2</v>
      </c>
      <c r="I1967" s="60">
        <v>1</v>
      </c>
      <c r="J1967" s="60"/>
      <c r="K1967" s="38"/>
      <c r="L1967" s="38"/>
      <c r="M1967" s="38"/>
      <c r="N1967" s="38"/>
      <c r="O1967" s="38"/>
      <c r="P1967" s="38"/>
      <c r="R1967" s="15"/>
      <c r="S1967" s="240"/>
      <c r="T1967" s="240"/>
      <c r="U1967" s="240"/>
      <c r="V1967" s="240"/>
      <c r="W1967" s="240"/>
      <c r="X1967" s="240"/>
      <c r="Y1967" s="240"/>
      <c r="Z1967" s="240"/>
      <c r="AA1967" s="240"/>
      <c r="AB1967" s="240"/>
      <c r="AC1967" s="240"/>
      <c r="AD1967" s="240"/>
      <c r="AE1967" s="240"/>
      <c r="AF1967" s="240"/>
      <c r="AG1967" s="240"/>
      <c r="AH1967" s="240"/>
      <c r="AI1967" s="240"/>
      <c r="AJ1967" s="240"/>
      <c r="AK1967" s="240"/>
      <c r="AL1967" s="240"/>
      <c r="AM1967" s="240"/>
      <c r="AN1967" s="240"/>
      <c r="AO1967" s="240"/>
      <c r="AP1967" s="240"/>
      <c r="AQ1967" s="240"/>
      <c r="AR1967" s="240"/>
      <c r="AS1967" s="240"/>
      <c r="AT1967" s="240"/>
      <c r="AU1967" s="240"/>
      <c r="AV1967" s="240"/>
      <c r="AW1967" s="240"/>
      <c r="AX1967" s="240"/>
      <c r="AY1967" s="240"/>
      <c r="AZ1967" s="240"/>
      <c r="BA1967" s="240"/>
      <c r="BB1967" s="240"/>
      <c r="BC1967" s="240"/>
      <c r="BD1967" s="240"/>
      <c r="BE1967" s="240"/>
      <c r="BF1967" s="240"/>
      <c r="BG1967" s="240"/>
      <c r="BH1967" s="240"/>
      <c r="BI1967" s="240"/>
      <c r="BJ1967" s="240"/>
      <c r="BK1967" s="240"/>
      <c r="BL1967" s="240"/>
      <c r="BM1967" s="240"/>
      <c r="BN1967" s="240"/>
      <c r="BO1967" s="240"/>
      <c r="BP1967" s="240"/>
      <c r="BQ1967" s="240"/>
      <c r="BR1967" s="240"/>
      <c r="BS1967" s="240"/>
      <c r="BT1967" s="240"/>
      <c r="BU1967" s="240"/>
      <c r="BV1967" s="240"/>
      <c r="BW1967" s="240"/>
      <c r="BX1967" s="240"/>
      <c r="BY1967" s="240"/>
      <c r="BZ1967" s="240"/>
      <c r="CA1967" s="240"/>
      <c r="CB1967" s="240"/>
      <c r="CC1967" s="240"/>
      <c r="CD1967" s="240"/>
      <c r="CE1967" s="240"/>
      <c r="CF1967" s="240"/>
      <c r="CG1967" s="240"/>
      <c r="CH1967" s="240"/>
      <c r="CI1967" s="240"/>
      <c r="CJ1967" s="240"/>
      <c r="CK1967" s="240"/>
      <c r="CL1967" s="240"/>
      <c r="CN1967" s="240"/>
      <c r="CO1967" s="240"/>
      <c r="CP1967" s="240"/>
      <c r="CQ1967" s="240"/>
      <c r="CR1967" s="240"/>
      <c r="CS1967" s="240"/>
      <c r="CT1967" s="240"/>
      <c r="CU1967" s="240"/>
      <c r="CV1967" s="240"/>
      <c r="CW1967" s="240"/>
      <c r="CX1967" s="240"/>
      <c r="CY1967" s="240"/>
      <c r="CZ1967" s="240"/>
      <c r="DA1967" s="240"/>
      <c r="DB1967" s="240"/>
      <c r="DC1967" s="240"/>
      <c r="DD1967" s="240"/>
      <c r="DE1967" s="240"/>
      <c r="DF1967" s="240"/>
      <c r="DG1967" s="240"/>
      <c r="DH1967" s="240"/>
      <c r="DI1967" s="240"/>
      <c r="DJ1967" s="240"/>
      <c r="DK1967" s="240"/>
      <c r="DL1967" s="240"/>
    </row>
    <row r="1968" spans="1:116" x14ac:dyDescent="0.4">
      <c r="D1968" t="s">
        <v>545</v>
      </c>
      <c r="E1968" s="8"/>
      <c r="G1968" s="343">
        <f>EOMONTH(G1967,1)</f>
        <v>45351</v>
      </c>
      <c r="H1968" s="16">
        <v>0.125</v>
      </c>
      <c r="I1968" s="60">
        <f>I1967+1</f>
        <v>2</v>
      </c>
      <c r="J1968" s="60"/>
      <c r="K1968" s="38"/>
      <c r="L1968" s="38"/>
      <c r="M1968" s="38"/>
      <c r="N1968" s="38"/>
      <c r="O1968" s="38"/>
      <c r="P1968" s="38"/>
      <c r="R1968" s="15"/>
      <c r="S1968" s="240"/>
      <c r="T1968" s="240"/>
      <c r="U1968" s="240"/>
      <c r="V1968" s="240"/>
      <c r="W1968" s="240"/>
      <c r="X1968" s="240"/>
      <c r="Y1968" s="240"/>
      <c r="Z1968" s="240"/>
      <c r="AA1968" s="240"/>
      <c r="AB1968" s="240"/>
      <c r="AC1968" s="240"/>
      <c r="AD1968" s="240"/>
      <c r="AE1968" s="240"/>
      <c r="AF1968" s="240"/>
      <c r="AG1968" s="240"/>
      <c r="AH1968" s="240"/>
      <c r="AI1968" s="240"/>
      <c r="AJ1968" s="240"/>
      <c r="AK1968" s="240"/>
      <c r="AL1968" s="240"/>
      <c r="AM1968" s="240"/>
      <c r="AN1968" s="240"/>
      <c r="AO1968" s="240"/>
      <c r="AP1968" s="240"/>
      <c r="AQ1968" s="240"/>
      <c r="AR1968" s="240"/>
      <c r="AS1968" s="240"/>
      <c r="AT1968" s="240"/>
      <c r="AU1968" s="240"/>
      <c r="AV1968" s="240"/>
      <c r="AW1968" s="240"/>
      <c r="AX1968" s="240"/>
      <c r="AY1968" s="240"/>
      <c r="AZ1968" s="240"/>
      <c r="BA1968" s="240"/>
      <c r="BB1968" s="240"/>
      <c r="BC1968" s="240"/>
      <c r="BD1968" s="240"/>
      <c r="BE1968" s="240"/>
      <c r="BF1968" s="240"/>
      <c r="BG1968" s="240"/>
      <c r="BH1968" s="240"/>
      <c r="BI1968" s="240"/>
      <c r="BJ1968" s="240"/>
      <c r="BK1968" s="240"/>
      <c r="BL1968" s="240"/>
      <c r="BM1968" s="240"/>
      <c r="BN1968" s="240"/>
      <c r="BO1968" s="240"/>
      <c r="BP1968" s="240"/>
      <c r="BQ1968" s="240"/>
      <c r="BR1968" s="240"/>
      <c r="BS1968" s="240"/>
      <c r="BT1968" s="240"/>
      <c r="BU1968" s="240"/>
      <c r="BV1968" s="240"/>
      <c r="BW1968" s="240"/>
      <c r="BX1968" s="240"/>
      <c r="BY1968" s="240"/>
      <c r="BZ1968" s="240"/>
      <c r="CA1968" s="240"/>
      <c r="CB1968" s="240"/>
      <c r="CC1968" s="240"/>
      <c r="CD1968" s="240"/>
      <c r="CE1968" s="240"/>
      <c r="CF1968" s="240"/>
      <c r="CG1968" s="240"/>
      <c r="CH1968" s="240"/>
      <c r="CI1968" s="240"/>
      <c r="CJ1968" s="240"/>
      <c r="CK1968" s="240"/>
      <c r="CL1968" s="240"/>
      <c r="CN1968" s="240"/>
      <c r="CO1968" s="240"/>
      <c r="CP1968" s="240"/>
      <c r="CQ1968" s="240"/>
      <c r="CR1968" s="240"/>
      <c r="CS1968" s="240"/>
      <c r="CT1968" s="240"/>
      <c r="CU1968" s="240"/>
      <c r="CV1968" s="240"/>
      <c r="CW1968" s="240"/>
      <c r="CX1968" s="240"/>
      <c r="CY1968" s="240"/>
      <c r="CZ1968" s="240"/>
      <c r="DA1968" s="240"/>
      <c r="DB1968" s="240"/>
      <c r="DC1968" s="240"/>
      <c r="DD1968" s="240"/>
      <c r="DE1968" s="240"/>
      <c r="DF1968" s="240"/>
      <c r="DG1968" s="240"/>
      <c r="DH1968" s="240"/>
      <c r="DI1968" s="240"/>
      <c r="DJ1968" s="240"/>
      <c r="DK1968" s="240"/>
      <c r="DL1968" s="240"/>
    </row>
    <row r="1969" spans="2:116" x14ac:dyDescent="0.4">
      <c r="D1969" t="s">
        <v>545</v>
      </c>
      <c r="E1969" s="8"/>
      <c r="G1969" s="343">
        <f t="shared" ref="G1969:G1978" si="3274">EOMONTH(G1968,1)</f>
        <v>45382</v>
      </c>
      <c r="H1969" s="16">
        <v>4.1666666666666664E-2</v>
      </c>
      <c r="I1969" s="60">
        <f t="shared" ref="I1969:I1978" si="3275">I1968+1</f>
        <v>3</v>
      </c>
      <c r="J1969" s="60"/>
      <c r="K1969" s="38"/>
      <c r="L1969" s="38"/>
      <c r="M1969" s="38"/>
      <c r="N1969" s="38"/>
      <c r="O1969" s="38"/>
      <c r="P1969" s="38"/>
      <c r="R1969" s="15"/>
      <c r="S1969" s="240"/>
      <c r="T1969" s="240"/>
      <c r="U1969" s="240"/>
      <c r="V1969" s="240"/>
      <c r="W1969" s="240"/>
      <c r="X1969" s="240"/>
      <c r="Y1969" s="240"/>
      <c r="Z1969" s="240"/>
      <c r="AA1969" s="240"/>
      <c r="AB1969" s="240"/>
      <c r="AC1969" s="240"/>
      <c r="AD1969" s="240"/>
      <c r="AE1969" s="240"/>
      <c r="AF1969" s="240"/>
      <c r="AG1969" s="240"/>
      <c r="AH1969" s="240"/>
      <c r="AI1969" s="240"/>
      <c r="AJ1969" s="240"/>
      <c r="AK1969" s="240"/>
      <c r="AL1969" s="240"/>
      <c r="AM1969" s="240"/>
      <c r="AN1969" s="240"/>
      <c r="AO1969" s="240"/>
      <c r="AP1969" s="240"/>
      <c r="AQ1969" s="240"/>
      <c r="AR1969" s="240"/>
      <c r="AS1969" s="240"/>
      <c r="AT1969" s="240"/>
      <c r="AU1969" s="240"/>
      <c r="AV1969" s="240"/>
      <c r="AW1969" s="240"/>
      <c r="AX1969" s="240"/>
      <c r="AY1969" s="240"/>
      <c r="AZ1969" s="240"/>
      <c r="BA1969" s="240"/>
      <c r="BB1969" s="240"/>
      <c r="BC1969" s="240"/>
      <c r="BD1969" s="240"/>
      <c r="BE1969" s="240"/>
      <c r="BF1969" s="240"/>
      <c r="BG1969" s="240"/>
      <c r="BH1969" s="240"/>
      <c r="BI1969" s="240"/>
      <c r="BJ1969" s="240"/>
      <c r="BK1969" s="240"/>
      <c r="BL1969" s="240"/>
      <c r="BM1969" s="240"/>
      <c r="BN1969" s="240"/>
      <c r="BO1969" s="240"/>
      <c r="BP1969" s="240"/>
      <c r="BQ1969" s="240"/>
      <c r="BR1969" s="240"/>
      <c r="BS1969" s="240"/>
      <c r="BT1969" s="240"/>
      <c r="BU1969" s="240"/>
      <c r="BV1969" s="240"/>
      <c r="BW1969" s="240"/>
      <c r="BX1969" s="240"/>
      <c r="BY1969" s="240"/>
      <c r="BZ1969" s="240"/>
      <c r="CA1969" s="240"/>
      <c r="CB1969" s="240"/>
      <c r="CC1969" s="240"/>
      <c r="CD1969" s="240"/>
      <c r="CE1969" s="240"/>
      <c r="CF1969" s="240"/>
      <c r="CG1969" s="240"/>
      <c r="CH1969" s="240"/>
      <c r="CI1969" s="240"/>
      <c r="CJ1969" s="240"/>
      <c r="CK1969" s="240"/>
      <c r="CL1969" s="240"/>
      <c r="CN1969" s="240"/>
      <c r="CO1969" s="240"/>
      <c r="CP1969" s="240"/>
      <c r="CQ1969" s="240"/>
      <c r="CR1969" s="240"/>
      <c r="CS1969" s="240"/>
      <c r="CT1969" s="240"/>
      <c r="CU1969" s="240"/>
      <c r="CV1969" s="240"/>
      <c r="CW1969" s="240"/>
      <c r="CX1969" s="240"/>
      <c r="CY1969" s="240"/>
      <c r="CZ1969" s="240"/>
      <c r="DA1969" s="240"/>
      <c r="DB1969" s="240"/>
      <c r="DC1969" s="240"/>
      <c r="DD1969" s="240"/>
      <c r="DE1969" s="240"/>
      <c r="DF1969" s="240"/>
      <c r="DG1969" s="240"/>
      <c r="DH1969" s="240"/>
      <c r="DI1969" s="240"/>
      <c r="DJ1969" s="240"/>
      <c r="DK1969" s="240"/>
      <c r="DL1969" s="240"/>
    </row>
    <row r="1970" spans="2:116" x14ac:dyDescent="0.4">
      <c r="D1970" t="s">
        <v>545</v>
      </c>
      <c r="E1970" s="8"/>
      <c r="G1970" s="343">
        <f t="shared" si="3274"/>
        <v>45412</v>
      </c>
      <c r="H1970" s="16">
        <v>0.125</v>
      </c>
      <c r="I1970" s="60">
        <f t="shared" si="3275"/>
        <v>4</v>
      </c>
      <c r="J1970" s="60"/>
      <c r="K1970" s="38"/>
      <c r="L1970" s="38"/>
      <c r="M1970" s="38"/>
      <c r="N1970" s="38"/>
      <c r="O1970" s="38"/>
      <c r="P1970" s="38"/>
      <c r="R1970" s="15"/>
      <c r="S1970" s="240"/>
      <c r="T1970" s="240"/>
      <c r="U1970" s="240"/>
      <c r="V1970" s="240"/>
      <c r="W1970" s="240"/>
      <c r="X1970" s="240"/>
      <c r="Y1970" s="240"/>
      <c r="Z1970" s="240"/>
      <c r="AA1970" s="240"/>
      <c r="AB1970" s="240"/>
      <c r="AC1970" s="240"/>
      <c r="AD1970" s="240"/>
      <c r="AE1970" s="240"/>
      <c r="AF1970" s="240"/>
      <c r="AG1970" s="240"/>
      <c r="AH1970" s="240"/>
      <c r="AI1970" s="240"/>
      <c r="AJ1970" s="240"/>
      <c r="AK1970" s="240"/>
      <c r="AL1970" s="240"/>
      <c r="AM1970" s="240"/>
      <c r="AN1970" s="240"/>
      <c r="AO1970" s="240"/>
      <c r="AP1970" s="240"/>
      <c r="AQ1970" s="240"/>
      <c r="AR1970" s="240"/>
      <c r="AS1970" s="240"/>
      <c r="AT1970" s="240"/>
      <c r="AU1970" s="240"/>
      <c r="AV1970" s="240"/>
      <c r="AW1970" s="240"/>
      <c r="AX1970" s="240"/>
      <c r="AY1970" s="240"/>
      <c r="AZ1970" s="240"/>
      <c r="BA1970" s="240"/>
      <c r="BB1970" s="240"/>
      <c r="BC1970" s="240"/>
      <c r="BD1970" s="240"/>
      <c r="BE1970" s="240"/>
      <c r="BF1970" s="240"/>
      <c r="BG1970" s="240"/>
      <c r="BH1970" s="240"/>
      <c r="BI1970" s="240"/>
      <c r="BJ1970" s="240"/>
      <c r="BK1970" s="240"/>
      <c r="BL1970" s="240"/>
      <c r="BM1970" s="240"/>
      <c r="BN1970" s="240"/>
      <c r="BO1970" s="240"/>
      <c r="BP1970" s="240"/>
      <c r="BQ1970" s="240"/>
      <c r="BR1970" s="240"/>
      <c r="BS1970" s="240"/>
      <c r="BT1970" s="240"/>
      <c r="BU1970" s="240"/>
      <c r="BV1970" s="240"/>
      <c r="BW1970" s="240"/>
      <c r="BX1970" s="240"/>
      <c r="BY1970" s="240"/>
      <c r="BZ1970" s="240"/>
      <c r="CA1970" s="240"/>
      <c r="CB1970" s="240"/>
      <c r="CC1970" s="240"/>
      <c r="CD1970" s="240"/>
      <c r="CE1970" s="240"/>
      <c r="CF1970" s="240"/>
      <c r="CG1970" s="240"/>
      <c r="CH1970" s="240"/>
      <c r="CI1970" s="240"/>
      <c r="CJ1970" s="240"/>
      <c r="CK1970" s="240"/>
      <c r="CL1970" s="240"/>
      <c r="CN1970" s="240"/>
      <c r="CO1970" s="240"/>
      <c r="CP1970" s="240"/>
      <c r="CQ1970" s="240"/>
      <c r="CR1970" s="240"/>
      <c r="CS1970" s="240"/>
      <c r="CT1970" s="240"/>
      <c r="CU1970" s="240"/>
      <c r="CV1970" s="240"/>
      <c r="CW1970" s="240"/>
      <c r="CX1970" s="240"/>
      <c r="CY1970" s="240"/>
      <c r="CZ1970" s="240"/>
      <c r="DA1970" s="240"/>
      <c r="DB1970" s="240"/>
      <c r="DC1970" s="240"/>
      <c r="DD1970" s="240"/>
      <c r="DE1970" s="240"/>
      <c r="DF1970" s="240"/>
      <c r="DG1970" s="240"/>
      <c r="DH1970" s="240"/>
      <c r="DI1970" s="240"/>
      <c r="DJ1970" s="240"/>
      <c r="DK1970" s="240"/>
      <c r="DL1970" s="240"/>
    </row>
    <row r="1971" spans="2:116" x14ac:dyDescent="0.4">
      <c r="D1971" t="s">
        <v>545</v>
      </c>
      <c r="E1971" s="8"/>
      <c r="G1971" s="343">
        <f t="shared" si="3274"/>
        <v>45443</v>
      </c>
      <c r="H1971" s="16">
        <v>4.1666666666666664E-2</v>
      </c>
      <c r="I1971" s="60">
        <f t="shared" si="3275"/>
        <v>5</v>
      </c>
      <c r="J1971" s="60"/>
      <c r="K1971" s="38"/>
      <c r="L1971" s="38"/>
      <c r="M1971" s="38"/>
      <c r="N1971" s="38"/>
      <c r="O1971" s="38"/>
      <c r="P1971" s="38"/>
      <c r="R1971" s="15"/>
      <c r="S1971" s="240"/>
      <c r="T1971" s="240"/>
      <c r="U1971" s="240"/>
      <c r="V1971" s="240"/>
      <c r="W1971" s="240"/>
      <c r="X1971" s="240"/>
      <c r="Y1971" s="240"/>
      <c r="Z1971" s="240"/>
      <c r="AA1971" s="240"/>
      <c r="AB1971" s="240"/>
      <c r="AC1971" s="240"/>
      <c r="AD1971" s="240"/>
      <c r="AE1971" s="240"/>
      <c r="AF1971" s="240"/>
      <c r="AG1971" s="240"/>
      <c r="AH1971" s="240"/>
      <c r="AI1971" s="240"/>
      <c r="AJ1971" s="240"/>
      <c r="AK1971" s="240"/>
      <c r="AL1971" s="240"/>
      <c r="AM1971" s="240"/>
      <c r="AN1971" s="240"/>
      <c r="AO1971" s="240"/>
      <c r="AP1971" s="240"/>
      <c r="AQ1971" s="240"/>
      <c r="AR1971" s="240"/>
      <c r="AS1971" s="240"/>
      <c r="AT1971" s="240"/>
      <c r="AU1971" s="240"/>
      <c r="AV1971" s="240"/>
      <c r="AW1971" s="240"/>
      <c r="AX1971" s="240"/>
      <c r="AY1971" s="240"/>
      <c r="AZ1971" s="240"/>
      <c r="BA1971" s="240"/>
      <c r="BB1971" s="240"/>
      <c r="BC1971" s="240"/>
      <c r="BD1971" s="240"/>
      <c r="BE1971" s="240"/>
      <c r="BF1971" s="240"/>
      <c r="BG1971" s="240"/>
      <c r="BH1971" s="240"/>
      <c r="BI1971" s="240"/>
      <c r="BJ1971" s="240"/>
      <c r="BK1971" s="240"/>
      <c r="BL1971" s="240"/>
      <c r="BM1971" s="240"/>
      <c r="BN1971" s="240"/>
      <c r="BO1971" s="240"/>
      <c r="BP1971" s="240"/>
      <c r="BQ1971" s="240"/>
      <c r="BR1971" s="240"/>
      <c r="BS1971" s="240"/>
      <c r="BT1971" s="240"/>
      <c r="BU1971" s="240"/>
      <c r="BV1971" s="240"/>
      <c r="BW1971" s="240"/>
      <c r="BX1971" s="240"/>
      <c r="BY1971" s="240"/>
      <c r="BZ1971" s="240"/>
      <c r="CA1971" s="240"/>
      <c r="CB1971" s="240"/>
      <c r="CC1971" s="240"/>
      <c r="CD1971" s="240"/>
      <c r="CE1971" s="240"/>
      <c r="CF1971" s="240"/>
      <c r="CG1971" s="240"/>
      <c r="CH1971" s="240"/>
      <c r="CI1971" s="240"/>
      <c r="CJ1971" s="240"/>
      <c r="CK1971" s="240"/>
      <c r="CL1971" s="240"/>
      <c r="CN1971" s="240"/>
      <c r="CO1971" s="240"/>
      <c r="CP1971" s="240"/>
      <c r="CQ1971" s="240"/>
      <c r="CR1971" s="240"/>
      <c r="CS1971" s="240"/>
      <c r="CT1971" s="240"/>
      <c r="CU1971" s="240"/>
      <c r="CV1971" s="240"/>
      <c r="CW1971" s="240"/>
      <c r="CX1971" s="240"/>
      <c r="CY1971" s="240"/>
      <c r="CZ1971" s="240"/>
      <c r="DA1971" s="240"/>
      <c r="DB1971" s="240"/>
      <c r="DC1971" s="240"/>
      <c r="DD1971" s="240"/>
      <c r="DE1971" s="240"/>
      <c r="DF1971" s="240"/>
      <c r="DG1971" s="240"/>
      <c r="DH1971" s="240"/>
      <c r="DI1971" s="240"/>
      <c r="DJ1971" s="240"/>
      <c r="DK1971" s="240"/>
      <c r="DL1971" s="240"/>
    </row>
    <row r="1972" spans="2:116" x14ac:dyDescent="0.4">
      <c r="D1972" t="s">
        <v>545</v>
      </c>
      <c r="E1972" s="8"/>
      <c r="G1972" s="343">
        <f t="shared" si="3274"/>
        <v>45473</v>
      </c>
      <c r="H1972" s="16">
        <v>0.125</v>
      </c>
      <c r="I1972" s="60">
        <f t="shared" si="3275"/>
        <v>6</v>
      </c>
      <c r="J1972" s="60"/>
      <c r="K1972" s="38"/>
      <c r="L1972" s="38"/>
      <c r="M1972" s="38"/>
      <c r="N1972" s="38"/>
      <c r="O1972" s="38"/>
      <c r="P1972" s="38"/>
      <c r="R1972" s="15"/>
      <c r="S1972" s="240"/>
      <c r="T1972" s="240"/>
      <c r="U1972" s="240"/>
      <c r="V1972" s="240"/>
      <c r="W1972" s="240"/>
      <c r="X1972" s="240"/>
      <c r="Y1972" s="240"/>
      <c r="Z1972" s="240"/>
      <c r="AA1972" s="240"/>
      <c r="AB1972" s="240"/>
      <c r="AC1972" s="240"/>
      <c r="AD1972" s="240"/>
      <c r="AE1972" s="240"/>
      <c r="AF1972" s="240"/>
      <c r="AG1972" s="240"/>
      <c r="AH1972" s="240"/>
      <c r="AI1972" s="240"/>
      <c r="AJ1972" s="240"/>
      <c r="AK1972" s="240"/>
      <c r="AL1972" s="240"/>
      <c r="AM1972" s="240"/>
      <c r="AN1972" s="240"/>
      <c r="AO1972" s="240"/>
      <c r="AP1972" s="240"/>
      <c r="AQ1972" s="240"/>
      <c r="AR1972" s="240"/>
      <c r="AS1972" s="240"/>
      <c r="AT1972" s="240"/>
      <c r="AU1972" s="240"/>
      <c r="AV1972" s="240"/>
      <c r="AW1972" s="240"/>
      <c r="AX1972" s="240"/>
      <c r="AY1972" s="240"/>
      <c r="AZ1972" s="240"/>
      <c r="BA1972" s="240"/>
      <c r="BB1972" s="240"/>
      <c r="BC1972" s="240"/>
      <c r="BD1972" s="240"/>
      <c r="BE1972" s="240"/>
      <c r="BF1972" s="240"/>
      <c r="BG1972" s="240"/>
      <c r="BH1972" s="240"/>
      <c r="BI1972" s="240"/>
      <c r="BJ1972" s="240"/>
      <c r="BK1972" s="240"/>
      <c r="BL1972" s="240"/>
      <c r="BM1972" s="240"/>
      <c r="BN1972" s="240"/>
      <c r="BO1972" s="240"/>
      <c r="BP1972" s="240"/>
      <c r="BQ1972" s="240"/>
      <c r="BR1972" s="240"/>
      <c r="BS1972" s="240"/>
      <c r="BT1972" s="240"/>
      <c r="BU1972" s="240"/>
      <c r="BV1972" s="240"/>
      <c r="BW1972" s="240"/>
      <c r="BX1972" s="240"/>
      <c r="BY1972" s="240"/>
      <c r="BZ1972" s="240"/>
      <c r="CA1972" s="240"/>
      <c r="CB1972" s="240"/>
      <c r="CC1972" s="240"/>
      <c r="CD1972" s="240"/>
      <c r="CE1972" s="240"/>
      <c r="CF1972" s="240"/>
      <c r="CG1972" s="240"/>
      <c r="CH1972" s="240"/>
      <c r="CI1972" s="240"/>
      <c r="CJ1972" s="240"/>
      <c r="CK1972" s="240"/>
      <c r="CL1972" s="240"/>
      <c r="CN1972" s="240"/>
      <c r="CO1972" s="240"/>
      <c r="CP1972" s="240"/>
      <c r="CQ1972" s="240"/>
      <c r="CR1972" s="240"/>
      <c r="CS1972" s="240"/>
      <c r="CT1972" s="240"/>
      <c r="CU1972" s="240"/>
      <c r="CV1972" s="240"/>
      <c r="CW1972" s="240"/>
      <c r="CX1972" s="240"/>
      <c r="CY1972" s="240"/>
      <c r="CZ1972" s="240"/>
      <c r="DA1972" s="240"/>
      <c r="DB1972" s="240"/>
      <c r="DC1972" s="240"/>
      <c r="DD1972" s="240"/>
      <c r="DE1972" s="240"/>
      <c r="DF1972" s="240"/>
      <c r="DG1972" s="240"/>
      <c r="DH1972" s="240"/>
      <c r="DI1972" s="240"/>
      <c r="DJ1972" s="240"/>
      <c r="DK1972" s="240"/>
      <c r="DL1972" s="240"/>
    </row>
    <row r="1973" spans="2:116" x14ac:dyDescent="0.4">
      <c r="D1973" t="s">
        <v>545</v>
      </c>
      <c r="E1973" s="8"/>
      <c r="G1973" s="343">
        <f t="shared" si="3274"/>
        <v>45504</v>
      </c>
      <c r="H1973" s="16">
        <v>4.1666666666666664E-2</v>
      </c>
      <c r="I1973" s="60">
        <f t="shared" si="3275"/>
        <v>7</v>
      </c>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2:116" x14ac:dyDescent="0.4">
      <c r="D1974" t="s">
        <v>545</v>
      </c>
      <c r="E1974" s="8"/>
      <c r="G1974" s="343">
        <f t="shared" si="3274"/>
        <v>45535</v>
      </c>
      <c r="H1974" s="16">
        <v>0.125</v>
      </c>
      <c r="I1974" s="60">
        <f t="shared" si="3275"/>
        <v>8</v>
      </c>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2:116" x14ac:dyDescent="0.4">
      <c r="D1975" t="s">
        <v>545</v>
      </c>
      <c r="E1975" s="8"/>
      <c r="G1975" s="343">
        <f t="shared" si="3274"/>
        <v>45565</v>
      </c>
      <c r="H1975" s="16">
        <v>4.1666666666666664E-2</v>
      </c>
      <c r="I1975" s="60">
        <f t="shared" si="3275"/>
        <v>9</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2:116" x14ac:dyDescent="0.4">
      <c r="D1976" t="s">
        <v>545</v>
      </c>
      <c r="E1976" s="8"/>
      <c r="G1976" s="343">
        <f t="shared" si="3274"/>
        <v>45596</v>
      </c>
      <c r="H1976" s="16">
        <v>0.125</v>
      </c>
      <c r="I1976" s="60">
        <f t="shared" si="3275"/>
        <v>10</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2:116" x14ac:dyDescent="0.4">
      <c r="D1977" t="s">
        <v>545</v>
      </c>
      <c r="E1977" s="8"/>
      <c r="G1977" s="343">
        <f t="shared" si="3274"/>
        <v>45626</v>
      </c>
      <c r="H1977" s="16">
        <v>4.1666666666666664E-2</v>
      </c>
      <c r="I1977" s="60">
        <f t="shared" si="3275"/>
        <v>11</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2:116" x14ac:dyDescent="0.4">
      <c r="D1978" t="s">
        <v>545</v>
      </c>
      <c r="E1978" s="8"/>
      <c r="G1978" s="343">
        <f t="shared" si="3274"/>
        <v>45657</v>
      </c>
      <c r="H1978" s="16">
        <v>8.3000000000000004E-2</v>
      </c>
      <c r="I1978" s="60">
        <f t="shared" si="3275"/>
        <v>12</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2:116" x14ac:dyDescent="0.4">
      <c r="D1979" t="s">
        <v>545</v>
      </c>
      <c r="E1979" s="8"/>
      <c r="G1979" s="145" t="s">
        <v>62</v>
      </c>
      <c r="H1979" s="34">
        <f>1-SUM(H1967:H1978)</f>
        <v>3.3333333333340764E-4</v>
      </c>
      <c r="I1979" s="60"/>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2:116" x14ac:dyDescent="0.4">
      <c r="B1980" t="s">
        <v>332</v>
      </c>
      <c r="D1980" t="s">
        <v>545</v>
      </c>
      <c r="E1980" s="8" t="str">
        <f t="shared" ref="E1980" si="3276">ROW()&amp;" "&amp;D1980</f>
        <v>1980 SEASON MONTHL-TR-R</v>
      </c>
      <c r="G1980" s="136" t="str">
        <f>G1954</f>
        <v>Surgical procedures</v>
      </c>
      <c r="H1980" s="12"/>
      <c r="I1980" s="60"/>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60"/>
      <c r="CO1980" s="76"/>
      <c r="CP1980" s="76"/>
      <c r="CQ1980" s="76"/>
      <c r="CR1980" s="76"/>
      <c r="CS1980" s="76"/>
      <c r="CT1980" s="76"/>
      <c r="CU1980" s="76"/>
      <c r="CV1980" s="76"/>
      <c r="CW1980" s="76"/>
      <c r="CX1980" s="76"/>
      <c r="CY1980" s="76"/>
      <c r="CZ1980" s="76"/>
      <c r="DA1980" s="76"/>
      <c r="DB1980" s="76"/>
      <c r="DC1980" s="76"/>
      <c r="DD1980" s="76"/>
      <c r="DE1980" s="76"/>
      <c r="DF1980" s="76"/>
      <c r="DG1980" s="76"/>
      <c r="DH1980" s="76"/>
      <c r="DI1980" s="76"/>
      <c r="DJ1980" s="76"/>
      <c r="DK1980" s="76"/>
      <c r="DL1980" s="76"/>
    </row>
    <row r="1981" spans="2:116" x14ac:dyDescent="0.4">
      <c r="B1981" t="s">
        <v>332</v>
      </c>
      <c r="D1981" t="s">
        <v>545</v>
      </c>
      <c r="E1981" s="8" t="str">
        <f>ROW()&amp;" "&amp;D1981</f>
        <v>1981 SEASON MONTHL-TR-R</v>
      </c>
      <c r="G1981" s="136" t="str">
        <f t="shared" ref="G1981:G1987" si="3277">G1955</f>
        <v>procedure</v>
      </c>
      <c r="H1981" s="27"/>
      <c r="I1981" s="78"/>
      <c r="J1981" s="78"/>
      <c r="K1981" s="33"/>
      <c r="L1981" s="33"/>
      <c r="M1981" s="33"/>
      <c r="N1981" s="33"/>
      <c r="O1981" s="33"/>
      <c r="P1981" s="33"/>
      <c r="R1981" s="33"/>
      <c r="S1981" s="80"/>
      <c r="T1981" s="80"/>
      <c r="U1981" s="80"/>
      <c r="V1981" s="80"/>
      <c r="W1981" s="80"/>
      <c r="X1981" s="80"/>
      <c r="Y1981" s="80"/>
      <c r="Z1981" s="80"/>
      <c r="AA1981" s="80"/>
      <c r="AB1981" s="80"/>
      <c r="AC1981" s="80"/>
      <c r="AD1981" s="80"/>
      <c r="AE1981" s="80"/>
      <c r="AF1981" s="80"/>
      <c r="AG1981" s="80"/>
      <c r="AH1981" s="80"/>
      <c r="AI1981" s="80"/>
      <c r="AJ1981" s="80"/>
      <c r="AK1981" s="80"/>
      <c r="AL1981" s="80"/>
      <c r="AM1981" s="80"/>
      <c r="AN1981" s="80"/>
      <c r="AO1981" s="80"/>
      <c r="AP1981" s="80"/>
      <c r="AQ1981" s="80"/>
      <c r="AR1981" s="80"/>
      <c r="AS1981" s="80"/>
      <c r="AT1981" s="80"/>
      <c r="AU1981" s="80"/>
      <c r="AV1981" s="80"/>
      <c r="AW1981" s="80"/>
      <c r="AX1981" s="80"/>
      <c r="AY1981" s="80"/>
      <c r="AZ1981" s="80"/>
      <c r="BA1981" s="80"/>
      <c r="BB1981" s="80"/>
      <c r="BC1981" s="80"/>
      <c r="BD1981" s="80"/>
      <c r="BE1981" s="80"/>
      <c r="BF1981" s="80"/>
      <c r="BG1981" s="80"/>
      <c r="BH1981" s="80"/>
      <c r="BI1981" s="80"/>
      <c r="BJ1981" s="80"/>
      <c r="BK1981" s="80"/>
      <c r="BL1981" s="80"/>
      <c r="BM1981" s="80"/>
      <c r="BN1981" s="80"/>
      <c r="BO1981" s="80"/>
      <c r="BP1981" s="80"/>
      <c r="BQ1981" s="80"/>
      <c r="BR1981" s="80"/>
      <c r="BS1981" s="80"/>
      <c r="BT1981" s="80"/>
      <c r="BU1981" s="80"/>
      <c r="BV1981" s="80"/>
      <c r="BW1981" s="80"/>
      <c r="BX1981" s="80"/>
      <c r="BY1981" s="80"/>
      <c r="BZ1981" s="80"/>
      <c r="CA1981" s="80"/>
      <c r="CB1981" s="80"/>
      <c r="CC1981" s="80"/>
      <c r="CD1981" s="80"/>
      <c r="CE1981" s="80"/>
      <c r="CF1981" s="80"/>
      <c r="CG1981" s="80"/>
      <c r="CH1981" s="80"/>
      <c r="CI1981" s="80"/>
      <c r="CJ1981" s="80"/>
      <c r="CK1981" s="80"/>
      <c r="CL1981" s="80"/>
      <c r="CN1981" s="78"/>
      <c r="CO1981" s="77"/>
      <c r="CP1981" s="77"/>
      <c r="CQ1981" s="77"/>
      <c r="CR1981" s="77"/>
      <c r="CS1981" s="77"/>
      <c r="CT1981" s="77"/>
      <c r="CU1981" s="77"/>
      <c r="CV1981" s="77"/>
      <c r="CW1981" s="77"/>
      <c r="CX1981" s="77"/>
      <c r="CY1981" s="77"/>
      <c r="CZ1981" s="77"/>
      <c r="DA1981" s="77"/>
      <c r="DB1981" s="77"/>
      <c r="DC1981" s="77"/>
      <c r="DD1981" s="77"/>
      <c r="DE1981" s="77"/>
      <c r="DF1981" s="77"/>
      <c r="DG1981" s="77"/>
      <c r="DH1981" s="77"/>
      <c r="DI1981" s="77"/>
      <c r="DJ1981" s="77"/>
      <c r="DK1981" s="77"/>
      <c r="DL1981" s="77"/>
    </row>
    <row r="1982" spans="2:116" x14ac:dyDescent="0.4">
      <c r="B1982" t="s">
        <v>332</v>
      </c>
      <c r="D1982" t="s">
        <v>545</v>
      </c>
      <c r="E1982" s="8" t="str">
        <f t="shared" ref="E1982:E1987" si="3278">ROW()&amp;" "&amp;D1982</f>
        <v>1982 SEASON MONTHL-TR-R</v>
      </c>
      <c r="G1982" s="136" t="str">
        <f t="shared" si="3277"/>
        <v>Primary revenue driver</v>
      </c>
      <c r="H1982" s="27"/>
      <c r="I1982" s="78"/>
      <c r="J1982" s="78"/>
      <c r="K1982" s="33"/>
      <c r="L1982" s="33"/>
      <c r="M1982" s="33"/>
      <c r="N1982" s="33"/>
      <c r="O1982" s="33"/>
      <c r="P1982" s="33"/>
      <c r="R1982" s="33"/>
      <c r="S1982" s="4" t="str">
        <f>ADDRESS(ROW(S1964),COLUMN(S1964),2)</f>
        <v>S$1964</v>
      </c>
      <c r="T1982" s="4" t="str">
        <f t="shared" ref="T1982:CE1982" si="3279">ADDRESS(ROW(T1964),COLUMN(T1964),2)</f>
        <v>T$1964</v>
      </c>
      <c r="U1982" s="4" t="str">
        <f t="shared" si="3279"/>
        <v>U$1964</v>
      </c>
      <c r="V1982" s="4" t="str">
        <f t="shared" si="3279"/>
        <v>V$1964</v>
      </c>
      <c r="W1982" s="4" t="str">
        <f t="shared" si="3279"/>
        <v>W$1964</v>
      </c>
      <c r="X1982" s="4" t="str">
        <f t="shared" si="3279"/>
        <v>X$1964</v>
      </c>
      <c r="Y1982" s="4" t="str">
        <f t="shared" si="3279"/>
        <v>Y$1964</v>
      </c>
      <c r="Z1982" s="4" t="str">
        <f t="shared" si="3279"/>
        <v>Z$1964</v>
      </c>
      <c r="AA1982" s="4" t="str">
        <f t="shared" si="3279"/>
        <v>AA$1964</v>
      </c>
      <c r="AB1982" s="4" t="str">
        <f t="shared" si="3279"/>
        <v>AB$1964</v>
      </c>
      <c r="AC1982" s="4" t="str">
        <f t="shared" si="3279"/>
        <v>AC$1964</v>
      </c>
      <c r="AD1982" s="4" t="str">
        <f t="shared" si="3279"/>
        <v>AD$1964</v>
      </c>
      <c r="AE1982" s="4" t="str">
        <f t="shared" si="3279"/>
        <v>AE$1964</v>
      </c>
      <c r="AF1982" s="4" t="str">
        <f t="shared" si="3279"/>
        <v>AF$1964</v>
      </c>
      <c r="AG1982" s="4" t="str">
        <f t="shared" si="3279"/>
        <v>AG$1964</v>
      </c>
      <c r="AH1982" s="4" t="str">
        <f t="shared" si="3279"/>
        <v>AH$1964</v>
      </c>
      <c r="AI1982" s="4" t="str">
        <f t="shared" si="3279"/>
        <v>AI$1964</v>
      </c>
      <c r="AJ1982" s="4" t="str">
        <f t="shared" si="3279"/>
        <v>AJ$1964</v>
      </c>
      <c r="AK1982" s="4" t="str">
        <f t="shared" si="3279"/>
        <v>AK$1964</v>
      </c>
      <c r="AL1982" s="4" t="str">
        <f t="shared" si="3279"/>
        <v>AL$1964</v>
      </c>
      <c r="AM1982" s="4" t="str">
        <f t="shared" si="3279"/>
        <v>AM$1964</v>
      </c>
      <c r="AN1982" s="4" t="str">
        <f t="shared" si="3279"/>
        <v>AN$1964</v>
      </c>
      <c r="AO1982" s="4" t="str">
        <f t="shared" si="3279"/>
        <v>AO$1964</v>
      </c>
      <c r="AP1982" s="4" t="str">
        <f t="shared" si="3279"/>
        <v>AP$1964</v>
      </c>
      <c r="AQ1982" s="4" t="str">
        <f t="shared" si="3279"/>
        <v>AQ$1964</v>
      </c>
      <c r="AR1982" s="4" t="str">
        <f t="shared" si="3279"/>
        <v>AR$1964</v>
      </c>
      <c r="AS1982" s="4" t="str">
        <f t="shared" si="3279"/>
        <v>AS$1964</v>
      </c>
      <c r="AT1982" s="4" t="str">
        <f t="shared" si="3279"/>
        <v>AT$1964</v>
      </c>
      <c r="AU1982" s="4" t="str">
        <f t="shared" si="3279"/>
        <v>AU$1964</v>
      </c>
      <c r="AV1982" s="4" t="str">
        <f t="shared" si="3279"/>
        <v>AV$1964</v>
      </c>
      <c r="AW1982" s="4" t="str">
        <f t="shared" si="3279"/>
        <v>AW$1964</v>
      </c>
      <c r="AX1982" s="4" t="str">
        <f t="shared" si="3279"/>
        <v>AX$1964</v>
      </c>
      <c r="AY1982" s="4" t="str">
        <f t="shared" si="3279"/>
        <v>AY$1964</v>
      </c>
      <c r="AZ1982" s="4" t="str">
        <f t="shared" si="3279"/>
        <v>AZ$1964</v>
      </c>
      <c r="BA1982" s="4" t="str">
        <f t="shared" si="3279"/>
        <v>BA$1964</v>
      </c>
      <c r="BB1982" s="4" t="str">
        <f t="shared" si="3279"/>
        <v>BB$1964</v>
      </c>
      <c r="BC1982" s="4" t="str">
        <f t="shared" si="3279"/>
        <v>BC$1964</v>
      </c>
      <c r="BD1982" s="4" t="str">
        <f t="shared" si="3279"/>
        <v>BD$1964</v>
      </c>
      <c r="BE1982" s="4" t="str">
        <f t="shared" si="3279"/>
        <v>BE$1964</v>
      </c>
      <c r="BF1982" s="4" t="str">
        <f t="shared" si="3279"/>
        <v>BF$1964</v>
      </c>
      <c r="BG1982" s="4" t="str">
        <f t="shared" si="3279"/>
        <v>BG$1964</v>
      </c>
      <c r="BH1982" s="4" t="str">
        <f t="shared" si="3279"/>
        <v>BH$1964</v>
      </c>
      <c r="BI1982" s="4" t="str">
        <f t="shared" si="3279"/>
        <v>BI$1964</v>
      </c>
      <c r="BJ1982" s="4" t="str">
        <f t="shared" si="3279"/>
        <v>BJ$1964</v>
      </c>
      <c r="BK1982" s="4" t="str">
        <f t="shared" si="3279"/>
        <v>BK$1964</v>
      </c>
      <c r="BL1982" s="4" t="str">
        <f t="shared" si="3279"/>
        <v>BL$1964</v>
      </c>
      <c r="BM1982" s="4" t="str">
        <f t="shared" si="3279"/>
        <v>BM$1964</v>
      </c>
      <c r="BN1982" s="4" t="str">
        <f t="shared" si="3279"/>
        <v>BN$1964</v>
      </c>
      <c r="BO1982" s="4" t="str">
        <f t="shared" si="3279"/>
        <v>BO$1964</v>
      </c>
      <c r="BP1982" s="4" t="str">
        <f t="shared" si="3279"/>
        <v>BP$1964</v>
      </c>
      <c r="BQ1982" s="4" t="str">
        <f t="shared" si="3279"/>
        <v>BQ$1964</v>
      </c>
      <c r="BR1982" s="4" t="str">
        <f t="shared" si="3279"/>
        <v>BR$1964</v>
      </c>
      <c r="BS1982" s="4" t="str">
        <f t="shared" si="3279"/>
        <v>BS$1964</v>
      </c>
      <c r="BT1982" s="4" t="str">
        <f t="shared" si="3279"/>
        <v>BT$1964</v>
      </c>
      <c r="BU1982" s="4" t="str">
        <f t="shared" si="3279"/>
        <v>BU$1964</v>
      </c>
      <c r="BV1982" s="4" t="str">
        <f t="shared" si="3279"/>
        <v>BV$1964</v>
      </c>
      <c r="BW1982" s="4" t="str">
        <f t="shared" si="3279"/>
        <v>BW$1964</v>
      </c>
      <c r="BX1982" s="4" t="str">
        <f t="shared" si="3279"/>
        <v>BX$1964</v>
      </c>
      <c r="BY1982" s="4" t="str">
        <f t="shared" si="3279"/>
        <v>BY$1964</v>
      </c>
      <c r="BZ1982" s="4" t="str">
        <f t="shared" si="3279"/>
        <v>BZ$1964</v>
      </c>
      <c r="CA1982" s="4" t="str">
        <f t="shared" si="3279"/>
        <v>CA$1964</v>
      </c>
      <c r="CB1982" s="4" t="str">
        <f t="shared" si="3279"/>
        <v>CB$1964</v>
      </c>
      <c r="CC1982" s="4" t="str">
        <f t="shared" si="3279"/>
        <v>CC$1964</v>
      </c>
      <c r="CD1982" s="4" t="str">
        <f t="shared" si="3279"/>
        <v>CD$1964</v>
      </c>
      <c r="CE1982" s="4" t="str">
        <f t="shared" si="3279"/>
        <v>CE$1964</v>
      </c>
      <c r="CF1982" s="4" t="str">
        <f t="shared" ref="CF1982:CL1982" si="3280">ADDRESS(ROW(CF1964),COLUMN(CF1964),2)</f>
        <v>CF$1964</v>
      </c>
      <c r="CG1982" s="4" t="str">
        <f t="shared" si="3280"/>
        <v>CG$1964</v>
      </c>
      <c r="CH1982" s="4" t="str">
        <f t="shared" si="3280"/>
        <v>CH$1964</v>
      </c>
      <c r="CI1982" s="4" t="str">
        <f t="shared" si="3280"/>
        <v>CI$1964</v>
      </c>
      <c r="CJ1982" s="4" t="str">
        <f t="shared" si="3280"/>
        <v>CJ$1964</v>
      </c>
      <c r="CK1982" s="4" t="str">
        <f t="shared" si="3280"/>
        <v>CK$1964</v>
      </c>
      <c r="CL1982" s="4" t="str">
        <f t="shared" si="3280"/>
        <v>CL$1964</v>
      </c>
      <c r="CN1982" s="78"/>
      <c r="CO1982" s="80" t="str">
        <f t="shared" ref="CO1982:DL1982" si="3281">CO1956</f>
        <v>CO$16</v>
      </c>
      <c r="CP1982" s="80" t="str">
        <f t="shared" si="3281"/>
        <v>CP$16</v>
      </c>
      <c r="CQ1982" s="80" t="str">
        <f t="shared" si="3281"/>
        <v>CQ$16</v>
      </c>
      <c r="CR1982" s="80" t="str">
        <f t="shared" si="3281"/>
        <v>CR$16</v>
      </c>
      <c r="CS1982" s="80" t="str">
        <f t="shared" si="3281"/>
        <v>CS$16</v>
      </c>
      <c r="CT1982" s="80" t="str">
        <f t="shared" si="3281"/>
        <v>CT$16</v>
      </c>
      <c r="CU1982" s="80" t="str">
        <f t="shared" si="3281"/>
        <v>CU$16</v>
      </c>
      <c r="CV1982" s="80" t="str">
        <f t="shared" si="3281"/>
        <v>CV$16</v>
      </c>
      <c r="CW1982" s="80" t="str">
        <f t="shared" si="3281"/>
        <v>CW$16</v>
      </c>
      <c r="CX1982" s="80" t="str">
        <f t="shared" si="3281"/>
        <v>CX$16</v>
      </c>
      <c r="CY1982" s="80" t="str">
        <f t="shared" si="3281"/>
        <v>CY$16</v>
      </c>
      <c r="CZ1982" s="80" t="str">
        <f t="shared" si="3281"/>
        <v>CZ$16</v>
      </c>
      <c r="DA1982" s="80" t="str">
        <f t="shared" si="3281"/>
        <v>DA$16</v>
      </c>
      <c r="DB1982" s="80" t="str">
        <f t="shared" si="3281"/>
        <v>DB$16</v>
      </c>
      <c r="DC1982" s="80" t="str">
        <f t="shared" si="3281"/>
        <v>DC$16</v>
      </c>
      <c r="DD1982" s="80" t="str">
        <f t="shared" si="3281"/>
        <v>DD$16</v>
      </c>
      <c r="DE1982" s="80" t="str">
        <f t="shared" si="3281"/>
        <v>DE$16</v>
      </c>
      <c r="DF1982" s="80" t="str">
        <f t="shared" si="3281"/>
        <v>DF$16</v>
      </c>
      <c r="DG1982" s="80" t="str">
        <f t="shared" si="3281"/>
        <v>DG$16</v>
      </c>
      <c r="DH1982" s="80" t="str">
        <f t="shared" si="3281"/>
        <v>DH$16</v>
      </c>
      <c r="DI1982" s="80" t="str">
        <f t="shared" si="3281"/>
        <v>DI$16</v>
      </c>
      <c r="DJ1982" s="80" t="str">
        <f t="shared" si="3281"/>
        <v>DJ$16</v>
      </c>
      <c r="DK1982" s="80" t="str">
        <f t="shared" si="3281"/>
        <v>DK$16</v>
      </c>
      <c r="DL1982" s="80" t="str">
        <f t="shared" si="3281"/>
        <v>DL$16</v>
      </c>
    </row>
    <row r="1983" spans="2:116" x14ac:dyDescent="0.4">
      <c r="B1983" t="s">
        <v>332</v>
      </c>
      <c r="D1983" t="s">
        <v>545</v>
      </c>
      <c r="E1983" s="8" t="str">
        <f t="shared" si="3278"/>
        <v>1983 SEASON MONTHL-TR-R</v>
      </c>
      <c r="G1983" s="136" t="str">
        <f t="shared" si="3277"/>
        <v>Primary volume driver</v>
      </c>
      <c r="K1983" s="53"/>
      <c r="L1983" s="53"/>
      <c r="M1983" s="53"/>
      <c r="N1983" s="53"/>
      <c r="O1983" s="53"/>
      <c r="P1983" s="53"/>
      <c r="R1983" s="24"/>
      <c r="S1983" s="80" t="str">
        <f>S1957</f>
        <v>S$17</v>
      </c>
      <c r="T1983" s="80" t="str">
        <f t="shared" ref="T1983:CE1983" si="3282">T1957</f>
        <v>T$17</v>
      </c>
      <c r="U1983" s="80" t="str">
        <f t="shared" si="3282"/>
        <v>U$17</v>
      </c>
      <c r="V1983" s="80" t="str">
        <f t="shared" si="3282"/>
        <v>V$17</v>
      </c>
      <c r="W1983" s="80" t="str">
        <f t="shared" si="3282"/>
        <v>W$17</v>
      </c>
      <c r="X1983" s="80" t="str">
        <f t="shared" si="3282"/>
        <v>X$17</v>
      </c>
      <c r="Y1983" s="80" t="str">
        <f t="shared" si="3282"/>
        <v>Y$17</v>
      </c>
      <c r="Z1983" s="80" t="str">
        <f t="shared" si="3282"/>
        <v>Z$17</v>
      </c>
      <c r="AA1983" s="80" t="str">
        <f t="shared" si="3282"/>
        <v>AA$17</v>
      </c>
      <c r="AB1983" s="80" t="str">
        <f t="shared" si="3282"/>
        <v>AB$17</v>
      </c>
      <c r="AC1983" s="80" t="str">
        <f t="shared" si="3282"/>
        <v>AC$17</v>
      </c>
      <c r="AD1983" s="80" t="str">
        <f t="shared" si="3282"/>
        <v>AD$17</v>
      </c>
      <c r="AE1983" s="80" t="str">
        <f t="shared" si="3282"/>
        <v>AE$17</v>
      </c>
      <c r="AF1983" s="80" t="str">
        <f t="shared" si="3282"/>
        <v>AF$17</v>
      </c>
      <c r="AG1983" s="80" t="str">
        <f t="shared" si="3282"/>
        <v>AG$17</v>
      </c>
      <c r="AH1983" s="80" t="str">
        <f t="shared" si="3282"/>
        <v>AH$17</v>
      </c>
      <c r="AI1983" s="80" t="str">
        <f t="shared" si="3282"/>
        <v>AI$17</v>
      </c>
      <c r="AJ1983" s="80" t="str">
        <f t="shared" si="3282"/>
        <v>AJ$17</v>
      </c>
      <c r="AK1983" s="80" t="str">
        <f t="shared" si="3282"/>
        <v>AK$17</v>
      </c>
      <c r="AL1983" s="80" t="str">
        <f t="shared" si="3282"/>
        <v>AL$17</v>
      </c>
      <c r="AM1983" s="80" t="str">
        <f t="shared" si="3282"/>
        <v>AM$17</v>
      </c>
      <c r="AN1983" s="80" t="str">
        <f t="shared" si="3282"/>
        <v>AN$17</v>
      </c>
      <c r="AO1983" s="80" t="str">
        <f t="shared" si="3282"/>
        <v>AO$17</v>
      </c>
      <c r="AP1983" s="80" t="str">
        <f t="shared" si="3282"/>
        <v>AP$17</v>
      </c>
      <c r="AQ1983" s="80" t="str">
        <f t="shared" si="3282"/>
        <v>AQ$17</v>
      </c>
      <c r="AR1983" s="80" t="str">
        <f t="shared" si="3282"/>
        <v>AR$17</v>
      </c>
      <c r="AS1983" s="80" t="str">
        <f t="shared" si="3282"/>
        <v>AS$17</v>
      </c>
      <c r="AT1983" s="80" t="str">
        <f t="shared" si="3282"/>
        <v>AT$17</v>
      </c>
      <c r="AU1983" s="80" t="str">
        <f t="shared" si="3282"/>
        <v>AU$17</v>
      </c>
      <c r="AV1983" s="80" t="str">
        <f t="shared" si="3282"/>
        <v>AV$17</v>
      </c>
      <c r="AW1983" s="80" t="str">
        <f t="shared" si="3282"/>
        <v>AW$17</v>
      </c>
      <c r="AX1983" s="80" t="str">
        <f t="shared" si="3282"/>
        <v>AX$17</v>
      </c>
      <c r="AY1983" s="80" t="str">
        <f t="shared" si="3282"/>
        <v>AY$17</v>
      </c>
      <c r="AZ1983" s="80" t="str">
        <f t="shared" si="3282"/>
        <v>AZ$17</v>
      </c>
      <c r="BA1983" s="80" t="str">
        <f t="shared" si="3282"/>
        <v>BA$17</v>
      </c>
      <c r="BB1983" s="80" t="str">
        <f t="shared" si="3282"/>
        <v>BB$17</v>
      </c>
      <c r="BC1983" s="80" t="str">
        <f t="shared" si="3282"/>
        <v>BC$17</v>
      </c>
      <c r="BD1983" s="80" t="str">
        <f t="shared" si="3282"/>
        <v>BD$17</v>
      </c>
      <c r="BE1983" s="80" t="str">
        <f t="shared" si="3282"/>
        <v>BE$17</v>
      </c>
      <c r="BF1983" s="80" t="str">
        <f t="shared" si="3282"/>
        <v>BF$17</v>
      </c>
      <c r="BG1983" s="80" t="str">
        <f t="shared" si="3282"/>
        <v>BG$17</v>
      </c>
      <c r="BH1983" s="80" t="str">
        <f t="shared" si="3282"/>
        <v>BH$17</v>
      </c>
      <c r="BI1983" s="80" t="str">
        <f t="shared" si="3282"/>
        <v>BI$17</v>
      </c>
      <c r="BJ1983" s="80" t="str">
        <f t="shared" si="3282"/>
        <v>BJ$17</v>
      </c>
      <c r="BK1983" s="80" t="str">
        <f t="shared" si="3282"/>
        <v>BK$17</v>
      </c>
      <c r="BL1983" s="80" t="str">
        <f t="shared" si="3282"/>
        <v>BL$17</v>
      </c>
      <c r="BM1983" s="80" t="str">
        <f t="shared" si="3282"/>
        <v>BM$17</v>
      </c>
      <c r="BN1983" s="80" t="str">
        <f t="shared" si="3282"/>
        <v>BN$17</v>
      </c>
      <c r="BO1983" s="80" t="str">
        <f t="shared" si="3282"/>
        <v>BO$17</v>
      </c>
      <c r="BP1983" s="80" t="str">
        <f t="shared" si="3282"/>
        <v>BP$17</v>
      </c>
      <c r="BQ1983" s="80" t="str">
        <f t="shared" si="3282"/>
        <v>BQ$17</v>
      </c>
      <c r="BR1983" s="80" t="str">
        <f t="shared" si="3282"/>
        <v>BR$17</v>
      </c>
      <c r="BS1983" s="80" t="str">
        <f t="shared" si="3282"/>
        <v>BS$17</v>
      </c>
      <c r="BT1983" s="80" t="str">
        <f t="shared" si="3282"/>
        <v>BT$17</v>
      </c>
      <c r="BU1983" s="80" t="str">
        <f t="shared" si="3282"/>
        <v>BU$17</v>
      </c>
      <c r="BV1983" s="80" t="str">
        <f t="shared" si="3282"/>
        <v>BV$17</v>
      </c>
      <c r="BW1983" s="80" t="str">
        <f t="shared" si="3282"/>
        <v>BW$17</v>
      </c>
      <c r="BX1983" s="80" t="str">
        <f t="shared" si="3282"/>
        <v>BX$17</v>
      </c>
      <c r="BY1983" s="80" t="str">
        <f t="shared" si="3282"/>
        <v>BY$17</v>
      </c>
      <c r="BZ1983" s="80" t="str">
        <f t="shared" si="3282"/>
        <v>BZ$17</v>
      </c>
      <c r="CA1983" s="80" t="str">
        <f t="shared" si="3282"/>
        <v>CA$17</v>
      </c>
      <c r="CB1983" s="80" t="str">
        <f t="shared" si="3282"/>
        <v>CB$17</v>
      </c>
      <c r="CC1983" s="80" t="str">
        <f t="shared" si="3282"/>
        <v>CC$17</v>
      </c>
      <c r="CD1983" s="80" t="str">
        <f t="shared" si="3282"/>
        <v>CD$17</v>
      </c>
      <c r="CE1983" s="80" t="str">
        <f t="shared" si="3282"/>
        <v>CE$17</v>
      </c>
      <c r="CF1983" s="80" t="str">
        <f t="shared" ref="CF1983:CL1983" si="3283">CF1957</f>
        <v>CF$17</v>
      </c>
      <c r="CG1983" s="80" t="str">
        <f t="shared" si="3283"/>
        <v>CG$17</v>
      </c>
      <c r="CH1983" s="80" t="str">
        <f t="shared" si="3283"/>
        <v>CH$17</v>
      </c>
      <c r="CI1983" s="80" t="str">
        <f t="shared" si="3283"/>
        <v>CI$17</v>
      </c>
      <c r="CJ1983" s="80" t="str">
        <f t="shared" si="3283"/>
        <v>CJ$17</v>
      </c>
      <c r="CK1983" s="80" t="str">
        <f t="shared" si="3283"/>
        <v>CK$17</v>
      </c>
      <c r="CL1983" s="80" t="str">
        <f t="shared" si="3283"/>
        <v>CL$17</v>
      </c>
      <c r="CO1983" s="212" t="e">
        <f>ADDRESS(ROW(#REF!),COLUMN(#REF!),2)</f>
        <v>#REF!</v>
      </c>
      <c r="CP1983" s="212" t="e">
        <f>ADDRESS(ROW(#REF!),COLUMN(#REF!),2)</f>
        <v>#REF!</v>
      </c>
      <c r="CQ1983" s="212" t="e">
        <f>ADDRESS(ROW(#REF!),COLUMN(#REF!),2)</f>
        <v>#REF!</v>
      </c>
      <c r="CR1983" s="212" t="e">
        <f>ADDRESS(ROW(#REF!),COLUMN(#REF!),2)</f>
        <v>#REF!</v>
      </c>
      <c r="CS1983" s="212" t="e">
        <f>ADDRESS(ROW(#REF!),COLUMN(#REF!),2)</f>
        <v>#REF!</v>
      </c>
      <c r="CT1983" s="212" t="e">
        <f>ADDRESS(ROW(#REF!),COLUMN(#REF!),2)</f>
        <v>#REF!</v>
      </c>
      <c r="CU1983" s="212" t="e">
        <f>ADDRESS(ROW(#REF!),COLUMN(#REF!),2)</f>
        <v>#REF!</v>
      </c>
      <c r="CV1983" s="212" t="e">
        <f>ADDRESS(ROW(#REF!),COLUMN(#REF!),2)</f>
        <v>#REF!</v>
      </c>
      <c r="CW1983" s="212" t="e">
        <f>ADDRESS(ROW(#REF!),COLUMN(#REF!),2)</f>
        <v>#REF!</v>
      </c>
      <c r="CX1983" s="212" t="e">
        <f>ADDRESS(ROW(#REF!),COLUMN(#REF!),2)</f>
        <v>#REF!</v>
      </c>
      <c r="CY1983" s="212" t="e">
        <f>ADDRESS(ROW(#REF!),COLUMN(#REF!),2)</f>
        <v>#REF!</v>
      </c>
      <c r="CZ1983" s="212" t="e">
        <f>ADDRESS(ROW(#REF!),COLUMN(#REF!),2)</f>
        <v>#REF!</v>
      </c>
      <c r="DA1983" s="212" t="e">
        <f>ADDRESS(ROW(#REF!),COLUMN(#REF!),2)</f>
        <v>#REF!</v>
      </c>
      <c r="DB1983" s="212" t="e">
        <f>ADDRESS(ROW(#REF!),COLUMN(#REF!),2)</f>
        <v>#REF!</v>
      </c>
      <c r="DC1983" s="212" t="e">
        <f>ADDRESS(ROW(#REF!),COLUMN(#REF!),2)</f>
        <v>#REF!</v>
      </c>
      <c r="DD1983" s="212" t="e">
        <f>ADDRESS(ROW(#REF!),COLUMN(#REF!),2)</f>
        <v>#REF!</v>
      </c>
      <c r="DE1983" s="212" t="e">
        <f>ADDRESS(ROW(#REF!),COLUMN(#REF!),2)</f>
        <v>#REF!</v>
      </c>
      <c r="DF1983" s="212" t="e">
        <f>ADDRESS(ROW(#REF!),COLUMN(#REF!),2)</f>
        <v>#REF!</v>
      </c>
      <c r="DG1983" s="212" t="e">
        <f>ADDRESS(ROW(#REF!),COLUMN(#REF!),2)</f>
        <v>#REF!</v>
      </c>
      <c r="DH1983" s="212" t="e">
        <f>ADDRESS(ROW(#REF!),COLUMN(#REF!),2)</f>
        <v>#REF!</v>
      </c>
      <c r="DI1983" s="212" t="e">
        <f>ADDRESS(ROW(#REF!),COLUMN(#REF!),2)</f>
        <v>#REF!</v>
      </c>
      <c r="DJ1983" s="212" t="e">
        <f>ADDRESS(ROW(#REF!),COLUMN(#REF!),2)</f>
        <v>#REF!</v>
      </c>
      <c r="DK1983" s="212" t="e">
        <f>ADDRESS(ROW(#REF!),COLUMN(#REF!),2)</f>
        <v>#REF!</v>
      </c>
      <c r="DL1983" s="212" t="e">
        <f>ADDRESS(ROW(#REF!),COLUMN(#REF!),2)</f>
        <v>#REF!</v>
      </c>
    </row>
    <row r="1984" spans="2:116" x14ac:dyDescent="0.4">
      <c r="B1984" t="s">
        <v>332</v>
      </c>
      <c r="D1984" t="s">
        <v>545</v>
      </c>
      <c r="E1984" s="8" t="str">
        <f t="shared" si="3278"/>
        <v>1984 SEASON MONTHL-TR-R</v>
      </c>
      <c r="G1984" s="136" t="str">
        <f t="shared" si="3277"/>
        <v>(Secondary label)</v>
      </c>
      <c r="H1984" s="12"/>
      <c r="I1984" s="60"/>
      <c r="J1984" s="60"/>
      <c r="K1984" s="15"/>
      <c r="L1984" s="15"/>
      <c r="M1984" s="15"/>
      <c r="N1984" s="15"/>
      <c r="O1984" s="15"/>
      <c r="P1984" s="15"/>
      <c r="R1984" s="15"/>
      <c r="S1984" s="80"/>
      <c r="T1984" s="80"/>
      <c r="U1984" s="80"/>
      <c r="V1984" s="80"/>
      <c r="W1984" s="80"/>
      <c r="X1984" s="80"/>
      <c r="Y1984" s="80"/>
      <c r="Z1984" s="80"/>
      <c r="AA1984" s="80"/>
      <c r="AB1984" s="80"/>
      <c r="AC1984" s="80"/>
      <c r="AD1984" s="80"/>
      <c r="AE1984" s="80"/>
      <c r="AF1984" s="80"/>
      <c r="AG1984" s="80"/>
      <c r="AH1984" s="80"/>
      <c r="AI1984" s="80"/>
      <c r="AJ1984" s="80"/>
      <c r="AK1984" s="80"/>
      <c r="AL1984" s="80"/>
      <c r="AM1984" s="80"/>
      <c r="AN1984" s="80"/>
      <c r="AO1984" s="80"/>
      <c r="AP1984" s="80"/>
      <c r="AQ1984" s="80"/>
      <c r="AR1984" s="80"/>
      <c r="AS1984" s="80"/>
      <c r="AT1984" s="80"/>
      <c r="AU1984" s="80"/>
      <c r="AV1984" s="80"/>
      <c r="AW1984" s="80"/>
      <c r="AX1984" s="80"/>
      <c r="AY1984" s="80"/>
      <c r="AZ1984" s="80"/>
      <c r="BA1984" s="80"/>
      <c r="BB1984" s="80"/>
      <c r="BC1984" s="80"/>
      <c r="BD1984" s="80"/>
      <c r="BE1984" s="80"/>
      <c r="BF1984" s="80"/>
      <c r="BG1984" s="80"/>
      <c r="BH1984" s="80"/>
      <c r="BI1984" s="80"/>
      <c r="BJ1984" s="80"/>
      <c r="BK1984" s="80"/>
      <c r="BL1984" s="80"/>
      <c r="BM1984" s="80"/>
      <c r="BN1984" s="80"/>
      <c r="BO1984" s="80"/>
      <c r="BP1984" s="80"/>
      <c r="BQ1984" s="80"/>
      <c r="BR1984" s="80"/>
      <c r="BS1984" s="80"/>
      <c r="BT1984" s="80"/>
      <c r="BU1984" s="80"/>
      <c r="BV1984" s="80"/>
      <c r="BW1984" s="80"/>
      <c r="BX1984" s="80"/>
      <c r="BY1984" s="80"/>
      <c r="BZ1984" s="80"/>
      <c r="CA1984" s="80"/>
      <c r="CB1984" s="80"/>
      <c r="CC1984" s="80"/>
      <c r="CD1984" s="80"/>
      <c r="CE1984" s="80"/>
      <c r="CF1984" s="80"/>
      <c r="CG1984" s="80"/>
      <c r="CH1984" s="80"/>
      <c r="CI1984" s="80"/>
      <c r="CJ1984" s="80"/>
      <c r="CK1984" s="80"/>
      <c r="CL1984" s="80"/>
      <c r="CN1984" s="60"/>
    </row>
    <row r="1985" spans="1:116" x14ac:dyDescent="0.4">
      <c r="B1985" t="s">
        <v>332</v>
      </c>
      <c r="D1985" t="s">
        <v>545</v>
      </c>
      <c r="E1985" s="8" t="str">
        <f t="shared" si="3278"/>
        <v>1985 SEASON MONTHL-TR-R</v>
      </c>
      <c r="G1985" s="136" t="str">
        <f t="shared" si="3277"/>
        <v xml:space="preserve">secondary unit </v>
      </c>
      <c r="H1985" s="12"/>
      <c r="I1985" s="60"/>
      <c r="J1985" s="60"/>
      <c r="K1985" s="15"/>
      <c r="L1985" s="15"/>
      <c r="M1985" s="15"/>
      <c r="N1985" s="15"/>
      <c r="O1985" s="15"/>
      <c r="P1985" s="15"/>
      <c r="R1985" s="15"/>
      <c r="S1985" s="76"/>
      <c r="T1985" s="76"/>
      <c r="U1985" s="76"/>
      <c r="V1985" s="76"/>
      <c r="W1985" s="76"/>
      <c r="X1985" s="76"/>
      <c r="Y1985" s="76"/>
      <c r="Z1985" s="76"/>
      <c r="AA1985" s="76"/>
      <c r="AB1985" s="76"/>
      <c r="AC1985" s="76"/>
      <c r="AD1985" s="76"/>
      <c r="AE1985" s="76"/>
      <c r="AF1985" s="76"/>
      <c r="AG1985" s="76"/>
      <c r="AH1985" s="76"/>
      <c r="AI1985" s="76"/>
      <c r="AJ1985" s="76"/>
      <c r="AK1985" s="76"/>
      <c r="AL1985" s="76"/>
      <c r="AM1985" s="76"/>
      <c r="AN1985" s="76"/>
      <c r="AO1985" s="76"/>
      <c r="AP1985" s="76"/>
      <c r="AQ1985" s="76"/>
      <c r="AR1985" s="76"/>
      <c r="AS1985" s="76"/>
      <c r="AT1985" s="76"/>
      <c r="AU1985" s="76"/>
      <c r="AV1985" s="76"/>
      <c r="AW1985" s="76"/>
      <c r="AX1985" s="76"/>
      <c r="AY1985" s="76"/>
      <c r="AZ1985" s="76"/>
      <c r="BA1985" s="76"/>
      <c r="BB1985" s="76"/>
      <c r="BC1985" s="76"/>
      <c r="BD1985" s="76"/>
      <c r="BE1985" s="76"/>
      <c r="BF1985" s="76"/>
      <c r="BG1985" s="76"/>
      <c r="BH1985" s="76"/>
      <c r="BI1985" s="76"/>
      <c r="BJ1985" s="76"/>
      <c r="BK1985" s="76"/>
      <c r="BL1985" s="76"/>
      <c r="BM1985" s="76"/>
      <c r="BN1985" s="76"/>
      <c r="BO1985" s="76"/>
      <c r="BP1985" s="76"/>
      <c r="BQ1985" s="76"/>
      <c r="BR1985" s="76"/>
      <c r="BS1985" s="76"/>
      <c r="BT1985" s="76"/>
      <c r="BU1985" s="76"/>
      <c r="BV1985" s="76"/>
      <c r="BW1985" s="76"/>
      <c r="BX1985" s="76"/>
      <c r="BY1985" s="76"/>
      <c r="BZ1985" s="76"/>
      <c r="CA1985" s="76"/>
      <c r="CB1985" s="76"/>
      <c r="CC1985" s="76"/>
      <c r="CD1985" s="76"/>
      <c r="CE1985" s="76"/>
      <c r="CF1985" s="76"/>
      <c r="CG1985" s="76"/>
      <c r="CH1985" s="76"/>
      <c r="CI1985" s="76"/>
      <c r="CJ1985" s="76"/>
      <c r="CK1985" s="76"/>
      <c r="CL1985" s="76"/>
      <c r="CN1985" s="60"/>
      <c r="CO1985" s="76"/>
      <c r="CP1985" s="76"/>
      <c r="CQ1985" s="76"/>
      <c r="CR1985" s="76"/>
      <c r="CS1985" s="76"/>
      <c r="CT1985" s="76"/>
      <c r="CU1985" s="76"/>
      <c r="CV1985" s="76"/>
      <c r="CW1985" s="76"/>
      <c r="CX1985" s="76"/>
      <c r="CY1985" s="76"/>
      <c r="CZ1985" s="76"/>
      <c r="DA1985" s="76"/>
      <c r="DB1985" s="76"/>
      <c r="DC1985" s="76"/>
      <c r="DD1985" s="76"/>
      <c r="DE1985" s="76"/>
      <c r="DF1985" s="76"/>
      <c r="DG1985" s="76"/>
      <c r="DH1985" s="76"/>
      <c r="DI1985" s="76"/>
      <c r="DJ1985" s="76"/>
      <c r="DK1985" s="76"/>
      <c r="DL1985" s="76"/>
    </row>
    <row r="1986" spans="1:116" x14ac:dyDescent="0.4">
      <c r="B1986" t="s">
        <v>332</v>
      </c>
      <c r="D1986" t="s">
        <v>545</v>
      </c>
      <c r="E1986" s="8" t="str">
        <f t="shared" si="3278"/>
        <v>1986 SEASON MONTHL-TR-R</v>
      </c>
      <c r="G1986" s="136" t="str">
        <f t="shared" si="3277"/>
        <v>Secondary revenue driver</v>
      </c>
      <c r="H1986" s="12"/>
      <c r="I1986" s="60"/>
      <c r="J1986" s="60"/>
      <c r="K1986" s="15"/>
      <c r="L1986" s="15"/>
      <c r="M1986" s="15"/>
      <c r="N1986" s="15"/>
      <c r="O1986" s="15"/>
      <c r="P1986" s="15"/>
      <c r="R1986" s="15"/>
      <c r="S1986" s="80" t="str">
        <f>S1960</f>
        <v>S$18</v>
      </c>
      <c r="T1986" s="80" t="str">
        <f t="shared" ref="T1986:CE1986" si="3284">T1960</f>
        <v>T$18</v>
      </c>
      <c r="U1986" s="80" t="str">
        <f t="shared" si="3284"/>
        <v>U$18</v>
      </c>
      <c r="V1986" s="80" t="str">
        <f t="shared" si="3284"/>
        <v>V$18</v>
      </c>
      <c r="W1986" s="80" t="str">
        <f t="shared" si="3284"/>
        <v>W$18</v>
      </c>
      <c r="X1986" s="80" t="str">
        <f t="shared" si="3284"/>
        <v>X$18</v>
      </c>
      <c r="Y1986" s="80" t="str">
        <f t="shared" si="3284"/>
        <v>Y$18</v>
      </c>
      <c r="Z1986" s="80" t="str">
        <f t="shared" si="3284"/>
        <v>Z$18</v>
      </c>
      <c r="AA1986" s="80" t="str">
        <f t="shared" si="3284"/>
        <v>AA$18</v>
      </c>
      <c r="AB1986" s="80" t="str">
        <f t="shared" si="3284"/>
        <v>AB$18</v>
      </c>
      <c r="AC1986" s="80" t="str">
        <f t="shared" si="3284"/>
        <v>AC$18</v>
      </c>
      <c r="AD1986" s="80" t="str">
        <f t="shared" si="3284"/>
        <v>AD$18</v>
      </c>
      <c r="AE1986" s="80" t="str">
        <f t="shared" si="3284"/>
        <v>AE$18</v>
      </c>
      <c r="AF1986" s="80" t="str">
        <f t="shared" si="3284"/>
        <v>AF$18</v>
      </c>
      <c r="AG1986" s="80" t="str">
        <f t="shared" si="3284"/>
        <v>AG$18</v>
      </c>
      <c r="AH1986" s="80" t="str">
        <f t="shared" si="3284"/>
        <v>AH$18</v>
      </c>
      <c r="AI1986" s="80" t="str">
        <f t="shared" si="3284"/>
        <v>AI$18</v>
      </c>
      <c r="AJ1986" s="80" t="str">
        <f t="shared" si="3284"/>
        <v>AJ$18</v>
      </c>
      <c r="AK1986" s="80" t="str">
        <f t="shared" si="3284"/>
        <v>AK$18</v>
      </c>
      <c r="AL1986" s="80" t="str">
        <f t="shared" si="3284"/>
        <v>AL$18</v>
      </c>
      <c r="AM1986" s="80" t="str">
        <f t="shared" si="3284"/>
        <v>AM$18</v>
      </c>
      <c r="AN1986" s="80" t="str">
        <f t="shared" si="3284"/>
        <v>AN$18</v>
      </c>
      <c r="AO1986" s="80" t="str">
        <f t="shared" si="3284"/>
        <v>AO$18</v>
      </c>
      <c r="AP1986" s="80" t="str">
        <f t="shared" si="3284"/>
        <v>AP$18</v>
      </c>
      <c r="AQ1986" s="80" t="str">
        <f t="shared" si="3284"/>
        <v>AQ$18</v>
      </c>
      <c r="AR1986" s="80" t="str">
        <f t="shared" si="3284"/>
        <v>AR$18</v>
      </c>
      <c r="AS1986" s="80" t="str">
        <f t="shared" si="3284"/>
        <v>AS$18</v>
      </c>
      <c r="AT1986" s="80" t="str">
        <f t="shared" si="3284"/>
        <v>AT$18</v>
      </c>
      <c r="AU1986" s="80" t="str">
        <f t="shared" si="3284"/>
        <v>AU$18</v>
      </c>
      <c r="AV1986" s="80" t="str">
        <f t="shared" si="3284"/>
        <v>AV$18</v>
      </c>
      <c r="AW1986" s="80" t="str">
        <f t="shared" si="3284"/>
        <v>AW$18</v>
      </c>
      <c r="AX1986" s="80" t="str">
        <f t="shared" si="3284"/>
        <v>AX$18</v>
      </c>
      <c r="AY1986" s="80" t="str">
        <f t="shared" si="3284"/>
        <v>AY$18</v>
      </c>
      <c r="AZ1986" s="80" t="str">
        <f t="shared" si="3284"/>
        <v>AZ$18</v>
      </c>
      <c r="BA1986" s="80" t="str">
        <f t="shared" si="3284"/>
        <v>BA$18</v>
      </c>
      <c r="BB1986" s="80" t="str">
        <f t="shared" si="3284"/>
        <v>BB$18</v>
      </c>
      <c r="BC1986" s="80" t="str">
        <f t="shared" si="3284"/>
        <v>BC$18</v>
      </c>
      <c r="BD1986" s="80" t="str">
        <f t="shared" si="3284"/>
        <v>BD$18</v>
      </c>
      <c r="BE1986" s="80" t="str">
        <f t="shared" si="3284"/>
        <v>BE$18</v>
      </c>
      <c r="BF1986" s="80" t="str">
        <f t="shared" si="3284"/>
        <v>BF$18</v>
      </c>
      <c r="BG1986" s="80" t="str">
        <f t="shared" si="3284"/>
        <v>BG$18</v>
      </c>
      <c r="BH1986" s="80" t="str">
        <f t="shared" si="3284"/>
        <v>BH$18</v>
      </c>
      <c r="BI1986" s="80" t="str">
        <f t="shared" si="3284"/>
        <v>BI$18</v>
      </c>
      <c r="BJ1986" s="80" t="str">
        <f t="shared" si="3284"/>
        <v>BJ$18</v>
      </c>
      <c r="BK1986" s="80" t="str">
        <f t="shared" si="3284"/>
        <v>BK$18</v>
      </c>
      <c r="BL1986" s="80" t="str">
        <f t="shared" si="3284"/>
        <v>BL$18</v>
      </c>
      <c r="BM1986" s="80" t="str">
        <f t="shared" si="3284"/>
        <v>BM$18</v>
      </c>
      <c r="BN1986" s="80" t="str">
        <f t="shared" si="3284"/>
        <v>BN$18</v>
      </c>
      <c r="BO1986" s="80" t="str">
        <f t="shared" si="3284"/>
        <v>BO$18</v>
      </c>
      <c r="BP1986" s="80" t="str">
        <f t="shared" si="3284"/>
        <v>BP$18</v>
      </c>
      <c r="BQ1986" s="80" t="str">
        <f t="shared" si="3284"/>
        <v>BQ$18</v>
      </c>
      <c r="BR1986" s="80" t="str">
        <f t="shared" si="3284"/>
        <v>BR$18</v>
      </c>
      <c r="BS1986" s="80" t="str">
        <f t="shared" si="3284"/>
        <v>BS$18</v>
      </c>
      <c r="BT1986" s="80" t="str">
        <f t="shared" si="3284"/>
        <v>BT$18</v>
      </c>
      <c r="BU1986" s="80" t="str">
        <f t="shared" si="3284"/>
        <v>BU$18</v>
      </c>
      <c r="BV1986" s="80" t="str">
        <f t="shared" si="3284"/>
        <v>BV$18</v>
      </c>
      <c r="BW1986" s="80" t="str">
        <f t="shared" si="3284"/>
        <v>BW$18</v>
      </c>
      <c r="BX1986" s="80" t="str">
        <f t="shared" si="3284"/>
        <v>BX$18</v>
      </c>
      <c r="BY1986" s="80" t="str">
        <f t="shared" si="3284"/>
        <v>BY$18</v>
      </c>
      <c r="BZ1986" s="80" t="str">
        <f t="shared" si="3284"/>
        <v>BZ$18</v>
      </c>
      <c r="CA1986" s="80" t="str">
        <f t="shared" si="3284"/>
        <v>CA$18</v>
      </c>
      <c r="CB1986" s="80" t="str">
        <f t="shared" si="3284"/>
        <v>CB$18</v>
      </c>
      <c r="CC1986" s="80" t="str">
        <f t="shared" si="3284"/>
        <v>CC$18</v>
      </c>
      <c r="CD1986" s="80" t="str">
        <f t="shared" si="3284"/>
        <v>CD$18</v>
      </c>
      <c r="CE1986" s="80" t="str">
        <f t="shared" si="3284"/>
        <v>CE$18</v>
      </c>
      <c r="CF1986" s="80" t="str">
        <f t="shared" ref="CF1986:CL1986" si="3285">CF1960</f>
        <v>CF$18</v>
      </c>
      <c r="CG1986" s="80" t="str">
        <f t="shared" si="3285"/>
        <v>CG$18</v>
      </c>
      <c r="CH1986" s="80" t="str">
        <f t="shared" si="3285"/>
        <v>CH$18</v>
      </c>
      <c r="CI1986" s="80" t="str">
        <f t="shared" si="3285"/>
        <v>CI$18</v>
      </c>
      <c r="CJ1986" s="80" t="str">
        <f t="shared" si="3285"/>
        <v>CJ$18</v>
      </c>
      <c r="CK1986" s="80" t="str">
        <f t="shared" si="3285"/>
        <v>CK$18</v>
      </c>
      <c r="CL1986" s="80" t="str">
        <f t="shared" si="3285"/>
        <v>CL$18</v>
      </c>
      <c r="CN1986" s="60"/>
      <c r="CO1986" s="76"/>
      <c r="CP1986" s="76"/>
      <c r="CQ1986" s="76"/>
      <c r="CR1986" s="76"/>
      <c r="CS1986" s="76"/>
      <c r="CT1986" s="76"/>
      <c r="CU1986" s="76"/>
      <c r="CV1986" s="76"/>
      <c r="CW1986" s="76"/>
      <c r="CX1986" s="76"/>
      <c r="CY1986" s="76"/>
      <c r="CZ1986" s="76"/>
      <c r="DA1986" s="76"/>
      <c r="DB1986" s="76"/>
      <c r="DC1986" s="76"/>
      <c r="DD1986" s="76"/>
      <c r="DE1986" s="76"/>
      <c r="DF1986" s="76"/>
      <c r="DG1986" s="76"/>
      <c r="DH1986" s="76"/>
      <c r="DI1986" s="76"/>
      <c r="DJ1986" s="76"/>
      <c r="DK1986" s="76"/>
      <c r="DL1986" s="76"/>
    </row>
    <row r="1987" spans="1:116" x14ac:dyDescent="0.4">
      <c r="B1987" t="s">
        <v>332</v>
      </c>
      <c r="D1987" t="s">
        <v>545</v>
      </c>
      <c r="E1987" s="8" t="str">
        <f t="shared" si="3278"/>
        <v>1987 SEASON MONTHL-TR-R</v>
      </c>
      <c r="G1987" s="136" t="str">
        <f t="shared" si="3277"/>
        <v>Secondary volume driver</v>
      </c>
      <c r="H1987" s="12"/>
      <c r="I1987" s="60"/>
      <c r="J1987" s="60"/>
      <c r="K1987" s="15"/>
      <c r="L1987" s="15"/>
      <c r="M1987" s="15"/>
      <c r="N1987" s="15"/>
      <c r="O1987" s="15"/>
      <c r="P1987" s="15"/>
      <c r="R1987" s="15"/>
      <c r="S1987" s="80" t="str">
        <f>S1961</f>
        <v>S$19</v>
      </c>
      <c r="T1987" s="80" t="str">
        <f t="shared" ref="T1987:CE1987" si="3286">T1961</f>
        <v>T$19</v>
      </c>
      <c r="U1987" s="80" t="str">
        <f t="shared" si="3286"/>
        <v>U$19</v>
      </c>
      <c r="V1987" s="80" t="str">
        <f t="shared" si="3286"/>
        <v>V$19</v>
      </c>
      <c r="W1987" s="80" t="str">
        <f t="shared" si="3286"/>
        <v>W$19</v>
      </c>
      <c r="X1987" s="80" t="str">
        <f t="shared" si="3286"/>
        <v>X$19</v>
      </c>
      <c r="Y1987" s="80" t="str">
        <f t="shared" si="3286"/>
        <v>Y$19</v>
      </c>
      <c r="Z1987" s="80" t="str">
        <f t="shared" si="3286"/>
        <v>Z$19</v>
      </c>
      <c r="AA1987" s="80" t="str">
        <f t="shared" si="3286"/>
        <v>AA$19</v>
      </c>
      <c r="AB1987" s="80" t="str">
        <f t="shared" si="3286"/>
        <v>AB$19</v>
      </c>
      <c r="AC1987" s="80" t="str">
        <f t="shared" si="3286"/>
        <v>AC$19</v>
      </c>
      <c r="AD1987" s="80" t="str">
        <f t="shared" si="3286"/>
        <v>AD$19</v>
      </c>
      <c r="AE1987" s="80" t="str">
        <f t="shared" si="3286"/>
        <v>AE$19</v>
      </c>
      <c r="AF1987" s="80" t="str">
        <f t="shared" si="3286"/>
        <v>AF$19</v>
      </c>
      <c r="AG1987" s="80" t="str">
        <f t="shared" si="3286"/>
        <v>AG$19</v>
      </c>
      <c r="AH1987" s="80" t="str">
        <f t="shared" si="3286"/>
        <v>AH$19</v>
      </c>
      <c r="AI1987" s="80" t="str">
        <f t="shared" si="3286"/>
        <v>AI$19</v>
      </c>
      <c r="AJ1987" s="80" t="str">
        <f t="shared" si="3286"/>
        <v>AJ$19</v>
      </c>
      <c r="AK1987" s="80" t="str">
        <f t="shared" si="3286"/>
        <v>AK$19</v>
      </c>
      <c r="AL1987" s="80" t="str">
        <f t="shared" si="3286"/>
        <v>AL$19</v>
      </c>
      <c r="AM1987" s="80" t="str">
        <f t="shared" si="3286"/>
        <v>AM$19</v>
      </c>
      <c r="AN1987" s="80" t="str">
        <f t="shared" si="3286"/>
        <v>AN$19</v>
      </c>
      <c r="AO1987" s="80" t="str">
        <f t="shared" si="3286"/>
        <v>AO$19</v>
      </c>
      <c r="AP1987" s="80" t="str">
        <f t="shared" si="3286"/>
        <v>AP$19</v>
      </c>
      <c r="AQ1987" s="80" t="str">
        <f t="shared" si="3286"/>
        <v>AQ$19</v>
      </c>
      <c r="AR1987" s="80" t="str">
        <f t="shared" si="3286"/>
        <v>AR$19</v>
      </c>
      <c r="AS1987" s="80" t="str">
        <f t="shared" si="3286"/>
        <v>AS$19</v>
      </c>
      <c r="AT1987" s="80" t="str">
        <f t="shared" si="3286"/>
        <v>AT$19</v>
      </c>
      <c r="AU1987" s="80" t="str">
        <f t="shared" si="3286"/>
        <v>AU$19</v>
      </c>
      <c r="AV1987" s="80" t="str">
        <f t="shared" si="3286"/>
        <v>AV$19</v>
      </c>
      <c r="AW1987" s="80" t="str">
        <f t="shared" si="3286"/>
        <v>AW$19</v>
      </c>
      <c r="AX1987" s="80" t="str">
        <f t="shared" si="3286"/>
        <v>AX$19</v>
      </c>
      <c r="AY1987" s="80" t="str">
        <f t="shared" si="3286"/>
        <v>AY$19</v>
      </c>
      <c r="AZ1987" s="80" t="str">
        <f t="shared" si="3286"/>
        <v>AZ$19</v>
      </c>
      <c r="BA1987" s="80" t="str">
        <f t="shared" si="3286"/>
        <v>BA$19</v>
      </c>
      <c r="BB1987" s="80" t="str">
        <f t="shared" si="3286"/>
        <v>BB$19</v>
      </c>
      <c r="BC1987" s="80" t="str">
        <f t="shared" si="3286"/>
        <v>BC$19</v>
      </c>
      <c r="BD1987" s="80" t="str">
        <f t="shared" si="3286"/>
        <v>BD$19</v>
      </c>
      <c r="BE1987" s="80" t="str">
        <f t="shared" si="3286"/>
        <v>BE$19</v>
      </c>
      <c r="BF1987" s="80" t="str">
        <f t="shared" si="3286"/>
        <v>BF$19</v>
      </c>
      <c r="BG1987" s="80" t="str">
        <f t="shared" si="3286"/>
        <v>BG$19</v>
      </c>
      <c r="BH1987" s="80" t="str">
        <f t="shared" si="3286"/>
        <v>BH$19</v>
      </c>
      <c r="BI1987" s="80" t="str">
        <f t="shared" si="3286"/>
        <v>BI$19</v>
      </c>
      <c r="BJ1987" s="80" t="str">
        <f t="shared" si="3286"/>
        <v>BJ$19</v>
      </c>
      <c r="BK1987" s="80" t="str">
        <f t="shared" si="3286"/>
        <v>BK$19</v>
      </c>
      <c r="BL1987" s="80" t="str">
        <f t="shared" si="3286"/>
        <v>BL$19</v>
      </c>
      <c r="BM1987" s="80" t="str">
        <f t="shared" si="3286"/>
        <v>BM$19</v>
      </c>
      <c r="BN1987" s="80" t="str">
        <f t="shared" si="3286"/>
        <v>BN$19</v>
      </c>
      <c r="BO1987" s="80" t="str">
        <f t="shared" si="3286"/>
        <v>BO$19</v>
      </c>
      <c r="BP1987" s="80" t="str">
        <f t="shared" si="3286"/>
        <v>BP$19</v>
      </c>
      <c r="BQ1987" s="80" t="str">
        <f t="shared" si="3286"/>
        <v>BQ$19</v>
      </c>
      <c r="BR1987" s="80" t="str">
        <f t="shared" si="3286"/>
        <v>BR$19</v>
      </c>
      <c r="BS1987" s="80" t="str">
        <f t="shared" si="3286"/>
        <v>BS$19</v>
      </c>
      <c r="BT1987" s="80" t="str">
        <f t="shared" si="3286"/>
        <v>BT$19</v>
      </c>
      <c r="BU1987" s="80" t="str">
        <f t="shared" si="3286"/>
        <v>BU$19</v>
      </c>
      <c r="BV1987" s="80" t="str">
        <f t="shared" si="3286"/>
        <v>BV$19</v>
      </c>
      <c r="BW1987" s="80" t="str">
        <f t="shared" si="3286"/>
        <v>BW$19</v>
      </c>
      <c r="BX1987" s="80" t="str">
        <f t="shared" si="3286"/>
        <v>BX$19</v>
      </c>
      <c r="BY1987" s="80" t="str">
        <f t="shared" si="3286"/>
        <v>BY$19</v>
      </c>
      <c r="BZ1987" s="80" t="str">
        <f t="shared" si="3286"/>
        <v>BZ$19</v>
      </c>
      <c r="CA1987" s="80" t="str">
        <f t="shared" si="3286"/>
        <v>CA$19</v>
      </c>
      <c r="CB1987" s="80" t="str">
        <f t="shared" si="3286"/>
        <v>CB$19</v>
      </c>
      <c r="CC1987" s="80" t="str">
        <f t="shared" si="3286"/>
        <v>CC$19</v>
      </c>
      <c r="CD1987" s="80" t="str">
        <f t="shared" si="3286"/>
        <v>CD$19</v>
      </c>
      <c r="CE1987" s="80" t="str">
        <f t="shared" si="3286"/>
        <v>CE$19</v>
      </c>
      <c r="CF1987" s="80" t="str">
        <f t="shared" ref="CF1987:CL1987" si="3287">CF1961</f>
        <v>CF$19</v>
      </c>
      <c r="CG1987" s="80" t="str">
        <f t="shared" si="3287"/>
        <v>CG$19</v>
      </c>
      <c r="CH1987" s="80" t="str">
        <f t="shared" si="3287"/>
        <v>CH$19</v>
      </c>
      <c r="CI1987" s="80" t="str">
        <f t="shared" si="3287"/>
        <v>CI$19</v>
      </c>
      <c r="CJ1987" s="80" t="str">
        <f t="shared" si="3287"/>
        <v>CJ$19</v>
      </c>
      <c r="CK1987" s="80" t="str">
        <f t="shared" si="3287"/>
        <v>CK$19</v>
      </c>
      <c r="CL1987" s="80" t="str">
        <f t="shared" si="3287"/>
        <v>CL$19</v>
      </c>
      <c r="CN1987" s="60"/>
      <c r="CO1987" s="179"/>
      <c r="CP1987" s="179"/>
      <c r="CQ1987" s="179"/>
      <c r="CR1987" s="179"/>
      <c r="CS1987" s="179"/>
      <c r="CT1987" s="179"/>
      <c r="CU1987" s="179"/>
      <c r="CV1987" s="179"/>
      <c r="CW1987" s="179"/>
      <c r="CX1987" s="179"/>
      <c r="CY1987" s="179"/>
      <c r="CZ1987" s="179"/>
      <c r="DA1987" s="179"/>
      <c r="DB1987" s="179"/>
      <c r="DC1987" s="179"/>
      <c r="DD1987" s="179"/>
      <c r="DE1987" s="179"/>
      <c r="DF1987" s="179"/>
      <c r="DG1987" s="179"/>
      <c r="DH1987" s="179"/>
      <c r="DI1987" s="179"/>
      <c r="DJ1987" s="179"/>
      <c r="DK1987" s="179"/>
      <c r="DL1987" s="179"/>
    </row>
    <row r="1988" spans="1:116" x14ac:dyDescent="0.4">
      <c r="E1988" s="8"/>
      <c r="G1988" s="136"/>
      <c r="H1988" s="12"/>
      <c r="I1988" s="60"/>
      <c r="J1988" s="60"/>
      <c r="K1988" s="15"/>
      <c r="L1988" s="15"/>
      <c r="M1988" s="15"/>
      <c r="N1988" s="15"/>
      <c r="O1988" s="15"/>
      <c r="P1988" s="15"/>
      <c r="R1988" s="15"/>
      <c r="S1988" s="80"/>
      <c r="T1988" s="80"/>
      <c r="U1988" s="80"/>
      <c r="V1988" s="80"/>
      <c r="W1988" s="80"/>
      <c r="X1988" s="80"/>
      <c r="Y1988" s="80"/>
      <c r="Z1988" s="80"/>
      <c r="AA1988" s="80"/>
      <c r="AB1988" s="80"/>
      <c r="AC1988" s="80"/>
      <c r="AD1988" s="80"/>
      <c r="AE1988" s="80"/>
      <c r="AF1988" s="80"/>
      <c r="AG1988" s="80"/>
      <c r="AH1988" s="80"/>
      <c r="AI1988" s="80"/>
      <c r="AJ1988" s="80"/>
      <c r="AK1988" s="80"/>
      <c r="AL1988" s="80"/>
      <c r="AM1988" s="80"/>
      <c r="AN1988" s="80"/>
      <c r="AO1988" s="80"/>
      <c r="AP1988" s="80"/>
      <c r="AQ1988" s="80"/>
      <c r="AR1988" s="80"/>
      <c r="AS1988" s="80"/>
      <c r="AT1988" s="80"/>
      <c r="AU1988" s="80"/>
      <c r="AV1988" s="80"/>
      <c r="AW1988" s="80"/>
      <c r="AX1988" s="80"/>
      <c r="AY1988" s="80"/>
      <c r="AZ1988" s="80"/>
      <c r="BA1988" s="80"/>
      <c r="BB1988" s="80"/>
      <c r="BC1988" s="80"/>
      <c r="BD1988" s="80"/>
      <c r="BE1988" s="80"/>
      <c r="BF1988" s="80"/>
      <c r="BG1988" s="80"/>
      <c r="BH1988" s="80"/>
      <c r="BI1988" s="80"/>
      <c r="BJ1988" s="80"/>
      <c r="BK1988" s="80"/>
      <c r="BL1988" s="80"/>
      <c r="BM1988" s="80"/>
      <c r="BN1988" s="80"/>
      <c r="BO1988" s="80"/>
      <c r="BP1988" s="80"/>
      <c r="BQ1988" s="80"/>
      <c r="BR1988" s="80"/>
      <c r="BS1988" s="80"/>
      <c r="BT1988" s="80"/>
      <c r="BU1988" s="80"/>
      <c r="BV1988" s="80"/>
      <c r="BW1988" s="80"/>
      <c r="BX1988" s="80"/>
      <c r="BY1988" s="80"/>
      <c r="BZ1988" s="80"/>
      <c r="CA1988" s="80"/>
      <c r="CB1988" s="80"/>
      <c r="CC1988" s="80"/>
      <c r="CD1988" s="80"/>
      <c r="CE1988" s="80"/>
      <c r="CF1988" s="80"/>
      <c r="CG1988" s="80"/>
      <c r="CH1988" s="80"/>
      <c r="CI1988" s="80"/>
      <c r="CJ1988" s="80"/>
      <c r="CK1988" s="80"/>
      <c r="CL1988" s="80"/>
      <c r="CN1988" s="60"/>
      <c r="CO1988" s="179"/>
      <c r="CP1988" s="179"/>
      <c r="CQ1988" s="179"/>
      <c r="CR1988" s="179"/>
      <c r="CS1988" s="179"/>
      <c r="CT1988" s="179"/>
      <c r="CU1988" s="179"/>
      <c r="CV1988" s="179"/>
      <c r="CW1988" s="179"/>
      <c r="CX1988" s="179"/>
      <c r="CY1988" s="179"/>
      <c r="CZ1988" s="179"/>
      <c r="DA1988" s="179"/>
      <c r="DB1988" s="179"/>
      <c r="DC1988" s="179"/>
      <c r="DD1988" s="179"/>
      <c r="DE1988" s="179"/>
      <c r="DF1988" s="179"/>
      <c r="DG1988" s="179"/>
      <c r="DH1988" s="179"/>
      <c r="DI1988" s="179"/>
      <c r="DJ1988" s="179"/>
      <c r="DK1988" s="179"/>
      <c r="DL1988" s="179"/>
    </row>
    <row r="1989" spans="1:116" x14ac:dyDescent="0.4">
      <c r="A1989" s="174"/>
      <c r="E1989" s="8"/>
      <c r="G1989" s="175" t="s">
        <v>503</v>
      </c>
      <c r="H1989" s="174"/>
      <c r="I1989" s="176"/>
      <c r="J1989" s="176"/>
      <c r="K1989" s="197"/>
      <c r="L1989" s="197"/>
      <c r="M1989" s="197"/>
      <c r="N1989" s="197"/>
      <c r="O1989" s="197"/>
      <c r="P1989" s="197"/>
      <c r="R1989" s="198"/>
      <c r="S1989" s="174"/>
      <c r="T1989" s="174"/>
      <c r="U1989" s="174"/>
      <c r="V1989" s="174"/>
      <c r="W1989" s="174"/>
      <c r="X1989" s="174"/>
      <c r="Y1989" s="174"/>
      <c r="Z1989" s="174"/>
      <c r="AA1989" s="174"/>
      <c r="AB1989" s="174"/>
      <c r="AC1989" s="174"/>
      <c r="AD1989" s="174"/>
      <c r="AE1989" s="174"/>
      <c r="AF1989" s="174"/>
      <c r="AG1989" s="174"/>
      <c r="AH1989" s="174"/>
      <c r="AI1989" s="174"/>
      <c r="AJ1989" s="174"/>
      <c r="AK1989" s="174"/>
      <c r="AL1989" s="174"/>
      <c r="AM1989" s="174"/>
      <c r="AN1989" s="174"/>
      <c r="AO1989" s="174"/>
      <c r="AP1989" s="174"/>
      <c r="AQ1989" s="174"/>
      <c r="AR1989" s="174"/>
      <c r="AS1989" s="174"/>
      <c r="AT1989" s="174"/>
      <c r="AU1989" s="174"/>
      <c r="AV1989" s="174"/>
      <c r="AW1989" s="174"/>
      <c r="AX1989" s="174"/>
      <c r="AY1989" s="174"/>
      <c r="AZ1989" s="174"/>
      <c r="BA1989" s="174"/>
      <c r="BB1989" s="174"/>
      <c r="BC1989" s="174"/>
      <c r="BD1989" s="174"/>
      <c r="BE1989" s="174"/>
      <c r="BF1989" s="174"/>
      <c r="BG1989" s="174"/>
      <c r="BH1989" s="174"/>
      <c r="BI1989" s="174"/>
      <c r="BJ1989" s="174"/>
      <c r="BK1989" s="174"/>
      <c r="BL1989" s="174"/>
      <c r="BM1989" s="174"/>
      <c r="BN1989" s="174"/>
      <c r="BO1989" s="174"/>
      <c r="BP1989" s="174"/>
      <c r="BQ1989" s="174"/>
      <c r="BR1989" s="174"/>
      <c r="BS1989" s="174"/>
      <c r="BT1989" s="174"/>
      <c r="BU1989" s="174"/>
      <c r="BV1989" s="174"/>
      <c r="BW1989" s="174"/>
      <c r="BX1989" s="174"/>
      <c r="BY1989" s="174"/>
      <c r="BZ1989" s="174"/>
      <c r="CA1989" s="174"/>
      <c r="CB1989" s="174"/>
      <c r="CC1989" s="174"/>
      <c r="CD1989" s="174"/>
      <c r="CE1989" s="174"/>
      <c r="CF1989" s="174"/>
      <c r="CG1989" s="174"/>
      <c r="CH1989" s="174"/>
      <c r="CI1989" s="174"/>
      <c r="CJ1989" s="174"/>
      <c r="CK1989" s="174"/>
      <c r="CL1989" s="174"/>
      <c r="CN1989" s="176"/>
      <c r="CO1989" s="174"/>
      <c r="CP1989" s="174"/>
      <c r="CQ1989" s="174"/>
      <c r="CR1989" s="174"/>
      <c r="CS1989" s="174"/>
      <c r="CT1989" s="174"/>
      <c r="CU1989" s="174"/>
      <c r="CV1989" s="174"/>
      <c r="CW1989" s="174"/>
      <c r="CX1989" s="174"/>
      <c r="CY1989" s="174"/>
      <c r="CZ1989" s="174"/>
      <c r="DA1989" s="174"/>
      <c r="DB1989" s="174"/>
      <c r="DC1989" s="174"/>
      <c r="DD1989" s="174"/>
      <c r="DE1989" s="174"/>
      <c r="DF1989" s="174"/>
      <c r="DG1989" s="174"/>
      <c r="DH1989" s="174"/>
      <c r="DI1989" s="174"/>
      <c r="DJ1989" s="174"/>
      <c r="DK1989" s="174"/>
      <c r="DL1989" s="174"/>
    </row>
    <row r="1990" spans="1:116" x14ac:dyDescent="0.4">
      <c r="A1990" s="174"/>
      <c r="E1990" s="8"/>
      <c r="G1990" s="175" t="s">
        <v>504</v>
      </c>
      <c r="H1990" s="174"/>
      <c r="I1990" s="176"/>
      <c r="J1990" s="176"/>
      <c r="K1990" s="197"/>
      <c r="L1990" s="197"/>
      <c r="M1990" s="197"/>
      <c r="N1990" s="197"/>
      <c r="O1990" s="197"/>
      <c r="P1990" s="197"/>
      <c r="R1990" s="198"/>
      <c r="S1990" s="174"/>
      <c r="T1990" s="174"/>
      <c r="U1990" s="174"/>
      <c r="V1990" s="174"/>
      <c r="W1990" s="174"/>
      <c r="X1990" s="174"/>
      <c r="Y1990" s="174"/>
      <c r="Z1990" s="174"/>
      <c r="AA1990" s="174"/>
      <c r="AB1990" s="174"/>
      <c r="AC1990" s="174"/>
      <c r="AD1990" s="174"/>
      <c r="AE1990" s="174"/>
      <c r="AF1990" s="174"/>
      <c r="AG1990" s="174"/>
      <c r="AH1990" s="174"/>
      <c r="AI1990" s="174"/>
      <c r="AJ1990" s="174"/>
      <c r="AK1990" s="174"/>
      <c r="AL1990" s="174"/>
      <c r="AM1990" s="174"/>
      <c r="AN1990" s="174"/>
      <c r="AO1990" s="174"/>
      <c r="AP1990" s="174"/>
      <c r="AQ1990" s="174"/>
      <c r="AR1990" s="174"/>
      <c r="AS1990" s="174"/>
      <c r="AT1990" s="174"/>
      <c r="AU1990" s="174"/>
      <c r="AV1990" s="174"/>
      <c r="AW1990" s="174"/>
      <c r="AX1990" s="174"/>
      <c r="AY1990" s="174"/>
      <c r="AZ1990" s="174"/>
      <c r="BA1990" s="174"/>
      <c r="BB1990" s="174"/>
      <c r="BC1990" s="174"/>
      <c r="BD1990" s="174"/>
      <c r="BE1990" s="174"/>
      <c r="BF1990" s="174"/>
      <c r="BG1990" s="174"/>
      <c r="BH1990" s="174"/>
      <c r="BI1990" s="174"/>
      <c r="BJ1990" s="174"/>
      <c r="BK1990" s="174"/>
      <c r="BL1990" s="174"/>
      <c r="BM1990" s="174"/>
      <c r="BN1990" s="174"/>
      <c r="BO1990" s="174"/>
      <c r="BP1990" s="174"/>
      <c r="BQ1990" s="174"/>
      <c r="BR1990" s="174"/>
      <c r="BS1990" s="174"/>
      <c r="BT1990" s="174"/>
      <c r="BU1990" s="174"/>
      <c r="BV1990" s="174"/>
      <c r="BW1990" s="174"/>
      <c r="BX1990" s="174"/>
      <c r="BY1990" s="174"/>
      <c r="BZ1990" s="174"/>
      <c r="CA1990" s="174"/>
      <c r="CB1990" s="174"/>
      <c r="CC1990" s="174"/>
      <c r="CD1990" s="174"/>
      <c r="CE1990" s="174"/>
      <c r="CF1990" s="174"/>
      <c r="CG1990" s="174"/>
      <c r="CH1990" s="174"/>
      <c r="CI1990" s="174"/>
      <c r="CJ1990" s="174"/>
      <c r="CK1990" s="174"/>
      <c r="CL1990" s="174"/>
      <c r="CN1990" s="176"/>
      <c r="CO1990" s="174"/>
      <c r="CP1990" s="174"/>
      <c r="CQ1990" s="174"/>
      <c r="CR1990" s="174"/>
      <c r="CS1990" s="174"/>
      <c r="CT1990" s="174"/>
      <c r="CU1990" s="174"/>
      <c r="CV1990" s="174"/>
      <c r="CW1990" s="174"/>
      <c r="CX1990" s="174"/>
      <c r="CY1990" s="174"/>
      <c r="CZ1990" s="174"/>
      <c r="DA1990" s="174"/>
      <c r="DB1990" s="174"/>
      <c r="DC1990" s="174"/>
      <c r="DD1990" s="174"/>
      <c r="DE1990" s="174"/>
      <c r="DF1990" s="174"/>
      <c r="DG1990" s="174"/>
      <c r="DH1990" s="174"/>
      <c r="DI1990" s="174"/>
      <c r="DJ1990" s="174"/>
      <c r="DK1990" s="174"/>
      <c r="DL1990" s="174"/>
    </row>
    <row r="1991" spans="1:116" x14ac:dyDescent="0.4">
      <c r="A1991" s="174"/>
      <c r="E1991" s="8"/>
      <c r="G1991" s="175" t="s">
        <v>461</v>
      </c>
      <c r="H1991" s="174"/>
      <c r="I1991" s="176"/>
      <c r="J1991" s="176"/>
      <c r="K1991" s="197"/>
      <c r="L1991" s="197"/>
      <c r="M1991" s="197"/>
      <c r="N1991" s="197"/>
      <c r="O1991" s="197"/>
      <c r="P1991" s="197"/>
      <c r="R1991" s="198"/>
      <c r="S1991" s="199" t="str">
        <f t="shared" ref="S1991:CD1991" si="3288">S$20</f>
        <v>S$16</v>
      </c>
      <c r="T1991" s="199" t="str">
        <f t="shared" si="3288"/>
        <v>T$16</v>
      </c>
      <c r="U1991" s="199" t="str">
        <f t="shared" si="3288"/>
        <v>U$16</v>
      </c>
      <c r="V1991" s="199" t="str">
        <f t="shared" si="3288"/>
        <v>V$16</v>
      </c>
      <c r="W1991" s="199" t="str">
        <f t="shared" si="3288"/>
        <v>W$16</v>
      </c>
      <c r="X1991" s="199" t="str">
        <f t="shared" si="3288"/>
        <v>X$16</v>
      </c>
      <c r="Y1991" s="199" t="str">
        <f t="shared" si="3288"/>
        <v>Y$16</v>
      </c>
      <c r="Z1991" s="199" t="str">
        <f t="shared" si="3288"/>
        <v>Z$16</v>
      </c>
      <c r="AA1991" s="199" t="str">
        <f t="shared" si="3288"/>
        <v>AA$16</v>
      </c>
      <c r="AB1991" s="199" t="str">
        <f t="shared" si="3288"/>
        <v>AB$16</v>
      </c>
      <c r="AC1991" s="199" t="str">
        <f t="shared" si="3288"/>
        <v>AC$16</v>
      </c>
      <c r="AD1991" s="199" t="str">
        <f t="shared" si="3288"/>
        <v>AD$16</v>
      </c>
      <c r="AE1991" s="199" t="str">
        <f t="shared" si="3288"/>
        <v>AE$16</v>
      </c>
      <c r="AF1991" s="199" t="str">
        <f t="shared" si="3288"/>
        <v>AF$16</v>
      </c>
      <c r="AG1991" s="199" t="str">
        <f t="shared" si="3288"/>
        <v>AG$16</v>
      </c>
      <c r="AH1991" s="199" t="str">
        <f t="shared" si="3288"/>
        <v>AH$16</v>
      </c>
      <c r="AI1991" s="199" t="str">
        <f t="shared" si="3288"/>
        <v>AI$16</v>
      </c>
      <c r="AJ1991" s="199" t="str">
        <f t="shared" si="3288"/>
        <v>AJ$16</v>
      </c>
      <c r="AK1991" s="199" t="str">
        <f t="shared" si="3288"/>
        <v>AK$16</v>
      </c>
      <c r="AL1991" s="199" t="str">
        <f t="shared" si="3288"/>
        <v>AL$16</v>
      </c>
      <c r="AM1991" s="199" t="str">
        <f t="shared" si="3288"/>
        <v>AM$16</v>
      </c>
      <c r="AN1991" s="199" t="str">
        <f t="shared" si="3288"/>
        <v>AN$16</v>
      </c>
      <c r="AO1991" s="199" t="str">
        <f t="shared" si="3288"/>
        <v>AO$16</v>
      </c>
      <c r="AP1991" s="199" t="str">
        <f t="shared" si="3288"/>
        <v>AP$16</v>
      </c>
      <c r="AQ1991" s="199" t="str">
        <f t="shared" si="3288"/>
        <v>AQ$16</v>
      </c>
      <c r="AR1991" s="199" t="str">
        <f t="shared" si="3288"/>
        <v>AR$16</v>
      </c>
      <c r="AS1991" s="199" t="str">
        <f t="shared" si="3288"/>
        <v>AS$16</v>
      </c>
      <c r="AT1991" s="199" t="str">
        <f t="shared" si="3288"/>
        <v>AT$16</v>
      </c>
      <c r="AU1991" s="199" t="str">
        <f t="shared" si="3288"/>
        <v>AU$16</v>
      </c>
      <c r="AV1991" s="199" t="str">
        <f t="shared" si="3288"/>
        <v>AV$16</v>
      </c>
      <c r="AW1991" s="199" t="str">
        <f t="shared" si="3288"/>
        <v>AW$16</v>
      </c>
      <c r="AX1991" s="199" t="str">
        <f t="shared" si="3288"/>
        <v>AX$16</v>
      </c>
      <c r="AY1991" s="199" t="str">
        <f t="shared" si="3288"/>
        <v>AY$16</v>
      </c>
      <c r="AZ1991" s="199" t="str">
        <f t="shared" si="3288"/>
        <v>AZ$16</v>
      </c>
      <c r="BA1991" s="199" t="str">
        <f t="shared" si="3288"/>
        <v>BA$16</v>
      </c>
      <c r="BB1991" s="199" t="str">
        <f t="shared" si="3288"/>
        <v>BB$16</v>
      </c>
      <c r="BC1991" s="199" t="str">
        <f t="shared" si="3288"/>
        <v>BC$16</v>
      </c>
      <c r="BD1991" s="199" t="str">
        <f t="shared" si="3288"/>
        <v>BD$16</v>
      </c>
      <c r="BE1991" s="199" t="str">
        <f t="shared" si="3288"/>
        <v>BE$16</v>
      </c>
      <c r="BF1991" s="199" t="str">
        <f t="shared" si="3288"/>
        <v>BF$16</v>
      </c>
      <c r="BG1991" s="199" t="str">
        <f t="shared" si="3288"/>
        <v>BG$16</v>
      </c>
      <c r="BH1991" s="199" t="str">
        <f t="shared" si="3288"/>
        <v>BH$16</v>
      </c>
      <c r="BI1991" s="199" t="str">
        <f t="shared" si="3288"/>
        <v>BI$16</v>
      </c>
      <c r="BJ1991" s="199" t="str">
        <f t="shared" si="3288"/>
        <v>BJ$16</v>
      </c>
      <c r="BK1991" s="199" t="str">
        <f t="shared" si="3288"/>
        <v>BK$16</v>
      </c>
      <c r="BL1991" s="199" t="str">
        <f t="shared" si="3288"/>
        <v>BL$16</v>
      </c>
      <c r="BM1991" s="199" t="str">
        <f t="shared" si="3288"/>
        <v>BM$16</v>
      </c>
      <c r="BN1991" s="199" t="str">
        <f t="shared" si="3288"/>
        <v>BN$16</v>
      </c>
      <c r="BO1991" s="199" t="str">
        <f t="shared" si="3288"/>
        <v>BO$16</v>
      </c>
      <c r="BP1991" s="199" t="str">
        <f t="shared" si="3288"/>
        <v>BP$16</v>
      </c>
      <c r="BQ1991" s="199" t="str">
        <f t="shared" si="3288"/>
        <v>BQ$16</v>
      </c>
      <c r="BR1991" s="199" t="str">
        <f t="shared" si="3288"/>
        <v>BR$16</v>
      </c>
      <c r="BS1991" s="199" t="str">
        <f t="shared" si="3288"/>
        <v>BS$16</v>
      </c>
      <c r="BT1991" s="199" t="str">
        <f t="shared" si="3288"/>
        <v>BT$16</v>
      </c>
      <c r="BU1991" s="199" t="str">
        <f t="shared" si="3288"/>
        <v>BU$16</v>
      </c>
      <c r="BV1991" s="199" t="str">
        <f t="shared" si="3288"/>
        <v>BV$16</v>
      </c>
      <c r="BW1991" s="199" t="str">
        <f t="shared" si="3288"/>
        <v>BW$16</v>
      </c>
      <c r="BX1991" s="199" t="str">
        <f t="shared" si="3288"/>
        <v>BX$16</v>
      </c>
      <c r="BY1991" s="199" t="str">
        <f t="shared" si="3288"/>
        <v>BY$16</v>
      </c>
      <c r="BZ1991" s="199" t="str">
        <f t="shared" si="3288"/>
        <v>BZ$16</v>
      </c>
      <c r="CA1991" s="199" t="str">
        <f t="shared" si="3288"/>
        <v>CA$16</v>
      </c>
      <c r="CB1991" s="199" t="str">
        <f t="shared" si="3288"/>
        <v>CB$16</v>
      </c>
      <c r="CC1991" s="199" t="str">
        <f t="shared" si="3288"/>
        <v>CC$16</v>
      </c>
      <c r="CD1991" s="199" t="str">
        <f t="shared" si="3288"/>
        <v>CD$16</v>
      </c>
      <c r="CE1991" s="199" t="str">
        <f t="shared" ref="CE1991:CL1991" si="3289">CE$20</f>
        <v>CE$16</v>
      </c>
      <c r="CF1991" s="199" t="str">
        <f t="shared" si="3289"/>
        <v>CF$16</v>
      </c>
      <c r="CG1991" s="199" t="str">
        <f t="shared" si="3289"/>
        <v>CG$16</v>
      </c>
      <c r="CH1991" s="199" t="str">
        <f t="shared" si="3289"/>
        <v>CH$16</v>
      </c>
      <c r="CI1991" s="199" t="str">
        <f t="shared" si="3289"/>
        <v>CI$16</v>
      </c>
      <c r="CJ1991" s="199" t="str">
        <f t="shared" si="3289"/>
        <v>CJ$16</v>
      </c>
      <c r="CK1991" s="199" t="str">
        <f t="shared" si="3289"/>
        <v>CK$16</v>
      </c>
      <c r="CL1991" s="199" t="str">
        <f t="shared" si="3289"/>
        <v>CL$16</v>
      </c>
      <c r="CN1991" s="176"/>
      <c r="CO1991" s="199" t="str">
        <f t="shared" ref="CO1991:DL1991" si="3290">CO$20</f>
        <v>CO$16</v>
      </c>
      <c r="CP1991" s="199" t="str">
        <f t="shared" si="3290"/>
        <v>CP$16</v>
      </c>
      <c r="CQ1991" s="199" t="str">
        <f t="shared" si="3290"/>
        <v>CQ$16</v>
      </c>
      <c r="CR1991" s="199" t="str">
        <f t="shared" si="3290"/>
        <v>CR$16</v>
      </c>
      <c r="CS1991" s="199" t="str">
        <f t="shared" si="3290"/>
        <v>CS$16</v>
      </c>
      <c r="CT1991" s="199" t="str">
        <f t="shared" si="3290"/>
        <v>CT$16</v>
      </c>
      <c r="CU1991" s="199" t="str">
        <f t="shared" si="3290"/>
        <v>CU$16</v>
      </c>
      <c r="CV1991" s="199" t="str">
        <f t="shared" si="3290"/>
        <v>CV$16</v>
      </c>
      <c r="CW1991" s="199" t="str">
        <f t="shared" si="3290"/>
        <v>CW$16</v>
      </c>
      <c r="CX1991" s="199" t="str">
        <f t="shared" si="3290"/>
        <v>CX$16</v>
      </c>
      <c r="CY1991" s="199" t="str">
        <f t="shared" si="3290"/>
        <v>CY$16</v>
      </c>
      <c r="CZ1991" s="199" t="str">
        <f t="shared" si="3290"/>
        <v>CZ$16</v>
      </c>
      <c r="DA1991" s="199" t="str">
        <f t="shared" si="3290"/>
        <v>DA$16</v>
      </c>
      <c r="DB1991" s="199" t="str">
        <f t="shared" si="3290"/>
        <v>DB$16</v>
      </c>
      <c r="DC1991" s="199" t="str">
        <f t="shared" si="3290"/>
        <v>DC$16</v>
      </c>
      <c r="DD1991" s="199" t="str">
        <f t="shared" si="3290"/>
        <v>DD$16</v>
      </c>
      <c r="DE1991" s="199" t="str">
        <f t="shared" si="3290"/>
        <v>DE$16</v>
      </c>
      <c r="DF1991" s="199" t="str">
        <f t="shared" si="3290"/>
        <v>DF$16</v>
      </c>
      <c r="DG1991" s="199" t="str">
        <f t="shared" si="3290"/>
        <v>DG$16</v>
      </c>
      <c r="DH1991" s="199" t="str">
        <f t="shared" si="3290"/>
        <v>DH$16</v>
      </c>
      <c r="DI1991" s="199" t="str">
        <f t="shared" si="3290"/>
        <v>DI$16</v>
      </c>
      <c r="DJ1991" s="199" t="str">
        <f t="shared" si="3290"/>
        <v>DJ$16</v>
      </c>
      <c r="DK1991" s="199" t="str">
        <f t="shared" si="3290"/>
        <v>DK$16</v>
      </c>
      <c r="DL1991" s="199" t="str">
        <f t="shared" si="3290"/>
        <v>DL$16</v>
      </c>
    </row>
    <row r="1992" spans="1:116" x14ac:dyDescent="0.4">
      <c r="A1992" s="174"/>
      <c r="E1992" s="8"/>
      <c r="G1992" s="175" t="s">
        <v>462</v>
      </c>
      <c r="H1992" s="200"/>
      <c r="I1992" s="201"/>
      <c r="J1992" s="201"/>
      <c r="K1992" s="202"/>
      <c r="L1992" s="202"/>
      <c r="M1992" s="202"/>
      <c r="N1992" s="202"/>
      <c r="O1992" s="202"/>
      <c r="P1992" s="202"/>
      <c r="R1992" s="202"/>
      <c r="S1992" s="199" t="str">
        <f t="shared" ref="S1992:CD1992" si="3291">S$21</f>
        <v>S$17</v>
      </c>
      <c r="T1992" s="199" t="str">
        <f t="shared" si="3291"/>
        <v>T$17</v>
      </c>
      <c r="U1992" s="199" t="str">
        <f t="shared" si="3291"/>
        <v>U$17</v>
      </c>
      <c r="V1992" s="199" t="str">
        <f t="shared" si="3291"/>
        <v>V$17</v>
      </c>
      <c r="W1992" s="199" t="str">
        <f t="shared" si="3291"/>
        <v>W$17</v>
      </c>
      <c r="X1992" s="199" t="str">
        <f t="shared" si="3291"/>
        <v>X$17</v>
      </c>
      <c r="Y1992" s="199" t="str">
        <f t="shared" si="3291"/>
        <v>Y$17</v>
      </c>
      <c r="Z1992" s="199" t="str">
        <f t="shared" si="3291"/>
        <v>Z$17</v>
      </c>
      <c r="AA1992" s="199" t="str">
        <f t="shared" si="3291"/>
        <v>AA$17</v>
      </c>
      <c r="AB1992" s="199" t="str">
        <f t="shared" si="3291"/>
        <v>AB$17</v>
      </c>
      <c r="AC1992" s="199" t="str">
        <f t="shared" si="3291"/>
        <v>AC$17</v>
      </c>
      <c r="AD1992" s="199" t="str">
        <f t="shared" si="3291"/>
        <v>AD$17</v>
      </c>
      <c r="AE1992" s="199" t="str">
        <f t="shared" si="3291"/>
        <v>AE$17</v>
      </c>
      <c r="AF1992" s="199" t="str">
        <f t="shared" si="3291"/>
        <v>AF$17</v>
      </c>
      <c r="AG1992" s="199" t="str">
        <f t="shared" si="3291"/>
        <v>AG$17</v>
      </c>
      <c r="AH1992" s="199" t="str">
        <f t="shared" si="3291"/>
        <v>AH$17</v>
      </c>
      <c r="AI1992" s="199" t="str">
        <f t="shared" si="3291"/>
        <v>AI$17</v>
      </c>
      <c r="AJ1992" s="199" t="str">
        <f t="shared" si="3291"/>
        <v>AJ$17</v>
      </c>
      <c r="AK1992" s="199" t="str">
        <f t="shared" si="3291"/>
        <v>AK$17</v>
      </c>
      <c r="AL1992" s="199" t="str">
        <f t="shared" si="3291"/>
        <v>AL$17</v>
      </c>
      <c r="AM1992" s="199" t="str">
        <f t="shared" si="3291"/>
        <v>AM$17</v>
      </c>
      <c r="AN1992" s="199" t="str">
        <f t="shared" si="3291"/>
        <v>AN$17</v>
      </c>
      <c r="AO1992" s="199" t="str">
        <f t="shared" si="3291"/>
        <v>AO$17</v>
      </c>
      <c r="AP1992" s="199" t="str">
        <f t="shared" si="3291"/>
        <v>AP$17</v>
      </c>
      <c r="AQ1992" s="199" t="str">
        <f t="shared" si="3291"/>
        <v>AQ$17</v>
      </c>
      <c r="AR1992" s="199" t="str">
        <f t="shared" si="3291"/>
        <v>AR$17</v>
      </c>
      <c r="AS1992" s="199" t="str">
        <f t="shared" si="3291"/>
        <v>AS$17</v>
      </c>
      <c r="AT1992" s="199" t="str">
        <f t="shared" si="3291"/>
        <v>AT$17</v>
      </c>
      <c r="AU1992" s="199" t="str">
        <f t="shared" si="3291"/>
        <v>AU$17</v>
      </c>
      <c r="AV1992" s="199" t="str">
        <f t="shared" si="3291"/>
        <v>AV$17</v>
      </c>
      <c r="AW1992" s="199" t="str">
        <f t="shared" si="3291"/>
        <v>AW$17</v>
      </c>
      <c r="AX1992" s="199" t="str">
        <f t="shared" si="3291"/>
        <v>AX$17</v>
      </c>
      <c r="AY1992" s="199" t="str">
        <f t="shared" si="3291"/>
        <v>AY$17</v>
      </c>
      <c r="AZ1992" s="199" t="str">
        <f t="shared" si="3291"/>
        <v>AZ$17</v>
      </c>
      <c r="BA1992" s="199" t="str">
        <f t="shared" si="3291"/>
        <v>BA$17</v>
      </c>
      <c r="BB1992" s="199" t="str">
        <f t="shared" si="3291"/>
        <v>BB$17</v>
      </c>
      <c r="BC1992" s="199" t="str">
        <f t="shared" si="3291"/>
        <v>BC$17</v>
      </c>
      <c r="BD1992" s="199" t="str">
        <f t="shared" si="3291"/>
        <v>BD$17</v>
      </c>
      <c r="BE1992" s="199" t="str">
        <f t="shared" si="3291"/>
        <v>BE$17</v>
      </c>
      <c r="BF1992" s="199" t="str">
        <f t="shared" si="3291"/>
        <v>BF$17</v>
      </c>
      <c r="BG1992" s="199" t="str">
        <f t="shared" si="3291"/>
        <v>BG$17</v>
      </c>
      <c r="BH1992" s="199" t="str">
        <f t="shared" si="3291"/>
        <v>BH$17</v>
      </c>
      <c r="BI1992" s="199" t="str">
        <f t="shared" si="3291"/>
        <v>BI$17</v>
      </c>
      <c r="BJ1992" s="199" t="str">
        <f t="shared" si="3291"/>
        <v>BJ$17</v>
      </c>
      <c r="BK1992" s="199" t="str">
        <f t="shared" si="3291"/>
        <v>BK$17</v>
      </c>
      <c r="BL1992" s="199" t="str">
        <f t="shared" si="3291"/>
        <v>BL$17</v>
      </c>
      <c r="BM1992" s="199" t="str">
        <f t="shared" si="3291"/>
        <v>BM$17</v>
      </c>
      <c r="BN1992" s="199" t="str">
        <f t="shared" si="3291"/>
        <v>BN$17</v>
      </c>
      <c r="BO1992" s="199" t="str">
        <f t="shared" si="3291"/>
        <v>BO$17</v>
      </c>
      <c r="BP1992" s="199" t="str">
        <f t="shared" si="3291"/>
        <v>BP$17</v>
      </c>
      <c r="BQ1992" s="199" t="str">
        <f t="shared" si="3291"/>
        <v>BQ$17</v>
      </c>
      <c r="BR1992" s="199" t="str">
        <f t="shared" si="3291"/>
        <v>BR$17</v>
      </c>
      <c r="BS1992" s="199" t="str">
        <f t="shared" si="3291"/>
        <v>BS$17</v>
      </c>
      <c r="BT1992" s="199" t="str">
        <f t="shared" si="3291"/>
        <v>BT$17</v>
      </c>
      <c r="BU1992" s="199" t="str">
        <f t="shared" si="3291"/>
        <v>BU$17</v>
      </c>
      <c r="BV1992" s="199" t="str">
        <f t="shared" si="3291"/>
        <v>BV$17</v>
      </c>
      <c r="BW1992" s="199" t="str">
        <f t="shared" si="3291"/>
        <v>BW$17</v>
      </c>
      <c r="BX1992" s="199" t="str">
        <f t="shared" si="3291"/>
        <v>BX$17</v>
      </c>
      <c r="BY1992" s="199" t="str">
        <f t="shared" si="3291"/>
        <v>BY$17</v>
      </c>
      <c r="BZ1992" s="199" t="str">
        <f t="shared" si="3291"/>
        <v>BZ$17</v>
      </c>
      <c r="CA1992" s="199" t="str">
        <f t="shared" si="3291"/>
        <v>CA$17</v>
      </c>
      <c r="CB1992" s="199" t="str">
        <f t="shared" si="3291"/>
        <v>CB$17</v>
      </c>
      <c r="CC1992" s="199" t="str">
        <f t="shared" si="3291"/>
        <v>CC$17</v>
      </c>
      <c r="CD1992" s="199" t="str">
        <f t="shared" si="3291"/>
        <v>CD$17</v>
      </c>
      <c r="CE1992" s="199" t="str">
        <f t="shared" ref="CE1992:CL1992" si="3292">CE$21</f>
        <v>CE$17</v>
      </c>
      <c r="CF1992" s="199" t="str">
        <f t="shared" si="3292"/>
        <v>CF$17</v>
      </c>
      <c r="CG1992" s="199" t="str">
        <f t="shared" si="3292"/>
        <v>CG$17</v>
      </c>
      <c r="CH1992" s="199" t="str">
        <f t="shared" si="3292"/>
        <v>CH$17</v>
      </c>
      <c r="CI1992" s="199" t="str">
        <f t="shared" si="3292"/>
        <v>CI$17</v>
      </c>
      <c r="CJ1992" s="199" t="str">
        <f t="shared" si="3292"/>
        <v>CJ$17</v>
      </c>
      <c r="CK1992" s="199" t="str">
        <f t="shared" si="3292"/>
        <v>CK$17</v>
      </c>
      <c r="CL1992" s="199" t="str">
        <f t="shared" si="3292"/>
        <v>CL$17</v>
      </c>
      <c r="CN1992" s="201"/>
      <c r="CO1992" s="199" t="str">
        <f t="shared" ref="CO1992:DL1992" si="3293">CO$21</f>
        <v>CO$17</v>
      </c>
      <c r="CP1992" s="199" t="str">
        <f t="shared" si="3293"/>
        <v>CP$17</v>
      </c>
      <c r="CQ1992" s="199" t="str">
        <f t="shared" si="3293"/>
        <v>CQ$17</v>
      </c>
      <c r="CR1992" s="199" t="str">
        <f t="shared" si="3293"/>
        <v>CR$17</v>
      </c>
      <c r="CS1992" s="199" t="str">
        <f t="shared" si="3293"/>
        <v>CS$17</v>
      </c>
      <c r="CT1992" s="199" t="str">
        <f t="shared" si="3293"/>
        <v>CT$17</v>
      </c>
      <c r="CU1992" s="199" t="str">
        <f t="shared" si="3293"/>
        <v>CU$17</v>
      </c>
      <c r="CV1992" s="199" t="str">
        <f t="shared" si="3293"/>
        <v>CV$17</v>
      </c>
      <c r="CW1992" s="199" t="str">
        <f t="shared" si="3293"/>
        <v>CW$17</v>
      </c>
      <c r="CX1992" s="199" t="str">
        <f t="shared" si="3293"/>
        <v>CX$17</v>
      </c>
      <c r="CY1992" s="199" t="str">
        <f t="shared" si="3293"/>
        <v>CY$17</v>
      </c>
      <c r="CZ1992" s="199" t="str">
        <f t="shared" si="3293"/>
        <v>CZ$17</v>
      </c>
      <c r="DA1992" s="199" t="str">
        <f t="shared" si="3293"/>
        <v>DA$17</v>
      </c>
      <c r="DB1992" s="199" t="str">
        <f t="shared" si="3293"/>
        <v>DB$17</v>
      </c>
      <c r="DC1992" s="199" t="str">
        <f t="shared" si="3293"/>
        <v>DC$17</v>
      </c>
      <c r="DD1992" s="199" t="str">
        <f t="shared" si="3293"/>
        <v>DD$17</v>
      </c>
      <c r="DE1992" s="199" t="str">
        <f t="shared" si="3293"/>
        <v>DE$17</v>
      </c>
      <c r="DF1992" s="199" t="str">
        <f t="shared" si="3293"/>
        <v>DF$17</v>
      </c>
      <c r="DG1992" s="199" t="str">
        <f t="shared" si="3293"/>
        <v>DG$17</v>
      </c>
      <c r="DH1992" s="199" t="str">
        <f t="shared" si="3293"/>
        <v>DH$17</v>
      </c>
      <c r="DI1992" s="199" t="str">
        <f t="shared" si="3293"/>
        <v>DI$17</v>
      </c>
      <c r="DJ1992" s="199" t="str">
        <f t="shared" si="3293"/>
        <v>DJ$17</v>
      </c>
      <c r="DK1992" s="199" t="str">
        <f t="shared" si="3293"/>
        <v>DK$17</v>
      </c>
      <c r="DL1992" s="199" t="str">
        <f t="shared" si="3293"/>
        <v>DL$17</v>
      </c>
    </row>
    <row r="1993" spans="1:116" x14ac:dyDescent="0.4">
      <c r="A1993" s="174"/>
      <c r="E1993" s="8"/>
      <c r="G1993" s="175" t="s">
        <v>491</v>
      </c>
      <c r="H1993" s="200"/>
      <c r="I1993" s="201"/>
      <c r="J1993" s="201"/>
      <c r="K1993" s="202"/>
      <c r="L1993" s="202"/>
      <c r="M1993" s="202"/>
      <c r="N1993" s="202"/>
      <c r="O1993" s="202"/>
      <c r="P1993" s="202"/>
      <c r="R1993" s="202"/>
      <c r="S1993" s="190"/>
      <c r="T1993" s="190"/>
      <c r="U1993" s="190"/>
      <c r="V1993" s="190"/>
      <c r="W1993" s="190"/>
      <c r="X1993" s="190"/>
      <c r="Y1993" s="190"/>
      <c r="Z1993" s="190"/>
      <c r="AA1993" s="190"/>
      <c r="AB1993" s="190"/>
      <c r="AC1993" s="190"/>
      <c r="AD1993" s="190"/>
      <c r="AE1993" s="190"/>
      <c r="AF1993" s="190"/>
      <c r="AG1993" s="190"/>
      <c r="AH1993" s="190"/>
      <c r="AI1993" s="190"/>
      <c r="AJ1993" s="190"/>
      <c r="AK1993" s="190"/>
      <c r="AL1993" s="190"/>
      <c r="AM1993" s="190"/>
      <c r="AN1993" s="190"/>
      <c r="AO1993" s="190"/>
      <c r="AP1993" s="190"/>
      <c r="AQ1993" s="190"/>
      <c r="AR1993" s="190"/>
      <c r="AS1993" s="190"/>
      <c r="AT1993" s="190"/>
      <c r="AU1993" s="190"/>
      <c r="AV1993" s="190"/>
      <c r="AW1993" s="190"/>
      <c r="AX1993" s="190"/>
      <c r="AY1993" s="190"/>
      <c r="AZ1993" s="190"/>
      <c r="BA1993" s="190"/>
      <c r="BB1993" s="190"/>
      <c r="BC1993" s="190"/>
      <c r="BD1993" s="190"/>
      <c r="BE1993" s="190"/>
      <c r="BF1993" s="190"/>
      <c r="BG1993" s="190"/>
      <c r="BH1993" s="190"/>
      <c r="BI1993" s="190"/>
      <c r="BJ1993" s="190"/>
      <c r="BK1993" s="190"/>
      <c r="BL1993" s="190"/>
      <c r="BM1993" s="190"/>
      <c r="BN1993" s="190"/>
      <c r="BO1993" s="190"/>
      <c r="BP1993" s="190"/>
      <c r="BQ1993" s="190"/>
      <c r="BR1993" s="190"/>
      <c r="BS1993" s="190"/>
      <c r="BT1993" s="190"/>
      <c r="BU1993" s="190"/>
      <c r="BV1993" s="190"/>
      <c r="BW1993" s="190"/>
      <c r="BX1993" s="190"/>
      <c r="BY1993" s="190"/>
      <c r="BZ1993" s="190"/>
      <c r="CA1993" s="190"/>
      <c r="CB1993" s="190"/>
      <c r="CC1993" s="190"/>
      <c r="CD1993" s="190"/>
      <c r="CE1993" s="190"/>
      <c r="CF1993" s="190"/>
      <c r="CG1993" s="190"/>
      <c r="CH1993" s="190"/>
      <c r="CI1993" s="190"/>
      <c r="CJ1993" s="190"/>
      <c r="CK1993" s="190"/>
      <c r="CL1993" s="190"/>
      <c r="CN1993" s="201"/>
      <c r="CO1993" s="190"/>
      <c r="CP1993" s="190"/>
      <c r="CQ1993" s="190"/>
      <c r="CR1993" s="190"/>
      <c r="CS1993" s="190"/>
      <c r="CT1993" s="190"/>
      <c r="CU1993" s="190"/>
      <c r="CV1993" s="190"/>
      <c r="CW1993" s="190"/>
      <c r="CX1993" s="190"/>
      <c r="CY1993" s="190"/>
      <c r="CZ1993" s="190"/>
      <c r="DA1993" s="190"/>
      <c r="DB1993" s="190"/>
      <c r="DC1993" s="190"/>
      <c r="DD1993" s="190"/>
      <c r="DE1993" s="190"/>
      <c r="DF1993" s="190"/>
      <c r="DG1993" s="190"/>
      <c r="DH1993" s="190"/>
      <c r="DI1993" s="190"/>
      <c r="DJ1993" s="190"/>
      <c r="DK1993" s="190"/>
      <c r="DL1993" s="190"/>
    </row>
    <row r="1994" spans="1:116" x14ac:dyDescent="0.4">
      <c r="A1994" s="174"/>
      <c r="E1994" s="8"/>
      <c r="G1994" s="175" t="s">
        <v>505</v>
      </c>
      <c r="H1994" s="200"/>
      <c r="I1994" s="201"/>
      <c r="J1994" s="201"/>
      <c r="K1994" s="202"/>
      <c r="L1994" s="202"/>
      <c r="M1994" s="202"/>
      <c r="N1994" s="202"/>
      <c r="O1994" s="202"/>
      <c r="P1994" s="202"/>
      <c r="R1994" s="202"/>
      <c r="S1994" s="190"/>
      <c r="T1994" s="190"/>
      <c r="U1994" s="190"/>
      <c r="V1994" s="190"/>
      <c r="W1994" s="190"/>
      <c r="X1994" s="190"/>
      <c r="Y1994" s="190"/>
      <c r="Z1994" s="190"/>
      <c r="AA1994" s="190"/>
      <c r="AB1994" s="190"/>
      <c r="AC1994" s="190"/>
      <c r="AD1994" s="190"/>
      <c r="AE1994" s="190"/>
      <c r="AF1994" s="190"/>
      <c r="AG1994" s="190"/>
      <c r="AH1994" s="190"/>
      <c r="AI1994" s="190"/>
      <c r="AJ1994" s="190"/>
      <c r="AK1994" s="190"/>
      <c r="AL1994" s="190"/>
      <c r="AM1994" s="190"/>
      <c r="AN1994" s="190"/>
      <c r="AO1994" s="190"/>
      <c r="AP1994" s="190"/>
      <c r="AQ1994" s="190"/>
      <c r="AR1994" s="190"/>
      <c r="AS1994" s="190"/>
      <c r="AT1994" s="190"/>
      <c r="AU1994" s="190"/>
      <c r="AV1994" s="190"/>
      <c r="AW1994" s="190"/>
      <c r="AX1994" s="190"/>
      <c r="AY1994" s="190"/>
      <c r="AZ1994" s="190"/>
      <c r="BA1994" s="190"/>
      <c r="BB1994" s="190"/>
      <c r="BC1994" s="190"/>
      <c r="BD1994" s="190"/>
      <c r="BE1994" s="190"/>
      <c r="BF1994" s="190"/>
      <c r="BG1994" s="190"/>
      <c r="BH1994" s="190"/>
      <c r="BI1994" s="190"/>
      <c r="BJ1994" s="190"/>
      <c r="BK1994" s="190"/>
      <c r="BL1994" s="190"/>
      <c r="BM1994" s="190"/>
      <c r="BN1994" s="190"/>
      <c r="BO1994" s="190"/>
      <c r="BP1994" s="190"/>
      <c r="BQ1994" s="190"/>
      <c r="BR1994" s="190"/>
      <c r="BS1994" s="190"/>
      <c r="BT1994" s="190"/>
      <c r="BU1994" s="190"/>
      <c r="BV1994" s="190"/>
      <c r="BW1994" s="190"/>
      <c r="BX1994" s="190"/>
      <c r="BY1994" s="190"/>
      <c r="BZ1994" s="190"/>
      <c r="CA1994" s="190"/>
      <c r="CB1994" s="190"/>
      <c r="CC1994" s="190"/>
      <c r="CD1994" s="190"/>
      <c r="CE1994" s="190"/>
      <c r="CF1994" s="190"/>
      <c r="CG1994" s="190"/>
      <c r="CH1994" s="190"/>
      <c r="CI1994" s="190"/>
      <c r="CJ1994" s="190"/>
      <c r="CK1994" s="190"/>
      <c r="CL1994" s="190"/>
      <c r="CN1994" s="201"/>
      <c r="CO1994" s="190"/>
      <c r="CP1994" s="190"/>
      <c r="CQ1994" s="190"/>
      <c r="CR1994" s="190"/>
      <c r="CS1994" s="190"/>
      <c r="CT1994" s="190"/>
      <c r="CU1994" s="190"/>
      <c r="CV1994" s="190"/>
      <c r="CW1994" s="190"/>
      <c r="CX1994" s="190"/>
      <c r="CY1994" s="190"/>
      <c r="CZ1994" s="190"/>
      <c r="DA1994" s="190"/>
      <c r="DB1994" s="190"/>
      <c r="DC1994" s="190"/>
      <c r="DD1994" s="190"/>
      <c r="DE1994" s="190"/>
      <c r="DF1994" s="190"/>
      <c r="DG1994" s="190"/>
      <c r="DH1994" s="190"/>
      <c r="DI1994" s="190"/>
      <c r="DJ1994" s="190"/>
      <c r="DK1994" s="190"/>
      <c r="DL1994" s="190"/>
    </row>
    <row r="1995" spans="1:116" x14ac:dyDescent="0.4">
      <c r="A1995" s="174"/>
      <c r="E1995" s="8"/>
      <c r="G1995" s="175" t="s">
        <v>463</v>
      </c>
      <c r="H1995" s="200"/>
      <c r="I1995" s="201"/>
      <c r="J1995" s="201"/>
      <c r="K1995" s="202"/>
      <c r="L1995" s="202"/>
      <c r="M1995" s="202"/>
      <c r="N1995" s="202"/>
      <c r="O1995" s="202"/>
      <c r="P1995" s="202"/>
      <c r="R1995" s="202"/>
      <c r="S1995" s="190" t="str">
        <f t="shared" ref="S1995:CD1995" si="3294">S$22</f>
        <v>S$18</v>
      </c>
      <c r="T1995" s="190" t="str">
        <f t="shared" si="3294"/>
        <v>T$18</v>
      </c>
      <c r="U1995" s="190" t="str">
        <f t="shared" si="3294"/>
        <v>U$18</v>
      </c>
      <c r="V1995" s="190" t="str">
        <f t="shared" si="3294"/>
        <v>V$18</v>
      </c>
      <c r="W1995" s="190" t="str">
        <f t="shared" si="3294"/>
        <v>W$18</v>
      </c>
      <c r="X1995" s="190" t="str">
        <f t="shared" si="3294"/>
        <v>X$18</v>
      </c>
      <c r="Y1995" s="190" t="str">
        <f t="shared" si="3294"/>
        <v>Y$18</v>
      </c>
      <c r="Z1995" s="190" t="str">
        <f t="shared" si="3294"/>
        <v>Z$18</v>
      </c>
      <c r="AA1995" s="190" t="str">
        <f t="shared" si="3294"/>
        <v>AA$18</v>
      </c>
      <c r="AB1995" s="190" t="str">
        <f t="shared" si="3294"/>
        <v>AB$18</v>
      </c>
      <c r="AC1995" s="190" t="str">
        <f t="shared" si="3294"/>
        <v>AC$18</v>
      </c>
      <c r="AD1995" s="190" t="str">
        <f t="shared" si="3294"/>
        <v>AD$18</v>
      </c>
      <c r="AE1995" s="190" t="str">
        <f t="shared" si="3294"/>
        <v>AE$18</v>
      </c>
      <c r="AF1995" s="190" t="str">
        <f t="shared" si="3294"/>
        <v>AF$18</v>
      </c>
      <c r="AG1995" s="190" t="str">
        <f t="shared" si="3294"/>
        <v>AG$18</v>
      </c>
      <c r="AH1995" s="190" t="str">
        <f t="shared" si="3294"/>
        <v>AH$18</v>
      </c>
      <c r="AI1995" s="190" t="str">
        <f t="shared" si="3294"/>
        <v>AI$18</v>
      </c>
      <c r="AJ1995" s="190" t="str">
        <f t="shared" si="3294"/>
        <v>AJ$18</v>
      </c>
      <c r="AK1995" s="190" t="str">
        <f t="shared" si="3294"/>
        <v>AK$18</v>
      </c>
      <c r="AL1995" s="190" t="str">
        <f t="shared" si="3294"/>
        <v>AL$18</v>
      </c>
      <c r="AM1995" s="190" t="str">
        <f t="shared" si="3294"/>
        <v>AM$18</v>
      </c>
      <c r="AN1995" s="190" t="str">
        <f t="shared" si="3294"/>
        <v>AN$18</v>
      </c>
      <c r="AO1995" s="190" t="str">
        <f t="shared" si="3294"/>
        <v>AO$18</v>
      </c>
      <c r="AP1995" s="190" t="str">
        <f t="shared" si="3294"/>
        <v>AP$18</v>
      </c>
      <c r="AQ1995" s="190" t="str">
        <f t="shared" si="3294"/>
        <v>AQ$18</v>
      </c>
      <c r="AR1995" s="190" t="str">
        <f t="shared" si="3294"/>
        <v>AR$18</v>
      </c>
      <c r="AS1995" s="190" t="str">
        <f t="shared" si="3294"/>
        <v>AS$18</v>
      </c>
      <c r="AT1995" s="190" t="str">
        <f t="shared" si="3294"/>
        <v>AT$18</v>
      </c>
      <c r="AU1995" s="190" t="str">
        <f t="shared" si="3294"/>
        <v>AU$18</v>
      </c>
      <c r="AV1995" s="190" t="str">
        <f t="shared" si="3294"/>
        <v>AV$18</v>
      </c>
      <c r="AW1995" s="190" t="str">
        <f t="shared" si="3294"/>
        <v>AW$18</v>
      </c>
      <c r="AX1995" s="190" t="str">
        <f t="shared" si="3294"/>
        <v>AX$18</v>
      </c>
      <c r="AY1995" s="190" t="str">
        <f t="shared" si="3294"/>
        <v>AY$18</v>
      </c>
      <c r="AZ1995" s="190" t="str">
        <f t="shared" si="3294"/>
        <v>AZ$18</v>
      </c>
      <c r="BA1995" s="190" t="str">
        <f t="shared" si="3294"/>
        <v>BA$18</v>
      </c>
      <c r="BB1995" s="190" t="str">
        <f t="shared" si="3294"/>
        <v>BB$18</v>
      </c>
      <c r="BC1995" s="190" t="str">
        <f t="shared" si="3294"/>
        <v>BC$18</v>
      </c>
      <c r="BD1995" s="190" t="str">
        <f t="shared" si="3294"/>
        <v>BD$18</v>
      </c>
      <c r="BE1995" s="190" t="str">
        <f t="shared" si="3294"/>
        <v>BE$18</v>
      </c>
      <c r="BF1995" s="190" t="str">
        <f t="shared" si="3294"/>
        <v>BF$18</v>
      </c>
      <c r="BG1995" s="190" t="str">
        <f t="shared" si="3294"/>
        <v>BG$18</v>
      </c>
      <c r="BH1995" s="190" t="str">
        <f t="shared" si="3294"/>
        <v>BH$18</v>
      </c>
      <c r="BI1995" s="190" t="str">
        <f t="shared" si="3294"/>
        <v>BI$18</v>
      </c>
      <c r="BJ1995" s="190" t="str">
        <f t="shared" si="3294"/>
        <v>BJ$18</v>
      </c>
      <c r="BK1995" s="190" t="str">
        <f t="shared" si="3294"/>
        <v>BK$18</v>
      </c>
      <c r="BL1995" s="190" t="str">
        <f t="shared" si="3294"/>
        <v>BL$18</v>
      </c>
      <c r="BM1995" s="190" t="str">
        <f t="shared" si="3294"/>
        <v>BM$18</v>
      </c>
      <c r="BN1995" s="190" t="str">
        <f t="shared" si="3294"/>
        <v>BN$18</v>
      </c>
      <c r="BO1995" s="190" t="str">
        <f t="shared" si="3294"/>
        <v>BO$18</v>
      </c>
      <c r="BP1995" s="190" t="str">
        <f t="shared" si="3294"/>
        <v>BP$18</v>
      </c>
      <c r="BQ1995" s="190" t="str">
        <f t="shared" si="3294"/>
        <v>BQ$18</v>
      </c>
      <c r="BR1995" s="190" t="str">
        <f t="shared" si="3294"/>
        <v>BR$18</v>
      </c>
      <c r="BS1995" s="190" t="str">
        <f t="shared" si="3294"/>
        <v>BS$18</v>
      </c>
      <c r="BT1995" s="190" t="str">
        <f t="shared" si="3294"/>
        <v>BT$18</v>
      </c>
      <c r="BU1995" s="190" t="str">
        <f t="shared" si="3294"/>
        <v>BU$18</v>
      </c>
      <c r="BV1995" s="190" t="str">
        <f t="shared" si="3294"/>
        <v>BV$18</v>
      </c>
      <c r="BW1995" s="190" t="str">
        <f t="shared" si="3294"/>
        <v>BW$18</v>
      </c>
      <c r="BX1995" s="190" t="str">
        <f t="shared" si="3294"/>
        <v>BX$18</v>
      </c>
      <c r="BY1995" s="190" t="str">
        <f t="shared" si="3294"/>
        <v>BY$18</v>
      </c>
      <c r="BZ1995" s="190" t="str">
        <f t="shared" si="3294"/>
        <v>BZ$18</v>
      </c>
      <c r="CA1995" s="190" t="str">
        <f t="shared" si="3294"/>
        <v>CA$18</v>
      </c>
      <c r="CB1995" s="190" t="str">
        <f t="shared" si="3294"/>
        <v>CB$18</v>
      </c>
      <c r="CC1995" s="190" t="str">
        <f t="shared" si="3294"/>
        <v>CC$18</v>
      </c>
      <c r="CD1995" s="190" t="str">
        <f t="shared" si="3294"/>
        <v>CD$18</v>
      </c>
      <c r="CE1995" s="190" t="str">
        <f t="shared" ref="CE1995:CL1995" si="3295">CE$22</f>
        <v>CE$18</v>
      </c>
      <c r="CF1995" s="190" t="str">
        <f t="shared" si="3295"/>
        <v>CF$18</v>
      </c>
      <c r="CG1995" s="190" t="str">
        <f t="shared" si="3295"/>
        <v>CG$18</v>
      </c>
      <c r="CH1995" s="190" t="str">
        <f t="shared" si="3295"/>
        <v>CH$18</v>
      </c>
      <c r="CI1995" s="190" t="str">
        <f t="shared" si="3295"/>
        <v>CI$18</v>
      </c>
      <c r="CJ1995" s="190" t="str">
        <f t="shared" si="3295"/>
        <v>CJ$18</v>
      </c>
      <c r="CK1995" s="190" t="str">
        <f t="shared" si="3295"/>
        <v>CK$18</v>
      </c>
      <c r="CL1995" s="190" t="str">
        <f t="shared" si="3295"/>
        <v>CL$18</v>
      </c>
      <c r="CN1995" s="201"/>
      <c r="CO1995" s="190" t="str">
        <f t="shared" ref="CO1995:DL1995" si="3296">CO$22</f>
        <v>CO$18</v>
      </c>
      <c r="CP1995" s="190" t="str">
        <f t="shared" si="3296"/>
        <v>CP$18</v>
      </c>
      <c r="CQ1995" s="190" t="str">
        <f t="shared" si="3296"/>
        <v>CQ$18</v>
      </c>
      <c r="CR1995" s="190" t="str">
        <f t="shared" si="3296"/>
        <v>CR$18</v>
      </c>
      <c r="CS1995" s="190" t="str">
        <f t="shared" si="3296"/>
        <v>CS$18</v>
      </c>
      <c r="CT1995" s="190" t="str">
        <f t="shared" si="3296"/>
        <v>CT$18</v>
      </c>
      <c r="CU1995" s="190" t="str">
        <f t="shared" si="3296"/>
        <v>CU$18</v>
      </c>
      <c r="CV1995" s="190" t="str">
        <f t="shared" si="3296"/>
        <v>CV$18</v>
      </c>
      <c r="CW1995" s="190" t="str">
        <f t="shared" si="3296"/>
        <v>CW$18</v>
      </c>
      <c r="CX1995" s="190" t="str">
        <f t="shared" si="3296"/>
        <v>CX$18</v>
      </c>
      <c r="CY1995" s="190" t="str">
        <f t="shared" si="3296"/>
        <v>CY$18</v>
      </c>
      <c r="CZ1995" s="190" t="str">
        <f t="shared" si="3296"/>
        <v>CZ$18</v>
      </c>
      <c r="DA1995" s="190" t="str">
        <f t="shared" si="3296"/>
        <v>DA$18</v>
      </c>
      <c r="DB1995" s="190" t="str">
        <f t="shared" si="3296"/>
        <v>DB$18</v>
      </c>
      <c r="DC1995" s="190" t="str">
        <f t="shared" si="3296"/>
        <v>DC$18</v>
      </c>
      <c r="DD1995" s="190" t="str">
        <f t="shared" si="3296"/>
        <v>DD$18</v>
      </c>
      <c r="DE1995" s="190" t="str">
        <f t="shared" si="3296"/>
        <v>DE$18</v>
      </c>
      <c r="DF1995" s="190" t="str">
        <f t="shared" si="3296"/>
        <v>DF$18</v>
      </c>
      <c r="DG1995" s="190" t="str">
        <f t="shared" si="3296"/>
        <v>DG$18</v>
      </c>
      <c r="DH1995" s="190" t="str">
        <f t="shared" si="3296"/>
        <v>DH$18</v>
      </c>
      <c r="DI1995" s="190" t="str">
        <f t="shared" si="3296"/>
        <v>DI$18</v>
      </c>
      <c r="DJ1995" s="190" t="str">
        <f t="shared" si="3296"/>
        <v>DJ$18</v>
      </c>
      <c r="DK1995" s="190" t="str">
        <f t="shared" si="3296"/>
        <v>DK$18</v>
      </c>
      <c r="DL1995" s="190" t="str">
        <f t="shared" si="3296"/>
        <v>DL$18</v>
      </c>
    </row>
    <row r="1996" spans="1:116" x14ac:dyDescent="0.4">
      <c r="A1996" s="174"/>
      <c r="E1996" s="8"/>
      <c r="G1996" s="175" t="s">
        <v>464</v>
      </c>
      <c r="H1996" s="200"/>
      <c r="I1996" s="201"/>
      <c r="J1996" s="201"/>
      <c r="K1996" s="202"/>
      <c r="L1996" s="202"/>
      <c r="M1996" s="202"/>
      <c r="N1996" s="202"/>
      <c r="O1996" s="202"/>
      <c r="P1996" s="202"/>
      <c r="R1996" s="202"/>
      <c r="S1996" s="190" t="str">
        <f t="shared" ref="S1996:CD1996" si="3297">S$23</f>
        <v>S$19</v>
      </c>
      <c r="T1996" s="190" t="str">
        <f t="shared" si="3297"/>
        <v>T$19</v>
      </c>
      <c r="U1996" s="190" t="str">
        <f t="shared" si="3297"/>
        <v>U$19</v>
      </c>
      <c r="V1996" s="190" t="str">
        <f t="shared" si="3297"/>
        <v>V$19</v>
      </c>
      <c r="W1996" s="190" t="str">
        <f t="shared" si="3297"/>
        <v>W$19</v>
      </c>
      <c r="X1996" s="190" t="str">
        <f t="shared" si="3297"/>
        <v>X$19</v>
      </c>
      <c r="Y1996" s="190" t="str">
        <f t="shared" si="3297"/>
        <v>Y$19</v>
      </c>
      <c r="Z1996" s="190" t="str">
        <f t="shared" si="3297"/>
        <v>Z$19</v>
      </c>
      <c r="AA1996" s="190" t="str">
        <f t="shared" si="3297"/>
        <v>AA$19</v>
      </c>
      <c r="AB1996" s="190" t="str">
        <f t="shared" si="3297"/>
        <v>AB$19</v>
      </c>
      <c r="AC1996" s="190" t="str">
        <f t="shared" si="3297"/>
        <v>AC$19</v>
      </c>
      <c r="AD1996" s="190" t="str">
        <f t="shared" si="3297"/>
        <v>AD$19</v>
      </c>
      <c r="AE1996" s="190" t="str">
        <f t="shared" si="3297"/>
        <v>AE$19</v>
      </c>
      <c r="AF1996" s="190" t="str">
        <f t="shared" si="3297"/>
        <v>AF$19</v>
      </c>
      <c r="AG1996" s="190" t="str">
        <f t="shared" si="3297"/>
        <v>AG$19</v>
      </c>
      <c r="AH1996" s="190" t="str">
        <f t="shared" si="3297"/>
        <v>AH$19</v>
      </c>
      <c r="AI1996" s="190" t="str">
        <f t="shared" si="3297"/>
        <v>AI$19</v>
      </c>
      <c r="AJ1996" s="190" t="str">
        <f t="shared" si="3297"/>
        <v>AJ$19</v>
      </c>
      <c r="AK1996" s="190" t="str">
        <f t="shared" si="3297"/>
        <v>AK$19</v>
      </c>
      <c r="AL1996" s="190" t="str">
        <f t="shared" si="3297"/>
        <v>AL$19</v>
      </c>
      <c r="AM1996" s="190" t="str">
        <f t="shared" si="3297"/>
        <v>AM$19</v>
      </c>
      <c r="AN1996" s="190" t="str">
        <f t="shared" si="3297"/>
        <v>AN$19</v>
      </c>
      <c r="AO1996" s="190" t="str">
        <f t="shared" si="3297"/>
        <v>AO$19</v>
      </c>
      <c r="AP1996" s="190" t="str">
        <f t="shared" si="3297"/>
        <v>AP$19</v>
      </c>
      <c r="AQ1996" s="190" t="str">
        <f t="shared" si="3297"/>
        <v>AQ$19</v>
      </c>
      <c r="AR1996" s="190" t="str">
        <f t="shared" si="3297"/>
        <v>AR$19</v>
      </c>
      <c r="AS1996" s="190" t="str">
        <f t="shared" si="3297"/>
        <v>AS$19</v>
      </c>
      <c r="AT1996" s="190" t="str">
        <f t="shared" si="3297"/>
        <v>AT$19</v>
      </c>
      <c r="AU1996" s="190" t="str">
        <f t="shared" si="3297"/>
        <v>AU$19</v>
      </c>
      <c r="AV1996" s="190" t="str">
        <f t="shared" si="3297"/>
        <v>AV$19</v>
      </c>
      <c r="AW1996" s="190" t="str">
        <f t="shared" si="3297"/>
        <v>AW$19</v>
      </c>
      <c r="AX1996" s="190" t="str">
        <f t="shared" si="3297"/>
        <v>AX$19</v>
      </c>
      <c r="AY1996" s="190" t="str">
        <f t="shared" si="3297"/>
        <v>AY$19</v>
      </c>
      <c r="AZ1996" s="190" t="str">
        <f t="shared" si="3297"/>
        <v>AZ$19</v>
      </c>
      <c r="BA1996" s="190" t="str">
        <f t="shared" si="3297"/>
        <v>BA$19</v>
      </c>
      <c r="BB1996" s="190" t="str">
        <f t="shared" si="3297"/>
        <v>BB$19</v>
      </c>
      <c r="BC1996" s="190" t="str">
        <f t="shared" si="3297"/>
        <v>BC$19</v>
      </c>
      <c r="BD1996" s="190" t="str">
        <f t="shared" si="3297"/>
        <v>BD$19</v>
      </c>
      <c r="BE1996" s="190" t="str">
        <f t="shared" si="3297"/>
        <v>BE$19</v>
      </c>
      <c r="BF1996" s="190" t="str">
        <f t="shared" si="3297"/>
        <v>BF$19</v>
      </c>
      <c r="BG1996" s="190" t="str">
        <f t="shared" si="3297"/>
        <v>BG$19</v>
      </c>
      <c r="BH1996" s="190" t="str">
        <f t="shared" si="3297"/>
        <v>BH$19</v>
      </c>
      <c r="BI1996" s="190" t="str">
        <f t="shared" si="3297"/>
        <v>BI$19</v>
      </c>
      <c r="BJ1996" s="190" t="str">
        <f t="shared" si="3297"/>
        <v>BJ$19</v>
      </c>
      <c r="BK1996" s="190" t="str">
        <f t="shared" si="3297"/>
        <v>BK$19</v>
      </c>
      <c r="BL1996" s="190" t="str">
        <f t="shared" si="3297"/>
        <v>BL$19</v>
      </c>
      <c r="BM1996" s="190" t="str">
        <f t="shared" si="3297"/>
        <v>BM$19</v>
      </c>
      <c r="BN1996" s="190" t="str">
        <f t="shared" si="3297"/>
        <v>BN$19</v>
      </c>
      <c r="BO1996" s="190" t="str">
        <f t="shared" si="3297"/>
        <v>BO$19</v>
      </c>
      <c r="BP1996" s="190" t="str">
        <f t="shared" si="3297"/>
        <v>BP$19</v>
      </c>
      <c r="BQ1996" s="190" t="str">
        <f t="shared" si="3297"/>
        <v>BQ$19</v>
      </c>
      <c r="BR1996" s="190" t="str">
        <f t="shared" si="3297"/>
        <v>BR$19</v>
      </c>
      <c r="BS1996" s="190" t="str">
        <f t="shared" si="3297"/>
        <v>BS$19</v>
      </c>
      <c r="BT1996" s="190" t="str">
        <f t="shared" si="3297"/>
        <v>BT$19</v>
      </c>
      <c r="BU1996" s="190" t="str">
        <f t="shared" si="3297"/>
        <v>BU$19</v>
      </c>
      <c r="BV1996" s="190" t="str">
        <f t="shared" si="3297"/>
        <v>BV$19</v>
      </c>
      <c r="BW1996" s="190" t="str">
        <f t="shared" si="3297"/>
        <v>BW$19</v>
      </c>
      <c r="BX1996" s="190" t="str">
        <f t="shared" si="3297"/>
        <v>BX$19</v>
      </c>
      <c r="BY1996" s="190" t="str">
        <f t="shared" si="3297"/>
        <v>BY$19</v>
      </c>
      <c r="BZ1996" s="190" t="str">
        <f t="shared" si="3297"/>
        <v>BZ$19</v>
      </c>
      <c r="CA1996" s="190" t="str">
        <f t="shared" si="3297"/>
        <v>CA$19</v>
      </c>
      <c r="CB1996" s="190" t="str">
        <f t="shared" si="3297"/>
        <v>CB$19</v>
      </c>
      <c r="CC1996" s="190" t="str">
        <f t="shared" si="3297"/>
        <v>CC$19</v>
      </c>
      <c r="CD1996" s="190" t="str">
        <f t="shared" si="3297"/>
        <v>CD$19</v>
      </c>
      <c r="CE1996" s="190" t="str">
        <f t="shared" ref="CE1996:CL1996" si="3298">CE$23</f>
        <v>CE$19</v>
      </c>
      <c r="CF1996" s="190" t="str">
        <f t="shared" si="3298"/>
        <v>CF$19</v>
      </c>
      <c r="CG1996" s="190" t="str">
        <f t="shared" si="3298"/>
        <v>CG$19</v>
      </c>
      <c r="CH1996" s="190" t="str">
        <f t="shared" si="3298"/>
        <v>CH$19</v>
      </c>
      <c r="CI1996" s="190" t="str">
        <f t="shared" si="3298"/>
        <v>CI$19</v>
      </c>
      <c r="CJ1996" s="190" t="str">
        <f t="shared" si="3298"/>
        <v>CJ$19</v>
      </c>
      <c r="CK1996" s="190" t="str">
        <f t="shared" si="3298"/>
        <v>CK$19</v>
      </c>
      <c r="CL1996" s="190" t="str">
        <f t="shared" si="3298"/>
        <v>CL$19</v>
      </c>
      <c r="CN1996" s="201"/>
      <c r="CO1996" s="190" t="str">
        <f t="shared" ref="CO1996:DL1996" si="3299">CO$23</f>
        <v>CO$19</v>
      </c>
      <c r="CP1996" s="190" t="str">
        <f t="shared" si="3299"/>
        <v>CP$19</v>
      </c>
      <c r="CQ1996" s="190" t="str">
        <f t="shared" si="3299"/>
        <v>CQ$19</v>
      </c>
      <c r="CR1996" s="190" t="str">
        <f t="shared" si="3299"/>
        <v>CR$19</v>
      </c>
      <c r="CS1996" s="190" t="str">
        <f t="shared" si="3299"/>
        <v>CS$19</v>
      </c>
      <c r="CT1996" s="190" t="str">
        <f t="shared" si="3299"/>
        <v>CT$19</v>
      </c>
      <c r="CU1996" s="190" t="str">
        <f t="shared" si="3299"/>
        <v>CU$19</v>
      </c>
      <c r="CV1996" s="190" t="str">
        <f t="shared" si="3299"/>
        <v>CV$19</v>
      </c>
      <c r="CW1996" s="190" t="str">
        <f t="shared" si="3299"/>
        <v>CW$19</v>
      </c>
      <c r="CX1996" s="190" t="str">
        <f t="shared" si="3299"/>
        <v>CX$19</v>
      </c>
      <c r="CY1996" s="190" t="str">
        <f t="shared" si="3299"/>
        <v>CY$19</v>
      </c>
      <c r="CZ1996" s="190" t="str">
        <f t="shared" si="3299"/>
        <v>CZ$19</v>
      </c>
      <c r="DA1996" s="190" t="str">
        <f t="shared" si="3299"/>
        <v>DA$19</v>
      </c>
      <c r="DB1996" s="190" t="str">
        <f t="shared" si="3299"/>
        <v>DB$19</v>
      </c>
      <c r="DC1996" s="190" t="str">
        <f t="shared" si="3299"/>
        <v>DC$19</v>
      </c>
      <c r="DD1996" s="190" t="str">
        <f t="shared" si="3299"/>
        <v>DD$19</v>
      </c>
      <c r="DE1996" s="190" t="str">
        <f t="shared" si="3299"/>
        <v>DE$19</v>
      </c>
      <c r="DF1996" s="190" t="str">
        <f t="shared" si="3299"/>
        <v>DF$19</v>
      </c>
      <c r="DG1996" s="190" t="str">
        <f t="shared" si="3299"/>
        <v>DG$19</v>
      </c>
      <c r="DH1996" s="190" t="str">
        <f t="shared" si="3299"/>
        <v>DH$19</v>
      </c>
      <c r="DI1996" s="190" t="str">
        <f t="shared" si="3299"/>
        <v>DI$19</v>
      </c>
      <c r="DJ1996" s="190" t="str">
        <f t="shared" si="3299"/>
        <v>DJ$19</v>
      </c>
      <c r="DK1996" s="190" t="str">
        <f t="shared" si="3299"/>
        <v>DK$19</v>
      </c>
      <c r="DL1996" s="190" t="str">
        <f t="shared" si="3299"/>
        <v>DL$19</v>
      </c>
    </row>
    <row r="1997" spans="1:116" x14ac:dyDescent="0.4">
      <c r="A1997" s="142" t="s">
        <v>218</v>
      </c>
      <c r="B1997" s="31" t="s">
        <v>81</v>
      </c>
      <c r="C1997" s="31"/>
      <c r="D1997" t="s">
        <v>554</v>
      </c>
      <c r="E1997" s="8" t="str">
        <f t="shared" ref="E1997:E1998" si="3300">ROW()&amp;" "&amp;D1997</f>
        <v>1997 SEASON QUARTER-TR-R</v>
      </c>
      <c r="F1997" t="s">
        <v>551</v>
      </c>
      <c r="G1997" s="143" t="s">
        <v>544</v>
      </c>
      <c r="H1997" s="142"/>
      <c r="I1997" s="144"/>
      <c r="J1997" s="144"/>
      <c r="K1997" s="142"/>
      <c r="L1997" s="142"/>
      <c r="M1997" s="142"/>
      <c r="N1997" s="142"/>
      <c r="O1997" s="142"/>
      <c r="P1997" s="142"/>
      <c r="R1997" s="143"/>
      <c r="S1997" s="168"/>
      <c r="T1997" s="168"/>
      <c r="U1997" s="168"/>
      <c r="V1997" s="168"/>
      <c r="W1997" s="168"/>
      <c r="X1997" s="168"/>
      <c r="Y1997" s="168"/>
      <c r="Z1997" s="168"/>
      <c r="AA1997" s="168"/>
      <c r="AB1997" s="168"/>
      <c r="AC1997" s="168"/>
      <c r="AD1997" s="168"/>
      <c r="AE1997" s="168"/>
      <c r="AF1997" s="168"/>
      <c r="AG1997" s="168"/>
      <c r="AH1997" s="168"/>
      <c r="AI1997" s="168"/>
      <c r="AJ1997" s="168"/>
      <c r="AK1997" s="168"/>
      <c r="AL1997" s="168"/>
      <c r="AM1997" s="168"/>
      <c r="AN1997" s="168"/>
      <c r="AO1997" s="168"/>
      <c r="AP1997" s="168"/>
      <c r="AQ1997" s="168"/>
      <c r="AR1997" s="168"/>
      <c r="AS1997" s="168"/>
      <c r="AT1997" s="168"/>
      <c r="AU1997" s="168"/>
      <c r="AV1997" s="168"/>
      <c r="AW1997" s="168"/>
      <c r="AX1997" s="168"/>
      <c r="AY1997" s="168"/>
      <c r="AZ1997" s="168"/>
      <c r="BA1997" s="168"/>
      <c r="BB1997" s="168"/>
      <c r="BC1997" s="168"/>
      <c r="BD1997" s="168"/>
      <c r="BE1997" s="168"/>
      <c r="BF1997" s="168"/>
      <c r="BG1997" s="168"/>
      <c r="BH1997" s="168"/>
      <c r="BI1997" s="168"/>
      <c r="BJ1997" s="168"/>
      <c r="BK1997" s="168"/>
      <c r="BL1997" s="168"/>
      <c r="BM1997" s="168"/>
      <c r="BN1997" s="168"/>
      <c r="BO1997" s="168"/>
      <c r="BP1997" s="168"/>
      <c r="BQ1997" s="168"/>
      <c r="BR1997" s="168"/>
      <c r="BS1997" s="168"/>
      <c r="BT1997" s="168"/>
      <c r="BU1997" s="168"/>
      <c r="BV1997" s="168"/>
      <c r="BW1997" s="168"/>
      <c r="BX1997" s="168"/>
      <c r="BY1997" s="168"/>
      <c r="BZ1997" s="168"/>
      <c r="CA1997" s="168"/>
      <c r="CB1997" s="168"/>
      <c r="CC1997" s="168"/>
      <c r="CD1997" s="168"/>
      <c r="CE1997" s="168"/>
      <c r="CF1997" s="168"/>
      <c r="CG1997" s="168"/>
      <c r="CH1997" s="168"/>
      <c r="CI1997" s="168"/>
      <c r="CJ1997" s="168"/>
      <c r="CK1997" s="168"/>
      <c r="CL1997" s="168"/>
      <c r="CN1997" s="144"/>
      <c r="CO1997" s="168"/>
      <c r="CP1997" s="168"/>
      <c r="CQ1997" s="168"/>
      <c r="CR1997" s="168"/>
      <c r="CS1997" s="168"/>
      <c r="CT1997" s="168"/>
      <c r="CU1997" s="168"/>
      <c r="CV1997" s="168"/>
      <c r="CW1997" s="168"/>
      <c r="CX1997" s="168"/>
      <c r="CY1997" s="168"/>
      <c r="CZ1997" s="168"/>
      <c r="DA1997" s="168"/>
      <c r="DB1997" s="168"/>
      <c r="DC1997" s="168"/>
      <c r="DD1997" s="168"/>
      <c r="DE1997" s="168"/>
      <c r="DF1997" s="168"/>
      <c r="DG1997" s="168"/>
      <c r="DH1997" s="168"/>
      <c r="DI1997" s="168"/>
      <c r="DJ1997" s="168"/>
      <c r="DK1997" s="168"/>
      <c r="DL1997" s="168"/>
    </row>
    <row r="1998" spans="1:116" x14ac:dyDescent="0.4">
      <c r="A1998" s="12"/>
      <c r="B1998" s="12" t="s">
        <v>332</v>
      </c>
      <c r="C1998" s="12"/>
      <c r="D1998" t="s">
        <v>554</v>
      </c>
      <c r="E1998" s="8" t="str">
        <f t="shared" si="3300"/>
        <v>1998 SEASON QUARTER-TR-R</v>
      </c>
      <c r="G1998" s="95" t="str">
        <f>G1992</f>
        <v>Primary volume driver</v>
      </c>
      <c r="H1998" s="12"/>
      <c r="I1998" s="60"/>
      <c r="J1998" s="60"/>
      <c r="K1998" s="12"/>
      <c r="L1998" s="12"/>
      <c r="M1998" s="12"/>
      <c r="N1998" s="12"/>
      <c r="O1998" s="12"/>
      <c r="P1998" s="12"/>
      <c r="R1998" s="13"/>
      <c r="S1998" s="76"/>
      <c r="T1998" s="76"/>
      <c r="U1998" s="76"/>
      <c r="V1998" s="76"/>
      <c r="W1998" s="76"/>
      <c r="X1998" s="76"/>
      <c r="Y1998" s="76"/>
      <c r="Z1998" s="76"/>
      <c r="AA1998" s="76"/>
      <c r="AB1998" s="76"/>
      <c r="AC1998" s="76"/>
      <c r="AD1998" s="76"/>
      <c r="AE1998" s="76"/>
      <c r="AF1998" s="76"/>
      <c r="AG1998" s="76"/>
      <c r="AH1998" s="76"/>
      <c r="AI1998" s="76"/>
      <c r="AJ1998" s="76"/>
      <c r="AK1998" s="76"/>
      <c r="AL1998" s="76"/>
      <c r="AM1998" s="76"/>
      <c r="AN1998" s="76"/>
      <c r="AO1998" s="76"/>
      <c r="AP1998" s="76"/>
      <c r="AQ1998" s="76"/>
      <c r="AR1998" s="76"/>
      <c r="AS1998" s="76"/>
      <c r="AT1998" s="76"/>
      <c r="AU1998" s="76"/>
      <c r="AV1998" s="76"/>
      <c r="AW1998" s="76"/>
      <c r="AX1998" s="76"/>
      <c r="AY1998" s="76"/>
      <c r="AZ1998" s="76"/>
      <c r="BA1998" s="76"/>
      <c r="BB1998" s="76"/>
      <c r="BC1998" s="76"/>
      <c r="BD1998" s="76"/>
      <c r="BE1998" s="76"/>
      <c r="BF1998" s="76"/>
      <c r="BG1998" s="76"/>
      <c r="BH1998" s="76"/>
      <c r="BI1998" s="76"/>
      <c r="BJ1998" s="76"/>
      <c r="BK1998" s="76"/>
      <c r="BL1998" s="76"/>
      <c r="BM1998" s="76"/>
      <c r="BN1998" s="76"/>
      <c r="BO1998" s="76"/>
      <c r="BP1998" s="76"/>
      <c r="BQ1998" s="76"/>
      <c r="BR1998" s="76"/>
      <c r="BS1998" s="76"/>
      <c r="BT1998" s="76"/>
      <c r="BU1998" s="76"/>
      <c r="BV1998" s="76"/>
      <c r="BW1998" s="76"/>
      <c r="BX1998" s="76"/>
      <c r="BY1998" s="76"/>
      <c r="BZ1998" s="76"/>
      <c r="CA1998" s="76"/>
      <c r="CB1998" s="76"/>
      <c r="CC1998" s="76"/>
      <c r="CD1998" s="76"/>
      <c r="CE1998" s="76"/>
      <c r="CF1998" s="76"/>
      <c r="CG1998" s="76"/>
      <c r="CH1998" s="76"/>
      <c r="CI1998" s="76"/>
      <c r="CJ1998" s="76"/>
      <c r="CK1998" s="76"/>
      <c r="CL1998" s="76"/>
      <c r="CN1998" s="60"/>
      <c r="CO1998" s="239"/>
      <c r="CP1998" s="239"/>
      <c r="CQ1998" s="239"/>
      <c r="CR1998" s="239"/>
      <c r="CS1998" s="239"/>
      <c r="CT1998" s="239"/>
      <c r="CU1998" s="239"/>
      <c r="CV1998" s="239"/>
      <c r="CW1998" s="239"/>
      <c r="CX1998" s="239"/>
      <c r="CY1998" s="239"/>
      <c r="CZ1998" s="239"/>
      <c r="DA1998" s="239"/>
      <c r="DB1998" s="239"/>
      <c r="DC1998" s="239"/>
      <c r="DD1998" s="239"/>
      <c r="DE1998" s="239"/>
      <c r="DF1998" s="239"/>
      <c r="DG1998" s="239"/>
      <c r="DH1998" s="239"/>
      <c r="DI1998" s="239"/>
      <c r="DJ1998" s="239"/>
      <c r="DK1998" s="239"/>
      <c r="DL1998" s="239"/>
    </row>
    <row r="1999" spans="1:116" x14ac:dyDescent="0.4">
      <c r="A1999" s="12"/>
      <c r="B1999" s="12"/>
      <c r="C1999" s="12"/>
      <c r="D1999" t="s">
        <v>554</v>
      </c>
      <c r="E1999" s="8"/>
      <c r="G1999" s="126" t="str">
        <f>"Seasonally adjusted revenue - "&amp;G1989</f>
        <v>Seasonally adjusted revenue - Surgical procedures</v>
      </c>
      <c r="H1999" s="12"/>
      <c r="I1999" s="60"/>
      <c r="J1999" s="60"/>
      <c r="K1999" s="12"/>
      <c r="L1999" s="12"/>
      <c r="M1999" s="12"/>
      <c r="N1999" s="12"/>
      <c r="O1999" s="12"/>
      <c r="P1999" s="12"/>
      <c r="R1999" s="13"/>
      <c r="S1999" s="76"/>
      <c r="T1999" s="76"/>
      <c r="U1999" s="76"/>
      <c r="V1999" s="76"/>
      <c r="W1999" s="76"/>
      <c r="X1999" s="76"/>
      <c r="Y1999" s="76"/>
      <c r="Z1999" s="76"/>
      <c r="AA1999" s="76"/>
      <c r="AB1999" s="76"/>
      <c r="AC1999" s="76"/>
      <c r="AD1999" s="76"/>
      <c r="AE1999" s="76"/>
      <c r="AF1999" s="76"/>
      <c r="AG1999" s="76"/>
      <c r="AH1999" s="76"/>
      <c r="AI1999" s="76"/>
      <c r="AJ1999" s="76"/>
      <c r="AK1999" s="76"/>
      <c r="AL1999" s="76"/>
      <c r="AM1999" s="76"/>
      <c r="AN1999" s="76"/>
      <c r="AO1999" s="76"/>
      <c r="AP1999" s="76"/>
      <c r="AQ1999" s="76"/>
      <c r="AR1999" s="76"/>
      <c r="AS1999" s="76"/>
      <c r="AT1999" s="76"/>
      <c r="AU1999" s="76"/>
      <c r="AV1999" s="76"/>
      <c r="AW1999" s="76"/>
      <c r="AX1999" s="76"/>
      <c r="AY1999" s="76"/>
      <c r="AZ1999" s="76"/>
      <c r="BA1999" s="76"/>
      <c r="BB1999" s="76"/>
      <c r="BC1999" s="76"/>
      <c r="BD1999" s="76"/>
      <c r="BE1999" s="76"/>
      <c r="BF1999" s="76"/>
      <c r="BG1999" s="76"/>
      <c r="BH1999" s="76"/>
      <c r="BI1999" s="76"/>
      <c r="BJ1999" s="76"/>
      <c r="BK1999" s="76"/>
      <c r="BL1999" s="76"/>
      <c r="BM1999" s="76"/>
      <c r="BN1999" s="76"/>
      <c r="BO1999" s="76"/>
      <c r="BP1999" s="76"/>
      <c r="BQ1999" s="76"/>
      <c r="BR1999" s="76"/>
      <c r="BS1999" s="76"/>
      <c r="BT1999" s="76"/>
      <c r="BU1999" s="76"/>
      <c r="BV1999" s="76"/>
      <c r="BW1999" s="76"/>
      <c r="BX1999" s="76"/>
      <c r="BY1999" s="76"/>
      <c r="BZ1999" s="76"/>
      <c r="CA1999" s="76"/>
      <c r="CB1999" s="76"/>
      <c r="CC1999" s="76"/>
      <c r="CD1999" s="76"/>
      <c r="CE1999" s="76"/>
      <c r="CF1999" s="76"/>
      <c r="CG1999" s="76"/>
      <c r="CH1999" s="76"/>
      <c r="CI1999" s="76"/>
      <c r="CJ1999" s="76"/>
      <c r="CK1999" s="76"/>
      <c r="CL1999" s="76"/>
      <c r="CN1999" s="76"/>
      <c r="CO1999" s="77" t="e" cm="1">
        <f t="array" aca="1" ref="CO1999" ca="1">INDIRECT(CO1991)*INDEX($H2002:$I2005,MATCH(CO$9,$I2002:$I2005,0),1)*CO$5</f>
        <v>#N/A</v>
      </c>
      <c r="CP1999" s="77" t="e" cm="1">
        <f t="array" aca="1" ref="CP1999" ca="1">INDIRECT(CP1991)*INDEX($H2002:$I2005,MATCH(CP$9,$I2002:$I2005,0),1)*CP$5</f>
        <v>#N/A</v>
      </c>
      <c r="CQ1999" s="77" t="e" cm="1">
        <f t="array" aca="1" ref="CQ1999" ca="1">INDIRECT(CQ1991)*INDEX($H2002:$I2005,MATCH(CQ$9,$I2002:$I2005,0),1)*CQ$5</f>
        <v>#N/A</v>
      </c>
      <c r="CR1999" s="77" t="e" cm="1">
        <f t="array" aca="1" ref="CR1999" ca="1">INDIRECT(CR1991)*INDEX($H2002:$I2005,MATCH(CR$9,$I2002:$I2005,0),1)*CR$5</f>
        <v>#N/A</v>
      </c>
      <c r="CS1999" s="77" t="e" cm="1">
        <f t="array" aca="1" ref="CS1999" ca="1">INDIRECT(CS1991)*INDEX($H2002:$I2005,MATCH(CS$9,$I2002:$I2005,0),1)*CS$5</f>
        <v>#N/A</v>
      </c>
      <c r="CT1999" s="77" t="e" cm="1">
        <f t="array" aca="1" ref="CT1999" ca="1">INDIRECT(CT1991)*INDEX($H2002:$I2005,MATCH(CT$9,$I2002:$I2005,0),1)*CT$5</f>
        <v>#N/A</v>
      </c>
      <c r="CU1999" s="77" t="e" cm="1">
        <f t="array" aca="1" ref="CU1999" ca="1">INDIRECT(CU1991)*INDEX($H2002:$I2005,MATCH(CU$9,$I2002:$I2005,0),1)*CU$5</f>
        <v>#N/A</v>
      </c>
      <c r="CV1999" s="77" t="e" cm="1">
        <f t="array" aca="1" ref="CV1999" ca="1">INDIRECT(CV1991)*INDEX($H2002:$I2005,MATCH(CV$9,$I2002:$I2005,0),1)*CV$5</f>
        <v>#N/A</v>
      </c>
      <c r="CW1999" s="77" t="e" cm="1">
        <f t="array" aca="1" ref="CW1999" ca="1">INDIRECT(CW1991)*INDEX($H2002:$I2005,MATCH(CW$9,$I2002:$I2005,0),1)*CW$5</f>
        <v>#N/A</v>
      </c>
      <c r="CX1999" s="77" t="e" cm="1">
        <f t="array" aca="1" ref="CX1999" ca="1">INDIRECT(CX1991)*INDEX($H2002:$I2005,MATCH(CX$9,$I2002:$I2005,0),1)*CX$5</f>
        <v>#N/A</v>
      </c>
      <c r="CY1999" s="77" t="e" cm="1">
        <f t="array" aca="1" ref="CY1999" ca="1">INDIRECT(CY1991)*INDEX($H2002:$I2005,MATCH(CY$9,$I2002:$I2005,0),1)*CY$5</f>
        <v>#N/A</v>
      </c>
      <c r="CZ1999" s="77" t="e" cm="1">
        <f t="array" aca="1" ref="CZ1999" ca="1">INDIRECT(CZ1991)*INDEX($H2002:$I2005,MATCH(CZ$9,$I2002:$I2005,0),1)*CZ$5</f>
        <v>#N/A</v>
      </c>
      <c r="DA1999" s="77" t="e" cm="1">
        <f t="array" aca="1" ref="DA1999" ca="1">INDIRECT(DA1991)*INDEX($H2002:$I2005,MATCH(DA$9,$I2002:$I2005,0),1)*DA$5</f>
        <v>#N/A</v>
      </c>
      <c r="DB1999" s="77" t="e" cm="1">
        <f t="array" aca="1" ref="DB1999" ca="1">INDIRECT(DB1991)*INDEX($H2002:$I2005,MATCH(DB$9,$I2002:$I2005,0),1)*DB$5</f>
        <v>#N/A</v>
      </c>
      <c r="DC1999" s="77" t="e" cm="1">
        <f t="array" aca="1" ref="DC1999" ca="1">INDIRECT(DC1991)*INDEX($H2002:$I2005,MATCH(DC$9,$I2002:$I2005,0),1)*DC$5</f>
        <v>#N/A</v>
      </c>
      <c r="DD1999" s="77" t="e" cm="1">
        <f t="array" aca="1" ref="DD1999" ca="1">INDIRECT(DD1991)*INDEX($H2002:$I2005,MATCH(DD$9,$I2002:$I2005,0),1)*DD$5</f>
        <v>#N/A</v>
      </c>
      <c r="DE1999" s="77" t="e" cm="1">
        <f t="array" aca="1" ref="DE1999" ca="1">INDIRECT(DE1991)*INDEX($H2002:$I2005,MATCH(DE$9,$I2002:$I2005,0),1)*DE$5</f>
        <v>#N/A</v>
      </c>
      <c r="DF1999" s="77" t="e" cm="1">
        <f t="array" aca="1" ref="DF1999" ca="1">INDIRECT(DF1991)*INDEX($H2002:$I2005,MATCH(DF$9,$I2002:$I2005,0),1)*DF$5</f>
        <v>#N/A</v>
      </c>
      <c r="DG1999" s="77" t="e" cm="1">
        <f t="array" aca="1" ref="DG1999" ca="1">INDIRECT(DG1991)*INDEX($H2002:$I2005,MATCH(DG$9,$I2002:$I2005,0),1)*DG$5</f>
        <v>#N/A</v>
      </c>
      <c r="DH1999" s="77" t="e" cm="1">
        <f t="array" aca="1" ref="DH1999" ca="1">INDIRECT(DH1991)*INDEX($H2002:$I2005,MATCH(DH$9,$I2002:$I2005,0),1)*DH$5</f>
        <v>#N/A</v>
      </c>
      <c r="DI1999" s="77" t="e" cm="1">
        <f t="array" aca="1" ref="DI1999" ca="1">INDIRECT(DI1991)*INDEX($H2002:$I2005,MATCH(DI$9,$I2002:$I2005,0),1)*DI$5</f>
        <v>#N/A</v>
      </c>
      <c r="DJ1999" s="77" t="e" cm="1">
        <f t="array" aca="1" ref="DJ1999" ca="1">INDIRECT(DJ1991)*INDEX($H2002:$I2005,MATCH(DJ$9,$I2002:$I2005,0),1)*DJ$5</f>
        <v>#N/A</v>
      </c>
      <c r="DK1999" s="77" t="e" cm="1">
        <f t="array" aca="1" ref="DK1999" ca="1">INDIRECT(DK1991)*INDEX($H2002:$I2005,MATCH(DK$9,$I2002:$I2005,0),1)*DK$5</f>
        <v>#N/A</v>
      </c>
      <c r="DL1999" s="77" t="e" cm="1">
        <f t="array" aca="1" ref="DL1999" ca="1">INDIRECT(DL1991)*INDEX($H2002:$I2005,MATCH(DL$9,$I2002:$I2005,0),1)*DL$5</f>
        <v>#N/A</v>
      </c>
    </row>
    <row r="2000" spans="1:116" x14ac:dyDescent="0.4">
      <c r="D2000" t="s">
        <v>554</v>
      </c>
      <c r="E2000" s="8"/>
      <c r="G2000" s="127"/>
      <c r="H2000" s="12"/>
      <c r="I2000" s="60"/>
      <c r="J2000" s="60"/>
      <c r="K2000" s="38"/>
      <c r="L2000" s="38"/>
      <c r="M2000" s="38"/>
      <c r="N2000" s="38"/>
      <c r="O2000" s="38"/>
      <c r="P2000" s="38"/>
      <c r="R2000" s="15"/>
      <c r="S2000" s="240"/>
      <c r="T2000" s="240"/>
      <c r="U2000" s="240"/>
      <c r="V2000" s="240"/>
      <c r="W2000" s="240"/>
      <c r="X2000" s="240"/>
      <c r="Y2000" s="240"/>
      <c r="Z2000" s="240"/>
      <c r="AA2000" s="240"/>
      <c r="AB2000" s="240"/>
      <c r="AC2000" s="240"/>
      <c r="AD2000" s="240"/>
      <c r="AE2000" s="240"/>
      <c r="AF2000" s="240"/>
      <c r="AG2000" s="240"/>
      <c r="AH2000" s="240"/>
      <c r="AI2000" s="240"/>
      <c r="AJ2000" s="240"/>
      <c r="AK2000" s="240"/>
      <c r="AL2000" s="240"/>
      <c r="AM2000" s="240"/>
      <c r="AN2000" s="240"/>
      <c r="AO2000" s="240"/>
      <c r="AP2000" s="240"/>
      <c r="AQ2000" s="240"/>
      <c r="AR2000" s="240"/>
      <c r="AS2000" s="240"/>
      <c r="AT2000" s="240"/>
      <c r="AU2000" s="240"/>
      <c r="AV2000" s="240"/>
      <c r="AW2000" s="240"/>
      <c r="AX2000" s="240"/>
      <c r="AY2000" s="240"/>
      <c r="AZ2000" s="240"/>
      <c r="BA2000" s="240"/>
      <c r="BB2000" s="240"/>
      <c r="BC2000" s="240"/>
      <c r="BD2000" s="240"/>
      <c r="BE2000" s="240"/>
      <c r="BF2000" s="240"/>
      <c r="BG2000" s="240"/>
      <c r="BH2000" s="240"/>
      <c r="BI2000" s="240"/>
      <c r="BJ2000" s="240"/>
      <c r="BK2000" s="240"/>
      <c r="BL2000" s="240"/>
      <c r="BM2000" s="240"/>
      <c r="BN2000" s="240"/>
      <c r="BO2000" s="240"/>
      <c r="BP2000" s="240"/>
      <c r="BQ2000" s="240"/>
      <c r="BR2000" s="240"/>
      <c r="BS2000" s="240"/>
      <c r="BT2000" s="240"/>
      <c r="BU2000" s="240"/>
      <c r="BV2000" s="240"/>
      <c r="BW2000" s="240"/>
      <c r="BX2000" s="240"/>
      <c r="BY2000" s="240"/>
      <c r="BZ2000" s="240"/>
      <c r="CA2000" s="240"/>
      <c r="CB2000" s="240"/>
      <c r="CC2000" s="240"/>
      <c r="CD2000" s="240"/>
      <c r="CE2000" s="240"/>
      <c r="CF2000" s="240"/>
      <c r="CG2000" s="240"/>
      <c r="CH2000" s="240"/>
      <c r="CI2000" s="240"/>
      <c r="CJ2000" s="240"/>
      <c r="CK2000" s="240"/>
      <c r="CL2000" s="240"/>
      <c r="CN2000" s="240"/>
      <c r="CO2000" s="240"/>
      <c r="CP2000" s="240"/>
      <c r="CQ2000" s="240"/>
      <c r="CR2000" s="240"/>
      <c r="CS2000" s="240"/>
      <c r="CT2000" s="240"/>
      <c r="CU2000" s="240"/>
      <c r="CV2000" s="240"/>
      <c r="CW2000" s="240"/>
      <c r="CX2000" s="240"/>
      <c r="CY2000" s="240"/>
      <c r="CZ2000" s="240"/>
      <c r="DA2000" s="240"/>
      <c r="DB2000" s="240"/>
      <c r="DC2000" s="240"/>
      <c r="DD2000" s="240"/>
      <c r="DE2000" s="240"/>
      <c r="DF2000" s="240"/>
      <c r="DG2000" s="240"/>
      <c r="DH2000" s="240"/>
      <c r="DI2000" s="240"/>
      <c r="DJ2000" s="240"/>
      <c r="DK2000" s="240"/>
      <c r="DL2000" s="240"/>
    </row>
    <row r="2001" spans="1:116" x14ac:dyDescent="0.4">
      <c r="D2001" t="s">
        <v>554</v>
      </c>
      <c r="E2001" s="8"/>
      <c r="G2001" s="127" t="s">
        <v>542</v>
      </c>
      <c r="H2001" s="12"/>
      <c r="I2001" s="60"/>
      <c r="J2001" s="60"/>
      <c r="K2001" s="38"/>
      <c r="L2001" s="38"/>
      <c r="M2001" s="38"/>
      <c r="N2001" s="38"/>
      <c r="O2001" s="38"/>
      <c r="P2001" s="38"/>
      <c r="R2001" s="15"/>
      <c r="S2001" s="240"/>
      <c r="T2001" s="240"/>
      <c r="U2001" s="240"/>
      <c r="V2001" s="240"/>
      <c r="W2001" s="240"/>
      <c r="X2001" s="240"/>
      <c r="Y2001" s="240"/>
      <c r="Z2001" s="240"/>
      <c r="AA2001" s="240"/>
      <c r="AB2001" s="240"/>
      <c r="AC2001" s="240"/>
      <c r="AD2001" s="240"/>
      <c r="AE2001" s="240"/>
      <c r="AF2001" s="240"/>
      <c r="AG2001" s="240"/>
      <c r="AH2001" s="240"/>
      <c r="AI2001" s="240"/>
      <c r="AJ2001" s="240"/>
      <c r="AK2001" s="240"/>
      <c r="AL2001" s="240"/>
      <c r="AM2001" s="240"/>
      <c r="AN2001" s="240"/>
      <c r="AO2001" s="240"/>
      <c r="AP2001" s="240"/>
      <c r="AQ2001" s="240"/>
      <c r="AR2001" s="240"/>
      <c r="AS2001" s="240"/>
      <c r="AT2001" s="240"/>
      <c r="AU2001" s="240"/>
      <c r="AV2001" s="240"/>
      <c r="AW2001" s="240"/>
      <c r="AX2001" s="240"/>
      <c r="AY2001" s="240"/>
      <c r="AZ2001" s="240"/>
      <c r="BA2001" s="240"/>
      <c r="BB2001" s="240"/>
      <c r="BC2001" s="240"/>
      <c r="BD2001" s="240"/>
      <c r="BE2001" s="240"/>
      <c r="BF2001" s="240"/>
      <c r="BG2001" s="240"/>
      <c r="BH2001" s="240"/>
      <c r="BI2001" s="240"/>
      <c r="BJ2001" s="240"/>
      <c r="BK2001" s="240"/>
      <c r="BL2001" s="240"/>
      <c r="BM2001" s="240"/>
      <c r="BN2001" s="240"/>
      <c r="BO2001" s="240"/>
      <c r="BP2001" s="240"/>
      <c r="BQ2001" s="240"/>
      <c r="BR2001" s="240"/>
      <c r="BS2001" s="240"/>
      <c r="BT2001" s="240"/>
      <c r="BU2001" s="240"/>
      <c r="BV2001" s="240"/>
      <c r="BW2001" s="240"/>
      <c r="BX2001" s="240"/>
      <c r="BY2001" s="240"/>
      <c r="BZ2001" s="240"/>
      <c r="CA2001" s="240"/>
      <c r="CB2001" s="240"/>
      <c r="CC2001" s="240"/>
      <c r="CD2001" s="240"/>
      <c r="CE2001" s="240"/>
      <c r="CF2001" s="240"/>
      <c r="CG2001" s="240"/>
      <c r="CH2001" s="240"/>
      <c r="CI2001" s="240"/>
      <c r="CJ2001" s="240"/>
      <c r="CK2001" s="240"/>
      <c r="CL2001" s="240"/>
      <c r="CN2001" s="240"/>
      <c r="CO2001" s="240"/>
      <c r="CP2001" s="240"/>
      <c r="CQ2001" s="240"/>
      <c r="CR2001" s="240"/>
      <c r="CS2001" s="240"/>
      <c r="CT2001" s="240"/>
      <c r="CU2001" s="240"/>
      <c r="CV2001" s="240"/>
      <c r="CW2001" s="240"/>
      <c r="CX2001" s="240"/>
      <c r="CY2001" s="240"/>
      <c r="CZ2001" s="240"/>
      <c r="DA2001" s="240"/>
      <c r="DB2001" s="240"/>
      <c r="DC2001" s="240"/>
      <c r="DD2001" s="240"/>
      <c r="DE2001" s="240"/>
      <c r="DF2001" s="240"/>
      <c r="DG2001" s="240"/>
      <c r="DH2001" s="240"/>
      <c r="DI2001" s="240"/>
      <c r="DJ2001" s="240"/>
      <c r="DK2001" s="240"/>
      <c r="DL2001" s="240"/>
    </row>
    <row r="2002" spans="1:116" x14ac:dyDescent="0.4">
      <c r="D2002" t="s">
        <v>554</v>
      </c>
      <c r="E2002" s="8"/>
      <c r="G2002" s="343" t="s">
        <v>547</v>
      </c>
      <c r="H2002" s="16">
        <v>0.1</v>
      </c>
      <c r="I2002">
        <v>1</v>
      </c>
      <c r="J2002"/>
      <c r="K2002" s="38"/>
      <c r="L2002" s="38"/>
      <c r="M2002" s="38"/>
      <c r="N2002" s="38"/>
      <c r="O2002" s="38"/>
      <c r="P2002" s="38"/>
      <c r="R2002" s="15"/>
      <c r="S2002" s="240"/>
      <c r="T2002" s="240"/>
      <c r="U2002" s="240"/>
      <c r="V2002" s="240"/>
      <c r="W2002" s="240"/>
      <c r="X2002" s="240"/>
      <c r="Y2002" s="240"/>
      <c r="Z2002" s="240"/>
      <c r="AA2002" s="240"/>
      <c r="AB2002" s="240"/>
      <c r="AC2002" s="240"/>
      <c r="AD2002" s="240"/>
      <c r="AE2002" s="240"/>
      <c r="AF2002" s="240"/>
      <c r="AG2002" s="240"/>
      <c r="AH2002" s="240"/>
      <c r="AI2002" s="240"/>
      <c r="AJ2002" s="240"/>
      <c r="AK2002" s="240"/>
      <c r="AL2002" s="240"/>
      <c r="AM2002" s="240"/>
      <c r="AN2002" s="240"/>
      <c r="AO2002" s="240"/>
      <c r="AP2002" s="240"/>
      <c r="AQ2002" s="240"/>
      <c r="AR2002" s="240"/>
      <c r="AS2002" s="240"/>
      <c r="AT2002" s="240"/>
      <c r="AU2002" s="240"/>
      <c r="AV2002" s="240"/>
      <c r="AW2002" s="240"/>
      <c r="AX2002" s="240"/>
      <c r="AY2002" s="240"/>
      <c r="AZ2002" s="240"/>
      <c r="BA2002" s="240"/>
      <c r="BB2002" s="240"/>
      <c r="BC2002" s="240"/>
      <c r="BD2002" s="240"/>
      <c r="BE2002" s="240"/>
      <c r="BF2002" s="240"/>
      <c r="BG2002" s="240"/>
      <c r="BH2002" s="240"/>
      <c r="BI2002" s="240"/>
      <c r="BJ2002" s="240"/>
      <c r="BK2002" s="240"/>
      <c r="BL2002" s="240"/>
      <c r="BM2002" s="240"/>
      <c r="BN2002" s="240"/>
      <c r="BO2002" s="240"/>
      <c r="BP2002" s="240"/>
      <c r="BQ2002" s="240"/>
      <c r="BR2002" s="240"/>
      <c r="BS2002" s="240"/>
      <c r="BT2002" s="240"/>
      <c r="BU2002" s="240"/>
      <c r="BV2002" s="240"/>
      <c r="BW2002" s="240"/>
      <c r="BX2002" s="240"/>
      <c r="BY2002" s="240"/>
      <c r="BZ2002" s="240"/>
      <c r="CA2002" s="240"/>
      <c r="CB2002" s="240"/>
      <c r="CC2002" s="240"/>
      <c r="CD2002" s="240"/>
      <c r="CE2002" s="240"/>
      <c r="CF2002" s="240"/>
      <c r="CG2002" s="240"/>
      <c r="CH2002" s="240"/>
      <c r="CI2002" s="240"/>
      <c r="CJ2002" s="240"/>
      <c r="CK2002" s="240"/>
      <c r="CL2002" s="240"/>
      <c r="CN2002" s="240"/>
      <c r="CO2002" s="240"/>
      <c r="CP2002" s="240"/>
      <c r="CQ2002" s="240"/>
      <c r="CR2002" s="240"/>
      <c r="CS2002" s="240"/>
      <c r="CT2002" s="240"/>
      <c r="CU2002" s="240"/>
      <c r="CV2002" s="240"/>
      <c r="CW2002" s="240"/>
      <c r="CX2002" s="240"/>
      <c r="CY2002" s="240"/>
      <c r="CZ2002" s="240"/>
      <c r="DA2002" s="240"/>
      <c r="DB2002" s="240"/>
      <c r="DC2002" s="240"/>
      <c r="DD2002" s="240"/>
      <c r="DE2002" s="240"/>
      <c r="DF2002" s="240"/>
      <c r="DG2002" s="240"/>
      <c r="DH2002" s="240"/>
      <c r="DI2002" s="240"/>
      <c r="DJ2002" s="240"/>
      <c r="DK2002" s="240"/>
      <c r="DL2002" s="240"/>
    </row>
    <row r="2003" spans="1:116" x14ac:dyDescent="0.4">
      <c r="D2003" t="s">
        <v>554</v>
      </c>
      <c r="E2003" s="8"/>
      <c r="G2003" s="343" t="s">
        <v>548</v>
      </c>
      <c r="H2003" s="16">
        <v>0.35</v>
      </c>
      <c r="I2003">
        <f>I2002+1</f>
        <v>2</v>
      </c>
      <c r="J2003"/>
      <c r="K2003" s="38"/>
      <c r="L2003" s="38"/>
      <c r="M2003" s="38"/>
      <c r="N2003" s="38"/>
      <c r="O2003" s="38"/>
      <c r="P2003" s="38"/>
      <c r="R2003" s="15"/>
      <c r="S2003" s="240"/>
      <c r="T2003" s="240"/>
      <c r="U2003" s="240"/>
      <c r="V2003" s="240"/>
      <c r="W2003" s="240"/>
      <c r="X2003" s="240"/>
      <c r="Y2003" s="240"/>
      <c r="Z2003" s="240"/>
      <c r="AA2003" s="240"/>
      <c r="AB2003" s="240"/>
      <c r="AC2003" s="240"/>
      <c r="AD2003" s="240"/>
      <c r="AE2003" s="240"/>
      <c r="AF2003" s="240"/>
      <c r="AG2003" s="240"/>
      <c r="AH2003" s="240"/>
      <c r="AI2003" s="240"/>
      <c r="AJ2003" s="240"/>
      <c r="AK2003" s="240"/>
      <c r="AL2003" s="240"/>
      <c r="AM2003" s="240"/>
      <c r="AN2003" s="240"/>
      <c r="AO2003" s="240"/>
      <c r="AP2003" s="240"/>
      <c r="AQ2003" s="240"/>
      <c r="AR2003" s="240"/>
      <c r="AS2003" s="240"/>
      <c r="AT2003" s="240"/>
      <c r="AU2003" s="240"/>
      <c r="AV2003" s="240"/>
      <c r="AW2003" s="240"/>
      <c r="AX2003" s="240"/>
      <c r="AY2003" s="240"/>
      <c r="AZ2003" s="240"/>
      <c r="BA2003" s="240"/>
      <c r="BB2003" s="240"/>
      <c r="BC2003" s="240"/>
      <c r="BD2003" s="240"/>
      <c r="BE2003" s="240"/>
      <c r="BF2003" s="240"/>
      <c r="BG2003" s="240"/>
      <c r="BH2003" s="240"/>
      <c r="BI2003" s="240"/>
      <c r="BJ2003" s="240"/>
      <c r="BK2003" s="240"/>
      <c r="BL2003" s="240"/>
      <c r="BM2003" s="240"/>
      <c r="BN2003" s="240"/>
      <c r="BO2003" s="240"/>
      <c r="BP2003" s="240"/>
      <c r="BQ2003" s="240"/>
      <c r="BR2003" s="240"/>
      <c r="BS2003" s="240"/>
      <c r="BT2003" s="240"/>
      <c r="BU2003" s="240"/>
      <c r="BV2003" s="240"/>
      <c r="BW2003" s="240"/>
      <c r="BX2003" s="240"/>
      <c r="BY2003" s="240"/>
      <c r="BZ2003" s="240"/>
      <c r="CA2003" s="240"/>
      <c r="CB2003" s="240"/>
      <c r="CC2003" s="240"/>
      <c r="CD2003" s="240"/>
      <c r="CE2003" s="240"/>
      <c r="CF2003" s="240"/>
      <c r="CG2003" s="240"/>
      <c r="CH2003" s="240"/>
      <c r="CI2003" s="240"/>
      <c r="CJ2003" s="240"/>
      <c r="CK2003" s="240"/>
      <c r="CL2003" s="240"/>
      <c r="CN2003" s="240"/>
      <c r="CO2003" s="240"/>
      <c r="CP2003" s="240"/>
      <c r="CQ2003" s="240"/>
      <c r="CR2003" s="240"/>
      <c r="CS2003" s="240"/>
      <c r="CT2003" s="240"/>
      <c r="CU2003" s="240"/>
      <c r="CV2003" s="240"/>
      <c r="CW2003" s="240"/>
      <c r="CX2003" s="240"/>
      <c r="CY2003" s="240"/>
      <c r="CZ2003" s="240"/>
      <c r="DA2003" s="240"/>
      <c r="DB2003" s="240"/>
      <c r="DC2003" s="240"/>
      <c r="DD2003" s="240"/>
      <c r="DE2003" s="240"/>
      <c r="DF2003" s="240"/>
      <c r="DG2003" s="240"/>
      <c r="DH2003" s="240"/>
      <c r="DI2003" s="240"/>
      <c r="DJ2003" s="240"/>
      <c r="DK2003" s="240"/>
      <c r="DL2003" s="240"/>
    </row>
    <row r="2004" spans="1:116" x14ac:dyDescent="0.4">
      <c r="D2004" t="s">
        <v>554</v>
      </c>
      <c r="E2004" s="8"/>
      <c r="G2004" s="343" t="s">
        <v>550</v>
      </c>
      <c r="H2004" s="16">
        <v>0.05</v>
      </c>
      <c r="I2004">
        <f t="shared" ref="I2004:I2005" si="3301">I2003+1</f>
        <v>3</v>
      </c>
      <c r="J2004"/>
      <c r="K2004" s="38"/>
      <c r="L2004" s="38"/>
      <c r="M2004" s="38"/>
      <c r="N2004" s="38"/>
      <c r="O2004" s="38"/>
      <c r="P2004" s="38"/>
      <c r="R2004" s="15"/>
      <c r="S2004" s="240"/>
      <c r="T2004" s="240"/>
      <c r="U2004" s="240"/>
      <c r="V2004" s="240"/>
      <c r="W2004" s="240"/>
      <c r="X2004" s="240"/>
      <c r="Y2004" s="240"/>
      <c r="Z2004" s="240"/>
      <c r="AA2004" s="240"/>
      <c r="AB2004" s="240"/>
      <c r="AC2004" s="240"/>
      <c r="AD2004" s="240"/>
      <c r="AE2004" s="240"/>
      <c r="AF2004" s="240"/>
      <c r="AG2004" s="240"/>
      <c r="AH2004" s="240"/>
      <c r="AI2004" s="240"/>
      <c r="AJ2004" s="240"/>
      <c r="AK2004" s="240"/>
      <c r="AL2004" s="240"/>
      <c r="AM2004" s="240"/>
      <c r="AN2004" s="240"/>
      <c r="AO2004" s="240"/>
      <c r="AP2004" s="240"/>
      <c r="AQ2004" s="240"/>
      <c r="AR2004" s="240"/>
      <c r="AS2004" s="240"/>
      <c r="AT2004" s="240"/>
      <c r="AU2004" s="240"/>
      <c r="AV2004" s="240"/>
      <c r="AW2004" s="240"/>
      <c r="AX2004" s="240"/>
      <c r="AY2004" s="240"/>
      <c r="AZ2004" s="240"/>
      <c r="BA2004" s="240"/>
      <c r="BB2004" s="240"/>
      <c r="BC2004" s="240"/>
      <c r="BD2004" s="240"/>
      <c r="BE2004" s="240"/>
      <c r="BF2004" s="240"/>
      <c r="BG2004" s="240"/>
      <c r="BH2004" s="240"/>
      <c r="BI2004" s="240"/>
      <c r="BJ2004" s="240"/>
      <c r="BK2004" s="240"/>
      <c r="BL2004" s="240"/>
      <c r="BM2004" s="240"/>
      <c r="BN2004" s="240"/>
      <c r="BO2004" s="240"/>
      <c r="BP2004" s="240"/>
      <c r="BQ2004" s="240"/>
      <c r="BR2004" s="240"/>
      <c r="BS2004" s="240"/>
      <c r="BT2004" s="240"/>
      <c r="BU2004" s="240"/>
      <c r="BV2004" s="240"/>
      <c r="BW2004" s="240"/>
      <c r="BX2004" s="240"/>
      <c r="BY2004" s="240"/>
      <c r="BZ2004" s="240"/>
      <c r="CA2004" s="240"/>
      <c r="CB2004" s="240"/>
      <c r="CC2004" s="240"/>
      <c r="CD2004" s="240"/>
      <c r="CE2004" s="240"/>
      <c r="CF2004" s="240"/>
      <c r="CG2004" s="240"/>
      <c r="CH2004" s="240"/>
      <c r="CI2004" s="240"/>
      <c r="CJ2004" s="240"/>
      <c r="CK2004" s="240"/>
      <c r="CL2004" s="240"/>
      <c r="CN2004" s="240"/>
      <c r="CO2004" s="240"/>
      <c r="CP2004" s="240"/>
      <c r="CQ2004" s="240"/>
      <c r="CR2004" s="240"/>
      <c r="CS2004" s="240"/>
      <c r="CT2004" s="240"/>
      <c r="CU2004" s="240"/>
      <c r="CV2004" s="240"/>
      <c r="CW2004" s="240"/>
      <c r="CX2004" s="240"/>
      <c r="CY2004" s="240"/>
      <c r="CZ2004" s="240"/>
      <c r="DA2004" s="240"/>
      <c r="DB2004" s="240"/>
      <c r="DC2004" s="240"/>
      <c r="DD2004" s="240"/>
      <c r="DE2004" s="240"/>
      <c r="DF2004" s="240"/>
      <c r="DG2004" s="240"/>
      <c r="DH2004" s="240"/>
      <c r="DI2004" s="240"/>
      <c r="DJ2004" s="240"/>
      <c r="DK2004" s="240"/>
      <c r="DL2004" s="240"/>
    </row>
    <row r="2005" spans="1:116" x14ac:dyDescent="0.4">
      <c r="D2005" t="s">
        <v>554</v>
      </c>
      <c r="E2005" s="8"/>
      <c r="G2005" s="343" t="s">
        <v>549</v>
      </c>
      <c r="H2005" s="16">
        <v>0.45</v>
      </c>
      <c r="I2005">
        <f t="shared" si="3301"/>
        <v>4</v>
      </c>
      <c r="J2005"/>
      <c r="K2005" s="38"/>
      <c r="L2005" s="38"/>
      <c r="M2005" s="38"/>
      <c r="N2005" s="38"/>
      <c r="O2005" s="38"/>
      <c r="P2005" s="38"/>
      <c r="R2005" s="15"/>
      <c r="S2005" s="240"/>
      <c r="T2005" s="240"/>
      <c r="U2005" s="240"/>
      <c r="V2005" s="240"/>
      <c r="W2005" s="240"/>
      <c r="X2005" s="240"/>
      <c r="Y2005" s="240"/>
      <c r="Z2005" s="240"/>
      <c r="AA2005" s="240"/>
      <c r="AB2005" s="240"/>
      <c r="AC2005" s="240"/>
      <c r="AD2005" s="240"/>
      <c r="AE2005" s="240"/>
      <c r="AF2005" s="240"/>
      <c r="AG2005" s="240"/>
      <c r="AH2005" s="240"/>
      <c r="AI2005" s="240"/>
      <c r="AJ2005" s="240"/>
      <c r="AK2005" s="240"/>
      <c r="AL2005" s="240"/>
      <c r="AM2005" s="240"/>
      <c r="AN2005" s="240"/>
      <c r="AO2005" s="240"/>
      <c r="AP2005" s="240"/>
      <c r="AQ2005" s="240"/>
      <c r="AR2005" s="240"/>
      <c r="AS2005" s="240"/>
      <c r="AT2005" s="240"/>
      <c r="AU2005" s="240"/>
      <c r="AV2005" s="240"/>
      <c r="AW2005" s="240"/>
      <c r="AX2005" s="240"/>
      <c r="AY2005" s="240"/>
      <c r="AZ2005" s="240"/>
      <c r="BA2005" s="240"/>
      <c r="BB2005" s="240"/>
      <c r="BC2005" s="240"/>
      <c r="BD2005" s="240"/>
      <c r="BE2005" s="240"/>
      <c r="BF2005" s="240"/>
      <c r="BG2005" s="240"/>
      <c r="BH2005" s="240"/>
      <c r="BI2005" s="240"/>
      <c r="BJ2005" s="240"/>
      <c r="BK2005" s="240"/>
      <c r="BL2005" s="240"/>
      <c r="BM2005" s="240"/>
      <c r="BN2005" s="240"/>
      <c r="BO2005" s="240"/>
      <c r="BP2005" s="240"/>
      <c r="BQ2005" s="240"/>
      <c r="BR2005" s="240"/>
      <c r="BS2005" s="240"/>
      <c r="BT2005" s="240"/>
      <c r="BU2005" s="240"/>
      <c r="BV2005" s="240"/>
      <c r="BW2005" s="240"/>
      <c r="BX2005" s="240"/>
      <c r="BY2005" s="240"/>
      <c r="BZ2005" s="240"/>
      <c r="CA2005" s="240"/>
      <c r="CB2005" s="240"/>
      <c r="CC2005" s="240"/>
      <c r="CD2005" s="240"/>
      <c r="CE2005" s="240"/>
      <c r="CF2005" s="240"/>
      <c r="CG2005" s="240"/>
      <c r="CH2005" s="240"/>
      <c r="CI2005" s="240"/>
      <c r="CJ2005" s="240"/>
      <c r="CK2005" s="240"/>
      <c r="CL2005" s="240"/>
      <c r="CN2005" s="240"/>
      <c r="CO2005" s="240"/>
      <c r="CP2005" s="240"/>
      <c r="CQ2005" s="240"/>
      <c r="CR2005" s="240"/>
      <c r="CS2005" s="240"/>
      <c r="CT2005" s="240"/>
      <c r="CU2005" s="240"/>
      <c r="CV2005" s="240"/>
      <c r="CW2005" s="240"/>
      <c r="CX2005" s="240"/>
      <c r="CY2005" s="240"/>
      <c r="CZ2005" s="240"/>
      <c r="DA2005" s="240"/>
      <c r="DB2005" s="240"/>
      <c r="DC2005" s="240"/>
      <c r="DD2005" s="240"/>
      <c r="DE2005" s="240"/>
      <c r="DF2005" s="240"/>
      <c r="DG2005" s="240"/>
      <c r="DH2005" s="240"/>
      <c r="DI2005" s="240"/>
      <c r="DJ2005" s="240"/>
      <c r="DK2005" s="240"/>
      <c r="DL2005" s="240"/>
    </row>
    <row r="2006" spans="1:116" x14ac:dyDescent="0.4">
      <c r="D2006" t="s">
        <v>554</v>
      </c>
      <c r="E2006" s="8"/>
      <c r="G2006" s="145" t="s">
        <v>62</v>
      </c>
      <c r="H2006" s="34">
        <f>1-SUM(H2002:H2005)</f>
        <v>5.0000000000000044E-2</v>
      </c>
      <c r="I2006" s="60"/>
      <c r="J2006" s="60"/>
      <c r="K2006" s="38"/>
      <c r="L2006" s="38"/>
      <c r="M2006" s="38"/>
      <c r="N2006" s="38"/>
      <c r="O2006" s="38"/>
      <c r="P2006" s="38"/>
      <c r="R2006" s="15"/>
      <c r="S2006" s="240"/>
      <c r="T2006" s="240"/>
      <c r="U2006" s="240"/>
      <c r="V2006" s="240"/>
      <c r="W2006" s="240"/>
      <c r="X2006" s="240"/>
      <c r="Y2006" s="240"/>
      <c r="Z2006" s="240"/>
      <c r="AA2006" s="240"/>
      <c r="AB2006" s="240"/>
      <c r="AC2006" s="240"/>
      <c r="AD2006" s="240"/>
      <c r="AE2006" s="240"/>
      <c r="AF2006" s="240"/>
      <c r="AG2006" s="240"/>
      <c r="AH2006" s="240"/>
      <c r="AI2006" s="240"/>
      <c r="AJ2006" s="240"/>
      <c r="AK2006" s="240"/>
      <c r="AL2006" s="240"/>
      <c r="AM2006" s="240"/>
      <c r="AN2006" s="240"/>
      <c r="AO2006" s="240"/>
      <c r="AP2006" s="240"/>
      <c r="AQ2006" s="240"/>
      <c r="AR2006" s="240"/>
      <c r="AS2006" s="240"/>
      <c r="AT2006" s="240"/>
      <c r="AU2006" s="240"/>
      <c r="AV2006" s="240"/>
      <c r="AW2006" s="240"/>
      <c r="AX2006" s="240"/>
      <c r="AY2006" s="240"/>
      <c r="AZ2006" s="240"/>
      <c r="BA2006" s="240"/>
      <c r="BB2006" s="240"/>
      <c r="BC2006" s="240"/>
      <c r="BD2006" s="240"/>
      <c r="BE2006" s="240"/>
      <c r="BF2006" s="240"/>
      <c r="BG2006" s="240"/>
      <c r="BH2006" s="240"/>
      <c r="BI2006" s="240"/>
      <c r="BJ2006" s="240"/>
      <c r="BK2006" s="240"/>
      <c r="BL2006" s="240"/>
      <c r="BM2006" s="240"/>
      <c r="BN2006" s="240"/>
      <c r="BO2006" s="240"/>
      <c r="BP2006" s="240"/>
      <c r="BQ2006" s="240"/>
      <c r="BR2006" s="240"/>
      <c r="BS2006" s="240"/>
      <c r="BT2006" s="240"/>
      <c r="BU2006" s="240"/>
      <c r="BV2006" s="240"/>
      <c r="BW2006" s="240"/>
      <c r="BX2006" s="240"/>
      <c r="BY2006" s="240"/>
      <c r="BZ2006" s="240"/>
      <c r="CA2006" s="240"/>
      <c r="CB2006" s="240"/>
      <c r="CC2006" s="240"/>
      <c r="CD2006" s="240"/>
      <c r="CE2006" s="240"/>
      <c r="CF2006" s="240"/>
      <c r="CG2006" s="240"/>
      <c r="CH2006" s="240"/>
      <c r="CI2006" s="240"/>
      <c r="CJ2006" s="240"/>
      <c r="CK2006" s="240"/>
      <c r="CL2006" s="240"/>
      <c r="CN2006" s="240"/>
      <c r="CO2006" s="240"/>
      <c r="CP2006" s="240"/>
      <c r="CQ2006" s="240"/>
      <c r="CR2006" s="240"/>
      <c r="CS2006" s="240"/>
      <c r="CT2006" s="240"/>
      <c r="CU2006" s="240"/>
      <c r="CV2006" s="240"/>
      <c r="CW2006" s="240"/>
      <c r="CX2006" s="240"/>
      <c r="CY2006" s="240"/>
      <c r="CZ2006" s="240"/>
      <c r="DA2006" s="240"/>
      <c r="DB2006" s="240"/>
      <c r="DC2006" s="240"/>
      <c r="DD2006" s="240"/>
      <c r="DE2006" s="240"/>
      <c r="DF2006" s="240"/>
      <c r="DG2006" s="240"/>
      <c r="DH2006" s="240"/>
      <c r="DI2006" s="240"/>
      <c r="DJ2006" s="240"/>
      <c r="DK2006" s="240"/>
      <c r="DL2006" s="240"/>
    </row>
    <row r="2007" spans="1:116" x14ac:dyDescent="0.4">
      <c r="B2007" t="s">
        <v>332</v>
      </c>
      <c r="D2007" t="s">
        <v>554</v>
      </c>
      <c r="E2007" s="8" t="str">
        <f t="shared" ref="E2007" si="3302">ROW()&amp;" "&amp;D2007</f>
        <v>2007 SEASON QUARTER-TR-R</v>
      </c>
      <c r="G2007" s="136" t="str">
        <f t="shared" ref="G2007:G2014" si="3303">G1989</f>
        <v>Surgical procedures</v>
      </c>
      <c r="H2007" s="12"/>
      <c r="I2007" s="60"/>
      <c r="J2007" s="60"/>
      <c r="K2007" s="38"/>
      <c r="L2007" s="38"/>
      <c r="M2007" s="38"/>
      <c r="N2007" s="38"/>
      <c r="O2007" s="38"/>
      <c r="P2007" s="38"/>
      <c r="R2007" s="15"/>
      <c r="S2007" s="240"/>
      <c r="T2007" s="240"/>
      <c r="U2007" s="240"/>
      <c r="V2007" s="240"/>
      <c r="W2007" s="240"/>
      <c r="X2007" s="240"/>
      <c r="Y2007" s="240"/>
      <c r="Z2007" s="240"/>
      <c r="AA2007" s="240"/>
      <c r="AB2007" s="240"/>
      <c r="AC2007" s="240"/>
      <c r="AD2007" s="240"/>
      <c r="AE2007" s="240"/>
      <c r="AF2007" s="240"/>
      <c r="AG2007" s="240"/>
      <c r="AH2007" s="240"/>
      <c r="AI2007" s="240"/>
      <c r="AJ2007" s="240"/>
      <c r="AK2007" s="240"/>
      <c r="AL2007" s="240"/>
      <c r="AM2007" s="240"/>
      <c r="AN2007" s="240"/>
      <c r="AO2007" s="240"/>
      <c r="AP2007" s="240"/>
      <c r="AQ2007" s="240"/>
      <c r="AR2007" s="240"/>
      <c r="AS2007" s="240"/>
      <c r="AT2007" s="240"/>
      <c r="AU2007" s="240"/>
      <c r="AV2007" s="240"/>
      <c r="AW2007" s="240"/>
      <c r="AX2007" s="240"/>
      <c r="AY2007" s="240"/>
      <c r="AZ2007" s="240"/>
      <c r="BA2007" s="240"/>
      <c r="BB2007" s="240"/>
      <c r="BC2007" s="240"/>
      <c r="BD2007" s="240"/>
      <c r="BE2007" s="240"/>
      <c r="BF2007" s="240"/>
      <c r="BG2007" s="240"/>
      <c r="BH2007" s="240"/>
      <c r="BI2007" s="240"/>
      <c r="BJ2007" s="240"/>
      <c r="BK2007" s="240"/>
      <c r="BL2007" s="240"/>
      <c r="BM2007" s="240"/>
      <c r="BN2007" s="240"/>
      <c r="BO2007" s="240"/>
      <c r="BP2007" s="240"/>
      <c r="BQ2007" s="240"/>
      <c r="BR2007" s="240"/>
      <c r="BS2007" s="240"/>
      <c r="BT2007" s="240"/>
      <c r="BU2007" s="240"/>
      <c r="BV2007" s="240"/>
      <c r="BW2007" s="240"/>
      <c r="BX2007" s="240"/>
      <c r="BY2007" s="240"/>
      <c r="BZ2007" s="240"/>
      <c r="CA2007" s="240"/>
      <c r="CB2007" s="240"/>
      <c r="CC2007" s="240"/>
      <c r="CD2007" s="240"/>
      <c r="CE2007" s="240"/>
      <c r="CF2007" s="240"/>
      <c r="CG2007" s="240"/>
      <c r="CH2007" s="240"/>
      <c r="CI2007" s="240"/>
      <c r="CJ2007" s="240"/>
      <c r="CK2007" s="240"/>
      <c r="CL2007" s="240"/>
      <c r="CN2007" s="60"/>
      <c r="CO2007" s="76"/>
      <c r="CP2007" s="76"/>
      <c r="CQ2007" s="76"/>
      <c r="CR2007" s="76"/>
      <c r="CS2007" s="76"/>
      <c r="CT2007" s="76"/>
      <c r="CU2007" s="76"/>
      <c r="CV2007" s="76"/>
      <c r="CW2007" s="76"/>
      <c r="CX2007" s="76"/>
      <c r="CY2007" s="76"/>
      <c r="CZ2007" s="76"/>
      <c r="DA2007" s="76"/>
      <c r="DB2007" s="76"/>
      <c r="DC2007" s="76"/>
      <c r="DD2007" s="76"/>
      <c r="DE2007" s="76"/>
      <c r="DF2007" s="76"/>
      <c r="DG2007" s="76"/>
      <c r="DH2007" s="76"/>
      <c r="DI2007" s="76"/>
      <c r="DJ2007" s="76"/>
      <c r="DK2007" s="76"/>
      <c r="DL2007" s="76"/>
    </row>
    <row r="2008" spans="1:116" x14ac:dyDescent="0.4">
      <c r="B2008" t="s">
        <v>332</v>
      </c>
      <c r="D2008" t="s">
        <v>554</v>
      </c>
      <c r="E2008" s="8" t="str">
        <f>ROW()&amp;" "&amp;D2008</f>
        <v>2008 SEASON QUARTER-TR-R</v>
      </c>
      <c r="G2008" s="136" t="str">
        <f t="shared" si="3303"/>
        <v>procedure</v>
      </c>
      <c r="H2008" s="27"/>
      <c r="I2008" s="78"/>
      <c r="J2008" s="78"/>
      <c r="K2008" s="33"/>
      <c r="L2008" s="33"/>
      <c r="M2008" s="33"/>
      <c r="N2008" s="33"/>
      <c r="O2008" s="33"/>
      <c r="P2008" s="33"/>
      <c r="R2008" s="33"/>
      <c r="S2008" s="80"/>
      <c r="T2008" s="80"/>
      <c r="U2008" s="80"/>
      <c r="V2008" s="80"/>
      <c r="W2008" s="80"/>
      <c r="X2008" s="80"/>
      <c r="Y2008" s="80"/>
      <c r="Z2008" s="80"/>
      <c r="AA2008" s="80"/>
      <c r="AB2008" s="80"/>
      <c r="AC2008" s="80"/>
      <c r="AD2008" s="80"/>
      <c r="AE2008" s="80"/>
      <c r="AF2008" s="80"/>
      <c r="AG2008" s="80"/>
      <c r="AH2008" s="80"/>
      <c r="AI2008" s="80"/>
      <c r="AJ2008" s="80"/>
      <c r="AK2008" s="80"/>
      <c r="AL2008" s="80"/>
      <c r="AM2008" s="80"/>
      <c r="AN2008" s="80"/>
      <c r="AO2008" s="80"/>
      <c r="AP2008" s="80"/>
      <c r="AQ2008" s="80"/>
      <c r="AR2008" s="80"/>
      <c r="AS2008" s="80"/>
      <c r="AT2008" s="80"/>
      <c r="AU2008" s="80"/>
      <c r="AV2008" s="80"/>
      <c r="AW2008" s="80"/>
      <c r="AX2008" s="80"/>
      <c r="AY2008" s="80"/>
      <c r="AZ2008" s="80"/>
      <c r="BA2008" s="80"/>
      <c r="BB2008" s="80"/>
      <c r="BC2008" s="80"/>
      <c r="BD2008" s="80"/>
      <c r="BE2008" s="80"/>
      <c r="BF2008" s="80"/>
      <c r="BG2008" s="80"/>
      <c r="BH2008" s="80"/>
      <c r="BI2008" s="80"/>
      <c r="BJ2008" s="80"/>
      <c r="BK2008" s="80"/>
      <c r="BL2008" s="80"/>
      <c r="BM2008" s="80"/>
      <c r="BN2008" s="80"/>
      <c r="BO2008" s="80"/>
      <c r="BP2008" s="80"/>
      <c r="BQ2008" s="80"/>
      <c r="BR2008" s="80"/>
      <c r="BS2008" s="80"/>
      <c r="BT2008" s="80"/>
      <c r="BU2008" s="80"/>
      <c r="BV2008" s="80"/>
      <c r="BW2008" s="80"/>
      <c r="BX2008" s="80"/>
      <c r="BY2008" s="80"/>
      <c r="BZ2008" s="80"/>
      <c r="CA2008" s="80"/>
      <c r="CB2008" s="80"/>
      <c r="CC2008" s="80"/>
      <c r="CD2008" s="80"/>
      <c r="CE2008" s="80"/>
      <c r="CF2008" s="80"/>
      <c r="CG2008" s="80"/>
      <c r="CH2008" s="80"/>
      <c r="CI2008" s="80"/>
      <c r="CJ2008" s="80"/>
      <c r="CK2008" s="80"/>
      <c r="CL2008" s="80"/>
      <c r="CN2008" s="78"/>
      <c r="CO2008" s="77"/>
      <c r="CP2008" s="77"/>
      <c r="CQ2008" s="77"/>
      <c r="CR2008" s="77"/>
      <c r="CS2008" s="77"/>
      <c r="CT2008" s="77"/>
      <c r="CU2008" s="77"/>
      <c r="CV2008" s="77"/>
      <c r="CW2008" s="77"/>
      <c r="CX2008" s="77"/>
      <c r="CY2008" s="77"/>
      <c r="CZ2008" s="77"/>
      <c r="DA2008" s="77"/>
      <c r="DB2008" s="77"/>
      <c r="DC2008" s="77"/>
      <c r="DD2008" s="77"/>
      <c r="DE2008" s="77"/>
      <c r="DF2008" s="77"/>
      <c r="DG2008" s="77"/>
      <c r="DH2008" s="77"/>
      <c r="DI2008" s="77"/>
      <c r="DJ2008" s="77"/>
      <c r="DK2008" s="77"/>
      <c r="DL2008" s="77"/>
    </row>
    <row r="2009" spans="1:116" x14ac:dyDescent="0.4">
      <c r="B2009" t="s">
        <v>332</v>
      </c>
      <c r="D2009" t="s">
        <v>554</v>
      </c>
      <c r="E2009" s="8" t="str">
        <f t="shared" ref="E2009:E2014" si="3304">ROW()&amp;" "&amp;D2009</f>
        <v>2009 SEASON QUARTER-TR-R</v>
      </c>
      <c r="G2009" s="136" t="str">
        <f t="shared" si="3303"/>
        <v>Primary revenue driver</v>
      </c>
      <c r="H2009" s="27"/>
      <c r="I2009" s="78"/>
      <c r="J2009" s="78"/>
      <c r="K2009" s="33"/>
      <c r="L2009" s="33"/>
      <c r="M2009" s="33"/>
      <c r="N2009" s="33"/>
      <c r="O2009" s="33"/>
      <c r="P2009" s="33"/>
      <c r="R2009" s="33"/>
      <c r="S2009" s="1"/>
      <c r="T2009" s="80"/>
      <c r="U2009" s="80"/>
      <c r="V2009" s="80"/>
      <c r="W2009" s="80"/>
      <c r="X2009" s="80"/>
      <c r="Y2009" s="80"/>
      <c r="Z2009" s="80"/>
      <c r="AA2009" s="80"/>
      <c r="AB2009" s="80"/>
      <c r="AC2009" s="80"/>
      <c r="AD2009" s="80"/>
      <c r="AE2009" s="80"/>
      <c r="AF2009" s="80"/>
      <c r="AG2009" s="80"/>
      <c r="AH2009" s="80"/>
      <c r="AI2009" s="80"/>
      <c r="AJ2009" s="80"/>
      <c r="AK2009" s="80"/>
      <c r="AL2009" s="80"/>
      <c r="AM2009" s="80"/>
      <c r="AN2009" s="80"/>
      <c r="AO2009" s="80"/>
      <c r="AP2009" s="80"/>
      <c r="AQ2009" s="80"/>
      <c r="AR2009" s="80"/>
      <c r="AS2009" s="80"/>
      <c r="AT2009" s="80"/>
      <c r="AU2009" s="80"/>
      <c r="AV2009" s="80"/>
      <c r="AW2009" s="80"/>
      <c r="AX2009" s="80"/>
      <c r="AY2009" s="80"/>
      <c r="AZ2009" s="80"/>
      <c r="BA2009" s="80"/>
      <c r="BB2009" s="80"/>
      <c r="BC2009" s="80"/>
      <c r="BD2009" s="80"/>
      <c r="BE2009" s="80"/>
      <c r="BF2009" s="80"/>
      <c r="BG2009" s="80"/>
      <c r="BH2009" s="80"/>
      <c r="BI2009" s="80"/>
      <c r="BJ2009" s="80"/>
      <c r="BK2009" s="80"/>
      <c r="BL2009" s="80"/>
      <c r="BM2009" s="80"/>
      <c r="BN2009" s="80"/>
      <c r="BO2009" s="80"/>
      <c r="BP2009" s="80"/>
      <c r="BQ2009" s="80"/>
      <c r="BR2009" s="80"/>
      <c r="BS2009" s="80"/>
      <c r="BT2009" s="80"/>
      <c r="BU2009" s="80"/>
      <c r="BV2009" s="80"/>
      <c r="BW2009" s="80"/>
      <c r="BX2009" s="80"/>
      <c r="BY2009" s="80"/>
      <c r="BZ2009" s="80"/>
      <c r="CA2009" s="80"/>
      <c r="CB2009" s="80"/>
      <c r="CC2009" s="80"/>
      <c r="CD2009" s="80"/>
      <c r="CE2009" s="80"/>
      <c r="CF2009" s="80"/>
      <c r="CG2009" s="80"/>
      <c r="CH2009" s="80"/>
      <c r="CI2009" s="80"/>
      <c r="CJ2009" s="80"/>
      <c r="CK2009" s="80"/>
      <c r="CL2009" s="80"/>
      <c r="CN2009" s="80">
        <f t="shared" ref="CN2009" si="3305">CN1991</f>
        <v>0</v>
      </c>
      <c r="CO2009" s="4" t="str">
        <f>ADDRESS(ROW(CO1999),COLUMN(CO1999),2)</f>
        <v>CO$1999</v>
      </c>
      <c r="CP2009" s="4" t="str">
        <f t="shared" ref="CP2009:DL2009" si="3306">ADDRESS(ROW(CP1999),COLUMN(CP1999),2)</f>
        <v>CP$1999</v>
      </c>
      <c r="CQ2009" s="4" t="str">
        <f t="shared" si="3306"/>
        <v>CQ$1999</v>
      </c>
      <c r="CR2009" s="4" t="str">
        <f t="shared" si="3306"/>
        <v>CR$1999</v>
      </c>
      <c r="CS2009" s="4" t="str">
        <f t="shared" si="3306"/>
        <v>CS$1999</v>
      </c>
      <c r="CT2009" s="4" t="str">
        <f t="shared" si="3306"/>
        <v>CT$1999</v>
      </c>
      <c r="CU2009" s="4" t="str">
        <f t="shared" si="3306"/>
        <v>CU$1999</v>
      </c>
      <c r="CV2009" s="4" t="str">
        <f t="shared" si="3306"/>
        <v>CV$1999</v>
      </c>
      <c r="CW2009" s="4" t="str">
        <f t="shared" si="3306"/>
        <v>CW$1999</v>
      </c>
      <c r="CX2009" s="4" t="str">
        <f t="shared" si="3306"/>
        <v>CX$1999</v>
      </c>
      <c r="CY2009" s="4" t="str">
        <f t="shared" si="3306"/>
        <v>CY$1999</v>
      </c>
      <c r="CZ2009" s="4" t="str">
        <f t="shared" si="3306"/>
        <v>CZ$1999</v>
      </c>
      <c r="DA2009" s="4" t="str">
        <f t="shared" si="3306"/>
        <v>DA$1999</v>
      </c>
      <c r="DB2009" s="4" t="str">
        <f t="shared" si="3306"/>
        <v>DB$1999</v>
      </c>
      <c r="DC2009" s="4" t="str">
        <f t="shared" si="3306"/>
        <v>DC$1999</v>
      </c>
      <c r="DD2009" s="4" t="str">
        <f t="shared" si="3306"/>
        <v>DD$1999</v>
      </c>
      <c r="DE2009" s="4" t="str">
        <f t="shared" si="3306"/>
        <v>DE$1999</v>
      </c>
      <c r="DF2009" s="4" t="str">
        <f t="shared" si="3306"/>
        <v>DF$1999</v>
      </c>
      <c r="DG2009" s="4" t="str">
        <f t="shared" si="3306"/>
        <v>DG$1999</v>
      </c>
      <c r="DH2009" s="4" t="str">
        <f t="shared" si="3306"/>
        <v>DH$1999</v>
      </c>
      <c r="DI2009" s="4" t="str">
        <f t="shared" si="3306"/>
        <v>DI$1999</v>
      </c>
      <c r="DJ2009" s="4" t="str">
        <f t="shared" si="3306"/>
        <v>DJ$1999</v>
      </c>
      <c r="DK2009" s="4" t="str">
        <f t="shared" si="3306"/>
        <v>DK$1999</v>
      </c>
      <c r="DL2009" s="4" t="str">
        <f t="shared" si="3306"/>
        <v>DL$1999</v>
      </c>
    </row>
    <row r="2010" spans="1:116" x14ac:dyDescent="0.4">
      <c r="B2010" t="s">
        <v>332</v>
      </c>
      <c r="D2010" t="s">
        <v>554</v>
      </c>
      <c r="E2010" s="8" t="str">
        <f t="shared" si="3304"/>
        <v>2010 SEASON QUARTER-TR-R</v>
      </c>
      <c r="G2010" s="136" t="str">
        <f t="shared" si="3303"/>
        <v>Primary volume driver</v>
      </c>
      <c r="K2010" s="53"/>
      <c r="L2010" s="53"/>
      <c r="M2010" s="53"/>
      <c r="N2010" s="53"/>
      <c r="O2010" s="53"/>
      <c r="P2010" s="53"/>
      <c r="R2010" s="24"/>
      <c r="S2010" s="80"/>
      <c r="T2010" s="80"/>
      <c r="U2010" s="80"/>
      <c r="V2010" s="80"/>
      <c r="W2010" s="80"/>
      <c r="X2010" s="80"/>
      <c r="Y2010" s="80"/>
      <c r="Z2010" s="80"/>
      <c r="AA2010" s="80"/>
      <c r="AB2010" s="80"/>
      <c r="AC2010" s="80"/>
      <c r="AD2010" s="80"/>
      <c r="AE2010" s="80"/>
      <c r="AF2010" s="80"/>
      <c r="AG2010" s="80"/>
      <c r="AH2010" s="80"/>
      <c r="AI2010" s="80"/>
      <c r="AJ2010" s="80"/>
      <c r="AK2010" s="80"/>
      <c r="AL2010" s="80"/>
      <c r="AM2010" s="80"/>
      <c r="AN2010" s="80"/>
      <c r="AO2010" s="80"/>
      <c r="AP2010" s="80"/>
      <c r="AQ2010" s="80"/>
      <c r="AR2010" s="80"/>
      <c r="AS2010" s="80"/>
      <c r="AT2010" s="80"/>
      <c r="AU2010" s="80"/>
      <c r="AV2010" s="80"/>
      <c r="AW2010" s="80"/>
      <c r="AX2010" s="80"/>
      <c r="AY2010" s="80"/>
      <c r="AZ2010" s="80"/>
      <c r="BA2010" s="80"/>
      <c r="BB2010" s="80"/>
      <c r="BC2010" s="80"/>
      <c r="BD2010" s="80"/>
      <c r="BE2010" s="80"/>
      <c r="BF2010" s="80"/>
      <c r="BG2010" s="80"/>
      <c r="BH2010" s="80"/>
      <c r="BI2010" s="80"/>
      <c r="BJ2010" s="80"/>
      <c r="BK2010" s="80"/>
      <c r="BL2010" s="80"/>
      <c r="BM2010" s="80"/>
      <c r="BN2010" s="80"/>
      <c r="BO2010" s="80"/>
      <c r="BP2010" s="80"/>
      <c r="BQ2010" s="80"/>
      <c r="BR2010" s="80"/>
      <c r="BS2010" s="80"/>
      <c r="BT2010" s="80"/>
      <c r="BU2010" s="80"/>
      <c r="BV2010" s="80"/>
      <c r="BW2010" s="80"/>
      <c r="BX2010" s="80"/>
      <c r="BY2010" s="80"/>
      <c r="BZ2010" s="80"/>
      <c r="CA2010" s="80"/>
      <c r="CB2010" s="80"/>
      <c r="CC2010" s="80"/>
      <c r="CD2010" s="80"/>
      <c r="CE2010" s="80"/>
      <c r="CF2010" s="80"/>
      <c r="CG2010" s="80"/>
      <c r="CH2010" s="80"/>
      <c r="CI2010" s="80"/>
      <c r="CJ2010" s="80"/>
      <c r="CK2010" s="80"/>
      <c r="CL2010" s="80"/>
      <c r="CN2010" s="80">
        <f t="shared" ref="CN2010:DL2010" si="3307">CN1992</f>
        <v>0</v>
      </c>
      <c r="CO2010" s="80" t="str">
        <f t="shared" si="3307"/>
        <v>CO$17</v>
      </c>
      <c r="CP2010" s="80" t="str">
        <f t="shared" si="3307"/>
        <v>CP$17</v>
      </c>
      <c r="CQ2010" s="80" t="str">
        <f t="shared" si="3307"/>
        <v>CQ$17</v>
      </c>
      <c r="CR2010" s="80" t="str">
        <f t="shared" si="3307"/>
        <v>CR$17</v>
      </c>
      <c r="CS2010" s="80" t="str">
        <f t="shared" si="3307"/>
        <v>CS$17</v>
      </c>
      <c r="CT2010" s="80" t="str">
        <f t="shared" si="3307"/>
        <v>CT$17</v>
      </c>
      <c r="CU2010" s="80" t="str">
        <f t="shared" si="3307"/>
        <v>CU$17</v>
      </c>
      <c r="CV2010" s="80" t="str">
        <f t="shared" si="3307"/>
        <v>CV$17</v>
      </c>
      <c r="CW2010" s="80" t="str">
        <f t="shared" si="3307"/>
        <v>CW$17</v>
      </c>
      <c r="CX2010" s="80" t="str">
        <f t="shared" si="3307"/>
        <v>CX$17</v>
      </c>
      <c r="CY2010" s="80" t="str">
        <f t="shared" si="3307"/>
        <v>CY$17</v>
      </c>
      <c r="CZ2010" s="80" t="str">
        <f t="shared" si="3307"/>
        <v>CZ$17</v>
      </c>
      <c r="DA2010" s="80" t="str">
        <f t="shared" si="3307"/>
        <v>DA$17</v>
      </c>
      <c r="DB2010" s="80" t="str">
        <f t="shared" si="3307"/>
        <v>DB$17</v>
      </c>
      <c r="DC2010" s="80" t="str">
        <f t="shared" si="3307"/>
        <v>DC$17</v>
      </c>
      <c r="DD2010" s="80" t="str">
        <f t="shared" si="3307"/>
        <v>DD$17</v>
      </c>
      <c r="DE2010" s="80" t="str">
        <f t="shared" si="3307"/>
        <v>DE$17</v>
      </c>
      <c r="DF2010" s="80" t="str">
        <f t="shared" si="3307"/>
        <v>DF$17</v>
      </c>
      <c r="DG2010" s="80" t="str">
        <f t="shared" si="3307"/>
        <v>DG$17</v>
      </c>
      <c r="DH2010" s="80" t="str">
        <f t="shared" si="3307"/>
        <v>DH$17</v>
      </c>
      <c r="DI2010" s="80" t="str">
        <f t="shared" si="3307"/>
        <v>DI$17</v>
      </c>
      <c r="DJ2010" s="80" t="str">
        <f t="shared" si="3307"/>
        <v>DJ$17</v>
      </c>
      <c r="DK2010" s="80" t="str">
        <f t="shared" si="3307"/>
        <v>DK$17</v>
      </c>
      <c r="DL2010" s="80" t="str">
        <f t="shared" si="3307"/>
        <v>DL$17</v>
      </c>
    </row>
    <row r="2011" spans="1:116" x14ac:dyDescent="0.4">
      <c r="B2011" t="s">
        <v>332</v>
      </c>
      <c r="D2011" t="s">
        <v>554</v>
      </c>
      <c r="E2011" s="8" t="str">
        <f t="shared" si="3304"/>
        <v>2011 SEASON QUARTER-TR-R</v>
      </c>
      <c r="G2011" s="136" t="str">
        <f t="shared" si="3303"/>
        <v>(Secondary label)</v>
      </c>
      <c r="H2011" s="12"/>
      <c r="I2011" s="60"/>
      <c r="J2011" s="60"/>
      <c r="K2011" s="15"/>
      <c r="L2011" s="15"/>
      <c r="M2011" s="15"/>
      <c r="N2011" s="15"/>
      <c r="O2011" s="15"/>
      <c r="P2011" s="15"/>
      <c r="R2011" s="15"/>
      <c r="S2011" s="80"/>
      <c r="T2011" s="80"/>
      <c r="U2011" s="80"/>
      <c r="V2011" s="80"/>
      <c r="W2011" s="80"/>
      <c r="X2011" s="80"/>
      <c r="Y2011" s="80"/>
      <c r="Z2011" s="80"/>
      <c r="AA2011" s="80"/>
      <c r="AB2011" s="80"/>
      <c r="AC2011" s="80"/>
      <c r="AD2011" s="80"/>
      <c r="AE2011" s="80"/>
      <c r="AF2011" s="80"/>
      <c r="AG2011" s="80"/>
      <c r="AH2011" s="80"/>
      <c r="AI2011" s="80"/>
      <c r="AJ2011" s="80"/>
      <c r="AK2011" s="80"/>
      <c r="AL2011" s="80"/>
      <c r="AM2011" s="80"/>
      <c r="AN2011" s="80"/>
      <c r="AO2011" s="80"/>
      <c r="AP2011" s="80"/>
      <c r="AQ2011" s="80"/>
      <c r="AR2011" s="80"/>
      <c r="AS2011" s="80"/>
      <c r="AT2011" s="80"/>
      <c r="AU2011" s="80"/>
      <c r="AV2011" s="80"/>
      <c r="AW2011" s="80"/>
      <c r="AX2011" s="80"/>
      <c r="AY2011" s="80"/>
      <c r="AZ2011" s="80"/>
      <c r="BA2011" s="80"/>
      <c r="BB2011" s="80"/>
      <c r="BC2011" s="80"/>
      <c r="BD2011" s="80"/>
      <c r="BE2011" s="80"/>
      <c r="BF2011" s="80"/>
      <c r="BG2011" s="80"/>
      <c r="BH2011" s="80"/>
      <c r="BI2011" s="80"/>
      <c r="BJ2011" s="80"/>
      <c r="BK2011" s="80"/>
      <c r="BL2011" s="80"/>
      <c r="BM2011" s="80"/>
      <c r="BN2011" s="80"/>
      <c r="BO2011" s="80"/>
      <c r="BP2011" s="80"/>
      <c r="BQ2011" s="80"/>
      <c r="BR2011" s="80"/>
      <c r="BS2011" s="80"/>
      <c r="BT2011" s="80"/>
      <c r="BU2011" s="80"/>
      <c r="BV2011" s="80"/>
      <c r="BW2011" s="80"/>
      <c r="BX2011" s="80"/>
      <c r="BY2011" s="80"/>
      <c r="BZ2011" s="80"/>
      <c r="CA2011" s="80"/>
      <c r="CB2011" s="80"/>
      <c r="CC2011" s="80"/>
      <c r="CD2011" s="80"/>
      <c r="CE2011" s="80"/>
      <c r="CF2011" s="80"/>
      <c r="CG2011" s="80"/>
      <c r="CH2011" s="80"/>
      <c r="CI2011" s="80"/>
      <c r="CJ2011" s="80"/>
      <c r="CK2011" s="80"/>
      <c r="CL2011" s="80"/>
      <c r="CN2011" s="80"/>
      <c r="CO2011" s="80"/>
      <c r="CP2011" s="80"/>
      <c r="CQ2011" s="80"/>
      <c r="CR2011" s="80"/>
      <c r="CS2011" s="80"/>
      <c r="CT2011" s="80"/>
      <c r="CU2011" s="80"/>
      <c r="CV2011" s="80"/>
      <c r="CW2011" s="80"/>
      <c r="CX2011" s="80"/>
      <c r="CY2011" s="80"/>
      <c r="CZ2011" s="80"/>
      <c r="DA2011" s="80"/>
      <c r="DB2011" s="80"/>
      <c r="DC2011" s="80"/>
      <c r="DD2011" s="80"/>
      <c r="DE2011" s="80"/>
      <c r="DF2011" s="80"/>
      <c r="DG2011" s="80"/>
      <c r="DH2011" s="80"/>
      <c r="DI2011" s="80"/>
      <c r="DJ2011" s="80"/>
      <c r="DK2011" s="80"/>
      <c r="DL2011" s="80"/>
    </row>
    <row r="2012" spans="1:116" x14ac:dyDescent="0.4">
      <c r="B2012" t="s">
        <v>332</v>
      </c>
      <c r="D2012" t="s">
        <v>554</v>
      </c>
      <c r="E2012" s="8" t="str">
        <f t="shared" si="3304"/>
        <v>2012 SEASON QUARTER-TR-R</v>
      </c>
      <c r="G2012" s="136" t="str">
        <f t="shared" si="3303"/>
        <v xml:space="preserve">secondary unit </v>
      </c>
      <c r="H2012" s="12"/>
      <c r="I2012" s="60"/>
      <c r="J2012" s="60"/>
      <c r="K2012" s="15"/>
      <c r="L2012" s="15"/>
      <c r="M2012" s="15"/>
      <c r="N2012" s="15"/>
      <c r="O2012" s="15"/>
      <c r="P2012" s="15"/>
      <c r="R2012" s="15"/>
      <c r="S2012" s="76"/>
      <c r="T2012" s="76"/>
      <c r="U2012" s="76"/>
      <c r="V2012" s="76"/>
      <c r="W2012" s="76"/>
      <c r="X2012" s="76"/>
      <c r="Y2012" s="76"/>
      <c r="Z2012" s="76"/>
      <c r="AA2012" s="76"/>
      <c r="AB2012" s="76"/>
      <c r="AC2012" s="76"/>
      <c r="AD2012" s="76"/>
      <c r="AE2012" s="76"/>
      <c r="AF2012" s="76"/>
      <c r="AG2012" s="76"/>
      <c r="AH2012" s="76"/>
      <c r="AI2012" s="76"/>
      <c r="AJ2012" s="76"/>
      <c r="AK2012" s="76"/>
      <c r="AL2012" s="76"/>
      <c r="AM2012" s="76"/>
      <c r="AN2012" s="76"/>
      <c r="AO2012" s="76"/>
      <c r="AP2012" s="76"/>
      <c r="AQ2012" s="76"/>
      <c r="AR2012" s="76"/>
      <c r="AS2012" s="76"/>
      <c r="AT2012" s="76"/>
      <c r="AU2012" s="76"/>
      <c r="AV2012" s="76"/>
      <c r="AW2012" s="76"/>
      <c r="AX2012" s="76"/>
      <c r="AY2012" s="76"/>
      <c r="AZ2012" s="76"/>
      <c r="BA2012" s="76"/>
      <c r="BB2012" s="76"/>
      <c r="BC2012" s="76"/>
      <c r="BD2012" s="76"/>
      <c r="BE2012" s="76"/>
      <c r="BF2012" s="76"/>
      <c r="BG2012" s="76"/>
      <c r="BH2012" s="76"/>
      <c r="BI2012" s="76"/>
      <c r="BJ2012" s="76"/>
      <c r="BK2012" s="76"/>
      <c r="BL2012" s="76"/>
      <c r="BM2012" s="76"/>
      <c r="BN2012" s="76"/>
      <c r="BO2012" s="76"/>
      <c r="BP2012" s="76"/>
      <c r="BQ2012" s="76"/>
      <c r="BR2012" s="76"/>
      <c r="BS2012" s="76"/>
      <c r="BT2012" s="76"/>
      <c r="BU2012" s="76"/>
      <c r="BV2012" s="76"/>
      <c r="BW2012" s="76"/>
      <c r="BX2012" s="76"/>
      <c r="BY2012" s="76"/>
      <c r="BZ2012" s="76"/>
      <c r="CA2012" s="76"/>
      <c r="CB2012" s="76"/>
      <c r="CC2012" s="76"/>
      <c r="CD2012" s="76"/>
      <c r="CE2012" s="76"/>
      <c r="CF2012" s="76"/>
      <c r="CG2012" s="76"/>
      <c r="CH2012" s="76"/>
      <c r="CI2012" s="76"/>
      <c r="CJ2012" s="76"/>
      <c r="CK2012" s="76"/>
      <c r="CL2012" s="76"/>
      <c r="CN2012" s="76"/>
      <c r="CO2012" s="76"/>
      <c r="CP2012" s="76"/>
      <c r="CQ2012" s="76"/>
      <c r="CR2012" s="76"/>
      <c r="CS2012" s="76"/>
      <c r="CT2012" s="76"/>
      <c r="CU2012" s="76"/>
      <c r="CV2012" s="76"/>
      <c r="CW2012" s="76"/>
      <c r="CX2012" s="76"/>
      <c r="CY2012" s="76"/>
      <c r="CZ2012" s="76"/>
      <c r="DA2012" s="76"/>
      <c r="DB2012" s="76"/>
      <c r="DC2012" s="76"/>
      <c r="DD2012" s="76"/>
      <c r="DE2012" s="76"/>
      <c r="DF2012" s="76"/>
      <c r="DG2012" s="76"/>
      <c r="DH2012" s="76"/>
      <c r="DI2012" s="76"/>
      <c r="DJ2012" s="76"/>
      <c r="DK2012" s="76"/>
      <c r="DL2012" s="76"/>
    </row>
    <row r="2013" spans="1:116" x14ac:dyDescent="0.4">
      <c r="B2013" t="s">
        <v>332</v>
      </c>
      <c r="D2013" t="s">
        <v>554</v>
      </c>
      <c r="E2013" s="8" t="str">
        <f t="shared" si="3304"/>
        <v>2013 SEASON QUARTER-TR-R</v>
      </c>
      <c r="G2013" s="136" t="str">
        <f t="shared" si="3303"/>
        <v>Secondary revenue driver</v>
      </c>
      <c r="H2013" s="12"/>
      <c r="I2013" s="60"/>
      <c r="J2013" s="60"/>
      <c r="K2013" s="15"/>
      <c r="L2013" s="15"/>
      <c r="M2013" s="15"/>
      <c r="N2013" s="15"/>
      <c r="O2013" s="15"/>
      <c r="P2013" s="15"/>
      <c r="R2013" s="15"/>
      <c r="S2013" s="80"/>
      <c r="T2013" s="80"/>
      <c r="U2013" s="80"/>
      <c r="V2013" s="80"/>
      <c r="W2013" s="80"/>
      <c r="X2013" s="80"/>
      <c r="Y2013" s="80"/>
      <c r="Z2013" s="80"/>
      <c r="AA2013" s="80"/>
      <c r="AB2013" s="80"/>
      <c r="AC2013" s="80"/>
      <c r="AD2013" s="80"/>
      <c r="AE2013" s="80"/>
      <c r="AF2013" s="80"/>
      <c r="AG2013" s="80"/>
      <c r="AH2013" s="80"/>
      <c r="AI2013" s="80"/>
      <c r="AJ2013" s="80"/>
      <c r="AK2013" s="80"/>
      <c r="AL2013" s="80"/>
      <c r="AM2013" s="80"/>
      <c r="AN2013" s="80"/>
      <c r="AO2013" s="80"/>
      <c r="AP2013" s="80"/>
      <c r="AQ2013" s="80"/>
      <c r="AR2013" s="80"/>
      <c r="AS2013" s="80"/>
      <c r="AT2013" s="80"/>
      <c r="AU2013" s="80"/>
      <c r="AV2013" s="80"/>
      <c r="AW2013" s="80"/>
      <c r="AX2013" s="80"/>
      <c r="AY2013" s="80"/>
      <c r="AZ2013" s="80"/>
      <c r="BA2013" s="80"/>
      <c r="BB2013" s="80"/>
      <c r="BC2013" s="80"/>
      <c r="BD2013" s="80"/>
      <c r="BE2013" s="80"/>
      <c r="BF2013" s="80"/>
      <c r="BG2013" s="80"/>
      <c r="BH2013" s="80"/>
      <c r="BI2013" s="80"/>
      <c r="BJ2013" s="80"/>
      <c r="BK2013" s="80"/>
      <c r="BL2013" s="80"/>
      <c r="BM2013" s="80"/>
      <c r="BN2013" s="80"/>
      <c r="BO2013" s="80"/>
      <c r="BP2013" s="80"/>
      <c r="BQ2013" s="80"/>
      <c r="BR2013" s="80"/>
      <c r="BS2013" s="80"/>
      <c r="BT2013" s="80"/>
      <c r="BU2013" s="80"/>
      <c r="BV2013" s="80"/>
      <c r="BW2013" s="80"/>
      <c r="BX2013" s="80"/>
      <c r="BY2013" s="80"/>
      <c r="BZ2013" s="80"/>
      <c r="CA2013" s="80"/>
      <c r="CB2013" s="80"/>
      <c r="CC2013" s="80"/>
      <c r="CD2013" s="80"/>
      <c r="CE2013" s="80"/>
      <c r="CF2013" s="80"/>
      <c r="CG2013" s="80"/>
      <c r="CH2013" s="80"/>
      <c r="CI2013" s="80"/>
      <c r="CJ2013" s="80"/>
      <c r="CK2013" s="80"/>
      <c r="CL2013" s="80"/>
      <c r="CN2013" s="80">
        <f t="shared" ref="CN2013:DL2013" si="3308">CN1995</f>
        <v>0</v>
      </c>
      <c r="CO2013" s="80" t="str">
        <f t="shared" si="3308"/>
        <v>CO$18</v>
      </c>
      <c r="CP2013" s="80" t="str">
        <f t="shared" si="3308"/>
        <v>CP$18</v>
      </c>
      <c r="CQ2013" s="80" t="str">
        <f t="shared" si="3308"/>
        <v>CQ$18</v>
      </c>
      <c r="CR2013" s="80" t="str">
        <f t="shared" si="3308"/>
        <v>CR$18</v>
      </c>
      <c r="CS2013" s="80" t="str">
        <f t="shared" si="3308"/>
        <v>CS$18</v>
      </c>
      <c r="CT2013" s="80" t="str">
        <f t="shared" si="3308"/>
        <v>CT$18</v>
      </c>
      <c r="CU2013" s="80" t="str">
        <f t="shared" si="3308"/>
        <v>CU$18</v>
      </c>
      <c r="CV2013" s="80" t="str">
        <f t="shared" si="3308"/>
        <v>CV$18</v>
      </c>
      <c r="CW2013" s="80" t="str">
        <f t="shared" si="3308"/>
        <v>CW$18</v>
      </c>
      <c r="CX2013" s="80" t="str">
        <f t="shared" si="3308"/>
        <v>CX$18</v>
      </c>
      <c r="CY2013" s="80" t="str">
        <f t="shared" si="3308"/>
        <v>CY$18</v>
      </c>
      <c r="CZ2013" s="80" t="str">
        <f t="shared" si="3308"/>
        <v>CZ$18</v>
      </c>
      <c r="DA2013" s="80" t="str">
        <f t="shared" si="3308"/>
        <v>DA$18</v>
      </c>
      <c r="DB2013" s="80" t="str">
        <f t="shared" si="3308"/>
        <v>DB$18</v>
      </c>
      <c r="DC2013" s="80" t="str">
        <f t="shared" si="3308"/>
        <v>DC$18</v>
      </c>
      <c r="DD2013" s="80" t="str">
        <f t="shared" si="3308"/>
        <v>DD$18</v>
      </c>
      <c r="DE2013" s="80" t="str">
        <f t="shared" si="3308"/>
        <v>DE$18</v>
      </c>
      <c r="DF2013" s="80" t="str">
        <f t="shared" si="3308"/>
        <v>DF$18</v>
      </c>
      <c r="DG2013" s="80" t="str">
        <f t="shared" si="3308"/>
        <v>DG$18</v>
      </c>
      <c r="DH2013" s="80" t="str">
        <f t="shared" si="3308"/>
        <v>DH$18</v>
      </c>
      <c r="DI2013" s="80" t="str">
        <f t="shared" si="3308"/>
        <v>DI$18</v>
      </c>
      <c r="DJ2013" s="80" t="str">
        <f t="shared" si="3308"/>
        <v>DJ$18</v>
      </c>
      <c r="DK2013" s="80" t="str">
        <f t="shared" si="3308"/>
        <v>DK$18</v>
      </c>
      <c r="DL2013" s="80" t="str">
        <f t="shared" si="3308"/>
        <v>DL$18</v>
      </c>
    </row>
    <row r="2014" spans="1:116" x14ac:dyDescent="0.4">
      <c r="B2014" t="s">
        <v>332</v>
      </c>
      <c r="D2014" t="s">
        <v>554</v>
      </c>
      <c r="E2014" s="8" t="str">
        <f t="shared" si="3304"/>
        <v>2014 SEASON QUARTER-TR-R</v>
      </c>
      <c r="G2014" s="136" t="str">
        <f t="shared" si="3303"/>
        <v>Secondary volume driver</v>
      </c>
      <c r="H2014" s="12"/>
      <c r="I2014" s="60"/>
      <c r="J2014" s="60"/>
      <c r="K2014" s="15"/>
      <c r="L2014" s="15"/>
      <c r="M2014" s="15"/>
      <c r="N2014" s="15"/>
      <c r="O2014" s="15"/>
      <c r="P2014" s="15"/>
      <c r="R2014" s="15"/>
      <c r="S2014" s="80"/>
      <c r="T2014" s="80"/>
      <c r="U2014" s="80"/>
      <c r="V2014" s="80"/>
      <c r="W2014" s="80"/>
      <c r="X2014" s="80"/>
      <c r="Y2014" s="80"/>
      <c r="Z2014" s="80"/>
      <c r="AA2014" s="80"/>
      <c r="AB2014" s="80"/>
      <c r="AC2014" s="80"/>
      <c r="AD2014" s="80"/>
      <c r="AE2014" s="80"/>
      <c r="AF2014" s="80"/>
      <c r="AG2014" s="80"/>
      <c r="AH2014" s="80"/>
      <c r="AI2014" s="80"/>
      <c r="AJ2014" s="80"/>
      <c r="AK2014" s="80"/>
      <c r="AL2014" s="80"/>
      <c r="AM2014" s="80"/>
      <c r="AN2014" s="80"/>
      <c r="AO2014" s="80"/>
      <c r="AP2014" s="80"/>
      <c r="AQ2014" s="80"/>
      <c r="AR2014" s="80"/>
      <c r="AS2014" s="80"/>
      <c r="AT2014" s="80"/>
      <c r="AU2014" s="80"/>
      <c r="AV2014" s="80"/>
      <c r="AW2014" s="80"/>
      <c r="AX2014" s="80"/>
      <c r="AY2014" s="80"/>
      <c r="AZ2014" s="80"/>
      <c r="BA2014" s="80"/>
      <c r="BB2014" s="80"/>
      <c r="BC2014" s="80"/>
      <c r="BD2014" s="80"/>
      <c r="BE2014" s="80"/>
      <c r="BF2014" s="80"/>
      <c r="BG2014" s="80"/>
      <c r="BH2014" s="80"/>
      <c r="BI2014" s="80"/>
      <c r="BJ2014" s="80"/>
      <c r="BK2014" s="80"/>
      <c r="BL2014" s="80"/>
      <c r="BM2014" s="80"/>
      <c r="BN2014" s="80"/>
      <c r="BO2014" s="80"/>
      <c r="BP2014" s="80"/>
      <c r="BQ2014" s="80"/>
      <c r="BR2014" s="80"/>
      <c r="BS2014" s="80"/>
      <c r="BT2014" s="80"/>
      <c r="BU2014" s="80"/>
      <c r="BV2014" s="80"/>
      <c r="BW2014" s="80"/>
      <c r="BX2014" s="80"/>
      <c r="BY2014" s="80"/>
      <c r="BZ2014" s="80"/>
      <c r="CA2014" s="80"/>
      <c r="CB2014" s="80"/>
      <c r="CC2014" s="80"/>
      <c r="CD2014" s="80"/>
      <c r="CE2014" s="80"/>
      <c r="CF2014" s="80"/>
      <c r="CG2014" s="80"/>
      <c r="CH2014" s="80"/>
      <c r="CI2014" s="80"/>
      <c r="CJ2014" s="80"/>
      <c r="CK2014" s="80"/>
      <c r="CL2014" s="80"/>
      <c r="CN2014" s="80">
        <f t="shared" ref="CN2014:DL2014" si="3309">CN1996</f>
        <v>0</v>
      </c>
      <c r="CO2014" s="80" t="str">
        <f t="shared" si="3309"/>
        <v>CO$19</v>
      </c>
      <c r="CP2014" s="80" t="str">
        <f t="shared" si="3309"/>
        <v>CP$19</v>
      </c>
      <c r="CQ2014" s="80" t="str">
        <f t="shared" si="3309"/>
        <v>CQ$19</v>
      </c>
      <c r="CR2014" s="80" t="str">
        <f t="shared" si="3309"/>
        <v>CR$19</v>
      </c>
      <c r="CS2014" s="80" t="str">
        <f t="shared" si="3309"/>
        <v>CS$19</v>
      </c>
      <c r="CT2014" s="80" t="str">
        <f t="shared" si="3309"/>
        <v>CT$19</v>
      </c>
      <c r="CU2014" s="80" t="str">
        <f t="shared" si="3309"/>
        <v>CU$19</v>
      </c>
      <c r="CV2014" s="80" t="str">
        <f t="shared" si="3309"/>
        <v>CV$19</v>
      </c>
      <c r="CW2014" s="80" t="str">
        <f t="shared" si="3309"/>
        <v>CW$19</v>
      </c>
      <c r="CX2014" s="80" t="str">
        <f t="shared" si="3309"/>
        <v>CX$19</v>
      </c>
      <c r="CY2014" s="80" t="str">
        <f t="shared" si="3309"/>
        <v>CY$19</v>
      </c>
      <c r="CZ2014" s="80" t="str">
        <f t="shared" si="3309"/>
        <v>CZ$19</v>
      </c>
      <c r="DA2014" s="80" t="str">
        <f t="shared" si="3309"/>
        <v>DA$19</v>
      </c>
      <c r="DB2014" s="80" t="str">
        <f t="shared" si="3309"/>
        <v>DB$19</v>
      </c>
      <c r="DC2014" s="80" t="str">
        <f t="shared" si="3309"/>
        <v>DC$19</v>
      </c>
      <c r="DD2014" s="80" t="str">
        <f t="shared" si="3309"/>
        <v>DD$19</v>
      </c>
      <c r="DE2014" s="80" t="str">
        <f t="shared" si="3309"/>
        <v>DE$19</v>
      </c>
      <c r="DF2014" s="80" t="str">
        <f t="shared" si="3309"/>
        <v>DF$19</v>
      </c>
      <c r="DG2014" s="80" t="str">
        <f t="shared" si="3309"/>
        <v>DG$19</v>
      </c>
      <c r="DH2014" s="80" t="str">
        <f t="shared" si="3309"/>
        <v>DH$19</v>
      </c>
      <c r="DI2014" s="80" t="str">
        <f t="shared" si="3309"/>
        <v>DI$19</v>
      </c>
      <c r="DJ2014" s="80" t="str">
        <f t="shared" si="3309"/>
        <v>DJ$19</v>
      </c>
      <c r="DK2014" s="80" t="str">
        <f t="shared" si="3309"/>
        <v>DK$19</v>
      </c>
      <c r="DL2014" s="80" t="str">
        <f t="shared" si="3309"/>
        <v>DL$19</v>
      </c>
    </row>
    <row r="2015" spans="1:116" x14ac:dyDescent="0.4">
      <c r="E2015" s="8"/>
      <c r="G2015" s="136"/>
      <c r="H2015" s="12"/>
      <c r="I2015" s="60"/>
      <c r="J2015" s="60"/>
      <c r="K2015" s="15"/>
      <c r="L2015" s="15"/>
      <c r="M2015" s="15"/>
      <c r="N2015" s="15"/>
      <c r="O2015" s="15"/>
      <c r="P2015" s="15"/>
      <c r="R2015" s="15"/>
      <c r="S2015" s="80"/>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60"/>
      <c r="CO2015" s="179"/>
      <c r="CP2015" s="179"/>
      <c r="CQ2015" s="179"/>
      <c r="CR2015" s="179"/>
      <c r="CS2015" s="179"/>
      <c r="CT2015" s="179"/>
      <c r="CU2015" s="179"/>
      <c r="CV2015" s="179"/>
      <c r="CW2015" s="179"/>
      <c r="CX2015" s="179"/>
      <c r="CY2015" s="179"/>
      <c r="CZ2015" s="179"/>
      <c r="DA2015" s="179"/>
      <c r="DB2015" s="179"/>
      <c r="DC2015" s="179"/>
      <c r="DD2015" s="179"/>
      <c r="DE2015" s="179"/>
      <c r="DF2015" s="179"/>
      <c r="DG2015" s="179"/>
      <c r="DH2015" s="179"/>
      <c r="DI2015" s="179"/>
      <c r="DJ2015" s="179"/>
      <c r="DK2015" s="179"/>
      <c r="DL2015" s="179"/>
    </row>
    <row r="2016" spans="1:116" x14ac:dyDescent="0.4">
      <c r="A2016" s="174"/>
      <c r="E2016" s="8"/>
      <c r="G2016" s="175" t="s">
        <v>503</v>
      </c>
      <c r="H2016" s="174"/>
      <c r="I2016" s="176"/>
      <c r="J2016" s="176"/>
      <c r="K2016" s="197"/>
      <c r="L2016" s="197"/>
      <c r="M2016" s="197"/>
      <c r="N2016" s="197"/>
      <c r="O2016" s="197"/>
      <c r="P2016" s="197"/>
      <c r="R2016" s="198"/>
      <c r="S2016" s="174"/>
      <c r="T2016" s="174"/>
      <c r="U2016" s="174"/>
      <c r="V2016" s="174"/>
      <c r="W2016" s="174"/>
      <c r="X2016" s="174"/>
      <c r="Y2016" s="174"/>
      <c r="Z2016" s="174"/>
      <c r="AA2016" s="174"/>
      <c r="AB2016" s="174"/>
      <c r="AC2016" s="174"/>
      <c r="AD2016" s="174"/>
      <c r="AE2016" s="174"/>
      <c r="AF2016" s="174"/>
      <c r="AG2016" s="174"/>
      <c r="AH2016" s="174"/>
      <c r="AI2016" s="174"/>
      <c r="AJ2016" s="174"/>
      <c r="AK2016" s="174"/>
      <c r="AL2016" s="174"/>
      <c r="AM2016" s="174"/>
      <c r="AN2016" s="174"/>
      <c r="AO2016" s="174"/>
      <c r="AP2016" s="174"/>
      <c r="AQ2016" s="174"/>
      <c r="AR2016" s="174"/>
      <c r="AS2016" s="174"/>
      <c r="AT2016" s="174"/>
      <c r="AU2016" s="174"/>
      <c r="AV2016" s="174"/>
      <c r="AW2016" s="174"/>
      <c r="AX2016" s="174"/>
      <c r="AY2016" s="174"/>
      <c r="AZ2016" s="174"/>
      <c r="BA2016" s="174"/>
      <c r="BB2016" s="174"/>
      <c r="BC2016" s="174"/>
      <c r="BD2016" s="174"/>
      <c r="BE2016" s="174"/>
      <c r="BF2016" s="174"/>
      <c r="BG2016" s="174"/>
      <c r="BH2016" s="174"/>
      <c r="BI2016" s="174"/>
      <c r="BJ2016" s="174"/>
      <c r="BK2016" s="174"/>
      <c r="BL2016" s="174"/>
      <c r="BM2016" s="174"/>
      <c r="BN2016" s="174"/>
      <c r="BO2016" s="174"/>
      <c r="BP2016" s="174"/>
      <c r="BQ2016" s="174"/>
      <c r="BR2016" s="174"/>
      <c r="BS2016" s="174"/>
      <c r="BT2016" s="174"/>
      <c r="BU2016" s="174"/>
      <c r="BV2016" s="174"/>
      <c r="BW2016" s="174"/>
      <c r="BX2016" s="174"/>
      <c r="BY2016" s="174"/>
      <c r="BZ2016" s="174"/>
      <c r="CA2016" s="174"/>
      <c r="CB2016" s="174"/>
      <c r="CC2016" s="174"/>
      <c r="CD2016" s="174"/>
      <c r="CE2016" s="174"/>
      <c r="CF2016" s="174"/>
      <c r="CG2016" s="174"/>
      <c r="CH2016" s="174"/>
      <c r="CI2016" s="174"/>
      <c r="CJ2016" s="174"/>
      <c r="CK2016" s="174"/>
      <c r="CL2016" s="174"/>
      <c r="CN2016" s="176"/>
      <c r="CO2016" s="174"/>
      <c r="CP2016" s="174"/>
      <c r="CQ2016" s="174"/>
      <c r="CR2016" s="174"/>
      <c r="CS2016" s="174"/>
      <c r="CT2016" s="174"/>
      <c r="CU2016" s="174"/>
      <c r="CV2016" s="174"/>
      <c r="CW2016" s="174"/>
      <c r="CX2016" s="174"/>
      <c r="CY2016" s="174"/>
      <c r="CZ2016" s="174"/>
      <c r="DA2016" s="174"/>
      <c r="DB2016" s="174"/>
      <c r="DC2016" s="174"/>
      <c r="DD2016" s="174"/>
      <c r="DE2016" s="174"/>
      <c r="DF2016" s="174"/>
      <c r="DG2016" s="174"/>
      <c r="DH2016" s="174"/>
      <c r="DI2016" s="174"/>
      <c r="DJ2016" s="174"/>
      <c r="DK2016" s="174"/>
      <c r="DL2016" s="174"/>
    </row>
    <row r="2017" spans="1:116" x14ac:dyDescent="0.4">
      <c r="A2017" s="174"/>
      <c r="E2017" s="8"/>
      <c r="G2017" s="175" t="s">
        <v>504</v>
      </c>
      <c r="H2017" s="174"/>
      <c r="I2017" s="176"/>
      <c r="J2017" s="176"/>
      <c r="K2017" s="197"/>
      <c r="L2017" s="197"/>
      <c r="M2017" s="197"/>
      <c r="N2017" s="197"/>
      <c r="O2017" s="197"/>
      <c r="P2017" s="197"/>
      <c r="R2017" s="198"/>
      <c r="S2017" s="174"/>
      <c r="T2017" s="174"/>
      <c r="U2017" s="174"/>
      <c r="V2017" s="174"/>
      <c r="W2017" s="174"/>
      <c r="X2017" s="174"/>
      <c r="Y2017" s="174"/>
      <c r="Z2017" s="174"/>
      <c r="AA2017" s="174"/>
      <c r="AB2017" s="174"/>
      <c r="AC2017" s="174"/>
      <c r="AD2017" s="174"/>
      <c r="AE2017" s="174"/>
      <c r="AF2017" s="174"/>
      <c r="AG2017" s="174"/>
      <c r="AH2017" s="174"/>
      <c r="AI2017" s="174"/>
      <c r="AJ2017" s="174"/>
      <c r="AK2017" s="174"/>
      <c r="AL2017" s="174"/>
      <c r="AM2017" s="174"/>
      <c r="AN2017" s="174"/>
      <c r="AO2017" s="174"/>
      <c r="AP2017" s="174"/>
      <c r="AQ2017" s="174"/>
      <c r="AR2017" s="174"/>
      <c r="AS2017" s="174"/>
      <c r="AT2017" s="174"/>
      <c r="AU2017" s="174"/>
      <c r="AV2017" s="174"/>
      <c r="AW2017" s="174"/>
      <c r="AX2017" s="174"/>
      <c r="AY2017" s="174"/>
      <c r="AZ2017" s="174"/>
      <c r="BA2017" s="174"/>
      <c r="BB2017" s="174"/>
      <c r="BC2017" s="174"/>
      <c r="BD2017" s="174"/>
      <c r="BE2017" s="174"/>
      <c r="BF2017" s="174"/>
      <c r="BG2017" s="174"/>
      <c r="BH2017" s="174"/>
      <c r="BI2017" s="174"/>
      <c r="BJ2017" s="174"/>
      <c r="BK2017" s="174"/>
      <c r="BL2017" s="174"/>
      <c r="BM2017" s="174"/>
      <c r="BN2017" s="174"/>
      <c r="BO2017" s="174"/>
      <c r="BP2017" s="174"/>
      <c r="BQ2017" s="174"/>
      <c r="BR2017" s="174"/>
      <c r="BS2017" s="174"/>
      <c r="BT2017" s="174"/>
      <c r="BU2017" s="174"/>
      <c r="BV2017" s="174"/>
      <c r="BW2017" s="174"/>
      <c r="BX2017" s="174"/>
      <c r="BY2017" s="174"/>
      <c r="BZ2017" s="174"/>
      <c r="CA2017" s="174"/>
      <c r="CB2017" s="174"/>
      <c r="CC2017" s="174"/>
      <c r="CD2017" s="174"/>
      <c r="CE2017" s="174"/>
      <c r="CF2017" s="174"/>
      <c r="CG2017" s="174"/>
      <c r="CH2017" s="174"/>
      <c r="CI2017" s="174"/>
      <c r="CJ2017" s="174"/>
      <c r="CK2017" s="174"/>
      <c r="CL2017" s="174"/>
      <c r="CN2017" s="176"/>
      <c r="CO2017" s="174"/>
      <c r="CP2017" s="174"/>
      <c r="CQ2017" s="174"/>
      <c r="CR2017" s="174"/>
      <c r="CS2017" s="174"/>
      <c r="CT2017" s="174"/>
      <c r="CU2017" s="174"/>
      <c r="CV2017" s="174"/>
      <c r="CW2017" s="174"/>
      <c r="CX2017" s="174"/>
      <c r="CY2017" s="174"/>
      <c r="CZ2017" s="174"/>
      <c r="DA2017" s="174"/>
      <c r="DB2017" s="174"/>
      <c r="DC2017" s="174"/>
      <c r="DD2017" s="174"/>
      <c r="DE2017" s="174"/>
      <c r="DF2017" s="174"/>
      <c r="DG2017" s="174"/>
      <c r="DH2017" s="174"/>
      <c r="DI2017" s="174"/>
      <c r="DJ2017" s="174"/>
      <c r="DK2017" s="174"/>
      <c r="DL2017" s="174"/>
    </row>
    <row r="2018" spans="1:116" x14ac:dyDescent="0.4">
      <c r="A2018" s="174"/>
      <c r="E2018" s="8"/>
      <c r="G2018" s="175" t="s">
        <v>461</v>
      </c>
      <c r="H2018" s="174"/>
      <c r="I2018" s="176"/>
      <c r="J2018" s="176"/>
      <c r="K2018" s="197"/>
      <c r="L2018" s="197"/>
      <c r="M2018" s="197"/>
      <c r="N2018" s="197"/>
      <c r="O2018" s="197"/>
      <c r="P2018" s="197"/>
      <c r="R2018" s="198"/>
      <c r="S2018" s="199" t="str">
        <f t="shared" ref="S2018:CD2018" si="3310">S$20</f>
        <v>S$16</v>
      </c>
      <c r="T2018" s="199" t="str">
        <f t="shared" si="3310"/>
        <v>T$16</v>
      </c>
      <c r="U2018" s="199" t="str">
        <f t="shared" si="3310"/>
        <v>U$16</v>
      </c>
      <c r="V2018" s="199" t="str">
        <f t="shared" si="3310"/>
        <v>V$16</v>
      </c>
      <c r="W2018" s="199" t="str">
        <f t="shared" si="3310"/>
        <v>W$16</v>
      </c>
      <c r="X2018" s="199" t="str">
        <f t="shared" si="3310"/>
        <v>X$16</v>
      </c>
      <c r="Y2018" s="199" t="str">
        <f t="shared" si="3310"/>
        <v>Y$16</v>
      </c>
      <c r="Z2018" s="199" t="str">
        <f t="shared" si="3310"/>
        <v>Z$16</v>
      </c>
      <c r="AA2018" s="199" t="str">
        <f t="shared" si="3310"/>
        <v>AA$16</v>
      </c>
      <c r="AB2018" s="199" t="str">
        <f t="shared" si="3310"/>
        <v>AB$16</v>
      </c>
      <c r="AC2018" s="199" t="str">
        <f t="shared" si="3310"/>
        <v>AC$16</v>
      </c>
      <c r="AD2018" s="199" t="str">
        <f t="shared" si="3310"/>
        <v>AD$16</v>
      </c>
      <c r="AE2018" s="199" t="str">
        <f t="shared" si="3310"/>
        <v>AE$16</v>
      </c>
      <c r="AF2018" s="199" t="str">
        <f t="shared" si="3310"/>
        <v>AF$16</v>
      </c>
      <c r="AG2018" s="199" t="str">
        <f t="shared" si="3310"/>
        <v>AG$16</v>
      </c>
      <c r="AH2018" s="199" t="str">
        <f t="shared" si="3310"/>
        <v>AH$16</v>
      </c>
      <c r="AI2018" s="199" t="str">
        <f t="shared" si="3310"/>
        <v>AI$16</v>
      </c>
      <c r="AJ2018" s="199" t="str">
        <f t="shared" si="3310"/>
        <v>AJ$16</v>
      </c>
      <c r="AK2018" s="199" t="str">
        <f t="shared" si="3310"/>
        <v>AK$16</v>
      </c>
      <c r="AL2018" s="199" t="str">
        <f t="shared" si="3310"/>
        <v>AL$16</v>
      </c>
      <c r="AM2018" s="199" t="str">
        <f t="shared" si="3310"/>
        <v>AM$16</v>
      </c>
      <c r="AN2018" s="199" t="str">
        <f t="shared" si="3310"/>
        <v>AN$16</v>
      </c>
      <c r="AO2018" s="199" t="str">
        <f t="shared" si="3310"/>
        <v>AO$16</v>
      </c>
      <c r="AP2018" s="199" t="str">
        <f t="shared" si="3310"/>
        <v>AP$16</v>
      </c>
      <c r="AQ2018" s="199" t="str">
        <f t="shared" si="3310"/>
        <v>AQ$16</v>
      </c>
      <c r="AR2018" s="199" t="str">
        <f t="shared" si="3310"/>
        <v>AR$16</v>
      </c>
      <c r="AS2018" s="199" t="str">
        <f t="shared" si="3310"/>
        <v>AS$16</v>
      </c>
      <c r="AT2018" s="199" t="str">
        <f t="shared" si="3310"/>
        <v>AT$16</v>
      </c>
      <c r="AU2018" s="199" t="str">
        <f t="shared" si="3310"/>
        <v>AU$16</v>
      </c>
      <c r="AV2018" s="199" t="str">
        <f t="shared" si="3310"/>
        <v>AV$16</v>
      </c>
      <c r="AW2018" s="199" t="str">
        <f t="shared" si="3310"/>
        <v>AW$16</v>
      </c>
      <c r="AX2018" s="199" t="str">
        <f t="shared" si="3310"/>
        <v>AX$16</v>
      </c>
      <c r="AY2018" s="199" t="str">
        <f t="shared" si="3310"/>
        <v>AY$16</v>
      </c>
      <c r="AZ2018" s="199" t="str">
        <f t="shared" si="3310"/>
        <v>AZ$16</v>
      </c>
      <c r="BA2018" s="199" t="str">
        <f t="shared" si="3310"/>
        <v>BA$16</v>
      </c>
      <c r="BB2018" s="199" t="str">
        <f t="shared" si="3310"/>
        <v>BB$16</v>
      </c>
      <c r="BC2018" s="199" t="str">
        <f t="shared" si="3310"/>
        <v>BC$16</v>
      </c>
      <c r="BD2018" s="199" t="str">
        <f t="shared" si="3310"/>
        <v>BD$16</v>
      </c>
      <c r="BE2018" s="199" t="str">
        <f t="shared" si="3310"/>
        <v>BE$16</v>
      </c>
      <c r="BF2018" s="199" t="str">
        <f t="shared" si="3310"/>
        <v>BF$16</v>
      </c>
      <c r="BG2018" s="199" t="str">
        <f t="shared" si="3310"/>
        <v>BG$16</v>
      </c>
      <c r="BH2018" s="199" t="str">
        <f t="shared" si="3310"/>
        <v>BH$16</v>
      </c>
      <c r="BI2018" s="199" t="str">
        <f t="shared" si="3310"/>
        <v>BI$16</v>
      </c>
      <c r="BJ2018" s="199" t="str">
        <f t="shared" si="3310"/>
        <v>BJ$16</v>
      </c>
      <c r="BK2018" s="199" t="str">
        <f t="shared" si="3310"/>
        <v>BK$16</v>
      </c>
      <c r="BL2018" s="199" t="str">
        <f t="shared" si="3310"/>
        <v>BL$16</v>
      </c>
      <c r="BM2018" s="199" t="str">
        <f t="shared" si="3310"/>
        <v>BM$16</v>
      </c>
      <c r="BN2018" s="199" t="str">
        <f t="shared" si="3310"/>
        <v>BN$16</v>
      </c>
      <c r="BO2018" s="199" t="str">
        <f t="shared" si="3310"/>
        <v>BO$16</v>
      </c>
      <c r="BP2018" s="199" t="str">
        <f t="shared" si="3310"/>
        <v>BP$16</v>
      </c>
      <c r="BQ2018" s="199" t="str">
        <f t="shared" si="3310"/>
        <v>BQ$16</v>
      </c>
      <c r="BR2018" s="199" t="str">
        <f t="shared" si="3310"/>
        <v>BR$16</v>
      </c>
      <c r="BS2018" s="199" t="str">
        <f t="shared" si="3310"/>
        <v>BS$16</v>
      </c>
      <c r="BT2018" s="199" t="str">
        <f t="shared" si="3310"/>
        <v>BT$16</v>
      </c>
      <c r="BU2018" s="199" t="str">
        <f t="shared" si="3310"/>
        <v>BU$16</v>
      </c>
      <c r="BV2018" s="199" t="str">
        <f t="shared" si="3310"/>
        <v>BV$16</v>
      </c>
      <c r="BW2018" s="199" t="str">
        <f t="shared" si="3310"/>
        <v>BW$16</v>
      </c>
      <c r="BX2018" s="199" t="str">
        <f t="shared" si="3310"/>
        <v>BX$16</v>
      </c>
      <c r="BY2018" s="199" t="str">
        <f t="shared" si="3310"/>
        <v>BY$16</v>
      </c>
      <c r="BZ2018" s="199" t="str">
        <f t="shared" si="3310"/>
        <v>BZ$16</v>
      </c>
      <c r="CA2018" s="199" t="str">
        <f t="shared" si="3310"/>
        <v>CA$16</v>
      </c>
      <c r="CB2018" s="199" t="str">
        <f t="shared" si="3310"/>
        <v>CB$16</v>
      </c>
      <c r="CC2018" s="199" t="str">
        <f t="shared" si="3310"/>
        <v>CC$16</v>
      </c>
      <c r="CD2018" s="199" t="str">
        <f t="shared" si="3310"/>
        <v>CD$16</v>
      </c>
      <c r="CE2018" s="199" t="str">
        <f t="shared" ref="CE2018:CL2018" si="3311">CE$20</f>
        <v>CE$16</v>
      </c>
      <c r="CF2018" s="199" t="str">
        <f t="shared" si="3311"/>
        <v>CF$16</v>
      </c>
      <c r="CG2018" s="199" t="str">
        <f t="shared" si="3311"/>
        <v>CG$16</v>
      </c>
      <c r="CH2018" s="199" t="str">
        <f t="shared" si="3311"/>
        <v>CH$16</v>
      </c>
      <c r="CI2018" s="199" t="str">
        <f t="shared" si="3311"/>
        <v>CI$16</v>
      </c>
      <c r="CJ2018" s="199" t="str">
        <f t="shared" si="3311"/>
        <v>CJ$16</v>
      </c>
      <c r="CK2018" s="199" t="str">
        <f t="shared" si="3311"/>
        <v>CK$16</v>
      </c>
      <c r="CL2018" s="199" t="str">
        <f t="shared" si="3311"/>
        <v>CL$16</v>
      </c>
      <c r="CN2018" s="176"/>
      <c r="CO2018" s="199" t="str">
        <f t="shared" ref="CO2018:DL2018" si="3312">CO$20</f>
        <v>CO$16</v>
      </c>
      <c r="CP2018" s="199" t="str">
        <f t="shared" si="3312"/>
        <v>CP$16</v>
      </c>
      <c r="CQ2018" s="199" t="str">
        <f t="shared" si="3312"/>
        <v>CQ$16</v>
      </c>
      <c r="CR2018" s="199" t="str">
        <f t="shared" si="3312"/>
        <v>CR$16</v>
      </c>
      <c r="CS2018" s="199" t="str">
        <f t="shared" si="3312"/>
        <v>CS$16</v>
      </c>
      <c r="CT2018" s="199" t="str">
        <f t="shared" si="3312"/>
        <v>CT$16</v>
      </c>
      <c r="CU2018" s="199" t="str">
        <f t="shared" si="3312"/>
        <v>CU$16</v>
      </c>
      <c r="CV2018" s="199" t="str">
        <f t="shared" si="3312"/>
        <v>CV$16</v>
      </c>
      <c r="CW2018" s="199" t="str">
        <f t="shared" si="3312"/>
        <v>CW$16</v>
      </c>
      <c r="CX2018" s="199" t="str">
        <f t="shared" si="3312"/>
        <v>CX$16</v>
      </c>
      <c r="CY2018" s="199" t="str">
        <f t="shared" si="3312"/>
        <v>CY$16</v>
      </c>
      <c r="CZ2018" s="199" t="str">
        <f t="shared" si="3312"/>
        <v>CZ$16</v>
      </c>
      <c r="DA2018" s="199" t="str">
        <f t="shared" si="3312"/>
        <v>DA$16</v>
      </c>
      <c r="DB2018" s="199" t="str">
        <f t="shared" si="3312"/>
        <v>DB$16</v>
      </c>
      <c r="DC2018" s="199" t="str">
        <f t="shared" si="3312"/>
        <v>DC$16</v>
      </c>
      <c r="DD2018" s="199" t="str">
        <f t="shared" si="3312"/>
        <v>DD$16</v>
      </c>
      <c r="DE2018" s="199" t="str">
        <f t="shared" si="3312"/>
        <v>DE$16</v>
      </c>
      <c r="DF2018" s="199" t="str">
        <f t="shared" si="3312"/>
        <v>DF$16</v>
      </c>
      <c r="DG2018" s="199" t="str">
        <f t="shared" si="3312"/>
        <v>DG$16</v>
      </c>
      <c r="DH2018" s="199" t="str">
        <f t="shared" si="3312"/>
        <v>DH$16</v>
      </c>
      <c r="DI2018" s="199" t="str">
        <f t="shared" si="3312"/>
        <v>DI$16</v>
      </c>
      <c r="DJ2018" s="199" t="str">
        <f t="shared" si="3312"/>
        <v>DJ$16</v>
      </c>
      <c r="DK2018" s="199" t="str">
        <f t="shared" si="3312"/>
        <v>DK$16</v>
      </c>
      <c r="DL2018" s="199" t="str">
        <f t="shared" si="3312"/>
        <v>DL$16</v>
      </c>
    </row>
    <row r="2019" spans="1:116" x14ac:dyDescent="0.4">
      <c r="A2019" s="174"/>
      <c r="E2019" s="8"/>
      <c r="G2019" s="175" t="s">
        <v>462</v>
      </c>
      <c r="H2019" s="200"/>
      <c r="I2019" s="201"/>
      <c r="J2019" s="201"/>
      <c r="K2019" s="202"/>
      <c r="L2019" s="202"/>
      <c r="M2019" s="202"/>
      <c r="N2019" s="202"/>
      <c r="O2019" s="202"/>
      <c r="P2019" s="202"/>
      <c r="R2019" s="202"/>
      <c r="S2019" s="199" t="str">
        <f t="shared" ref="S2019:CD2019" si="3313">S$21</f>
        <v>S$17</v>
      </c>
      <c r="T2019" s="199" t="str">
        <f t="shared" si="3313"/>
        <v>T$17</v>
      </c>
      <c r="U2019" s="199" t="str">
        <f t="shared" si="3313"/>
        <v>U$17</v>
      </c>
      <c r="V2019" s="199" t="str">
        <f t="shared" si="3313"/>
        <v>V$17</v>
      </c>
      <c r="W2019" s="199" t="str">
        <f t="shared" si="3313"/>
        <v>W$17</v>
      </c>
      <c r="X2019" s="199" t="str">
        <f t="shared" si="3313"/>
        <v>X$17</v>
      </c>
      <c r="Y2019" s="199" t="str">
        <f t="shared" si="3313"/>
        <v>Y$17</v>
      </c>
      <c r="Z2019" s="199" t="str">
        <f t="shared" si="3313"/>
        <v>Z$17</v>
      </c>
      <c r="AA2019" s="199" t="str">
        <f t="shared" si="3313"/>
        <v>AA$17</v>
      </c>
      <c r="AB2019" s="199" t="str">
        <f t="shared" si="3313"/>
        <v>AB$17</v>
      </c>
      <c r="AC2019" s="199" t="str">
        <f t="shared" si="3313"/>
        <v>AC$17</v>
      </c>
      <c r="AD2019" s="199" t="str">
        <f t="shared" si="3313"/>
        <v>AD$17</v>
      </c>
      <c r="AE2019" s="199" t="str">
        <f t="shared" si="3313"/>
        <v>AE$17</v>
      </c>
      <c r="AF2019" s="199" t="str">
        <f t="shared" si="3313"/>
        <v>AF$17</v>
      </c>
      <c r="AG2019" s="199" t="str">
        <f t="shared" si="3313"/>
        <v>AG$17</v>
      </c>
      <c r="AH2019" s="199" t="str">
        <f t="shared" si="3313"/>
        <v>AH$17</v>
      </c>
      <c r="AI2019" s="199" t="str">
        <f t="shared" si="3313"/>
        <v>AI$17</v>
      </c>
      <c r="AJ2019" s="199" t="str">
        <f t="shared" si="3313"/>
        <v>AJ$17</v>
      </c>
      <c r="AK2019" s="199" t="str">
        <f t="shared" si="3313"/>
        <v>AK$17</v>
      </c>
      <c r="AL2019" s="199" t="str">
        <f t="shared" si="3313"/>
        <v>AL$17</v>
      </c>
      <c r="AM2019" s="199" t="str">
        <f t="shared" si="3313"/>
        <v>AM$17</v>
      </c>
      <c r="AN2019" s="199" t="str">
        <f t="shared" si="3313"/>
        <v>AN$17</v>
      </c>
      <c r="AO2019" s="199" t="str">
        <f t="shared" si="3313"/>
        <v>AO$17</v>
      </c>
      <c r="AP2019" s="199" t="str">
        <f t="shared" si="3313"/>
        <v>AP$17</v>
      </c>
      <c r="AQ2019" s="199" t="str">
        <f t="shared" si="3313"/>
        <v>AQ$17</v>
      </c>
      <c r="AR2019" s="199" t="str">
        <f t="shared" si="3313"/>
        <v>AR$17</v>
      </c>
      <c r="AS2019" s="199" t="str">
        <f t="shared" si="3313"/>
        <v>AS$17</v>
      </c>
      <c r="AT2019" s="199" t="str">
        <f t="shared" si="3313"/>
        <v>AT$17</v>
      </c>
      <c r="AU2019" s="199" t="str">
        <f t="shared" si="3313"/>
        <v>AU$17</v>
      </c>
      <c r="AV2019" s="199" t="str">
        <f t="shared" si="3313"/>
        <v>AV$17</v>
      </c>
      <c r="AW2019" s="199" t="str">
        <f t="shared" si="3313"/>
        <v>AW$17</v>
      </c>
      <c r="AX2019" s="199" t="str">
        <f t="shared" si="3313"/>
        <v>AX$17</v>
      </c>
      <c r="AY2019" s="199" t="str">
        <f t="shared" si="3313"/>
        <v>AY$17</v>
      </c>
      <c r="AZ2019" s="199" t="str">
        <f t="shared" si="3313"/>
        <v>AZ$17</v>
      </c>
      <c r="BA2019" s="199" t="str">
        <f t="shared" si="3313"/>
        <v>BA$17</v>
      </c>
      <c r="BB2019" s="199" t="str">
        <f t="shared" si="3313"/>
        <v>BB$17</v>
      </c>
      <c r="BC2019" s="199" t="str">
        <f t="shared" si="3313"/>
        <v>BC$17</v>
      </c>
      <c r="BD2019" s="199" t="str">
        <f t="shared" si="3313"/>
        <v>BD$17</v>
      </c>
      <c r="BE2019" s="199" t="str">
        <f t="shared" si="3313"/>
        <v>BE$17</v>
      </c>
      <c r="BF2019" s="199" t="str">
        <f t="shared" si="3313"/>
        <v>BF$17</v>
      </c>
      <c r="BG2019" s="199" t="str">
        <f t="shared" si="3313"/>
        <v>BG$17</v>
      </c>
      <c r="BH2019" s="199" t="str">
        <f t="shared" si="3313"/>
        <v>BH$17</v>
      </c>
      <c r="BI2019" s="199" t="str">
        <f t="shared" si="3313"/>
        <v>BI$17</v>
      </c>
      <c r="BJ2019" s="199" t="str">
        <f t="shared" si="3313"/>
        <v>BJ$17</v>
      </c>
      <c r="BK2019" s="199" t="str">
        <f t="shared" si="3313"/>
        <v>BK$17</v>
      </c>
      <c r="BL2019" s="199" t="str">
        <f t="shared" si="3313"/>
        <v>BL$17</v>
      </c>
      <c r="BM2019" s="199" t="str">
        <f t="shared" si="3313"/>
        <v>BM$17</v>
      </c>
      <c r="BN2019" s="199" t="str">
        <f t="shared" si="3313"/>
        <v>BN$17</v>
      </c>
      <c r="BO2019" s="199" t="str">
        <f t="shared" si="3313"/>
        <v>BO$17</v>
      </c>
      <c r="BP2019" s="199" t="str">
        <f t="shared" si="3313"/>
        <v>BP$17</v>
      </c>
      <c r="BQ2019" s="199" t="str">
        <f t="shared" si="3313"/>
        <v>BQ$17</v>
      </c>
      <c r="BR2019" s="199" t="str">
        <f t="shared" si="3313"/>
        <v>BR$17</v>
      </c>
      <c r="BS2019" s="199" t="str">
        <f t="shared" si="3313"/>
        <v>BS$17</v>
      </c>
      <c r="BT2019" s="199" t="str">
        <f t="shared" si="3313"/>
        <v>BT$17</v>
      </c>
      <c r="BU2019" s="199" t="str">
        <f t="shared" si="3313"/>
        <v>BU$17</v>
      </c>
      <c r="BV2019" s="199" t="str">
        <f t="shared" si="3313"/>
        <v>BV$17</v>
      </c>
      <c r="BW2019" s="199" t="str">
        <f t="shared" si="3313"/>
        <v>BW$17</v>
      </c>
      <c r="BX2019" s="199" t="str">
        <f t="shared" si="3313"/>
        <v>BX$17</v>
      </c>
      <c r="BY2019" s="199" t="str">
        <f t="shared" si="3313"/>
        <v>BY$17</v>
      </c>
      <c r="BZ2019" s="199" t="str">
        <f t="shared" si="3313"/>
        <v>BZ$17</v>
      </c>
      <c r="CA2019" s="199" t="str">
        <f t="shared" si="3313"/>
        <v>CA$17</v>
      </c>
      <c r="CB2019" s="199" t="str">
        <f t="shared" si="3313"/>
        <v>CB$17</v>
      </c>
      <c r="CC2019" s="199" t="str">
        <f t="shared" si="3313"/>
        <v>CC$17</v>
      </c>
      <c r="CD2019" s="199" t="str">
        <f t="shared" si="3313"/>
        <v>CD$17</v>
      </c>
      <c r="CE2019" s="199" t="str">
        <f t="shared" ref="CE2019:CL2019" si="3314">CE$21</f>
        <v>CE$17</v>
      </c>
      <c r="CF2019" s="199" t="str">
        <f t="shared" si="3314"/>
        <v>CF$17</v>
      </c>
      <c r="CG2019" s="199" t="str">
        <f t="shared" si="3314"/>
        <v>CG$17</v>
      </c>
      <c r="CH2019" s="199" t="str">
        <f t="shared" si="3314"/>
        <v>CH$17</v>
      </c>
      <c r="CI2019" s="199" t="str">
        <f t="shared" si="3314"/>
        <v>CI$17</v>
      </c>
      <c r="CJ2019" s="199" t="str">
        <f t="shared" si="3314"/>
        <v>CJ$17</v>
      </c>
      <c r="CK2019" s="199" t="str">
        <f t="shared" si="3314"/>
        <v>CK$17</v>
      </c>
      <c r="CL2019" s="199" t="str">
        <f t="shared" si="3314"/>
        <v>CL$17</v>
      </c>
      <c r="CN2019" s="201"/>
      <c r="CO2019" s="199" t="str">
        <f t="shared" ref="CO2019:DL2019" si="3315">CO$21</f>
        <v>CO$17</v>
      </c>
      <c r="CP2019" s="199" t="str">
        <f t="shared" si="3315"/>
        <v>CP$17</v>
      </c>
      <c r="CQ2019" s="199" t="str">
        <f t="shared" si="3315"/>
        <v>CQ$17</v>
      </c>
      <c r="CR2019" s="199" t="str">
        <f t="shared" si="3315"/>
        <v>CR$17</v>
      </c>
      <c r="CS2019" s="199" t="str">
        <f t="shared" si="3315"/>
        <v>CS$17</v>
      </c>
      <c r="CT2019" s="199" t="str">
        <f t="shared" si="3315"/>
        <v>CT$17</v>
      </c>
      <c r="CU2019" s="199" t="str">
        <f t="shared" si="3315"/>
        <v>CU$17</v>
      </c>
      <c r="CV2019" s="199" t="str">
        <f t="shared" si="3315"/>
        <v>CV$17</v>
      </c>
      <c r="CW2019" s="199" t="str">
        <f t="shared" si="3315"/>
        <v>CW$17</v>
      </c>
      <c r="CX2019" s="199" t="str">
        <f t="shared" si="3315"/>
        <v>CX$17</v>
      </c>
      <c r="CY2019" s="199" t="str">
        <f t="shared" si="3315"/>
        <v>CY$17</v>
      </c>
      <c r="CZ2019" s="199" t="str">
        <f t="shared" si="3315"/>
        <v>CZ$17</v>
      </c>
      <c r="DA2019" s="199" t="str">
        <f t="shared" si="3315"/>
        <v>DA$17</v>
      </c>
      <c r="DB2019" s="199" t="str">
        <f t="shared" si="3315"/>
        <v>DB$17</v>
      </c>
      <c r="DC2019" s="199" t="str">
        <f t="shared" si="3315"/>
        <v>DC$17</v>
      </c>
      <c r="DD2019" s="199" t="str">
        <f t="shared" si="3315"/>
        <v>DD$17</v>
      </c>
      <c r="DE2019" s="199" t="str">
        <f t="shared" si="3315"/>
        <v>DE$17</v>
      </c>
      <c r="DF2019" s="199" t="str">
        <f t="shared" si="3315"/>
        <v>DF$17</v>
      </c>
      <c r="DG2019" s="199" t="str">
        <f t="shared" si="3315"/>
        <v>DG$17</v>
      </c>
      <c r="DH2019" s="199" t="str">
        <f t="shared" si="3315"/>
        <v>DH$17</v>
      </c>
      <c r="DI2019" s="199" t="str">
        <f t="shared" si="3315"/>
        <v>DI$17</v>
      </c>
      <c r="DJ2019" s="199" t="str">
        <f t="shared" si="3315"/>
        <v>DJ$17</v>
      </c>
      <c r="DK2019" s="199" t="str">
        <f t="shared" si="3315"/>
        <v>DK$17</v>
      </c>
      <c r="DL2019" s="199" t="str">
        <f t="shared" si="3315"/>
        <v>DL$17</v>
      </c>
    </row>
    <row r="2020" spans="1:116" x14ac:dyDescent="0.4">
      <c r="A2020" s="174"/>
      <c r="E2020" s="8"/>
      <c r="G2020" s="175" t="s">
        <v>491</v>
      </c>
      <c r="H2020" s="200"/>
      <c r="I2020" s="201"/>
      <c r="J2020" s="201"/>
      <c r="K2020" s="202"/>
      <c r="L2020" s="202"/>
      <c r="M2020" s="202"/>
      <c r="N2020" s="202"/>
      <c r="O2020" s="202"/>
      <c r="P2020" s="202"/>
      <c r="R2020" s="202"/>
      <c r="S2020" s="190"/>
      <c r="T2020" s="190"/>
      <c r="U2020" s="190"/>
      <c r="V2020" s="190"/>
      <c r="W2020" s="190"/>
      <c r="X2020" s="190"/>
      <c r="Y2020" s="190"/>
      <c r="Z2020" s="190"/>
      <c r="AA2020" s="190"/>
      <c r="AB2020" s="190"/>
      <c r="AC2020" s="190"/>
      <c r="AD2020" s="190"/>
      <c r="AE2020" s="190"/>
      <c r="AF2020" s="190"/>
      <c r="AG2020" s="190"/>
      <c r="AH2020" s="190"/>
      <c r="AI2020" s="190"/>
      <c r="AJ2020" s="190"/>
      <c r="AK2020" s="190"/>
      <c r="AL2020" s="190"/>
      <c r="AM2020" s="190"/>
      <c r="AN2020" s="190"/>
      <c r="AO2020" s="190"/>
      <c r="AP2020" s="190"/>
      <c r="AQ2020" s="190"/>
      <c r="AR2020" s="190"/>
      <c r="AS2020" s="190"/>
      <c r="AT2020" s="190"/>
      <c r="AU2020" s="190"/>
      <c r="AV2020" s="190"/>
      <c r="AW2020" s="190"/>
      <c r="AX2020" s="190"/>
      <c r="AY2020" s="190"/>
      <c r="AZ2020" s="190"/>
      <c r="BA2020" s="190"/>
      <c r="BB2020" s="190"/>
      <c r="BC2020" s="190"/>
      <c r="BD2020" s="190"/>
      <c r="BE2020" s="190"/>
      <c r="BF2020" s="190"/>
      <c r="BG2020" s="190"/>
      <c r="BH2020" s="190"/>
      <c r="BI2020" s="190"/>
      <c r="BJ2020" s="190"/>
      <c r="BK2020" s="190"/>
      <c r="BL2020" s="190"/>
      <c r="BM2020" s="190"/>
      <c r="BN2020" s="190"/>
      <c r="BO2020" s="190"/>
      <c r="BP2020" s="190"/>
      <c r="BQ2020" s="190"/>
      <c r="BR2020" s="190"/>
      <c r="BS2020" s="190"/>
      <c r="BT2020" s="190"/>
      <c r="BU2020" s="190"/>
      <c r="BV2020" s="190"/>
      <c r="BW2020" s="190"/>
      <c r="BX2020" s="190"/>
      <c r="BY2020" s="190"/>
      <c r="BZ2020" s="190"/>
      <c r="CA2020" s="190"/>
      <c r="CB2020" s="190"/>
      <c r="CC2020" s="190"/>
      <c r="CD2020" s="190"/>
      <c r="CE2020" s="190"/>
      <c r="CF2020" s="190"/>
      <c r="CG2020" s="190"/>
      <c r="CH2020" s="190"/>
      <c r="CI2020" s="190"/>
      <c r="CJ2020" s="190"/>
      <c r="CK2020" s="190"/>
      <c r="CL2020" s="190"/>
      <c r="CN2020" s="201"/>
      <c r="CO2020" s="190"/>
      <c r="CP2020" s="190"/>
      <c r="CQ2020" s="190"/>
      <c r="CR2020" s="190"/>
      <c r="CS2020" s="190"/>
      <c r="CT2020" s="190"/>
      <c r="CU2020" s="190"/>
      <c r="CV2020" s="190"/>
      <c r="CW2020" s="190"/>
      <c r="CX2020" s="190"/>
      <c r="CY2020" s="190"/>
      <c r="CZ2020" s="190"/>
      <c r="DA2020" s="190"/>
      <c r="DB2020" s="190"/>
      <c r="DC2020" s="190"/>
      <c r="DD2020" s="190"/>
      <c r="DE2020" s="190"/>
      <c r="DF2020" s="190"/>
      <c r="DG2020" s="190"/>
      <c r="DH2020" s="190"/>
      <c r="DI2020" s="190"/>
      <c r="DJ2020" s="190"/>
      <c r="DK2020" s="190"/>
      <c r="DL2020" s="190"/>
    </row>
    <row r="2021" spans="1:116" x14ac:dyDescent="0.4">
      <c r="A2021" s="174"/>
      <c r="E2021" s="8"/>
      <c r="G2021" s="175" t="s">
        <v>505</v>
      </c>
      <c r="H2021" s="200"/>
      <c r="I2021" s="201"/>
      <c r="J2021" s="201"/>
      <c r="K2021" s="202"/>
      <c r="L2021" s="202"/>
      <c r="M2021" s="202"/>
      <c r="N2021" s="202"/>
      <c r="O2021" s="202"/>
      <c r="P2021" s="202"/>
      <c r="R2021" s="202"/>
      <c r="S2021" s="190"/>
      <c r="T2021" s="190"/>
      <c r="U2021" s="190"/>
      <c r="V2021" s="190"/>
      <c r="W2021" s="190"/>
      <c r="X2021" s="190"/>
      <c r="Y2021" s="190"/>
      <c r="Z2021" s="190"/>
      <c r="AA2021" s="190"/>
      <c r="AB2021" s="190"/>
      <c r="AC2021" s="190"/>
      <c r="AD2021" s="190"/>
      <c r="AE2021" s="190"/>
      <c r="AF2021" s="190"/>
      <c r="AG2021" s="190"/>
      <c r="AH2021" s="190"/>
      <c r="AI2021" s="190"/>
      <c r="AJ2021" s="190"/>
      <c r="AK2021" s="190"/>
      <c r="AL2021" s="190"/>
      <c r="AM2021" s="190"/>
      <c r="AN2021" s="190"/>
      <c r="AO2021" s="190"/>
      <c r="AP2021" s="190"/>
      <c r="AQ2021" s="190"/>
      <c r="AR2021" s="190"/>
      <c r="AS2021" s="190"/>
      <c r="AT2021" s="190"/>
      <c r="AU2021" s="190"/>
      <c r="AV2021" s="190"/>
      <c r="AW2021" s="190"/>
      <c r="AX2021" s="190"/>
      <c r="AY2021" s="190"/>
      <c r="AZ2021" s="190"/>
      <c r="BA2021" s="190"/>
      <c r="BB2021" s="190"/>
      <c r="BC2021" s="190"/>
      <c r="BD2021" s="190"/>
      <c r="BE2021" s="190"/>
      <c r="BF2021" s="190"/>
      <c r="BG2021" s="190"/>
      <c r="BH2021" s="190"/>
      <c r="BI2021" s="190"/>
      <c r="BJ2021" s="190"/>
      <c r="BK2021" s="190"/>
      <c r="BL2021" s="190"/>
      <c r="BM2021" s="190"/>
      <c r="BN2021" s="190"/>
      <c r="BO2021" s="190"/>
      <c r="BP2021" s="190"/>
      <c r="BQ2021" s="190"/>
      <c r="BR2021" s="190"/>
      <c r="BS2021" s="190"/>
      <c r="BT2021" s="190"/>
      <c r="BU2021" s="190"/>
      <c r="BV2021" s="190"/>
      <c r="BW2021" s="190"/>
      <c r="BX2021" s="190"/>
      <c r="BY2021" s="190"/>
      <c r="BZ2021" s="190"/>
      <c r="CA2021" s="190"/>
      <c r="CB2021" s="190"/>
      <c r="CC2021" s="190"/>
      <c r="CD2021" s="190"/>
      <c r="CE2021" s="190"/>
      <c r="CF2021" s="190"/>
      <c r="CG2021" s="190"/>
      <c r="CH2021" s="190"/>
      <c r="CI2021" s="190"/>
      <c r="CJ2021" s="190"/>
      <c r="CK2021" s="190"/>
      <c r="CL2021" s="190"/>
      <c r="CN2021" s="201"/>
      <c r="CO2021" s="190"/>
      <c r="CP2021" s="190"/>
      <c r="CQ2021" s="190"/>
      <c r="CR2021" s="190"/>
      <c r="CS2021" s="190"/>
      <c r="CT2021" s="190"/>
      <c r="CU2021" s="190"/>
      <c r="CV2021" s="190"/>
      <c r="CW2021" s="190"/>
      <c r="CX2021" s="190"/>
      <c r="CY2021" s="190"/>
      <c r="CZ2021" s="190"/>
      <c r="DA2021" s="190"/>
      <c r="DB2021" s="190"/>
      <c r="DC2021" s="190"/>
      <c r="DD2021" s="190"/>
      <c r="DE2021" s="190"/>
      <c r="DF2021" s="190"/>
      <c r="DG2021" s="190"/>
      <c r="DH2021" s="190"/>
      <c r="DI2021" s="190"/>
      <c r="DJ2021" s="190"/>
      <c r="DK2021" s="190"/>
      <c r="DL2021" s="190"/>
    </row>
    <row r="2022" spans="1:116" x14ac:dyDescent="0.4">
      <c r="A2022" s="174"/>
      <c r="E2022" s="8"/>
      <c r="G2022" s="175" t="s">
        <v>463</v>
      </c>
      <c r="H2022" s="200"/>
      <c r="I2022" s="201"/>
      <c r="J2022" s="201"/>
      <c r="K2022" s="202"/>
      <c r="L2022" s="202"/>
      <c r="M2022" s="202"/>
      <c r="N2022" s="202"/>
      <c r="O2022" s="202"/>
      <c r="P2022" s="202"/>
      <c r="R2022" s="202"/>
      <c r="S2022" s="190" t="str">
        <f t="shared" ref="S2022:CD2022" si="3316">S$22</f>
        <v>S$18</v>
      </c>
      <c r="T2022" s="190" t="str">
        <f t="shared" si="3316"/>
        <v>T$18</v>
      </c>
      <c r="U2022" s="190" t="str">
        <f t="shared" si="3316"/>
        <v>U$18</v>
      </c>
      <c r="V2022" s="190" t="str">
        <f t="shared" si="3316"/>
        <v>V$18</v>
      </c>
      <c r="W2022" s="190" t="str">
        <f t="shared" si="3316"/>
        <v>W$18</v>
      </c>
      <c r="X2022" s="190" t="str">
        <f t="shared" si="3316"/>
        <v>X$18</v>
      </c>
      <c r="Y2022" s="190" t="str">
        <f t="shared" si="3316"/>
        <v>Y$18</v>
      </c>
      <c r="Z2022" s="190" t="str">
        <f t="shared" si="3316"/>
        <v>Z$18</v>
      </c>
      <c r="AA2022" s="190" t="str">
        <f t="shared" si="3316"/>
        <v>AA$18</v>
      </c>
      <c r="AB2022" s="190" t="str">
        <f t="shared" si="3316"/>
        <v>AB$18</v>
      </c>
      <c r="AC2022" s="190" t="str">
        <f t="shared" si="3316"/>
        <v>AC$18</v>
      </c>
      <c r="AD2022" s="190" t="str">
        <f t="shared" si="3316"/>
        <v>AD$18</v>
      </c>
      <c r="AE2022" s="190" t="str">
        <f t="shared" si="3316"/>
        <v>AE$18</v>
      </c>
      <c r="AF2022" s="190" t="str">
        <f t="shared" si="3316"/>
        <v>AF$18</v>
      </c>
      <c r="AG2022" s="190" t="str">
        <f t="shared" si="3316"/>
        <v>AG$18</v>
      </c>
      <c r="AH2022" s="190" t="str">
        <f t="shared" si="3316"/>
        <v>AH$18</v>
      </c>
      <c r="AI2022" s="190" t="str">
        <f t="shared" si="3316"/>
        <v>AI$18</v>
      </c>
      <c r="AJ2022" s="190" t="str">
        <f t="shared" si="3316"/>
        <v>AJ$18</v>
      </c>
      <c r="AK2022" s="190" t="str">
        <f t="shared" si="3316"/>
        <v>AK$18</v>
      </c>
      <c r="AL2022" s="190" t="str">
        <f t="shared" si="3316"/>
        <v>AL$18</v>
      </c>
      <c r="AM2022" s="190" t="str">
        <f t="shared" si="3316"/>
        <v>AM$18</v>
      </c>
      <c r="AN2022" s="190" t="str">
        <f t="shared" si="3316"/>
        <v>AN$18</v>
      </c>
      <c r="AO2022" s="190" t="str">
        <f t="shared" si="3316"/>
        <v>AO$18</v>
      </c>
      <c r="AP2022" s="190" t="str">
        <f t="shared" si="3316"/>
        <v>AP$18</v>
      </c>
      <c r="AQ2022" s="190" t="str">
        <f t="shared" si="3316"/>
        <v>AQ$18</v>
      </c>
      <c r="AR2022" s="190" t="str">
        <f t="shared" si="3316"/>
        <v>AR$18</v>
      </c>
      <c r="AS2022" s="190" t="str">
        <f t="shared" si="3316"/>
        <v>AS$18</v>
      </c>
      <c r="AT2022" s="190" t="str">
        <f t="shared" si="3316"/>
        <v>AT$18</v>
      </c>
      <c r="AU2022" s="190" t="str">
        <f t="shared" si="3316"/>
        <v>AU$18</v>
      </c>
      <c r="AV2022" s="190" t="str">
        <f t="shared" si="3316"/>
        <v>AV$18</v>
      </c>
      <c r="AW2022" s="190" t="str">
        <f t="shared" si="3316"/>
        <v>AW$18</v>
      </c>
      <c r="AX2022" s="190" t="str">
        <f t="shared" si="3316"/>
        <v>AX$18</v>
      </c>
      <c r="AY2022" s="190" t="str">
        <f t="shared" si="3316"/>
        <v>AY$18</v>
      </c>
      <c r="AZ2022" s="190" t="str">
        <f t="shared" si="3316"/>
        <v>AZ$18</v>
      </c>
      <c r="BA2022" s="190" t="str">
        <f t="shared" si="3316"/>
        <v>BA$18</v>
      </c>
      <c r="BB2022" s="190" t="str">
        <f t="shared" si="3316"/>
        <v>BB$18</v>
      </c>
      <c r="BC2022" s="190" t="str">
        <f t="shared" si="3316"/>
        <v>BC$18</v>
      </c>
      <c r="BD2022" s="190" t="str">
        <f t="shared" si="3316"/>
        <v>BD$18</v>
      </c>
      <c r="BE2022" s="190" t="str">
        <f t="shared" si="3316"/>
        <v>BE$18</v>
      </c>
      <c r="BF2022" s="190" t="str">
        <f t="shared" si="3316"/>
        <v>BF$18</v>
      </c>
      <c r="BG2022" s="190" t="str">
        <f t="shared" si="3316"/>
        <v>BG$18</v>
      </c>
      <c r="BH2022" s="190" t="str">
        <f t="shared" si="3316"/>
        <v>BH$18</v>
      </c>
      <c r="BI2022" s="190" t="str">
        <f t="shared" si="3316"/>
        <v>BI$18</v>
      </c>
      <c r="BJ2022" s="190" t="str">
        <f t="shared" si="3316"/>
        <v>BJ$18</v>
      </c>
      <c r="BK2022" s="190" t="str">
        <f t="shared" si="3316"/>
        <v>BK$18</v>
      </c>
      <c r="BL2022" s="190" t="str">
        <f t="shared" si="3316"/>
        <v>BL$18</v>
      </c>
      <c r="BM2022" s="190" t="str">
        <f t="shared" si="3316"/>
        <v>BM$18</v>
      </c>
      <c r="BN2022" s="190" t="str">
        <f t="shared" si="3316"/>
        <v>BN$18</v>
      </c>
      <c r="BO2022" s="190" t="str">
        <f t="shared" si="3316"/>
        <v>BO$18</v>
      </c>
      <c r="BP2022" s="190" t="str">
        <f t="shared" si="3316"/>
        <v>BP$18</v>
      </c>
      <c r="BQ2022" s="190" t="str">
        <f t="shared" si="3316"/>
        <v>BQ$18</v>
      </c>
      <c r="BR2022" s="190" t="str">
        <f t="shared" si="3316"/>
        <v>BR$18</v>
      </c>
      <c r="BS2022" s="190" t="str">
        <f t="shared" si="3316"/>
        <v>BS$18</v>
      </c>
      <c r="BT2022" s="190" t="str">
        <f t="shared" si="3316"/>
        <v>BT$18</v>
      </c>
      <c r="BU2022" s="190" t="str">
        <f t="shared" si="3316"/>
        <v>BU$18</v>
      </c>
      <c r="BV2022" s="190" t="str">
        <f t="shared" si="3316"/>
        <v>BV$18</v>
      </c>
      <c r="BW2022" s="190" t="str">
        <f t="shared" si="3316"/>
        <v>BW$18</v>
      </c>
      <c r="BX2022" s="190" t="str">
        <f t="shared" si="3316"/>
        <v>BX$18</v>
      </c>
      <c r="BY2022" s="190" t="str">
        <f t="shared" si="3316"/>
        <v>BY$18</v>
      </c>
      <c r="BZ2022" s="190" t="str">
        <f t="shared" si="3316"/>
        <v>BZ$18</v>
      </c>
      <c r="CA2022" s="190" t="str">
        <f t="shared" si="3316"/>
        <v>CA$18</v>
      </c>
      <c r="CB2022" s="190" t="str">
        <f t="shared" si="3316"/>
        <v>CB$18</v>
      </c>
      <c r="CC2022" s="190" t="str">
        <f t="shared" si="3316"/>
        <v>CC$18</v>
      </c>
      <c r="CD2022" s="190" t="str">
        <f t="shared" si="3316"/>
        <v>CD$18</v>
      </c>
      <c r="CE2022" s="190" t="str">
        <f t="shared" ref="CE2022:CL2022" si="3317">CE$22</f>
        <v>CE$18</v>
      </c>
      <c r="CF2022" s="190" t="str">
        <f t="shared" si="3317"/>
        <v>CF$18</v>
      </c>
      <c r="CG2022" s="190" t="str">
        <f t="shared" si="3317"/>
        <v>CG$18</v>
      </c>
      <c r="CH2022" s="190" t="str">
        <f t="shared" si="3317"/>
        <v>CH$18</v>
      </c>
      <c r="CI2022" s="190" t="str">
        <f t="shared" si="3317"/>
        <v>CI$18</v>
      </c>
      <c r="CJ2022" s="190" t="str">
        <f t="shared" si="3317"/>
        <v>CJ$18</v>
      </c>
      <c r="CK2022" s="190" t="str">
        <f t="shared" si="3317"/>
        <v>CK$18</v>
      </c>
      <c r="CL2022" s="190" t="str">
        <f t="shared" si="3317"/>
        <v>CL$18</v>
      </c>
      <c r="CN2022" s="201"/>
      <c r="CO2022" s="190" t="str">
        <f t="shared" ref="CO2022:DL2022" si="3318">CO$22</f>
        <v>CO$18</v>
      </c>
      <c r="CP2022" s="190" t="str">
        <f t="shared" si="3318"/>
        <v>CP$18</v>
      </c>
      <c r="CQ2022" s="190" t="str">
        <f t="shared" si="3318"/>
        <v>CQ$18</v>
      </c>
      <c r="CR2022" s="190" t="str">
        <f t="shared" si="3318"/>
        <v>CR$18</v>
      </c>
      <c r="CS2022" s="190" t="str">
        <f t="shared" si="3318"/>
        <v>CS$18</v>
      </c>
      <c r="CT2022" s="190" t="str">
        <f t="shared" si="3318"/>
        <v>CT$18</v>
      </c>
      <c r="CU2022" s="190" t="str">
        <f t="shared" si="3318"/>
        <v>CU$18</v>
      </c>
      <c r="CV2022" s="190" t="str">
        <f t="shared" si="3318"/>
        <v>CV$18</v>
      </c>
      <c r="CW2022" s="190" t="str">
        <f t="shared" si="3318"/>
        <v>CW$18</v>
      </c>
      <c r="CX2022" s="190" t="str">
        <f t="shared" si="3318"/>
        <v>CX$18</v>
      </c>
      <c r="CY2022" s="190" t="str">
        <f t="shared" si="3318"/>
        <v>CY$18</v>
      </c>
      <c r="CZ2022" s="190" t="str">
        <f t="shared" si="3318"/>
        <v>CZ$18</v>
      </c>
      <c r="DA2022" s="190" t="str">
        <f t="shared" si="3318"/>
        <v>DA$18</v>
      </c>
      <c r="DB2022" s="190" t="str">
        <f t="shared" si="3318"/>
        <v>DB$18</v>
      </c>
      <c r="DC2022" s="190" t="str">
        <f t="shared" si="3318"/>
        <v>DC$18</v>
      </c>
      <c r="DD2022" s="190" t="str">
        <f t="shared" si="3318"/>
        <v>DD$18</v>
      </c>
      <c r="DE2022" s="190" t="str">
        <f t="shared" si="3318"/>
        <v>DE$18</v>
      </c>
      <c r="DF2022" s="190" t="str">
        <f t="shared" si="3318"/>
        <v>DF$18</v>
      </c>
      <c r="DG2022" s="190" t="str">
        <f t="shared" si="3318"/>
        <v>DG$18</v>
      </c>
      <c r="DH2022" s="190" t="str">
        <f t="shared" si="3318"/>
        <v>DH$18</v>
      </c>
      <c r="DI2022" s="190" t="str">
        <f t="shared" si="3318"/>
        <v>DI$18</v>
      </c>
      <c r="DJ2022" s="190" t="str">
        <f t="shared" si="3318"/>
        <v>DJ$18</v>
      </c>
      <c r="DK2022" s="190" t="str">
        <f t="shared" si="3318"/>
        <v>DK$18</v>
      </c>
      <c r="DL2022" s="190" t="str">
        <f t="shared" si="3318"/>
        <v>DL$18</v>
      </c>
    </row>
    <row r="2023" spans="1:116" x14ac:dyDescent="0.4">
      <c r="A2023" s="174"/>
      <c r="E2023" s="8"/>
      <c r="G2023" s="175" t="s">
        <v>464</v>
      </c>
      <c r="H2023" s="200"/>
      <c r="I2023" s="201"/>
      <c r="J2023" s="201"/>
      <c r="K2023" s="202"/>
      <c r="L2023" s="202"/>
      <c r="M2023" s="202"/>
      <c r="N2023" s="202"/>
      <c r="O2023" s="202"/>
      <c r="P2023" s="202"/>
      <c r="R2023" s="202"/>
      <c r="S2023" s="190" t="str">
        <f t="shared" ref="S2023:CD2023" si="3319">S$23</f>
        <v>S$19</v>
      </c>
      <c r="T2023" s="190" t="str">
        <f t="shared" si="3319"/>
        <v>T$19</v>
      </c>
      <c r="U2023" s="190" t="str">
        <f t="shared" si="3319"/>
        <v>U$19</v>
      </c>
      <c r="V2023" s="190" t="str">
        <f t="shared" si="3319"/>
        <v>V$19</v>
      </c>
      <c r="W2023" s="190" t="str">
        <f t="shared" si="3319"/>
        <v>W$19</v>
      </c>
      <c r="X2023" s="190" t="str">
        <f t="shared" si="3319"/>
        <v>X$19</v>
      </c>
      <c r="Y2023" s="190" t="str">
        <f t="shared" si="3319"/>
        <v>Y$19</v>
      </c>
      <c r="Z2023" s="190" t="str">
        <f t="shared" si="3319"/>
        <v>Z$19</v>
      </c>
      <c r="AA2023" s="190" t="str">
        <f t="shared" si="3319"/>
        <v>AA$19</v>
      </c>
      <c r="AB2023" s="190" t="str">
        <f t="shared" si="3319"/>
        <v>AB$19</v>
      </c>
      <c r="AC2023" s="190" t="str">
        <f t="shared" si="3319"/>
        <v>AC$19</v>
      </c>
      <c r="AD2023" s="190" t="str">
        <f t="shared" si="3319"/>
        <v>AD$19</v>
      </c>
      <c r="AE2023" s="190" t="str">
        <f t="shared" si="3319"/>
        <v>AE$19</v>
      </c>
      <c r="AF2023" s="190" t="str">
        <f t="shared" si="3319"/>
        <v>AF$19</v>
      </c>
      <c r="AG2023" s="190" t="str">
        <f t="shared" si="3319"/>
        <v>AG$19</v>
      </c>
      <c r="AH2023" s="190" t="str">
        <f t="shared" si="3319"/>
        <v>AH$19</v>
      </c>
      <c r="AI2023" s="190" t="str">
        <f t="shared" si="3319"/>
        <v>AI$19</v>
      </c>
      <c r="AJ2023" s="190" t="str">
        <f t="shared" si="3319"/>
        <v>AJ$19</v>
      </c>
      <c r="AK2023" s="190" t="str">
        <f t="shared" si="3319"/>
        <v>AK$19</v>
      </c>
      <c r="AL2023" s="190" t="str">
        <f t="shared" si="3319"/>
        <v>AL$19</v>
      </c>
      <c r="AM2023" s="190" t="str">
        <f t="shared" si="3319"/>
        <v>AM$19</v>
      </c>
      <c r="AN2023" s="190" t="str">
        <f t="shared" si="3319"/>
        <v>AN$19</v>
      </c>
      <c r="AO2023" s="190" t="str">
        <f t="shared" si="3319"/>
        <v>AO$19</v>
      </c>
      <c r="AP2023" s="190" t="str">
        <f t="shared" si="3319"/>
        <v>AP$19</v>
      </c>
      <c r="AQ2023" s="190" t="str">
        <f t="shared" si="3319"/>
        <v>AQ$19</v>
      </c>
      <c r="AR2023" s="190" t="str">
        <f t="shared" si="3319"/>
        <v>AR$19</v>
      </c>
      <c r="AS2023" s="190" t="str">
        <f t="shared" si="3319"/>
        <v>AS$19</v>
      </c>
      <c r="AT2023" s="190" t="str">
        <f t="shared" si="3319"/>
        <v>AT$19</v>
      </c>
      <c r="AU2023" s="190" t="str">
        <f t="shared" si="3319"/>
        <v>AU$19</v>
      </c>
      <c r="AV2023" s="190" t="str">
        <f t="shared" si="3319"/>
        <v>AV$19</v>
      </c>
      <c r="AW2023" s="190" t="str">
        <f t="shared" si="3319"/>
        <v>AW$19</v>
      </c>
      <c r="AX2023" s="190" t="str">
        <f t="shared" si="3319"/>
        <v>AX$19</v>
      </c>
      <c r="AY2023" s="190" t="str">
        <f t="shared" si="3319"/>
        <v>AY$19</v>
      </c>
      <c r="AZ2023" s="190" t="str">
        <f t="shared" si="3319"/>
        <v>AZ$19</v>
      </c>
      <c r="BA2023" s="190" t="str">
        <f t="shared" si="3319"/>
        <v>BA$19</v>
      </c>
      <c r="BB2023" s="190" t="str">
        <f t="shared" si="3319"/>
        <v>BB$19</v>
      </c>
      <c r="BC2023" s="190" t="str">
        <f t="shared" si="3319"/>
        <v>BC$19</v>
      </c>
      <c r="BD2023" s="190" t="str">
        <f t="shared" si="3319"/>
        <v>BD$19</v>
      </c>
      <c r="BE2023" s="190" t="str">
        <f t="shared" si="3319"/>
        <v>BE$19</v>
      </c>
      <c r="BF2023" s="190" t="str">
        <f t="shared" si="3319"/>
        <v>BF$19</v>
      </c>
      <c r="BG2023" s="190" t="str">
        <f t="shared" si="3319"/>
        <v>BG$19</v>
      </c>
      <c r="BH2023" s="190" t="str">
        <f t="shared" si="3319"/>
        <v>BH$19</v>
      </c>
      <c r="BI2023" s="190" t="str">
        <f t="shared" si="3319"/>
        <v>BI$19</v>
      </c>
      <c r="BJ2023" s="190" t="str">
        <f t="shared" si="3319"/>
        <v>BJ$19</v>
      </c>
      <c r="BK2023" s="190" t="str">
        <f t="shared" si="3319"/>
        <v>BK$19</v>
      </c>
      <c r="BL2023" s="190" t="str">
        <f t="shared" si="3319"/>
        <v>BL$19</v>
      </c>
      <c r="BM2023" s="190" t="str">
        <f t="shared" si="3319"/>
        <v>BM$19</v>
      </c>
      <c r="BN2023" s="190" t="str">
        <f t="shared" si="3319"/>
        <v>BN$19</v>
      </c>
      <c r="BO2023" s="190" t="str">
        <f t="shared" si="3319"/>
        <v>BO$19</v>
      </c>
      <c r="BP2023" s="190" t="str">
        <f t="shared" si="3319"/>
        <v>BP$19</v>
      </c>
      <c r="BQ2023" s="190" t="str">
        <f t="shared" si="3319"/>
        <v>BQ$19</v>
      </c>
      <c r="BR2023" s="190" t="str">
        <f t="shared" si="3319"/>
        <v>BR$19</v>
      </c>
      <c r="BS2023" s="190" t="str">
        <f t="shared" si="3319"/>
        <v>BS$19</v>
      </c>
      <c r="BT2023" s="190" t="str">
        <f t="shared" si="3319"/>
        <v>BT$19</v>
      </c>
      <c r="BU2023" s="190" t="str">
        <f t="shared" si="3319"/>
        <v>BU$19</v>
      </c>
      <c r="BV2023" s="190" t="str">
        <f t="shared" si="3319"/>
        <v>BV$19</v>
      </c>
      <c r="BW2023" s="190" t="str">
        <f t="shared" si="3319"/>
        <v>BW$19</v>
      </c>
      <c r="BX2023" s="190" t="str">
        <f t="shared" si="3319"/>
        <v>BX$19</v>
      </c>
      <c r="BY2023" s="190" t="str">
        <f t="shared" si="3319"/>
        <v>BY$19</v>
      </c>
      <c r="BZ2023" s="190" t="str">
        <f t="shared" si="3319"/>
        <v>BZ$19</v>
      </c>
      <c r="CA2023" s="190" t="str">
        <f t="shared" si="3319"/>
        <v>CA$19</v>
      </c>
      <c r="CB2023" s="190" t="str">
        <f t="shared" si="3319"/>
        <v>CB$19</v>
      </c>
      <c r="CC2023" s="190" t="str">
        <f t="shared" si="3319"/>
        <v>CC$19</v>
      </c>
      <c r="CD2023" s="190" t="str">
        <f t="shared" si="3319"/>
        <v>CD$19</v>
      </c>
      <c r="CE2023" s="190" t="str">
        <f t="shared" ref="CE2023:CL2023" si="3320">CE$23</f>
        <v>CE$19</v>
      </c>
      <c r="CF2023" s="190" t="str">
        <f t="shared" si="3320"/>
        <v>CF$19</v>
      </c>
      <c r="CG2023" s="190" t="str">
        <f t="shared" si="3320"/>
        <v>CG$19</v>
      </c>
      <c r="CH2023" s="190" t="str">
        <f t="shared" si="3320"/>
        <v>CH$19</v>
      </c>
      <c r="CI2023" s="190" t="str">
        <f t="shared" si="3320"/>
        <v>CI$19</v>
      </c>
      <c r="CJ2023" s="190" t="str">
        <f t="shared" si="3320"/>
        <v>CJ$19</v>
      </c>
      <c r="CK2023" s="190" t="str">
        <f t="shared" si="3320"/>
        <v>CK$19</v>
      </c>
      <c r="CL2023" s="190" t="str">
        <f t="shared" si="3320"/>
        <v>CL$19</v>
      </c>
      <c r="CN2023" s="201"/>
      <c r="CO2023" s="190" t="str">
        <f t="shared" ref="CO2023:DL2023" si="3321">CO$23</f>
        <v>CO$19</v>
      </c>
      <c r="CP2023" s="190" t="str">
        <f t="shared" si="3321"/>
        <v>CP$19</v>
      </c>
      <c r="CQ2023" s="190" t="str">
        <f t="shared" si="3321"/>
        <v>CQ$19</v>
      </c>
      <c r="CR2023" s="190" t="str">
        <f t="shared" si="3321"/>
        <v>CR$19</v>
      </c>
      <c r="CS2023" s="190" t="str">
        <f t="shared" si="3321"/>
        <v>CS$19</v>
      </c>
      <c r="CT2023" s="190" t="str">
        <f t="shared" si="3321"/>
        <v>CT$19</v>
      </c>
      <c r="CU2023" s="190" t="str">
        <f t="shared" si="3321"/>
        <v>CU$19</v>
      </c>
      <c r="CV2023" s="190" t="str">
        <f t="shared" si="3321"/>
        <v>CV$19</v>
      </c>
      <c r="CW2023" s="190" t="str">
        <f t="shared" si="3321"/>
        <v>CW$19</v>
      </c>
      <c r="CX2023" s="190" t="str">
        <f t="shared" si="3321"/>
        <v>CX$19</v>
      </c>
      <c r="CY2023" s="190" t="str">
        <f t="shared" si="3321"/>
        <v>CY$19</v>
      </c>
      <c r="CZ2023" s="190" t="str">
        <f t="shared" si="3321"/>
        <v>CZ$19</v>
      </c>
      <c r="DA2023" s="190" t="str">
        <f t="shared" si="3321"/>
        <v>DA$19</v>
      </c>
      <c r="DB2023" s="190" t="str">
        <f t="shared" si="3321"/>
        <v>DB$19</v>
      </c>
      <c r="DC2023" s="190" t="str">
        <f t="shared" si="3321"/>
        <v>DC$19</v>
      </c>
      <c r="DD2023" s="190" t="str">
        <f t="shared" si="3321"/>
        <v>DD$19</v>
      </c>
      <c r="DE2023" s="190" t="str">
        <f t="shared" si="3321"/>
        <v>DE$19</v>
      </c>
      <c r="DF2023" s="190" t="str">
        <f t="shared" si="3321"/>
        <v>DF$19</v>
      </c>
      <c r="DG2023" s="190" t="str">
        <f t="shared" si="3321"/>
        <v>DG$19</v>
      </c>
      <c r="DH2023" s="190" t="str">
        <f t="shared" si="3321"/>
        <v>DH$19</v>
      </c>
      <c r="DI2023" s="190" t="str">
        <f t="shared" si="3321"/>
        <v>DI$19</v>
      </c>
      <c r="DJ2023" s="190" t="str">
        <f t="shared" si="3321"/>
        <v>DJ$19</v>
      </c>
      <c r="DK2023" s="190" t="str">
        <f t="shared" si="3321"/>
        <v>DK$19</v>
      </c>
      <c r="DL2023" s="190" t="str">
        <f t="shared" si="3321"/>
        <v>DL$19</v>
      </c>
    </row>
    <row r="2024" spans="1:116" x14ac:dyDescent="0.4">
      <c r="A2024" s="142" t="s">
        <v>218</v>
      </c>
      <c r="B2024" s="31" t="s">
        <v>81</v>
      </c>
      <c r="C2024" s="31"/>
      <c r="D2024" t="s">
        <v>546</v>
      </c>
      <c r="E2024" s="8" t="str">
        <f t="shared" ref="E2024:E2033" si="3322">ROW()&amp;" "&amp;D2024</f>
        <v>2024 SEASON QUARTER-TV-V</v>
      </c>
      <c r="F2024" t="s">
        <v>556</v>
      </c>
      <c r="G2024" s="143" t="s">
        <v>555</v>
      </c>
      <c r="H2024" s="142"/>
      <c r="I2024" s="144"/>
      <c r="J2024" s="144"/>
      <c r="K2024" s="142"/>
      <c r="L2024" s="142"/>
      <c r="M2024" s="142"/>
      <c r="N2024" s="142"/>
      <c r="O2024" s="142"/>
      <c r="P2024" s="142"/>
      <c r="R2024" s="143"/>
      <c r="S2024" s="168"/>
      <c r="T2024" s="168"/>
      <c r="U2024" s="168"/>
      <c r="V2024" s="168"/>
      <c r="W2024" s="168"/>
      <c r="X2024" s="168"/>
      <c r="Y2024" s="168"/>
      <c r="Z2024" s="168"/>
      <c r="AA2024" s="168"/>
      <c r="AB2024" s="168"/>
      <c r="AC2024" s="168"/>
      <c r="AD2024" s="168"/>
      <c r="AE2024" s="168"/>
      <c r="AF2024" s="168"/>
      <c r="AG2024" s="168"/>
      <c r="AH2024" s="168"/>
      <c r="AI2024" s="168"/>
      <c r="AJ2024" s="168"/>
      <c r="AK2024" s="168"/>
      <c r="AL2024" s="168"/>
      <c r="AM2024" s="168"/>
      <c r="AN2024" s="168"/>
      <c r="AO2024" s="168"/>
      <c r="AP2024" s="168"/>
      <c r="AQ2024" s="168"/>
      <c r="AR2024" s="168"/>
      <c r="AS2024" s="168"/>
      <c r="AT2024" s="168"/>
      <c r="AU2024" s="168"/>
      <c r="AV2024" s="168"/>
      <c r="AW2024" s="168"/>
      <c r="AX2024" s="168"/>
      <c r="AY2024" s="168"/>
      <c r="AZ2024" s="168"/>
      <c r="BA2024" s="168"/>
      <c r="BB2024" s="168"/>
      <c r="BC2024" s="168"/>
      <c r="BD2024" s="168"/>
      <c r="BE2024" s="168"/>
      <c r="BF2024" s="168"/>
      <c r="BG2024" s="168"/>
      <c r="BH2024" s="168"/>
      <c r="BI2024" s="168"/>
      <c r="BJ2024" s="168"/>
      <c r="BK2024" s="168"/>
      <c r="BL2024" s="168"/>
      <c r="BM2024" s="168"/>
      <c r="BN2024" s="168"/>
      <c r="BO2024" s="168"/>
      <c r="BP2024" s="168"/>
      <c r="BQ2024" s="168"/>
      <c r="BR2024" s="168"/>
      <c r="BS2024" s="168"/>
      <c r="BT2024" s="168"/>
      <c r="BU2024" s="168"/>
      <c r="BV2024" s="168"/>
      <c r="BW2024" s="168"/>
      <c r="BX2024" s="168"/>
      <c r="BY2024" s="168"/>
      <c r="BZ2024" s="168"/>
      <c r="CA2024" s="168"/>
      <c r="CB2024" s="168"/>
      <c r="CC2024" s="168"/>
      <c r="CD2024" s="168"/>
      <c r="CE2024" s="168"/>
      <c r="CF2024" s="168"/>
      <c r="CG2024" s="168"/>
      <c r="CH2024" s="168"/>
      <c r="CI2024" s="168"/>
      <c r="CJ2024" s="168"/>
      <c r="CK2024" s="168"/>
      <c r="CL2024" s="168"/>
      <c r="CN2024" s="144"/>
      <c r="CO2024" s="168"/>
      <c r="CP2024" s="168"/>
      <c r="CQ2024" s="168"/>
      <c r="CR2024" s="168"/>
      <c r="CS2024" s="168"/>
      <c r="CT2024" s="168"/>
      <c r="CU2024" s="168"/>
      <c r="CV2024" s="168"/>
      <c r="CW2024" s="168"/>
      <c r="CX2024" s="168"/>
      <c r="CY2024" s="168"/>
      <c r="CZ2024" s="168"/>
      <c r="DA2024" s="168"/>
      <c r="DB2024" s="168"/>
      <c r="DC2024" s="168"/>
      <c r="DD2024" s="168"/>
      <c r="DE2024" s="168"/>
      <c r="DF2024" s="168"/>
      <c r="DG2024" s="168"/>
      <c r="DH2024" s="168"/>
      <c r="DI2024" s="168"/>
      <c r="DJ2024" s="168"/>
      <c r="DK2024" s="168"/>
      <c r="DL2024" s="168"/>
    </row>
    <row r="2025" spans="1:116" x14ac:dyDescent="0.4">
      <c r="A2025" s="12"/>
      <c r="B2025" s="12" t="s">
        <v>332</v>
      </c>
      <c r="C2025" s="12"/>
      <c r="D2025" t="s">
        <v>546</v>
      </c>
      <c r="E2025" s="8" t="str">
        <f t="shared" si="3322"/>
        <v>2025 SEASON QUARTER-TV-V</v>
      </c>
      <c r="G2025" s="95" t="str">
        <f>G2019</f>
        <v>Primary volume driver</v>
      </c>
      <c r="H2025" s="12"/>
      <c r="I2025" s="60"/>
      <c r="J2025" s="60"/>
      <c r="K2025" s="12"/>
      <c r="L2025" s="12"/>
      <c r="M2025" s="12"/>
      <c r="N2025" s="12"/>
      <c r="O2025" s="12"/>
      <c r="P2025" s="12"/>
      <c r="R2025" s="13"/>
      <c r="S2025" s="76"/>
      <c r="T2025" s="76"/>
      <c r="U2025" s="76"/>
      <c r="V2025" s="76"/>
      <c r="W2025" s="76"/>
      <c r="X2025" s="76"/>
      <c r="Y2025" s="76"/>
      <c r="Z2025" s="76"/>
      <c r="AA2025" s="76"/>
      <c r="AB2025" s="76"/>
      <c r="AC2025" s="76"/>
      <c r="AD2025" s="76"/>
      <c r="AE2025" s="76"/>
      <c r="AF2025" s="76"/>
      <c r="AG2025" s="76"/>
      <c r="AH2025" s="76"/>
      <c r="AI2025" s="76"/>
      <c r="AJ2025" s="76"/>
      <c r="AK2025" s="76"/>
      <c r="AL2025" s="76"/>
      <c r="AM2025" s="76"/>
      <c r="AN2025" s="76"/>
      <c r="AO2025" s="76"/>
      <c r="AP2025" s="76"/>
      <c r="AQ2025" s="76"/>
      <c r="AR2025" s="76"/>
      <c r="AS2025" s="76"/>
      <c r="AT2025" s="76"/>
      <c r="AU2025" s="76"/>
      <c r="AV2025" s="76"/>
      <c r="AW2025" s="76"/>
      <c r="AX2025" s="76"/>
      <c r="AY2025" s="76"/>
      <c r="AZ2025" s="76"/>
      <c r="BA2025" s="76"/>
      <c r="BB2025" s="76"/>
      <c r="BC2025" s="76"/>
      <c r="BD2025" s="76"/>
      <c r="BE2025" s="76"/>
      <c r="BF2025" s="76"/>
      <c r="BG2025" s="76"/>
      <c r="BH2025" s="76"/>
      <c r="BI2025" s="76"/>
      <c r="BJ2025" s="76"/>
      <c r="BK2025" s="76"/>
      <c r="BL2025" s="76"/>
      <c r="BM2025" s="76"/>
      <c r="BN2025" s="76"/>
      <c r="BO2025" s="76"/>
      <c r="BP2025" s="76"/>
      <c r="BQ2025" s="76"/>
      <c r="BR2025" s="76"/>
      <c r="BS2025" s="76"/>
      <c r="BT2025" s="76"/>
      <c r="BU2025" s="76"/>
      <c r="BV2025" s="76"/>
      <c r="BW2025" s="76"/>
      <c r="BX2025" s="76"/>
      <c r="BY2025" s="76"/>
      <c r="BZ2025" s="76"/>
      <c r="CA2025" s="76"/>
      <c r="CB2025" s="76"/>
      <c r="CC2025" s="76"/>
      <c r="CD2025" s="76"/>
      <c r="CE2025" s="76"/>
      <c r="CF2025" s="76"/>
      <c r="CG2025" s="76"/>
      <c r="CH2025" s="76"/>
      <c r="CI2025" s="76"/>
      <c r="CJ2025" s="76"/>
      <c r="CK2025" s="76"/>
      <c r="CL2025" s="76"/>
      <c r="CN2025" s="60"/>
      <c r="CO2025" s="239"/>
      <c r="CP2025" s="239"/>
      <c r="CQ2025" s="239"/>
      <c r="CR2025" s="239"/>
      <c r="CS2025" s="239"/>
      <c r="CT2025" s="239"/>
      <c r="CU2025" s="239"/>
      <c r="CV2025" s="239"/>
      <c r="CW2025" s="239"/>
      <c r="CX2025" s="239"/>
      <c r="CY2025" s="239"/>
      <c r="CZ2025" s="239"/>
      <c r="DA2025" s="239"/>
      <c r="DB2025" s="239"/>
      <c r="DC2025" s="239"/>
      <c r="DD2025" s="239"/>
      <c r="DE2025" s="239"/>
      <c r="DF2025" s="239"/>
      <c r="DG2025" s="239"/>
      <c r="DH2025" s="239"/>
      <c r="DI2025" s="239"/>
      <c r="DJ2025" s="239"/>
      <c r="DK2025" s="239"/>
      <c r="DL2025" s="239"/>
    </row>
    <row r="2026" spans="1:116" x14ac:dyDescent="0.4">
      <c r="A2026" s="12"/>
      <c r="B2026" s="12"/>
      <c r="C2026" s="12"/>
      <c r="D2026" t="s">
        <v>546</v>
      </c>
      <c r="E2026" s="8" t="str">
        <f t="shared" si="3322"/>
        <v>2026 SEASON QUARTER-TV-V</v>
      </c>
      <c r="G2026" s="95" t="str">
        <f>"Seasonally adjusted # of "&amp;G2017&amp;"s"</f>
        <v>Seasonally adjusted # of procedures</v>
      </c>
      <c r="H2026" s="12"/>
      <c r="I2026" s="60"/>
      <c r="J2026" s="60"/>
      <c r="K2026" s="12"/>
      <c r="L2026" s="12"/>
      <c r="M2026" s="12"/>
      <c r="N2026" s="12"/>
      <c r="O2026" s="12"/>
      <c r="P2026" s="12"/>
      <c r="R2026" s="13"/>
      <c r="S2026" s="76"/>
      <c r="T2026" s="76"/>
      <c r="U2026" s="76"/>
      <c r="V2026" s="76"/>
      <c r="W2026" s="76"/>
      <c r="X2026" s="76"/>
      <c r="Y2026" s="76"/>
      <c r="Z2026" s="76"/>
      <c r="AA2026" s="76"/>
      <c r="AB2026" s="76"/>
      <c r="AC2026" s="76"/>
      <c r="AD2026" s="76"/>
      <c r="AE2026" s="76"/>
      <c r="AF2026" s="76"/>
      <c r="AG2026" s="76"/>
      <c r="AH2026" s="76"/>
      <c r="AI2026" s="76"/>
      <c r="AJ2026" s="76"/>
      <c r="AK2026" s="76"/>
      <c r="AL2026" s="76"/>
      <c r="AM2026" s="76"/>
      <c r="AN2026" s="76"/>
      <c r="AO2026" s="76"/>
      <c r="AP2026" s="76"/>
      <c r="AQ2026" s="76"/>
      <c r="AR2026" s="76"/>
      <c r="AS2026" s="76"/>
      <c r="AT2026" s="76"/>
      <c r="AU2026" s="76"/>
      <c r="AV2026" s="76"/>
      <c r="AW2026" s="76"/>
      <c r="AX2026" s="76"/>
      <c r="AY2026" s="76"/>
      <c r="AZ2026" s="76"/>
      <c r="BA2026" s="76"/>
      <c r="BB2026" s="76"/>
      <c r="BC2026" s="76"/>
      <c r="BD2026" s="76"/>
      <c r="BE2026" s="76"/>
      <c r="BF2026" s="76"/>
      <c r="BG2026" s="76"/>
      <c r="BH2026" s="76"/>
      <c r="BI2026" s="76"/>
      <c r="BJ2026" s="76"/>
      <c r="BK2026" s="76"/>
      <c r="BL2026" s="76"/>
      <c r="BM2026" s="76"/>
      <c r="BN2026" s="76"/>
      <c r="BO2026" s="76"/>
      <c r="BP2026" s="76"/>
      <c r="BQ2026" s="76"/>
      <c r="BR2026" s="76"/>
      <c r="BS2026" s="76"/>
      <c r="BT2026" s="76"/>
      <c r="BU2026" s="76"/>
      <c r="BV2026" s="76"/>
      <c r="BW2026" s="76"/>
      <c r="BX2026" s="76"/>
      <c r="BY2026" s="76"/>
      <c r="BZ2026" s="76"/>
      <c r="CA2026" s="76"/>
      <c r="CB2026" s="76"/>
      <c r="CC2026" s="76"/>
      <c r="CD2026" s="76"/>
      <c r="CE2026" s="76"/>
      <c r="CF2026" s="76"/>
      <c r="CG2026" s="76"/>
      <c r="CH2026" s="76"/>
      <c r="CI2026" s="76"/>
      <c r="CJ2026" s="76"/>
      <c r="CK2026" s="76"/>
      <c r="CL2026" s="76"/>
      <c r="CN2026" s="76"/>
      <c r="CO2026" s="76" t="e" cm="1">
        <f t="array" aca="1" ref="CO2026" ca="1">INDIRECT(CO2019)*INDEX($H2029:$I2040,MATCH(CO$9,$I2029:$I2040,0),1)*CO$5</f>
        <v>#N/A</v>
      </c>
      <c r="CP2026" s="76" t="e" cm="1">
        <f t="array" aca="1" ref="CP2026" ca="1">INDIRECT(CP2019)*INDEX($H2029:$I2040,MATCH(CP$9,$I2029:$I2040,0),1)*CP$5</f>
        <v>#N/A</v>
      </c>
      <c r="CQ2026" s="76" t="e" cm="1">
        <f t="array" aca="1" ref="CQ2026" ca="1">INDIRECT(CQ2019)*INDEX($H2029:$I2040,MATCH(CQ$9,$I2029:$I2040,0),1)*CQ$5</f>
        <v>#N/A</v>
      </c>
      <c r="CR2026" s="76" t="e" cm="1">
        <f t="array" aca="1" ref="CR2026" ca="1">INDIRECT(CR2019)*INDEX($H2029:$I2040,MATCH(CR$9,$I2029:$I2040,0),1)*CR$5</f>
        <v>#N/A</v>
      </c>
      <c r="CS2026" s="76" t="e" cm="1">
        <f t="array" aca="1" ref="CS2026" ca="1">INDIRECT(CS2019)*INDEX($H2029:$I2040,MATCH(CS$9,$I2029:$I2040,0),1)*CS$5</f>
        <v>#N/A</v>
      </c>
      <c r="CT2026" s="76" t="e" cm="1">
        <f t="array" aca="1" ref="CT2026" ca="1">INDIRECT(CT2019)*INDEX($H2029:$I2040,MATCH(CT$9,$I2029:$I2040,0),1)*CT$5</f>
        <v>#N/A</v>
      </c>
      <c r="CU2026" s="76" t="e" cm="1">
        <f t="array" aca="1" ref="CU2026" ca="1">INDIRECT(CU2019)*INDEX($H2029:$I2040,MATCH(CU$9,$I2029:$I2040,0),1)*CU$5</f>
        <v>#N/A</v>
      </c>
      <c r="CV2026" s="76" t="e" cm="1">
        <f t="array" aca="1" ref="CV2026" ca="1">INDIRECT(CV2019)*INDEX($H2029:$I2040,MATCH(CV$9,$I2029:$I2040,0),1)*CV$5</f>
        <v>#N/A</v>
      </c>
      <c r="CW2026" s="76" t="e" cm="1">
        <f t="array" aca="1" ref="CW2026" ca="1">INDIRECT(CW2019)*INDEX($H2029:$I2040,MATCH(CW$9,$I2029:$I2040,0),1)*CW$5</f>
        <v>#N/A</v>
      </c>
      <c r="CX2026" s="76" t="e" cm="1">
        <f t="array" aca="1" ref="CX2026" ca="1">INDIRECT(CX2019)*INDEX($H2029:$I2040,MATCH(CX$9,$I2029:$I2040,0),1)*CX$5</f>
        <v>#N/A</v>
      </c>
      <c r="CY2026" s="76" t="e" cm="1">
        <f t="array" aca="1" ref="CY2026" ca="1">INDIRECT(CY2019)*INDEX($H2029:$I2040,MATCH(CY$9,$I2029:$I2040,0),1)*CY$5</f>
        <v>#N/A</v>
      </c>
      <c r="CZ2026" s="76" t="e" cm="1">
        <f t="array" aca="1" ref="CZ2026" ca="1">INDIRECT(CZ2019)*INDEX($H2029:$I2040,MATCH(CZ$9,$I2029:$I2040,0),1)*CZ$5</f>
        <v>#N/A</v>
      </c>
      <c r="DA2026" s="76" t="e" cm="1">
        <f t="array" aca="1" ref="DA2026" ca="1">INDIRECT(DA2019)*INDEX($H2029:$I2040,MATCH(DA$9,$I2029:$I2040,0),1)*DA$5</f>
        <v>#N/A</v>
      </c>
      <c r="DB2026" s="76" t="e" cm="1">
        <f t="array" aca="1" ref="DB2026" ca="1">INDIRECT(DB2019)*INDEX($H2029:$I2040,MATCH(DB$9,$I2029:$I2040,0),1)*DB$5</f>
        <v>#N/A</v>
      </c>
      <c r="DC2026" s="76" t="e" cm="1">
        <f t="array" aca="1" ref="DC2026" ca="1">INDIRECT(DC2019)*INDEX($H2029:$I2040,MATCH(DC$9,$I2029:$I2040,0),1)*DC$5</f>
        <v>#N/A</v>
      </c>
      <c r="DD2026" s="76" t="e" cm="1">
        <f t="array" aca="1" ref="DD2026" ca="1">INDIRECT(DD2019)*INDEX($H2029:$I2040,MATCH(DD$9,$I2029:$I2040,0),1)*DD$5</f>
        <v>#N/A</v>
      </c>
      <c r="DE2026" s="76" t="e" cm="1">
        <f t="array" aca="1" ref="DE2026" ca="1">INDIRECT(DE2019)*INDEX($H2029:$I2040,MATCH(DE$9,$I2029:$I2040,0),1)*DE$5</f>
        <v>#N/A</v>
      </c>
      <c r="DF2026" s="76" t="e" cm="1">
        <f t="array" aca="1" ref="DF2026" ca="1">INDIRECT(DF2019)*INDEX($H2029:$I2040,MATCH(DF$9,$I2029:$I2040,0),1)*DF$5</f>
        <v>#N/A</v>
      </c>
      <c r="DG2026" s="76" t="e" cm="1">
        <f t="array" aca="1" ref="DG2026" ca="1">INDIRECT(DG2019)*INDEX($H2029:$I2040,MATCH(DG$9,$I2029:$I2040,0),1)*DG$5</f>
        <v>#N/A</v>
      </c>
      <c r="DH2026" s="76" t="e" cm="1">
        <f t="array" aca="1" ref="DH2026" ca="1">INDIRECT(DH2019)*INDEX($H2029:$I2040,MATCH(DH$9,$I2029:$I2040,0),1)*DH$5</f>
        <v>#N/A</v>
      </c>
      <c r="DI2026" s="76" t="e" cm="1">
        <f t="array" aca="1" ref="DI2026" ca="1">INDIRECT(DI2019)*INDEX($H2029:$I2040,MATCH(DI$9,$I2029:$I2040,0),1)*DI$5</f>
        <v>#N/A</v>
      </c>
      <c r="DJ2026" s="76" t="e" cm="1">
        <f t="array" aca="1" ref="DJ2026" ca="1">INDIRECT(DJ2019)*INDEX($H2029:$I2040,MATCH(DJ$9,$I2029:$I2040,0),1)*DJ$5</f>
        <v>#N/A</v>
      </c>
      <c r="DK2026" s="76" t="e" cm="1">
        <f t="array" aca="1" ref="DK2026" ca="1">INDIRECT(DK2019)*INDEX($H2029:$I2040,MATCH(DK$9,$I2029:$I2040,0),1)*DK$5</f>
        <v>#N/A</v>
      </c>
      <c r="DL2026" s="76" t="e" cm="1">
        <f t="array" aca="1" ref="DL2026" ca="1">INDIRECT(DL2019)*INDEX($H2029:$I2040,MATCH(DL$9,$I2029:$I2040,0),1)*DL$5</f>
        <v>#N/A</v>
      </c>
    </row>
    <row r="2027" spans="1:116" x14ac:dyDescent="0.4">
      <c r="D2027" t="s">
        <v>546</v>
      </c>
      <c r="E2027" s="8" t="str">
        <f t="shared" si="3322"/>
        <v>2027 SEASON QUARTER-TV-V</v>
      </c>
      <c r="G2027" s="127"/>
      <c r="H2027" s="12"/>
      <c r="I2027" s="60"/>
      <c r="J2027" s="60"/>
      <c r="K2027" s="38"/>
      <c r="L2027" s="38"/>
      <c r="M2027" s="38"/>
      <c r="N2027" s="38"/>
      <c r="O2027" s="38"/>
      <c r="P2027" s="38"/>
      <c r="R2027" s="15"/>
      <c r="S2027" s="240"/>
      <c r="T2027" s="240"/>
      <c r="U2027" s="240"/>
      <c r="V2027" s="240"/>
      <c r="W2027" s="240"/>
      <c r="X2027" s="240"/>
      <c r="Y2027" s="240"/>
      <c r="Z2027" s="240"/>
      <c r="AA2027" s="240"/>
      <c r="AB2027" s="240"/>
      <c r="AC2027" s="240"/>
      <c r="AD2027" s="240"/>
      <c r="AE2027" s="240"/>
      <c r="AF2027" s="240"/>
      <c r="AG2027" s="240"/>
      <c r="AH2027" s="240"/>
      <c r="AI2027" s="240"/>
      <c r="AJ2027" s="240"/>
      <c r="AK2027" s="240"/>
      <c r="AL2027" s="240"/>
      <c r="AM2027" s="240"/>
      <c r="AN2027" s="240"/>
      <c r="AO2027" s="240"/>
      <c r="AP2027" s="240"/>
      <c r="AQ2027" s="240"/>
      <c r="AR2027" s="240"/>
      <c r="AS2027" s="240"/>
      <c r="AT2027" s="240"/>
      <c r="AU2027" s="240"/>
      <c r="AV2027" s="240"/>
      <c r="AW2027" s="240"/>
      <c r="AX2027" s="240"/>
      <c r="AY2027" s="240"/>
      <c r="AZ2027" s="240"/>
      <c r="BA2027" s="240"/>
      <c r="BB2027" s="240"/>
      <c r="BC2027" s="240"/>
      <c r="BD2027" s="240"/>
      <c r="BE2027" s="240"/>
      <c r="BF2027" s="240"/>
      <c r="BG2027" s="240"/>
      <c r="BH2027" s="240"/>
      <c r="BI2027" s="240"/>
      <c r="BJ2027" s="240"/>
      <c r="BK2027" s="240"/>
      <c r="BL2027" s="240"/>
      <c r="BM2027" s="240"/>
      <c r="BN2027" s="240"/>
      <c r="BO2027" s="240"/>
      <c r="BP2027" s="240"/>
      <c r="BQ2027" s="240"/>
      <c r="BR2027" s="240"/>
      <c r="BS2027" s="240"/>
      <c r="BT2027" s="240"/>
      <c r="BU2027" s="240"/>
      <c r="BV2027" s="240"/>
      <c r="BW2027" s="240"/>
      <c r="BX2027" s="240"/>
      <c r="BY2027" s="240"/>
      <c r="BZ2027" s="240"/>
      <c r="CA2027" s="240"/>
      <c r="CB2027" s="240"/>
      <c r="CC2027" s="240"/>
      <c r="CD2027" s="240"/>
      <c r="CE2027" s="240"/>
      <c r="CF2027" s="240"/>
      <c r="CG2027" s="240"/>
      <c r="CH2027" s="240"/>
      <c r="CI2027" s="240"/>
      <c r="CJ2027" s="240"/>
      <c r="CK2027" s="240"/>
      <c r="CL2027" s="240"/>
      <c r="CN2027" s="240"/>
      <c r="CO2027" s="240"/>
      <c r="CP2027" s="240"/>
      <c r="CQ2027" s="240"/>
      <c r="CR2027" s="240"/>
      <c r="CS2027" s="240"/>
      <c r="CT2027" s="240"/>
      <c r="CU2027" s="240"/>
      <c r="CV2027" s="240"/>
      <c r="CW2027" s="240"/>
      <c r="CX2027" s="240"/>
      <c r="CY2027" s="240"/>
      <c r="CZ2027" s="240"/>
      <c r="DA2027" s="240"/>
      <c r="DB2027" s="240"/>
      <c r="DC2027" s="240"/>
      <c r="DD2027" s="240"/>
      <c r="DE2027" s="240"/>
      <c r="DF2027" s="240"/>
      <c r="DG2027" s="240"/>
      <c r="DH2027" s="240"/>
      <c r="DI2027" s="240"/>
      <c r="DJ2027" s="240"/>
      <c r="DK2027" s="240"/>
      <c r="DL2027" s="240"/>
    </row>
    <row r="2028" spans="1:116" x14ac:dyDescent="0.4">
      <c r="D2028" t="s">
        <v>546</v>
      </c>
      <c r="E2028" s="8" t="str">
        <f t="shared" si="3322"/>
        <v>2028 SEASON QUARTER-TV-V</v>
      </c>
      <c r="G2028" s="127" t="s">
        <v>542</v>
      </c>
      <c r="H2028" s="12"/>
      <c r="I2028" s="60"/>
      <c r="J2028" s="60"/>
      <c r="K2028" s="38"/>
      <c r="L2028" s="38"/>
      <c r="M2028" s="38"/>
      <c r="N2028" s="38"/>
      <c r="O2028" s="38"/>
      <c r="P2028" s="38"/>
      <c r="R2028" s="15"/>
      <c r="S2028" s="240"/>
      <c r="T2028" s="240"/>
      <c r="U2028" s="240"/>
      <c r="V2028" s="240"/>
      <c r="W2028" s="240"/>
      <c r="X2028" s="240"/>
      <c r="Y2028" s="240"/>
      <c r="Z2028" s="240"/>
      <c r="AA2028" s="240"/>
      <c r="AB2028" s="240"/>
      <c r="AC2028" s="240"/>
      <c r="AD2028" s="240"/>
      <c r="AE2028" s="240"/>
      <c r="AF2028" s="240"/>
      <c r="AG2028" s="240"/>
      <c r="AH2028" s="240"/>
      <c r="AI2028" s="240"/>
      <c r="AJ2028" s="240"/>
      <c r="AK2028" s="240"/>
      <c r="AL2028" s="240"/>
      <c r="AM2028" s="240"/>
      <c r="AN2028" s="240"/>
      <c r="AO2028" s="240"/>
      <c r="AP2028" s="240"/>
      <c r="AQ2028" s="240"/>
      <c r="AR2028" s="240"/>
      <c r="AS2028" s="240"/>
      <c r="AT2028" s="240"/>
      <c r="AU2028" s="240"/>
      <c r="AV2028" s="240"/>
      <c r="AW2028" s="240"/>
      <c r="AX2028" s="240"/>
      <c r="AY2028" s="240"/>
      <c r="AZ2028" s="240"/>
      <c r="BA2028" s="240"/>
      <c r="BB2028" s="240"/>
      <c r="BC2028" s="240"/>
      <c r="BD2028" s="240"/>
      <c r="BE2028" s="240"/>
      <c r="BF2028" s="240"/>
      <c r="BG2028" s="240"/>
      <c r="BH2028" s="240"/>
      <c r="BI2028" s="240"/>
      <c r="BJ2028" s="240"/>
      <c r="BK2028" s="240"/>
      <c r="BL2028" s="240"/>
      <c r="BM2028" s="240"/>
      <c r="BN2028" s="240"/>
      <c r="BO2028" s="240"/>
      <c r="BP2028" s="240"/>
      <c r="BQ2028" s="240"/>
      <c r="BR2028" s="240"/>
      <c r="BS2028" s="240"/>
      <c r="BT2028" s="240"/>
      <c r="BU2028" s="240"/>
      <c r="BV2028" s="240"/>
      <c r="BW2028" s="240"/>
      <c r="BX2028" s="240"/>
      <c r="BY2028" s="240"/>
      <c r="BZ2028" s="240"/>
      <c r="CA2028" s="240"/>
      <c r="CB2028" s="240"/>
      <c r="CC2028" s="240"/>
      <c r="CD2028" s="240"/>
      <c r="CE2028" s="240"/>
      <c r="CF2028" s="240"/>
      <c r="CG2028" s="240"/>
      <c r="CH2028" s="240"/>
      <c r="CI2028" s="240"/>
      <c r="CJ2028" s="240"/>
      <c r="CK2028" s="240"/>
      <c r="CL2028" s="240"/>
      <c r="CN2028" s="240"/>
      <c r="CO2028" s="240"/>
      <c r="CP2028" s="240"/>
      <c r="CQ2028" s="240"/>
      <c r="CR2028" s="240"/>
      <c r="CS2028" s="240"/>
      <c r="CT2028" s="240"/>
      <c r="CU2028" s="240"/>
      <c r="CV2028" s="240"/>
      <c r="CW2028" s="240"/>
      <c r="CX2028" s="240"/>
      <c r="CY2028" s="240"/>
      <c r="CZ2028" s="240"/>
      <c r="DA2028" s="240"/>
      <c r="DB2028" s="240"/>
      <c r="DC2028" s="240"/>
      <c r="DD2028" s="240"/>
      <c r="DE2028" s="240"/>
      <c r="DF2028" s="240"/>
      <c r="DG2028" s="240"/>
      <c r="DH2028" s="240"/>
      <c r="DI2028" s="240"/>
      <c r="DJ2028" s="240"/>
      <c r="DK2028" s="240"/>
      <c r="DL2028" s="240"/>
    </row>
    <row r="2029" spans="1:116" x14ac:dyDescent="0.4">
      <c r="D2029" t="s">
        <v>546</v>
      </c>
      <c r="E2029" s="8" t="str">
        <f t="shared" si="3322"/>
        <v>2029 SEASON QUARTER-TV-V</v>
      </c>
      <c r="G2029" s="343" t="s">
        <v>547</v>
      </c>
      <c r="H2029" s="16">
        <v>0.1</v>
      </c>
      <c r="I2029">
        <v>1</v>
      </c>
      <c r="J2029"/>
      <c r="K2029" s="38"/>
      <c r="L2029" s="38"/>
      <c r="M2029" s="38"/>
      <c r="N2029" s="38"/>
      <c r="O2029" s="38"/>
      <c r="P2029" s="38"/>
      <c r="R2029" s="15"/>
      <c r="S2029" s="240"/>
      <c r="T2029" s="240"/>
      <c r="U2029" s="240"/>
      <c r="V2029" s="240"/>
      <c r="W2029" s="240"/>
      <c r="X2029" s="240"/>
      <c r="Y2029" s="240"/>
      <c r="Z2029" s="240"/>
      <c r="AA2029" s="240"/>
      <c r="AB2029" s="240"/>
      <c r="AC2029" s="240"/>
      <c r="AD2029" s="240"/>
      <c r="AE2029" s="240"/>
      <c r="AF2029" s="240"/>
      <c r="AG2029" s="240"/>
      <c r="AH2029" s="240"/>
      <c r="AI2029" s="240"/>
      <c r="AJ2029" s="240"/>
      <c r="AK2029" s="240"/>
      <c r="AL2029" s="240"/>
      <c r="AM2029" s="240"/>
      <c r="AN2029" s="240"/>
      <c r="AO2029" s="240"/>
      <c r="AP2029" s="240"/>
      <c r="AQ2029" s="240"/>
      <c r="AR2029" s="240"/>
      <c r="AS2029" s="240"/>
      <c r="AT2029" s="240"/>
      <c r="AU2029" s="240"/>
      <c r="AV2029" s="240"/>
      <c r="AW2029" s="240"/>
      <c r="AX2029" s="240"/>
      <c r="AY2029" s="240"/>
      <c r="AZ2029" s="240"/>
      <c r="BA2029" s="240"/>
      <c r="BB2029" s="240"/>
      <c r="BC2029" s="240"/>
      <c r="BD2029" s="240"/>
      <c r="BE2029" s="240"/>
      <c r="BF2029" s="240"/>
      <c r="BG2029" s="240"/>
      <c r="BH2029" s="240"/>
      <c r="BI2029" s="240"/>
      <c r="BJ2029" s="240"/>
      <c r="BK2029" s="240"/>
      <c r="BL2029" s="240"/>
      <c r="BM2029" s="240"/>
      <c r="BN2029" s="240"/>
      <c r="BO2029" s="240"/>
      <c r="BP2029" s="240"/>
      <c r="BQ2029" s="240"/>
      <c r="BR2029" s="240"/>
      <c r="BS2029" s="240"/>
      <c r="BT2029" s="240"/>
      <c r="BU2029" s="240"/>
      <c r="BV2029" s="240"/>
      <c r="BW2029" s="240"/>
      <c r="BX2029" s="240"/>
      <c r="BY2029" s="240"/>
      <c r="BZ2029" s="240"/>
      <c r="CA2029" s="240"/>
      <c r="CB2029" s="240"/>
      <c r="CC2029" s="240"/>
      <c r="CD2029" s="240"/>
      <c r="CE2029" s="240"/>
      <c r="CF2029" s="240"/>
      <c r="CG2029" s="240"/>
      <c r="CH2029" s="240"/>
      <c r="CI2029" s="240"/>
      <c r="CJ2029" s="240"/>
      <c r="CK2029" s="240"/>
      <c r="CL2029" s="240"/>
      <c r="CN2029" s="240"/>
      <c r="CO2029" s="240"/>
      <c r="CP2029" s="240"/>
      <c r="CQ2029" s="240"/>
      <c r="CR2029" s="240"/>
      <c r="CS2029" s="240"/>
      <c r="CT2029" s="240"/>
      <c r="CU2029" s="240"/>
      <c r="CV2029" s="240"/>
      <c r="CW2029" s="240"/>
      <c r="CX2029" s="240"/>
      <c r="CY2029" s="240"/>
      <c r="CZ2029" s="240"/>
      <c r="DA2029" s="240"/>
      <c r="DB2029" s="240"/>
      <c r="DC2029" s="240"/>
      <c r="DD2029" s="240"/>
      <c r="DE2029" s="240"/>
      <c r="DF2029" s="240"/>
      <c r="DG2029" s="240"/>
      <c r="DH2029" s="240"/>
      <c r="DI2029" s="240"/>
      <c r="DJ2029" s="240"/>
      <c r="DK2029" s="240"/>
      <c r="DL2029" s="240"/>
    </row>
    <row r="2030" spans="1:116" x14ac:dyDescent="0.4">
      <c r="D2030" t="s">
        <v>546</v>
      </c>
      <c r="E2030" s="8" t="str">
        <f t="shared" si="3322"/>
        <v>2030 SEASON QUARTER-TV-V</v>
      </c>
      <c r="G2030" s="343" t="s">
        <v>548</v>
      </c>
      <c r="H2030" s="16">
        <v>0.35</v>
      </c>
      <c r="I2030">
        <f>I2029+1</f>
        <v>2</v>
      </c>
      <c r="J2030"/>
      <c r="K2030" s="38"/>
      <c r="L2030" s="38"/>
      <c r="M2030" s="38"/>
      <c r="N2030" s="38"/>
      <c r="O2030" s="38"/>
      <c r="P2030" s="38"/>
      <c r="R2030" s="15"/>
      <c r="S2030" s="240"/>
      <c r="T2030" s="240"/>
      <c r="U2030" s="240"/>
      <c r="V2030" s="240"/>
      <c r="W2030" s="240"/>
      <c r="X2030" s="240"/>
      <c r="Y2030" s="240"/>
      <c r="Z2030" s="240"/>
      <c r="AA2030" s="240"/>
      <c r="AB2030" s="240"/>
      <c r="AC2030" s="240"/>
      <c r="AD2030" s="240"/>
      <c r="AE2030" s="240"/>
      <c r="AF2030" s="240"/>
      <c r="AG2030" s="240"/>
      <c r="AH2030" s="240"/>
      <c r="AI2030" s="240"/>
      <c r="AJ2030" s="240"/>
      <c r="AK2030" s="240"/>
      <c r="AL2030" s="240"/>
      <c r="AM2030" s="240"/>
      <c r="AN2030" s="240"/>
      <c r="AO2030" s="240"/>
      <c r="AP2030" s="240"/>
      <c r="AQ2030" s="240"/>
      <c r="AR2030" s="240"/>
      <c r="AS2030" s="240"/>
      <c r="AT2030" s="240"/>
      <c r="AU2030" s="240"/>
      <c r="AV2030" s="240"/>
      <c r="AW2030" s="240"/>
      <c r="AX2030" s="240"/>
      <c r="AY2030" s="240"/>
      <c r="AZ2030" s="240"/>
      <c r="BA2030" s="240"/>
      <c r="BB2030" s="240"/>
      <c r="BC2030" s="240"/>
      <c r="BD2030" s="240"/>
      <c r="BE2030" s="240"/>
      <c r="BF2030" s="240"/>
      <c r="BG2030" s="240"/>
      <c r="BH2030" s="240"/>
      <c r="BI2030" s="240"/>
      <c r="BJ2030" s="240"/>
      <c r="BK2030" s="240"/>
      <c r="BL2030" s="240"/>
      <c r="BM2030" s="240"/>
      <c r="BN2030" s="240"/>
      <c r="BO2030" s="240"/>
      <c r="BP2030" s="240"/>
      <c r="BQ2030" s="240"/>
      <c r="BR2030" s="240"/>
      <c r="BS2030" s="240"/>
      <c r="BT2030" s="240"/>
      <c r="BU2030" s="240"/>
      <c r="BV2030" s="240"/>
      <c r="BW2030" s="240"/>
      <c r="BX2030" s="240"/>
      <c r="BY2030" s="240"/>
      <c r="BZ2030" s="240"/>
      <c r="CA2030" s="240"/>
      <c r="CB2030" s="240"/>
      <c r="CC2030" s="240"/>
      <c r="CD2030" s="240"/>
      <c r="CE2030" s="240"/>
      <c r="CF2030" s="240"/>
      <c r="CG2030" s="240"/>
      <c r="CH2030" s="240"/>
      <c r="CI2030" s="240"/>
      <c r="CJ2030" s="240"/>
      <c r="CK2030" s="240"/>
      <c r="CL2030" s="240"/>
      <c r="CN2030" s="240"/>
      <c r="CO2030" s="240"/>
      <c r="CP2030" s="240"/>
      <c r="CQ2030" s="240"/>
      <c r="CR2030" s="240"/>
      <c r="CS2030" s="240"/>
      <c r="CT2030" s="240"/>
      <c r="CU2030" s="240"/>
      <c r="CV2030" s="240"/>
      <c r="CW2030" s="240"/>
      <c r="CX2030" s="240"/>
      <c r="CY2030" s="240"/>
      <c r="CZ2030" s="240"/>
      <c r="DA2030" s="240"/>
      <c r="DB2030" s="240"/>
      <c r="DC2030" s="240"/>
      <c r="DD2030" s="240"/>
      <c r="DE2030" s="240"/>
      <c r="DF2030" s="240"/>
      <c r="DG2030" s="240"/>
      <c r="DH2030" s="240"/>
      <c r="DI2030" s="240"/>
      <c r="DJ2030" s="240"/>
      <c r="DK2030" s="240"/>
      <c r="DL2030" s="240"/>
    </row>
    <row r="2031" spans="1:116" x14ac:dyDescent="0.4">
      <c r="D2031" t="s">
        <v>546</v>
      </c>
      <c r="E2031" s="8" t="str">
        <f t="shared" si="3322"/>
        <v>2031 SEASON QUARTER-TV-V</v>
      </c>
      <c r="G2031" s="343" t="s">
        <v>550</v>
      </c>
      <c r="H2031" s="16">
        <v>0.05</v>
      </c>
      <c r="I2031">
        <f t="shared" ref="I2031:I2032" si="3323">I2030+1</f>
        <v>3</v>
      </c>
      <c r="J2031"/>
      <c r="K2031" s="38"/>
      <c r="L2031" s="38"/>
      <c r="M2031" s="38"/>
      <c r="N2031" s="38"/>
      <c r="O2031" s="38"/>
      <c r="P2031" s="38"/>
      <c r="R2031" s="15"/>
      <c r="S2031" s="240"/>
      <c r="T2031" s="240"/>
      <c r="U2031" s="240"/>
      <c r="V2031" s="240"/>
      <c r="W2031" s="240"/>
      <c r="X2031" s="240"/>
      <c r="Y2031" s="240"/>
      <c r="Z2031" s="240"/>
      <c r="AA2031" s="240"/>
      <c r="AB2031" s="240"/>
      <c r="AC2031" s="240"/>
      <c r="AD2031" s="240"/>
      <c r="AE2031" s="240"/>
      <c r="AF2031" s="240"/>
      <c r="AG2031" s="240"/>
      <c r="AH2031" s="240"/>
      <c r="AI2031" s="240"/>
      <c r="AJ2031" s="240"/>
      <c r="AK2031" s="240"/>
      <c r="AL2031" s="240"/>
      <c r="AM2031" s="240"/>
      <c r="AN2031" s="240"/>
      <c r="AO2031" s="240"/>
      <c r="AP2031" s="240"/>
      <c r="AQ2031" s="240"/>
      <c r="AR2031" s="240"/>
      <c r="AS2031" s="240"/>
      <c r="AT2031" s="240"/>
      <c r="AU2031" s="240"/>
      <c r="AV2031" s="240"/>
      <c r="AW2031" s="240"/>
      <c r="AX2031" s="240"/>
      <c r="AY2031" s="240"/>
      <c r="AZ2031" s="240"/>
      <c r="BA2031" s="240"/>
      <c r="BB2031" s="240"/>
      <c r="BC2031" s="240"/>
      <c r="BD2031" s="240"/>
      <c r="BE2031" s="240"/>
      <c r="BF2031" s="240"/>
      <c r="BG2031" s="240"/>
      <c r="BH2031" s="240"/>
      <c r="BI2031" s="240"/>
      <c r="BJ2031" s="240"/>
      <c r="BK2031" s="240"/>
      <c r="BL2031" s="240"/>
      <c r="BM2031" s="240"/>
      <c r="BN2031" s="240"/>
      <c r="BO2031" s="240"/>
      <c r="BP2031" s="240"/>
      <c r="BQ2031" s="240"/>
      <c r="BR2031" s="240"/>
      <c r="BS2031" s="240"/>
      <c r="BT2031" s="240"/>
      <c r="BU2031" s="240"/>
      <c r="BV2031" s="240"/>
      <c r="BW2031" s="240"/>
      <c r="BX2031" s="240"/>
      <c r="BY2031" s="240"/>
      <c r="BZ2031" s="240"/>
      <c r="CA2031" s="240"/>
      <c r="CB2031" s="240"/>
      <c r="CC2031" s="240"/>
      <c r="CD2031" s="240"/>
      <c r="CE2031" s="240"/>
      <c r="CF2031" s="240"/>
      <c r="CG2031" s="240"/>
      <c r="CH2031" s="240"/>
      <c r="CI2031" s="240"/>
      <c r="CJ2031" s="240"/>
      <c r="CK2031" s="240"/>
      <c r="CL2031" s="240"/>
      <c r="CN2031" s="240"/>
      <c r="CO2031" s="240"/>
      <c r="CP2031" s="240"/>
      <c r="CQ2031" s="240"/>
      <c r="CR2031" s="240"/>
      <c r="CS2031" s="240"/>
      <c r="CT2031" s="240"/>
      <c r="CU2031" s="240"/>
      <c r="CV2031" s="240"/>
      <c r="CW2031" s="240"/>
      <c r="CX2031" s="240"/>
      <c r="CY2031" s="240"/>
      <c r="CZ2031" s="240"/>
      <c r="DA2031" s="240"/>
      <c r="DB2031" s="240"/>
      <c r="DC2031" s="240"/>
      <c r="DD2031" s="240"/>
      <c r="DE2031" s="240"/>
      <c r="DF2031" s="240"/>
      <c r="DG2031" s="240"/>
      <c r="DH2031" s="240"/>
      <c r="DI2031" s="240"/>
      <c r="DJ2031" s="240"/>
      <c r="DK2031" s="240"/>
      <c r="DL2031" s="240"/>
    </row>
    <row r="2032" spans="1:116" x14ac:dyDescent="0.4">
      <c r="D2032" t="s">
        <v>546</v>
      </c>
      <c r="E2032" s="8" t="str">
        <f t="shared" si="3322"/>
        <v>2032 SEASON QUARTER-TV-V</v>
      </c>
      <c r="G2032" s="343" t="s">
        <v>549</v>
      </c>
      <c r="H2032" s="16">
        <v>0.45</v>
      </c>
      <c r="I2032">
        <f t="shared" si="3323"/>
        <v>4</v>
      </c>
      <c r="J2032"/>
      <c r="K2032" s="38"/>
      <c r="L2032" s="38"/>
      <c r="M2032" s="38"/>
      <c r="N2032" s="38"/>
      <c r="O2032" s="38"/>
      <c r="P2032" s="38"/>
      <c r="R2032" s="15"/>
      <c r="S2032" s="240"/>
      <c r="T2032" s="240"/>
      <c r="U2032" s="240"/>
      <c r="V2032" s="240"/>
      <c r="W2032" s="240"/>
      <c r="X2032" s="240"/>
      <c r="Y2032" s="240"/>
      <c r="Z2032" s="240"/>
      <c r="AA2032" s="240"/>
      <c r="AB2032" s="240"/>
      <c r="AC2032" s="240"/>
      <c r="AD2032" s="240"/>
      <c r="AE2032" s="240"/>
      <c r="AF2032" s="240"/>
      <c r="AG2032" s="240"/>
      <c r="AH2032" s="240"/>
      <c r="AI2032" s="240"/>
      <c r="AJ2032" s="240"/>
      <c r="AK2032" s="240"/>
      <c r="AL2032" s="240"/>
      <c r="AM2032" s="240"/>
      <c r="AN2032" s="240"/>
      <c r="AO2032" s="240"/>
      <c r="AP2032" s="240"/>
      <c r="AQ2032" s="240"/>
      <c r="AR2032" s="240"/>
      <c r="AS2032" s="240"/>
      <c r="AT2032" s="240"/>
      <c r="AU2032" s="240"/>
      <c r="AV2032" s="240"/>
      <c r="AW2032" s="240"/>
      <c r="AX2032" s="240"/>
      <c r="AY2032" s="240"/>
      <c r="AZ2032" s="240"/>
      <c r="BA2032" s="240"/>
      <c r="BB2032" s="240"/>
      <c r="BC2032" s="240"/>
      <c r="BD2032" s="240"/>
      <c r="BE2032" s="240"/>
      <c r="BF2032" s="240"/>
      <c r="BG2032" s="240"/>
      <c r="BH2032" s="240"/>
      <c r="BI2032" s="240"/>
      <c r="BJ2032" s="240"/>
      <c r="BK2032" s="240"/>
      <c r="BL2032" s="240"/>
      <c r="BM2032" s="240"/>
      <c r="BN2032" s="240"/>
      <c r="BO2032" s="240"/>
      <c r="BP2032" s="240"/>
      <c r="BQ2032" s="240"/>
      <c r="BR2032" s="240"/>
      <c r="BS2032" s="240"/>
      <c r="BT2032" s="240"/>
      <c r="BU2032" s="240"/>
      <c r="BV2032" s="240"/>
      <c r="BW2032" s="240"/>
      <c r="BX2032" s="240"/>
      <c r="BY2032" s="240"/>
      <c r="BZ2032" s="240"/>
      <c r="CA2032" s="240"/>
      <c r="CB2032" s="240"/>
      <c r="CC2032" s="240"/>
      <c r="CD2032" s="240"/>
      <c r="CE2032" s="240"/>
      <c r="CF2032" s="240"/>
      <c r="CG2032" s="240"/>
      <c r="CH2032" s="240"/>
      <c r="CI2032" s="240"/>
      <c r="CJ2032" s="240"/>
      <c r="CK2032" s="240"/>
      <c r="CL2032" s="240"/>
      <c r="CN2032" s="240"/>
      <c r="CO2032" s="240"/>
      <c r="CP2032" s="240"/>
      <c r="CQ2032" s="240"/>
      <c r="CR2032" s="240"/>
      <c r="CS2032" s="240"/>
      <c r="CT2032" s="240"/>
      <c r="CU2032" s="240"/>
      <c r="CV2032" s="240"/>
      <c r="CW2032" s="240"/>
      <c r="CX2032" s="240"/>
      <c r="CY2032" s="240"/>
      <c r="CZ2032" s="240"/>
      <c r="DA2032" s="240"/>
      <c r="DB2032" s="240"/>
      <c r="DC2032" s="240"/>
      <c r="DD2032" s="240"/>
      <c r="DE2032" s="240"/>
      <c r="DF2032" s="240"/>
      <c r="DG2032" s="240"/>
      <c r="DH2032" s="240"/>
      <c r="DI2032" s="240"/>
      <c r="DJ2032" s="240"/>
      <c r="DK2032" s="240"/>
      <c r="DL2032" s="240"/>
    </row>
    <row r="2033" spans="1:116" x14ac:dyDescent="0.4">
      <c r="D2033" t="s">
        <v>546</v>
      </c>
      <c r="E2033" s="8" t="str">
        <f t="shared" si="3322"/>
        <v>2033 SEASON QUARTER-TV-V</v>
      </c>
      <c r="G2033" s="145" t="s">
        <v>62</v>
      </c>
      <c r="H2033" s="34">
        <f>1-SUM(H2029:H2032)</f>
        <v>5.0000000000000044E-2</v>
      </c>
      <c r="I2033" s="60"/>
      <c r="J2033" s="60"/>
      <c r="K2033" s="38"/>
      <c r="L2033" s="38"/>
      <c r="M2033" s="38"/>
      <c r="N2033" s="38"/>
      <c r="O2033" s="38"/>
      <c r="P2033" s="38"/>
      <c r="R2033" s="15"/>
      <c r="S2033" s="240"/>
      <c r="T2033" s="240"/>
      <c r="U2033" s="240"/>
      <c r="V2033" s="240"/>
      <c r="W2033" s="240"/>
      <c r="X2033" s="240"/>
      <c r="Y2033" s="240"/>
      <c r="Z2033" s="240"/>
      <c r="AA2033" s="240"/>
      <c r="AB2033" s="240"/>
      <c r="AC2033" s="240"/>
      <c r="AD2033" s="240"/>
      <c r="AE2033" s="240"/>
      <c r="AF2033" s="240"/>
      <c r="AG2033" s="240"/>
      <c r="AH2033" s="240"/>
      <c r="AI2033" s="240"/>
      <c r="AJ2033" s="240"/>
      <c r="AK2033" s="240"/>
      <c r="AL2033" s="240"/>
      <c r="AM2033" s="240"/>
      <c r="AN2033" s="240"/>
      <c r="AO2033" s="240"/>
      <c r="AP2033" s="240"/>
      <c r="AQ2033" s="240"/>
      <c r="AR2033" s="240"/>
      <c r="AS2033" s="240"/>
      <c r="AT2033" s="240"/>
      <c r="AU2033" s="240"/>
      <c r="AV2033" s="240"/>
      <c r="AW2033" s="240"/>
      <c r="AX2033" s="240"/>
      <c r="AY2033" s="240"/>
      <c r="AZ2033" s="240"/>
      <c r="BA2033" s="240"/>
      <c r="BB2033" s="240"/>
      <c r="BC2033" s="240"/>
      <c r="BD2033" s="240"/>
      <c r="BE2033" s="240"/>
      <c r="BF2033" s="240"/>
      <c r="BG2033" s="240"/>
      <c r="BH2033" s="240"/>
      <c r="BI2033" s="240"/>
      <c r="BJ2033" s="240"/>
      <c r="BK2033" s="240"/>
      <c r="BL2033" s="240"/>
      <c r="BM2033" s="240"/>
      <c r="BN2033" s="240"/>
      <c r="BO2033" s="240"/>
      <c r="BP2033" s="240"/>
      <c r="BQ2033" s="240"/>
      <c r="BR2033" s="240"/>
      <c r="BS2033" s="240"/>
      <c r="BT2033" s="240"/>
      <c r="BU2033" s="240"/>
      <c r="BV2033" s="240"/>
      <c r="BW2033" s="240"/>
      <c r="BX2033" s="240"/>
      <c r="BY2033" s="240"/>
      <c r="BZ2033" s="240"/>
      <c r="CA2033" s="240"/>
      <c r="CB2033" s="240"/>
      <c r="CC2033" s="240"/>
      <c r="CD2033" s="240"/>
      <c r="CE2033" s="240"/>
      <c r="CF2033" s="240"/>
      <c r="CG2033" s="240"/>
      <c r="CH2033" s="240"/>
      <c r="CI2033" s="240"/>
      <c r="CJ2033" s="240"/>
      <c r="CK2033" s="240"/>
      <c r="CL2033" s="240"/>
      <c r="CN2033" s="240"/>
      <c r="CO2033" s="240"/>
      <c r="CP2033" s="240"/>
      <c r="CQ2033" s="240"/>
      <c r="CR2033" s="240"/>
      <c r="CS2033" s="240"/>
      <c r="CT2033" s="240"/>
      <c r="CU2033" s="240"/>
      <c r="CV2033" s="240"/>
      <c r="CW2033" s="240"/>
      <c r="CX2033" s="240"/>
      <c r="CY2033" s="240"/>
      <c r="CZ2033" s="240"/>
      <c r="DA2033" s="240"/>
      <c r="DB2033" s="240"/>
      <c r="DC2033" s="240"/>
      <c r="DD2033" s="240"/>
      <c r="DE2033" s="240"/>
      <c r="DF2033" s="240"/>
      <c r="DG2033" s="240"/>
      <c r="DH2033" s="240"/>
      <c r="DI2033" s="240"/>
      <c r="DJ2033" s="240"/>
      <c r="DK2033" s="240"/>
      <c r="DL2033" s="240"/>
    </row>
    <row r="2034" spans="1:116" x14ac:dyDescent="0.4">
      <c r="B2034" t="s">
        <v>332</v>
      </c>
      <c r="D2034" t="s">
        <v>546</v>
      </c>
      <c r="E2034" s="8" t="str">
        <f t="shared" ref="E2034" si="3324">ROW()&amp;" "&amp;D2034</f>
        <v>2034 SEASON QUARTER-TV-V</v>
      </c>
      <c r="G2034" s="136" t="str">
        <f t="shared" ref="G2034:G2041" si="3325">G2016</f>
        <v>Surgical procedures</v>
      </c>
      <c r="H2034" s="12"/>
      <c r="I2034" s="60"/>
      <c r="J2034" s="60"/>
      <c r="K2034" s="38"/>
      <c r="L2034" s="38"/>
      <c r="M2034" s="38"/>
      <c r="N2034" s="38"/>
      <c r="O2034" s="38"/>
      <c r="P2034" s="38"/>
      <c r="R2034" s="15"/>
      <c r="S2034" s="240"/>
      <c r="T2034" s="240"/>
      <c r="U2034" s="240"/>
      <c r="V2034" s="240"/>
      <c r="W2034" s="240"/>
      <c r="X2034" s="240"/>
      <c r="Y2034" s="240"/>
      <c r="Z2034" s="240"/>
      <c r="AA2034" s="240"/>
      <c r="AB2034" s="240"/>
      <c r="AC2034" s="240"/>
      <c r="AD2034" s="240"/>
      <c r="AE2034" s="240"/>
      <c r="AF2034" s="240"/>
      <c r="AG2034" s="240"/>
      <c r="AH2034" s="240"/>
      <c r="AI2034" s="240"/>
      <c r="AJ2034" s="240"/>
      <c r="AK2034" s="240"/>
      <c r="AL2034" s="240"/>
      <c r="AM2034" s="240"/>
      <c r="AN2034" s="240"/>
      <c r="AO2034" s="240"/>
      <c r="AP2034" s="240"/>
      <c r="AQ2034" s="240"/>
      <c r="AR2034" s="240"/>
      <c r="AS2034" s="240"/>
      <c r="AT2034" s="240"/>
      <c r="AU2034" s="240"/>
      <c r="AV2034" s="240"/>
      <c r="AW2034" s="240"/>
      <c r="AX2034" s="240"/>
      <c r="AY2034" s="240"/>
      <c r="AZ2034" s="240"/>
      <c r="BA2034" s="240"/>
      <c r="BB2034" s="240"/>
      <c r="BC2034" s="240"/>
      <c r="BD2034" s="240"/>
      <c r="BE2034" s="240"/>
      <c r="BF2034" s="240"/>
      <c r="BG2034" s="240"/>
      <c r="BH2034" s="240"/>
      <c r="BI2034" s="240"/>
      <c r="BJ2034" s="240"/>
      <c r="BK2034" s="240"/>
      <c r="BL2034" s="240"/>
      <c r="BM2034" s="240"/>
      <c r="BN2034" s="240"/>
      <c r="BO2034" s="240"/>
      <c r="BP2034" s="240"/>
      <c r="BQ2034" s="240"/>
      <c r="BR2034" s="240"/>
      <c r="BS2034" s="240"/>
      <c r="BT2034" s="240"/>
      <c r="BU2034" s="240"/>
      <c r="BV2034" s="240"/>
      <c r="BW2034" s="240"/>
      <c r="BX2034" s="240"/>
      <c r="BY2034" s="240"/>
      <c r="BZ2034" s="240"/>
      <c r="CA2034" s="240"/>
      <c r="CB2034" s="240"/>
      <c r="CC2034" s="240"/>
      <c r="CD2034" s="240"/>
      <c r="CE2034" s="240"/>
      <c r="CF2034" s="240"/>
      <c r="CG2034" s="240"/>
      <c r="CH2034" s="240"/>
      <c r="CI2034" s="240"/>
      <c r="CJ2034" s="240"/>
      <c r="CK2034" s="240"/>
      <c r="CL2034" s="240"/>
      <c r="CN2034" s="60"/>
      <c r="CO2034" s="76"/>
      <c r="CP2034" s="76"/>
      <c r="CQ2034" s="76"/>
      <c r="CR2034" s="76"/>
      <c r="CS2034" s="76"/>
      <c r="CT2034" s="76"/>
      <c r="CU2034" s="76"/>
      <c r="CV2034" s="76"/>
      <c r="CW2034" s="76"/>
      <c r="CX2034" s="76"/>
      <c r="CY2034" s="76"/>
      <c r="CZ2034" s="76"/>
      <c r="DA2034" s="76"/>
      <c r="DB2034" s="76"/>
      <c r="DC2034" s="76"/>
      <c r="DD2034" s="76"/>
      <c r="DE2034" s="76"/>
      <c r="DF2034" s="76"/>
      <c r="DG2034" s="76"/>
      <c r="DH2034" s="76"/>
      <c r="DI2034" s="76"/>
      <c r="DJ2034" s="76"/>
      <c r="DK2034" s="76"/>
      <c r="DL2034" s="76"/>
    </row>
    <row r="2035" spans="1:116" x14ac:dyDescent="0.4">
      <c r="B2035" t="s">
        <v>332</v>
      </c>
      <c r="D2035" t="s">
        <v>546</v>
      </c>
      <c r="E2035" s="8" t="str">
        <f>ROW()&amp;" "&amp;D2035</f>
        <v>2035 SEASON QUARTER-TV-V</v>
      </c>
      <c r="G2035" s="136" t="str">
        <f t="shared" si="3325"/>
        <v>procedure</v>
      </c>
      <c r="H2035" s="27"/>
      <c r="I2035" s="78"/>
      <c r="J2035" s="78"/>
      <c r="K2035" s="33"/>
      <c r="L2035" s="33"/>
      <c r="M2035" s="33"/>
      <c r="N2035" s="33"/>
      <c r="O2035" s="33"/>
      <c r="P2035" s="33"/>
      <c r="R2035" s="33"/>
      <c r="S2035" s="80"/>
      <c r="T2035" s="80"/>
      <c r="U2035" s="80"/>
      <c r="V2035" s="80"/>
      <c r="W2035" s="80"/>
      <c r="X2035" s="80"/>
      <c r="Y2035" s="80"/>
      <c r="Z2035" s="80"/>
      <c r="AA2035" s="80"/>
      <c r="AB2035" s="80"/>
      <c r="AC2035" s="80"/>
      <c r="AD2035" s="80"/>
      <c r="AE2035" s="80"/>
      <c r="AF2035" s="80"/>
      <c r="AG2035" s="80"/>
      <c r="AH2035" s="80"/>
      <c r="AI2035" s="80"/>
      <c r="AJ2035" s="80"/>
      <c r="AK2035" s="80"/>
      <c r="AL2035" s="80"/>
      <c r="AM2035" s="80"/>
      <c r="AN2035" s="80"/>
      <c r="AO2035" s="80"/>
      <c r="AP2035" s="80"/>
      <c r="AQ2035" s="80"/>
      <c r="AR2035" s="80"/>
      <c r="AS2035" s="80"/>
      <c r="AT2035" s="80"/>
      <c r="AU2035" s="80"/>
      <c r="AV2035" s="80"/>
      <c r="AW2035" s="80"/>
      <c r="AX2035" s="80"/>
      <c r="AY2035" s="80"/>
      <c r="AZ2035" s="80"/>
      <c r="BA2035" s="80"/>
      <c r="BB2035" s="80"/>
      <c r="BC2035" s="80"/>
      <c r="BD2035" s="80"/>
      <c r="BE2035" s="80"/>
      <c r="BF2035" s="80"/>
      <c r="BG2035" s="80"/>
      <c r="BH2035" s="80"/>
      <c r="BI2035" s="80"/>
      <c r="BJ2035" s="80"/>
      <c r="BK2035" s="80"/>
      <c r="BL2035" s="80"/>
      <c r="BM2035" s="80"/>
      <c r="BN2035" s="80"/>
      <c r="BO2035" s="80"/>
      <c r="BP2035" s="80"/>
      <c r="BQ2035" s="80"/>
      <c r="BR2035" s="80"/>
      <c r="BS2035" s="80"/>
      <c r="BT2035" s="80"/>
      <c r="BU2035" s="80"/>
      <c r="BV2035" s="80"/>
      <c r="BW2035" s="80"/>
      <c r="BX2035" s="80"/>
      <c r="BY2035" s="80"/>
      <c r="BZ2035" s="80"/>
      <c r="CA2035" s="80"/>
      <c r="CB2035" s="80"/>
      <c r="CC2035" s="80"/>
      <c r="CD2035" s="80"/>
      <c r="CE2035" s="80"/>
      <c r="CF2035" s="80"/>
      <c r="CG2035" s="80"/>
      <c r="CH2035" s="80"/>
      <c r="CI2035" s="80"/>
      <c r="CJ2035" s="80"/>
      <c r="CK2035" s="80"/>
      <c r="CL2035" s="80"/>
      <c r="CN2035" s="78"/>
      <c r="CO2035" s="77"/>
      <c r="CP2035" s="77"/>
      <c r="CQ2035" s="77"/>
      <c r="CR2035" s="77"/>
      <c r="CS2035" s="77"/>
      <c r="CT2035" s="77"/>
      <c r="CU2035" s="77"/>
      <c r="CV2035" s="77"/>
      <c r="CW2035" s="77"/>
      <c r="CX2035" s="77"/>
      <c r="CY2035" s="77"/>
      <c r="CZ2035" s="77"/>
      <c r="DA2035" s="77"/>
      <c r="DB2035" s="77"/>
      <c r="DC2035" s="77"/>
      <c r="DD2035" s="77"/>
      <c r="DE2035" s="77"/>
      <c r="DF2035" s="77"/>
      <c r="DG2035" s="77"/>
      <c r="DH2035" s="77"/>
      <c r="DI2035" s="77"/>
      <c r="DJ2035" s="77"/>
      <c r="DK2035" s="77"/>
      <c r="DL2035" s="77"/>
    </row>
    <row r="2036" spans="1:116" x14ac:dyDescent="0.4">
      <c r="B2036" t="s">
        <v>332</v>
      </c>
      <c r="D2036" t="s">
        <v>546</v>
      </c>
      <c r="E2036" s="8" t="str">
        <f t="shared" ref="E2036:E2041" si="3326">ROW()&amp;" "&amp;D2036</f>
        <v>2036 SEASON QUARTER-TV-V</v>
      </c>
      <c r="G2036" s="136" t="str">
        <f t="shared" si="3325"/>
        <v>Primary revenue driver</v>
      </c>
      <c r="H2036" s="27"/>
      <c r="I2036" s="78"/>
      <c r="J2036" s="78"/>
      <c r="K2036" s="33"/>
      <c r="L2036" s="33"/>
      <c r="M2036" s="33"/>
      <c r="N2036" s="33"/>
      <c r="O2036" s="33"/>
      <c r="P2036" s="33"/>
      <c r="R2036" s="33"/>
      <c r="S2036" s="1"/>
      <c r="T2036" s="80"/>
      <c r="U2036" s="80"/>
      <c r="V2036" s="80"/>
      <c r="W2036" s="80"/>
      <c r="X2036" s="80"/>
      <c r="Y2036" s="80"/>
      <c r="Z2036" s="80"/>
      <c r="AA2036" s="80"/>
      <c r="AB2036" s="80"/>
      <c r="AC2036" s="80"/>
      <c r="AD2036" s="80"/>
      <c r="AE2036" s="80"/>
      <c r="AF2036" s="80"/>
      <c r="AG2036" s="80"/>
      <c r="AH2036" s="80"/>
      <c r="AI2036" s="80"/>
      <c r="AJ2036" s="80"/>
      <c r="AK2036" s="80"/>
      <c r="AL2036" s="80"/>
      <c r="AM2036" s="80"/>
      <c r="AN2036" s="80"/>
      <c r="AO2036" s="80"/>
      <c r="AP2036" s="80"/>
      <c r="AQ2036" s="80"/>
      <c r="AR2036" s="80"/>
      <c r="AS2036" s="80"/>
      <c r="AT2036" s="80"/>
      <c r="AU2036" s="80"/>
      <c r="AV2036" s="80"/>
      <c r="AW2036" s="80"/>
      <c r="AX2036" s="80"/>
      <c r="AY2036" s="80"/>
      <c r="AZ2036" s="80"/>
      <c r="BA2036" s="80"/>
      <c r="BB2036" s="80"/>
      <c r="BC2036" s="80"/>
      <c r="BD2036" s="80"/>
      <c r="BE2036" s="80"/>
      <c r="BF2036" s="80"/>
      <c r="BG2036" s="80"/>
      <c r="BH2036" s="80"/>
      <c r="BI2036" s="80"/>
      <c r="BJ2036" s="80"/>
      <c r="BK2036" s="80"/>
      <c r="BL2036" s="80"/>
      <c r="BM2036" s="80"/>
      <c r="BN2036" s="80"/>
      <c r="BO2036" s="80"/>
      <c r="BP2036" s="80"/>
      <c r="BQ2036" s="80"/>
      <c r="BR2036" s="80"/>
      <c r="BS2036" s="80"/>
      <c r="BT2036" s="80"/>
      <c r="BU2036" s="80"/>
      <c r="BV2036" s="80"/>
      <c r="BW2036" s="80"/>
      <c r="BX2036" s="80"/>
      <c r="BY2036" s="80"/>
      <c r="BZ2036" s="80"/>
      <c r="CA2036" s="80"/>
      <c r="CB2036" s="80"/>
      <c r="CC2036" s="80"/>
      <c r="CD2036" s="80"/>
      <c r="CE2036" s="80"/>
      <c r="CF2036" s="80"/>
      <c r="CG2036" s="80"/>
      <c r="CH2036" s="80"/>
      <c r="CI2036" s="80"/>
      <c r="CJ2036" s="80"/>
      <c r="CK2036" s="80"/>
      <c r="CL2036" s="80"/>
      <c r="CN2036" s="80">
        <f t="shared" ref="CN2036" si="3327">CN2018</f>
        <v>0</v>
      </c>
      <c r="CO2036" s="4" t="str">
        <f>ADDRESS(ROW(CO2026),COLUMN(CO2026),2)</f>
        <v>CO$2026</v>
      </c>
      <c r="CP2036" s="4" t="str">
        <f t="shared" ref="CP2036:DL2036" si="3328">ADDRESS(ROW(CP2026),COLUMN(CP2026),2)</f>
        <v>CP$2026</v>
      </c>
      <c r="CQ2036" s="4" t="str">
        <f t="shared" si="3328"/>
        <v>CQ$2026</v>
      </c>
      <c r="CR2036" s="4" t="str">
        <f t="shared" si="3328"/>
        <v>CR$2026</v>
      </c>
      <c r="CS2036" s="4" t="str">
        <f t="shared" si="3328"/>
        <v>CS$2026</v>
      </c>
      <c r="CT2036" s="4" t="str">
        <f t="shared" si="3328"/>
        <v>CT$2026</v>
      </c>
      <c r="CU2036" s="4" t="str">
        <f t="shared" si="3328"/>
        <v>CU$2026</v>
      </c>
      <c r="CV2036" s="4" t="str">
        <f t="shared" si="3328"/>
        <v>CV$2026</v>
      </c>
      <c r="CW2036" s="4" t="str">
        <f t="shared" si="3328"/>
        <v>CW$2026</v>
      </c>
      <c r="CX2036" s="4" t="str">
        <f t="shared" si="3328"/>
        <v>CX$2026</v>
      </c>
      <c r="CY2036" s="4" t="str">
        <f t="shared" si="3328"/>
        <v>CY$2026</v>
      </c>
      <c r="CZ2036" s="4" t="str">
        <f t="shared" si="3328"/>
        <v>CZ$2026</v>
      </c>
      <c r="DA2036" s="4" t="str">
        <f t="shared" si="3328"/>
        <v>DA$2026</v>
      </c>
      <c r="DB2036" s="4" t="str">
        <f t="shared" si="3328"/>
        <v>DB$2026</v>
      </c>
      <c r="DC2036" s="4" t="str">
        <f t="shared" si="3328"/>
        <v>DC$2026</v>
      </c>
      <c r="DD2036" s="4" t="str">
        <f t="shared" si="3328"/>
        <v>DD$2026</v>
      </c>
      <c r="DE2036" s="4" t="str">
        <f t="shared" si="3328"/>
        <v>DE$2026</v>
      </c>
      <c r="DF2036" s="4" t="str">
        <f t="shared" si="3328"/>
        <v>DF$2026</v>
      </c>
      <c r="DG2036" s="4" t="str">
        <f t="shared" si="3328"/>
        <v>DG$2026</v>
      </c>
      <c r="DH2036" s="4" t="str">
        <f t="shared" si="3328"/>
        <v>DH$2026</v>
      </c>
      <c r="DI2036" s="4" t="str">
        <f t="shared" si="3328"/>
        <v>DI$2026</v>
      </c>
      <c r="DJ2036" s="4" t="str">
        <f t="shared" si="3328"/>
        <v>DJ$2026</v>
      </c>
      <c r="DK2036" s="4" t="str">
        <f t="shared" si="3328"/>
        <v>DK$2026</v>
      </c>
      <c r="DL2036" s="4" t="str">
        <f t="shared" si="3328"/>
        <v>DL$2026</v>
      </c>
    </row>
    <row r="2037" spans="1:116" x14ac:dyDescent="0.4">
      <c r="B2037" t="s">
        <v>332</v>
      </c>
      <c r="D2037" t="s">
        <v>546</v>
      </c>
      <c r="E2037" s="8" t="str">
        <f t="shared" si="3326"/>
        <v>2037 SEASON QUARTER-TV-V</v>
      </c>
      <c r="G2037" s="136" t="str">
        <f t="shared" si="3325"/>
        <v>Primary volume driver</v>
      </c>
      <c r="K2037" s="53"/>
      <c r="L2037" s="53"/>
      <c r="M2037" s="53"/>
      <c r="N2037" s="53"/>
      <c r="O2037" s="53"/>
      <c r="P2037" s="53"/>
      <c r="R2037" s="24"/>
      <c r="S2037" s="80"/>
      <c r="T2037" s="80"/>
      <c r="U2037" s="80"/>
      <c r="V2037" s="80"/>
      <c r="W2037" s="80"/>
      <c r="X2037" s="80"/>
      <c r="Y2037" s="80"/>
      <c r="Z2037" s="80"/>
      <c r="AA2037" s="80"/>
      <c r="AB2037" s="80"/>
      <c r="AC2037" s="80"/>
      <c r="AD2037" s="80"/>
      <c r="AE2037" s="80"/>
      <c r="AF2037" s="80"/>
      <c r="AG2037" s="80"/>
      <c r="AH2037" s="80"/>
      <c r="AI2037" s="80"/>
      <c r="AJ2037" s="80"/>
      <c r="AK2037" s="80"/>
      <c r="AL2037" s="80"/>
      <c r="AM2037" s="80"/>
      <c r="AN2037" s="80"/>
      <c r="AO2037" s="80"/>
      <c r="AP2037" s="80"/>
      <c r="AQ2037" s="80"/>
      <c r="AR2037" s="80"/>
      <c r="AS2037" s="80"/>
      <c r="AT2037" s="80"/>
      <c r="AU2037" s="80"/>
      <c r="AV2037" s="80"/>
      <c r="AW2037" s="80"/>
      <c r="AX2037" s="80"/>
      <c r="AY2037" s="80"/>
      <c r="AZ2037" s="80"/>
      <c r="BA2037" s="80"/>
      <c r="BB2037" s="80"/>
      <c r="BC2037" s="80"/>
      <c r="BD2037" s="80"/>
      <c r="BE2037" s="80"/>
      <c r="BF2037" s="80"/>
      <c r="BG2037" s="80"/>
      <c r="BH2037" s="80"/>
      <c r="BI2037" s="80"/>
      <c r="BJ2037" s="80"/>
      <c r="BK2037" s="80"/>
      <c r="BL2037" s="80"/>
      <c r="BM2037" s="80"/>
      <c r="BN2037" s="80"/>
      <c r="BO2037" s="80"/>
      <c r="BP2037" s="80"/>
      <c r="BQ2037" s="80"/>
      <c r="BR2037" s="80"/>
      <c r="BS2037" s="80"/>
      <c r="BT2037" s="80"/>
      <c r="BU2037" s="80"/>
      <c r="BV2037" s="80"/>
      <c r="BW2037" s="80"/>
      <c r="BX2037" s="80"/>
      <c r="BY2037" s="80"/>
      <c r="BZ2037" s="80"/>
      <c r="CA2037" s="80"/>
      <c r="CB2037" s="80"/>
      <c r="CC2037" s="80"/>
      <c r="CD2037" s="80"/>
      <c r="CE2037" s="80"/>
      <c r="CF2037" s="80"/>
      <c r="CG2037" s="80"/>
      <c r="CH2037" s="80"/>
      <c r="CI2037" s="80"/>
      <c r="CJ2037" s="80"/>
      <c r="CK2037" s="80"/>
      <c r="CL2037" s="80"/>
      <c r="CN2037" s="80">
        <f t="shared" ref="CN2037:DL2037" si="3329">CN2019</f>
        <v>0</v>
      </c>
      <c r="CO2037" s="80" t="str">
        <f t="shared" si="3329"/>
        <v>CO$17</v>
      </c>
      <c r="CP2037" s="80" t="str">
        <f t="shared" si="3329"/>
        <v>CP$17</v>
      </c>
      <c r="CQ2037" s="80" t="str">
        <f t="shared" si="3329"/>
        <v>CQ$17</v>
      </c>
      <c r="CR2037" s="80" t="str">
        <f t="shared" si="3329"/>
        <v>CR$17</v>
      </c>
      <c r="CS2037" s="80" t="str">
        <f t="shared" si="3329"/>
        <v>CS$17</v>
      </c>
      <c r="CT2037" s="80" t="str">
        <f t="shared" si="3329"/>
        <v>CT$17</v>
      </c>
      <c r="CU2037" s="80" t="str">
        <f t="shared" si="3329"/>
        <v>CU$17</v>
      </c>
      <c r="CV2037" s="80" t="str">
        <f t="shared" si="3329"/>
        <v>CV$17</v>
      </c>
      <c r="CW2037" s="80" t="str">
        <f t="shared" si="3329"/>
        <v>CW$17</v>
      </c>
      <c r="CX2037" s="80" t="str">
        <f t="shared" si="3329"/>
        <v>CX$17</v>
      </c>
      <c r="CY2037" s="80" t="str">
        <f t="shared" si="3329"/>
        <v>CY$17</v>
      </c>
      <c r="CZ2037" s="80" t="str">
        <f t="shared" si="3329"/>
        <v>CZ$17</v>
      </c>
      <c r="DA2037" s="80" t="str">
        <f t="shared" si="3329"/>
        <v>DA$17</v>
      </c>
      <c r="DB2037" s="80" t="str">
        <f t="shared" si="3329"/>
        <v>DB$17</v>
      </c>
      <c r="DC2037" s="80" t="str">
        <f t="shared" si="3329"/>
        <v>DC$17</v>
      </c>
      <c r="DD2037" s="80" t="str">
        <f t="shared" si="3329"/>
        <v>DD$17</v>
      </c>
      <c r="DE2037" s="80" t="str">
        <f t="shared" si="3329"/>
        <v>DE$17</v>
      </c>
      <c r="DF2037" s="80" t="str">
        <f t="shared" si="3329"/>
        <v>DF$17</v>
      </c>
      <c r="DG2037" s="80" t="str">
        <f t="shared" si="3329"/>
        <v>DG$17</v>
      </c>
      <c r="DH2037" s="80" t="str">
        <f t="shared" si="3329"/>
        <v>DH$17</v>
      </c>
      <c r="DI2037" s="80" t="str">
        <f t="shared" si="3329"/>
        <v>DI$17</v>
      </c>
      <c r="DJ2037" s="80" t="str">
        <f t="shared" si="3329"/>
        <v>DJ$17</v>
      </c>
      <c r="DK2037" s="80" t="str">
        <f t="shared" si="3329"/>
        <v>DK$17</v>
      </c>
      <c r="DL2037" s="80" t="str">
        <f t="shared" si="3329"/>
        <v>DL$17</v>
      </c>
    </row>
    <row r="2038" spans="1:116" x14ac:dyDescent="0.4">
      <c r="B2038" t="s">
        <v>332</v>
      </c>
      <c r="D2038" t="s">
        <v>546</v>
      </c>
      <c r="E2038" s="8" t="str">
        <f t="shared" si="3326"/>
        <v>2038 SEASON QUARTER-TV-V</v>
      </c>
      <c r="G2038" s="136" t="str">
        <f t="shared" si="3325"/>
        <v>(Secondary label)</v>
      </c>
      <c r="H2038" s="12"/>
      <c r="I2038" s="60"/>
      <c r="J2038" s="60"/>
      <c r="K2038" s="15"/>
      <c r="L2038" s="15"/>
      <c r="M2038" s="15"/>
      <c r="N2038" s="15"/>
      <c r="O2038" s="15"/>
      <c r="P2038" s="15"/>
      <c r="R2038" s="15"/>
      <c r="S2038" s="80"/>
      <c r="T2038" s="80"/>
      <c r="U2038" s="80"/>
      <c r="V2038" s="80"/>
      <c r="W2038" s="80"/>
      <c r="X2038" s="80"/>
      <c r="Y2038" s="80"/>
      <c r="Z2038" s="80"/>
      <c r="AA2038" s="80"/>
      <c r="AB2038" s="80"/>
      <c r="AC2038" s="80"/>
      <c r="AD2038" s="80"/>
      <c r="AE2038" s="80"/>
      <c r="AF2038" s="80"/>
      <c r="AG2038" s="80"/>
      <c r="AH2038" s="80"/>
      <c r="AI2038" s="80"/>
      <c r="AJ2038" s="80"/>
      <c r="AK2038" s="80"/>
      <c r="AL2038" s="80"/>
      <c r="AM2038" s="80"/>
      <c r="AN2038" s="80"/>
      <c r="AO2038" s="80"/>
      <c r="AP2038" s="80"/>
      <c r="AQ2038" s="80"/>
      <c r="AR2038" s="80"/>
      <c r="AS2038" s="80"/>
      <c r="AT2038" s="80"/>
      <c r="AU2038" s="80"/>
      <c r="AV2038" s="80"/>
      <c r="AW2038" s="80"/>
      <c r="AX2038" s="80"/>
      <c r="AY2038" s="80"/>
      <c r="AZ2038" s="80"/>
      <c r="BA2038" s="80"/>
      <c r="BB2038" s="80"/>
      <c r="BC2038" s="80"/>
      <c r="BD2038" s="80"/>
      <c r="BE2038" s="80"/>
      <c r="BF2038" s="80"/>
      <c r="BG2038" s="80"/>
      <c r="BH2038" s="80"/>
      <c r="BI2038" s="80"/>
      <c r="BJ2038" s="80"/>
      <c r="BK2038" s="80"/>
      <c r="BL2038" s="80"/>
      <c r="BM2038" s="80"/>
      <c r="BN2038" s="80"/>
      <c r="BO2038" s="80"/>
      <c r="BP2038" s="80"/>
      <c r="BQ2038" s="80"/>
      <c r="BR2038" s="80"/>
      <c r="BS2038" s="80"/>
      <c r="BT2038" s="80"/>
      <c r="BU2038" s="80"/>
      <c r="BV2038" s="80"/>
      <c r="BW2038" s="80"/>
      <c r="BX2038" s="80"/>
      <c r="BY2038" s="80"/>
      <c r="BZ2038" s="80"/>
      <c r="CA2038" s="80"/>
      <c r="CB2038" s="80"/>
      <c r="CC2038" s="80"/>
      <c r="CD2038" s="80"/>
      <c r="CE2038" s="80"/>
      <c r="CF2038" s="80"/>
      <c r="CG2038" s="80"/>
      <c r="CH2038" s="80"/>
      <c r="CI2038" s="80"/>
      <c r="CJ2038" s="80"/>
      <c r="CK2038" s="80"/>
      <c r="CL2038" s="80"/>
      <c r="CN2038" s="80"/>
      <c r="CO2038" s="80"/>
      <c r="CP2038" s="80"/>
      <c r="CQ2038" s="80"/>
      <c r="CR2038" s="80"/>
      <c r="CS2038" s="80"/>
      <c r="CT2038" s="80"/>
      <c r="CU2038" s="80"/>
      <c r="CV2038" s="80"/>
      <c r="CW2038" s="80"/>
      <c r="CX2038" s="80"/>
      <c r="CY2038" s="80"/>
      <c r="CZ2038" s="80"/>
      <c r="DA2038" s="80"/>
      <c r="DB2038" s="80"/>
      <c r="DC2038" s="80"/>
      <c r="DD2038" s="80"/>
      <c r="DE2038" s="80"/>
      <c r="DF2038" s="80"/>
      <c r="DG2038" s="80"/>
      <c r="DH2038" s="80"/>
      <c r="DI2038" s="80"/>
      <c r="DJ2038" s="80"/>
      <c r="DK2038" s="80"/>
      <c r="DL2038" s="80"/>
    </row>
    <row r="2039" spans="1:116" x14ac:dyDescent="0.4">
      <c r="B2039" t="s">
        <v>332</v>
      </c>
      <c r="D2039" t="s">
        <v>546</v>
      </c>
      <c r="E2039" s="8" t="str">
        <f t="shared" si="3326"/>
        <v>2039 SEASON QUARTER-TV-V</v>
      </c>
      <c r="G2039" s="136" t="str">
        <f t="shared" si="3325"/>
        <v xml:space="preserve">secondary unit </v>
      </c>
      <c r="H2039" s="12"/>
      <c r="I2039" s="60"/>
      <c r="J2039" s="60"/>
      <c r="K2039" s="15"/>
      <c r="L2039" s="15"/>
      <c r="M2039" s="15"/>
      <c r="N2039" s="15"/>
      <c r="O2039" s="15"/>
      <c r="P2039" s="15"/>
      <c r="R2039" s="15"/>
      <c r="S2039" s="76"/>
      <c r="T2039" s="76"/>
      <c r="U2039" s="76"/>
      <c r="V2039" s="76"/>
      <c r="W2039" s="76"/>
      <c r="X2039" s="76"/>
      <c r="Y2039" s="76"/>
      <c r="Z2039" s="76"/>
      <c r="AA2039" s="76"/>
      <c r="AB2039" s="76"/>
      <c r="AC2039" s="76"/>
      <c r="AD2039" s="76"/>
      <c r="AE2039" s="76"/>
      <c r="AF2039" s="76"/>
      <c r="AG2039" s="76"/>
      <c r="AH2039" s="76"/>
      <c r="AI2039" s="76"/>
      <c r="AJ2039" s="76"/>
      <c r="AK2039" s="76"/>
      <c r="AL2039" s="76"/>
      <c r="AM2039" s="76"/>
      <c r="AN2039" s="76"/>
      <c r="AO2039" s="76"/>
      <c r="AP2039" s="76"/>
      <c r="AQ2039" s="76"/>
      <c r="AR2039" s="76"/>
      <c r="AS2039" s="76"/>
      <c r="AT2039" s="76"/>
      <c r="AU2039" s="76"/>
      <c r="AV2039" s="76"/>
      <c r="AW2039" s="76"/>
      <c r="AX2039" s="76"/>
      <c r="AY2039" s="76"/>
      <c r="AZ2039" s="76"/>
      <c r="BA2039" s="76"/>
      <c r="BB2039" s="76"/>
      <c r="BC2039" s="76"/>
      <c r="BD2039" s="76"/>
      <c r="BE2039" s="76"/>
      <c r="BF2039" s="76"/>
      <c r="BG2039" s="76"/>
      <c r="BH2039" s="76"/>
      <c r="BI2039" s="76"/>
      <c r="BJ2039" s="76"/>
      <c r="BK2039" s="76"/>
      <c r="BL2039" s="76"/>
      <c r="BM2039" s="76"/>
      <c r="BN2039" s="76"/>
      <c r="BO2039" s="76"/>
      <c r="BP2039" s="76"/>
      <c r="BQ2039" s="76"/>
      <c r="BR2039" s="76"/>
      <c r="BS2039" s="76"/>
      <c r="BT2039" s="76"/>
      <c r="BU2039" s="76"/>
      <c r="BV2039" s="76"/>
      <c r="BW2039" s="76"/>
      <c r="BX2039" s="76"/>
      <c r="BY2039" s="76"/>
      <c r="BZ2039" s="76"/>
      <c r="CA2039" s="76"/>
      <c r="CB2039" s="76"/>
      <c r="CC2039" s="76"/>
      <c r="CD2039" s="76"/>
      <c r="CE2039" s="76"/>
      <c r="CF2039" s="76"/>
      <c r="CG2039" s="76"/>
      <c r="CH2039" s="76"/>
      <c r="CI2039" s="76"/>
      <c r="CJ2039" s="76"/>
      <c r="CK2039" s="76"/>
      <c r="CL2039" s="76"/>
      <c r="CN2039" s="76"/>
      <c r="CO2039" s="76"/>
      <c r="CP2039" s="76"/>
      <c r="CQ2039" s="76"/>
      <c r="CR2039" s="76"/>
      <c r="CS2039" s="76"/>
      <c r="CT2039" s="76"/>
      <c r="CU2039" s="76"/>
      <c r="CV2039" s="76"/>
      <c r="CW2039" s="76"/>
      <c r="CX2039" s="76"/>
      <c r="CY2039" s="76"/>
      <c r="CZ2039" s="76"/>
      <c r="DA2039" s="76"/>
      <c r="DB2039" s="76"/>
      <c r="DC2039" s="76"/>
      <c r="DD2039" s="76"/>
      <c r="DE2039" s="76"/>
      <c r="DF2039" s="76"/>
      <c r="DG2039" s="76"/>
      <c r="DH2039" s="76"/>
      <c r="DI2039" s="76"/>
      <c r="DJ2039" s="76"/>
      <c r="DK2039" s="76"/>
      <c r="DL2039" s="76"/>
    </row>
    <row r="2040" spans="1:116" x14ac:dyDescent="0.4">
      <c r="B2040" t="s">
        <v>332</v>
      </c>
      <c r="D2040" t="s">
        <v>546</v>
      </c>
      <c r="E2040" s="8" t="str">
        <f t="shared" si="3326"/>
        <v>2040 SEASON QUARTER-TV-V</v>
      </c>
      <c r="G2040" s="136" t="str">
        <f t="shared" si="3325"/>
        <v>Secondary revenue driver</v>
      </c>
      <c r="H2040" s="12"/>
      <c r="I2040" s="60"/>
      <c r="J2040" s="60"/>
      <c r="K2040" s="15"/>
      <c r="L2040" s="15"/>
      <c r="M2040" s="15"/>
      <c r="N2040" s="15"/>
      <c r="O2040" s="15"/>
      <c r="P2040" s="15"/>
      <c r="R2040" s="15"/>
      <c r="S2040" s="80"/>
      <c r="T2040" s="80"/>
      <c r="U2040" s="80"/>
      <c r="V2040" s="80"/>
      <c r="W2040" s="80"/>
      <c r="X2040" s="80"/>
      <c r="Y2040" s="80"/>
      <c r="Z2040" s="80"/>
      <c r="AA2040" s="80"/>
      <c r="AB2040" s="80"/>
      <c r="AC2040" s="80"/>
      <c r="AD2040" s="80"/>
      <c r="AE2040" s="80"/>
      <c r="AF2040" s="80"/>
      <c r="AG2040" s="80"/>
      <c r="AH2040" s="80"/>
      <c r="AI2040" s="80"/>
      <c r="AJ2040" s="80"/>
      <c r="AK2040" s="80"/>
      <c r="AL2040" s="80"/>
      <c r="AM2040" s="80"/>
      <c r="AN2040" s="80"/>
      <c r="AO2040" s="80"/>
      <c r="AP2040" s="80"/>
      <c r="AQ2040" s="80"/>
      <c r="AR2040" s="80"/>
      <c r="AS2040" s="80"/>
      <c r="AT2040" s="80"/>
      <c r="AU2040" s="80"/>
      <c r="AV2040" s="80"/>
      <c r="AW2040" s="80"/>
      <c r="AX2040" s="80"/>
      <c r="AY2040" s="80"/>
      <c r="AZ2040" s="80"/>
      <c r="BA2040" s="80"/>
      <c r="BB2040" s="80"/>
      <c r="BC2040" s="80"/>
      <c r="BD2040" s="80"/>
      <c r="BE2040" s="80"/>
      <c r="BF2040" s="80"/>
      <c r="BG2040" s="80"/>
      <c r="BH2040" s="80"/>
      <c r="BI2040" s="80"/>
      <c r="BJ2040" s="80"/>
      <c r="BK2040" s="80"/>
      <c r="BL2040" s="80"/>
      <c r="BM2040" s="80"/>
      <c r="BN2040" s="80"/>
      <c r="BO2040" s="80"/>
      <c r="BP2040" s="80"/>
      <c r="BQ2040" s="80"/>
      <c r="BR2040" s="80"/>
      <c r="BS2040" s="80"/>
      <c r="BT2040" s="80"/>
      <c r="BU2040" s="80"/>
      <c r="BV2040" s="80"/>
      <c r="BW2040" s="80"/>
      <c r="BX2040" s="80"/>
      <c r="BY2040" s="80"/>
      <c r="BZ2040" s="80"/>
      <c r="CA2040" s="80"/>
      <c r="CB2040" s="80"/>
      <c r="CC2040" s="80"/>
      <c r="CD2040" s="80"/>
      <c r="CE2040" s="80"/>
      <c r="CF2040" s="80"/>
      <c r="CG2040" s="80"/>
      <c r="CH2040" s="80"/>
      <c r="CI2040" s="80"/>
      <c r="CJ2040" s="80"/>
      <c r="CK2040" s="80"/>
      <c r="CL2040" s="80"/>
      <c r="CN2040" s="80">
        <f t="shared" ref="CN2040:DL2040" si="3330">CN2022</f>
        <v>0</v>
      </c>
      <c r="CO2040" s="80" t="str">
        <f t="shared" si="3330"/>
        <v>CO$18</v>
      </c>
      <c r="CP2040" s="80" t="str">
        <f t="shared" si="3330"/>
        <v>CP$18</v>
      </c>
      <c r="CQ2040" s="80" t="str">
        <f t="shared" si="3330"/>
        <v>CQ$18</v>
      </c>
      <c r="CR2040" s="80" t="str">
        <f t="shared" si="3330"/>
        <v>CR$18</v>
      </c>
      <c r="CS2040" s="80" t="str">
        <f t="shared" si="3330"/>
        <v>CS$18</v>
      </c>
      <c r="CT2040" s="80" t="str">
        <f t="shared" si="3330"/>
        <v>CT$18</v>
      </c>
      <c r="CU2040" s="80" t="str">
        <f t="shared" si="3330"/>
        <v>CU$18</v>
      </c>
      <c r="CV2040" s="80" t="str">
        <f t="shared" si="3330"/>
        <v>CV$18</v>
      </c>
      <c r="CW2040" s="80" t="str">
        <f t="shared" si="3330"/>
        <v>CW$18</v>
      </c>
      <c r="CX2040" s="80" t="str">
        <f t="shared" si="3330"/>
        <v>CX$18</v>
      </c>
      <c r="CY2040" s="80" t="str">
        <f t="shared" si="3330"/>
        <v>CY$18</v>
      </c>
      <c r="CZ2040" s="80" t="str">
        <f t="shared" si="3330"/>
        <v>CZ$18</v>
      </c>
      <c r="DA2040" s="80" t="str">
        <f t="shared" si="3330"/>
        <v>DA$18</v>
      </c>
      <c r="DB2040" s="80" t="str">
        <f t="shared" si="3330"/>
        <v>DB$18</v>
      </c>
      <c r="DC2040" s="80" t="str">
        <f t="shared" si="3330"/>
        <v>DC$18</v>
      </c>
      <c r="DD2040" s="80" t="str">
        <f t="shared" si="3330"/>
        <v>DD$18</v>
      </c>
      <c r="DE2040" s="80" t="str">
        <f t="shared" si="3330"/>
        <v>DE$18</v>
      </c>
      <c r="DF2040" s="80" t="str">
        <f t="shared" si="3330"/>
        <v>DF$18</v>
      </c>
      <c r="DG2040" s="80" t="str">
        <f t="shared" si="3330"/>
        <v>DG$18</v>
      </c>
      <c r="DH2040" s="80" t="str">
        <f t="shared" si="3330"/>
        <v>DH$18</v>
      </c>
      <c r="DI2040" s="80" t="str">
        <f t="shared" si="3330"/>
        <v>DI$18</v>
      </c>
      <c r="DJ2040" s="80" t="str">
        <f t="shared" si="3330"/>
        <v>DJ$18</v>
      </c>
      <c r="DK2040" s="80" t="str">
        <f t="shared" si="3330"/>
        <v>DK$18</v>
      </c>
      <c r="DL2040" s="80" t="str">
        <f t="shared" si="3330"/>
        <v>DL$18</v>
      </c>
    </row>
    <row r="2041" spans="1:116" x14ac:dyDescent="0.4">
      <c r="B2041" t="s">
        <v>332</v>
      </c>
      <c r="D2041" t="s">
        <v>546</v>
      </c>
      <c r="E2041" s="8" t="str">
        <f t="shared" si="3326"/>
        <v>2041 SEASON QUARTER-TV-V</v>
      </c>
      <c r="G2041" s="136" t="str">
        <f t="shared" si="3325"/>
        <v>Secondary volume driver</v>
      </c>
      <c r="H2041" s="12"/>
      <c r="I2041" s="60"/>
      <c r="J2041" s="60"/>
      <c r="K2041" s="15"/>
      <c r="L2041" s="15"/>
      <c r="M2041" s="15"/>
      <c r="N2041" s="15"/>
      <c r="O2041" s="15"/>
      <c r="P2041" s="15"/>
      <c r="R2041" s="15"/>
      <c r="S2041" s="80"/>
      <c r="T2041" s="80"/>
      <c r="U2041" s="80"/>
      <c r="V2041" s="80"/>
      <c r="W2041" s="80"/>
      <c r="X2041" s="80"/>
      <c r="Y2041" s="80"/>
      <c r="Z2041" s="80"/>
      <c r="AA2041" s="80"/>
      <c r="AB2041" s="80"/>
      <c r="AC2041" s="80"/>
      <c r="AD2041" s="80"/>
      <c r="AE2041" s="80"/>
      <c r="AF2041" s="80"/>
      <c r="AG2041" s="80"/>
      <c r="AH2041" s="80"/>
      <c r="AI2041" s="80"/>
      <c r="AJ2041" s="80"/>
      <c r="AK2041" s="80"/>
      <c r="AL2041" s="80"/>
      <c r="AM2041" s="80"/>
      <c r="AN2041" s="80"/>
      <c r="AO2041" s="80"/>
      <c r="AP2041" s="80"/>
      <c r="AQ2041" s="80"/>
      <c r="AR2041" s="80"/>
      <c r="AS2041" s="80"/>
      <c r="AT2041" s="80"/>
      <c r="AU2041" s="80"/>
      <c r="AV2041" s="80"/>
      <c r="AW2041" s="80"/>
      <c r="AX2041" s="80"/>
      <c r="AY2041" s="80"/>
      <c r="AZ2041" s="80"/>
      <c r="BA2041" s="80"/>
      <c r="BB2041" s="80"/>
      <c r="BC2041" s="80"/>
      <c r="BD2041" s="80"/>
      <c r="BE2041" s="80"/>
      <c r="BF2041" s="80"/>
      <c r="BG2041" s="80"/>
      <c r="BH2041" s="80"/>
      <c r="BI2041" s="80"/>
      <c r="BJ2041" s="80"/>
      <c r="BK2041" s="80"/>
      <c r="BL2041" s="80"/>
      <c r="BM2041" s="80"/>
      <c r="BN2041" s="80"/>
      <c r="BO2041" s="80"/>
      <c r="BP2041" s="80"/>
      <c r="BQ2041" s="80"/>
      <c r="BR2041" s="80"/>
      <c r="BS2041" s="80"/>
      <c r="BT2041" s="80"/>
      <c r="BU2041" s="80"/>
      <c r="BV2041" s="80"/>
      <c r="BW2041" s="80"/>
      <c r="BX2041" s="80"/>
      <c r="BY2041" s="80"/>
      <c r="BZ2041" s="80"/>
      <c r="CA2041" s="80"/>
      <c r="CB2041" s="80"/>
      <c r="CC2041" s="80"/>
      <c r="CD2041" s="80"/>
      <c r="CE2041" s="80"/>
      <c r="CF2041" s="80"/>
      <c r="CG2041" s="80"/>
      <c r="CH2041" s="80"/>
      <c r="CI2041" s="80"/>
      <c r="CJ2041" s="80"/>
      <c r="CK2041" s="80"/>
      <c r="CL2041" s="80"/>
      <c r="CN2041" s="80">
        <f t="shared" ref="CN2041:DL2041" si="3331">CN2023</f>
        <v>0</v>
      </c>
      <c r="CO2041" s="80" t="str">
        <f t="shared" si="3331"/>
        <v>CO$19</v>
      </c>
      <c r="CP2041" s="80" t="str">
        <f t="shared" si="3331"/>
        <v>CP$19</v>
      </c>
      <c r="CQ2041" s="80" t="str">
        <f t="shared" si="3331"/>
        <v>CQ$19</v>
      </c>
      <c r="CR2041" s="80" t="str">
        <f t="shared" si="3331"/>
        <v>CR$19</v>
      </c>
      <c r="CS2041" s="80" t="str">
        <f t="shared" si="3331"/>
        <v>CS$19</v>
      </c>
      <c r="CT2041" s="80" t="str">
        <f t="shared" si="3331"/>
        <v>CT$19</v>
      </c>
      <c r="CU2041" s="80" t="str">
        <f t="shared" si="3331"/>
        <v>CU$19</v>
      </c>
      <c r="CV2041" s="80" t="str">
        <f t="shared" si="3331"/>
        <v>CV$19</v>
      </c>
      <c r="CW2041" s="80" t="str">
        <f t="shared" si="3331"/>
        <v>CW$19</v>
      </c>
      <c r="CX2041" s="80" t="str">
        <f t="shared" si="3331"/>
        <v>CX$19</v>
      </c>
      <c r="CY2041" s="80" t="str">
        <f t="shared" si="3331"/>
        <v>CY$19</v>
      </c>
      <c r="CZ2041" s="80" t="str">
        <f t="shared" si="3331"/>
        <v>CZ$19</v>
      </c>
      <c r="DA2041" s="80" t="str">
        <f t="shared" si="3331"/>
        <v>DA$19</v>
      </c>
      <c r="DB2041" s="80" t="str">
        <f t="shared" si="3331"/>
        <v>DB$19</v>
      </c>
      <c r="DC2041" s="80" t="str">
        <f t="shared" si="3331"/>
        <v>DC$19</v>
      </c>
      <c r="DD2041" s="80" t="str">
        <f t="shared" si="3331"/>
        <v>DD$19</v>
      </c>
      <c r="DE2041" s="80" t="str">
        <f t="shared" si="3331"/>
        <v>DE$19</v>
      </c>
      <c r="DF2041" s="80" t="str">
        <f t="shared" si="3331"/>
        <v>DF$19</v>
      </c>
      <c r="DG2041" s="80" t="str">
        <f t="shared" si="3331"/>
        <v>DG$19</v>
      </c>
      <c r="DH2041" s="80" t="str">
        <f t="shared" si="3331"/>
        <v>DH$19</v>
      </c>
      <c r="DI2041" s="80" t="str">
        <f t="shared" si="3331"/>
        <v>DI$19</v>
      </c>
      <c r="DJ2041" s="80" t="str">
        <f t="shared" si="3331"/>
        <v>DJ$19</v>
      </c>
      <c r="DK2041" s="80" t="str">
        <f t="shared" si="3331"/>
        <v>DK$19</v>
      </c>
      <c r="DL2041" s="80" t="str">
        <f t="shared" si="3331"/>
        <v>DL$19</v>
      </c>
    </row>
    <row r="2042" spans="1:116" x14ac:dyDescent="0.4">
      <c r="E2042" s="8"/>
      <c r="G2042" s="136"/>
      <c r="H2042" s="12"/>
      <c r="I2042" s="60"/>
      <c r="J2042" s="60"/>
      <c r="K2042" s="15"/>
      <c r="L2042" s="15"/>
      <c r="M2042" s="15"/>
      <c r="N2042" s="15"/>
      <c r="O2042" s="15"/>
      <c r="P2042" s="15"/>
      <c r="R2042" s="15"/>
      <c r="S2042" s="80"/>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60"/>
      <c r="CO2042" s="179"/>
      <c r="CP2042" s="179"/>
      <c r="CQ2042" s="179"/>
      <c r="CR2042" s="179"/>
      <c r="CS2042" s="179"/>
      <c r="CT2042" s="179"/>
      <c r="CU2042" s="179"/>
      <c r="CV2042" s="179"/>
      <c r="CW2042" s="179"/>
      <c r="CX2042" s="179"/>
      <c r="CY2042" s="179"/>
      <c r="CZ2042" s="179"/>
      <c r="DA2042" s="179"/>
      <c r="DB2042" s="179"/>
      <c r="DC2042" s="179"/>
      <c r="DD2042" s="179"/>
      <c r="DE2042" s="179"/>
      <c r="DF2042" s="179"/>
      <c r="DG2042" s="179"/>
      <c r="DH2042" s="179"/>
      <c r="DI2042" s="179"/>
      <c r="DJ2042" s="179"/>
      <c r="DK2042" s="179"/>
      <c r="DL2042" s="179"/>
    </row>
    <row r="2043" spans="1:116" x14ac:dyDescent="0.4">
      <c r="A2043" s="174"/>
      <c r="E2043" s="8"/>
      <c r="G2043" s="175" t="s">
        <v>503</v>
      </c>
      <c r="H2043" s="174"/>
      <c r="I2043" s="176"/>
      <c r="J2043" s="176"/>
      <c r="K2043" s="197"/>
      <c r="L2043" s="197"/>
      <c r="M2043" s="197"/>
      <c r="N2043" s="197"/>
      <c r="O2043" s="197"/>
      <c r="P2043" s="197"/>
      <c r="R2043" s="198"/>
      <c r="S2043" s="174"/>
      <c r="T2043" s="174"/>
      <c r="U2043" s="174"/>
      <c r="V2043" s="174"/>
      <c r="W2043" s="174"/>
      <c r="X2043" s="174"/>
      <c r="Y2043" s="174"/>
      <c r="Z2043" s="174"/>
      <c r="AA2043" s="174"/>
      <c r="AB2043" s="174"/>
      <c r="AC2043" s="174"/>
      <c r="AD2043" s="174"/>
      <c r="AE2043" s="174"/>
      <c r="AF2043" s="174"/>
      <c r="AG2043" s="174"/>
      <c r="AH2043" s="174"/>
      <c r="AI2043" s="174"/>
      <c r="AJ2043" s="174"/>
      <c r="AK2043" s="174"/>
      <c r="AL2043" s="174"/>
      <c r="AM2043" s="174"/>
      <c r="AN2043" s="174"/>
      <c r="AO2043" s="174"/>
      <c r="AP2043" s="174"/>
      <c r="AQ2043" s="174"/>
      <c r="AR2043" s="174"/>
      <c r="AS2043" s="174"/>
      <c r="AT2043" s="174"/>
      <c r="AU2043" s="174"/>
      <c r="AV2043" s="174"/>
      <c r="AW2043" s="174"/>
      <c r="AX2043" s="174"/>
      <c r="AY2043" s="174"/>
      <c r="AZ2043" s="174"/>
      <c r="BA2043" s="174"/>
      <c r="BB2043" s="174"/>
      <c r="BC2043" s="174"/>
      <c r="BD2043" s="174"/>
      <c r="BE2043" s="174"/>
      <c r="BF2043" s="174"/>
      <c r="BG2043" s="174"/>
      <c r="BH2043" s="174"/>
      <c r="BI2043" s="174"/>
      <c r="BJ2043" s="174"/>
      <c r="BK2043" s="174"/>
      <c r="BL2043" s="174"/>
      <c r="BM2043" s="174"/>
      <c r="BN2043" s="174"/>
      <c r="BO2043" s="174"/>
      <c r="BP2043" s="174"/>
      <c r="BQ2043" s="174"/>
      <c r="BR2043" s="174"/>
      <c r="BS2043" s="174"/>
      <c r="BT2043" s="174"/>
      <c r="BU2043" s="174"/>
      <c r="BV2043" s="174"/>
      <c r="BW2043" s="174"/>
      <c r="BX2043" s="174"/>
      <c r="BY2043" s="174"/>
      <c r="BZ2043" s="174"/>
      <c r="CA2043" s="174"/>
      <c r="CB2043" s="174"/>
      <c r="CC2043" s="174"/>
      <c r="CD2043" s="174"/>
      <c r="CE2043" s="174"/>
      <c r="CF2043" s="174"/>
      <c r="CG2043" s="174"/>
      <c r="CH2043" s="174"/>
      <c r="CI2043" s="174"/>
      <c r="CJ2043" s="174"/>
      <c r="CK2043" s="174"/>
      <c r="CL2043" s="174"/>
      <c r="CN2043" s="176"/>
      <c r="CO2043" s="174"/>
      <c r="CP2043" s="174"/>
      <c r="CQ2043" s="174"/>
      <c r="CR2043" s="174"/>
      <c r="CS2043" s="174"/>
      <c r="CT2043" s="174"/>
      <c r="CU2043" s="174"/>
      <c r="CV2043" s="174"/>
      <c r="CW2043" s="174"/>
      <c r="CX2043" s="174"/>
      <c r="CY2043" s="174"/>
      <c r="CZ2043" s="174"/>
      <c r="DA2043" s="174"/>
      <c r="DB2043" s="174"/>
      <c r="DC2043" s="174"/>
      <c r="DD2043" s="174"/>
      <c r="DE2043" s="174"/>
      <c r="DF2043" s="174"/>
      <c r="DG2043" s="174"/>
      <c r="DH2043" s="174"/>
      <c r="DI2043" s="174"/>
      <c r="DJ2043" s="174"/>
      <c r="DK2043" s="174"/>
      <c r="DL2043" s="174"/>
    </row>
    <row r="2044" spans="1:116" x14ac:dyDescent="0.4">
      <c r="A2044" s="174"/>
      <c r="E2044" s="8"/>
      <c r="G2044" s="175" t="s">
        <v>504</v>
      </c>
      <c r="H2044" s="174"/>
      <c r="I2044" s="176"/>
      <c r="J2044" s="176"/>
      <c r="K2044" s="197"/>
      <c r="L2044" s="197"/>
      <c r="M2044" s="197"/>
      <c r="N2044" s="197"/>
      <c r="O2044" s="197"/>
      <c r="P2044" s="197"/>
      <c r="R2044" s="198"/>
      <c r="S2044" s="174"/>
      <c r="T2044" s="174"/>
      <c r="U2044" s="174"/>
      <c r="V2044" s="174"/>
      <c r="W2044" s="174"/>
      <c r="X2044" s="174"/>
      <c r="Y2044" s="174"/>
      <c r="Z2044" s="174"/>
      <c r="AA2044" s="174"/>
      <c r="AB2044" s="174"/>
      <c r="AC2044" s="174"/>
      <c r="AD2044" s="174"/>
      <c r="AE2044" s="174"/>
      <c r="AF2044" s="174"/>
      <c r="AG2044" s="174"/>
      <c r="AH2044" s="174"/>
      <c r="AI2044" s="174"/>
      <c r="AJ2044" s="174"/>
      <c r="AK2044" s="174"/>
      <c r="AL2044" s="174"/>
      <c r="AM2044" s="174"/>
      <c r="AN2044" s="174"/>
      <c r="AO2044" s="174"/>
      <c r="AP2044" s="174"/>
      <c r="AQ2044" s="174"/>
      <c r="AR2044" s="174"/>
      <c r="AS2044" s="174"/>
      <c r="AT2044" s="174"/>
      <c r="AU2044" s="174"/>
      <c r="AV2044" s="174"/>
      <c r="AW2044" s="174"/>
      <c r="AX2044" s="174"/>
      <c r="AY2044" s="174"/>
      <c r="AZ2044" s="174"/>
      <c r="BA2044" s="174"/>
      <c r="BB2044" s="174"/>
      <c r="BC2044" s="174"/>
      <c r="BD2044" s="174"/>
      <c r="BE2044" s="174"/>
      <c r="BF2044" s="174"/>
      <c r="BG2044" s="174"/>
      <c r="BH2044" s="174"/>
      <c r="BI2044" s="174"/>
      <c r="BJ2044" s="174"/>
      <c r="BK2044" s="174"/>
      <c r="BL2044" s="174"/>
      <c r="BM2044" s="174"/>
      <c r="BN2044" s="174"/>
      <c r="BO2044" s="174"/>
      <c r="BP2044" s="174"/>
      <c r="BQ2044" s="174"/>
      <c r="BR2044" s="174"/>
      <c r="BS2044" s="174"/>
      <c r="BT2044" s="174"/>
      <c r="BU2044" s="174"/>
      <c r="BV2044" s="174"/>
      <c r="BW2044" s="174"/>
      <c r="BX2044" s="174"/>
      <c r="BY2044" s="174"/>
      <c r="BZ2044" s="174"/>
      <c r="CA2044" s="174"/>
      <c r="CB2044" s="174"/>
      <c r="CC2044" s="174"/>
      <c r="CD2044" s="174"/>
      <c r="CE2044" s="174"/>
      <c r="CF2044" s="174"/>
      <c r="CG2044" s="174"/>
      <c r="CH2044" s="174"/>
      <c r="CI2044" s="174"/>
      <c r="CJ2044" s="174"/>
      <c r="CK2044" s="174"/>
      <c r="CL2044" s="174"/>
      <c r="CN2044" s="176"/>
      <c r="CO2044" s="174"/>
      <c r="CP2044" s="174"/>
      <c r="CQ2044" s="174"/>
      <c r="CR2044" s="174"/>
      <c r="CS2044" s="174"/>
      <c r="CT2044" s="174"/>
      <c r="CU2044" s="174"/>
      <c r="CV2044" s="174"/>
      <c r="CW2044" s="174"/>
      <c r="CX2044" s="174"/>
      <c r="CY2044" s="174"/>
      <c r="CZ2044" s="174"/>
      <c r="DA2044" s="174"/>
      <c r="DB2044" s="174"/>
      <c r="DC2044" s="174"/>
      <c r="DD2044" s="174"/>
      <c r="DE2044" s="174"/>
      <c r="DF2044" s="174"/>
      <c r="DG2044" s="174"/>
      <c r="DH2044" s="174"/>
      <c r="DI2044" s="174"/>
      <c r="DJ2044" s="174"/>
      <c r="DK2044" s="174"/>
      <c r="DL2044" s="174"/>
    </row>
    <row r="2045" spans="1:116" x14ac:dyDescent="0.4">
      <c r="A2045" s="174"/>
      <c r="E2045" s="8"/>
      <c r="G2045" s="175" t="s">
        <v>461</v>
      </c>
      <c r="H2045" s="174"/>
      <c r="I2045" s="176"/>
      <c r="J2045" s="176"/>
      <c r="K2045" s="197"/>
      <c r="L2045" s="197"/>
      <c r="M2045" s="197"/>
      <c r="N2045" s="197"/>
      <c r="O2045" s="197"/>
      <c r="P2045" s="197"/>
      <c r="R2045" s="198"/>
      <c r="S2045" s="199" t="str">
        <f t="shared" ref="S2045:CD2045" si="3332">S$20</f>
        <v>S$16</v>
      </c>
      <c r="T2045" s="199" t="str">
        <f t="shared" si="3332"/>
        <v>T$16</v>
      </c>
      <c r="U2045" s="199" t="str">
        <f t="shared" si="3332"/>
        <v>U$16</v>
      </c>
      <c r="V2045" s="199" t="str">
        <f t="shared" si="3332"/>
        <v>V$16</v>
      </c>
      <c r="W2045" s="199" t="str">
        <f t="shared" si="3332"/>
        <v>W$16</v>
      </c>
      <c r="X2045" s="199" t="str">
        <f t="shared" si="3332"/>
        <v>X$16</v>
      </c>
      <c r="Y2045" s="199" t="str">
        <f t="shared" si="3332"/>
        <v>Y$16</v>
      </c>
      <c r="Z2045" s="199" t="str">
        <f t="shared" si="3332"/>
        <v>Z$16</v>
      </c>
      <c r="AA2045" s="199" t="str">
        <f t="shared" si="3332"/>
        <v>AA$16</v>
      </c>
      <c r="AB2045" s="199" t="str">
        <f t="shared" si="3332"/>
        <v>AB$16</v>
      </c>
      <c r="AC2045" s="199" t="str">
        <f t="shared" si="3332"/>
        <v>AC$16</v>
      </c>
      <c r="AD2045" s="199" t="str">
        <f t="shared" si="3332"/>
        <v>AD$16</v>
      </c>
      <c r="AE2045" s="199" t="str">
        <f t="shared" si="3332"/>
        <v>AE$16</v>
      </c>
      <c r="AF2045" s="199" t="str">
        <f t="shared" si="3332"/>
        <v>AF$16</v>
      </c>
      <c r="AG2045" s="199" t="str">
        <f t="shared" si="3332"/>
        <v>AG$16</v>
      </c>
      <c r="AH2045" s="199" t="str">
        <f t="shared" si="3332"/>
        <v>AH$16</v>
      </c>
      <c r="AI2045" s="199" t="str">
        <f t="shared" si="3332"/>
        <v>AI$16</v>
      </c>
      <c r="AJ2045" s="199" t="str">
        <f t="shared" si="3332"/>
        <v>AJ$16</v>
      </c>
      <c r="AK2045" s="199" t="str">
        <f t="shared" si="3332"/>
        <v>AK$16</v>
      </c>
      <c r="AL2045" s="199" t="str">
        <f t="shared" si="3332"/>
        <v>AL$16</v>
      </c>
      <c r="AM2045" s="199" t="str">
        <f t="shared" si="3332"/>
        <v>AM$16</v>
      </c>
      <c r="AN2045" s="199" t="str">
        <f t="shared" si="3332"/>
        <v>AN$16</v>
      </c>
      <c r="AO2045" s="199" t="str">
        <f t="shared" si="3332"/>
        <v>AO$16</v>
      </c>
      <c r="AP2045" s="199" t="str">
        <f t="shared" si="3332"/>
        <v>AP$16</v>
      </c>
      <c r="AQ2045" s="199" t="str">
        <f t="shared" si="3332"/>
        <v>AQ$16</v>
      </c>
      <c r="AR2045" s="199" t="str">
        <f t="shared" si="3332"/>
        <v>AR$16</v>
      </c>
      <c r="AS2045" s="199" t="str">
        <f t="shared" si="3332"/>
        <v>AS$16</v>
      </c>
      <c r="AT2045" s="199" t="str">
        <f t="shared" si="3332"/>
        <v>AT$16</v>
      </c>
      <c r="AU2045" s="199" t="str">
        <f t="shared" si="3332"/>
        <v>AU$16</v>
      </c>
      <c r="AV2045" s="199" t="str">
        <f t="shared" si="3332"/>
        <v>AV$16</v>
      </c>
      <c r="AW2045" s="199" t="str">
        <f t="shared" si="3332"/>
        <v>AW$16</v>
      </c>
      <c r="AX2045" s="199" t="str">
        <f t="shared" si="3332"/>
        <v>AX$16</v>
      </c>
      <c r="AY2045" s="199" t="str">
        <f t="shared" si="3332"/>
        <v>AY$16</v>
      </c>
      <c r="AZ2045" s="199" t="str">
        <f t="shared" si="3332"/>
        <v>AZ$16</v>
      </c>
      <c r="BA2045" s="199" t="str">
        <f t="shared" si="3332"/>
        <v>BA$16</v>
      </c>
      <c r="BB2045" s="199" t="str">
        <f t="shared" si="3332"/>
        <v>BB$16</v>
      </c>
      <c r="BC2045" s="199" t="str">
        <f t="shared" si="3332"/>
        <v>BC$16</v>
      </c>
      <c r="BD2045" s="199" t="str">
        <f t="shared" si="3332"/>
        <v>BD$16</v>
      </c>
      <c r="BE2045" s="199" t="str">
        <f t="shared" si="3332"/>
        <v>BE$16</v>
      </c>
      <c r="BF2045" s="199" t="str">
        <f t="shared" si="3332"/>
        <v>BF$16</v>
      </c>
      <c r="BG2045" s="199" t="str">
        <f t="shared" si="3332"/>
        <v>BG$16</v>
      </c>
      <c r="BH2045" s="199" t="str">
        <f t="shared" si="3332"/>
        <v>BH$16</v>
      </c>
      <c r="BI2045" s="199" t="str">
        <f t="shared" si="3332"/>
        <v>BI$16</v>
      </c>
      <c r="BJ2045" s="199" t="str">
        <f t="shared" si="3332"/>
        <v>BJ$16</v>
      </c>
      <c r="BK2045" s="199" t="str">
        <f t="shared" si="3332"/>
        <v>BK$16</v>
      </c>
      <c r="BL2045" s="199" t="str">
        <f t="shared" si="3332"/>
        <v>BL$16</v>
      </c>
      <c r="BM2045" s="199" t="str">
        <f t="shared" si="3332"/>
        <v>BM$16</v>
      </c>
      <c r="BN2045" s="199" t="str">
        <f t="shared" si="3332"/>
        <v>BN$16</v>
      </c>
      <c r="BO2045" s="199" t="str">
        <f t="shared" si="3332"/>
        <v>BO$16</v>
      </c>
      <c r="BP2045" s="199" t="str">
        <f t="shared" si="3332"/>
        <v>BP$16</v>
      </c>
      <c r="BQ2045" s="199" t="str">
        <f t="shared" si="3332"/>
        <v>BQ$16</v>
      </c>
      <c r="BR2045" s="199" t="str">
        <f t="shared" si="3332"/>
        <v>BR$16</v>
      </c>
      <c r="BS2045" s="199" t="str">
        <f t="shared" si="3332"/>
        <v>BS$16</v>
      </c>
      <c r="BT2045" s="199" t="str">
        <f t="shared" si="3332"/>
        <v>BT$16</v>
      </c>
      <c r="BU2045" s="199" t="str">
        <f t="shared" si="3332"/>
        <v>BU$16</v>
      </c>
      <c r="BV2045" s="199" t="str">
        <f t="shared" si="3332"/>
        <v>BV$16</v>
      </c>
      <c r="BW2045" s="199" t="str">
        <f t="shared" si="3332"/>
        <v>BW$16</v>
      </c>
      <c r="BX2045" s="199" t="str">
        <f t="shared" si="3332"/>
        <v>BX$16</v>
      </c>
      <c r="BY2045" s="199" t="str">
        <f t="shared" si="3332"/>
        <v>BY$16</v>
      </c>
      <c r="BZ2045" s="199" t="str">
        <f t="shared" si="3332"/>
        <v>BZ$16</v>
      </c>
      <c r="CA2045" s="199" t="str">
        <f t="shared" si="3332"/>
        <v>CA$16</v>
      </c>
      <c r="CB2045" s="199" t="str">
        <f t="shared" si="3332"/>
        <v>CB$16</v>
      </c>
      <c r="CC2045" s="199" t="str">
        <f t="shared" si="3332"/>
        <v>CC$16</v>
      </c>
      <c r="CD2045" s="199" t="str">
        <f t="shared" si="3332"/>
        <v>CD$16</v>
      </c>
      <c r="CE2045" s="199" t="str">
        <f t="shared" ref="CE2045:CL2045" si="3333">CE$20</f>
        <v>CE$16</v>
      </c>
      <c r="CF2045" s="199" t="str">
        <f t="shared" si="3333"/>
        <v>CF$16</v>
      </c>
      <c r="CG2045" s="199" t="str">
        <f t="shared" si="3333"/>
        <v>CG$16</v>
      </c>
      <c r="CH2045" s="199" t="str">
        <f t="shared" si="3333"/>
        <v>CH$16</v>
      </c>
      <c r="CI2045" s="199" t="str">
        <f t="shared" si="3333"/>
        <v>CI$16</v>
      </c>
      <c r="CJ2045" s="199" t="str">
        <f t="shared" si="3333"/>
        <v>CJ$16</v>
      </c>
      <c r="CK2045" s="199" t="str">
        <f t="shared" si="3333"/>
        <v>CK$16</v>
      </c>
      <c r="CL2045" s="199" t="str">
        <f t="shared" si="3333"/>
        <v>CL$16</v>
      </c>
      <c r="CN2045" s="176"/>
      <c r="CO2045" s="199" t="str">
        <f t="shared" ref="CO2045:DL2045" si="3334">CO$20</f>
        <v>CO$16</v>
      </c>
      <c r="CP2045" s="199" t="str">
        <f t="shared" si="3334"/>
        <v>CP$16</v>
      </c>
      <c r="CQ2045" s="199" t="str">
        <f t="shared" si="3334"/>
        <v>CQ$16</v>
      </c>
      <c r="CR2045" s="199" t="str">
        <f t="shared" si="3334"/>
        <v>CR$16</v>
      </c>
      <c r="CS2045" s="199" t="str">
        <f t="shared" si="3334"/>
        <v>CS$16</v>
      </c>
      <c r="CT2045" s="199" t="str">
        <f t="shared" si="3334"/>
        <v>CT$16</v>
      </c>
      <c r="CU2045" s="199" t="str">
        <f t="shared" si="3334"/>
        <v>CU$16</v>
      </c>
      <c r="CV2045" s="199" t="str">
        <f t="shared" si="3334"/>
        <v>CV$16</v>
      </c>
      <c r="CW2045" s="199" t="str">
        <f t="shared" si="3334"/>
        <v>CW$16</v>
      </c>
      <c r="CX2045" s="199" t="str">
        <f t="shared" si="3334"/>
        <v>CX$16</v>
      </c>
      <c r="CY2045" s="199" t="str">
        <f t="shared" si="3334"/>
        <v>CY$16</v>
      </c>
      <c r="CZ2045" s="199" t="str">
        <f t="shared" si="3334"/>
        <v>CZ$16</v>
      </c>
      <c r="DA2045" s="199" t="str">
        <f t="shared" si="3334"/>
        <v>DA$16</v>
      </c>
      <c r="DB2045" s="199" t="str">
        <f t="shared" si="3334"/>
        <v>DB$16</v>
      </c>
      <c r="DC2045" s="199" t="str">
        <f t="shared" si="3334"/>
        <v>DC$16</v>
      </c>
      <c r="DD2045" s="199" t="str">
        <f t="shared" si="3334"/>
        <v>DD$16</v>
      </c>
      <c r="DE2045" s="199" t="str">
        <f t="shared" si="3334"/>
        <v>DE$16</v>
      </c>
      <c r="DF2045" s="199" t="str">
        <f t="shared" si="3334"/>
        <v>DF$16</v>
      </c>
      <c r="DG2045" s="199" t="str">
        <f t="shared" si="3334"/>
        <v>DG$16</v>
      </c>
      <c r="DH2045" s="199" t="str">
        <f t="shared" si="3334"/>
        <v>DH$16</v>
      </c>
      <c r="DI2045" s="199" t="str">
        <f t="shared" si="3334"/>
        <v>DI$16</v>
      </c>
      <c r="DJ2045" s="199" t="str">
        <f t="shared" si="3334"/>
        <v>DJ$16</v>
      </c>
      <c r="DK2045" s="199" t="str">
        <f t="shared" si="3334"/>
        <v>DK$16</v>
      </c>
      <c r="DL2045" s="199" t="str">
        <f t="shared" si="3334"/>
        <v>DL$16</v>
      </c>
    </row>
    <row r="2046" spans="1:116" x14ac:dyDescent="0.4">
      <c r="A2046" s="174"/>
      <c r="E2046" s="8"/>
      <c r="G2046" s="175" t="s">
        <v>462</v>
      </c>
      <c r="H2046" s="200"/>
      <c r="I2046" s="201"/>
      <c r="J2046" s="201"/>
      <c r="K2046" s="202"/>
      <c r="L2046" s="202"/>
      <c r="M2046" s="202"/>
      <c r="N2046" s="202"/>
      <c r="O2046" s="202"/>
      <c r="P2046" s="202"/>
      <c r="R2046" s="202"/>
      <c r="S2046" s="199" t="str">
        <f t="shared" ref="S2046:CD2046" si="3335">S$21</f>
        <v>S$17</v>
      </c>
      <c r="T2046" s="199" t="str">
        <f t="shared" si="3335"/>
        <v>T$17</v>
      </c>
      <c r="U2046" s="199" t="str">
        <f t="shared" si="3335"/>
        <v>U$17</v>
      </c>
      <c r="V2046" s="199" t="str">
        <f t="shared" si="3335"/>
        <v>V$17</v>
      </c>
      <c r="W2046" s="199" t="str">
        <f t="shared" si="3335"/>
        <v>W$17</v>
      </c>
      <c r="X2046" s="199" t="str">
        <f t="shared" si="3335"/>
        <v>X$17</v>
      </c>
      <c r="Y2046" s="199" t="str">
        <f t="shared" si="3335"/>
        <v>Y$17</v>
      </c>
      <c r="Z2046" s="199" t="str">
        <f t="shared" si="3335"/>
        <v>Z$17</v>
      </c>
      <c r="AA2046" s="199" t="str">
        <f t="shared" si="3335"/>
        <v>AA$17</v>
      </c>
      <c r="AB2046" s="199" t="str">
        <f t="shared" si="3335"/>
        <v>AB$17</v>
      </c>
      <c r="AC2046" s="199" t="str">
        <f t="shared" si="3335"/>
        <v>AC$17</v>
      </c>
      <c r="AD2046" s="199" t="str">
        <f t="shared" si="3335"/>
        <v>AD$17</v>
      </c>
      <c r="AE2046" s="199" t="str">
        <f t="shared" si="3335"/>
        <v>AE$17</v>
      </c>
      <c r="AF2046" s="199" t="str">
        <f t="shared" si="3335"/>
        <v>AF$17</v>
      </c>
      <c r="AG2046" s="199" t="str">
        <f t="shared" si="3335"/>
        <v>AG$17</v>
      </c>
      <c r="AH2046" s="199" t="str">
        <f t="shared" si="3335"/>
        <v>AH$17</v>
      </c>
      <c r="AI2046" s="199" t="str">
        <f t="shared" si="3335"/>
        <v>AI$17</v>
      </c>
      <c r="AJ2046" s="199" t="str">
        <f t="shared" si="3335"/>
        <v>AJ$17</v>
      </c>
      <c r="AK2046" s="199" t="str">
        <f t="shared" si="3335"/>
        <v>AK$17</v>
      </c>
      <c r="AL2046" s="199" t="str">
        <f t="shared" si="3335"/>
        <v>AL$17</v>
      </c>
      <c r="AM2046" s="199" t="str">
        <f t="shared" si="3335"/>
        <v>AM$17</v>
      </c>
      <c r="AN2046" s="199" t="str">
        <f t="shared" si="3335"/>
        <v>AN$17</v>
      </c>
      <c r="AO2046" s="199" t="str">
        <f t="shared" si="3335"/>
        <v>AO$17</v>
      </c>
      <c r="AP2046" s="199" t="str">
        <f t="shared" si="3335"/>
        <v>AP$17</v>
      </c>
      <c r="AQ2046" s="199" t="str">
        <f t="shared" si="3335"/>
        <v>AQ$17</v>
      </c>
      <c r="AR2046" s="199" t="str">
        <f t="shared" si="3335"/>
        <v>AR$17</v>
      </c>
      <c r="AS2046" s="199" t="str">
        <f t="shared" si="3335"/>
        <v>AS$17</v>
      </c>
      <c r="AT2046" s="199" t="str">
        <f t="shared" si="3335"/>
        <v>AT$17</v>
      </c>
      <c r="AU2046" s="199" t="str">
        <f t="shared" si="3335"/>
        <v>AU$17</v>
      </c>
      <c r="AV2046" s="199" t="str">
        <f t="shared" si="3335"/>
        <v>AV$17</v>
      </c>
      <c r="AW2046" s="199" t="str">
        <f t="shared" si="3335"/>
        <v>AW$17</v>
      </c>
      <c r="AX2046" s="199" t="str">
        <f t="shared" si="3335"/>
        <v>AX$17</v>
      </c>
      <c r="AY2046" s="199" t="str">
        <f t="shared" si="3335"/>
        <v>AY$17</v>
      </c>
      <c r="AZ2046" s="199" t="str">
        <f t="shared" si="3335"/>
        <v>AZ$17</v>
      </c>
      <c r="BA2046" s="199" t="str">
        <f t="shared" si="3335"/>
        <v>BA$17</v>
      </c>
      <c r="BB2046" s="199" t="str">
        <f t="shared" si="3335"/>
        <v>BB$17</v>
      </c>
      <c r="BC2046" s="199" t="str">
        <f t="shared" si="3335"/>
        <v>BC$17</v>
      </c>
      <c r="BD2046" s="199" t="str">
        <f t="shared" si="3335"/>
        <v>BD$17</v>
      </c>
      <c r="BE2046" s="199" t="str">
        <f t="shared" si="3335"/>
        <v>BE$17</v>
      </c>
      <c r="BF2046" s="199" t="str">
        <f t="shared" si="3335"/>
        <v>BF$17</v>
      </c>
      <c r="BG2046" s="199" t="str">
        <f t="shared" si="3335"/>
        <v>BG$17</v>
      </c>
      <c r="BH2046" s="199" t="str">
        <f t="shared" si="3335"/>
        <v>BH$17</v>
      </c>
      <c r="BI2046" s="199" t="str">
        <f t="shared" si="3335"/>
        <v>BI$17</v>
      </c>
      <c r="BJ2046" s="199" t="str">
        <f t="shared" si="3335"/>
        <v>BJ$17</v>
      </c>
      <c r="BK2046" s="199" t="str">
        <f t="shared" si="3335"/>
        <v>BK$17</v>
      </c>
      <c r="BL2046" s="199" t="str">
        <f t="shared" si="3335"/>
        <v>BL$17</v>
      </c>
      <c r="BM2046" s="199" t="str">
        <f t="shared" si="3335"/>
        <v>BM$17</v>
      </c>
      <c r="BN2046" s="199" t="str">
        <f t="shared" si="3335"/>
        <v>BN$17</v>
      </c>
      <c r="BO2046" s="199" t="str">
        <f t="shared" si="3335"/>
        <v>BO$17</v>
      </c>
      <c r="BP2046" s="199" t="str">
        <f t="shared" si="3335"/>
        <v>BP$17</v>
      </c>
      <c r="BQ2046" s="199" t="str">
        <f t="shared" si="3335"/>
        <v>BQ$17</v>
      </c>
      <c r="BR2046" s="199" t="str">
        <f t="shared" si="3335"/>
        <v>BR$17</v>
      </c>
      <c r="BS2046" s="199" t="str">
        <f t="shared" si="3335"/>
        <v>BS$17</v>
      </c>
      <c r="BT2046" s="199" t="str">
        <f t="shared" si="3335"/>
        <v>BT$17</v>
      </c>
      <c r="BU2046" s="199" t="str">
        <f t="shared" si="3335"/>
        <v>BU$17</v>
      </c>
      <c r="BV2046" s="199" t="str">
        <f t="shared" si="3335"/>
        <v>BV$17</v>
      </c>
      <c r="BW2046" s="199" t="str">
        <f t="shared" si="3335"/>
        <v>BW$17</v>
      </c>
      <c r="BX2046" s="199" t="str">
        <f t="shared" si="3335"/>
        <v>BX$17</v>
      </c>
      <c r="BY2046" s="199" t="str">
        <f t="shared" si="3335"/>
        <v>BY$17</v>
      </c>
      <c r="BZ2046" s="199" t="str">
        <f t="shared" si="3335"/>
        <v>BZ$17</v>
      </c>
      <c r="CA2046" s="199" t="str">
        <f t="shared" si="3335"/>
        <v>CA$17</v>
      </c>
      <c r="CB2046" s="199" t="str">
        <f t="shared" si="3335"/>
        <v>CB$17</v>
      </c>
      <c r="CC2046" s="199" t="str">
        <f t="shared" si="3335"/>
        <v>CC$17</v>
      </c>
      <c r="CD2046" s="199" t="str">
        <f t="shared" si="3335"/>
        <v>CD$17</v>
      </c>
      <c r="CE2046" s="199" t="str">
        <f t="shared" ref="CE2046:CL2046" si="3336">CE$21</f>
        <v>CE$17</v>
      </c>
      <c r="CF2046" s="199" t="str">
        <f t="shared" si="3336"/>
        <v>CF$17</v>
      </c>
      <c r="CG2046" s="199" t="str">
        <f t="shared" si="3336"/>
        <v>CG$17</v>
      </c>
      <c r="CH2046" s="199" t="str">
        <f t="shared" si="3336"/>
        <v>CH$17</v>
      </c>
      <c r="CI2046" s="199" t="str">
        <f t="shared" si="3336"/>
        <v>CI$17</v>
      </c>
      <c r="CJ2046" s="199" t="str">
        <f t="shared" si="3336"/>
        <v>CJ$17</v>
      </c>
      <c r="CK2046" s="199" t="str">
        <f t="shared" si="3336"/>
        <v>CK$17</v>
      </c>
      <c r="CL2046" s="199" t="str">
        <f t="shared" si="3336"/>
        <v>CL$17</v>
      </c>
      <c r="CN2046" s="201"/>
      <c r="CO2046" s="199" t="str">
        <f t="shared" ref="CO2046:DL2046" si="3337">CO$21</f>
        <v>CO$17</v>
      </c>
      <c r="CP2046" s="199" t="str">
        <f t="shared" si="3337"/>
        <v>CP$17</v>
      </c>
      <c r="CQ2046" s="199" t="str">
        <f t="shared" si="3337"/>
        <v>CQ$17</v>
      </c>
      <c r="CR2046" s="199" t="str">
        <f t="shared" si="3337"/>
        <v>CR$17</v>
      </c>
      <c r="CS2046" s="199" t="str">
        <f t="shared" si="3337"/>
        <v>CS$17</v>
      </c>
      <c r="CT2046" s="199" t="str">
        <f t="shared" si="3337"/>
        <v>CT$17</v>
      </c>
      <c r="CU2046" s="199" t="str">
        <f t="shared" si="3337"/>
        <v>CU$17</v>
      </c>
      <c r="CV2046" s="199" t="str">
        <f t="shared" si="3337"/>
        <v>CV$17</v>
      </c>
      <c r="CW2046" s="199" t="str">
        <f t="shared" si="3337"/>
        <v>CW$17</v>
      </c>
      <c r="CX2046" s="199" t="str">
        <f t="shared" si="3337"/>
        <v>CX$17</v>
      </c>
      <c r="CY2046" s="199" t="str">
        <f t="shared" si="3337"/>
        <v>CY$17</v>
      </c>
      <c r="CZ2046" s="199" t="str">
        <f t="shared" si="3337"/>
        <v>CZ$17</v>
      </c>
      <c r="DA2046" s="199" t="str">
        <f t="shared" si="3337"/>
        <v>DA$17</v>
      </c>
      <c r="DB2046" s="199" t="str">
        <f t="shared" si="3337"/>
        <v>DB$17</v>
      </c>
      <c r="DC2046" s="199" t="str">
        <f t="shared" si="3337"/>
        <v>DC$17</v>
      </c>
      <c r="DD2046" s="199" t="str">
        <f t="shared" si="3337"/>
        <v>DD$17</v>
      </c>
      <c r="DE2046" s="199" t="str">
        <f t="shared" si="3337"/>
        <v>DE$17</v>
      </c>
      <c r="DF2046" s="199" t="str">
        <f t="shared" si="3337"/>
        <v>DF$17</v>
      </c>
      <c r="DG2046" s="199" t="str">
        <f t="shared" si="3337"/>
        <v>DG$17</v>
      </c>
      <c r="DH2046" s="199" t="str">
        <f t="shared" si="3337"/>
        <v>DH$17</v>
      </c>
      <c r="DI2046" s="199" t="str">
        <f t="shared" si="3337"/>
        <v>DI$17</v>
      </c>
      <c r="DJ2046" s="199" t="str">
        <f t="shared" si="3337"/>
        <v>DJ$17</v>
      </c>
      <c r="DK2046" s="199" t="str">
        <f t="shared" si="3337"/>
        <v>DK$17</v>
      </c>
      <c r="DL2046" s="199" t="str">
        <f t="shared" si="3337"/>
        <v>DL$17</v>
      </c>
    </row>
    <row r="2047" spans="1:116" x14ac:dyDescent="0.4">
      <c r="A2047" s="174"/>
      <c r="E2047" s="8"/>
      <c r="G2047" s="175" t="s">
        <v>491</v>
      </c>
      <c r="H2047" s="200"/>
      <c r="I2047" s="201"/>
      <c r="J2047" s="201"/>
      <c r="K2047" s="202"/>
      <c r="L2047" s="202"/>
      <c r="M2047" s="202"/>
      <c r="N2047" s="202"/>
      <c r="O2047" s="202"/>
      <c r="P2047" s="202"/>
      <c r="R2047" s="202"/>
      <c r="S2047" s="190"/>
      <c r="T2047" s="190"/>
      <c r="U2047" s="190"/>
      <c r="V2047" s="190"/>
      <c r="W2047" s="190"/>
      <c r="X2047" s="190"/>
      <c r="Y2047" s="190"/>
      <c r="Z2047" s="190"/>
      <c r="AA2047" s="190"/>
      <c r="AB2047" s="190"/>
      <c r="AC2047" s="190"/>
      <c r="AD2047" s="190"/>
      <c r="AE2047" s="190"/>
      <c r="AF2047" s="190"/>
      <c r="AG2047" s="190"/>
      <c r="AH2047" s="190"/>
      <c r="AI2047" s="190"/>
      <c r="AJ2047" s="190"/>
      <c r="AK2047" s="190"/>
      <c r="AL2047" s="190"/>
      <c r="AM2047" s="190"/>
      <c r="AN2047" s="190"/>
      <c r="AO2047" s="190"/>
      <c r="AP2047" s="190"/>
      <c r="AQ2047" s="190"/>
      <c r="AR2047" s="190"/>
      <c r="AS2047" s="190"/>
      <c r="AT2047" s="190"/>
      <c r="AU2047" s="190"/>
      <c r="AV2047" s="190"/>
      <c r="AW2047" s="190"/>
      <c r="AX2047" s="190"/>
      <c r="AY2047" s="190"/>
      <c r="AZ2047" s="190"/>
      <c r="BA2047" s="190"/>
      <c r="BB2047" s="190"/>
      <c r="BC2047" s="190"/>
      <c r="BD2047" s="190"/>
      <c r="BE2047" s="190"/>
      <c r="BF2047" s="190"/>
      <c r="BG2047" s="190"/>
      <c r="BH2047" s="190"/>
      <c r="BI2047" s="190"/>
      <c r="BJ2047" s="190"/>
      <c r="BK2047" s="190"/>
      <c r="BL2047" s="190"/>
      <c r="BM2047" s="190"/>
      <c r="BN2047" s="190"/>
      <c r="BO2047" s="190"/>
      <c r="BP2047" s="190"/>
      <c r="BQ2047" s="190"/>
      <c r="BR2047" s="190"/>
      <c r="BS2047" s="190"/>
      <c r="BT2047" s="190"/>
      <c r="BU2047" s="190"/>
      <c r="BV2047" s="190"/>
      <c r="BW2047" s="190"/>
      <c r="BX2047" s="190"/>
      <c r="BY2047" s="190"/>
      <c r="BZ2047" s="190"/>
      <c r="CA2047" s="190"/>
      <c r="CB2047" s="190"/>
      <c r="CC2047" s="190"/>
      <c r="CD2047" s="190"/>
      <c r="CE2047" s="190"/>
      <c r="CF2047" s="190"/>
      <c r="CG2047" s="190"/>
      <c r="CH2047" s="190"/>
      <c r="CI2047" s="190"/>
      <c r="CJ2047" s="190"/>
      <c r="CK2047" s="190"/>
      <c r="CL2047" s="190"/>
      <c r="CN2047" s="201"/>
      <c r="CO2047" s="190"/>
      <c r="CP2047" s="190"/>
      <c r="CQ2047" s="190"/>
      <c r="CR2047" s="190"/>
      <c r="CS2047" s="190"/>
      <c r="CT2047" s="190"/>
      <c r="CU2047" s="190"/>
      <c r="CV2047" s="190"/>
      <c r="CW2047" s="190"/>
      <c r="CX2047" s="190"/>
      <c r="CY2047" s="190"/>
      <c r="CZ2047" s="190"/>
      <c r="DA2047" s="190"/>
      <c r="DB2047" s="190"/>
      <c r="DC2047" s="190"/>
      <c r="DD2047" s="190"/>
      <c r="DE2047" s="190"/>
      <c r="DF2047" s="190"/>
      <c r="DG2047" s="190"/>
      <c r="DH2047" s="190"/>
      <c r="DI2047" s="190"/>
      <c r="DJ2047" s="190"/>
      <c r="DK2047" s="190"/>
      <c r="DL2047" s="190"/>
    </row>
    <row r="2048" spans="1:116" x14ac:dyDescent="0.4">
      <c r="A2048" s="174"/>
      <c r="E2048" s="8"/>
      <c r="G2048" s="175" t="s">
        <v>505</v>
      </c>
      <c r="H2048" s="200"/>
      <c r="I2048" s="201"/>
      <c r="J2048" s="201"/>
      <c r="K2048" s="202"/>
      <c r="L2048" s="202"/>
      <c r="M2048" s="202"/>
      <c r="N2048" s="202"/>
      <c r="O2048" s="202"/>
      <c r="P2048" s="202"/>
      <c r="R2048" s="202"/>
      <c r="S2048" s="190"/>
      <c r="T2048" s="190"/>
      <c r="U2048" s="190"/>
      <c r="V2048" s="190"/>
      <c r="W2048" s="190"/>
      <c r="X2048" s="190"/>
      <c r="Y2048" s="190"/>
      <c r="Z2048" s="190"/>
      <c r="AA2048" s="190"/>
      <c r="AB2048" s="190"/>
      <c r="AC2048" s="190"/>
      <c r="AD2048" s="190"/>
      <c r="AE2048" s="190"/>
      <c r="AF2048" s="190"/>
      <c r="AG2048" s="190"/>
      <c r="AH2048" s="190"/>
      <c r="AI2048" s="190"/>
      <c r="AJ2048" s="190"/>
      <c r="AK2048" s="190"/>
      <c r="AL2048" s="190"/>
      <c r="AM2048" s="190"/>
      <c r="AN2048" s="190"/>
      <c r="AO2048" s="190"/>
      <c r="AP2048" s="190"/>
      <c r="AQ2048" s="190"/>
      <c r="AR2048" s="190"/>
      <c r="AS2048" s="190"/>
      <c r="AT2048" s="190"/>
      <c r="AU2048" s="190"/>
      <c r="AV2048" s="190"/>
      <c r="AW2048" s="190"/>
      <c r="AX2048" s="190"/>
      <c r="AY2048" s="190"/>
      <c r="AZ2048" s="190"/>
      <c r="BA2048" s="190"/>
      <c r="BB2048" s="190"/>
      <c r="BC2048" s="190"/>
      <c r="BD2048" s="190"/>
      <c r="BE2048" s="190"/>
      <c r="BF2048" s="190"/>
      <c r="BG2048" s="190"/>
      <c r="BH2048" s="190"/>
      <c r="BI2048" s="190"/>
      <c r="BJ2048" s="190"/>
      <c r="BK2048" s="190"/>
      <c r="BL2048" s="190"/>
      <c r="BM2048" s="190"/>
      <c r="BN2048" s="190"/>
      <c r="BO2048" s="190"/>
      <c r="BP2048" s="190"/>
      <c r="BQ2048" s="190"/>
      <c r="BR2048" s="190"/>
      <c r="BS2048" s="190"/>
      <c r="BT2048" s="190"/>
      <c r="BU2048" s="190"/>
      <c r="BV2048" s="190"/>
      <c r="BW2048" s="190"/>
      <c r="BX2048" s="190"/>
      <c r="BY2048" s="190"/>
      <c r="BZ2048" s="190"/>
      <c r="CA2048" s="190"/>
      <c r="CB2048" s="190"/>
      <c r="CC2048" s="190"/>
      <c r="CD2048" s="190"/>
      <c r="CE2048" s="190"/>
      <c r="CF2048" s="190"/>
      <c r="CG2048" s="190"/>
      <c r="CH2048" s="190"/>
      <c r="CI2048" s="190"/>
      <c r="CJ2048" s="190"/>
      <c r="CK2048" s="190"/>
      <c r="CL2048" s="190"/>
      <c r="CN2048" s="201"/>
      <c r="CO2048" s="190"/>
      <c r="CP2048" s="190"/>
      <c r="CQ2048" s="190"/>
      <c r="CR2048" s="190"/>
      <c r="CS2048" s="190"/>
      <c r="CT2048" s="190"/>
      <c r="CU2048" s="190"/>
      <c r="CV2048" s="190"/>
      <c r="CW2048" s="190"/>
      <c r="CX2048" s="190"/>
      <c r="CY2048" s="190"/>
      <c r="CZ2048" s="190"/>
      <c r="DA2048" s="190"/>
      <c r="DB2048" s="190"/>
      <c r="DC2048" s="190"/>
      <c r="DD2048" s="190"/>
      <c r="DE2048" s="190"/>
      <c r="DF2048" s="190"/>
      <c r="DG2048" s="190"/>
      <c r="DH2048" s="190"/>
      <c r="DI2048" s="190"/>
      <c r="DJ2048" s="190"/>
      <c r="DK2048" s="190"/>
      <c r="DL2048" s="190"/>
    </row>
    <row r="2049" spans="1:116" x14ac:dyDescent="0.4">
      <c r="A2049" s="174"/>
      <c r="E2049" s="8"/>
      <c r="G2049" s="175" t="s">
        <v>463</v>
      </c>
      <c r="H2049" s="200"/>
      <c r="I2049" s="201"/>
      <c r="J2049" s="201"/>
      <c r="K2049" s="202"/>
      <c r="L2049" s="202"/>
      <c r="M2049" s="202"/>
      <c r="N2049" s="202"/>
      <c r="O2049" s="202"/>
      <c r="P2049" s="202"/>
      <c r="R2049" s="202"/>
      <c r="S2049" s="190" t="str">
        <f t="shared" ref="S2049:CD2049" si="3338">S$22</f>
        <v>S$18</v>
      </c>
      <c r="T2049" s="190" t="str">
        <f t="shared" si="3338"/>
        <v>T$18</v>
      </c>
      <c r="U2049" s="190" t="str">
        <f t="shared" si="3338"/>
        <v>U$18</v>
      </c>
      <c r="V2049" s="190" t="str">
        <f t="shared" si="3338"/>
        <v>V$18</v>
      </c>
      <c r="W2049" s="190" t="str">
        <f t="shared" si="3338"/>
        <v>W$18</v>
      </c>
      <c r="X2049" s="190" t="str">
        <f t="shared" si="3338"/>
        <v>X$18</v>
      </c>
      <c r="Y2049" s="190" t="str">
        <f t="shared" si="3338"/>
        <v>Y$18</v>
      </c>
      <c r="Z2049" s="190" t="str">
        <f t="shared" si="3338"/>
        <v>Z$18</v>
      </c>
      <c r="AA2049" s="190" t="str">
        <f t="shared" si="3338"/>
        <v>AA$18</v>
      </c>
      <c r="AB2049" s="190" t="str">
        <f t="shared" si="3338"/>
        <v>AB$18</v>
      </c>
      <c r="AC2049" s="190" t="str">
        <f t="shared" si="3338"/>
        <v>AC$18</v>
      </c>
      <c r="AD2049" s="190" t="str">
        <f t="shared" si="3338"/>
        <v>AD$18</v>
      </c>
      <c r="AE2049" s="190" t="str">
        <f t="shared" si="3338"/>
        <v>AE$18</v>
      </c>
      <c r="AF2049" s="190" t="str">
        <f t="shared" si="3338"/>
        <v>AF$18</v>
      </c>
      <c r="AG2049" s="190" t="str">
        <f t="shared" si="3338"/>
        <v>AG$18</v>
      </c>
      <c r="AH2049" s="190" t="str">
        <f t="shared" si="3338"/>
        <v>AH$18</v>
      </c>
      <c r="AI2049" s="190" t="str">
        <f t="shared" si="3338"/>
        <v>AI$18</v>
      </c>
      <c r="AJ2049" s="190" t="str">
        <f t="shared" si="3338"/>
        <v>AJ$18</v>
      </c>
      <c r="AK2049" s="190" t="str">
        <f t="shared" si="3338"/>
        <v>AK$18</v>
      </c>
      <c r="AL2049" s="190" t="str">
        <f t="shared" si="3338"/>
        <v>AL$18</v>
      </c>
      <c r="AM2049" s="190" t="str">
        <f t="shared" si="3338"/>
        <v>AM$18</v>
      </c>
      <c r="AN2049" s="190" t="str">
        <f t="shared" si="3338"/>
        <v>AN$18</v>
      </c>
      <c r="AO2049" s="190" t="str">
        <f t="shared" si="3338"/>
        <v>AO$18</v>
      </c>
      <c r="AP2049" s="190" t="str">
        <f t="shared" si="3338"/>
        <v>AP$18</v>
      </c>
      <c r="AQ2049" s="190" t="str">
        <f t="shared" si="3338"/>
        <v>AQ$18</v>
      </c>
      <c r="AR2049" s="190" t="str">
        <f t="shared" si="3338"/>
        <v>AR$18</v>
      </c>
      <c r="AS2049" s="190" t="str">
        <f t="shared" si="3338"/>
        <v>AS$18</v>
      </c>
      <c r="AT2049" s="190" t="str">
        <f t="shared" si="3338"/>
        <v>AT$18</v>
      </c>
      <c r="AU2049" s="190" t="str">
        <f t="shared" si="3338"/>
        <v>AU$18</v>
      </c>
      <c r="AV2049" s="190" t="str">
        <f t="shared" si="3338"/>
        <v>AV$18</v>
      </c>
      <c r="AW2049" s="190" t="str">
        <f t="shared" si="3338"/>
        <v>AW$18</v>
      </c>
      <c r="AX2049" s="190" t="str">
        <f t="shared" si="3338"/>
        <v>AX$18</v>
      </c>
      <c r="AY2049" s="190" t="str">
        <f t="shared" si="3338"/>
        <v>AY$18</v>
      </c>
      <c r="AZ2049" s="190" t="str">
        <f t="shared" si="3338"/>
        <v>AZ$18</v>
      </c>
      <c r="BA2049" s="190" t="str">
        <f t="shared" si="3338"/>
        <v>BA$18</v>
      </c>
      <c r="BB2049" s="190" t="str">
        <f t="shared" si="3338"/>
        <v>BB$18</v>
      </c>
      <c r="BC2049" s="190" t="str">
        <f t="shared" si="3338"/>
        <v>BC$18</v>
      </c>
      <c r="BD2049" s="190" t="str">
        <f t="shared" si="3338"/>
        <v>BD$18</v>
      </c>
      <c r="BE2049" s="190" t="str">
        <f t="shared" si="3338"/>
        <v>BE$18</v>
      </c>
      <c r="BF2049" s="190" t="str">
        <f t="shared" si="3338"/>
        <v>BF$18</v>
      </c>
      <c r="BG2049" s="190" t="str">
        <f t="shared" si="3338"/>
        <v>BG$18</v>
      </c>
      <c r="BH2049" s="190" t="str">
        <f t="shared" si="3338"/>
        <v>BH$18</v>
      </c>
      <c r="BI2049" s="190" t="str">
        <f t="shared" si="3338"/>
        <v>BI$18</v>
      </c>
      <c r="BJ2049" s="190" t="str">
        <f t="shared" si="3338"/>
        <v>BJ$18</v>
      </c>
      <c r="BK2049" s="190" t="str">
        <f t="shared" si="3338"/>
        <v>BK$18</v>
      </c>
      <c r="BL2049" s="190" t="str">
        <f t="shared" si="3338"/>
        <v>BL$18</v>
      </c>
      <c r="BM2049" s="190" t="str">
        <f t="shared" si="3338"/>
        <v>BM$18</v>
      </c>
      <c r="BN2049" s="190" t="str">
        <f t="shared" si="3338"/>
        <v>BN$18</v>
      </c>
      <c r="BO2049" s="190" t="str">
        <f t="shared" si="3338"/>
        <v>BO$18</v>
      </c>
      <c r="BP2049" s="190" t="str">
        <f t="shared" si="3338"/>
        <v>BP$18</v>
      </c>
      <c r="BQ2049" s="190" t="str">
        <f t="shared" si="3338"/>
        <v>BQ$18</v>
      </c>
      <c r="BR2049" s="190" t="str">
        <f t="shared" si="3338"/>
        <v>BR$18</v>
      </c>
      <c r="BS2049" s="190" t="str">
        <f t="shared" si="3338"/>
        <v>BS$18</v>
      </c>
      <c r="BT2049" s="190" t="str">
        <f t="shared" si="3338"/>
        <v>BT$18</v>
      </c>
      <c r="BU2049" s="190" t="str">
        <f t="shared" si="3338"/>
        <v>BU$18</v>
      </c>
      <c r="BV2049" s="190" t="str">
        <f t="shared" si="3338"/>
        <v>BV$18</v>
      </c>
      <c r="BW2049" s="190" t="str">
        <f t="shared" si="3338"/>
        <v>BW$18</v>
      </c>
      <c r="BX2049" s="190" t="str">
        <f t="shared" si="3338"/>
        <v>BX$18</v>
      </c>
      <c r="BY2049" s="190" t="str">
        <f t="shared" si="3338"/>
        <v>BY$18</v>
      </c>
      <c r="BZ2049" s="190" t="str">
        <f t="shared" si="3338"/>
        <v>BZ$18</v>
      </c>
      <c r="CA2049" s="190" t="str">
        <f t="shared" si="3338"/>
        <v>CA$18</v>
      </c>
      <c r="CB2049" s="190" t="str">
        <f t="shared" si="3338"/>
        <v>CB$18</v>
      </c>
      <c r="CC2049" s="190" t="str">
        <f t="shared" si="3338"/>
        <v>CC$18</v>
      </c>
      <c r="CD2049" s="190" t="str">
        <f t="shared" si="3338"/>
        <v>CD$18</v>
      </c>
      <c r="CE2049" s="190" t="str">
        <f t="shared" ref="CE2049:CL2049" si="3339">CE$22</f>
        <v>CE$18</v>
      </c>
      <c r="CF2049" s="190" t="str">
        <f t="shared" si="3339"/>
        <v>CF$18</v>
      </c>
      <c r="CG2049" s="190" t="str">
        <f t="shared" si="3339"/>
        <v>CG$18</v>
      </c>
      <c r="CH2049" s="190" t="str">
        <f t="shared" si="3339"/>
        <v>CH$18</v>
      </c>
      <c r="CI2049" s="190" t="str">
        <f t="shared" si="3339"/>
        <v>CI$18</v>
      </c>
      <c r="CJ2049" s="190" t="str">
        <f t="shared" si="3339"/>
        <v>CJ$18</v>
      </c>
      <c r="CK2049" s="190" t="str">
        <f t="shared" si="3339"/>
        <v>CK$18</v>
      </c>
      <c r="CL2049" s="190" t="str">
        <f t="shared" si="3339"/>
        <v>CL$18</v>
      </c>
      <c r="CN2049" s="201"/>
      <c r="CO2049" s="190" t="str">
        <f t="shared" ref="CO2049:DL2049" si="3340">CO$22</f>
        <v>CO$18</v>
      </c>
      <c r="CP2049" s="190" t="str">
        <f t="shared" si="3340"/>
        <v>CP$18</v>
      </c>
      <c r="CQ2049" s="190" t="str">
        <f t="shared" si="3340"/>
        <v>CQ$18</v>
      </c>
      <c r="CR2049" s="190" t="str">
        <f t="shared" si="3340"/>
        <v>CR$18</v>
      </c>
      <c r="CS2049" s="190" t="str">
        <f t="shared" si="3340"/>
        <v>CS$18</v>
      </c>
      <c r="CT2049" s="190" t="str">
        <f t="shared" si="3340"/>
        <v>CT$18</v>
      </c>
      <c r="CU2049" s="190" t="str">
        <f t="shared" si="3340"/>
        <v>CU$18</v>
      </c>
      <c r="CV2049" s="190" t="str">
        <f t="shared" si="3340"/>
        <v>CV$18</v>
      </c>
      <c r="CW2049" s="190" t="str">
        <f t="shared" si="3340"/>
        <v>CW$18</v>
      </c>
      <c r="CX2049" s="190" t="str">
        <f t="shared" si="3340"/>
        <v>CX$18</v>
      </c>
      <c r="CY2049" s="190" t="str">
        <f t="shared" si="3340"/>
        <v>CY$18</v>
      </c>
      <c r="CZ2049" s="190" t="str">
        <f t="shared" si="3340"/>
        <v>CZ$18</v>
      </c>
      <c r="DA2049" s="190" t="str">
        <f t="shared" si="3340"/>
        <v>DA$18</v>
      </c>
      <c r="DB2049" s="190" t="str">
        <f t="shared" si="3340"/>
        <v>DB$18</v>
      </c>
      <c r="DC2049" s="190" t="str">
        <f t="shared" si="3340"/>
        <v>DC$18</v>
      </c>
      <c r="DD2049" s="190" t="str">
        <f t="shared" si="3340"/>
        <v>DD$18</v>
      </c>
      <c r="DE2049" s="190" t="str">
        <f t="shared" si="3340"/>
        <v>DE$18</v>
      </c>
      <c r="DF2049" s="190" t="str">
        <f t="shared" si="3340"/>
        <v>DF$18</v>
      </c>
      <c r="DG2049" s="190" t="str">
        <f t="shared" si="3340"/>
        <v>DG$18</v>
      </c>
      <c r="DH2049" s="190" t="str">
        <f t="shared" si="3340"/>
        <v>DH$18</v>
      </c>
      <c r="DI2049" s="190" t="str">
        <f t="shared" si="3340"/>
        <v>DI$18</v>
      </c>
      <c r="DJ2049" s="190" t="str">
        <f t="shared" si="3340"/>
        <v>DJ$18</v>
      </c>
      <c r="DK2049" s="190" t="str">
        <f t="shared" si="3340"/>
        <v>DK$18</v>
      </c>
      <c r="DL2049" s="190" t="str">
        <f t="shared" si="3340"/>
        <v>DL$18</v>
      </c>
    </row>
    <row r="2050" spans="1:116" x14ac:dyDescent="0.4">
      <c r="A2050" s="174"/>
      <c r="E2050" s="8"/>
      <c r="G2050" s="175" t="s">
        <v>464</v>
      </c>
      <c r="H2050" s="200"/>
      <c r="I2050" s="201"/>
      <c r="J2050" s="201"/>
      <c r="K2050" s="202"/>
      <c r="L2050" s="202"/>
      <c r="M2050" s="202"/>
      <c r="N2050" s="202"/>
      <c r="O2050" s="202"/>
      <c r="P2050" s="202"/>
      <c r="R2050" s="202"/>
      <c r="S2050" s="190" t="str">
        <f t="shared" ref="S2050:CD2050" si="3341">S$23</f>
        <v>S$19</v>
      </c>
      <c r="T2050" s="190" t="str">
        <f t="shared" si="3341"/>
        <v>T$19</v>
      </c>
      <c r="U2050" s="190" t="str">
        <f t="shared" si="3341"/>
        <v>U$19</v>
      </c>
      <c r="V2050" s="190" t="str">
        <f t="shared" si="3341"/>
        <v>V$19</v>
      </c>
      <c r="W2050" s="190" t="str">
        <f t="shared" si="3341"/>
        <v>W$19</v>
      </c>
      <c r="X2050" s="190" t="str">
        <f t="shared" si="3341"/>
        <v>X$19</v>
      </c>
      <c r="Y2050" s="190" t="str">
        <f t="shared" si="3341"/>
        <v>Y$19</v>
      </c>
      <c r="Z2050" s="190" t="str">
        <f t="shared" si="3341"/>
        <v>Z$19</v>
      </c>
      <c r="AA2050" s="190" t="str">
        <f t="shared" si="3341"/>
        <v>AA$19</v>
      </c>
      <c r="AB2050" s="190" t="str">
        <f t="shared" si="3341"/>
        <v>AB$19</v>
      </c>
      <c r="AC2050" s="190" t="str">
        <f t="shared" si="3341"/>
        <v>AC$19</v>
      </c>
      <c r="AD2050" s="190" t="str">
        <f t="shared" si="3341"/>
        <v>AD$19</v>
      </c>
      <c r="AE2050" s="190" t="str">
        <f t="shared" si="3341"/>
        <v>AE$19</v>
      </c>
      <c r="AF2050" s="190" t="str">
        <f t="shared" si="3341"/>
        <v>AF$19</v>
      </c>
      <c r="AG2050" s="190" t="str">
        <f t="shared" si="3341"/>
        <v>AG$19</v>
      </c>
      <c r="AH2050" s="190" t="str">
        <f t="shared" si="3341"/>
        <v>AH$19</v>
      </c>
      <c r="AI2050" s="190" t="str">
        <f t="shared" si="3341"/>
        <v>AI$19</v>
      </c>
      <c r="AJ2050" s="190" t="str">
        <f t="shared" si="3341"/>
        <v>AJ$19</v>
      </c>
      <c r="AK2050" s="190" t="str">
        <f t="shared" si="3341"/>
        <v>AK$19</v>
      </c>
      <c r="AL2050" s="190" t="str">
        <f t="shared" si="3341"/>
        <v>AL$19</v>
      </c>
      <c r="AM2050" s="190" t="str">
        <f t="shared" si="3341"/>
        <v>AM$19</v>
      </c>
      <c r="AN2050" s="190" t="str">
        <f t="shared" si="3341"/>
        <v>AN$19</v>
      </c>
      <c r="AO2050" s="190" t="str">
        <f t="shared" si="3341"/>
        <v>AO$19</v>
      </c>
      <c r="AP2050" s="190" t="str">
        <f t="shared" si="3341"/>
        <v>AP$19</v>
      </c>
      <c r="AQ2050" s="190" t="str">
        <f t="shared" si="3341"/>
        <v>AQ$19</v>
      </c>
      <c r="AR2050" s="190" t="str">
        <f t="shared" si="3341"/>
        <v>AR$19</v>
      </c>
      <c r="AS2050" s="190" t="str">
        <f t="shared" si="3341"/>
        <v>AS$19</v>
      </c>
      <c r="AT2050" s="190" t="str">
        <f t="shared" si="3341"/>
        <v>AT$19</v>
      </c>
      <c r="AU2050" s="190" t="str">
        <f t="shared" si="3341"/>
        <v>AU$19</v>
      </c>
      <c r="AV2050" s="190" t="str">
        <f t="shared" si="3341"/>
        <v>AV$19</v>
      </c>
      <c r="AW2050" s="190" t="str">
        <f t="shared" si="3341"/>
        <v>AW$19</v>
      </c>
      <c r="AX2050" s="190" t="str">
        <f t="shared" si="3341"/>
        <v>AX$19</v>
      </c>
      <c r="AY2050" s="190" t="str">
        <f t="shared" si="3341"/>
        <v>AY$19</v>
      </c>
      <c r="AZ2050" s="190" t="str">
        <f t="shared" si="3341"/>
        <v>AZ$19</v>
      </c>
      <c r="BA2050" s="190" t="str">
        <f t="shared" si="3341"/>
        <v>BA$19</v>
      </c>
      <c r="BB2050" s="190" t="str">
        <f t="shared" si="3341"/>
        <v>BB$19</v>
      </c>
      <c r="BC2050" s="190" t="str">
        <f t="shared" si="3341"/>
        <v>BC$19</v>
      </c>
      <c r="BD2050" s="190" t="str">
        <f t="shared" si="3341"/>
        <v>BD$19</v>
      </c>
      <c r="BE2050" s="190" t="str">
        <f t="shared" si="3341"/>
        <v>BE$19</v>
      </c>
      <c r="BF2050" s="190" t="str">
        <f t="shared" si="3341"/>
        <v>BF$19</v>
      </c>
      <c r="BG2050" s="190" t="str">
        <f t="shared" si="3341"/>
        <v>BG$19</v>
      </c>
      <c r="BH2050" s="190" t="str">
        <f t="shared" si="3341"/>
        <v>BH$19</v>
      </c>
      <c r="BI2050" s="190" t="str">
        <f t="shared" si="3341"/>
        <v>BI$19</v>
      </c>
      <c r="BJ2050" s="190" t="str">
        <f t="shared" si="3341"/>
        <v>BJ$19</v>
      </c>
      <c r="BK2050" s="190" t="str">
        <f t="shared" si="3341"/>
        <v>BK$19</v>
      </c>
      <c r="BL2050" s="190" t="str">
        <f t="shared" si="3341"/>
        <v>BL$19</v>
      </c>
      <c r="BM2050" s="190" t="str">
        <f t="shared" si="3341"/>
        <v>BM$19</v>
      </c>
      <c r="BN2050" s="190" t="str">
        <f t="shared" si="3341"/>
        <v>BN$19</v>
      </c>
      <c r="BO2050" s="190" t="str">
        <f t="shared" si="3341"/>
        <v>BO$19</v>
      </c>
      <c r="BP2050" s="190" t="str">
        <f t="shared" si="3341"/>
        <v>BP$19</v>
      </c>
      <c r="BQ2050" s="190" t="str">
        <f t="shared" si="3341"/>
        <v>BQ$19</v>
      </c>
      <c r="BR2050" s="190" t="str">
        <f t="shared" si="3341"/>
        <v>BR$19</v>
      </c>
      <c r="BS2050" s="190" t="str">
        <f t="shared" si="3341"/>
        <v>BS$19</v>
      </c>
      <c r="BT2050" s="190" t="str">
        <f t="shared" si="3341"/>
        <v>BT$19</v>
      </c>
      <c r="BU2050" s="190" t="str">
        <f t="shared" si="3341"/>
        <v>BU$19</v>
      </c>
      <c r="BV2050" s="190" t="str">
        <f t="shared" si="3341"/>
        <v>BV$19</v>
      </c>
      <c r="BW2050" s="190" t="str">
        <f t="shared" si="3341"/>
        <v>BW$19</v>
      </c>
      <c r="BX2050" s="190" t="str">
        <f t="shared" si="3341"/>
        <v>BX$19</v>
      </c>
      <c r="BY2050" s="190" t="str">
        <f t="shared" si="3341"/>
        <v>BY$19</v>
      </c>
      <c r="BZ2050" s="190" t="str">
        <f t="shared" si="3341"/>
        <v>BZ$19</v>
      </c>
      <c r="CA2050" s="190" t="str">
        <f t="shared" si="3341"/>
        <v>CA$19</v>
      </c>
      <c r="CB2050" s="190" t="str">
        <f t="shared" si="3341"/>
        <v>CB$19</v>
      </c>
      <c r="CC2050" s="190" t="str">
        <f t="shared" si="3341"/>
        <v>CC$19</v>
      </c>
      <c r="CD2050" s="190" t="str">
        <f t="shared" si="3341"/>
        <v>CD$19</v>
      </c>
      <c r="CE2050" s="190" t="str">
        <f t="shared" ref="CE2050:CL2050" si="3342">CE$23</f>
        <v>CE$19</v>
      </c>
      <c r="CF2050" s="190" t="str">
        <f t="shared" si="3342"/>
        <v>CF$19</v>
      </c>
      <c r="CG2050" s="190" t="str">
        <f t="shared" si="3342"/>
        <v>CG$19</v>
      </c>
      <c r="CH2050" s="190" t="str">
        <f t="shared" si="3342"/>
        <v>CH$19</v>
      </c>
      <c r="CI2050" s="190" t="str">
        <f t="shared" si="3342"/>
        <v>CI$19</v>
      </c>
      <c r="CJ2050" s="190" t="str">
        <f t="shared" si="3342"/>
        <v>CJ$19</v>
      </c>
      <c r="CK2050" s="190" t="str">
        <f t="shared" si="3342"/>
        <v>CK$19</v>
      </c>
      <c r="CL2050" s="190" t="str">
        <f t="shared" si="3342"/>
        <v>CL$19</v>
      </c>
      <c r="CN2050" s="201"/>
      <c r="CO2050" s="190" t="str">
        <f t="shared" ref="CO2050:DL2050" si="3343">CO$23</f>
        <v>CO$19</v>
      </c>
      <c r="CP2050" s="190" t="str">
        <f t="shared" si="3343"/>
        <v>CP$19</v>
      </c>
      <c r="CQ2050" s="190" t="str">
        <f t="shared" si="3343"/>
        <v>CQ$19</v>
      </c>
      <c r="CR2050" s="190" t="str">
        <f t="shared" si="3343"/>
        <v>CR$19</v>
      </c>
      <c r="CS2050" s="190" t="str">
        <f t="shared" si="3343"/>
        <v>CS$19</v>
      </c>
      <c r="CT2050" s="190" t="str">
        <f t="shared" si="3343"/>
        <v>CT$19</v>
      </c>
      <c r="CU2050" s="190" t="str">
        <f t="shared" si="3343"/>
        <v>CU$19</v>
      </c>
      <c r="CV2050" s="190" t="str">
        <f t="shared" si="3343"/>
        <v>CV$19</v>
      </c>
      <c r="CW2050" s="190" t="str">
        <f t="shared" si="3343"/>
        <v>CW$19</v>
      </c>
      <c r="CX2050" s="190" t="str">
        <f t="shared" si="3343"/>
        <v>CX$19</v>
      </c>
      <c r="CY2050" s="190" t="str">
        <f t="shared" si="3343"/>
        <v>CY$19</v>
      </c>
      <c r="CZ2050" s="190" t="str">
        <f t="shared" si="3343"/>
        <v>CZ$19</v>
      </c>
      <c r="DA2050" s="190" t="str">
        <f t="shared" si="3343"/>
        <v>DA$19</v>
      </c>
      <c r="DB2050" s="190" t="str">
        <f t="shared" si="3343"/>
        <v>DB$19</v>
      </c>
      <c r="DC2050" s="190" t="str">
        <f t="shared" si="3343"/>
        <v>DC$19</v>
      </c>
      <c r="DD2050" s="190" t="str">
        <f t="shared" si="3343"/>
        <v>DD$19</v>
      </c>
      <c r="DE2050" s="190" t="str">
        <f t="shared" si="3343"/>
        <v>DE$19</v>
      </c>
      <c r="DF2050" s="190" t="str">
        <f t="shared" si="3343"/>
        <v>DF$19</v>
      </c>
      <c r="DG2050" s="190" t="str">
        <f t="shared" si="3343"/>
        <v>DG$19</v>
      </c>
      <c r="DH2050" s="190" t="str">
        <f t="shared" si="3343"/>
        <v>DH$19</v>
      </c>
      <c r="DI2050" s="190" t="str">
        <f t="shared" si="3343"/>
        <v>DI$19</v>
      </c>
      <c r="DJ2050" s="190" t="str">
        <f t="shared" si="3343"/>
        <v>DJ$19</v>
      </c>
      <c r="DK2050" s="190" t="str">
        <f t="shared" si="3343"/>
        <v>DK$19</v>
      </c>
      <c r="DL2050" s="190" t="str">
        <f t="shared" si="3343"/>
        <v>DL$19</v>
      </c>
    </row>
    <row r="2051" spans="1:116" x14ac:dyDescent="0.4">
      <c r="A2051" s="142" t="s">
        <v>218</v>
      </c>
      <c r="B2051" s="31" t="s">
        <v>81</v>
      </c>
      <c r="C2051" s="31"/>
      <c r="D2051" t="s">
        <v>562</v>
      </c>
      <c r="E2051" s="8" t="str">
        <f t="shared" ref="E2051:E2055" si="3344">ROW()&amp;" "&amp;D2051</f>
        <v>2051 TOGGLE-TV-V</v>
      </c>
      <c r="F2051" t="s">
        <v>511</v>
      </c>
      <c r="G2051" s="143" t="s">
        <v>509</v>
      </c>
      <c r="H2051" s="142"/>
      <c r="I2051" s="144"/>
      <c r="J2051" s="144"/>
      <c r="K2051" s="142"/>
      <c r="L2051" s="142"/>
      <c r="M2051" s="142"/>
      <c r="N2051" s="142"/>
      <c r="O2051" s="142"/>
      <c r="P2051" s="142"/>
      <c r="R2051" s="143"/>
      <c r="S2051" s="168"/>
      <c r="T2051" s="168"/>
      <c r="U2051" s="168"/>
      <c r="V2051" s="168"/>
      <c r="W2051" s="168"/>
      <c r="X2051" s="168"/>
      <c r="Y2051" s="168"/>
      <c r="Z2051" s="168"/>
      <c r="AA2051" s="168"/>
      <c r="AB2051" s="168"/>
      <c r="AC2051" s="168"/>
      <c r="AD2051" s="168"/>
      <c r="AE2051" s="168"/>
      <c r="AF2051" s="168"/>
      <c r="AG2051" s="168"/>
      <c r="AH2051" s="168"/>
      <c r="AI2051" s="168"/>
      <c r="AJ2051" s="168"/>
      <c r="AK2051" s="168"/>
      <c r="AL2051" s="168"/>
      <c r="AM2051" s="168"/>
      <c r="AN2051" s="168"/>
      <c r="AO2051" s="168"/>
      <c r="AP2051" s="168"/>
      <c r="AQ2051" s="168"/>
      <c r="AR2051" s="168"/>
      <c r="AS2051" s="168"/>
      <c r="AT2051" s="168"/>
      <c r="AU2051" s="168"/>
      <c r="AV2051" s="168"/>
      <c r="AW2051" s="168"/>
      <c r="AX2051" s="168"/>
      <c r="AY2051" s="168"/>
      <c r="AZ2051" s="168"/>
      <c r="BA2051" s="168"/>
      <c r="BB2051" s="168"/>
      <c r="BC2051" s="168"/>
      <c r="BD2051" s="168"/>
      <c r="BE2051" s="168"/>
      <c r="BF2051" s="168"/>
      <c r="BG2051" s="168"/>
      <c r="BH2051" s="168"/>
      <c r="BI2051" s="168"/>
      <c r="BJ2051" s="168"/>
      <c r="BK2051" s="168"/>
      <c r="BL2051" s="168"/>
      <c r="BM2051" s="168"/>
      <c r="BN2051" s="168"/>
      <c r="BO2051" s="168"/>
      <c r="BP2051" s="168"/>
      <c r="BQ2051" s="168"/>
      <c r="BR2051" s="168"/>
      <c r="BS2051" s="168"/>
      <c r="BT2051" s="168"/>
      <c r="BU2051" s="168"/>
      <c r="BV2051" s="168"/>
      <c r="BW2051" s="168"/>
      <c r="BX2051" s="168"/>
      <c r="BY2051" s="168"/>
      <c r="BZ2051" s="168"/>
      <c r="CA2051" s="168"/>
      <c r="CB2051" s="168"/>
      <c r="CC2051" s="168"/>
      <c r="CD2051" s="168"/>
      <c r="CE2051" s="168"/>
      <c r="CF2051" s="168"/>
      <c r="CG2051" s="168"/>
      <c r="CH2051" s="168"/>
      <c r="CI2051" s="168"/>
      <c r="CJ2051" s="168"/>
      <c r="CK2051" s="168"/>
      <c r="CL2051" s="168"/>
      <c r="CN2051" s="144"/>
      <c r="CO2051" s="168"/>
      <c r="CP2051" s="168"/>
      <c r="CQ2051" s="168"/>
      <c r="CR2051" s="168"/>
      <c r="CS2051" s="168"/>
      <c r="CT2051" s="168"/>
      <c r="CU2051" s="168"/>
      <c r="CV2051" s="168"/>
      <c r="CW2051" s="168"/>
      <c r="CX2051" s="168"/>
      <c r="CY2051" s="168"/>
      <c r="CZ2051" s="168"/>
      <c r="DA2051" s="168"/>
      <c r="DB2051" s="168"/>
      <c r="DC2051" s="168"/>
      <c r="DD2051" s="168"/>
      <c r="DE2051" s="168"/>
      <c r="DF2051" s="168"/>
      <c r="DG2051" s="168"/>
      <c r="DH2051" s="168"/>
      <c r="DI2051" s="168"/>
      <c r="DJ2051" s="168"/>
      <c r="DK2051" s="168"/>
      <c r="DL2051" s="168"/>
    </row>
    <row r="2052" spans="1:116" x14ac:dyDescent="0.4">
      <c r="A2052" s="12"/>
      <c r="B2052" s="12" t="s">
        <v>332</v>
      </c>
      <c r="C2052" s="12"/>
      <c r="D2052" t="s">
        <v>562</v>
      </c>
      <c r="E2052" s="8" t="str">
        <f t="shared" si="3344"/>
        <v>2052 TOGGLE-TV-V</v>
      </c>
      <c r="G2052" s="95" t="str">
        <f ca="1">OFFSET(G2052,-(ROW(G2052)-ROW(G2064)),0)&amp;" - before toggle"</f>
        <v># of assets - before toggle</v>
      </c>
      <c r="H2052" s="12"/>
      <c r="I2052" s="60"/>
      <c r="J2052" s="60"/>
      <c r="K2052" s="12"/>
      <c r="L2052" s="12"/>
      <c r="M2052" s="12"/>
      <c r="N2052" s="12"/>
      <c r="O2052" s="12"/>
      <c r="P2052" s="12"/>
      <c r="R2052" s="13"/>
      <c r="S2052" s="76"/>
      <c r="T2052" s="76"/>
      <c r="U2052" s="76"/>
      <c r="V2052" s="76"/>
      <c r="W2052" s="76"/>
      <c r="X2052" s="76"/>
      <c r="Y2052" s="76"/>
      <c r="Z2052" s="76"/>
      <c r="AA2052" s="76"/>
      <c r="AB2052" s="76"/>
      <c r="AC2052" s="76"/>
      <c r="AD2052" s="76"/>
      <c r="AE2052" s="76"/>
      <c r="AF2052" s="76"/>
      <c r="AG2052" s="76"/>
      <c r="AH2052" s="76"/>
      <c r="AI2052" s="76"/>
      <c r="AJ2052" s="76"/>
      <c r="AK2052" s="76"/>
      <c r="AL2052" s="76"/>
      <c r="AM2052" s="76"/>
      <c r="AN2052" s="76"/>
      <c r="AO2052" s="76"/>
      <c r="AP2052" s="76"/>
      <c r="AQ2052" s="76"/>
      <c r="AR2052" s="76"/>
      <c r="AS2052" s="76"/>
      <c r="AT2052" s="76"/>
      <c r="AU2052" s="76"/>
      <c r="AV2052" s="76"/>
      <c r="AW2052" s="76"/>
      <c r="AX2052" s="76"/>
      <c r="AY2052" s="76"/>
      <c r="AZ2052" s="76"/>
      <c r="BA2052" s="76"/>
      <c r="BB2052" s="76"/>
      <c r="BC2052" s="76"/>
      <c r="BD2052" s="76"/>
      <c r="BE2052" s="76"/>
      <c r="BF2052" s="76"/>
      <c r="BG2052" s="76"/>
      <c r="BH2052" s="76"/>
      <c r="BI2052" s="76"/>
      <c r="BJ2052" s="76"/>
      <c r="BK2052" s="76"/>
      <c r="BL2052" s="76"/>
      <c r="BM2052" s="76"/>
      <c r="BN2052" s="76"/>
      <c r="BO2052" s="76"/>
      <c r="BP2052" s="76"/>
      <c r="BQ2052" s="76"/>
      <c r="BR2052" s="76"/>
      <c r="BS2052" s="76"/>
      <c r="BT2052" s="76"/>
      <c r="BU2052" s="76"/>
      <c r="BV2052" s="76"/>
      <c r="BW2052" s="76"/>
      <c r="BX2052" s="76"/>
      <c r="BY2052" s="76"/>
      <c r="BZ2052" s="76"/>
      <c r="CA2052" s="76"/>
      <c r="CB2052" s="76"/>
      <c r="CC2052" s="76"/>
      <c r="CD2052" s="76"/>
      <c r="CE2052" s="76"/>
      <c r="CF2052" s="76"/>
      <c r="CG2052" s="76"/>
      <c r="CH2052" s="76"/>
      <c r="CI2052" s="76"/>
      <c r="CJ2052" s="76"/>
      <c r="CK2052" s="76"/>
      <c r="CL2052" s="76"/>
      <c r="CN2052" s="60"/>
      <c r="CO2052" s="239"/>
      <c r="CP2052" s="239"/>
      <c r="CQ2052" s="239"/>
      <c r="CR2052" s="239"/>
      <c r="CS2052" s="239"/>
      <c r="CT2052" s="239"/>
      <c r="CU2052" s="239"/>
      <c r="CV2052" s="239"/>
      <c r="CW2052" s="239"/>
      <c r="CX2052" s="239"/>
      <c r="CY2052" s="239"/>
      <c r="CZ2052" s="239"/>
      <c r="DA2052" s="239"/>
      <c r="DB2052" s="239"/>
      <c r="DC2052" s="239"/>
      <c r="DD2052" s="239"/>
      <c r="DE2052" s="239"/>
      <c r="DF2052" s="239"/>
      <c r="DG2052" s="239"/>
      <c r="DH2052" s="239"/>
      <c r="DI2052" s="239"/>
      <c r="DJ2052" s="239"/>
      <c r="DK2052" s="239"/>
      <c r="DL2052" s="239"/>
    </row>
    <row r="2053" spans="1:116" x14ac:dyDescent="0.4">
      <c r="A2053" s="31"/>
      <c r="B2053" s="31"/>
      <c r="C2053" s="31"/>
      <c r="D2053" t="s">
        <v>562</v>
      </c>
      <c r="E2053" s="8" t="str">
        <f t="shared" si="3344"/>
        <v>2053 TOGGLE-TV-V</v>
      </c>
      <c r="G2053" s="145" t="s">
        <v>563</v>
      </c>
      <c r="H2053" s="31">
        <v>1</v>
      </c>
      <c r="I2053" s="73"/>
      <c r="J2053" s="73"/>
      <c r="K2053" s="12"/>
      <c r="L2053" s="12"/>
      <c r="M2053" s="12"/>
      <c r="N2053" s="12"/>
      <c r="O2053" s="12"/>
      <c r="P2053" s="12"/>
      <c r="R2053" s="67"/>
      <c r="S2053" s="76"/>
      <c r="T2053" s="76"/>
      <c r="U2053" s="76"/>
      <c r="V2053" s="76"/>
      <c r="W2053" s="76"/>
      <c r="X2053" s="76"/>
      <c r="Y2053" s="76"/>
      <c r="Z2053" s="76"/>
      <c r="AA2053" s="76"/>
      <c r="AB2053" s="76"/>
      <c r="AC2053" s="76"/>
      <c r="AD2053" s="76"/>
      <c r="AE2053" s="76"/>
      <c r="AF2053" s="76"/>
      <c r="AG2053" s="76"/>
      <c r="AH2053" s="76"/>
      <c r="AI2053" s="76"/>
      <c r="AJ2053" s="76"/>
      <c r="AK2053" s="76"/>
      <c r="AL2053" s="76"/>
      <c r="AM2053" s="76"/>
      <c r="AN2053" s="76"/>
      <c r="AO2053" s="76"/>
      <c r="AP2053" s="76"/>
      <c r="AQ2053" s="76"/>
      <c r="AR2053" s="76"/>
      <c r="AS2053" s="76"/>
      <c r="AT2053" s="76"/>
      <c r="AU2053" s="76"/>
      <c r="AV2053" s="76"/>
      <c r="AW2053" s="76"/>
      <c r="AX2053" s="76"/>
      <c r="AY2053" s="76"/>
      <c r="AZ2053" s="76"/>
      <c r="BA2053" s="76"/>
      <c r="BB2053" s="76"/>
      <c r="BC2053" s="76"/>
      <c r="BD2053" s="76"/>
      <c r="BE2053" s="76"/>
      <c r="BF2053" s="76"/>
      <c r="BG2053" s="76"/>
      <c r="BH2053" s="76"/>
      <c r="BI2053" s="76"/>
      <c r="BJ2053" s="76"/>
      <c r="BK2053" s="76"/>
      <c r="BL2053" s="76"/>
      <c r="BM2053" s="76"/>
      <c r="BN2053" s="76"/>
      <c r="BO2053" s="76"/>
      <c r="BP2053" s="76"/>
      <c r="BQ2053" s="76"/>
      <c r="BR2053" s="76"/>
      <c r="BS2053" s="76"/>
      <c r="BT2053" s="76"/>
      <c r="BU2053" s="76"/>
      <c r="BV2053" s="76"/>
      <c r="BW2053" s="76"/>
      <c r="BX2053" s="76"/>
      <c r="BY2053" s="76"/>
      <c r="BZ2053" s="76"/>
      <c r="CA2053" s="76"/>
      <c r="CB2053" s="76"/>
      <c r="CC2053" s="76"/>
      <c r="CD2053" s="76"/>
      <c r="CE2053" s="76"/>
      <c r="CF2053" s="76"/>
      <c r="CG2053" s="76"/>
      <c r="CH2053" s="76"/>
      <c r="CI2053" s="76"/>
      <c r="CJ2053" s="76"/>
      <c r="CK2053" s="76"/>
      <c r="CL2053" s="76"/>
      <c r="CN2053" s="76"/>
      <c r="CO2053" s="76" t="e" cm="1">
        <f t="array" ref="CO2053">INDEX($K:$P,ROW(),MATCH(CO$3,$K$2:$P$2,0))</f>
        <v>#N/A</v>
      </c>
      <c r="CP2053" s="76" t="e" cm="1">
        <f t="array" ref="CP2053">INDEX($K:$P,ROW(),MATCH(CP$3,$K$2:$P$2,0))</f>
        <v>#N/A</v>
      </c>
      <c r="CQ2053" s="76" t="e" cm="1">
        <f t="array" ref="CQ2053">INDEX($K:$P,ROW(),MATCH(CQ$3,$K$2:$P$2,0))</f>
        <v>#N/A</v>
      </c>
      <c r="CR2053" s="76" t="e" cm="1">
        <f t="array" ref="CR2053">INDEX($K:$P,ROW(),MATCH(CR$3,$K$2:$P$2,0))</f>
        <v>#N/A</v>
      </c>
      <c r="CS2053" s="76" t="e" cm="1">
        <f t="array" ref="CS2053">INDEX($K:$P,ROW(),MATCH(CS$3,$K$2:$P$2,0))</f>
        <v>#N/A</v>
      </c>
      <c r="CT2053" s="76" t="e" cm="1">
        <f t="array" ref="CT2053">INDEX($K:$P,ROW(),MATCH(CT$3,$K$2:$P$2,0))</f>
        <v>#N/A</v>
      </c>
      <c r="CU2053" s="76" t="e" cm="1">
        <f t="array" ref="CU2053">INDEX($K:$P,ROW(),MATCH(CU$3,$K$2:$P$2,0))</f>
        <v>#N/A</v>
      </c>
      <c r="CV2053" s="76" t="e" cm="1">
        <f t="array" ref="CV2053">INDEX($K:$P,ROW(),MATCH(CV$3,$K$2:$P$2,0))</f>
        <v>#N/A</v>
      </c>
      <c r="CW2053" s="76" t="e" cm="1">
        <f t="array" ref="CW2053">INDEX($K:$P,ROW(),MATCH(CW$3,$K$2:$P$2,0))</f>
        <v>#N/A</v>
      </c>
      <c r="CX2053" s="76" t="e" cm="1">
        <f t="array" ref="CX2053">INDEX($K:$P,ROW(),MATCH(CX$3,$K$2:$P$2,0))</f>
        <v>#N/A</v>
      </c>
      <c r="CY2053" s="76" t="e" cm="1">
        <f t="array" ref="CY2053">INDEX($K:$P,ROW(),MATCH(CY$3,$K$2:$P$2,0))</f>
        <v>#N/A</v>
      </c>
      <c r="CZ2053" s="76" t="e" cm="1">
        <f t="array" ref="CZ2053">INDEX($K:$P,ROW(),MATCH(CZ$3,$K$2:$P$2,0))</f>
        <v>#N/A</v>
      </c>
      <c r="DA2053" s="76" t="e" cm="1">
        <f t="array" ref="DA2053">INDEX($K:$P,ROW(),MATCH(DA$3,$K$2:$P$2,0))</f>
        <v>#N/A</v>
      </c>
      <c r="DB2053" s="76" t="e" cm="1">
        <f t="array" ref="DB2053">INDEX($K:$P,ROW(),MATCH(DB$3,$K$2:$P$2,0))</f>
        <v>#N/A</v>
      </c>
      <c r="DC2053" s="76" t="e" cm="1">
        <f t="array" ref="DC2053">INDEX($K:$P,ROW(),MATCH(DC$3,$K$2:$P$2,0))</f>
        <v>#N/A</v>
      </c>
      <c r="DD2053" s="76" t="e" cm="1">
        <f t="array" ref="DD2053">INDEX($K:$P,ROW(),MATCH(DD$3,$K$2:$P$2,0))</f>
        <v>#N/A</v>
      </c>
      <c r="DE2053" s="76" t="e" cm="1">
        <f t="array" ref="DE2053">INDEX($K:$P,ROW(),MATCH(DE$3,$K$2:$P$2,0))</f>
        <v>#N/A</v>
      </c>
      <c r="DF2053" s="76" t="e" cm="1">
        <f t="array" ref="DF2053">INDEX($K:$P,ROW(),MATCH(DF$3,$K$2:$P$2,0))</f>
        <v>#N/A</v>
      </c>
      <c r="DG2053" s="76" t="e" cm="1">
        <f t="array" ref="DG2053">INDEX($K:$P,ROW(),MATCH(DG$3,$K$2:$P$2,0))</f>
        <v>#N/A</v>
      </c>
      <c r="DH2053" s="76" t="e" cm="1">
        <f t="array" ref="DH2053">INDEX($K:$P,ROW(),MATCH(DH$3,$K$2:$P$2,0))</f>
        <v>#N/A</v>
      </c>
      <c r="DI2053" s="76" t="e" cm="1">
        <f t="array" ref="DI2053">INDEX($K:$P,ROW(),MATCH(DI$3,$K$2:$P$2,0))</f>
        <v>#N/A</v>
      </c>
      <c r="DJ2053" s="76" t="e" cm="1">
        <f t="array" ref="DJ2053">INDEX($K:$P,ROW(),MATCH(DJ$3,$K$2:$P$2,0))</f>
        <v>#N/A</v>
      </c>
      <c r="DK2053" s="76" t="e" cm="1">
        <f t="array" ref="DK2053">INDEX($K:$P,ROW(),MATCH(DK$3,$K$2:$P$2,0))</f>
        <v>#N/A</v>
      </c>
      <c r="DL2053" s="76" t="e" cm="1">
        <f t="array" ref="DL2053">INDEX($K:$P,ROW(),MATCH(DL$3,$K$2:$P$2,0))</f>
        <v>#N/A</v>
      </c>
    </row>
    <row r="2054" spans="1:116" x14ac:dyDescent="0.4">
      <c r="D2054" t="s">
        <v>562</v>
      </c>
      <c r="E2054" s="8" t="str">
        <f t="shared" si="3344"/>
        <v>2054 TOGGLE-TV-V</v>
      </c>
      <c r="G2054" s="127" t="str">
        <f ca="1">SUBSTITUTE(G2052,"before toggle","after toggle")</f>
        <v># of assets - after toggle</v>
      </c>
      <c r="H2054" s="12"/>
      <c r="I2054" s="60"/>
      <c r="J2054" s="60"/>
      <c r="K2054" s="117">
        <f ca="1">SUMIF($4:$4,K$2,2054:2054)</f>
        <v>5000</v>
      </c>
      <c r="L2054" s="117">
        <f t="shared" ref="L2054:P2054" ca="1" si="3345">SUMIF($4:$4,L$2,2054:2054)</f>
        <v>5000</v>
      </c>
      <c r="M2054" s="117">
        <f t="shared" ca="1" si="3345"/>
        <v>5000</v>
      </c>
      <c r="N2054" s="117">
        <f t="shared" ca="1" si="3345"/>
        <v>5000</v>
      </c>
      <c r="O2054" s="117">
        <f t="shared" ca="1" si="3345"/>
        <v>5000</v>
      </c>
      <c r="P2054" s="117">
        <f t="shared" ca="1" si="3345"/>
        <v>5000</v>
      </c>
      <c r="R2054" s="15"/>
      <c r="S2054" s="151" cm="1">
        <f t="array" aca="1" ref="S2054" ca="1">INDIRECT(S2046)*$H2053</f>
        <v>5000</v>
      </c>
      <c r="T2054" s="151" cm="1">
        <f t="array" aca="1" ref="T2054" ca="1">INDIRECT(T2046)*$H2053</f>
        <v>5000</v>
      </c>
      <c r="U2054" s="151" cm="1">
        <f t="array" aca="1" ref="U2054" ca="1">INDIRECT(U2046)*$H2053</f>
        <v>5000</v>
      </c>
      <c r="V2054" s="151" cm="1">
        <f t="array" aca="1" ref="V2054" ca="1">INDIRECT(V2046)*$H2053</f>
        <v>5000</v>
      </c>
      <c r="W2054" s="151" cm="1">
        <f t="array" aca="1" ref="W2054" ca="1">INDIRECT(W2046)*$H2053</f>
        <v>5000</v>
      </c>
      <c r="X2054" s="151" cm="1">
        <f t="array" aca="1" ref="X2054" ca="1">INDIRECT(X2046)*$H2053</f>
        <v>5000</v>
      </c>
      <c r="Y2054" s="151" cm="1">
        <f t="array" aca="1" ref="Y2054" ca="1">INDIRECT(Y2046)*$H2053</f>
        <v>5000</v>
      </c>
      <c r="Z2054" s="151" cm="1">
        <f t="array" aca="1" ref="Z2054" ca="1">INDIRECT(Z2046)*$H2053</f>
        <v>5000</v>
      </c>
      <c r="AA2054" s="151" cm="1">
        <f t="array" aca="1" ref="AA2054" ca="1">INDIRECT(AA2046)*$H2053</f>
        <v>5000</v>
      </c>
      <c r="AB2054" s="151" cm="1">
        <f t="array" aca="1" ref="AB2054" ca="1">INDIRECT(AB2046)*$H2053</f>
        <v>5000</v>
      </c>
      <c r="AC2054" s="151" cm="1">
        <f t="array" aca="1" ref="AC2054" ca="1">INDIRECT(AC2046)*$H2053</f>
        <v>5000</v>
      </c>
      <c r="AD2054" s="151" cm="1">
        <f t="array" aca="1" ref="AD2054" ca="1">INDIRECT(AD2046)*$H2053</f>
        <v>5000</v>
      </c>
      <c r="AE2054" s="151" cm="1">
        <f t="array" aca="1" ref="AE2054" ca="1">INDIRECT(AE2046)*$H2053</f>
        <v>5000</v>
      </c>
      <c r="AF2054" s="151" cm="1">
        <f t="array" aca="1" ref="AF2054" ca="1">INDIRECT(AF2046)*$H2053</f>
        <v>5000</v>
      </c>
      <c r="AG2054" s="151" cm="1">
        <f t="array" aca="1" ref="AG2054" ca="1">INDIRECT(AG2046)*$H2053</f>
        <v>5000</v>
      </c>
      <c r="AH2054" s="151" cm="1">
        <f t="array" aca="1" ref="AH2054" ca="1">INDIRECT(AH2046)*$H2053</f>
        <v>5000</v>
      </c>
      <c r="AI2054" s="151" cm="1">
        <f t="array" aca="1" ref="AI2054" ca="1">INDIRECT(AI2046)*$H2053</f>
        <v>5000</v>
      </c>
      <c r="AJ2054" s="151" cm="1">
        <f t="array" aca="1" ref="AJ2054" ca="1">INDIRECT(AJ2046)*$H2053</f>
        <v>5000</v>
      </c>
      <c r="AK2054" s="151" cm="1">
        <f t="array" aca="1" ref="AK2054" ca="1">INDIRECT(AK2046)*$H2053</f>
        <v>5000</v>
      </c>
      <c r="AL2054" s="151" cm="1">
        <f t="array" aca="1" ref="AL2054" ca="1">INDIRECT(AL2046)*$H2053</f>
        <v>5000</v>
      </c>
      <c r="AM2054" s="151" cm="1">
        <f t="array" aca="1" ref="AM2054" ca="1">INDIRECT(AM2046)*$H2053</f>
        <v>5000</v>
      </c>
      <c r="AN2054" s="151" cm="1">
        <f t="array" aca="1" ref="AN2054" ca="1">INDIRECT(AN2046)*$H2053</f>
        <v>5000</v>
      </c>
      <c r="AO2054" s="151" cm="1">
        <f t="array" aca="1" ref="AO2054" ca="1">INDIRECT(AO2046)*$H2053</f>
        <v>5000</v>
      </c>
      <c r="AP2054" s="151" cm="1">
        <f t="array" aca="1" ref="AP2054" ca="1">INDIRECT(AP2046)*$H2053</f>
        <v>5000</v>
      </c>
      <c r="AQ2054" s="151" cm="1">
        <f t="array" aca="1" ref="AQ2054" ca="1">INDIRECT(AQ2046)*$H2053</f>
        <v>5000</v>
      </c>
      <c r="AR2054" s="151" cm="1">
        <f t="array" aca="1" ref="AR2054" ca="1">INDIRECT(AR2046)*$H2053</f>
        <v>5000</v>
      </c>
      <c r="AS2054" s="151" cm="1">
        <f t="array" aca="1" ref="AS2054" ca="1">INDIRECT(AS2046)*$H2053</f>
        <v>5000</v>
      </c>
      <c r="AT2054" s="151" cm="1">
        <f t="array" aca="1" ref="AT2054" ca="1">INDIRECT(AT2046)*$H2053</f>
        <v>5000</v>
      </c>
      <c r="AU2054" s="151" cm="1">
        <f t="array" aca="1" ref="AU2054" ca="1">INDIRECT(AU2046)*$H2053</f>
        <v>5000</v>
      </c>
      <c r="AV2054" s="151" cm="1">
        <f t="array" aca="1" ref="AV2054" ca="1">INDIRECT(AV2046)*$H2053</f>
        <v>5000</v>
      </c>
      <c r="AW2054" s="151" cm="1">
        <f t="array" aca="1" ref="AW2054" ca="1">INDIRECT(AW2046)*$H2053</f>
        <v>5000</v>
      </c>
      <c r="AX2054" s="151" cm="1">
        <f t="array" aca="1" ref="AX2054" ca="1">INDIRECT(AX2046)*$H2053</f>
        <v>5000</v>
      </c>
      <c r="AY2054" s="151" cm="1">
        <f t="array" aca="1" ref="AY2054" ca="1">INDIRECT(AY2046)*$H2053</f>
        <v>5000</v>
      </c>
      <c r="AZ2054" s="151" cm="1">
        <f t="array" aca="1" ref="AZ2054" ca="1">INDIRECT(AZ2046)*$H2053</f>
        <v>5000</v>
      </c>
      <c r="BA2054" s="151" cm="1">
        <f t="array" aca="1" ref="BA2054" ca="1">INDIRECT(BA2046)*$H2053</f>
        <v>5000</v>
      </c>
      <c r="BB2054" s="151" cm="1">
        <f t="array" aca="1" ref="BB2054" ca="1">INDIRECT(BB2046)*$H2053</f>
        <v>5000</v>
      </c>
      <c r="BC2054" s="151" cm="1">
        <f t="array" aca="1" ref="BC2054" ca="1">INDIRECT(BC2046)*$H2053</f>
        <v>5000</v>
      </c>
      <c r="BD2054" s="151" cm="1">
        <f t="array" aca="1" ref="BD2054" ca="1">INDIRECT(BD2046)*$H2053</f>
        <v>5000</v>
      </c>
      <c r="BE2054" s="151" cm="1">
        <f t="array" aca="1" ref="BE2054" ca="1">INDIRECT(BE2046)*$H2053</f>
        <v>5000</v>
      </c>
      <c r="BF2054" s="151" cm="1">
        <f t="array" aca="1" ref="BF2054" ca="1">INDIRECT(BF2046)*$H2053</f>
        <v>5000</v>
      </c>
      <c r="BG2054" s="151" cm="1">
        <f t="array" aca="1" ref="BG2054" ca="1">INDIRECT(BG2046)*$H2053</f>
        <v>5000</v>
      </c>
      <c r="BH2054" s="151" cm="1">
        <f t="array" aca="1" ref="BH2054" ca="1">INDIRECT(BH2046)*$H2053</f>
        <v>5000</v>
      </c>
      <c r="BI2054" s="151" cm="1">
        <f t="array" aca="1" ref="BI2054" ca="1">INDIRECT(BI2046)*$H2053</f>
        <v>5000</v>
      </c>
      <c r="BJ2054" s="151" cm="1">
        <f t="array" aca="1" ref="BJ2054" ca="1">INDIRECT(BJ2046)*$H2053</f>
        <v>5000</v>
      </c>
      <c r="BK2054" s="151" cm="1">
        <f t="array" aca="1" ref="BK2054" ca="1">INDIRECT(BK2046)*$H2053</f>
        <v>5000</v>
      </c>
      <c r="BL2054" s="151" cm="1">
        <f t="array" aca="1" ref="BL2054" ca="1">INDIRECT(BL2046)*$H2053</f>
        <v>5000</v>
      </c>
      <c r="BM2054" s="151" cm="1">
        <f t="array" aca="1" ref="BM2054" ca="1">INDIRECT(BM2046)*$H2053</f>
        <v>5000</v>
      </c>
      <c r="BN2054" s="151" cm="1">
        <f t="array" aca="1" ref="BN2054" ca="1">INDIRECT(BN2046)*$H2053</f>
        <v>5000</v>
      </c>
      <c r="BO2054" s="151" cm="1">
        <f t="array" aca="1" ref="BO2054" ca="1">INDIRECT(BO2046)*$H2053</f>
        <v>5000</v>
      </c>
      <c r="BP2054" s="151" cm="1">
        <f t="array" aca="1" ref="BP2054" ca="1">INDIRECT(BP2046)*$H2053</f>
        <v>5000</v>
      </c>
      <c r="BQ2054" s="151" cm="1">
        <f t="array" aca="1" ref="BQ2054" ca="1">INDIRECT(BQ2046)*$H2053</f>
        <v>5000</v>
      </c>
      <c r="BR2054" s="151" cm="1">
        <f t="array" aca="1" ref="BR2054" ca="1">INDIRECT(BR2046)*$H2053</f>
        <v>5000</v>
      </c>
      <c r="BS2054" s="151" cm="1">
        <f t="array" aca="1" ref="BS2054" ca="1">INDIRECT(BS2046)*$H2053</f>
        <v>5000</v>
      </c>
      <c r="BT2054" s="151" cm="1">
        <f t="array" aca="1" ref="BT2054" ca="1">INDIRECT(BT2046)*$H2053</f>
        <v>5000</v>
      </c>
      <c r="BU2054" s="151" cm="1">
        <f t="array" aca="1" ref="BU2054" ca="1">INDIRECT(BU2046)*$H2053</f>
        <v>5000</v>
      </c>
      <c r="BV2054" s="151" cm="1">
        <f t="array" aca="1" ref="BV2054" ca="1">INDIRECT(BV2046)*$H2053</f>
        <v>5000</v>
      </c>
      <c r="BW2054" s="151" cm="1">
        <f t="array" aca="1" ref="BW2054" ca="1">INDIRECT(BW2046)*$H2053</f>
        <v>5000</v>
      </c>
      <c r="BX2054" s="151" cm="1">
        <f t="array" aca="1" ref="BX2054" ca="1">INDIRECT(BX2046)*$H2053</f>
        <v>5000</v>
      </c>
      <c r="BY2054" s="151" cm="1">
        <f t="array" aca="1" ref="BY2054" ca="1">INDIRECT(BY2046)*$H2053</f>
        <v>5000</v>
      </c>
      <c r="BZ2054" s="151" cm="1">
        <f t="array" aca="1" ref="BZ2054" ca="1">INDIRECT(BZ2046)*$H2053</f>
        <v>5000</v>
      </c>
      <c r="CA2054" s="151" cm="1">
        <f t="array" aca="1" ref="CA2054" ca="1">INDIRECT(CA2046)*$H2053</f>
        <v>5000</v>
      </c>
      <c r="CB2054" s="151" cm="1">
        <f t="array" aca="1" ref="CB2054" ca="1">INDIRECT(CB2046)*$H2053</f>
        <v>5000</v>
      </c>
      <c r="CC2054" s="151" cm="1">
        <f t="array" aca="1" ref="CC2054" ca="1">INDIRECT(CC2046)*$H2053</f>
        <v>5000</v>
      </c>
      <c r="CD2054" s="151" cm="1">
        <f t="array" aca="1" ref="CD2054" ca="1">INDIRECT(CD2046)*$H2053</f>
        <v>5000</v>
      </c>
      <c r="CE2054" s="151" cm="1">
        <f t="array" aca="1" ref="CE2054" ca="1">INDIRECT(CE2046)*$H2053</f>
        <v>5000</v>
      </c>
      <c r="CF2054" s="151" cm="1">
        <f t="array" aca="1" ref="CF2054" ca="1">INDIRECT(CF2046)*$H2053</f>
        <v>5000</v>
      </c>
      <c r="CG2054" s="151" cm="1">
        <f t="array" aca="1" ref="CG2054" ca="1">INDIRECT(CG2046)*$H2053</f>
        <v>5000</v>
      </c>
      <c r="CH2054" s="151" cm="1">
        <f t="array" aca="1" ref="CH2054" ca="1">INDIRECT(CH2046)*$H2053</f>
        <v>5000</v>
      </c>
      <c r="CI2054" s="151" cm="1">
        <f t="array" aca="1" ref="CI2054" ca="1">INDIRECT(CI2046)*$H2053</f>
        <v>5000</v>
      </c>
      <c r="CJ2054" s="151" cm="1">
        <f t="array" aca="1" ref="CJ2054" ca="1">INDIRECT(CJ2046)*$H2053</f>
        <v>5000</v>
      </c>
      <c r="CK2054" s="151" cm="1">
        <f t="array" aca="1" ref="CK2054" ca="1">INDIRECT(CK2046)*$H2053</f>
        <v>5000</v>
      </c>
      <c r="CL2054" s="151" cm="1">
        <f t="array" aca="1" ref="CL2054" ca="1">INDIRECT(CL2046)*$H2053</f>
        <v>5000</v>
      </c>
      <c r="CN2054" s="240"/>
      <c r="CO2054" s="151" t="e" cm="1">
        <f t="array" aca="1" ref="CO2054" ca="1">INDIRECT(CO2046)*CO2053</f>
        <v>#N/A</v>
      </c>
      <c r="CP2054" s="151" t="e" cm="1">
        <f t="array" aca="1" ref="CP2054" ca="1">INDIRECT(CP2046)*CP2053</f>
        <v>#N/A</v>
      </c>
      <c r="CQ2054" s="151" t="e" cm="1">
        <f t="array" aca="1" ref="CQ2054" ca="1">INDIRECT(CQ2046)*CQ2053</f>
        <v>#N/A</v>
      </c>
      <c r="CR2054" s="151" t="e" cm="1">
        <f t="array" aca="1" ref="CR2054" ca="1">INDIRECT(CR2046)*CR2053</f>
        <v>#N/A</v>
      </c>
      <c r="CS2054" s="151" t="e" cm="1">
        <f t="array" aca="1" ref="CS2054" ca="1">INDIRECT(CS2046)*CS2053</f>
        <v>#N/A</v>
      </c>
      <c r="CT2054" s="151" t="e" cm="1">
        <f t="array" aca="1" ref="CT2054" ca="1">INDIRECT(CT2046)*CT2053</f>
        <v>#N/A</v>
      </c>
      <c r="CU2054" s="151" t="e" cm="1">
        <f t="array" aca="1" ref="CU2054" ca="1">INDIRECT(CU2046)*CU2053</f>
        <v>#N/A</v>
      </c>
      <c r="CV2054" s="151" t="e" cm="1">
        <f t="array" aca="1" ref="CV2054" ca="1">INDIRECT(CV2046)*CV2053</f>
        <v>#N/A</v>
      </c>
      <c r="CW2054" s="151" t="e" cm="1">
        <f t="array" aca="1" ref="CW2054" ca="1">INDIRECT(CW2046)*CW2053</f>
        <v>#N/A</v>
      </c>
      <c r="CX2054" s="151" t="e" cm="1">
        <f t="array" aca="1" ref="CX2054" ca="1">INDIRECT(CX2046)*CX2053</f>
        <v>#N/A</v>
      </c>
      <c r="CY2054" s="151" t="e" cm="1">
        <f t="array" aca="1" ref="CY2054" ca="1">INDIRECT(CY2046)*CY2053</f>
        <v>#N/A</v>
      </c>
      <c r="CZ2054" s="151" t="e" cm="1">
        <f t="array" aca="1" ref="CZ2054" ca="1">INDIRECT(CZ2046)*CZ2053</f>
        <v>#N/A</v>
      </c>
      <c r="DA2054" s="151" t="e" cm="1">
        <f t="array" aca="1" ref="DA2054" ca="1">INDIRECT(DA2046)*DA2053</f>
        <v>#N/A</v>
      </c>
      <c r="DB2054" s="151" t="e" cm="1">
        <f t="array" aca="1" ref="DB2054" ca="1">INDIRECT(DB2046)*DB2053</f>
        <v>#N/A</v>
      </c>
      <c r="DC2054" s="151" t="e" cm="1">
        <f t="array" aca="1" ref="DC2054" ca="1">INDIRECT(DC2046)*DC2053</f>
        <v>#N/A</v>
      </c>
      <c r="DD2054" s="151" t="e" cm="1">
        <f t="array" aca="1" ref="DD2054" ca="1">INDIRECT(DD2046)*DD2053</f>
        <v>#N/A</v>
      </c>
      <c r="DE2054" s="151" t="e" cm="1">
        <f t="array" aca="1" ref="DE2054" ca="1">INDIRECT(DE2046)*DE2053</f>
        <v>#N/A</v>
      </c>
      <c r="DF2054" s="151" t="e" cm="1">
        <f t="array" aca="1" ref="DF2054" ca="1">INDIRECT(DF2046)*DF2053</f>
        <v>#N/A</v>
      </c>
      <c r="DG2054" s="151" t="e" cm="1">
        <f t="array" aca="1" ref="DG2054" ca="1">INDIRECT(DG2046)*DG2053</f>
        <v>#N/A</v>
      </c>
      <c r="DH2054" s="151" t="e" cm="1">
        <f t="array" aca="1" ref="DH2054" ca="1">INDIRECT(DH2046)*DH2053</f>
        <v>#N/A</v>
      </c>
      <c r="DI2054" s="151" t="e" cm="1">
        <f t="array" aca="1" ref="DI2054" ca="1">INDIRECT(DI2046)*DI2053</f>
        <v>#N/A</v>
      </c>
      <c r="DJ2054" s="151" t="e" cm="1">
        <f t="array" aca="1" ref="DJ2054" ca="1">INDIRECT(DJ2046)*DJ2053</f>
        <v>#N/A</v>
      </c>
      <c r="DK2054" s="151" t="e" cm="1">
        <f t="array" aca="1" ref="DK2054" ca="1">INDIRECT(DK2046)*DK2053</f>
        <v>#N/A</v>
      </c>
      <c r="DL2054" s="151" t="e" cm="1">
        <f t="array" aca="1" ref="DL2054" ca="1">INDIRECT(DL2046)*DL2053</f>
        <v>#N/A</v>
      </c>
    </row>
    <row r="2055" spans="1:116" x14ac:dyDescent="0.4">
      <c r="B2055" t="s">
        <v>332</v>
      </c>
      <c r="D2055" t="s">
        <v>562</v>
      </c>
      <c r="E2055" s="8" t="str">
        <f t="shared" si="3344"/>
        <v>2055 TOGGLE-TV-V</v>
      </c>
      <c r="G2055" s="136" t="str">
        <f>G2043</f>
        <v>Surgical procedures</v>
      </c>
      <c r="H2055" s="12"/>
      <c r="I2055" s="60"/>
      <c r="J2055" s="60"/>
      <c r="K2055" s="38"/>
      <c r="L2055" s="38"/>
      <c r="M2055" s="38"/>
      <c r="N2055" s="38"/>
      <c r="O2055" s="38"/>
      <c r="P2055" s="38"/>
      <c r="R2055" s="15"/>
      <c r="S2055" s="240"/>
      <c r="T2055" s="240"/>
      <c r="U2055" s="240"/>
      <c r="V2055" s="240"/>
      <c r="W2055" s="240"/>
      <c r="X2055" s="240"/>
      <c r="Y2055" s="240"/>
      <c r="Z2055" s="240"/>
      <c r="AA2055" s="240"/>
      <c r="AB2055" s="240"/>
      <c r="AC2055" s="240"/>
      <c r="AD2055" s="240"/>
      <c r="AE2055" s="240"/>
      <c r="AF2055" s="240"/>
      <c r="AG2055" s="240"/>
      <c r="AH2055" s="240"/>
      <c r="AI2055" s="240"/>
      <c r="AJ2055" s="240"/>
      <c r="AK2055" s="240"/>
      <c r="AL2055" s="240"/>
      <c r="AM2055" s="240"/>
      <c r="AN2055" s="240"/>
      <c r="AO2055" s="240"/>
      <c r="AP2055" s="240"/>
      <c r="AQ2055" s="240"/>
      <c r="AR2055" s="240"/>
      <c r="AS2055" s="240"/>
      <c r="AT2055" s="240"/>
      <c r="AU2055" s="240"/>
      <c r="AV2055" s="240"/>
      <c r="AW2055" s="240"/>
      <c r="AX2055" s="240"/>
      <c r="AY2055" s="240"/>
      <c r="AZ2055" s="240"/>
      <c r="BA2055" s="240"/>
      <c r="BB2055" s="240"/>
      <c r="BC2055" s="240"/>
      <c r="BD2055" s="240"/>
      <c r="BE2055" s="240"/>
      <c r="BF2055" s="240"/>
      <c r="BG2055" s="240"/>
      <c r="BH2055" s="240"/>
      <c r="BI2055" s="240"/>
      <c r="BJ2055" s="240"/>
      <c r="BK2055" s="240"/>
      <c r="BL2055" s="240"/>
      <c r="BM2055" s="240"/>
      <c r="BN2055" s="240"/>
      <c r="BO2055" s="240"/>
      <c r="BP2055" s="240"/>
      <c r="BQ2055" s="240"/>
      <c r="BR2055" s="240"/>
      <c r="BS2055" s="240"/>
      <c r="BT2055" s="240"/>
      <c r="BU2055" s="240"/>
      <c r="BV2055" s="240"/>
      <c r="BW2055" s="240"/>
      <c r="BX2055" s="240"/>
      <c r="BY2055" s="240"/>
      <c r="BZ2055" s="240"/>
      <c r="CA2055" s="240"/>
      <c r="CB2055" s="240"/>
      <c r="CC2055" s="240"/>
      <c r="CD2055" s="240"/>
      <c r="CE2055" s="240"/>
      <c r="CF2055" s="240"/>
      <c r="CG2055" s="240"/>
      <c r="CH2055" s="240"/>
      <c r="CI2055" s="240"/>
      <c r="CJ2055" s="240"/>
      <c r="CK2055" s="240"/>
      <c r="CL2055" s="240"/>
      <c r="CN2055" s="60"/>
      <c r="CO2055" s="76"/>
      <c r="CP2055" s="76"/>
      <c r="CQ2055" s="76"/>
      <c r="CR2055" s="76"/>
      <c r="CS2055" s="76"/>
      <c r="CT2055" s="76"/>
      <c r="CU2055" s="76"/>
      <c r="CV2055" s="76"/>
      <c r="CW2055" s="76"/>
      <c r="CX2055" s="76"/>
      <c r="CY2055" s="76"/>
      <c r="CZ2055" s="76"/>
      <c r="DA2055" s="76"/>
      <c r="DB2055" s="76"/>
      <c r="DC2055" s="76"/>
      <c r="DD2055" s="76"/>
      <c r="DE2055" s="76"/>
      <c r="DF2055" s="76"/>
      <c r="DG2055" s="76"/>
      <c r="DH2055" s="76"/>
      <c r="DI2055" s="76"/>
      <c r="DJ2055" s="76"/>
      <c r="DK2055" s="76"/>
      <c r="DL2055" s="76"/>
    </row>
    <row r="2056" spans="1:116" x14ac:dyDescent="0.4">
      <c r="B2056" t="s">
        <v>332</v>
      </c>
      <c r="D2056" t="s">
        <v>562</v>
      </c>
      <c r="E2056" s="8" t="str">
        <f>ROW()&amp;" "&amp;D2056</f>
        <v>2056 TOGGLE-TV-V</v>
      </c>
      <c r="G2056" s="191" t="str">
        <f>IFERROR(SUBSTITUTE(TRIM(MID(G2051, SEARCH("-", G2051) + 1, LEN(G2051))),":",""),"no unit")</f>
        <v>implant</v>
      </c>
      <c r="H2056" s="27"/>
      <c r="I2056" s="78"/>
      <c r="J2056" s="78"/>
      <c r="K2056" s="33"/>
      <c r="L2056" s="33"/>
      <c r="M2056" s="33"/>
      <c r="N2056" s="33"/>
      <c r="O2056" s="33"/>
      <c r="P2056" s="33"/>
      <c r="R2056" s="33"/>
      <c r="S2056" s="80"/>
      <c r="T2056" s="80"/>
      <c r="U2056" s="80"/>
      <c r="V2056" s="80"/>
      <c r="W2056" s="80"/>
      <c r="X2056" s="80"/>
      <c r="Y2056" s="80"/>
      <c r="Z2056" s="80"/>
      <c r="AA2056" s="80"/>
      <c r="AB2056" s="80"/>
      <c r="AC2056" s="80"/>
      <c r="AD2056" s="80"/>
      <c r="AE2056" s="80"/>
      <c r="AF2056" s="80"/>
      <c r="AG2056" s="80"/>
      <c r="AH2056" s="80"/>
      <c r="AI2056" s="80"/>
      <c r="AJ2056" s="80"/>
      <c r="AK2056" s="80"/>
      <c r="AL2056" s="80"/>
      <c r="AM2056" s="80"/>
      <c r="AN2056" s="80"/>
      <c r="AO2056" s="80"/>
      <c r="AP2056" s="80"/>
      <c r="AQ2056" s="80"/>
      <c r="AR2056" s="80"/>
      <c r="AS2056" s="80"/>
      <c r="AT2056" s="80"/>
      <c r="AU2056" s="80"/>
      <c r="AV2056" s="80"/>
      <c r="AW2056" s="80"/>
      <c r="AX2056" s="80"/>
      <c r="AY2056" s="80"/>
      <c r="AZ2056" s="80"/>
      <c r="BA2056" s="80"/>
      <c r="BB2056" s="80"/>
      <c r="BC2056" s="80"/>
      <c r="BD2056" s="80"/>
      <c r="BE2056" s="80"/>
      <c r="BF2056" s="80"/>
      <c r="BG2056" s="80"/>
      <c r="BH2056" s="80"/>
      <c r="BI2056" s="80"/>
      <c r="BJ2056" s="80"/>
      <c r="BK2056" s="80"/>
      <c r="BL2056" s="80"/>
      <c r="BM2056" s="80"/>
      <c r="BN2056" s="80"/>
      <c r="BO2056" s="80"/>
      <c r="BP2056" s="80"/>
      <c r="BQ2056" s="80"/>
      <c r="BR2056" s="80"/>
      <c r="BS2056" s="80"/>
      <c r="BT2056" s="80"/>
      <c r="BU2056" s="80"/>
      <c r="BV2056" s="80"/>
      <c r="BW2056" s="80"/>
      <c r="BX2056" s="80"/>
      <c r="BY2056" s="80"/>
      <c r="BZ2056" s="80"/>
      <c r="CA2056" s="80"/>
      <c r="CB2056" s="80"/>
      <c r="CC2056" s="80"/>
      <c r="CD2056" s="80"/>
      <c r="CE2056" s="80"/>
      <c r="CF2056" s="80"/>
      <c r="CG2056" s="80"/>
      <c r="CH2056" s="80"/>
      <c r="CI2056" s="80"/>
      <c r="CJ2056" s="80"/>
      <c r="CK2056" s="80"/>
      <c r="CL2056" s="80"/>
      <c r="CN2056" s="78"/>
      <c r="CO2056" s="77"/>
      <c r="CP2056" s="77"/>
      <c r="CQ2056" s="77"/>
      <c r="CR2056" s="77"/>
      <c r="CS2056" s="77"/>
      <c r="CT2056" s="77"/>
      <c r="CU2056" s="77"/>
      <c r="CV2056" s="77"/>
      <c r="CW2056" s="77"/>
      <c r="CX2056" s="77"/>
      <c r="CY2056" s="77"/>
      <c r="CZ2056" s="77"/>
      <c r="DA2056" s="77"/>
      <c r="DB2056" s="77"/>
      <c r="DC2056" s="77"/>
      <c r="DD2056" s="77"/>
      <c r="DE2056" s="77"/>
      <c r="DF2056" s="77"/>
      <c r="DG2056" s="77"/>
      <c r="DH2056" s="77"/>
      <c r="DI2056" s="77"/>
      <c r="DJ2056" s="77"/>
      <c r="DK2056" s="77"/>
      <c r="DL2056" s="77"/>
    </row>
    <row r="2057" spans="1:116" x14ac:dyDescent="0.4">
      <c r="B2057" t="s">
        <v>332</v>
      </c>
      <c r="D2057" t="s">
        <v>562</v>
      </c>
      <c r="E2057" s="8" t="str">
        <f t="shared" ref="E2057:E2062" si="3346">ROW()&amp;" "&amp;D2057</f>
        <v>2057 TOGGLE-TV-V</v>
      </c>
      <c r="G2057" s="136" t="s">
        <v>461</v>
      </c>
      <c r="H2057" s="27"/>
      <c r="I2057" s="78"/>
      <c r="J2057" s="78"/>
      <c r="K2057" s="33"/>
      <c r="L2057" s="33"/>
      <c r="M2057" s="33"/>
      <c r="N2057" s="33"/>
      <c r="O2057" s="33"/>
      <c r="P2057" s="33"/>
      <c r="R2057" s="33"/>
      <c r="S2057" s="80" t="str">
        <f>S2045</f>
        <v>S$16</v>
      </c>
      <c r="T2057" s="80" t="str">
        <f t="shared" ref="T2057:CE2057" si="3347">T2045</f>
        <v>T$16</v>
      </c>
      <c r="U2057" s="80" t="str">
        <f t="shared" si="3347"/>
        <v>U$16</v>
      </c>
      <c r="V2057" s="80" t="str">
        <f t="shared" si="3347"/>
        <v>V$16</v>
      </c>
      <c r="W2057" s="80" t="str">
        <f t="shared" si="3347"/>
        <v>W$16</v>
      </c>
      <c r="X2057" s="80" t="str">
        <f t="shared" si="3347"/>
        <v>X$16</v>
      </c>
      <c r="Y2057" s="80" t="str">
        <f t="shared" si="3347"/>
        <v>Y$16</v>
      </c>
      <c r="Z2057" s="80" t="str">
        <f t="shared" si="3347"/>
        <v>Z$16</v>
      </c>
      <c r="AA2057" s="80" t="str">
        <f t="shared" si="3347"/>
        <v>AA$16</v>
      </c>
      <c r="AB2057" s="80" t="str">
        <f t="shared" si="3347"/>
        <v>AB$16</v>
      </c>
      <c r="AC2057" s="80" t="str">
        <f t="shared" si="3347"/>
        <v>AC$16</v>
      </c>
      <c r="AD2057" s="80" t="str">
        <f t="shared" si="3347"/>
        <v>AD$16</v>
      </c>
      <c r="AE2057" s="80" t="str">
        <f t="shared" si="3347"/>
        <v>AE$16</v>
      </c>
      <c r="AF2057" s="80" t="str">
        <f t="shared" si="3347"/>
        <v>AF$16</v>
      </c>
      <c r="AG2057" s="80" t="str">
        <f t="shared" si="3347"/>
        <v>AG$16</v>
      </c>
      <c r="AH2057" s="80" t="str">
        <f t="shared" si="3347"/>
        <v>AH$16</v>
      </c>
      <c r="AI2057" s="80" t="str">
        <f t="shared" si="3347"/>
        <v>AI$16</v>
      </c>
      <c r="AJ2057" s="80" t="str">
        <f t="shared" si="3347"/>
        <v>AJ$16</v>
      </c>
      <c r="AK2057" s="80" t="str">
        <f t="shared" si="3347"/>
        <v>AK$16</v>
      </c>
      <c r="AL2057" s="80" t="str">
        <f t="shared" si="3347"/>
        <v>AL$16</v>
      </c>
      <c r="AM2057" s="80" t="str">
        <f t="shared" si="3347"/>
        <v>AM$16</v>
      </c>
      <c r="AN2057" s="80" t="str">
        <f t="shared" si="3347"/>
        <v>AN$16</v>
      </c>
      <c r="AO2057" s="80" t="str">
        <f t="shared" si="3347"/>
        <v>AO$16</v>
      </c>
      <c r="AP2057" s="80" t="str">
        <f t="shared" si="3347"/>
        <v>AP$16</v>
      </c>
      <c r="AQ2057" s="80" t="str">
        <f t="shared" si="3347"/>
        <v>AQ$16</v>
      </c>
      <c r="AR2057" s="80" t="str">
        <f t="shared" si="3347"/>
        <v>AR$16</v>
      </c>
      <c r="AS2057" s="80" t="str">
        <f t="shared" si="3347"/>
        <v>AS$16</v>
      </c>
      <c r="AT2057" s="80" t="str">
        <f t="shared" si="3347"/>
        <v>AT$16</v>
      </c>
      <c r="AU2057" s="80" t="str">
        <f t="shared" si="3347"/>
        <v>AU$16</v>
      </c>
      <c r="AV2057" s="80" t="str">
        <f t="shared" si="3347"/>
        <v>AV$16</v>
      </c>
      <c r="AW2057" s="80" t="str">
        <f t="shared" si="3347"/>
        <v>AW$16</v>
      </c>
      <c r="AX2057" s="80" t="str">
        <f t="shared" si="3347"/>
        <v>AX$16</v>
      </c>
      <c r="AY2057" s="80" t="str">
        <f t="shared" si="3347"/>
        <v>AY$16</v>
      </c>
      <c r="AZ2057" s="80" t="str">
        <f t="shared" si="3347"/>
        <v>AZ$16</v>
      </c>
      <c r="BA2057" s="80" t="str">
        <f t="shared" si="3347"/>
        <v>BA$16</v>
      </c>
      <c r="BB2057" s="80" t="str">
        <f t="shared" si="3347"/>
        <v>BB$16</v>
      </c>
      <c r="BC2057" s="80" t="str">
        <f t="shared" si="3347"/>
        <v>BC$16</v>
      </c>
      <c r="BD2057" s="80" t="str">
        <f t="shared" si="3347"/>
        <v>BD$16</v>
      </c>
      <c r="BE2057" s="80" t="str">
        <f t="shared" si="3347"/>
        <v>BE$16</v>
      </c>
      <c r="BF2057" s="80" t="str">
        <f t="shared" si="3347"/>
        <v>BF$16</v>
      </c>
      <c r="BG2057" s="80" t="str">
        <f t="shared" si="3347"/>
        <v>BG$16</v>
      </c>
      <c r="BH2057" s="80" t="str">
        <f t="shared" si="3347"/>
        <v>BH$16</v>
      </c>
      <c r="BI2057" s="80" t="str">
        <f t="shared" si="3347"/>
        <v>BI$16</v>
      </c>
      <c r="BJ2057" s="80" t="str">
        <f t="shared" si="3347"/>
        <v>BJ$16</v>
      </c>
      <c r="BK2057" s="80" t="str">
        <f t="shared" si="3347"/>
        <v>BK$16</v>
      </c>
      <c r="BL2057" s="80" t="str">
        <f t="shared" si="3347"/>
        <v>BL$16</v>
      </c>
      <c r="BM2057" s="80" t="str">
        <f t="shared" si="3347"/>
        <v>BM$16</v>
      </c>
      <c r="BN2057" s="80" t="str">
        <f t="shared" si="3347"/>
        <v>BN$16</v>
      </c>
      <c r="BO2057" s="80" t="str">
        <f t="shared" si="3347"/>
        <v>BO$16</v>
      </c>
      <c r="BP2057" s="80" t="str">
        <f t="shared" si="3347"/>
        <v>BP$16</v>
      </c>
      <c r="BQ2057" s="80" t="str">
        <f t="shared" si="3347"/>
        <v>BQ$16</v>
      </c>
      <c r="BR2057" s="80" t="str">
        <f t="shared" si="3347"/>
        <v>BR$16</v>
      </c>
      <c r="BS2057" s="80" t="str">
        <f t="shared" si="3347"/>
        <v>BS$16</v>
      </c>
      <c r="BT2057" s="80" t="str">
        <f t="shared" si="3347"/>
        <v>BT$16</v>
      </c>
      <c r="BU2057" s="80" t="str">
        <f t="shared" si="3347"/>
        <v>BU$16</v>
      </c>
      <c r="BV2057" s="80" t="str">
        <f t="shared" si="3347"/>
        <v>BV$16</v>
      </c>
      <c r="BW2057" s="80" t="str">
        <f t="shared" si="3347"/>
        <v>BW$16</v>
      </c>
      <c r="BX2057" s="80" t="str">
        <f t="shared" si="3347"/>
        <v>BX$16</v>
      </c>
      <c r="BY2057" s="80" t="str">
        <f t="shared" si="3347"/>
        <v>BY$16</v>
      </c>
      <c r="BZ2057" s="80" t="str">
        <f t="shared" si="3347"/>
        <v>BZ$16</v>
      </c>
      <c r="CA2057" s="80" t="str">
        <f t="shared" si="3347"/>
        <v>CA$16</v>
      </c>
      <c r="CB2057" s="80" t="str">
        <f t="shared" si="3347"/>
        <v>CB$16</v>
      </c>
      <c r="CC2057" s="80" t="str">
        <f t="shared" si="3347"/>
        <v>CC$16</v>
      </c>
      <c r="CD2057" s="80" t="str">
        <f t="shared" si="3347"/>
        <v>CD$16</v>
      </c>
      <c r="CE2057" s="80" t="str">
        <f t="shared" si="3347"/>
        <v>CE$16</v>
      </c>
      <c r="CF2057" s="80" t="str">
        <f t="shared" ref="CF2057:CL2057" si="3348">CF2045</f>
        <v>CF$16</v>
      </c>
      <c r="CG2057" s="80" t="str">
        <f t="shared" si="3348"/>
        <v>CG$16</v>
      </c>
      <c r="CH2057" s="80" t="str">
        <f t="shared" si="3348"/>
        <v>CH$16</v>
      </c>
      <c r="CI2057" s="80" t="str">
        <f t="shared" si="3348"/>
        <v>CI$16</v>
      </c>
      <c r="CJ2057" s="80" t="str">
        <f t="shared" si="3348"/>
        <v>CJ$16</v>
      </c>
      <c r="CK2057" s="80" t="str">
        <f t="shared" si="3348"/>
        <v>CK$16</v>
      </c>
      <c r="CL2057" s="80" t="str">
        <f t="shared" si="3348"/>
        <v>CL$16</v>
      </c>
      <c r="CN2057" s="78"/>
      <c r="CO2057" s="80" t="str">
        <f t="shared" ref="CO2057:DL2057" si="3349">CO2045</f>
        <v>CO$16</v>
      </c>
      <c r="CP2057" s="80" t="str">
        <f t="shared" si="3349"/>
        <v>CP$16</v>
      </c>
      <c r="CQ2057" s="80" t="str">
        <f t="shared" si="3349"/>
        <v>CQ$16</v>
      </c>
      <c r="CR2057" s="80" t="str">
        <f t="shared" si="3349"/>
        <v>CR$16</v>
      </c>
      <c r="CS2057" s="80" t="str">
        <f t="shared" si="3349"/>
        <v>CS$16</v>
      </c>
      <c r="CT2057" s="80" t="str">
        <f t="shared" si="3349"/>
        <v>CT$16</v>
      </c>
      <c r="CU2057" s="80" t="str">
        <f t="shared" si="3349"/>
        <v>CU$16</v>
      </c>
      <c r="CV2057" s="80" t="str">
        <f t="shared" si="3349"/>
        <v>CV$16</v>
      </c>
      <c r="CW2057" s="80" t="str">
        <f t="shared" si="3349"/>
        <v>CW$16</v>
      </c>
      <c r="CX2057" s="80" t="str">
        <f t="shared" si="3349"/>
        <v>CX$16</v>
      </c>
      <c r="CY2057" s="80" t="str">
        <f t="shared" si="3349"/>
        <v>CY$16</v>
      </c>
      <c r="CZ2057" s="80" t="str">
        <f t="shared" si="3349"/>
        <v>CZ$16</v>
      </c>
      <c r="DA2057" s="80" t="str">
        <f t="shared" si="3349"/>
        <v>DA$16</v>
      </c>
      <c r="DB2057" s="80" t="str">
        <f t="shared" si="3349"/>
        <v>DB$16</v>
      </c>
      <c r="DC2057" s="80" t="str">
        <f t="shared" si="3349"/>
        <v>DC$16</v>
      </c>
      <c r="DD2057" s="80" t="str">
        <f t="shared" si="3349"/>
        <v>DD$16</v>
      </c>
      <c r="DE2057" s="80" t="str">
        <f t="shared" si="3349"/>
        <v>DE$16</v>
      </c>
      <c r="DF2057" s="80" t="str">
        <f t="shared" si="3349"/>
        <v>DF$16</v>
      </c>
      <c r="DG2057" s="80" t="str">
        <f t="shared" si="3349"/>
        <v>DG$16</v>
      </c>
      <c r="DH2057" s="80" t="str">
        <f t="shared" si="3349"/>
        <v>DH$16</v>
      </c>
      <c r="DI2057" s="80" t="str">
        <f t="shared" si="3349"/>
        <v>DI$16</v>
      </c>
      <c r="DJ2057" s="80" t="str">
        <f t="shared" si="3349"/>
        <v>DJ$16</v>
      </c>
      <c r="DK2057" s="80" t="str">
        <f t="shared" si="3349"/>
        <v>DK$16</v>
      </c>
      <c r="DL2057" s="80" t="str">
        <f t="shared" si="3349"/>
        <v>DL$16</v>
      </c>
    </row>
    <row r="2058" spans="1:116" x14ac:dyDescent="0.4">
      <c r="B2058" t="s">
        <v>332</v>
      </c>
      <c r="D2058" t="s">
        <v>562</v>
      </c>
      <c r="E2058" s="8" t="str">
        <f t="shared" si="3346"/>
        <v>2058 TOGGLE-TV-V</v>
      </c>
      <c r="G2058" s="191" t="s">
        <v>462</v>
      </c>
      <c r="K2058" s="53"/>
      <c r="L2058" s="53"/>
      <c r="M2058" s="53"/>
      <c r="N2058" s="53"/>
      <c r="O2058" s="53"/>
      <c r="P2058" s="53"/>
      <c r="R2058" s="24"/>
      <c r="S2058" s="212" t="str">
        <f>ADDRESS(ROW(S2054),COLUMN(S2054),2)</f>
        <v>S$2054</v>
      </c>
      <c r="T2058" s="212" t="str">
        <f t="shared" ref="T2058:CE2058" si="3350">ADDRESS(ROW(T2054),COLUMN(T2054),2)</f>
        <v>T$2054</v>
      </c>
      <c r="U2058" s="212" t="str">
        <f t="shared" si="3350"/>
        <v>U$2054</v>
      </c>
      <c r="V2058" s="212" t="str">
        <f t="shared" si="3350"/>
        <v>V$2054</v>
      </c>
      <c r="W2058" s="212" t="str">
        <f t="shared" si="3350"/>
        <v>W$2054</v>
      </c>
      <c r="X2058" s="212" t="str">
        <f t="shared" si="3350"/>
        <v>X$2054</v>
      </c>
      <c r="Y2058" s="212" t="str">
        <f t="shared" si="3350"/>
        <v>Y$2054</v>
      </c>
      <c r="Z2058" s="212" t="str">
        <f t="shared" si="3350"/>
        <v>Z$2054</v>
      </c>
      <c r="AA2058" s="212" t="str">
        <f t="shared" si="3350"/>
        <v>AA$2054</v>
      </c>
      <c r="AB2058" s="212" t="str">
        <f t="shared" si="3350"/>
        <v>AB$2054</v>
      </c>
      <c r="AC2058" s="212" t="str">
        <f t="shared" si="3350"/>
        <v>AC$2054</v>
      </c>
      <c r="AD2058" s="212" t="str">
        <f t="shared" si="3350"/>
        <v>AD$2054</v>
      </c>
      <c r="AE2058" s="212" t="str">
        <f t="shared" si="3350"/>
        <v>AE$2054</v>
      </c>
      <c r="AF2058" s="212" t="str">
        <f t="shared" si="3350"/>
        <v>AF$2054</v>
      </c>
      <c r="AG2058" s="212" t="str">
        <f t="shared" si="3350"/>
        <v>AG$2054</v>
      </c>
      <c r="AH2058" s="212" t="str">
        <f t="shared" si="3350"/>
        <v>AH$2054</v>
      </c>
      <c r="AI2058" s="212" t="str">
        <f t="shared" si="3350"/>
        <v>AI$2054</v>
      </c>
      <c r="AJ2058" s="212" t="str">
        <f t="shared" si="3350"/>
        <v>AJ$2054</v>
      </c>
      <c r="AK2058" s="212" t="str">
        <f t="shared" si="3350"/>
        <v>AK$2054</v>
      </c>
      <c r="AL2058" s="212" t="str">
        <f t="shared" si="3350"/>
        <v>AL$2054</v>
      </c>
      <c r="AM2058" s="212" t="str">
        <f t="shared" si="3350"/>
        <v>AM$2054</v>
      </c>
      <c r="AN2058" s="212" t="str">
        <f t="shared" si="3350"/>
        <v>AN$2054</v>
      </c>
      <c r="AO2058" s="212" t="str">
        <f t="shared" si="3350"/>
        <v>AO$2054</v>
      </c>
      <c r="AP2058" s="212" t="str">
        <f t="shared" si="3350"/>
        <v>AP$2054</v>
      </c>
      <c r="AQ2058" s="212" t="str">
        <f t="shared" si="3350"/>
        <v>AQ$2054</v>
      </c>
      <c r="AR2058" s="212" t="str">
        <f t="shared" si="3350"/>
        <v>AR$2054</v>
      </c>
      <c r="AS2058" s="212" t="str">
        <f t="shared" si="3350"/>
        <v>AS$2054</v>
      </c>
      <c r="AT2058" s="212" t="str">
        <f t="shared" si="3350"/>
        <v>AT$2054</v>
      </c>
      <c r="AU2058" s="212" t="str">
        <f t="shared" si="3350"/>
        <v>AU$2054</v>
      </c>
      <c r="AV2058" s="212" t="str">
        <f t="shared" si="3350"/>
        <v>AV$2054</v>
      </c>
      <c r="AW2058" s="212" t="str">
        <f t="shared" si="3350"/>
        <v>AW$2054</v>
      </c>
      <c r="AX2058" s="212" t="str">
        <f t="shared" si="3350"/>
        <v>AX$2054</v>
      </c>
      <c r="AY2058" s="212" t="str">
        <f t="shared" si="3350"/>
        <v>AY$2054</v>
      </c>
      <c r="AZ2058" s="212" t="str">
        <f t="shared" si="3350"/>
        <v>AZ$2054</v>
      </c>
      <c r="BA2058" s="212" t="str">
        <f t="shared" si="3350"/>
        <v>BA$2054</v>
      </c>
      <c r="BB2058" s="212" t="str">
        <f t="shared" si="3350"/>
        <v>BB$2054</v>
      </c>
      <c r="BC2058" s="212" t="str">
        <f t="shared" si="3350"/>
        <v>BC$2054</v>
      </c>
      <c r="BD2058" s="212" t="str">
        <f t="shared" si="3350"/>
        <v>BD$2054</v>
      </c>
      <c r="BE2058" s="212" t="str">
        <f t="shared" si="3350"/>
        <v>BE$2054</v>
      </c>
      <c r="BF2058" s="212" t="str">
        <f t="shared" si="3350"/>
        <v>BF$2054</v>
      </c>
      <c r="BG2058" s="212" t="str">
        <f t="shared" si="3350"/>
        <v>BG$2054</v>
      </c>
      <c r="BH2058" s="212" t="str">
        <f t="shared" si="3350"/>
        <v>BH$2054</v>
      </c>
      <c r="BI2058" s="212" t="str">
        <f t="shared" si="3350"/>
        <v>BI$2054</v>
      </c>
      <c r="BJ2058" s="212" t="str">
        <f t="shared" si="3350"/>
        <v>BJ$2054</v>
      </c>
      <c r="BK2058" s="212" t="str">
        <f t="shared" si="3350"/>
        <v>BK$2054</v>
      </c>
      <c r="BL2058" s="212" t="str">
        <f t="shared" si="3350"/>
        <v>BL$2054</v>
      </c>
      <c r="BM2058" s="212" t="str">
        <f t="shared" si="3350"/>
        <v>BM$2054</v>
      </c>
      <c r="BN2058" s="212" t="str">
        <f t="shared" si="3350"/>
        <v>BN$2054</v>
      </c>
      <c r="BO2058" s="212" t="str">
        <f t="shared" si="3350"/>
        <v>BO$2054</v>
      </c>
      <c r="BP2058" s="212" t="str">
        <f t="shared" si="3350"/>
        <v>BP$2054</v>
      </c>
      <c r="BQ2058" s="212" t="str">
        <f t="shared" si="3350"/>
        <v>BQ$2054</v>
      </c>
      <c r="BR2058" s="212" t="str">
        <f t="shared" si="3350"/>
        <v>BR$2054</v>
      </c>
      <c r="BS2058" s="212" t="str">
        <f t="shared" si="3350"/>
        <v>BS$2054</v>
      </c>
      <c r="BT2058" s="212" t="str">
        <f t="shared" si="3350"/>
        <v>BT$2054</v>
      </c>
      <c r="BU2058" s="212" t="str">
        <f t="shared" si="3350"/>
        <v>BU$2054</v>
      </c>
      <c r="BV2058" s="212" t="str">
        <f t="shared" si="3350"/>
        <v>BV$2054</v>
      </c>
      <c r="BW2058" s="212" t="str">
        <f t="shared" si="3350"/>
        <v>BW$2054</v>
      </c>
      <c r="BX2058" s="212" t="str">
        <f t="shared" si="3350"/>
        <v>BX$2054</v>
      </c>
      <c r="BY2058" s="212" t="str">
        <f t="shared" si="3350"/>
        <v>BY$2054</v>
      </c>
      <c r="BZ2058" s="212" t="str">
        <f t="shared" si="3350"/>
        <v>BZ$2054</v>
      </c>
      <c r="CA2058" s="212" t="str">
        <f t="shared" si="3350"/>
        <v>CA$2054</v>
      </c>
      <c r="CB2058" s="212" t="str">
        <f t="shared" si="3350"/>
        <v>CB$2054</v>
      </c>
      <c r="CC2058" s="212" t="str">
        <f t="shared" si="3350"/>
        <v>CC$2054</v>
      </c>
      <c r="CD2058" s="212" t="str">
        <f t="shared" si="3350"/>
        <v>CD$2054</v>
      </c>
      <c r="CE2058" s="212" t="str">
        <f t="shared" si="3350"/>
        <v>CE$2054</v>
      </c>
      <c r="CF2058" s="212" t="str">
        <f t="shared" ref="CF2058:CL2058" si="3351">ADDRESS(ROW(CF2054),COLUMN(CF2054),2)</f>
        <v>CF$2054</v>
      </c>
      <c r="CG2058" s="212" t="str">
        <f t="shared" si="3351"/>
        <v>CG$2054</v>
      </c>
      <c r="CH2058" s="212" t="str">
        <f t="shared" si="3351"/>
        <v>CH$2054</v>
      </c>
      <c r="CI2058" s="212" t="str">
        <f t="shared" si="3351"/>
        <v>CI$2054</v>
      </c>
      <c r="CJ2058" s="212" t="str">
        <f t="shared" si="3351"/>
        <v>CJ$2054</v>
      </c>
      <c r="CK2058" s="212" t="str">
        <f t="shared" si="3351"/>
        <v>CK$2054</v>
      </c>
      <c r="CL2058" s="212" t="str">
        <f t="shared" si="3351"/>
        <v>CL$2054</v>
      </c>
      <c r="CO2058" s="212" t="str">
        <f t="shared" ref="CO2058:DL2058" si="3352">ADDRESS(ROW(CO2054),COLUMN(CO2054),2)</f>
        <v>CO$2054</v>
      </c>
      <c r="CP2058" s="212" t="str">
        <f t="shared" si="3352"/>
        <v>CP$2054</v>
      </c>
      <c r="CQ2058" s="212" t="str">
        <f t="shared" si="3352"/>
        <v>CQ$2054</v>
      </c>
      <c r="CR2058" s="212" t="str">
        <f t="shared" si="3352"/>
        <v>CR$2054</v>
      </c>
      <c r="CS2058" s="212" t="str">
        <f t="shared" si="3352"/>
        <v>CS$2054</v>
      </c>
      <c r="CT2058" s="212" t="str">
        <f t="shared" si="3352"/>
        <v>CT$2054</v>
      </c>
      <c r="CU2058" s="212" t="str">
        <f t="shared" si="3352"/>
        <v>CU$2054</v>
      </c>
      <c r="CV2058" s="212" t="str">
        <f t="shared" si="3352"/>
        <v>CV$2054</v>
      </c>
      <c r="CW2058" s="212" t="str">
        <f t="shared" si="3352"/>
        <v>CW$2054</v>
      </c>
      <c r="CX2058" s="212" t="str">
        <f t="shared" si="3352"/>
        <v>CX$2054</v>
      </c>
      <c r="CY2058" s="212" t="str">
        <f t="shared" si="3352"/>
        <v>CY$2054</v>
      </c>
      <c r="CZ2058" s="212" t="str">
        <f t="shared" si="3352"/>
        <v>CZ$2054</v>
      </c>
      <c r="DA2058" s="212" t="str">
        <f t="shared" si="3352"/>
        <v>DA$2054</v>
      </c>
      <c r="DB2058" s="212" t="str">
        <f t="shared" si="3352"/>
        <v>DB$2054</v>
      </c>
      <c r="DC2058" s="212" t="str">
        <f t="shared" si="3352"/>
        <v>DC$2054</v>
      </c>
      <c r="DD2058" s="212" t="str">
        <f t="shared" si="3352"/>
        <v>DD$2054</v>
      </c>
      <c r="DE2058" s="212" t="str">
        <f t="shared" si="3352"/>
        <v>DE$2054</v>
      </c>
      <c r="DF2058" s="212" t="str">
        <f t="shared" si="3352"/>
        <v>DF$2054</v>
      </c>
      <c r="DG2058" s="212" t="str">
        <f t="shared" si="3352"/>
        <v>DG$2054</v>
      </c>
      <c r="DH2058" s="212" t="str">
        <f t="shared" si="3352"/>
        <v>DH$2054</v>
      </c>
      <c r="DI2058" s="212" t="str">
        <f t="shared" si="3352"/>
        <v>DI$2054</v>
      </c>
      <c r="DJ2058" s="212" t="str">
        <f t="shared" si="3352"/>
        <v>DJ$2054</v>
      </c>
      <c r="DK2058" s="212" t="str">
        <f t="shared" si="3352"/>
        <v>DK$2054</v>
      </c>
      <c r="DL2058" s="212" t="str">
        <f t="shared" si="3352"/>
        <v>DL$2054</v>
      </c>
    </row>
    <row r="2059" spans="1:116" x14ac:dyDescent="0.4">
      <c r="B2059" t="s">
        <v>332</v>
      </c>
      <c r="D2059" t="s">
        <v>562</v>
      </c>
      <c r="E2059" s="8" t="str">
        <f t="shared" si="3346"/>
        <v>2059 TOGGLE-TV-V</v>
      </c>
      <c r="G2059" s="191" t="str">
        <f>G2051</f>
        <v>Volume of a volume modifier - implant</v>
      </c>
      <c r="H2059" s="12"/>
      <c r="I2059" s="60"/>
      <c r="J2059" s="60"/>
      <c r="K2059" s="15"/>
      <c r="L2059" s="15"/>
      <c r="M2059" s="15"/>
      <c r="N2059" s="15"/>
      <c r="O2059" s="15"/>
      <c r="P2059" s="15"/>
      <c r="R2059" s="15"/>
      <c r="S2059" s="80"/>
      <c r="T2059" s="80"/>
      <c r="U2059" s="80"/>
      <c r="V2059" s="80"/>
      <c r="W2059" s="80"/>
      <c r="X2059" s="80"/>
      <c r="Y2059" s="80"/>
      <c r="Z2059" s="80"/>
      <c r="AA2059" s="80"/>
      <c r="AB2059" s="80"/>
      <c r="AC2059" s="80"/>
      <c r="AD2059" s="80"/>
      <c r="AE2059" s="80"/>
      <c r="AF2059" s="80"/>
      <c r="AG2059" s="80"/>
      <c r="AH2059" s="80"/>
      <c r="AI2059" s="80"/>
      <c r="AJ2059" s="80"/>
      <c r="AK2059" s="80"/>
      <c r="AL2059" s="80"/>
      <c r="AM2059" s="80"/>
      <c r="AN2059" s="80"/>
      <c r="AO2059" s="80"/>
      <c r="AP2059" s="80"/>
      <c r="AQ2059" s="80"/>
      <c r="AR2059" s="80"/>
      <c r="AS2059" s="80"/>
      <c r="AT2059" s="80"/>
      <c r="AU2059" s="80"/>
      <c r="AV2059" s="80"/>
      <c r="AW2059" s="80"/>
      <c r="AX2059" s="80"/>
      <c r="AY2059" s="80"/>
      <c r="AZ2059" s="80"/>
      <c r="BA2059" s="80"/>
      <c r="BB2059" s="80"/>
      <c r="BC2059" s="80"/>
      <c r="BD2059" s="80"/>
      <c r="BE2059" s="80"/>
      <c r="BF2059" s="80"/>
      <c r="BG2059" s="80"/>
      <c r="BH2059" s="80"/>
      <c r="BI2059" s="80"/>
      <c r="BJ2059" s="80"/>
      <c r="BK2059" s="80"/>
      <c r="BL2059" s="80"/>
      <c r="BM2059" s="80"/>
      <c r="BN2059" s="80"/>
      <c r="BO2059" s="80"/>
      <c r="BP2059" s="80"/>
      <c r="BQ2059" s="80"/>
      <c r="BR2059" s="80"/>
      <c r="BS2059" s="80"/>
      <c r="BT2059" s="80"/>
      <c r="BU2059" s="80"/>
      <c r="BV2059" s="80"/>
      <c r="BW2059" s="80"/>
      <c r="BX2059" s="80"/>
      <c r="BY2059" s="80"/>
      <c r="BZ2059" s="80"/>
      <c r="CA2059" s="80"/>
      <c r="CB2059" s="80"/>
      <c r="CC2059" s="80"/>
      <c r="CD2059" s="80"/>
      <c r="CE2059" s="80"/>
      <c r="CF2059" s="80"/>
      <c r="CG2059" s="80"/>
      <c r="CH2059" s="80"/>
      <c r="CI2059" s="80"/>
      <c r="CJ2059" s="80"/>
      <c r="CK2059" s="80"/>
      <c r="CL2059" s="80"/>
      <c r="CN2059" s="60"/>
    </row>
    <row r="2060" spans="1:116" x14ac:dyDescent="0.4">
      <c r="B2060" t="s">
        <v>332</v>
      </c>
      <c r="D2060" t="s">
        <v>562</v>
      </c>
      <c r="E2060" s="8" t="str">
        <f t="shared" si="3346"/>
        <v>2060 TOGGLE-TV-V</v>
      </c>
      <c r="G2060" s="136" t="str">
        <f>G2048</f>
        <v xml:space="preserve">secondary unit </v>
      </c>
      <c r="H2060" s="12"/>
      <c r="I2060" s="60"/>
      <c r="J2060" s="60"/>
      <c r="K2060" s="15"/>
      <c r="L2060" s="15"/>
      <c r="M2060" s="15"/>
      <c r="N2060" s="15"/>
      <c r="O2060" s="15"/>
      <c r="P2060" s="15"/>
      <c r="R2060" s="15"/>
      <c r="S2060" s="76"/>
      <c r="T2060" s="76"/>
      <c r="U2060" s="76"/>
      <c r="V2060" s="76"/>
      <c r="W2060" s="76"/>
      <c r="X2060" s="76"/>
      <c r="Y2060" s="76"/>
      <c r="Z2060" s="76"/>
      <c r="AA2060" s="76"/>
      <c r="AB2060" s="76"/>
      <c r="AC2060" s="76"/>
      <c r="AD2060" s="76"/>
      <c r="AE2060" s="76"/>
      <c r="AF2060" s="76"/>
      <c r="AG2060" s="76"/>
      <c r="AH2060" s="76"/>
      <c r="AI2060" s="76"/>
      <c r="AJ2060" s="76"/>
      <c r="AK2060" s="76"/>
      <c r="AL2060" s="76"/>
      <c r="AM2060" s="76"/>
      <c r="AN2060" s="76"/>
      <c r="AO2060" s="76"/>
      <c r="AP2060" s="76"/>
      <c r="AQ2060" s="76"/>
      <c r="AR2060" s="76"/>
      <c r="AS2060" s="76"/>
      <c r="AT2060" s="76"/>
      <c r="AU2060" s="76"/>
      <c r="AV2060" s="76"/>
      <c r="AW2060" s="76"/>
      <c r="AX2060" s="76"/>
      <c r="AY2060" s="76"/>
      <c r="AZ2060" s="76"/>
      <c r="BA2060" s="76"/>
      <c r="BB2060" s="76"/>
      <c r="BC2060" s="76"/>
      <c r="BD2060" s="76"/>
      <c r="BE2060" s="76"/>
      <c r="BF2060" s="76"/>
      <c r="BG2060" s="76"/>
      <c r="BH2060" s="76"/>
      <c r="BI2060" s="76"/>
      <c r="BJ2060" s="76"/>
      <c r="BK2060" s="76"/>
      <c r="BL2060" s="76"/>
      <c r="BM2060" s="76"/>
      <c r="BN2060" s="76"/>
      <c r="BO2060" s="76"/>
      <c r="BP2060" s="76"/>
      <c r="BQ2060" s="76"/>
      <c r="BR2060" s="76"/>
      <c r="BS2060" s="76"/>
      <c r="BT2060" s="76"/>
      <c r="BU2060" s="76"/>
      <c r="BV2060" s="76"/>
      <c r="BW2060" s="76"/>
      <c r="BX2060" s="76"/>
      <c r="BY2060" s="76"/>
      <c r="BZ2060" s="76"/>
      <c r="CA2060" s="76"/>
      <c r="CB2060" s="76"/>
      <c r="CC2060" s="76"/>
      <c r="CD2060" s="76"/>
      <c r="CE2060" s="76"/>
      <c r="CF2060" s="76"/>
      <c r="CG2060" s="76"/>
      <c r="CH2060" s="76"/>
      <c r="CI2060" s="76"/>
      <c r="CJ2060" s="76"/>
      <c r="CK2060" s="76"/>
      <c r="CL2060" s="76"/>
      <c r="CN2060" s="60"/>
      <c r="CO2060" s="76"/>
      <c r="CP2060" s="76"/>
      <c r="CQ2060" s="76"/>
      <c r="CR2060" s="76"/>
      <c r="CS2060" s="76"/>
      <c r="CT2060" s="76"/>
      <c r="CU2060" s="76"/>
      <c r="CV2060" s="76"/>
      <c r="CW2060" s="76"/>
      <c r="CX2060" s="76"/>
      <c r="CY2060" s="76"/>
      <c r="CZ2060" s="76"/>
      <c r="DA2060" s="76"/>
      <c r="DB2060" s="76"/>
      <c r="DC2060" s="76"/>
      <c r="DD2060" s="76"/>
      <c r="DE2060" s="76"/>
      <c r="DF2060" s="76"/>
      <c r="DG2060" s="76"/>
      <c r="DH2060" s="76"/>
      <c r="DI2060" s="76"/>
      <c r="DJ2060" s="76"/>
      <c r="DK2060" s="76"/>
      <c r="DL2060" s="76"/>
    </row>
    <row r="2061" spans="1:116" x14ac:dyDescent="0.4">
      <c r="B2061" t="s">
        <v>332</v>
      </c>
      <c r="D2061" t="s">
        <v>562</v>
      </c>
      <c r="E2061" s="8" t="str">
        <f t="shared" si="3346"/>
        <v>2061 TOGGLE-TV-V</v>
      </c>
      <c r="G2061" s="136" t="str">
        <f>G2049</f>
        <v>Secondary revenue driver</v>
      </c>
      <c r="H2061" s="12"/>
      <c r="I2061" s="60"/>
      <c r="J2061" s="60"/>
      <c r="K2061" s="15"/>
      <c r="L2061" s="15"/>
      <c r="M2061" s="15"/>
      <c r="N2061" s="15"/>
      <c r="O2061" s="15"/>
      <c r="P2061" s="15"/>
      <c r="R2061" s="15"/>
      <c r="S2061" s="76"/>
      <c r="T2061" s="76"/>
      <c r="U2061" s="76"/>
      <c r="V2061" s="76"/>
      <c r="W2061" s="76"/>
      <c r="X2061" s="76"/>
      <c r="Y2061" s="76"/>
      <c r="Z2061" s="76"/>
      <c r="AA2061" s="76"/>
      <c r="AB2061" s="76"/>
      <c r="AC2061" s="76"/>
      <c r="AD2061" s="76"/>
      <c r="AE2061" s="76"/>
      <c r="AF2061" s="76"/>
      <c r="AG2061" s="76"/>
      <c r="AH2061" s="76"/>
      <c r="AI2061" s="76"/>
      <c r="AJ2061" s="76"/>
      <c r="AK2061" s="76"/>
      <c r="AL2061" s="76"/>
      <c r="AM2061" s="76"/>
      <c r="AN2061" s="76"/>
      <c r="AO2061" s="76"/>
      <c r="AP2061" s="76"/>
      <c r="AQ2061" s="76"/>
      <c r="AR2061" s="76"/>
      <c r="AS2061" s="76"/>
      <c r="AT2061" s="76"/>
      <c r="AU2061" s="76"/>
      <c r="AV2061" s="76"/>
      <c r="AW2061" s="76"/>
      <c r="AX2061" s="76"/>
      <c r="AY2061" s="76"/>
      <c r="AZ2061" s="76"/>
      <c r="BA2061" s="76"/>
      <c r="BB2061" s="76"/>
      <c r="BC2061" s="76"/>
      <c r="BD2061" s="76"/>
      <c r="BE2061" s="76"/>
      <c r="BF2061" s="76"/>
      <c r="BG2061" s="76"/>
      <c r="BH2061" s="76"/>
      <c r="BI2061" s="76"/>
      <c r="BJ2061" s="76"/>
      <c r="BK2061" s="76"/>
      <c r="BL2061" s="76"/>
      <c r="BM2061" s="76"/>
      <c r="BN2061" s="76"/>
      <c r="BO2061" s="76"/>
      <c r="BP2061" s="76"/>
      <c r="BQ2061" s="76"/>
      <c r="BR2061" s="76"/>
      <c r="BS2061" s="76"/>
      <c r="BT2061" s="76"/>
      <c r="BU2061" s="76"/>
      <c r="BV2061" s="76"/>
      <c r="BW2061" s="76"/>
      <c r="BX2061" s="76"/>
      <c r="BY2061" s="76"/>
      <c r="BZ2061" s="76"/>
      <c r="CA2061" s="76"/>
      <c r="CB2061" s="76"/>
      <c r="CC2061" s="76"/>
      <c r="CD2061" s="76"/>
      <c r="CE2061" s="76"/>
      <c r="CF2061" s="76"/>
      <c r="CG2061" s="76"/>
      <c r="CH2061" s="76"/>
      <c r="CI2061" s="76"/>
      <c r="CJ2061" s="76"/>
      <c r="CK2061" s="76"/>
      <c r="CL2061" s="76"/>
      <c r="CN2061" s="60"/>
      <c r="CO2061" s="76"/>
      <c r="CP2061" s="76"/>
      <c r="CQ2061" s="76"/>
      <c r="CR2061" s="76"/>
      <c r="CS2061" s="76"/>
      <c r="CT2061" s="76"/>
      <c r="CU2061" s="76"/>
      <c r="CV2061" s="76"/>
      <c r="CW2061" s="76"/>
      <c r="CX2061" s="76"/>
      <c r="CY2061" s="76"/>
      <c r="CZ2061" s="76"/>
      <c r="DA2061" s="76"/>
      <c r="DB2061" s="76"/>
      <c r="DC2061" s="76"/>
      <c r="DD2061" s="76"/>
      <c r="DE2061" s="76"/>
      <c r="DF2061" s="76"/>
      <c r="DG2061" s="76"/>
      <c r="DH2061" s="76"/>
      <c r="DI2061" s="76"/>
      <c r="DJ2061" s="76"/>
      <c r="DK2061" s="76"/>
      <c r="DL2061" s="76"/>
    </row>
    <row r="2062" spans="1:116" x14ac:dyDescent="0.4">
      <c r="B2062" t="s">
        <v>332</v>
      </c>
      <c r="D2062" t="s">
        <v>562</v>
      </c>
      <c r="E2062" s="8" t="str">
        <f t="shared" si="3346"/>
        <v>2062 TOGGLE-TV-V</v>
      </c>
      <c r="G2062" s="136" t="str">
        <f>G2050</f>
        <v>Secondary volume driver</v>
      </c>
      <c r="H2062" s="12"/>
      <c r="I2062" s="60"/>
      <c r="J2062" s="60"/>
      <c r="K2062" s="15"/>
      <c r="L2062" s="15"/>
      <c r="M2062" s="15"/>
      <c r="N2062" s="15"/>
      <c r="O2062" s="15"/>
      <c r="P2062" s="15"/>
      <c r="R2062" s="15"/>
      <c r="S2062" s="179"/>
      <c r="T2062" s="179"/>
      <c r="U2062" s="179"/>
      <c r="V2062" s="179"/>
      <c r="W2062" s="179"/>
      <c r="X2062" s="179"/>
      <c r="Y2062" s="179"/>
      <c r="Z2062" s="179"/>
      <c r="AA2062" s="179"/>
      <c r="AB2062" s="179"/>
      <c r="AC2062" s="179"/>
      <c r="AD2062" s="179"/>
      <c r="AE2062" s="179"/>
      <c r="AF2062" s="179"/>
      <c r="AG2062" s="179"/>
      <c r="AH2062" s="179"/>
      <c r="AI2062" s="179"/>
      <c r="AJ2062" s="179"/>
      <c r="AK2062" s="179"/>
      <c r="AL2062" s="179"/>
      <c r="AM2062" s="179"/>
      <c r="AN2062" s="179"/>
      <c r="AO2062" s="179"/>
      <c r="AP2062" s="179"/>
      <c r="AQ2062" s="179"/>
      <c r="AR2062" s="179"/>
      <c r="AS2062" s="179"/>
      <c r="AT2062" s="179"/>
      <c r="AU2062" s="179"/>
      <c r="AV2062" s="179"/>
      <c r="AW2062" s="179"/>
      <c r="AX2062" s="179"/>
      <c r="AY2062" s="179"/>
      <c r="AZ2062" s="179"/>
      <c r="BA2062" s="179"/>
      <c r="BB2062" s="179"/>
      <c r="BC2062" s="179"/>
      <c r="BD2062" s="179"/>
      <c r="BE2062" s="179"/>
      <c r="BF2062" s="179"/>
      <c r="BG2062" s="179"/>
      <c r="BH2062" s="179"/>
      <c r="BI2062" s="179"/>
      <c r="BJ2062" s="179"/>
      <c r="BK2062" s="179"/>
      <c r="BL2062" s="179"/>
      <c r="BM2062" s="179"/>
      <c r="BN2062" s="179"/>
      <c r="BO2062" s="179"/>
      <c r="BP2062" s="179"/>
      <c r="BQ2062" s="179"/>
      <c r="BR2062" s="179"/>
      <c r="BS2062" s="179"/>
      <c r="BT2062" s="179"/>
      <c r="BU2062" s="179"/>
      <c r="BV2062" s="179"/>
      <c r="BW2062" s="179"/>
      <c r="BX2062" s="179"/>
      <c r="BY2062" s="179"/>
      <c r="BZ2062" s="179"/>
      <c r="CA2062" s="179"/>
      <c r="CB2062" s="179"/>
      <c r="CC2062" s="179"/>
      <c r="CD2062" s="179"/>
      <c r="CE2062" s="179"/>
      <c r="CF2062" s="179"/>
      <c r="CG2062" s="179"/>
      <c r="CH2062" s="179"/>
      <c r="CI2062" s="179"/>
      <c r="CJ2062" s="179"/>
      <c r="CK2062" s="179"/>
      <c r="CL2062" s="179"/>
      <c r="CN2062" s="60"/>
      <c r="CO2062" s="179"/>
      <c r="CP2062" s="179"/>
      <c r="CQ2062" s="179"/>
      <c r="CR2062" s="179"/>
      <c r="CS2062" s="179"/>
      <c r="CT2062" s="179"/>
      <c r="CU2062" s="179"/>
      <c r="CV2062" s="179"/>
      <c r="CW2062" s="179"/>
      <c r="CX2062" s="179"/>
      <c r="CY2062" s="179"/>
      <c r="CZ2062" s="179"/>
      <c r="DA2062" s="179"/>
      <c r="DB2062" s="179"/>
      <c r="DC2062" s="179"/>
      <c r="DD2062" s="179"/>
      <c r="DE2062" s="179"/>
      <c r="DF2062" s="179"/>
      <c r="DG2062" s="179"/>
      <c r="DH2062" s="179"/>
      <c r="DI2062" s="179"/>
      <c r="DJ2062" s="179"/>
      <c r="DK2062" s="179"/>
      <c r="DL2062" s="179"/>
    </row>
    <row r="2063" spans="1:116" x14ac:dyDescent="0.4">
      <c r="A2063" s="174"/>
      <c r="E2063" s="8"/>
      <c r="G2063" s="185" t="s">
        <v>459</v>
      </c>
      <c r="H2063" s="186"/>
      <c r="I2063" s="187"/>
      <c r="J2063" s="187"/>
      <c r="K2063" s="188"/>
      <c r="L2063" s="188"/>
      <c r="M2063" s="188"/>
      <c r="N2063" s="188"/>
      <c r="O2063" s="188"/>
      <c r="P2063" s="188"/>
      <c r="R2063" s="189"/>
      <c r="S2063" s="190"/>
      <c r="T2063" s="190"/>
      <c r="U2063" s="190"/>
      <c r="V2063" s="190"/>
      <c r="W2063" s="190"/>
      <c r="X2063" s="190"/>
      <c r="Y2063" s="190"/>
      <c r="Z2063" s="190"/>
      <c r="AA2063" s="190"/>
      <c r="AB2063" s="190"/>
      <c r="AC2063" s="190"/>
      <c r="AD2063" s="190"/>
      <c r="AE2063" s="190"/>
      <c r="AF2063" s="190"/>
      <c r="AG2063" s="190"/>
      <c r="AH2063" s="190"/>
      <c r="AI2063" s="190"/>
      <c r="AJ2063" s="190"/>
      <c r="AK2063" s="190"/>
      <c r="AL2063" s="190"/>
      <c r="AM2063" s="190"/>
      <c r="AN2063" s="190"/>
      <c r="AO2063" s="190"/>
      <c r="AP2063" s="190"/>
      <c r="AQ2063" s="190"/>
      <c r="AR2063" s="190"/>
      <c r="AS2063" s="190"/>
      <c r="AT2063" s="190"/>
      <c r="AU2063" s="190"/>
      <c r="AV2063" s="190"/>
      <c r="AW2063" s="190"/>
      <c r="AX2063" s="190"/>
      <c r="AY2063" s="190"/>
      <c r="AZ2063" s="190"/>
      <c r="BA2063" s="190"/>
      <c r="BB2063" s="190"/>
      <c r="BC2063" s="190"/>
      <c r="BD2063" s="190"/>
      <c r="BE2063" s="190"/>
      <c r="BF2063" s="190"/>
      <c r="BG2063" s="190"/>
      <c r="BH2063" s="190"/>
      <c r="BI2063" s="190"/>
      <c r="BJ2063" s="190"/>
      <c r="BK2063" s="190"/>
      <c r="BL2063" s="190"/>
      <c r="BM2063" s="190"/>
      <c r="BN2063" s="190"/>
      <c r="BO2063" s="190"/>
      <c r="BP2063" s="190"/>
      <c r="BQ2063" s="190"/>
      <c r="BR2063" s="190"/>
      <c r="BS2063" s="190"/>
      <c r="BT2063" s="190"/>
      <c r="BU2063" s="190"/>
      <c r="BV2063" s="190"/>
      <c r="BW2063" s="190"/>
      <c r="BX2063" s="190"/>
      <c r="BY2063" s="190"/>
      <c r="BZ2063" s="190"/>
      <c r="CA2063" s="190"/>
      <c r="CB2063" s="190"/>
      <c r="CC2063" s="190"/>
      <c r="CD2063" s="190"/>
      <c r="CE2063" s="190"/>
      <c r="CF2063" s="190"/>
      <c r="CG2063" s="190"/>
      <c r="CH2063" s="190"/>
      <c r="CI2063" s="190"/>
      <c r="CJ2063" s="190"/>
      <c r="CK2063" s="190"/>
      <c r="CL2063" s="190"/>
      <c r="CN2063" s="187"/>
      <c r="CO2063" s="190"/>
      <c r="CP2063" s="190"/>
      <c r="CQ2063" s="190"/>
      <c r="CR2063" s="190"/>
      <c r="CS2063" s="190"/>
      <c r="CT2063" s="190"/>
      <c r="CU2063" s="190"/>
      <c r="CV2063" s="190"/>
      <c r="CW2063" s="190"/>
      <c r="CX2063" s="190"/>
      <c r="CY2063" s="190"/>
      <c r="CZ2063" s="190"/>
      <c r="DA2063" s="190"/>
      <c r="DB2063" s="190"/>
      <c r="DC2063" s="190"/>
      <c r="DD2063" s="190"/>
      <c r="DE2063" s="190"/>
      <c r="DF2063" s="190"/>
      <c r="DG2063" s="190"/>
      <c r="DH2063" s="190"/>
      <c r="DI2063" s="190"/>
      <c r="DJ2063" s="190"/>
      <c r="DK2063" s="190"/>
      <c r="DL2063" s="190"/>
    </row>
    <row r="2064" spans="1:116" x14ac:dyDescent="0.4">
      <c r="A2064" s="174"/>
      <c r="E2064" s="8"/>
      <c r="G2064" s="185" t="s">
        <v>456</v>
      </c>
      <c r="H2064" s="186"/>
      <c r="I2064" s="187"/>
      <c r="J2064" s="187"/>
      <c r="K2064" s="188"/>
      <c r="L2064" s="188"/>
      <c r="M2064" s="188"/>
      <c r="N2064" s="188"/>
      <c r="O2064" s="188"/>
      <c r="P2064" s="188"/>
      <c r="R2064" s="189"/>
      <c r="S2064" s="190"/>
      <c r="T2064" s="190"/>
      <c r="U2064" s="190"/>
      <c r="V2064" s="190"/>
      <c r="W2064" s="190"/>
      <c r="X2064" s="190"/>
      <c r="Y2064" s="190"/>
      <c r="Z2064" s="190"/>
      <c r="AA2064" s="190"/>
      <c r="AB2064" s="190"/>
      <c r="AC2064" s="190"/>
      <c r="AD2064" s="190"/>
      <c r="AE2064" s="190"/>
      <c r="AF2064" s="190"/>
      <c r="AG2064" s="190"/>
      <c r="AH2064" s="190"/>
      <c r="AI2064" s="190"/>
      <c r="AJ2064" s="190"/>
      <c r="AK2064" s="190"/>
      <c r="AL2064" s="190"/>
      <c r="AM2064" s="190"/>
      <c r="AN2064" s="190"/>
      <c r="AO2064" s="190"/>
      <c r="AP2064" s="190"/>
      <c r="AQ2064" s="190"/>
      <c r="AR2064" s="190"/>
      <c r="AS2064" s="190"/>
      <c r="AT2064" s="190"/>
      <c r="AU2064" s="190"/>
      <c r="AV2064" s="190"/>
      <c r="AW2064" s="190"/>
      <c r="AX2064" s="190"/>
      <c r="AY2064" s="190"/>
      <c r="AZ2064" s="190"/>
      <c r="BA2064" s="190"/>
      <c r="BB2064" s="190"/>
      <c r="BC2064" s="190"/>
      <c r="BD2064" s="190"/>
      <c r="BE2064" s="190"/>
      <c r="BF2064" s="190"/>
      <c r="BG2064" s="190"/>
      <c r="BH2064" s="190"/>
      <c r="BI2064" s="190"/>
      <c r="BJ2064" s="190"/>
      <c r="BK2064" s="190"/>
      <c r="BL2064" s="190"/>
      <c r="BM2064" s="190"/>
      <c r="BN2064" s="190"/>
      <c r="BO2064" s="190"/>
      <c r="BP2064" s="190"/>
      <c r="BQ2064" s="190"/>
      <c r="BR2064" s="190"/>
      <c r="BS2064" s="190"/>
      <c r="BT2064" s="190"/>
      <c r="BU2064" s="190"/>
      <c r="BV2064" s="190"/>
      <c r="BW2064" s="190"/>
      <c r="BX2064" s="190"/>
      <c r="BY2064" s="190"/>
      <c r="BZ2064" s="190"/>
      <c r="CA2064" s="190"/>
      <c r="CB2064" s="190"/>
      <c r="CC2064" s="190"/>
      <c r="CD2064" s="190"/>
      <c r="CE2064" s="190"/>
      <c r="CF2064" s="190"/>
      <c r="CG2064" s="190"/>
      <c r="CH2064" s="190"/>
      <c r="CI2064" s="190"/>
      <c r="CJ2064" s="190"/>
      <c r="CK2064" s="190"/>
      <c r="CL2064" s="190"/>
      <c r="CN2064" s="187"/>
      <c r="CO2064" s="190"/>
      <c r="CP2064" s="190"/>
      <c r="CQ2064" s="190"/>
      <c r="CR2064" s="190"/>
      <c r="CS2064" s="190"/>
      <c r="CT2064" s="190"/>
      <c r="CU2064" s="190"/>
      <c r="CV2064" s="190"/>
      <c r="CW2064" s="190"/>
      <c r="CX2064" s="190"/>
      <c r="CY2064" s="190"/>
      <c r="CZ2064" s="190"/>
      <c r="DA2064" s="190"/>
      <c r="DB2064" s="190"/>
      <c r="DC2064" s="190"/>
      <c r="DD2064" s="190"/>
      <c r="DE2064" s="190"/>
      <c r="DF2064" s="190"/>
      <c r="DG2064" s="190"/>
      <c r="DH2064" s="190"/>
      <c r="DI2064" s="190"/>
      <c r="DJ2064" s="190"/>
      <c r="DK2064" s="190"/>
      <c r="DL2064" s="190"/>
    </row>
    <row r="2065" spans="5:116" x14ac:dyDescent="0.4">
      <c r="E2065" s="8"/>
      <c r="G2065" s="136"/>
      <c r="H2065" s="12"/>
      <c r="I2065" s="60"/>
      <c r="J2065" s="60"/>
      <c r="K2065" s="15"/>
      <c r="L2065" s="15"/>
      <c r="M2065" s="15"/>
      <c r="N2065" s="15"/>
      <c r="O2065" s="15"/>
      <c r="P2065" s="15"/>
      <c r="R2065" s="15"/>
      <c r="S2065" s="80"/>
      <c r="T2065" s="80"/>
      <c r="U2065" s="80"/>
      <c r="V2065" s="80"/>
      <c r="W2065" s="80"/>
      <c r="X2065" s="80"/>
      <c r="Y2065" s="80"/>
      <c r="Z2065" s="80"/>
      <c r="AA2065" s="80"/>
      <c r="AB2065" s="80"/>
      <c r="AC2065" s="80"/>
      <c r="AD2065" s="80"/>
      <c r="AE2065" s="80"/>
      <c r="AF2065" s="80"/>
      <c r="AG2065" s="80"/>
      <c r="AH2065" s="80"/>
      <c r="AI2065" s="80"/>
      <c r="AJ2065" s="80"/>
      <c r="AK2065" s="80"/>
      <c r="AL2065" s="80"/>
      <c r="AM2065" s="80"/>
      <c r="AN2065" s="80"/>
      <c r="AO2065" s="80"/>
      <c r="AP2065" s="80"/>
      <c r="AQ2065" s="80"/>
      <c r="AR2065" s="80"/>
      <c r="AS2065" s="80"/>
      <c r="AT2065" s="80"/>
      <c r="AU2065" s="80"/>
      <c r="AV2065" s="80"/>
      <c r="AW2065" s="80"/>
      <c r="AX2065" s="80"/>
      <c r="AY2065" s="80"/>
      <c r="AZ2065" s="80"/>
      <c r="BA2065" s="80"/>
      <c r="BB2065" s="80"/>
      <c r="BC2065" s="80"/>
      <c r="BD2065" s="80"/>
      <c r="BE2065" s="80"/>
      <c r="BF2065" s="80"/>
      <c r="BG2065" s="80"/>
      <c r="BH2065" s="80"/>
      <c r="BI2065" s="80"/>
      <c r="BJ2065" s="80"/>
      <c r="BK2065" s="80"/>
      <c r="BL2065" s="80"/>
      <c r="BM2065" s="80"/>
      <c r="BN2065" s="80"/>
      <c r="BO2065" s="80"/>
      <c r="BP2065" s="80"/>
      <c r="BQ2065" s="80"/>
      <c r="BR2065" s="80"/>
      <c r="BS2065" s="80"/>
      <c r="BT2065" s="80"/>
      <c r="BU2065" s="80"/>
      <c r="BV2065" s="80"/>
      <c r="BW2065" s="80"/>
      <c r="BX2065" s="80"/>
      <c r="BY2065" s="80"/>
      <c r="BZ2065" s="80"/>
      <c r="CA2065" s="80"/>
      <c r="CB2065" s="80"/>
      <c r="CC2065" s="80"/>
      <c r="CD2065" s="80"/>
      <c r="CE2065" s="80"/>
      <c r="CF2065" s="80"/>
      <c r="CG2065" s="80"/>
      <c r="CH2065" s="80"/>
      <c r="CI2065" s="80"/>
      <c r="CJ2065" s="80"/>
      <c r="CK2065" s="80"/>
      <c r="CL2065" s="80"/>
      <c r="CN2065" s="60"/>
      <c r="CO2065" s="179"/>
      <c r="CP2065" s="179"/>
      <c r="CQ2065" s="179"/>
      <c r="CR2065" s="179"/>
      <c r="CS2065" s="179"/>
      <c r="CT2065" s="179"/>
      <c r="CU2065" s="179"/>
      <c r="CV2065" s="179"/>
      <c r="CW2065" s="179"/>
      <c r="CX2065" s="179"/>
      <c r="CY2065" s="179"/>
      <c r="CZ2065" s="179"/>
      <c r="DA2065" s="179"/>
      <c r="DB2065" s="179"/>
      <c r="DC2065" s="179"/>
      <c r="DD2065" s="179"/>
      <c r="DE2065" s="179"/>
      <c r="DF2065" s="179"/>
      <c r="DG2065" s="179"/>
      <c r="DH2065" s="179"/>
      <c r="DI2065" s="179"/>
      <c r="DJ2065" s="179"/>
      <c r="DK2065" s="179"/>
      <c r="DL2065" s="179"/>
    </row>
    <row r="2066" spans="5:116" x14ac:dyDescent="0.4">
      <c r="E2066" s="8"/>
      <c r="G2066" s="136"/>
      <c r="H2066" s="12"/>
      <c r="I2066" s="60"/>
      <c r="J2066" s="60"/>
      <c r="K2066" s="15"/>
      <c r="L2066" s="15"/>
      <c r="M2066" s="15"/>
      <c r="N2066" s="15"/>
      <c r="O2066" s="15"/>
      <c r="P2066" s="15"/>
      <c r="R2066" s="15"/>
      <c r="S2066" s="80"/>
      <c r="T2066" s="80"/>
      <c r="U2066" s="80"/>
      <c r="V2066" s="80"/>
      <c r="W2066" s="80"/>
      <c r="X2066" s="80"/>
      <c r="Y2066" s="80"/>
      <c r="Z2066" s="80"/>
      <c r="AA2066" s="80"/>
      <c r="AB2066" s="80"/>
      <c r="AC2066" s="80"/>
      <c r="AD2066" s="80"/>
      <c r="AE2066" s="80"/>
      <c r="AF2066" s="80"/>
      <c r="AG2066" s="80"/>
      <c r="AH2066" s="80"/>
      <c r="AI2066" s="80"/>
      <c r="AJ2066" s="80"/>
      <c r="AK2066" s="80"/>
      <c r="AL2066" s="80"/>
      <c r="AM2066" s="80"/>
      <c r="AN2066" s="80"/>
      <c r="AO2066" s="80"/>
      <c r="AP2066" s="80"/>
      <c r="AQ2066" s="80"/>
      <c r="AR2066" s="80"/>
      <c r="AS2066" s="80"/>
      <c r="AT2066" s="80"/>
      <c r="AU2066" s="80"/>
      <c r="AV2066" s="80"/>
      <c r="AW2066" s="80"/>
      <c r="AX2066" s="80"/>
      <c r="AY2066" s="80"/>
      <c r="AZ2066" s="80"/>
      <c r="BA2066" s="80"/>
      <c r="BB2066" s="80"/>
      <c r="BC2066" s="80"/>
      <c r="BD2066" s="80"/>
      <c r="BE2066" s="80"/>
      <c r="BF2066" s="80"/>
      <c r="BG2066" s="80"/>
      <c r="BH2066" s="80"/>
      <c r="BI2066" s="80"/>
      <c r="BJ2066" s="80"/>
      <c r="BK2066" s="80"/>
      <c r="BL2066" s="80"/>
      <c r="BM2066" s="80"/>
      <c r="BN2066" s="80"/>
      <c r="BO2066" s="80"/>
      <c r="BP2066" s="80"/>
      <c r="BQ2066" s="80"/>
      <c r="BR2066" s="80"/>
      <c r="BS2066" s="80"/>
      <c r="BT2066" s="80"/>
      <c r="BU2066" s="80"/>
      <c r="BV2066" s="80"/>
      <c r="BW2066" s="80"/>
      <c r="BX2066" s="80"/>
      <c r="BY2066" s="80"/>
      <c r="BZ2066" s="80"/>
      <c r="CA2066" s="80"/>
      <c r="CB2066" s="80"/>
      <c r="CC2066" s="80"/>
      <c r="CD2066" s="80"/>
      <c r="CE2066" s="80"/>
      <c r="CF2066" s="80"/>
      <c r="CG2066" s="80"/>
      <c r="CH2066" s="80"/>
      <c r="CI2066" s="80"/>
      <c r="CJ2066" s="80"/>
      <c r="CK2066" s="80"/>
      <c r="CL2066" s="80"/>
      <c r="CN2066" s="60"/>
      <c r="CO2066" s="179"/>
      <c r="CP2066" s="179"/>
      <c r="CQ2066" s="179"/>
      <c r="CR2066" s="179"/>
      <c r="CS2066" s="179"/>
      <c r="CT2066" s="179"/>
      <c r="CU2066" s="179"/>
      <c r="CV2066" s="179"/>
      <c r="CW2066" s="179"/>
      <c r="CX2066" s="179"/>
      <c r="CY2066" s="179"/>
      <c r="CZ2066" s="179"/>
      <c r="DA2066" s="179"/>
      <c r="DB2066" s="179"/>
      <c r="DC2066" s="179"/>
      <c r="DD2066" s="179"/>
      <c r="DE2066" s="179"/>
      <c r="DF2066" s="179"/>
      <c r="DG2066" s="179"/>
      <c r="DH2066" s="179"/>
      <c r="DI2066" s="179"/>
      <c r="DJ2066" s="179"/>
      <c r="DK2066" s="179"/>
      <c r="DL2066" s="179"/>
    </row>
    <row r="2067" spans="5: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5: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5: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5: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5: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5:116" x14ac:dyDescent="0.4">
      <c r="E2072" s="8"/>
      <c r="G2072" s="136"/>
      <c r="H2072" s="12"/>
      <c r="I2072" s="60"/>
      <c r="J2072" s="60"/>
      <c r="K2072" s="15"/>
      <c r="L2072" s="15"/>
      <c r="M2072" s="15"/>
      <c r="N2072" s="15"/>
      <c r="O2072" s="15"/>
      <c r="P2072" s="15"/>
      <c r="R2072" s="15"/>
      <c r="S2072" s="80"/>
      <c r="T2072" s="80"/>
      <c r="U2072" s="80"/>
      <c r="V2072" s="80"/>
      <c r="W2072" s="80"/>
      <c r="X2072" s="80"/>
      <c r="Y2072" s="80"/>
      <c r="Z2072" s="80"/>
      <c r="AA2072" s="80"/>
      <c r="AB2072" s="80"/>
      <c r="AC2072" s="80"/>
      <c r="AD2072" s="80"/>
      <c r="AE2072" s="80"/>
      <c r="AF2072" s="80"/>
      <c r="AG2072" s="80"/>
      <c r="AH2072" s="80"/>
      <c r="AI2072" s="80"/>
      <c r="AJ2072" s="80"/>
      <c r="AK2072" s="80"/>
      <c r="AL2072" s="80"/>
      <c r="AM2072" s="80"/>
      <c r="AN2072" s="80"/>
      <c r="AO2072" s="80"/>
      <c r="AP2072" s="80"/>
      <c r="AQ2072" s="80"/>
      <c r="AR2072" s="80"/>
      <c r="AS2072" s="80"/>
      <c r="AT2072" s="80"/>
      <c r="AU2072" s="80"/>
      <c r="AV2072" s="80"/>
      <c r="AW2072" s="80"/>
      <c r="AX2072" s="80"/>
      <c r="AY2072" s="80"/>
      <c r="AZ2072" s="80"/>
      <c r="BA2072" s="80"/>
      <c r="BB2072" s="80"/>
      <c r="BC2072" s="80"/>
      <c r="BD2072" s="80"/>
      <c r="BE2072" s="80"/>
      <c r="BF2072" s="80"/>
      <c r="BG2072" s="80"/>
      <c r="BH2072" s="80"/>
      <c r="BI2072" s="80"/>
      <c r="BJ2072" s="80"/>
      <c r="BK2072" s="80"/>
      <c r="BL2072" s="80"/>
      <c r="BM2072" s="80"/>
      <c r="BN2072" s="80"/>
      <c r="BO2072" s="80"/>
      <c r="BP2072" s="80"/>
      <c r="BQ2072" s="80"/>
      <c r="BR2072" s="80"/>
      <c r="BS2072" s="80"/>
      <c r="BT2072" s="80"/>
      <c r="BU2072" s="80"/>
      <c r="BV2072" s="80"/>
      <c r="BW2072" s="80"/>
      <c r="BX2072" s="80"/>
      <c r="BY2072" s="80"/>
      <c r="BZ2072" s="80"/>
      <c r="CA2072" s="80"/>
      <c r="CB2072" s="80"/>
      <c r="CC2072" s="80"/>
      <c r="CD2072" s="80"/>
      <c r="CE2072" s="80"/>
      <c r="CF2072" s="80"/>
      <c r="CG2072" s="80"/>
      <c r="CH2072" s="80"/>
      <c r="CI2072" s="80"/>
      <c r="CJ2072" s="80"/>
      <c r="CK2072" s="80"/>
      <c r="CL2072" s="80"/>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5:116" x14ac:dyDescent="0.4">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5:116" x14ac:dyDescent="0.4">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5:116" x14ac:dyDescent="0.4">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5:116" x14ac:dyDescent="0.4">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5:116" x14ac:dyDescent="0.4">
      <c r="E2077" s="8"/>
      <c r="G2077" s="136"/>
      <c r="H2077" s="12"/>
      <c r="I2077" s="60"/>
      <c r="J2077" s="60"/>
      <c r="K2077" s="15"/>
      <c r="L2077" s="15"/>
      <c r="M2077" s="15"/>
      <c r="N2077" s="15"/>
      <c r="O2077" s="15"/>
      <c r="P2077" s="15"/>
      <c r="R2077" s="15"/>
      <c r="S2077" s="179"/>
      <c r="T2077" s="179"/>
      <c r="U2077" s="179"/>
      <c r="V2077" s="179"/>
      <c r="W2077" s="179"/>
      <c r="X2077" s="179"/>
      <c r="Y2077" s="179"/>
      <c r="Z2077" s="179"/>
      <c r="AA2077" s="179"/>
      <c r="AB2077" s="179"/>
      <c r="AC2077" s="179"/>
      <c r="AD2077" s="179"/>
      <c r="AE2077" s="179"/>
      <c r="AF2077" s="179"/>
      <c r="AG2077" s="179"/>
      <c r="AH2077" s="179"/>
      <c r="AI2077" s="179"/>
      <c r="AJ2077" s="179"/>
      <c r="AK2077" s="179"/>
      <c r="AL2077" s="179"/>
      <c r="AM2077" s="179"/>
      <c r="AN2077" s="179"/>
      <c r="AO2077" s="179"/>
      <c r="AP2077" s="179"/>
      <c r="AQ2077" s="179"/>
      <c r="AR2077" s="179"/>
      <c r="AS2077" s="179"/>
      <c r="AT2077" s="179"/>
      <c r="AU2077" s="179"/>
      <c r="AV2077" s="179"/>
      <c r="AW2077" s="179"/>
      <c r="AX2077" s="179"/>
      <c r="AY2077" s="179"/>
      <c r="AZ2077" s="179"/>
      <c r="BA2077" s="179"/>
      <c r="BB2077" s="179"/>
      <c r="BC2077" s="179"/>
      <c r="BD2077" s="179"/>
      <c r="BE2077" s="179"/>
      <c r="BF2077" s="179"/>
      <c r="BG2077" s="179"/>
      <c r="BH2077" s="179"/>
      <c r="BI2077" s="179"/>
      <c r="BJ2077" s="179"/>
      <c r="BK2077" s="179"/>
      <c r="BL2077" s="179"/>
      <c r="BM2077" s="179"/>
      <c r="BN2077" s="179"/>
      <c r="BO2077" s="179"/>
      <c r="BP2077" s="179"/>
      <c r="BQ2077" s="179"/>
      <c r="BR2077" s="179"/>
      <c r="BS2077" s="179"/>
      <c r="BT2077" s="179"/>
      <c r="BU2077" s="179"/>
      <c r="BV2077" s="179"/>
      <c r="BW2077" s="179"/>
      <c r="BX2077" s="179"/>
      <c r="BY2077" s="179"/>
      <c r="BZ2077" s="179"/>
      <c r="CA2077" s="179"/>
      <c r="CB2077" s="179"/>
      <c r="CC2077" s="179"/>
      <c r="CD2077" s="179"/>
      <c r="CE2077" s="179"/>
      <c r="CF2077" s="179"/>
      <c r="CG2077" s="179"/>
      <c r="CH2077" s="179"/>
      <c r="CI2077" s="179"/>
      <c r="CJ2077" s="179"/>
      <c r="CK2077" s="179"/>
      <c r="CL2077" s="179"/>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5:116" x14ac:dyDescent="0.4">
      <c r="E2078" s="8"/>
      <c r="G2078" s="136"/>
      <c r="H2078" s="12"/>
      <c r="I2078" s="60"/>
      <c r="J2078" s="60"/>
      <c r="K2078" s="15"/>
      <c r="L2078" s="15"/>
      <c r="M2078" s="15"/>
      <c r="N2078" s="15"/>
      <c r="O2078" s="15"/>
      <c r="P2078" s="15"/>
      <c r="R2078" s="15"/>
      <c r="S2078" s="179"/>
      <c r="T2078" s="179"/>
      <c r="U2078" s="179"/>
      <c r="V2078" s="179"/>
      <c r="W2078" s="179"/>
      <c r="X2078" s="179"/>
      <c r="Y2078" s="179"/>
      <c r="Z2078" s="179"/>
      <c r="AA2078" s="179"/>
      <c r="AB2078" s="179"/>
      <c r="AC2078" s="179"/>
      <c r="AD2078" s="179"/>
      <c r="AE2078" s="179"/>
      <c r="AF2078" s="179"/>
      <c r="AG2078" s="179"/>
      <c r="AH2078" s="179"/>
      <c r="AI2078" s="179"/>
      <c r="AJ2078" s="179"/>
      <c r="AK2078" s="179"/>
      <c r="AL2078" s="179"/>
      <c r="AM2078" s="179"/>
      <c r="AN2078" s="179"/>
      <c r="AO2078" s="179"/>
      <c r="AP2078" s="179"/>
      <c r="AQ2078" s="179"/>
      <c r="AR2078" s="179"/>
      <c r="AS2078" s="179"/>
      <c r="AT2078" s="179"/>
      <c r="AU2078" s="179"/>
      <c r="AV2078" s="179"/>
      <c r="AW2078" s="179"/>
      <c r="AX2078" s="179"/>
      <c r="AY2078" s="179"/>
      <c r="AZ2078" s="179"/>
      <c r="BA2078" s="179"/>
      <c r="BB2078" s="179"/>
      <c r="BC2078" s="179"/>
      <c r="BD2078" s="179"/>
      <c r="BE2078" s="179"/>
      <c r="BF2078" s="179"/>
      <c r="BG2078" s="179"/>
      <c r="BH2078" s="179"/>
      <c r="BI2078" s="179"/>
      <c r="BJ2078" s="179"/>
      <c r="BK2078" s="179"/>
      <c r="BL2078" s="179"/>
      <c r="BM2078" s="179"/>
      <c r="BN2078" s="179"/>
      <c r="BO2078" s="179"/>
      <c r="BP2078" s="179"/>
      <c r="BQ2078" s="179"/>
      <c r="BR2078" s="179"/>
      <c r="BS2078" s="179"/>
      <c r="BT2078" s="179"/>
      <c r="BU2078" s="179"/>
      <c r="BV2078" s="179"/>
      <c r="BW2078" s="179"/>
      <c r="BX2078" s="179"/>
      <c r="BY2078" s="179"/>
      <c r="BZ2078" s="179"/>
      <c r="CA2078" s="179"/>
      <c r="CB2078" s="179"/>
      <c r="CC2078" s="179"/>
      <c r="CD2078" s="179"/>
      <c r="CE2078" s="179"/>
      <c r="CF2078" s="179"/>
      <c r="CG2078" s="179"/>
      <c r="CH2078" s="179"/>
      <c r="CI2078" s="179"/>
      <c r="CJ2078" s="179"/>
      <c r="CK2078" s="179"/>
      <c r="CL2078" s="179"/>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5:116" x14ac:dyDescent="0.4">
      <c r="E2079" s="8"/>
      <c r="G2079" s="136"/>
      <c r="H2079" s="12"/>
      <c r="I2079" s="60"/>
      <c r="J2079" s="60"/>
      <c r="K2079" s="15"/>
      <c r="L2079" s="15"/>
      <c r="M2079" s="15"/>
      <c r="N2079" s="15"/>
      <c r="O2079" s="15"/>
      <c r="P2079" s="15"/>
      <c r="R2079" s="15"/>
      <c r="S2079" s="179"/>
      <c r="T2079" s="179"/>
      <c r="U2079" s="179"/>
      <c r="V2079" s="179"/>
      <c r="W2079" s="179"/>
      <c r="X2079" s="179"/>
      <c r="Y2079" s="179"/>
      <c r="Z2079" s="179"/>
      <c r="AA2079" s="179"/>
      <c r="AB2079" s="179"/>
      <c r="AC2079" s="179"/>
      <c r="AD2079" s="179"/>
      <c r="AE2079" s="179"/>
      <c r="AF2079" s="179"/>
      <c r="AG2079" s="179"/>
      <c r="AH2079" s="179"/>
      <c r="AI2079" s="179"/>
      <c r="AJ2079" s="179"/>
      <c r="AK2079" s="179"/>
      <c r="AL2079" s="179"/>
      <c r="AM2079" s="179"/>
      <c r="AN2079" s="179"/>
      <c r="AO2079" s="179"/>
      <c r="AP2079" s="179"/>
      <c r="AQ2079" s="179"/>
      <c r="AR2079" s="179"/>
      <c r="AS2079" s="179"/>
      <c r="AT2079" s="179"/>
      <c r="AU2079" s="179"/>
      <c r="AV2079" s="179"/>
      <c r="AW2079" s="179"/>
      <c r="AX2079" s="179"/>
      <c r="AY2079" s="179"/>
      <c r="AZ2079" s="179"/>
      <c r="BA2079" s="179"/>
      <c r="BB2079" s="179"/>
      <c r="BC2079" s="179"/>
      <c r="BD2079" s="179"/>
      <c r="BE2079" s="179"/>
      <c r="BF2079" s="179"/>
      <c r="BG2079" s="179"/>
      <c r="BH2079" s="179"/>
      <c r="BI2079" s="179"/>
      <c r="BJ2079" s="179"/>
      <c r="BK2079" s="179"/>
      <c r="BL2079" s="179"/>
      <c r="BM2079" s="179"/>
      <c r="BN2079" s="179"/>
      <c r="BO2079" s="179"/>
      <c r="BP2079" s="179"/>
      <c r="BQ2079" s="179"/>
      <c r="BR2079" s="179"/>
      <c r="BS2079" s="179"/>
      <c r="BT2079" s="179"/>
      <c r="BU2079" s="179"/>
      <c r="BV2079" s="179"/>
      <c r="BW2079" s="179"/>
      <c r="BX2079" s="179"/>
      <c r="BY2079" s="179"/>
      <c r="BZ2079" s="179"/>
      <c r="CA2079" s="179"/>
      <c r="CB2079" s="179"/>
      <c r="CC2079" s="179"/>
      <c r="CD2079" s="179"/>
      <c r="CE2079" s="179"/>
      <c r="CF2079" s="179"/>
      <c r="CG2079" s="179"/>
      <c r="CH2079" s="179"/>
      <c r="CI2079" s="179"/>
      <c r="CJ2079" s="179"/>
      <c r="CK2079" s="179"/>
      <c r="CL2079" s="179"/>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5:116" x14ac:dyDescent="0.4">
      <c r="E2080" s="8"/>
      <c r="G2080" s="136"/>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1:116" x14ac:dyDescent="0.4">
      <c r="E2081" s="8"/>
      <c r="G2081" s="136"/>
      <c r="H2081" s="12"/>
      <c r="I2081" s="60"/>
      <c r="J2081" s="60"/>
      <c r="K2081" s="15"/>
      <c r="L2081" s="15"/>
      <c r="M2081" s="15"/>
      <c r="N2081" s="15"/>
      <c r="O2081" s="15"/>
      <c r="P2081" s="15"/>
      <c r="R2081" s="15"/>
      <c r="S2081" s="179"/>
      <c r="T2081" s="179"/>
      <c r="U2081" s="179"/>
      <c r="V2081" s="179"/>
      <c r="W2081" s="179"/>
      <c r="X2081" s="179"/>
      <c r="Y2081" s="179"/>
      <c r="Z2081" s="179"/>
      <c r="AA2081" s="179"/>
      <c r="AB2081" s="179"/>
      <c r="AC2081" s="179"/>
      <c r="AD2081" s="179"/>
      <c r="AE2081" s="179"/>
      <c r="AF2081" s="179"/>
      <c r="AG2081" s="179"/>
      <c r="AH2081" s="179"/>
      <c r="AI2081" s="179"/>
      <c r="AJ2081" s="179"/>
      <c r="AK2081" s="179"/>
      <c r="AL2081" s="179"/>
      <c r="AM2081" s="179"/>
      <c r="AN2081" s="179"/>
      <c r="AO2081" s="179"/>
      <c r="AP2081" s="179"/>
      <c r="AQ2081" s="179"/>
      <c r="AR2081" s="179"/>
      <c r="AS2081" s="179"/>
      <c r="AT2081" s="179"/>
      <c r="AU2081" s="179"/>
      <c r="AV2081" s="179"/>
      <c r="AW2081" s="179"/>
      <c r="AX2081" s="179"/>
      <c r="AY2081" s="179"/>
      <c r="AZ2081" s="179"/>
      <c r="BA2081" s="179"/>
      <c r="BB2081" s="179"/>
      <c r="BC2081" s="179"/>
      <c r="BD2081" s="179"/>
      <c r="BE2081" s="179"/>
      <c r="BF2081" s="179"/>
      <c r="BG2081" s="179"/>
      <c r="BH2081" s="179"/>
      <c r="BI2081" s="179"/>
      <c r="BJ2081" s="179"/>
      <c r="BK2081" s="179"/>
      <c r="BL2081" s="179"/>
      <c r="BM2081" s="179"/>
      <c r="BN2081" s="179"/>
      <c r="BO2081" s="179"/>
      <c r="BP2081" s="179"/>
      <c r="BQ2081" s="179"/>
      <c r="BR2081" s="179"/>
      <c r="BS2081" s="179"/>
      <c r="BT2081" s="179"/>
      <c r="BU2081" s="179"/>
      <c r="BV2081" s="179"/>
      <c r="BW2081" s="179"/>
      <c r="BX2081" s="179"/>
      <c r="BY2081" s="179"/>
      <c r="BZ2081" s="179"/>
      <c r="CA2081" s="179"/>
      <c r="CB2081" s="179"/>
      <c r="CC2081" s="179"/>
      <c r="CD2081" s="179"/>
      <c r="CE2081" s="179"/>
      <c r="CF2081" s="179"/>
      <c r="CG2081" s="179"/>
      <c r="CH2081" s="179"/>
      <c r="CI2081" s="179"/>
      <c r="CJ2081" s="179"/>
      <c r="CK2081" s="179"/>
      <c r="CL2081" s="179"/>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E2082" s="8"/>
      <c r="G2082" s="136"/>
      <c r="H2082" s="12"/>
      <c r="I2082" s="60"/>
      <c r="J2082" s="60"/>
      <c r="K2082" s="15"/>
      <c r="L2082" s="15"/>
      <c r="M2082" s="15"/>
      <c r="N2082" s="15"/>
      <c r="O2082" s="15"/>
      <c r="P2082" s="15"/>
      <c r="R2082" s="15"/>
      <c r="S2082" s="179"/>
      <c r="T2082" s="179"/>
      <c r="U2082" s="179"/>
      <c r="V2082" s="179"/>
      <c r="W2082" s="179"/>
      <c r="X2082" s="179"/>
      <c r="Y2082" s="179"/>
      <c r="Z2082" s="179"/>
      <c r="AA2082" s="179"/>
      <c r="AB2082" s="179"/>
      <c r="AC2082" s="179"/>
      <c r="AD2082" s="179"/>
      <c r="AE2082" s="179"/>
      <c r="AF2082" s="179"/>
      <c r="AG2082" s="179"/>
      <c r="AH2082" s="179"/>
      <c r="AI2082" s="179"/>
      <c r="AJ2082" s="179"/>
      <c r="AK2082" s="179"/>
      <c r="AL2082" s="179"/>
      <c r="AM2082" s="179"/>
      <c r="AN2082" s="179"/>
      <c r="AO2082" s="179"/>
      <c r="AP2082" s="179"/>
      <c r="AQ2082" s="179"/>
      <c r="AR2082" s="179"/>
      <c r="AS2082" s="179"/>
      <c r="AT2082" s="179"/>
      <c r="AU2082" s="179"/>
      <c r="AV2082" s="179"/>
      <c r="AW2082" s="179"/>
      <c r="AX2082" s="179"/>
      <c r="AY2082" s="179"/>
      <c r="AZ2082" s="179"/>
      <c r="BA2082" s="179"/>
      <c r="BB2082" s="179"/>
      <c r="BC2082" s="179"/>
      <c r="BD2082" s="179"/>
      <c r="BE2082" s="179"/>
      <c r="BF2082" s="179"/>
      <c r="BG2082" s="179"/>
      <c r="BH2082" s="179"/>
      <c r="BI2082" s="179"/>
      <c r="BJ2082" s="179"/>
      <c r="BK2082" s="179"/>
      <c r="BL2082" s="179"/>
      <c r="BM2082" s="179"/>
      <c r="BN2082" s="179"/>
      <c r="BO2082" s="179"/>
      <c r="BP2082" s="179"/>
      <c r="BQ2082" s="179"/>
      <c r="BR2082" s="179"/>
      <c r="BS2082" s="179"/>
      <c r="BT2082" s="179"/>
      <c r="BU2082" s="179"/>
      <c r="BV2082" s="179"/>
      <c r="BW2082" s="179"/>
      <c r="BX2082" s="179"/>
      <c r="BY2082" s="179"/>
      <c r="BZ2082" s="179"/>
      <c r="CA2082" s="179"/>
      <c r="CB2082" s="179"/>
      <c r="CC2082" s="179"/>
      <c r="CD2082" s="179"/>
      <c r="CE2082" s="179"/>
      <c r="CF2082" s="179"/>
      <c r="CG2082" s="179"/>
      <c r="CH2082" s="179"/>
      <c r="CI2082" s="179"/>
      <c r="CJ2082" s="179"/>
      <c r="CK2082" s="179"/>
      <c r="CL2082" s="179"/>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E2083" s="8"/>
      <c r="G2083" s="136"/>
      <c r="H2083" s="12"/>
      <c r="I2083" s="60"/>
      <c r="J2083" s="60"/>
      <c r="K2083" s="15"/>
      <c r="L2083" s="15"/>
      <c r="M2083" s="15"/>
      <c r="N2083" s="15"/>
      <c r="O2083" s="15"/>
      <c r="P2083" s="15"/>
      <c r="R2083" s="15"/>
      <c r="S2083" s="179"/>
      <c r="T2083" s="179"/>
      <c r="U2083" s="179"/>
      <c r="V2083" s="179"/>
      <c r="W2083" s="179"/>
      <c r="X2083" s="179"/>
      <c r="Y2083" s="179"/>
      <c r="Z2083" s="179"/>
      <c r="AA2083" s="179"/>
      <c r="AB2083" s="179"/>
      <c r="AC2083" s="179"/>
      <c r="AD2083" s="179"/>
      <c r="AE2083" s="179"/>
      <c r="AF2083" s="179"/>
      <c r="AG2083" s="179"/>
      <c r="AH2083" s="179"/>
      <c r="AI2083" s="179"/>
      <c r="AJ2083" s="179"/>
      <c r="AK2083" s="179"/>
      <c r="AL2083" s="179"/>
      <c r="AM2083" s="179"/>
      <c r="AN2083" s="179"/>
      <c r="AO2083" s="179"/>
      <c r="AP2083" s="179"/>
      <c r="AQ2083" s="179"/>
      <c r="AR2083" s="179"/>
      <c r="AS2083" s="179"/>
      <c r="AT2083" s="179"/>
      <c r="AU2083" s="179"/>
      <c r="AV2083" s="179"/>
      <c r="AW2083" s="179"/>
      <c r="AX2083" s="179"/>
      <c r="AY2083" s="179"/>
      <c r="AZ2083" s="179"/>
      <c r="BA2083" s="179"/>
      <c r="BB2083" s="179"/>
      <c r="BC2083" s="179"/>
      <c r="BD2083" s="179"/>
      <c r="BE2083" s="179"/>
      <c r="BF2083" s="179"/>
      <c r="BG2083" s="179"/>
      <c r="BH2083" s="179"/>
      <c r="BI2083" s="179"/>
      <c r="BJ2083" s="179"/>
      <c r="BK2083" s="179"/>
      <c r="BL2083" s="179"/>
      <c r="BM2083" s="179"/>
      <c r="BN2083" s="179"/>
      <c r="BO2083" s="179"/>
      <c r="BP2083" s="179"/>
      <c r="BQ2083" s="179"/>
      <c r="BR2083" s="179"/>
      <c r="BS2083" s="179"/>
      <c r="BT2083" s="179"/>
      <c r="BU2083" s="179"/>
      <c r="BV2083" s="179"/>
      <c r="BW2083" s="179"/>
      <c r="BX2083" s="179"/>
      <c r="BY2083" s="179"/>
      <c r="BZ2083" s="179"/>
      <c r="CA2083" s="179"/>
      <c r="CB2083" s="179"/>
      <c r="CC2083" s="179"/>
      <c r="CD2083" s="179"/>
      <c r="CE2083" s="179"/>
      <c r="CF2083" s="179"/>
      <c r="CG2083" s="179"/>
      <c r="CH2083" s="179"/>
      <c r="CI2083" s="179"/>
      <c r="CJ2083" s="179"/>
      <c r="CK2083" s="179"/>
      <c r="CL2083" s="179"/>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1:116" x14ac:dyDescent="0.4">
      <c r="E2084" s="8"/>
      <c r="G2084" s="136"/>
      <c r="H2084" s="12"/>
      <c r="I2084" s="60"/>
      <c r="J2084" s="60"/>
      <c r="K2084" s="15"/>
      <c r="L2084" s="15"/>
      <c r="M2084" s="15"/>
      <c r="N2084" s="15"/>
      <c r="O2084" s="15"/>
      <c r="P2084" s="15"/>
      <c r="R2084" s="15"/>
      <c r="S2084" s="179"/>
      <c r="T2084" s="179"/>
      <c r="U2084" s="179"/>
      <c r="V2084" s="179"/>
      <c r="W2084" s="179"/>
      <c r="X2084" s="179"/>
      <c r="Y2084" s="179"/>
      <c r="Z2084" s="179"/>
      <c r="AA2084" s="179"/>
      <c r="AB2084" s="179"/>
      <c r="AC2084" s="179"/>
      <c r="AD2084" s="179"/>
      <c r="AE2084" s="179"/>
      <c r="AF2084" s="179"/>
      <c r="AG2084" s="179"/>
      <c r="AH2084" s="179"/>
      <c r="AI2084" s="179"/>
      <c r="AJ2084" s="179"/>
      <c r="AK2084" s="179"/>
      <c r="AL2084" s="179"/>
      <c r="AM2084" s="179"/>
      <c r="AN2084" s="179"/>
      <c r="AO2084" s="179"/>
      <c r="AP2084" s="179"/>
      <c r="AQ2084" s="179"/>
      <c r="AR2084" s="179"/>
      <c r="AS2084" s="179"/>
      <c r="AT2084" s="179"/>
      <c r="AU2084" s="179"/>
      <c r="AV2084" s="179"/>
      <c r="AW2084" s="179"/>
      <c r="AX2084" s="179"/>
      <c r="AY2084" s="179"/>
      <c r="AZ2084" s="179"/>
      <c r="BA2084" s="179"/>
      <c r="BB2084" s="179"/>
      <c r="BC2084" s="179"/>
      <c r="BD2084" s="179"/>
      <c r="BE2084" s="179"/>
      <c r="BF2084" s="179"/>
      <c r="BG2084" s="179"/>
      <c r="BH2084" s="179"/>
      <c r="BI2084" s="179"/>
      <c r="BJ2084" s="179"/>
      <c r="BK2084" s="179"/>
      <c r="BL2084" s="179"/>
      <c r="BM2084" s="179"/>
      <c r="BN2084" s="179"/>
      <c r="BO2084" s="179"/>
      <c r="BP2084" s="179"/>
      <c r="BQ2084" s="179"/>
      <c r="BR2084" s="179"/>
      <c r="BS2084" s="179"/>
      <c r="BT2084" s="179"/>
      <c r="BU2084" s="179"/>
      <c r="BV2084" s="179"/>
      <c r="BW2084" s="179"/>
      <c r="BX2084" s="179"/>
      <c r="BY2084" s="179"/>
      <c r="BZ2084" s="179"/>
      <c r="CA2084" s="179"/>
      <c r="CB2084" s="179"/>
      <c r="CC2084" s="179"/>
      <c r="CD2084" s="179"/>
      <c r="CE2084" s="179"/>
      <c r="CF2084" s="179"/>
      <c r="CG2084" s="179"/>
      <c r="CH2084" s="179"/>
      <c r="CI2084" s="179"/>
      <c r="CJ2084" s="179"/>
      <c r="CK2084" s="179"/>
      <c r="CL2084" s="179"/>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1:116" x14ac:dyDescent="0.4">
      <c r="CO2086" s="8"/>
      <c r="CP2086" s="8"/>
      <c r="CQ2086" s="8"/>
      <c r="CR2086" s="8"/>
      <c r="CS2086" s="8"/>
      <c r="CT2086" s="8"/>
      <c r="CU2086" s="8"/>
      <c r="CV2086" s="8"/>
      <c r="CW2086" s="8"/>
      <c r="CX2086" s="8"/>
      <c r="CY2086" s="8"/>
      <c r="CZ2086" s="8"/>
      <c r="DA2086" s="8"/>
      <c r="DB2086" s="8"/>
      <c r="DC2086" s="8"/>
      <c r="DD2086" s="8"/>
      <c r="DE2086" s="8"/>
      <c r="DF2086" s="8"/>
      <c r="DG2086" s="8"/>
      <c r="DH2086" s="8"/>
      <c r="DI2086" s="8"/>
      <c r="DJ2086" s="8"/>
      <c r="DK2086" s="8"/>
      <c r="DL2086" s="8"/>
    </row>
    <row r="2087" spans="1:116" x14ac:dyDescent="0.4">
      <c r="CO2087" s="8"/>
      <c r="CP2087" s="8"/>
      <c r="CQ2087" s="8"/>
      <c r="CR2087" s="8"/>
      <c r="CS2087" s="8"/>
      <c r="CT2087" s="8"/>
      <c r="CU2087" s="8"/>
      <c r="CV2087" s="8"/>
      <c r="CW2087" s="8"/>
      <c r="CX2087" s="8"/>
      <c r="CY2087" s="8"/>
      <c r="CZ2087" s="8"/>
      <c r="DA2087" s="8"/>
      <c r="DB2087" s="8"/>
      <c r="DC2087" s="8"/>
      <c r="DD2087" s="8"/>
      <c r="DE2087" s="8"/>
      <c r="DF2087" s="8"/>
      <c r="DG2087" s="8"/>
      <c r="DH2087" s="8"/>
      <c r="DI2087" s="8"/>
      <c r="DJ2087" s="8"/>
      <c r="DK2087" s="8"/>
      <c r="DL2087" s="8"/>
    </row>
    <row r="2088" spans="1:116" x14ac:dyDescent="0.4">
      <c r="CO2088" s="8"/>
      <c r="CP2088" s="8"/>
      <c r="CQ2088" s="8"/>
      <c r="CR2088" s="8"/>
      <c r="CS2088" s="8"/>
      <c r="CT2088" s="8"/>
      <c r="CU2088" s="8"/>
      <c r="CV2088" s="8"/>
      <c r="CW2088" s="8"/>
      <c r="CX2088" s="8"/>
      <c r="CY2088" s="8"/>
      <c r="CZ2088" s="8"/>
      <c r="DA2088" s="8"/>
      <c r="DB2088" s="8"/>
      <c r="DC2088" s="8"/>
      <c r="DD2088" s="8"/>
      <c r="DE2088" s="8"/>
      <c r="DF2088" s="8"/>
      <c r="DG2088" s="8"/>
      <c r="DH2088" s="8"/>
      <c r="DI2088" s="8"/>
      <c r="DJ2088" s="8"/>
      <c r="DK2088" s="8"/>
      <c r="DL2088" s="8"/>
    </row>
    <row r="2089" spans="1:116" x14ac:dyDescent="0.4">
      <c r="CO2089" s="8"/>
      <c r="CP2089" s="8"/>
      <c r="CQ2089" s="8"/>
      <c r="CR2089" s="8"/>
      <c r="CS2089" s="8"/>
      <c r="CT2089" s="8"/>
      <c r="CU2089" s="8"/>
      <c r="CV2089" s="8"/>
      <c r="CW2089" s="8"/>
      <c r="CX2089" s="8"/>
      <c r="CY2089" s="8"/>
      <c r="CZ2089" s="8"/>
      <c r="DA2089" s="8"/>
      <c r="DB2089" s="8"/>
      <c r="DC2089" s="8"/>
      <c r="DD2089" s="8"/>
      <c r="DE2089" s="8"/>
      <c r="DF2089" s="8"/>
      <c r="DG2089" s="8"/>
      <c r="DH2089" s="8"/>
      <c r="DI2089" s="8"/>
      <c r="DJ2089" s="8"/>
      <c r="DK2089" s="8"/>
      <c r="DL2089" s="8"/>
    </row>
    <row r="2090" spans="1:116" x14ac:dyDescent="0.4">
      <c r="CO2090" s="8"/>
      <c r="CP2090" s="8"/>
      <c r="CQ2090" s="8"/>
      <c r="CR2090" s="8"/>
      <c r="CS2090" s="8"/>
      <c r="CT2090" s="8"/>
      <c r="CU2090" s="8"/>
      <c r="CV2090" s="8"/>
      <c r="CW2090" s="8"/>
      <c r="CX2090" s="8"/>
      <c r="CY2090" s="8"/>
      <c r="CZ2090" s="8"/>
      <c r="DA2090" s="8"/>
      <c r="DB2090" s="8"/>
      <c r="DC2090" s="8"/>
      <c r="DD2090" s="8"/>
      <c r="DE2090" s="8"/>
      <c r="DF2090" s="8"/>
      <c r="DG2090" s="8"/>
      <c r="DH2090" s="8"/>
      <c r="DI2090" s="8"/>
      <c r="DJ2090" s="8"/>
      <c r="DK2090" s="8"/>
      <c r="DL2090" s="8"/>
    </row>
    <row r="2091" spans="1:116" x14ac:dyDescent="0.4">
      <c r="A2091" s="206" t="s">
        <v>482</v>
      </c>
      <c r="B2091" s="27" t="s">
        <v>482</v>
      </c>
      <c r="C2091" s="27" t="s">
        <v>482</v>
      </c>
      <c r="D2091" s="27" t="s">
        <v>482</v>
      </c>
      <c r="E2091" s="27" t="s">
        <v>482</v>
      </c>
      <c r="F2091" s="27" t="s">
        <v>482</v>
      </c>
      <c r="G2091" s="206" t="s">
        <v>482</v>
      </c>
      <c r="H2091" s="206" t="s">
        <v>482</v>
      </c>
      <c r="I2091" s="207" t="s">
        <v>482</v>
      </c>
      <c r="J2091" s="207"/>
      <c r="K2091" s="206" t="s">
        <v>482</v>
      </c>
      <c r="L2091" s="206" t="s">
        <v>482</v>
      </c>
      <c r="M2091" s="206" t="s">
        <v>482</v>
      </c>
      <c r="N2091" s="206" t="s">
        <v>482</v>
      </c>
      <c r="O2091" s="206" t="s">
        <v>482</v>
      </c>
      <c r="P2091" s="206" t="s">
        <v>482</v>
      </c>
      <c r="R2091" s="206" t="s">
        <v>482</v>
      </c>
      <c r="S2091" s="206" t="s">
        <v>482</v>
      </c>
      <c r="T2091" s="206" t="s">
        <v>482</v>
      </c>
      <c r="U2091" s="206" t="s">
        <v>482</v>
      </c>
      <c r="V2091" s="206" t="s">
        <v>482</v>
      </c>
      <c r="W2091" s="206" t="s">
        <v>482</v>
      </c>
      <c r="X2091" s="206" t="s">
        <v>482</v>
      </c>
      <c r="Y2091" s="206" t="s">
        <v>482</v>
      </c>
      <c r="Z2091" s="206" t="s">
        <v>482</v>
      </c>
      <c r="AA2091" s="206" t="s">
        <v>482</v>
      </c>
      <c r="AB2091" s="206" t="s">
        <v>482</v>
      </c>
      <c r="AC2091" s="206" t="s">
        <v>482</v>
      </c>
      <c r="AD2091" s="206" t="s">
        <v>482</v>
      </c>
      <c r="AE2091" s="206" t="s">
        <v>482</v>
      </c>
      <c r="AF2091" s="206" t="s">
        <v>482</v>
      </c>
      <c r="AG2091" s="206" t="s">
        <v>482</v>
      </c>
      <c r="AH2091" s="206" t="s">
        <v>482</v>
      </c>
      <c r="AI2091" s="206" t="s">
        <v>482</v>
      </c>
      <c r="AJ2091" s="206" t="s">
        <v>482</v>
      </c>
      <c r="AK2091" s="206" t="s">
        <v>482</v>
      </c>
      <c r="AL2091" s="206" t="s">
        <v>482</v>
      </c>
      <c r="AM2091" s="206" t="s">
        <v>482</v>
      </c>
      <c r="AN2091" s="206" t="s">
        <v>482</v>
      </c>
      <c r="AO2091" s="206" t="s">
        <v>482</v>
      </c>
      <c r="AP2091" s="206" t="s">
        <v>482</v>
      </c>
      <c r="AQ2091" s="206" t="s">
        <v>482</v>
      </c>
      <c r="AR2091" s="206" t="s">
        <v>482</v>
      </c>
      <c r="AS2091" s="206" t="s">
        <v>482</v>
      </c>
      <c r="AT2091" s="206" t="s">
        <v>482</v>
      </c>
      <c r="AU2091" s="206" t="s">
        <v>482</v>
      </c>
      <c r="AV2091" s="206" t="s">
        <v>482</v>
      </c>
      <c r="AW2091" s="206" t="s">
        <v>482</v>
      </c>
      <c r="AX2091" s="206" t="s">
        <v>482</v>
      </c>
      <c r="AY2091" s="206" t="s">
        <v>482</v>
      </c>
      <c r="AZ2091" s="206" t="s">
        <v>482</v>
      </c>
      <c r="BA2091" s="206" t="s">
        <v>482</v>
      </c>
      <c r="BB2091" s="206" t="s">
        <v>482</v>
      </c>
      <c r="BC2091" s="206" t="s">
        <v>482</v>
      </c>
      <c r="BD2091" s="206" t="s">
        <v>482</v>
      </c>
      <c r="BE2091" s="206" t="s">
        <v>482</v>
      </c>
      <c r="BF2091" s="206" t="s">
        <v>482</v>
      </c>
      <c r="BG2091" s="206" t="s">
        <v>482</v>
      </c>
      <c r="BH2091" s="206" t="s">
        <v>482</v>
      </c>
      <c r="BI2091" s="206" t="s">
        <v>482</v>
      </c>
      <c r="BJ2091" s="206" t="s">
        <v>482</v>
      </c>
      <c r="BK2091" s="206" t="s">
        <v>482</v>
      </c>
      <c r="BL2091" s="206" t="s">
        <v>482</v>
      </c>
      <c r="BM2091" s="206" t="s">
        <v>482</v>
      </c>
      <c r="BN2091" s="206" t="s">
        <v>482</v>
      </c>
      <c r="BO2091" s="206" t="s">
        <v>482</v>
      </c>
      <c r="BP2091" s="206" t="s">
        <v>482</v>
      </c>
      <c r="BQ2091" s="206" t="s">
        <v>482</v>
      </c>
      <c r="BR2091" s="206" t="s">
        <v>482</v>
      </c>
      <c r="BS2091" s="206" t="s">
        <v>482</v>
      </c>
      <c r="BT2091" s="206" t="s">
        <v>482</v>
      </c>
      <c r="BU2091" s="206" t="s">
        <v>482</v>
      </c>
      <c r="BV2091" s="206" t="s">
        <v>482</v>
      </c>
      <c r="BW2091" s="206" t="s">
        <v>482</v>
      </c>
      <c r="BX2091" s="206" t="s">
        <v>482</v>
      </c>
      <c r="BY2091" s="206" t="s">
        <v>482</v>
      </c>
      <c r="BZ2091" s="206" t="s">
        <v>482</v>
      </c>
      <c r="CA2091" s="206" t="s">
        <v>482</v>
      </c>
      <c r="CB2091" s="206" t="s">
        <v>482</v>
      </c>
      <c r="CC2091" s="206" t="s">
        <v>482</v>
      </c>
      <c r="CD2091" s="206" t="s">
        <v>482</v>
      </c>
      <c r="CE2091" s="206" t="s">
        <v>482</v>
      </c>
      <c r="CF2091" s="206" t="s">
        <v>482</v>
      </c>
      <c r="CG2091" s="206" t="s">
        <v>482</v>
      </c>
      <c r="CH2091" s="206" t="s">
        <v>482</v>
      </c>
      <c r="CI2091" s="206" t="s">
        <v>482</v>
      </c>
      <c r="CJ2091" s="206" t="s">
        <v>482</v>
      </c>
      <c r="CK2091" s="206" t="s">
        <v>482</v>
      </c>
      <c r="CL2091" s="206" t="s">
        <v>482</v>
      </c>
      <c r="CN2091" s="207" t="s">
        <v>482</v>
      </c>
      <c r="CO2091" s="206" t="s">
        <v>482</v>
      </c>
      <c r="CP2091" s="206" t="s">
        <v>482</v>
      </c>
      <c r="CQ2091" s="206" t="s">
        <v>482</v>
      </c>
      <c r="CR2091" s="206" t="s">
        <v>482</v>
      </c>
      <c r="CS2091" s="206" t="s">
        <v>482</v>
      </c>
      <c r="CT2091" s="206" t="s">
        <v>482</v>
      </c>
      <c r="CU2091" s="206" t="s">
        <v>482</v>
      </c>
      <c r="CV2091" s="206" t="s">
        <v>482</v>
      </c>
      <c r="CW2091" s="206" t="s">
        <v>482</v>
      </c>
      <c r="CX2091" s="206" t="s">
        <v>482</v>
      </c>
      <c r="CY2091" s="206" t="s">
        <v>482</v>
      </c>
      <c r="CZ2091" s="206" t="s">
        <v>482</v>
      </c>
      <c r="DA2091" s="206" t="s">
        <v>482</v>
      </c>
      <c r="DB2091" s="206" t="s">
        <v>482</v>
      </c>
      <c r="DC2091" s="206" t="s">
        <v>482</v>
      </c>
      <c r="DD2091" s="206" t="s">
        <v>482</v>
      </c>
      <c r="DE2091" s="206" t="s">
        <v>482</v>
      </c>
      <c r="DF2091" s="206" t="s">
        <v>482</v>
      </c>
      <c r="DG2091" s="206" t="s">
        <v>482</v>
      </c>
      <c r="DH2091" s="206" t="s">
        <v>482</v>
      </c>
      <c r="DI2091" s="206" t="s">
        <v>482</v>
      </c>
      <c r="DJ2091" s="206" t="s">
        <v>482</v>
      </c>
      <c r="DK2091" s="206" t="s">
        <v>482</v>
      </c>
      <c r="DL2091" s="206" t="s">
        <v>482</v>
      </c>
    </row>
    <row r="2092" spans="1:116" x14ac:dyDescent="0.4">
      <c r="A2092" s="164"/>
      <c r="G2092" s="204"/>
      <c r="H2092" s="164"/>
      <c r="I2092" s="205"/>
      <c r="J2092" s="205"/>
      <c r="K2092" s="164"/>
      <c r="L2092" s="164"/>
      <c r="M2092" s="164"/>
      <c r="N2092" s="164"/>
      <c r="O2092" s="164"/>
      <c r="P2092" s="164"/>
      <c r="R2092" s="204"/>
      <c r="S2092" s="204"/>
      <c r="T2092" s="204"/>
      <c r="U2092" s="204"/>
      <c r="V2092" s="204"/>
      <c r="W2092" s="204"/>
      <c r="X2092" s="204"/>
      <c r="Y2092" s="204"/>
      <c r="Z2092" s="204"/>
      <c r="AA2092" s="204"/>
      <c r="AB2092" s="204"/>
      <c r="AC2092" s="204"/>
      <c r="AD2092" s="204"/>
      <c r="AE2092" s="204"/>
      <c r="AF2092" s="204"/>
      <c r="AG2092" s="204"/>
      <c r="AH2092" s="204"/>
      <c r="AI2092" s="204"/>
      <c r="AJ2092" s="204"/>
      <c r="AK2092" s="204"/>
      <c r="AL2092" s="204"/>
      <c r="AM2092" s="204"/>
      <c r="AN2092" s="204"/>
      <c r="AO2092" s="204"/>
      <c r="AP2092" s="204"/>
      <c r="AQ2092" s="204"/>
      <c r="AR2092" s="204"/>
      <c r="AS2092" s="204"/>
      <c r="AT2092" s="204"/>
      <c r="AU2092" s="204"/>
      <c r="AV2092" s="204"/>
      <c r="AW2092" s="204"/>
      <c r="AX2092" s="204"/>
      <c r="AY2092" s="204"/>
      <c r="AZ2092" s="204"/>
      <c r="BA2092" s="204"/>
      <c r="BB2092" s="204"/>
      <c r="BC2092" s="204"/>
      <c r="BD2092" s="204"/>
      <c r="BE2092" s="204"/>
      <c r="BF2092" s="204"/>
      <c r="BG2092" s="204"/>
      <c r="BH2092" s="204"/>
      <c r="BI2092" s="204"/>
      <c r="BJ2092" s="204"/>
      <c r="BK2092" s="204"/>
      <c r="BL2092" s="204"/>
      <c r="BM2092" s="204"/>
      <c r="BN2092" s="204"/>
      <c r="BO2092" s="204"/>
      <c r="BP2092" s="204"/>
      <c r="BQ2092" s="204"/>
      <c r="BR2092" s="204"/>
      <c r="BS2092" s="204"/>
      <c r="BT2092" s="204"/>
      <c r="BU2092" s="204"/>
      <c r="BV2092" s="204"/>
      <c r="BW2092" s="204"/>
      <c r="BX2092" s="204"/>
      <c r="BY2092" s="204"/>
      <c r="BZ2092" s="204"/>
      <c r="CA2092" s="204"/>
      <c r="CB2092" s="204"/>
      <c r="CC2092" s="204"/>
      <c r="CD2092" s="204"/>
      <c r="CE2092" s="204"/>
      <c r="CF2092" s="204"/>
      <c r="CG2092" s="204"/>
      <c r="CH2092" s="204"/>
      <c r="CI2092" s="204"/>
      <c r="CJ2092" s="204"/>
      <c r="CK2092" s="204"/>
      <c r="CL2092" s="204"/>
      <c r="CN2092" s="205"/>
      <c r="CO2092" s="204"/>
      <c r="CP2092" s="204"/>
      <c r="CQ2092" s="204"/>
      <c r="CR2092" s="204"/>
      <c r="CS2092" s="204"/>
      <c r="CT2092" s="204"/>
      <c r="CU2092" s="204"/>
      <c r="CV2092" s="204"/>
      <c r="CW2092" s="204"/>
      <c r="CX2092" s="204"/>
      <c r="CY2092" s="204"/>
      <c r="CZ2092" s="204"/>
      <c r="DA2092" s="204"/>
      <c r="DB2092" s="204"/>
      <c r="DC2092" s="204"/>
      <c r="DD2092" s="204"/>
      <c r="DE2092" s="204"/>
      <c r="DF2092" s="204"/>
      <c r="DG2092" s="204"/>
      <c r="DH2092" s="204"/>
      <c r="DI2092" s="204"/>
      <c r="DJ2092" s="204"/>
      <c r="DK2092" s="204"/>
      <c r="DL2092" s="204"/>
    </row>
    <row r="2093" spans="1:116" x14ac:dyDescent="0.4">
      <c r="A2093" s="164"/>
      <c r="G2093" s="204"/>
      <c r="H2093" s="164"/>
      <c r="I2093" s="205"/>
      <c r="J2093" s="205"/>
      <c r="K2093" s="164"/>
      <c r="L2093" s="164"/>
      <c r="M2093" s="164"/>
      <c r="N2093" s="164"/>
      <c r="O2093" s="164"/>
      <c r="P2093" s="164"/>
      <c r="R2093" s="204"/>
      <c r="S2093" s="204"/>
      <c r="T2093" s="204"/>
      <c r="U2093" s="204"/>
      <c r="V2093" s="204"/>
      <c r="W2093" s="204"/>
      <c r="X2093" s="204"/>
      <c r="Y2093" s="204"/>
      <c r="Z2093" s="204"/>
      <c r="AA2093" s="204"/>
      <c r="AB2093" s="204"/>
      <c r="AC2093" s="204"/>
      <c r="AD2093" s="204"/>
      <c r="AE2093" s="204"/>
      <c r="AF2093" s="204"/>
      <c r="AG2093" s="204"/>
      <c r="AH2093" s="204"/>
      <c r="AI2093" s="204"/>
      <c r="AJ2093" s="204"/>
      <c r="AK2093" s="204"/>
      <c r="AL2093" s="204"/>
      <c r="AM2093" s="204"/>
      <c r="AN2093" s="204"/>
      <c r="AO2093" s="204"/>
      <c r="AP2093" s="204"/>
      <c r="AQ2093" s="204"/>
      <c r="AR2093" s="204"/>
      <c r="AS2093" s="204"/>
      <c r="AT2093" s="204"/>
      <c r="AU2093" s="204"/>
      <c r="AV2093" s="204"/>
      <c r="AW2093" s="204"/>
      <c r="AX2093" s="204"/>
      <c r="AY2093" s="204"/>
      <c r="AZ2093" s="204"/>
      <c r="BA2093" s="204"/>
      <c r="BB2093" s="204"/>
      <c r="BC2093" s="204"/>
      <c r="BD2093" s="204"/>
      <c r="BE2093" s="204"/>
      <c r="BF2093" s="204"/>
      <c r="BG2093" s="204"/>
      <c r="BH2093" s="204"/>
      <c r="BI2093" s="204"/>
      <c r="BJ2093" s="204"/>
      <c r="BK2093" s="204"/>
      <c r="BL2093" s="204"/>
      <c r="BM2093" s="204"/>
      <c r="BN2093" s="204"/>
      <c r="BO2093" s="204"/>
      <c r="BP2093" s="204"/>
      <c r="BQ2093" s="204"/>
      <c r="BR2093" s="204"/>
      <c r="BS2093" s="204"/>
      <c r="BT2093" s="204"/>
      <c r="BU2093" s="204"/>
      <c r="BV2093" s="204"/>
      <c r="BW2093" s="204"/>
      <c r="BX2093" s="204"/>
      <c r="BY2093" s="204"/>
      <c r="BZ2093" s="204"/>
      <c r="CA2093" s="204"/>
      <c r="CB2093" s="204"/>
      <c r="CC2093" s="204"/>
      <c r="CD2093" s="204"/>
      <c r="CE2093" s="204"/>
      <c r="CF2093" s="204"/>
      <c r="CG2093" s="204"/>
      <c r="CH2093" s="204"/>
      <c r="CI2093" s="204"/>
      <c r="CJ2093" s="204"/>
      <c r="CK2093" s="204"/>
      <c r="CL2093" s="204"/>
      <c r="CN2093" s="205"/>
      <c r="CO2093" s="204"/>
      <c r="CP2093" s="204"/>
      <c r="CQ2093" s="204"/>
      <c r="CR2093" s="204"/>
      <c r="CS2093" s="204"/>
      <c r="CT2093" s="204"/>
      <c r="CU2093" s="204"/>
      <c r="CV2093" s="204"/>
      <c r="CW2093" s="204"/>
      <c r="CX2093" s="204"/>
      <c r="CY2093" s="204"/>
      <c r="CZ2093" s="204"/>
      <c r="DA2093" s="204"/>
      <c r="DB2093" s="204"/>
      <c r="DC2093" s="204"/>
      <c r="DD2093" s="204"/>
      <c r="DE2093" s="204"/>
      <c r="DF2093" s="204"/>
      <c r="DG2093" s="204"/>
      <c r="DH2093" s="204"/>
      <c r="DI2093" s="204"/>
      <c r="DJ2093" s="204"/>
      <c r="DK2093" s="204"/>
      <c r="DL2093" s="204"/>
    </row>
    <row r="2094" spans="1:116" x14ac:dyDescent="0.4">
      <c r="A2094" s="164"/>
      <c r="G2094" s="204"/>
      <c r="H2094" s="164"/>
      <c r="I2094" s="205"/>
      <c r="J2094" s="205"/>
      <c r="K2094" s="164"/>
      <c r="L2094" s="164"/>
      <c r="M2094" s="164"/>
      <c r="N2094" s="164"/>
      <c r="O2094" s="164"/>
      <c r="P2094" s="164"/>
      <c r="R2094" s="204"/>
      <c r="S2094" s="204"/>
      <c r="T2094" s="204"/>
      <c r="U2094" s="204"/>
      <c r="V2094" s="204"/>
      <c r="W2094" s="204"/>
      <c r="X2094" s="204"/>
      <c r="Y2094" s="204"/>
      <c r="Z2094" s="204"/>
      <c r="AA2094" s="204"/>
      <c r="AB2094" s="204"/>
      <c r="AC2094" s="204"/>
      <c r="AD2094" s="204"/>
      <c r="AE2094" s="204"/>
      <c r="AF2094" s="204"/>
      <c r="AG2094" s="204"/>
      <c r="AH2094" s="204"/>
      <c r="AI2094" s="204"/>
      <c r="AJ2094" s="204"/>
      <c r="AK2094" s="204"/>
      <c r="AL2094" s="204"/>
      <c r="AM2094" s="204"/>
      <c r="AN2094" s="204"/>
      <c r="AO2094" s="204"/>
      <c r="AP2094" s="204"/>
      <c r="AQ2094" s="204"/>
      <c r="AR2094" s="204"/>
      <c r="AS2094" s="204"/>
      <c r="AT2094" s="204"/>
      <c r="AU2094" s="204"/>
      <c r="AV2094" s="204"/>
      <c r="AW2094" s="204"/>
      <c r="AX2094" s="204"/>
      <c r="AY2094" s="204"/>
      <c r="AZ2094" s="204"/>
      <c r="BA2094" s="204"/>
      <c r="BB2094" s="204"/>
      <c r="BC2094" s="204"/>
      <c r="BD2094" s="204"/>
      <c r="BE2094" s="204"/>
      <c r="BF2094" s="204"/>
      <c r="BG2094" s="204"/>
      <c r="BH2094" s="204"/>
      <c r="BI2094" s="204"/>
      <c r="BJ2094" s="204"/>
      <c r="BK2094" s="204"/>
      <c r="BL2094" s="204"/>
      <c r="BM2094" s="204"/>
      <c r="BN2094" s="204"/>
      <c r="BO2094" s="204"/>
      <c r="BP2094" s="204"/>
      <c r="BQ2094" s="204"/>
      <c r="BR2094" s="204"/>
      <c r="BS2094" s="204"/>
      <c r="BT2094" s="204"/>
      <c r="BU2094" s="204"/>
      <c r="BV2094" s="204"/>
      <c r="BW2094" s="204"/>
      <c r="BX2094" s="204"/>
      <c r="BY2094" s="204"/>
      <c r="BZ2094" s="204"/>
      <c r="CA2094" s="204"/>
      <c r="CB2094" s="204"/>
      <c r="CC2094" s="204"/>
      <c r="CD2094" s="204"/>
      <c r="CE2094" s="204"/>
      <c r="CF2094" s="204"/>
      <c r="CG2094" s="204"/>
      <c r="CH2094" s="204"/>
      <c r="CI2094" s="204"/>
      <c r="CJ2094" s="204"/>
      <c r="CK2094" s="204"/>
      <c r="CL2094" s="204"/>
      <c r="CN2094" s="205"/>
      <c r="CO2094" s="204"/>
      <c r="CP2094" s="204"/>
      <c r="CQ2094" s="204"/>
      <c r="CR2094" s="204"/>
      <c r="CS2094" s="204"/>
      <c r="CT2094" s="204"/>
      <c r="CU2094" s="204"/>
      <c r="CV2094" s="204"/>
      <c r="CW2094" s="204"/>
      <c r="CX2094" s="204"/>
      <c r="CY2094" s="204"/>
      <c r="CZ2094" s="204"/>
      <c r="DA2094" s="204"/>
      <c r="DB2094" s="204"/>
      <c r="DC2094" s="204"/>
      <c r="DD2094" s="204"/>
      <c r="DE2094" s="204"/>
      <c r="DF2094" s="204"/>
      <c r="DG2094" s="204"/>
      <c r="DH2094" s="204"/>
      <c r="DI2094" s="204"/>
      <c r="DJ2094" s="204"/>
      <c r="DK2094" s="204"/>
      <c r="DL2094" s="204"/>
    </row>
    <row r="2095" spans="1:116" x14ac:dyDescent="0.4">
      <c r="A2095" s="164"/>
      <c r="G2095" s="204"/>
      <c r="H2095" s="164"/>
      <c r="I2095" s="205"/>
      <c r="J2095" s="205"/>
      <c r="K2095" s="164"/>
      <c r="L2095" s="164"/>
      <c r="M2095" s="164"/>
      <c r="N2095" s="164"/>
      <c r="O2095" s="164"/>
      <c r="P2095" s="164"/>
      <c r="R2095" s="204"/>
      <c r="S2095" s="204"/>
      <c r="T2095" s="204"/>
      <c r="U2095" s="204"/>
      <c r="V2095" s="204"/>
      <c r="W2095" s="204"/>
      <c r="X2095" s="204"/>
      <c r="Y2095" s="204"/>
      <c r="Z2095" s="204"/>
      <c r="AA2095" s="204"/>
      <c r="AB2095" s="204"/>
      <c r="AC2095" s="204"/>
      <c r="AD2095" s="204"/>
      <c r="AE2095" s="204"/>
      <c r="AF2095" s="204"/>
      <c r="AG2095" s="204"/>
      <c r="AH2095" s="204"/>
      <c r="AI2095" s="204"/>
      <c r="AJ2095" s="204"/>
      <c r="AK2095" s="204"/>
      <c r="AL2095" s="204"/>
      <c r="AM2095" s="204"/>
      <c r="AN2095" s="204"/>
      <c r="AO2095" s="204"/>
      <c r="AP2095" s="204"/>
      <c r="AQ2095" s="204"/>
      <c r="AR2095" s="204"/>
      <c r="AS2095" s="204"/>
      <c r="AT2095" s="204"/>
      <c r="AU2095" s="204"/>
      <c r="AV2095" s="204"/>
      <c r="AW2095" s="204"/>
      <c r="AX2095" s="204"/>
      <c r="AY2095" s="204"/>
      <c r="AZ2095" s="204"/>
      <c r="BA2095" s="204"/>
      <c r="BB2095" s="204"/>
      <c r="BC2095" s="204"/>
      <c r="BD2095" s="204"/>
      <c r="BE2095" s="204"/>
      <c r="BF2095" s="204"/>
      <c r="BG2095" s="204"/>
      <c r="BH2095" s="204"/>
      <c r="BI2095" s="204"/>
      <c r="BJ2095" s="204"/>
      <c r="BK2095" s="204"/>
      <c r="BL2095" s="204"/>
      <c r="BM2095" s="204"/>
      <c r="BN2095" s="204"/>
      <c r="BO2095" s="204"/>
      <c r="BP2095" s="204"/>
      <c r="BQ2095" s="204"/>
      <c r="BR2095" s="204"/>
      <c r="BS2095" s="204"/>
      <c r="BT2095" s="204"/>
      <c r="BU2095" s="204"/>
      <c r="BV2095" s="204"/>
      <c r="BW2095" s="204"/>
      <c r="BX2095" s="204"/>
      <c r="BY2095" s="204"/>
      <c r="BZ2095" s="204"/>
      <c r="CA2095" s="204"/>
      <c r="CB2095" s="204"/>
      <c r="CC2095" s="204"/>
      <c r="CD2095" s="204"/>
      <c r="CE2095" s="204"/>
      <c r="CF2095" s="204"/>
      <c r="CG2095" s="204"/>
      <c r="CH2095" s="204"/>
      <c r="CI2095" s="204"/>
      <c r="CJ2095" s="204"/>
      <c r="CK2095" s="204"/>
      <c r="CL2095" s="204"/>
      <c r="CN2095" s="205"/>
      <c r="CO2095" s="204"/>
      <c r="CP2095" s="204"/>
      <c r="CQ2095" s="204"/>
      <c r="CR2095" s="204"/>
      <c r="CS2095" s="204"/>
      <c r="CT2095" s="204"/>
      <c r="CU2095" s="204"/>
      <c r="CV2095" s="204"/>
      <c r="CW2095" s="204"/>
      <c r="CX2095" s="204"/>
      <c r="CY2095" s="204"/>
      <c r="CZ2095" s="204"/>
      <c r="DA2095" s="204"/>
      <c r="DB2095" s="204"/>
      <c r="DC2095" s="204"/>
      <c r="DD2095" s="204"/>
      <c r="DE2095" s="204"/>
      <c r="DF2095" s="204"/>
      <c r="DG2095" s="204"/>
      <c r="DH2095" s="204"/>
      <c r="DI2095" s="204"/>
      <c r="DJ2095" s="204"/>
      <c r="DK2095" s="204"/>
      <c r="DL2095" s="204"/>
    </row>
    <row r="2096" spans="1:116" x14ac:dyDescent="0.4">
      <c r="A2096" s="164"/>
      <c r="G2096" s="204"/>
      <c r="H2096" s="164"/>
      <c r="I2096" s="205"/>
      <c r="J2096" s="205"/>
      <c r="K2096" s="164"/>
      <c r="L2096" s="164"/>
      <c r="M2096" s="164"/>
      <c r="N2096" s="164"/>
      <c r="O2096" s="164"/>
      <c r="P2096" s="164"/>
      <c r="R2096" s="204"/>
      <c r="S2096" s="204"/>
      <c r="T2096" s="204"/>
      <c r="U2096" s="204"/>
      <c r="V2096" s="204"/>
      <c r="W2096" s="204"/>
      <c r="X2096" s="204"/>
      <c r="Y2096" s="204"/>
      <c r="Z2096" s="204"/>
      <c r="AA2096" s="204"/>
      <c r="AB2096" s="204"/>
      <c r="AC2096" s="204"/>
      <c r="AD2096" s="204"/>
      <c r="AE2096" s="204"/>
      <c r="AF2096" s="204"/>
      <c r="AG2096" s="204"/>
      <c r="AH2096" s="204"/>
      <c r="AI2096" s="204"/>
      <c r="AJ2096" s="204"/>
      <c r="AK2096" s="204"/>
      <c r="AL2096" s="204"/>
      <c r="AM2096" s="204"/>
      <c r="AN2096" s="204"/>
      <c r="AO2096" s="204"/>
      <c r="AP2096" s="204"/>
      <c r="AQ2096" s="204"/>
      <c r="AR2096" s="204"/>
      <c r="AS2096" s="204"/>
      <c r="AT2096" s="204"/>
      <c r="AU2096" s="204"/>
      <c r="AV2096" s="204"/>
      <c r="AW2096" s="204"/>
      <c r="AX2096" s="204"/>
      <c r="AY2096" s="204"/>
      <c r="AZ2096" s="204"/>
      <c r="BA2096" s="204"/>
      <c r="BB2096" s="204"/>
      <c r="BC2096" s="204"/>
      <c r="BD2096" s="204"/>
      <c r="BE2096" s="204"/>
      <c r="BF2096" s="204"/>
      <c r="BG2096" s="204"/>
      <c r="BH2096" s="204"/>
      <c r="BI2096" s="204"/>
      <c r="BJ2096" s="204"/>
      <c r="BK2096" s="204"/>
      <c r="BL2096" s="204"/>
      <c r="BM2096" s="204"/>
      <c r="BN2096" s="204"/>
      <c r="BO2096" s="204"/>
      <c r="BP2096" s="204"/>
      <c r="BQ2096" s="204"/>
      <c r="BR2096" s="204"/>
      <c r="BS2096" s="204"/>
      <c r="BT2096" s="204"/>
      <c r="BU2096" s="204"/>
      <c r="BV2096" s="204"/>
      <c r="BW2096" s="204"/>
      <c r="BX2096" s="204"/>
      <c r="BY2096" s="204"/>
      <c r="BZ2096" s="204"/>
      <c r="CA2096" s="204"/>
      <c r="CB2096" s="204"/>
      <c r="CC2096" s="204"/>
      <c r="CD2096" s="204"/>
      <c r="CE2096" s="204"/>
      <c r="CF2096" s="204"/>
      <c r="CG2096" s="204"/>
      <c r="CH2096" s="204"/>
      <c r="CI2096" s="204"/>
      <c r="CJ2096" s="204"/>
      <c r="CK2096" s="204"/>
      <c r="CL2096" s="204"/>
      <c r="CN2096" s="205"/>
      <c r="CO2096" s="204"/>
      <c r="CP2096" s="204"/>
      <c r="CQ2096" s="204"/>
      <c r="CR2096" s="204"/>
      <c r="CS2096" s="204"/>
      <c r="CT2096" s="204"/>
      <c r="CU2096" s="204"/>
      <c r="CV2096" s="204"/>
      <c r="CW2096" s="204"/>
      <c r="CX2096" s="204"/>
      <c r="CY2096" s="204"/>
      <c r="CZ2096" s="204"/>
      <c r="DA2096" s="204"/>
      <c r="DB2096" s="204"/>
      <c r="DC2096" s="204"/>
      <c r="DD2096" s="204"/>
      <c r="DE2096" s="204"/>
      <c r="DF2096" s="204"/>
      <c r="DG2096" s="204"/>
      <c r="DH2096" s="204"/>
      <c r="DI2096" s="204"/>
      <c r="DJ2096" s="204"/>
      <c r="DK2096" s="204"/>
      <c r="DL2096" s="204"/>
    </row>
    <row r="2097" spans="1:116" x14ac:dyDescent="0.4">
      <c r="A2097" s="164"/>
      <c r="G2097" s="204"/>
      <c r="H2097" s="164"/>
      <c r="I2097" s="205"/>
      <c r="J2097" s="205"/>
      <c r="K2097" s="164"/>
      <c r="L2097" s="164"/>
      <c r="M2097" s="164"/>
      <c r="N2097" s="164"/>
      <c r="O2097" s="164"/>
      <c r="P2097" s="164"/>
      <c r="R2097" s="204"/>
      <c r="S2097" s="204"/>
      <c r="T2097" s="204"/>
      <c r="U2097" s="204"/>
      <c r="V2097" s="204"/>
      <c r="W2097" s="204"/>
      <c r="X2097" s="204"/>
      <c r="Y2097" s="204"/>
      <c r="Z2097" s="204"/>
      <c r="AA2097" s="204"/>
      <c r="AB2097" s="204"/>
      <c r="AC2097" s="204"/>
      <c r="AD2097" s="204"/>
      <c r="AE2097" s="204"/>
      <c r="AF2097" s="204"/>
      <c r="AG2097" s="204"/>
      <c r="AH2097" s="204"/>
      <c r="AI2097" s="204"/>
      <c r="AJ2097" s="204"/>
      <c r="AK2097" s="204"/>
      <c r="AL2097" s="204"/>
      <c r="AM2097" s="204"/>
      <c r="AN2097" s="204"/>
      <c r="AO2097" s="204"/>
      <c r="AP2097" s="204"/>
      <c r="AQ2097" s="204"/>
      <c r="AR2097" s="204"/>
      <c r="AS2097" s="204"/>
      <c r="AT2097" s="204"/>
      <c r="AU2097" s="204"/>
      <c r="AV2097" s="204"/>
      <c r="AW2097" s="204"/>
      <c r="AX2097" s="204"/>
      <c r="AY2097" s="204"/>
      <c r="AZ2097" s="204"/>
      <c r="BA2097" s="204"/>
      <c r="BB2097" s="204"/>
      <c r="BC2097" s="204"/>
      <c r="BD2097" s="204"/>
      <c r="BE2097" s="204"/>
      <c r="BF2097" s="204"/>
      <c r="BG2097" s="204"/>
      <c r="BH2097" s="204"/>
      <c r="BI2097" s="204"/>
      <c r="BJ2097" s="204"/>
      <c r="BK2097" s="204"/>
      <c r="BL2097" s="204"/>
      <c r="BM2097" s="204"/>
      <c r="BN2097" s="204"/>
      <c r="BO2097" s="204"/>
      <c r="BP2097" s="204"/>
      <c r="BQ2097" s="204"/>
      <c r="BR2097" s="204"/>
      <c r="BS2097" s="204"/>
      <c r="BT2097" s="204"/>
      <c r="BU2097" s="204"/>
      <c r="BV2097" s="204"/>
      <c r="BW2097" s="204"/>
      <c r="BX2097" s="204"/>
      <c r="BY2097" s="204"/>
      <c r="BZ2097" s="204"/>
      <c r="CA2097" s="204"/>
      <c r="CB2097" s="204"/>
      <c r="CC2097" s="204"/>
      <c r="CD2097" s="204"/>
      <c r="CE2097" s="204"/>
      <c r="CF2097" s="204"/>
      <c r="CG2097" s="204"/>
      <c r="CH2097" s="204"/>
      <c r="CI2097" s="204"/>
      <c r="CJ2097" s="204"/>
      <c r="CK2097" s="204"/>
      <c r="CL2097" s="204"/>
      <c r="CN2097" s="205"/>
      <c r="CO2097" s="204"/>
      <c r="CP2097" s="204"/>
      <c r="CQ2097" s="204"/>
      <c r="CR2097" s="204"/>
      <c r="CS2097" s="204"/>
      <c r="CT2097" s="204"/>
      <c r="CU2097" s="204"/>
      <c r="CV2097" s="204"/>
      <c r="CW2097" s="204"/>
      <c r="CX2097" s="204"/>
      <c r="CY2097" s="204"/>
      <c r="CZ2097" s="204"/>
      <c r="DA2097" s="204"/>
      <c r="DB2097" s="204"/>
      <c r="DC2097" s="204"/>
      <c r="DD2097" s="204"/>
      <c r="DE2097" s="204"/>
      <c r="DF2097" s="204"/>
      <c r="DG2097" s="204"/>
      <c r="DH2097" s="204"/>
      <c r="DI2097" s="204"/>
      <c r="DJ2097" s="204"/>
      <c r="DK2097" s="204"/>
      <c r="DL2097" s="204"/>
    </row>
    <row r="2098" spans="1:116" x14ac:dyDescent="0.4">
      <c r="A2098" s="164"/>
      <c r="G2098" s="204"/>
      <c r="H2098" s="164"/>
      <c r="I2098" s="205"/>
      <c r="J2098" s="205"/>
      <c r="K2098" s="164"/>
      <c r="L2098" s="164"/>
      <c r="M2098" s="164"/>
      <c r="N2098" s="164"/>
      <c r="O2098" s="164"/>
      <c r="P2098" s="164"/>
      <c r="R2098" s="204"/>
      <c r="S2098" s="204"/>
      <c r="T2098" s="204"/>
      <c r="U2098" s="204"/>
      <c r="V2098" s="204"/>
      <c r="W2098" s="204"/>
      <c r="X2098" s="204"/>
      <c r="Y2098" s="204"/>
      <c r="Z2098" s="204"/>
      <c r="AA2098" s="204"/>
      <c r="AB2098" s="204"/>
      <c r="AC2098" s="204"/>
      <c r="AD2098" s="204"/>
      <c r="AE2098" s="204"/>
      <c r="AF2098" s="204"/>
      <c r="AG2098" s="204"/>
      <c r="AH2098" s="204"/>
      <c r="AI2098" s="204"/>
      <c r="AJ2098" s="204"/>
      <c r="AK2098" s="204"/>
      <c r="AL2098" s="204"/>
      <c r="AM2098" s="204"/>
      <c r="AN2098" s="204"/>
      <c r="AO2098" s="204"/>
      <c r="AP2098" s="204"/>
      <c r="AQ2098" s="204"/>
      <c r="AR2098" s="204"/>
      <c r="AS2098" s="204"/>
      <c r="AT2098" s="204"/>
      <c r="AU2098" s="204"/>
      <c r="AV2098" s="204"/>
      <c r="AW2098" s="204"/>
      <c r="AX2098" s="204"/>
      <c r="AY2098" s="204"/>
      <c r="AZ2098" s="204"/>
      <c r="BA2098" s="204"/>
      <c r="BB2098" s="204"/>
      <c r="BC2098" s="204"/>
      <c r="BD2098" s="204"/>
      <c r="BE2098" s="204"/>
      <c r="BF2098" s="204"/>
      <c r="BG2098" s="204"/>
      <c r="BH2098" s="204"/>
      <c r="BI2098" s="204"/>
      <c r="BJ2098" s="204"/>
      <c r="BK2098" s="204"/>
      <c r="BL2098" s="204"/>
      <c r="BM2098" s="204"/>
      <c r="BN2098" s="204"/>
      <c r="BO2098" s="204"/>
      <c r="BP2098" s="204"/>
      <c r="BQ2098" s="204"/>
      <c r="BR2098" s="204"/>
      <c r="BS2098" s="204"/>
      <c r="BT2098" s="204"/>
      <c r="BU2098" s="204"/>
      <c r="BV2098" s="204"/>
      <c r="BW2098" s="204"/>
      <c r="BX2098" s="204"/>
      <c r="BY2098" s="204"/>
      <c r="BZ2098" s="204"/>
      <c r="CA2098" s="204"/>
      <c r="CB2098" s="204"/>
      <c r="CC2098" s="204"/>
      <c r="CD2098" s="204"/>
      <c r="CE2098" s="204"/>
      <c r="CF2098" s="204"/>
      <c r="CG2098" s="204"/>
      <c r="CH2098" s="204"/>
      <c r="CI2098" s="204"/>
      <c r="CJ2098" s="204"/>
      <c r="CK2098" s="204"/>
      <c r="CL2098" s="204"/>
      <c r="CN2098" s="205"/>
      <c r="CO2098" s="204"/>
      <c r="CP2098" s="204"/>
      <c r="CQ2098" s="204"/>
      <c r="CR2098" s="204"/>
      <c r="CS2098" s="204"/>
      <c r="CT2098" s="204"/>
      <c r="CU2098" s="204"/>
      <c r="CV2098" s="204"/>
      <c r="CW2098" s="204"/>
      <c r="CX2098" s="204"/>
      <c r="CY2098" s="204"/>
      <c r="CZ2098" s="204"/>
      <c r="DA2098" s="204"/>
      <c r="DB2098" s="204"/>
      <c r="DC2098" s="204"/>
      <c r="DD2098" s="204"/>
      <c r="DE2098" s="204"/>
      <c r="DF2098" s="204"/>
      <c r="DG2098" s="204"/>
      <c r="DH2098" s="204"/>
      <c r="DI2098" s="204"/>
      <c r="DJ2098" s="204"/>
      <c r="DK2098" s="204"/>
      <c r="DL2098" s="204"/>
    </row>
    <row r="2099" spans="1:116" x14ac:dyDescent="0.4">
      <c r="A2099" s="164"/>
      <c r="G2099" s="204"/>
      <c r="H2099" s="164"/>
      <c r="I2099" s="205"/>
      <c r="J2099" s="205"/>
      <c r="K2099" s="164"/>
      <c r="L2099" s="164"/>
      <c r="M2099" s="164"/>
      <c r="N2099" s="164"/>
      <c r="O2099" s="164"/>
      <c r="P2099" s="164"/>
      <c r="R2099" s="204"/>
      <c r="S2099" s="204"/>
      <c r="T2099" s="204"/>
      <c r="U2099" s="204"/>
      <c r="V2099" s="204"/>
      <c r="W2099" s="204"/>
      <c r="X2099" s="204"/>
      <c r="Y2099" s="204"/>
      <c r="Z2099" s="204"/>
      <c r="AA2099" s="204"/>
      <c r="AB2099" s="204"/>
      <c r="AC2099" s="204"/>
      <c r="AD2099" s="204"/>
      <c r="AE2099" s="204"/>
      <c r="AF2099" s="204"/>
      <c r="AG2099" s="204"/>
      <c r="AH2099" s="204"/>
      <c r="AI2099" s="204"/>
      <c r="AJ2099" s="204"/>
      <c r="AK2099" s="204"/>
      <c r="AL2099" s="204"/>
      <c r="AM2099" s="204"/>
      <c r="AN2099" s="204"/>
      <c r="AO2099" s="204"/>
      <c r="AP2099" s="204"/>
      <c r="AQ2099" s="204"/>
      <c r="AR2099" s="204"/>
      <c r="AS2099" s="204"/>
      <c r="AT2099" s="204"/>
      <c r="AU2099" s="204"/>
      <c r="AV2099" s="204"/>
      <c r="AW2099" s="204"/>
      <c r="AX2099" s="204"/>
      <c r="AY2099" s="204"/>
      <c r="AZ2099" s="204"/>
      <c r="BA2099" s="204"/>
      <c r="BB2099" s="204"/>
      <c r="BC2099" s="204"/>
      <c r="BD2099" s="204"/>
      <c r="BE2099" s="204"/>
      <c r="BF2099" s="204"/>
      <c r="BG2099" s="204"/>
      <c r="BH2099" s="204"/>
      <c r="BI2099" s="204"/>
      <c r="BJ2099" s="204"/>
      <c r="BK2099" s="204"/>
      <c r="BL2099" s="204"/>
      <c r="BM2099" s="204"/>
      <c r="BN2099" s="204"/>
      <c r="BO2099" s="204"/>
      <c r="BP2099" s="204"/>
      <c r="BQ2099" s="204"/>
      <c r="BR2099" s="204"/>
      <c r="BS2099" s="204"/>
      <c r="BT2099" s="204"/>
      <c r="BU2099" s="204"/>
      <c r="BV2099" s="204"/>
      <c r="BW2099" s="204"/>
      <c r="BX2099" s="204"/>
      <c r="BY2099" s="204"/>
      <c r="BZ2099" s="204"/>
      <c r="CA2099" s="204"/>
      <c r="CB2099" s="204"/>
      <c r="CC2099" s="204"/>
      <c r="CD2099" s="204"/>
      <c r="CE2099" s="204"/>
      <c r="CF2099" s="204"/>
      <c r="CG2099" s="204"/>
      <c r="CH2099" s="204"/>
      <c r="CI2099" s="204"/>
      <c r="CJ2099" s="204"/>
      <c r="CK2099" s="204"/>
      <c r="CL2099" s="204"/>
      <c r="CN2099" s="205"/>
      <c r="CO2099" s="204"/>
      <c r="CP2099" s="204"/>
      <c r="CQ2099" s="204"/>
      <c r="CR2099" s="204"/>
      <c r="CS2099" s="204"/>
      <c r="CT2099" s="204"/>
      <c r="CU2099" s="204"/>
      <c r="CV2099" s="204"/>
      <c r="CW2099" s="204"/>
      <c r="CX2099" s="204"/>
      <c r="CY2099" s="204"/>
      <c r="CZ2099" s="204"/>
      <c r="DA2099" s="204"/>
      <c r="DB2099" s="204"/>
      <c r="DC2099" s="204"/>
      <c r="DD2099" s="204"/>
      <c r="DE2099" s="204"/>
      <c r="DF2099" s="204"/>
      <c r="DG2099" s="204"/>
      <c r="DH2099" s="204"/>
      <c r="DI2099" s="204"/>
      <c r="DJ2099" s="204"/>
      <c r="DK2099" s="204"/>
      <c r="DL2099" s="204"/>
    </row>
    <row r="2100" spans="1:116" x14ac:dyDescent="0.4">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4">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4">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4">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4">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4">
      <c r="CO2105" s="8"/>
      <c r="CP2105" s="8"/>
      <c r="CQ2105" s="8"/>
      <c r="CR2105" s="8"/>
      <c r="CS2105" s="8"/>
      <c r="CT2105" s="8"/>
      <c r="CU2105" s="8"/>
      <c r="CV2105" s="8"/>
      <c r="CW2105" s="8"/>
      <c r="CX2105" s="8"/>
      <c r="CY2105" s="8"/>
      <c r="CZ2105" s="8"/>
      <c r="DA2105" s="8"/>
      <c r="DB2105" s="8"/>
      <c r="DC2105" s="8"/>
      <c r="DD2105" s="8"/>
      <c r="DE2105" s="8"/>
      <c r="DF2105" s="8"/>
      <c r="DG2105" s="8"/>
      <c r="DH2105" s="8"/>
      <c r="DI2105" s="8"/>
      <c r="DJ2105" s="8"/>
      <c r="DK2105" s="8"/>
      <c r="DL2105" s="8"/>
    </row>
    <row r="2106" spans="1:116" x14ac:dyDescent="0.4">
      <c r="CO2106" s="8"/>
      <c r="CP2106" s="8"/>
      <c r="CQ2106" s="8"/>
      <c r="CR2106" s="8"/>
      <c r="CS2106" s="8"/>
      <c r="CT2106" s="8"/>
      <c r="CU2106" s="8"/>
      <c r="CV2106" s="8"/>
      <c r="CW2106" s="8"/>
      <c r="CX2106" s="8"/>
      <c r="CY2106" s="8"/>
      <c r="CZ2106" s="8"/>
      <c r="DA2106" s="8"/>
      <c r="DB2106" s="8"/>
      <c r="DC2106" s="8"/>
      <c r="DD2106" s="8"/>
      <c r="DE2106" s="8"/>
      <c r="DF2106" s="8"/>
      <c r="DG2106" s="8"/>
      <c r="DH2106" s="8"/>
      <c r="DI2106" s="8"/>
      <c r="DJ2106" s="8"/>
      <c r="DK2106" s="8"/>
      <c r="DL2106" s="8"/>
    </row>
    <row r="2107" spans="1:116" x14ac:dyDescent="0.4">
      <c r="A2107" s="174"/>
      <c r="E2107" s="8"/>
      <c r="G2107" s="175" t="s">
        <v>490</v>
      </c>
      <c r="H2107" s="174"/>
      <c r="I2107" s="176"/>
      <c r="J2107" s="176"/>
      <c r="K2107" s="197"/>
      <c r="L2107" s="197"/>
      <c r="M2107" s="197"/>
      <c r="N2107" s="197"/>
      <c r="O2107" s="197"/>
      <c r="P2107" s="197"/>
      <c r="R2107" s="198"/>
      <c r="S2107" s="174"/>
      <c r="T2107" s="174"/>
      <c r="U2107" s="174"/>
      <c r="V2107" s="174"/>
      <c r="W2107" s="174"/>
      <c r="X2107" s="174"/>
      <c r="Y2107" s="174"/>
      <c r="Z2107" s="174"/>
      <c r="AA2107" s="174"/>
      <c r="AB2107" s="174"/>
      <c r="AC2107" s="174"/>
      <c r="AD2107" s="174"/>
      <c r="AE2107" s="174"/>
      <c r="AF2107" s="174"/>
      <c r="AG2107" s="174"/>
      <c r="AH2107" s="174"/>
      <c r="AI2107" s="174"/>
      <c r="AJ2107" s="174"/>
      <c r="AK2107" s="174"/>
      <c r="AL2107" s="174"/>
      <c r="AM2107" s="174"/>
      <c r="AN2107" s="174"/>
      <c r="AO2107" s="174"/>
      <c r="AP2107" s="174"/>
      <c r="AQ2107" s="174"/>
      <c r="AR2107" s="174"/>
      <c r="AS2107" s="174"/>
      <c r="AT2107" s="174"/>
      <c r="AU2107" s="174"/>
      <c r="AV2107" s="174"/>
      <c r="AW2107" s="174"/>
      <c r="AX2107" s="174"/>
      <c r="AY2107" s="174"/>
      <c r="AZ2107" s="174"/>
      <c r="BA2107" s="174"/>
      <c r="BB2107" s="174"/>
      <c r="BC2107" s="174"/>
      <c r="BD2107" s="174"/>
      <c r="BE2107" s="174"/>
      <c r="BF2107" s="174"/>
      <c r="BG2107" s="174"/>
      <c r="BH2107" s="174"/>
      <c r="BI2107" s="174"/>
      <c r="BJ2107" s="174"/>
      <c r="BK2107" s="174"/>
      <c r="BL2107" s="174"/>
      <c r="BM2107" s="174"/>
      <c r="BN2107" s="174"/>
      <c r="BO2107" s="174"/>
      <c r="BP2107" s="174"/>
      <c r="BQ2107" s="174"/>
      <c r="BR2107" s="174"/>
      <c r="BS2107" s="174"/>
      <c r="BT2107" s="174"/>
      <c r="BU2107" s="174"/>
      <c r="BV2107" s="174"/>
      <c r="BW2107" s="174"/>
      <c r="BX2107" s="174"/>
      <c r="BY2107" s="174"/>
      <c r="BZ2107" s="174"/>
      <c r="CA2107" s="174"/>
      <c r="CB2107" s="174"/>
      <c r="CC2107" s="174"/>
      <c r="CD2107" s="174"/>
      <c r="CE2107" s="174"/>
      <c r="CF2107" s="174"/>
      <c r="CG2107" s="174"/>
      <c r="CH2107" s="174"/>
      <c r="CI2107" s="174"/>
      <c r="CJ2107" s="174"/>
      <c r="CK2107" s="174"/>
      <c r="CL2107" s="174"/>
      <c r="CN2107" s="176"/>
      <c r="CO2107" s="174"/>
      <c r="CP2107" s="174"/>
      <c r="CQ2107" s="174"/>
      <c r="CR2107" s="174"/>
      <c r="CS2107" s="174"/>
      <c r="CT2107" s="174"/>
      <c r="CU2107" s="174"/>
      <c r="CV2107" s="174"/>
      <c r="CW2107" s="174"/>
      <c r="CX2107" s="174"/>
      <c r="CY2107" s="174"/>
      <c r="CZ2107" s="174"/>
      <c r="DA2107" s="174"/>
      <c r="DB2107" s="174"/>
      <c r="DC2107" s="174"/>
      <c r="DD2107" s="174"/>
      <c r="DE2107" s="174"/>
      <c r="DF2107" s="174"/>
      <c r="DG2107" s="174"/>
      <c r="DH2107" s="174"/>
      <c r="DI2107" s="174"/>
      <c r="DJ2107" s="174"/>
      <c r="DK2107" s="174"/>
      <c r="DL2107" s="174"/>
    </row>
    <row r="2108" spans="1:116" x14ac:dyDescent="0.4">
      <c r="A2108" s="174"/>
      <c r="E2108" s="8"/>
      <c r="G2108" s="175" t="s">
        <v>492</v>
      </c>
      <c r="H2108" s="174"/>
      <c r="I2108" s="176"/>
      <c r="J2108" s="176"/>
      <c r="K2108" s="197"/>
      <c r="L2108" s="197"/>
      <c r="M2108" s="197"/>
      <c r="N2108" s="197"/>
      <c r="O2108" s="197"/>
      <c r="P2108" s="197"/>
      <c r="R2108" s="198"/>
      <c r="S2108" s="174"/>
      <c r="T2108" s="174"/>
      <c r="U2108" s="174"/>
      <c r="V2108" s="174"/>
      <c r="W2108" s="174"/>
      <c r="X2108" s="174"/>
      <c r="Y2108" s="174"/>
      <c r="Z2108" s="174"/>
      <c r="AA2108" s="174"/>
      <c r="AB2108" s="174"/>
      <c r="AC2108" s="174"/>
      <c r="AD2108" s="174"/>
      <c r="AE2108" s="174"/>
      <c r="AF2108" s="174"/>
      <c r="AG2108" s="174"/>
      <c r="AH2108" s="174"/>
      <c r="AI2108" s="174"/>
      <c r="AJ2108" s="174"/>
      <c r="AK2108" s="174"/>
      <c r="AL2108" s="174"/>
      <c r="AM2108" s="174"/>
      <c r="AN2108" s="174"/>
      <c r="AO2108" s="174"/>
      <c r="AP2108" s="174"/>
      <c r="AQ2108" s="174"/>
      <c r="AR2108" s="174"/>
      <c r="AS2108" s="174"/>
      <c r="AT2108" s="174"/>
      <c r="AU2108" s="174"/>
      <c r="AV2108" s="174"/>
      <c r="AW2108" s="174"/>
      <c r="AX2108" s="174"/>
      <c r="AY2108" s="174"/>
      <c r="AZ2108" s="174"/>
      <c r="BA2108" s="174"/>
      <c r="BB2108" s="174"/>
      <c r="BC2108" s="174"/>
      <c r="BD2108" s="174"/>
      <c r="BE2108" s="174"/>
      <c r="BF2108" s="174"/>
      <c r="BG2108" s="174"/>
      <c r="BH2108" s="174"/>
      <c r="BI2108" s="174"/>
      <c r="BJ2108" s="174"/>
      <c r="BK2108" s="174"/>
      <c r="BL2108" s="174"/>
      <c r="BM2108" s="174"/>
      <c r="BN2108" s="174"/>
      <c r="BO2108" s="174"/>
      <c r="BP2108" s="174"/>
      <c r="BQ2108" s="174"/>
      <c r="BR2108" s="174"/>
      <c r="BS2108" s="174"/>
      <c r="BT2108" s="174"/>
      <c r="BU2108" s="174"/>
      <c r="BV2108" s="174"/>
      <c r="BW2108" s="174"/>
      <c r="BX2108" s="174"/>
      <c r="BY2108" s="174"/>
      <c r="BZ2108" s="174"/>
      <c r="CA2108" s="174"/>
      <c r="CB2108" s="174"/>
      <c r="CC2108" s="174"/>
      <c r="CD2108" s="174"/>
      <c r="CE2108" s="174"/>
      <c r="CF2108" s="174"/>
      <c r="CG2108" s="174"/>
      <c r="CH2108" s="174"/>
      <c r="CI2108" s="174"/>
      <c r="CJ2108" s="174"/>
      <c r="CK2108" s="174"/>
      <c r="CL2108" s="174"/>
      <c r="CN2108" s="176"/>
      <c r="CO2108" s="174"/>
      <c r="CP2108" s="174"/>
      <c r="CQ2108" s="174"/>
      <c r="CR2108" s="174"/>
      <c r="CS2108" s="174"/>
      <c r="CT2108" s="174"/>
      <c r="CU2108" s="174"/>
      <c r="CV2108" s="174"/>
      <c r="CW2108" s="174"/>
      <c r="CX2108" s="174"/>
      <c r="CY2108" s="174"/>
      <c r="CZ2108" s="174"/>
      <c r="DA2108" s="174"/>
      <c r="DB2108" s="174"/>
      <c r="DC2108" s="174"/>
      <c r="DD2108" s="174"/>
      <c r="DE2108" s="174"/>
      <c r="DF2108" s="174"/>
      <c r="DG2108" s="174"/>
      <c r="DH2108" s="174"/>
      <c r="DI2108" s="174"/>
      <c r="DJ2108" s="174"/>
      <c r="DK2108" s="174"/>
      <c r="DL2108" s="174"/>
    </row>
    <row r="2109" spans="1:116" x14ac:dyDescent="0.4">
      <c r="A2109" s="174"/>
      <c r="E2109" s="8"/>
      <c r="G2109" s="175" t="s">
        <v>461</v>
      </c>
      <c r="H2109" s="174"/>
      <c r="I2109" s="176"/>
      <c r="J2109" s="176"/>
      <c r="K2109" s="197"/>
      <c r="L2109" s="197"/>
      <c r="M2109" s="197"/>
      <c r="N2109" s="197"/>
      <c r="O2109" s="197"/>
      <c r="P2109" s="197"/>
      <c r="R2109" s="198"/>
      <c r="S2109" s="199" t="str">
        <f t="shared" ref="S2109:AX2109" si="3353">S$20</f>
        <v>S$16</v>
      </c>
      <c r="T2109" s="199" t="str">
        <f t="shared" si="3353"/>
        <v>T$16</v>
      </c>
      <c r="U2109" s="199" t="str">
        <f t="shared" si="3353"/>
        <v>U$16</v>
      </c>
      <c r="V2109" s="199" t="str">
        <f t="shared" si="3353"/>
        <v>V$16</v>
      </c>
      <c r="W2109" s="199" t="str">
        <f t="shared" si="3353"/>
        <v>W$16</v>
      </c>
      <c r="X2109" s="199" t="str">
        <f t="shared" si="3353"/>
        <v>X$16</v>
      </c>
      <c r="Y2109" s="199" t="str">
        <f t="shared" si="3353"/>
        <v>Y$16</v>
      </c>
      <c r="Z2109" s="199" t="str">
        <f t="shared" si="3353"/>
        <v>Z$16</v>
      </c>
      <c r="AA2109" s="199" t="str">
        <f t="shared" si="3353"/>
        <v>AA$16</v>
      </c>
      <c r="AB2109" s="199" t="str">
        <f t="shared" si="3353"/>
        <v>AB$16</v>
      </c>
      <c r="AC2109" s="199" t="str">
        <f t="shared" si="3353"/>
        <v>AC$16</v>
      </c>
      <c r="AD2109" s="199" t="str">
        <f t="shared" si="3353"/>
        <v>AD$16</v>
      </c>
      <c r="AE2109" s="199" t="str">
        <f t="shared" si="3353"/>
        <v>AE$16</v>
      </c>
      <c r="AF2109" s="199" t="str">
        <f t="shared" si="3353"/>
        <v>AF$16</v>
      </c>
      <c r="AG2109" s="199" t="str">
        <f t="shared" si="3353"/>
        <v>AG$16</v>
      </c>
      <c r="AH2109" s="199" t="str">
        <f t="shared" si="3353"/>
        <v>AH$16</v>
      </c>
      <c r="AI2109" s="199" t="str">
        <f t="shared" si="3353"/>
        <v>AI$16</v>
      </c>
      <c r="AJ2109" s="199" t="str">
        <f t="shared" si="3353"/>
        <v>AJ$16</v>
      </c>
      <c r="AK2109" s="199" t="str">
        <f t="shared" si="3353"/>
        <v>AK$16</v>
      </c>
      <c r="AL2109" s="199" t="str">
        <f t="shared" si="3353"/>
        <v>AL$16</v>
      </c>
      <c r="AM2109" s="199" t="str">
        <f t="shared" si="3353"/>
        <v>AM$16</v>
      </c>
      <c r="AN2109" s="199" t="str">
        <f t="shared" si="3353"/>
        <v>AN$16</v>
      </c>
      <c r="AO2109" s="199" t="str">
        <f t="shared" si="3353"/>
        <v>AO$16</v>
      </c>
      <c r="AP2109" s="199" t="str">
        <f t="shared" si="3353"/>
        <v>AP$16</v>
      </c>
      <c r="AQ2109" s="199" t="str">
        <f t="shared" si="3353"/>
        <v>AQ$16</v>
      </c>
      <c r="AR2109" s="199" t="str">
        <f t="shared" si="3353"/>
        <v>AR$16</v>
      </c>
      <c r="AS2109" s="199" t="str">
        <f t="shared" si="3353"/>
        <v>AS$16</v>
      </c>
      <c r="AT2109" s="199" t="str">
        <f t="shared" si="3353"/>
        <v>AT$16</v>
      </c>
      <c r="AU2109" s="199" t="str">
        <f t="shared" si="3353"/>
        <v>AU$16</v>
      </c>
      <c r="AV2109" s="199" t="str">
        <f t="shared" si="3353"/>
        <v>AV$16</v>
      </c>
      <c r="AW2109" s="199" t="str">
        <f t="shared" si="3353"/>
        <v>AW$16</v>
      </c>
      <c r="AX2109" s="199" t="str">
        <f t="shared" si="3353"/>
        <v>AX$16</v>
      </c>
      <c r="AY2109" s="199" t="str">
        <f t="shared" ref="AY2109:CD2109" si="3354">AY$20</f>
        <v>AY$16</v>
      </c>
      <c r="AZ2109" s="199" t="str">
        <f t="shared" si="3354"/>
        <v>AZ$16</v>
      </c>
      <c r="BA2109" s="199" t="str">
        <f t="shared" si="3354"/>
        <v>BA$16</v>
      </c>
      <c r="BB2109" s="199" t="str">
        <f t="shared" si="3354"/>
        <v>BB$16</v>
      </c>
      <c r="BC2109" s="199" t="str">
        <f t="shared" si="3354"/>
        <v>BC$16</v>
      </c>
      <c r="BD2109" s="199" t="str">
        <f t="shared" si="3354"/>
        <v>BD$16</v>
      </c>
      <c r="BE2109" s="199" t="str">
        <f t="shared" si="3354"/>
        <v>BE$16</v>
      </c>
      <c r="BF2109" s="199" t="str">
        <f t="shared" si="3354"/>
        <v>BF$16</v>
      </c>
      <c r="BG2109" s="199" t="str">
        <f t="shared" si="3354"/>
        <v>BG$16</v>
      </c>
      <c r="BH2109" s="199" t="str">
        <f t="shared" si="3354"/>
        <v>BH$16</v>
      </c>
      <c r="BI2109" s="199" t="str">
        <f t="shared" si="3354"/>
        <v>BI$16</v>
      </c>
      <c r="BJ2109" s="199" t="str">
        <f t="shared" si="3354"/>
        <v>BJ$16</v>
      </c>
      <c r="BK2109" s="199" t="str">
        <f t="shared" si="3354"/>
        <v>BK$16</v>
      </c>
      <c r="BL2109" s="199" t="str">
        <f t="shared" si="3354"/>
        <v>BL$16</v>
      </c>
      <c r="BM2109" s="199" t="str">
        <f t="shared" si="3354"/>
        <v>BM$16</v>
      </c>
      <c r="BN2109" s="199" t="str">
        <f t="shared" si="3354"/>
        <v>BN$16</v>
      </c>
      <c r="BO2109" s="199" t="str">
        <f t="shared" si="3354"/>
        <v>BO$16</v>
      </c>
      <c r="BP2109" s="199" t="str">
        <f t="shared" si="3354"/>
        <v>BP$16</v>
      </c>
      <c r="BQ2109" s="199" t="str">
        <f t="shared" si="3354"/>
        <v>BQ$16</v>
      </c>
      <c r="BR2109" s="199" t="str">
        <f t="shared" si="3354"/>
        <v>BR$16</v>
      </c>
      <c r="BS2109" s="199" t="str">
        <f t="shared" si="3354"/>
        <v>BS$16</v>
      </c>
      <c r="BT2109" s="199" t="str">
        <f t="shared" si="3354"/>
        <v>BT$16</v>
      </c>
      <c r="BU2109" s="199" t="str">
        <f t="shared" si="3354"/>
        <v>BU$16</v>
      </c>
      <c r="BV2109" s="199" t="str">
        <f t="shared" si="3354"/>
        <v>BV$16</v>
      </c>
      <c r="BW2109" s="199" t="str">
        <f t="shared" si="3354"/>
        <v>BW$16</v>
      </c>
      <c r="BX2109" s="199" t="str">
        <f t="shared" si="3354"/>
        <v>BX$16</v>
      </c>
      <c r="BY2109" s="199" t="str">
        <f t="shared" si="3354"/>
        <v>BY$16</v>
      </c>
      <c r="BZ2109" s="199" t="str">
        <f t="shared" si="3354"/>
        <v>BZ$16</v>
      </c>
      <c r="CA2109" s="199" t="str">
        <f t="shared" si="3354"/>
        <v>CA$16</v>
      </c>
      <c r="CB2109" s="199" t="str">
        <f t="shared" si="3354"/>
        <v>CB$16</v>
      </c>
      <c r="CC2109" s="199" t="str">
        <f t="shared" si="3354"/>
        <v>CC$16</v>
      </c>
      <c r="CD2109" s="199" t="str">
        <f t="shared" si="3354"/>
        <v>CD$16</v>
      </c>
      <c r="CE2109" s="199" t="str">
        <f t="shared" ref="CE2109:CL2109" si="3355">CE$20</f>
        <v>CE$16</v>
      </c>
      <c r="CF2109" s="199" t="str">
        <f t="shared" si="3355"/>
        <v>CF$16</v>
      </c>
      <c r="CG2109" s="199" t="str">
        <f t="shared" si="3355"/>
        <v>CG$16</v>
      </c>
      <c r="CH2109" s="199" t="str">
        <f t="shared" si="3355"/>
        <v>CH$16</v>
      </c>
      <c r="CI2109" s="199" t="str">
        <f t="shared" si="3355"/>
        <v>CI$16</v>
      </c>
      <c r="CJ2109" s="199" t="str">
        <f t="shared" si="3355"/>
        <v>CJ$16</v>
      </c>
      <c r="CK2109" s="199" t="str">
        <f t="shared" si="3355"/>
        <v>CK$16</v>
      </c>
      <c r="CL2109" s="199" t="str">
        <f t="shared" si="3355"/>
        <v>CL$16</v>
      </c>
      <c r="CN2109" s="176"/>
      <c r="CO2109" s="199" t="str">
        <f t="shared" ref="CO2109:DL2109" si="3356">CO$20</f>
        <v>CO$16</v>
      </c>
      <c r="CP2109" s="199" t="str">
        <f t="shared" si="3356"/>
        <v>CP$16</v>
      </c>
      <c r="CQ2109" s="199" t="str">
        <f t="shared" si="3356"/>
        <v>CQ$16</v>
      </c>
      <c r="CR2109" s="199" t="str">
        <f t="shared" si="3356"/>
        <v>CR$16</v>
      </c>
      <c r="CS2109" s="199" t="str">
        <f t="shared" si="3356"/>
        <v>CS$16</v>
      </c>
      <c r="CT2109" s="199" t="str">
        <f t="shared" si="3356"/>
        <v>CT$16</v>
      </c>
      <c r="CU2109" s="199" t="str">
        <f t="shared" si="3356"/>
        <v>CU$16</v>
      </c>
      <c r="CV2109" s="199" t="str">
        <f t="shared" si="3356"/>
        <v>CV$16</v>
      </c>
      <c r="CW2109" s="199" t="str">
        <f t="shared" si="3356"/>
        <v>CW$16</v>
      </c>
      <c r="CX2109" s="199" t="str">
        <f t="shared" si="3356"/>
        <v>CX$16</v>
      </c>
      <c r="CY2109" s="199" t="str">
        <f t="shared" si="3356"/>
        <v>CY$16</v>
      </c>
      <c r="CZ2109" s="199" t="str">
        <f t="shared" si="3356"/>
        <v>CZ$16</v>
      </c>
      <c r="DA2109" s="199" t="str">
        <f t="shared" si="3356"/>
        <v>DA$16</v>
      </c>
      <c r="DB2109" s="199" t="str">
        <f t="shared" si="3356"/>
        <v>DB$16</v>
      </c>
      <c r="DC2109" s="199" t="str">
        <f t="shared" si="3356"/>
        <v>DC$16</v>
      </c>
      <c r="DD2109" s="199" t="str">
        <f t="shared" si="3356"/>
        <v>DD$16</v>
      </c>
      <c r="DE2109" s="199" t="str">
        <f t="shared" si="3356"/>
        <v>DE$16</v>
      </c>
      <c r="DF2109" s="199" t="str">
        <f t="shared" si="3356"/>
        <v>DF$16</v>
      </c>
      <c r="DG2109" s="199" t="str">
        <f t="shared" si="3356"/>
        <v>DG$16</v>
      </c>
      <c r="DH2109" s="199" t="str">
        <f t="shared" si="3356"/>
        <v>DH$16</v>
      </c>
      <c r="DI2109" s="199" t="str">
        <f t="shared" si="3356"/>
        <v>DI$16</v>
      </c>
      <c r="DJ2109" s="199" t="str">
        <f t="shared" si="3356"/>
        <v>DJ$16</v>
      </c>
      <c r="DK2109" s="199" t="str">
        <f t="shared" si="3356"/>
        <v>DK$16</v>
      </c>
      <c r="DL2109" s="199" t="str">
        <f t="shared" si="3356"/>
        <v>DL$16</v>
      </c>
    </row>
    <row r="2110" spans="1:116" x14ac:dyDescent="0.4">
      <c r="A2110" s="174"/>
      <c r="E2110" s="8"/>
      <c r="G2110" s="175" t="s">
        <v>462</v>
      </c>
      <c r="H2110" s="200"/>
      <c r="I2110" s="201"/>
      <c r="J2110" s="201"/>
      <c r="K2110" s="202"/>
      <c r="L2110" s="202"/>
      <c r="M2110" s="202"/>
      <c r="N2110" s="202"/>
      <c r="O2110" s="202"/>
      <c r="P2110" s="202"/>
      <c r="R2110" s="202"/>
      <c r="S2110" s="199" t="str">
        <f t="shared" ref="S2110:AX2110" si="3357">S$21</f>
        <v>S$17</v>
      </c>
      <c r="T2110" s="199" t="str">
        <f t="shared" si="3357"/>
        <v>T$17</v>
      </c>
      <c r="U2110" s="199" t="str">
        <f t="shared" si="3357"/>
        <v>U$17</v>
      </c>
      <c r="V2110" s="199" t="str">
        <f t="shared" si="3357"/>
        <v>V$17</v>
      </c>
      <c r="W2110" s="199" t="str">
        <f t="shared" si="3357"/>
        <v>W$17</v>
      </c>
      <c r="X2110" s="199" t="str">
        <f t="shared" si="3357"/>
        <v>X$17</v>
      </c>
      <c r="Y2110" s="199" t="str">
        <f t="shared" si="3357"/>
        <v>Y$17</v>
      </c>
      <c r="Z2110" s="199" t="str">
        <f t="shared" si="3357"/>
        <v>Z$17</v>
      </c>
      <c r="AA2110" s="199" t="str">
        <f t="shared" si="3357"/>
        <v>AA$17</v>
      </c>
      <c r="AB2110" s="199" t="str">
        <f t="shared" si="3357"/>
        <v>AB$17</v>
      </c>
      <c r="AC2110" s="199" t="str">
        <f t="shared" si="3357"/>
        <v>AC$17</v>
      </c>
      <c r="AD2110" s="199" t="str">
        <f t="shared" si="3357"/>
        <v>AD$17</v>
      </c>
      <c r="AE2110" s="199" t="str">
        <f t="shared" si="3357"/>
        <v>AE$17</v>
      </c>
      <c r="AF2110" s="199" t="str">
        <f t="shared" si="3357"/>
        <v>AF$17</v>
      </c>
      <c r="AG2110" s="199" t="str">
        <f t="shared" si="3357"/>
        <v>AG$17</v>
      </c>
      <c r="AH2110" s="199" t="str">
        <f t="shared" si="3357"/>
        <v>AH$17</v>
      </c>
      <c r="AI2110" s="199" t="str">
        <f t="shared" si="3357"/>
        <v>AI$17</v>
      </c>
      <c r="AJ2110" s="199" t="str">
        <f t="shared" si="3357"/>
        <v>AJ$17</v>
      </c>
      <c r="AK2110" s="199" t="str">
        <f t="shared" si="3357"/>
        <v>AK$17</v>
      </c>
      <c r="AL2110" s="199" t="str">
        <f t="shared" si="3357"/>
        <v>AL$17</v>
      </c>
      <c r="AM2110" s="199" t="str">
        <f t="shared" si="3357"/>
        <v>AM$17</v>
      </c>
      <c r="AN2110" s="199" t="str">
        <f t="shared" si="3357"/>
        <v>AN$17</v>
      </c>
      <c r="AO2110" s="199" t="str">
        <f t="shared" si="3357"/>
        <v>AO$17</v>
      </c>
      <c r="AP2110" s="199" t="str">
        <f t="shared" si="3357"/>
        <v>AP$17</v>
      </c>
      <c r="AQ2110" s="199" t="str">
        <f t="shared" si="3357"/>
        <v>AQ$17</v>
      </c>
      <c r="AR2110" s="199" t="str">
        <f t="shared" si="3357"/>
        <v>AR$17</v>
      </c>
      <c r="AS2110" s="199" t="str">
        <f t="shared" si="3357"/>
        <v>AS$17</v>
      </c>
      <c r="AT2110" s="199" t="str">
        <f t="shared" si="3357"/>
        <v>AT$17</v>
      </c>
      <c r="AU2110" s="199" t="str">
        <f t="shared" si="3357"/>
        <v>AU$17</v>
      </c>
      <c r="AV2110" s="199" t="str">
        <f t="shared" si="3357"/>
        <v>AV$17</v>
      </c>
      <c r="AW2110" s="199" t="str">
        <f t="shared" si="3357"/>
        <v>AW$17</v>
      </c>
      <c r="AX2110" s="199" t="str">
        <f t="shared" si="3357"/>
        <v>AX$17</v>
      </c>
      <c r="AY2110" s="199" t="str">
        <f t="shared" ref="AY2110:CD2110" si="3358">AY$21</f>
        <v>AY$17</v>
      </c>
      <c r="AZ2110" s="199" t="str">
        <f t="shared" si="3358"/>
        <v>AZ$17</v>
      </c>
      <c r="BA2110" s="199" t="str">
        <f t="shared" si="3358"/>
        <v>BA$17</v>
      </c>
      <c r="BB2110" s="199" t="str">
        <f t="shared" si="3358"/>
        <v>BB$17</v>
      </c>
      <c r="BC2110" s="199" t="str">
        <f t="shared" si="3358"/>
        <v>BC$17</v>
      </c>
      <c r="BD2110" s="199" t="str">
        <f t="shared" si="3358"/>
        <v>BD$17</v>
      </c>
      <c r="BE2110" s="199" t="str">
        <f t="shared" si="3358"/>
        <v>BE$17</v>
      </c>
      <c r="BF2110" s="199" t="str">
        <f t="shared" si="3358"/>
        <v>BF$17</v>
      </c>
      <c r="BG2110" s="199" t="str">
        <f t="shared" si="3358"/>
        <v>BG$17</v>
      </c>
      <c r="BH2110" s="199" t="str">
        <f t="shared" si="3358"/>
        <v>BH$17</v>
      </c>
      <c r="BI2110" s="199" t="str">
        <f t="shared" si="3358"/>
        <v>BI$17</v>
      </c>
      <c r="BJ2110" s="199" t="str">
        <f t="shared" si="3358"/>
        <v>BJ$17</v>
      </c>
      <c r="BK2110" s="199" t="str">
        <f t="shared" si="3358"/>
        <v>BK$17</v>
      </c>
      <c r="BL2110" s="199" t="str">
        <f t="shared" si="3358"/>
        <v>BL$17</v>
      </c>
      <c r="BM2110" s="199" t="str">
        <f t="shared" si="3358"/>
        <v>BM$17</v>
      </c>
      <c r="BN2110" s="199" t="str">
        <f t="shared" si="3358"/>
        <v>BN$17</v>
      </c>
      <c r="BO2110" s="199" t="str">
        <f t="shared" si="3358"/>
        <v>BO$17</v>
      </c>
      <c r="BP2110" s="199" t="str">
        <f t="shared" si="3358"/>
        <v>BP$17</v>
      </c>
      <c r="BQ2110" s="199" t="str">
        <f t="shared" si="3358"/>
        <v>BQ$17</v>
      </c>
      <c r="BR2110" s="199" t="str">
        <f t="shared" si="3358"/>
        <v>BR$17</v>
      </c>
      <c r="BS2110" s="199" t="str">
        <f t="shared" si="3358"/>
        <v>BS$17</v>
      </c>
      <c r="BT2110" s="199" t="str">
        <f t="shared" si="3358"/>
        <v>BT$17</v>
      </c>
      <c r="BU2110" s="199" t="str">
        <f t="shared" si="3358"/>
        <v>BU$17</v>
      </c>
      <c r="BV2110" s="199" t="str">
        <f t="shared" si="3358"/>
        <v>BV$17</v>
      </c>
      <c r="BW2110" s="199" t="str">
        <f t="shared" si="3358"/>
        <v>BW$17</v>
      </c>
      <c r="BX2110" s="199" t="str">
        <f t="shared" si="3358"/>
        <v>BX$17</v>
      </c>
      <c r="BY2110" s="199" t="str">
        <f t="shared" si="3358"/>
        <v>BY$17</v>
      </c>
      <c r="BZ2110" s="199" t="str">
        <f t="shared" si="3358"/>
        <v>BZ$17</v>
      </c>
      <c r="CA2110" s="199" t="str">
        <f t="shared" si="3358"/>
        <v>CA$17</v>
      </c>
      <c r="CB2110" s="199" t="str">
        <f t="shared" si="3358"/>
        <v>CB$17</v>
      </c>
      <c r="CC2110" s="199" t="str">
        <f t="shared" si="3358"/>
        <v>CC$17</v>
      </c>
      <c r="CD2110" s="199" t="str">
        <f t="shared" si="3358"/>
        <v>CD$17</v>
      </c>
      <c r="CE2110" s="199" t="str">
        <f t="shared" ref="CE2110:CL2110" si="3359">CE$21</f>
        <v>CE$17</v>
      </c>
      <c r="CF2110" s="199" t="str">
        <f t="shared" si="3359"/>
        <v>CF$17</v>
      </c>
      <c r="CG2110" s="199" t="str">
        <f t="shared" si="3359"/>
        <v>CG$17</v>
      </c>
      <c r="CH2110" s="199" t="str">
        <f t="shared" si="3359"/>
        <v>CH$17</v>
      </c>
      <c r="CI2110" s="199" t="str">
        <f t="shared" si="3359"/>
        <v>CI$17</v>
      </c>
      <c r="CJ2110" s="199" t="str">
        <f t="shared" si="3359"/>
        <v>CJ$17</v>
      </c>
      <c r="CK2110" s="199" t="str">
        <f t="shared" si="3359"/>
        <v>CK$17</v>
      </c>
      <c r="CL2110" s="199" t="str">
        <f t="shared" si="3359"/>
        <v>CL$17</v>
      </c>
      <c r="CN2110" s="201"/>
      <c r="CO2110" s="199" t="str">
        <f t="shared" ref="CO2110:DL2110" si="3360">CO$21</f>
        <v>CO$17</v>
      </c>
      <c r="CP2110" s="199" t="str">
        <f t="shared" si="3360"/>
        <v>CP$17</v>
      </c>
      <c r="CQ2110" s="199" t="str">
        <f t="shared" si="3360"/>
        <v>CQ$17</v>
      </c>
      <c r="CR2110" s="199" t="str">
        <f t="shared" si="3360"/>
        <v>CR$17</v>
      </c>
      <c r="CS2110" s="199" t="str">
        <f t="shared" si="3360"/>
        <v>CS$17</v>
      </c>
      <c r="CT2110" s="199" t="str">
        <f t="shared" si="3360"/>
        <v>CT$17</v>
      </c>
      <c r="CU2110" s="199" t="str">
        <f t="shared" si="3360"/>
        <v>CU$17</v>
      </c>
      <c r="CV2110" s="199" t="str">
        <f t="shared" si="3360"/>
        <v>CV$17</v>
      </c>
      <c r="CW2110" s="199" t="str">
        <f t="shared" si="3360"/>
        <v>CW$17</v>
      </c>
      <c r="CX2110" s="199" t="str">
        <f t="shared" si="3360"/>
        <v>CX$17</v>
      </c>
      <c r="CY2110" s="199" t="str">
        <f t="shared" si="3360"/>
        <v>CY$17</v>
      </c>
      <c r="CZ2110" s="199" t="str">
        <f t="shared" si="3360"/>
        <v>CZ$17</v>
      </c>
      <c r="DA2110" s="199" t="str">
        <f t="shared" si="3360"/>
        <v>DA$17</v>
      </c>
      <c r="DB2110" s="199" t="str">
        <f t="shared" si="3360"/>
        <v>DB$17</v>
      </c>
      <c r="DC2110" s="199" t="str">
        <f t="shared" si="3360"/>
        <v>DC$17</v>
      </c>
      <c r="DD2110" s="199" t="str">
        <f t="shared" si="3360"/>
        <v>DD$17</v>
      </c>
      <c r="DE2110" s="199" t="str">
        <f t="shared" si="3360"/>
        <v>DE$17</v>
      </c>
      <c r="DF2110" s="199" t="str">
        <f t="shared" si="3360"/>
        <v>DF$17</v>
      </c>
      <c r="DG2110" s="199" t="str">
        <f t="shared" si="3360"/>
        <v>DG$17</v>
      </c>
      <c r="DH2110" s="199" t="str">
        <f t="shared" si="3360"/>
        <v>DH$17</v>
      </c>
      <c r="DI2110" s="199" t="str">
        <f t="shared" si="3360"/>
        <v>DI$17</v>
      </c>
      <c r="DJ2110" s="199" t="str">
        <f t="shared" si="3360"/>
        <v>DJ$17</v>
      </c>
      <c r="DK2110" s="199" t="str">
        <f t="shared" si="3360"/>
        <v>DK$17</v>
      </c>
      <c r="DL2110" s="199" t="str">
        <f t="shared" si="3360"/>
        <v>DL$17</v>
      </c>
    </row>
    <row r="2111" spans="1:116" x14ac:dyDescent="0.4">
      <c r="A2111" s="174"/>
      <c r="E2111" s="8"/>
      <c r="G2111" s="175" t="s">
        <v>491</v>
      </c>
      <c r="H2111" s="200"/>
      <c r="I2111" s="201"/>
      <c r="J2111" s="201"/>
      <c r="K2111" s="202"/>
      <c r="L2111" s="202"/>
      <c r="M2111" s="202"/>
      <c r="N2111" s="202"/>
      <c r="O2111" s="202"/>
      <c r="P2111" s="202"/>
      <c r="R2111" s="202"/>
      <c r="S2111" s="190"/>
      <c r="T2111" s="190"/>
      <c r="U2111" s="190"/>
      <c r="V2111" s="190"/>
      <c r="W2111" s="190"/>
      <c r="X2111" s="190"/>
      <c r="Y2111" s="190"/>
      <c r="Z2111" s="190"/>
      <c r="AA2111" s="190"/>
      <c r="AB2111" s="190"/>
      <c r="AC2111" s="190"/>
      <c r="AD2111" s="190"/>
      <c r="AE2111" s="190"/>
      <c r="AF2111" s="190"/>
      <c r="AG2111" s="190"/>
      <c r="AH2111" s="190"/>
      <c r="AI2111" s="190"/>
      <c r="AJ2111" s="190"/>
      <c r="AK2111" s="190"/>
      <c r="AL2111" s="190"/>
      <c r="AM2111" s="190"/>
      <c r="AN2111" s="190"/>
      <c r="AO2111" s="190"/>
      <c r="AP2111" s="190"/>
      <c r="AQ2111" s="190"/>
      <c r="AR2111" s="190"/>
      <c r="AS2111" s="190"/>
      <c r="AT2111" s="190"/>
      <c r="AU2111" s="190"/>
      <c r="AV2111" s="190"/>
      <c r="AW2111" s="190"/>
      <c r="AX2111" s="190"/>
      <c r="AY2111" s="190"/>
      <c r="AZ2111" s="190"/>
      <c r="BA2111" s="190"/>
      <c r="BB2111" s="190"/>
      <c r="BC2111" s="190"/>
      <c r="BD2111" s="190"/>
      <c r="BE2111" s="190"/>
      <c r="BF2111" s="190"/>
      <c r="BG2111" s="190"/>
      <c r="BH2111" s="190"/>
      <c r="BI2111" s="190"/>
      <c r="BJ2111" s="190"/>
      <c r="BK2111" s="190"/>
      <c r="BL2111" s="190"/>
      <c r="BM2111" s="190"/>
      <c r="BN2111" s="190"/>
      <c r="BO2111" s="190"/>
      <c r="BP2111" s="190"/>
      <c r="BQ2111" s="190"/>
      <c r="BR2111" s="190"/>
      <c r="BS2111" s="190"/>
      <c r="BT2111" s="190"/>
      <c r="BU2111" s="190"/>
      <c r="BV2111" s="190"/>
      <c r="BW2111" s="190"/>
      <c r="BX2111" s="190"/>
      <c r="BY2111" s="190"/>
      <c r="BZ2111" s="190"/>
      <c r="CA2111" s="190"/>
      <c r="CB2111" s="190"/>
      <c r="CC2111" s="190"/>
      <c r="CD2111" s="190"/>
      <c r="CE2111" s="190"/>
      <c r="CF2111" s="190"/>
      <c r="CG2111" s="190"/>
      <c r="CH2111" s="190"/>
      <c r="CI2111" s="190"/>
      <c r="CJ2111" s="190"/>
      <c r="CK2111" s="190"/>
      <c r="CL2111" s="190"/>
      <c r="CN2111" s="201"/>
      <c r="CO2111" s="190"/>
      <c r="CP2111" s="190"/>
      <c r="CQ2111" s="190"/>
      <c r="CR2111" s="190"/>
      <c r="CS2111" s="190"/>
      <c r="CT2111" s="190"/>
      <c r="CU2111" s="190"/>
      <c r="CV2111" s="190"/>
      <c r="CW2111" s="190"/>
      <c r="CX2111" s="190"/>
      <c r="CY2111" s="190"/>
      <c r="CZ2111" s="190"/>
      <c r="DA2111" s="190"/>
      <c r="DB2111" s="190"/>
      <c r="DC2111" s="190"/>
      <c r="DD2111" s="190"/>
      <c r="DE2111" s="190"/>
      <c r="DF2111" s="190"/>
      <c r="DG2111" s="190"/>
      <c r="DH2111" s="190"/>
      <c r="DI2111" s="190"/>
      <c r="DJ2111" s="190"/>
      <c r="DK2111" s="190"/>
      <c r="DL2111" s="190"/>
    </row>
    <row r="2112" spans="1:116" x14ac:dyDescent="0.4">
      <c r="A2112" s="174"/>
      <c r="E2112" s="8"/>
      <c r="G2112" s="175" t="s">
        <v>505</v>
      </c>
      <c r="H2112" s="200"/>
      <c r="I2112" s="201"/>
      <c r="J2112" s="201"/>
      <c r="K2112" s="202"/>
      <c r="L2112" s="202"/>
      <c r="M2112" s="202"/>
      <c r="N2112" s="202"/>
      <c r="O2112" s="202"/>
      <c r="P2112" s="202"/>
      <c r="R2112" s="202"/>
      <c r="S2112" s="190"/>
      <c r="T2112" s="190"/>
      <c r="U2112" s="190"/>
      <c r="V2112" s="190"/>
      <c r="W2112" s="190"/>
      <c r="X2112" s="190"/>
      <c r="Y2112" s="190"/>
      <c r="Z2112" s="190"/>
      <c r="AA2112" s="190"/>
      <c r="AB2112" s="190"/>
      <c r="AC2112" s="190"/>
      <c r="AD2112" s="190"/>
      <c r="AE2112" s="190"/>
      <c r="AF2112" s="190"/>
      <c r="AG2112" s="190"/>
      <c r="AH2112" s="190"/>
      <c r="AI2112" s="190"/>
      <c r="AJ2112" s="190"/>
      <c r="AK2112" s="190"/>
      <c r="AL2112" s="190"/>
      <c r="AM2112" s="190"/>
      <c r="AN2112" s="190"/>
      <c r="AO2112" s="190"/>
      <c r="AP2112" s="190"/>
      <c r="AQ2112" s="190"/>
      <c r="AR2112" s="190"/>
      <c r="AS2112" s="190"/>
      <c r="AT2112" s="190"/>
      <c r="AU2112" s="190"/>
      <c r="AV2112" s="190"/>
      <c r="AW2112" s="190"/>
      <c r="AX2112" s="190"/>
      <c r="AY2112" s="190"/>
      <c r="AZ2112" s="190"/>
      <c r="BA2112" s="190"/>
      <c r="BB2112" s="190"/>
      <c r="BC2112" s="190"/>
      <c r="BD2112" s="190"/>
      <c r="BE2112" s="190"/>
      <c r="BF2112" s="190"/>
      <c r="BG2112" s="190"/>
      <c r="BH2112" s="190"/>
      <c r="BI2112" s="190"/>
      <c r="BJ2112" s="190"/>
      <c r="BK2112" s="190"/>
      <c r="BL2112" s="190"/>
      <c r="BM2112" s="190"/>
      <c r="BN2112" s="190"/>
      <c r="BO2112" s="190"/>
      <c r="BP2112" s="190"/>
      <c r="BQ2112" s="190"/>
      <c r="BR2112" s="190"/>
      <c r="BS2112" s="190"/>
      <c r="BT2112" s="190"/>
      <c r="BU2112" s="190"/>
      <c r="BV2112" s="190"/>
      <c r="BW2112" s="190"/>
      <c r="BX2112" s="190"/>
      <c r="BY2112" s="190"/>
      <c r="BZ2112" s="190"/>
      <c r="CA2112" s="190"/>
      <c r="CB2112" s="190"/>
      <c r="CC2112" s="190"/>
      <c r="CD2112" s="190"/>
      <c r="CE2112" s="190"/>
      <c r="CF2112" s="190"/>
      <c r="CG2112" s="190"/>
      <c r="CH2112" s="190"/>
      <c r="CI2112" s="190"/>
      <c r="CJ2112" s="190"/>
      <c r="CK2112" s="190"/>
      <c r="CL2112" s="190"/>
      <c r="CN2112" s="201"/>
      <c r="CO2112" s="190"/>
      <c r="CP2112" s="190"/>
      <c r="CQ2112" s="190"/>
      <c r="CR2112" s="190"/>
      <c r="CS2112" s="190"/>
      <c r="CT2112" s="190"/>
      <c r="CU2112" s="190"/>
      <c r="CV2112" s="190"/>
      <c r="CW2112" s="190"/>
      <c r="CX2112" s="190"/>
      <c r="CY2112" s="190"/>
      <c r="CZ2112" s="190"/>
      <c r="DA2112" s="190"/>
      <c r="DB2112" s="190"/>
      <c r="DC2112" s="190"/>
      <c r="DD2112" s="190"/>
      <c r="DE2112" s="190"/>
      <c r="DF2112" s="190"/>
      <c r="DG2112" s="190"/>
      <c r="DH2112" s="190"/>
      <c r="DI2112" s="190"/>
      <c r="DJ2112" s="190"/>
      <c r="DK2112" s="190"/>
      <c r="DL2112" s="190"/>
    </row>
    <row r="2113" spans="1:116" x14ac:dyDescent="0.4">
      <c r="A2113" s="174"/>
      <c r="E2113" s="8"/>
      <c r="G2113" s="175" t="s">
        <v>463</v>
      </c>
      <c r="H2113" s="200"/>
      <c r="I2113" s="201"/>
      <c r="J2113" s="201"/>
      <c r="K2113" s="202"/>
      <c r="L2113" s="202"/>
      <c r="M2113" s="202"/>
      <c r="N2113" s="202"/>
      <c r="O2113" s="202"/>
      <c r="P2113" s="202"/>
      <c r="R2113" s="202"/>
      <c r="S2113" s="190" t="str">
        <f t="shared" ref="S2113:AX2113" si="3361">S$22</f>
        <v>S$18</v>
      </c>
      <c r="T2113" s="190" t="str">
        <f t="shared" si="3361"/>
        <v>T$18</v>
      </c>
      <c r="U2113" s="190" t="str">
        <f t="shared" si="3361"/>
        <v>U$18</v>
      </c>
      <c r="V2113" s="190" t="str">
        <f t="shared" si="3361"/>
        <v>V$18</v>
      </c>
      <c r="W2113" s="190" t="str">
        <f t="shared" si="3361"/>
        <v>W$18</v>
      </c>
      <c r="X2113" s="190" t="str">
        <f t="shared" si="3361"/>
        <v>X$18</v>
      </c>
      <c r="Y2113" s="190" t="str">
        <f t="shared" si="3361"/>
        <v>Y$18</v>
      </c>
      <c r="Z2113" s="190" t="str">
        <f t="shared" si="3361"/>
        <v>Z$18</v>
      </c>
      <c r="AA2113" s="190" t="str">
        <f t="shared" si="3361"/>
        <v>AA$18</v>
      </c>
      <c r="AB2113" s="190" t="str">
        <f t="shared" si="3361"/>
        <v>AB$18</v>
      </c>
      <c r="AC2113" s="190" t="str">
        <f t="shared" si="3361"/>
        <v>AC$18</v>
      </c>
      <c r="AD2113" s="190" t="str">
        <f t="shared" si="3361"/>
        <v>AD$18</v>
      </c>
      <c r="AE2113" s="190" t="str">
        <f t="shared" si="3361"/>
        <v>AE$18</v>
      </c>
      <c r="AF2113" s="190" t="str">
        <f t="shared" si="3361"/>
        <v>AF$18</v>
      </c>
      <c r="AG2113" s="190" t="str">
        <f t="shared" si="3361"/>
        <v>AG$18</v>
      </c>
      <c r="AH2113" s="190" t="str">
        <f t="shared" si="3361"/>
        <v>AH$18</v>
      </c>
      <c r="AI2113" s="190" t="str">
        <f t="shared" si="3361"/>
        <v>AI$18</v>
      </c>
      <c r="AJ2113" s="190" t="str">
        <f t="shared" si="3361"/>
        <v>AJ$18</v>
      </c>
      <c r="AK2113" s="190" t="str">
        <f t="shared" si="3361"/>
        <v>AK$18</v>
      </c>
      <c r="AL2113" s="190" t="str">
        <f t="shared" si="3361"/>
        <v>AL$18</v>
      </c>
      <c r="AM2113" s="190" t="str">
        <f t="shared" si="3361"/>
        <v>AM$18</v>
      </c>
      <c r="AN2113" s="190" t="str">
        <f t="shared" si="3361"/>
        <v>AN$18</v>
      </c>
      <c r="AO2113" s="190" t="str">
        <f t="shared" si="3361"/>
        <v>AO$18</v>
      </c>
      <c r="AP2113" s="190" t="str">
        <f t="shared" si="3361"/>
        <v>AP$18</v>
      </c>
      <c r="AQ2113" s="190" t="str">
        <f t="shared" si="3361"/>
        <v>AQ$18</v>
      </c>
      <c r="AR2113" s="190" t="str">
        <f t="shared" si="3361"/>
        <v>AR$18</v>
      </c>
      <c r="AS2113" s="190" t="str">
        <f t="shared" si="3361"/>
        <v>AS$18</v>
      </c>
      <c r="AT2113" s="190" t="str">
        <f t="shared" si="3361"/>
        <v>AT$18</v>
      </c>
      <c r="AU2113" s="190" t="str">
        <f t="shared" si="3361"/>
        <v>AU$18</v>
      </c>
      <c r="AV2113" s="190" t="str">
        <f t="shared" si="3361"/>
        <v>AV$18</v>
      </c>
      <c r="AW2113" s="190" t="str">
        <f t="shared" si="3361"/>
        <v>AW$18</v>
      </c>
      <c r="AX2113" s="190" t="str">
        <f t="shared" si="3361"/>
        <v>AX$18</v>
      </c>
      <c r="AY2113" s="190" t="str">
        <f t="shared" ref="AY2113:CD2113" si="3362">AY$22</f>
        <v>AY$18</v>
      </c>
      <c r="AZ2113" s="190" t="str">
        <f t="shared" si="3362"/>
        <v>AZ$18</v>
      </c>
      <c r="BA2113" s="190" t="str">
        <f t="shared" si="3362"/>
        <v>BA$18</v>
      </c>
      <c r="BB2113" s="190" t="str">
        <f t="shared" si="3362"/>
        <v>BB$18</v>
      </c>
      <c r="BC2113" s="190" t="str">
        <f t="shared" si="3362"/>
        <v>BC$18</v>
      </c>
      <c r="BD2113" s="190" t="str">
        <f t="shared" si="3362"/>
        <v>BD$18</v>
      </c>
      <c r="BE2113" s="190" t="str">
        <f t="shared" si="3362"/>
        <v>BE$18</v>
      </c>
      <c r="BF2113" s="190" t="str">
        <f t="shared" si="3362"/>
        <v>BF$18</v>
      </c>
      <c r="BG2113" s="190" t="str">
        <f t="shared" si="3362"/>
        <v>BG$18</v>
      </c>
      <c r="BH2113" s="190" t="str">
        <f t="shared" si="3362"/>
        <v>BH$18</v>
      </c>
      <c r="BI2113" s="190" t="str">
        <f t="shared" si="3362"/>
        <v>BI$18</v>
      </c>
      <c r="BJ2113" s="190" t="str">
        <f t="shared" si="3362"/>
        <v>BJ$18</v>
      </c>
      <c r="BK2113" s="190" t="str">
        <f t="shared" si="3362"/>
        <v>BK$18</v>
      </c>
      <c r="BL2113" s="190" t="str">
        <f t="shared" si="3362"/>
        <v>BL$18</v>
      </c>
      <c r="BM2113" s="190" t="str">
        <f t="shared" si="3362"/>
        <v>BM$18</v>
      </c>
      <c r="BN2113" s="190" t="str">
        <f t="shared" si="3362"/>
        <v>BN$18</v>
      </c>
      <c r="BO2113" s="190" t="str">
        <f t="shared" si="3362"/>
        <v>BO$18</v>
      </c>
      <c r="BP2113" s="190" t="str">
        <f t="shared" si="3362"/>
        <v>BP$18</v>
      </c>
      <c r="BQ2113" s="190" t="str">
        <f t="shared" si="3362"/>
        <v>BQ$18</v>
      </c>
      <c r="BR2113" s="190" t="str">
        <f t="shared" si="3362"/>
        <v>BR$18</v>
      </c>
      <c r="BS2113" s="190" t="str">
        <f t="shared" si="3362"/>
        <v>BS$18</v>
      </c>
      <c r="BT2113" s="190" t="str">
        <f t="shared" si="3362"/>
        <v>BT$18</v>
      </c>
      <c r="BU2113" s="190" t="str">
        <f t="shared" si="3362"/>
        <v>BU$18</v>
      </c>
      <c r="BV2113" s="190" t="str">
        <f t="shared" si="3362"/>
        <v>BV$18</v>
      </c>
      <c r="BW2113" s="190" t="str">
        <f t="shared" si="3362"/>
        <v>BW$18</v>
      </c>
      <c r="BX2113" s="190" t="str">
        <f t="shared" si="3362"/>
        <v>BX$18</v>
      </c>
      <c r="BY2113" s="190" t="str">
        <f t="shared" si="3362"/>
        <v>BY$18</v>
      </c>
      <c r="BZ2113" s="190" t="str">
        <f t="shared" si="3362"/>
        <v>BZ$18</v>
      </c>
      <c r="CA2113" s="190" t="str">
        <f t="shared" si="3362"/>
        <v>CA$18</v>
      </c>
      <c r="CB2113" s="190" t="str">
        <f t="shared" si="3362"/>
        <v>CB$18</v>
      </c>
      <c r="CC2113" s="190" t="str">
        <f t="shared" si="3362"/>
        <v>CC$18</v>
      </c>
      <c r="CD2113" s="190" t="str">
        <f t="shared" si="3362"/>
        <v>CD$18</v>
      </c>
      <c r="CE2113" s="190" t="str">
        <f t="shared" ref="CE2113:CL2113" si="3363">CE$22</f>
        <v>CE$18</v>
      </c>
      <c r="CF2113" s="190" t="str">
        <f t="shared" si="3363"/>
        <v>CF$18</v>
      </c>
      <c r="CG2113" s="190" t="str">
        <f t="shared" si="3363"/>
        <v>CG$18</v>
      </c>
      <c r="CH2113" s="190" t="str">
        <f t="shared" si="3363"/>
        <v>CH$18</v>
      </c>
      <c r="CI2113" s="190" t="str">
        <f t="shared" si="3363"/>
        <v>CI$18</v>
      </c>
      <c r="CJ2113" s="190" t="str">
        <f t="shared" si="3363"/>
        <v>CJ$18</v>
      </c>
      <c r="CK2113" s="190" t="str">
        <f t="shared" si="3363"/>
        <v>CK$18</v>
      </c>
      <c r="CL2113" s="190" t="str">
        <f t="shared" si="3363"/>
        <v>CL$18</v>
      </c>
      <c r="CN2113" s="201"/>
      <c r="CO2113" s="190" t="str">
        <f t="shared" ref="CO2113:DL2113" si="3364">CO$22</f>
        <v>CO$18</v>
      </c>
      <c r="CP2113" s="190" t="str">
        <f t="shared" si="3364"/>
        <v>CP$18</v>
      </c>
      <c r="CQ2113" s="190" t="str">
        <f t="shared" si="3364"/>
        <v>CQ$18</v>
      </c>
      <c r="CR2113" s="190" t="str">
        <f t="shared" si="3364"/>
        <v>CR$18</v>
      </c>
      <c r="CS2113" s="190" t="str">
        <f t="shared" si="3364"/>
        <v>CS$18</v>
      </c>
      <c r="CT2113" s="190" t="str">
        <f t="shared" si="3364"/>
        <v>CT$18</v>
      </c>
      <c r="CU2113" s="190" t="str">
        <f t="shared" si="3364"/>
        <v>CU$18</v>
      </c>
      <c r="CV2113" s="190" t="str">
        <f t="shared" si="3364"/>
        <v>CV$18</v>
      </c>
      <c r="CW2113" s="190" t="str">
        <f t="shared" si="3364"/>
        <v>CW$18</v>
      </c>
      <c r="CX2113" s="190" t="str">
        <f t="shared" si="3364"/>
        <v>CX$18</v>
      </c>
      <c r="CY2113" s="190" t="str">
        <f t="shared" si="3364"/>
        <v>CY$18</v>
      </c>
      <c r="CZ2113" s="190" t="str">
        <f t="shared" si="3364"/>
        <v>CZ$18</v>
      </c>
      <c r="DA2113" s="190" t="str">
        <f t="shared" si="3364"/>
        <v>DA$18</v>
      </c>
      <c r="DB2113" s="190" t="str">
        <f t="shared" si="3364"/>
        <v>DB$18</v>
      </c>
      <c r="DC2113" s="190" t="str">
        <f t="shared" si="3364"/>
        <v>DC$18</v>
      </c>
      <c r="DD2113" s="190" t="str">
        <f t="shared" si="3364"/>
        <v>DD$18</v>
      </c>
      <c r="DE2113" s="190" t="str">
        <f t="shared" si="3364"/>
        <v>DE$18</v>
      </c>
      <c r="DF2113" s="190" t="str">
        <f t="shared" si="3364"/>
        <v>DF$18</v>
      </c>
      <c r="DG2113" s="190" t="str">
        <f t="shared" si="3364"/>
        <v>DG$18</v>
      </c>
      <c r="DH2113" s="190" t="str">
        <f t="shared" si="3364"/>
        <v>DH$18</v>
      </c>
      <c r="DI2113" s="190" t="str">
        <f t="shared" si="3364"/>
        <v>DI$18</v>
      </c>
      <c r="DJ2113" s="190" t="str">
        <f t="shared" si="3364"/>
        <v>DJ$18</v>
      </c>
      <c r="DK2113" s="190" t="str">
        <f t="shared" si="3364"/>
        <v>DK$18</v>
      </c>
      <c r="DL2113" s="190" t="str">
        <f t="shared" si="3364"/>
        <v>DL$18</v>
      </c>
    </row>
    <row r="2114" spans="1:116" x14ac:dyDescent="0.4">
      <c r="A2114" s="174"/>
      <c r="E2114" s="8"/>
      <c r="G2114" s="175" t="s">
        <v>464</v>
      </c>
      <c r="H2114" s="200"/>
      <c r="I2114" s="201"/>
      <c r="J2114" s="201"/>
      <c r="K2114" s="202"/>
      <c r="L2114" s="202"/>
      <c r="M2114" s="202"/>
      <c r="N2114" s="202"/>
      <c r="O2114" s="202"/>
      <c r="P2114" s="202"/>
      <c r="R2114" s="202"/>
      <c r="S2114" s="190" t="str">
        <f t="shared" ref="S2114:AX2114" si="3365">S$23</f>
        <v>S$19</v>
      </c>
      <c r="T2114" s="190" t="str">
        <f t="shared" si="3365"/>
        <v>T$19</v>
      </c>
      <c r="U2114" s="190" t="str">
        <f t="shared" si="3365"/>
        <v>U$19</v>
      </c>
      <c r="V2114" s="190" t="str">
        <f t="shared" si="3365"/>
        <v>V$19</v>
      </c>
      <c r="W2114" s="190" t="str">
        <f t="shared" si="3365"/>
        <v>W$19</v>
      </c>
      <c r="X2114" s="190" t="str">
        <f t="shared" si="3365"/>
        <v>X$19</v>
      </c>
      <c r="Y2114" s="190" t="str">
        <f t="shared" si="3365"/>
        <v>Y$19</v>
      </c>
      <c r="Z2114" s="190" t="str">
        <f t="shared" si="3365"/>
        <v>Z$19</v>
      </c>
      <c r="AA2114" s="190" t="str">
        <f t="shared" si="3365"/>
        <v>AA$19</v>
      </c>
      <c r="AB2114" s="190" t="str">
        <f t="shared" si="3365"/>
        <v>AB$19</v>
      </c>
      <c r="AC2114" s="190" t="str">
        <f t="shared" si="3365"/>
        <v>AC$19</v>
      </c>
      <c r="AD2114" s="190" t="str">
        <f t="shared" si="3365"/>
        <v>AD$19</v>
      </c>
      <c r="AE2114" s="190" t="str">
        <f t="shared" si="3365"/>
        <v>AE$19</v>
      </c>
      <c r="AF2114" s="190" t="str">
        <f t="shared" si="3365"/>
        <v>AF$19</v>
      </c>
      <c r="AG2114" s="190" t="str">
        <f t="shared" si="3365"/>
        <v>AG$19</v>
      </c>
      <c r="AH2114" s="190" t="str">
        <f t="shared" si="3365"/>
        <v>AH$19</v>
      </c>
      <c r="AI2114" s="190" t="str">
        <f t="shared" si="3365"/>
        <v>AI$19</v>
      </c>
      <c r="AJ2114" s="190" t="str">
        <f t="shared" si="3365"/>
        <v>AJ$19</v>
      </c>
      <c r="AK2114" s="190" t="str">
        <f t="shared" si="3365"/>
        <v>AK$19</v>
      </c>
      <c r="AL2114" s="190" t="str">
        <f t="shared" si="3365"/>
        <v>AL$19</v>
      </c>
      <c r="AM2114" s="190" t="str">
        <f t="shared" si="3365"/>
        <v>AM$19</v>
      </c>
      <c r="AN2114" s="190" t="str">
        <f t="shared" si="3365"/>
        <v>AN$19</v>
      </c>
      <c r="AO2114" s="190" t="str">
        <f t="shared" si="3365"/>
        <v>AO$19</v>
      </c>
      <c r="AP2114" s="190" t="str">
        <f t="shared" si="3365"/>
        <v>AP$19</v>
      </c>
      <c r="AQ2114" s="190" t="str">
        <f t="shared" si="3365"/>
        <v>AQ$19</v>
      </c>
      <c r="AR2114" s="190" t="str">
        <f t="shared" si="3365"/>
        <v>AR$19</v>
      </c>
      <c r="AS2114" s="190" t="str">
        <f t="shared" si="3365"/>
        <v>AS$19</v>
      </c>
      <c r="AT2114" s="190" t="str">
        <f t="shared" si="3365"/>
        <v>AT$19</v>
      </c>
      <c r="AU2114" s="190" t="str">
        <f t="shared" si="3365"/>
        <v>AU$19</v>
      </c>
      <c r="AV2114" s="190" t="str">
        <f t="shared" si="3365"/>
        <v>AV$19</v>
      </c>
      <c r="AW2114" s="190" t="str">
        <f t="shared" si="3365"/>
        <v>AW$19</v>
      </c>
      <c r="AX2114" s="190" t="str">
        <f t="shared" si="3365"/>
        <v>AX$19</v>
      </c>
      <c r="AY2114" s="190" t="str">
        <f t="shared" ref="AY2114:CD2114" si="3366">AY$23</f>
        <v>AY$19</v>
      </c>
      <c r="AZ2114" s="190" t="str">
        <f t="shared" si="3366"/>
        <v>AZ$19</v>
      </c>
      <c r="BA2114" s="190" t="str">
        <f t="shared" si="3366"/>
        <v>BA$19</v>
      </c>
      <c r="BB2114" s="190" t="str">
        <f t="shared" si="3366"/>
        <v>BB$19</v>
      </c>
      <c r="BC2114" s="190" t="str">
        <f t="shared" si="3366"/>
        <v>BC$19</v>
      </c>
      <c r="BD2114" s="190" t="str">
        <f t="shared" si="3366"/>
        <v>BD$19</v>
      </c>
      <c r="BE2114" s="190" t="str">
        <f t="shared" si="3366"/>
        <v>BE$19</v>
      </c>
      <c r="BF2114" s="190" t="str">
        <f t="shared" si="3366"/>
        <v>BF$19</v>
      </c>
      <c r="BG2114" s="190" t="str">
        <f t="shared" si="3366"/>
        <v>BG$19</v>
      </c>
      <c r="BH2114" s="190" t="str">
        <f t="shared" si="3366"/>
        <v>BH$19</v>
      </c>
      <c r="BI2114" s="190" t="str">
        <f t="shared" si="3366"/>
        <v>BI$19</v>
      </c>
      <c r="BJ2114" s="190" t="str">
        <f t="shared" si="3366"/>
        <v>BJ$19</v>
      </c>
      <c r="BK2114" s="190" t="str">
        <f t="shared" si="3366"/>
        <v>BK$19</v>
      </c>
      <c r="BL2114" s="190" t="str">
        <f t="shared" si="3366"/>
        <v>BL$19</v>
      </c>
      <c r="BM2114" s="190" t="str">
        <f t="shared" si="3366"/>
        <v>BM$19</v>
      </c>
      <c r="BN2114" s="190" t="str">
        <f t="shared" si="3366"/>
        <v>BN$19</v>
      </c>
      <c r="BO2114" s="190" t="str">
        <f t="shared" si="3366"/>
        <v>BO$19</v>
      </c>
      <c r="BP2114" s="190" t="str">
        <f t="shared" si="3366"/>
        <v>BP$19</v>
      </c>
      <c r="BQ2114" s="190" t="str">
        <f t="shared" si="3366"/>
        <v>BQ$19</v>
      </c>
      <c r="BR2114" s="190" t="str">
        <f t="shared" si="3366"/>
        <v>BR$19</v>
      </c>
      <c r="BS2114" s="190" t="str">
        <f t="shared" si="3366"/>
        <v>BS$19</v>
      </c>
      <c r="BT2114" s="190" t="str">
        <f t="shared" si="3366"/>
        <v>BT$19</v>
      </c>
      <c r="BU2114" s="190" t="str">
        <f t="shared" si="3366"/>
        <v>BU$19</v>
      </c>
      <c r="BV2114" s="190" t="str">
        <f t="shared" si="3366"/>
        <v>BV$19</v>
      </c>
      <c r="BW2114" s="190" t="str">
        <f t="shared" si="3366"/>
        <v>BW$19</v>
      </c>
      <c r="BX2114" s="190" t="str">
        <f t="shared" si="3366"/>
        <v>BX$19</v>
      </c>
      <c r="BY2114" s="190" t="str">
        <f t="shared" si="3366"/>
        <v>BY$19</v>
      </c>
      <c r="BZ2114" s="190" t="str">
        <f t="shared" si="3366"/>
        <v>BZ$19</v>
      </c>
      <c r="CA2114" s="190" t="str">
        <f t="shared" si="3366"/>
        <v>CA$19</v>
      </c>
      <c r="CB2114" s="190" t="str">
        <f t="shared" si="3366"/>
        <v>CB$19</v>
      </c>
      <c r="CC2114" s="190" t="str">
        <f t="shared" si="3366"/>
        <v>CC$19</v>
      </c>
      <c r="CD2114" s="190" t="str">
        <f t="shared" si="3366"/>
        <v>CD$19</v>
      </c>
      <c r="CE2114" s="190" t="str">
        <f t="shared" ref="CE2114:CL2114" si="3367">CE$23</f>
        <v>CE$19</v>
      </c>
      <c r="CF2114" s="190" t="str">
        <f t="shared" si="3367"/>
        <v>CF$19</v>
      </c>
      <c r="CG2114" s="190" t="str">
        <f t="shared" si="3367"/>
        <v>CG$19</v>
      </c>
      <c r="CH2114" s="190" t="str">
        <f t="shared" si="3367"/>
        <v>CH$19</v>
      </c>
      <c r="CI2114" s="190" t="str">
        <f t="shared" si="3367"/>
        <v>CI$19</v>
      </c>
      <c r="CJ2114" s="190" t="str">
        <f t="shared" si="3367"/>
        <v>CJ$19</v>
      </c>
      <c r="CK2114" s="190" t="str">
        <f t="shared" si="3367"/>
        <v>CK$19</v>
      </c>
      <c r="CL2114" s="190" t="str">
        <f t="shared" si="3367"/>
        <v>CL$19</v>
      </c>
      <c r="CN2114" s="201"/>
      <c r="CO2114" s="190" t="str">
        <f t="shared" ref="CO2114:DL2114" si="3368">CO$23</f>
        <v>CO$19</v>
      </c>
      <c r="CP2114" s="190" t="str">
        <f t="shared" si="3368"/>
        <v>CP$19</v>
      </c>
      <c r="CQ2114" s="190" t="str">
        <f t="shared" si="3368"/>
        <v>CQ$19</v>
      </c>
      <c r="CR2114" s="190" t="str">
        <f t="shared" si="3368"/>
        <v>CR$19</v>
      </c>
      <c r="CS2114" s="190" t="str">
        <f t="shared" si="3368"/>
        <v>CS$19</v>
      </c>
      <c r="CT2114" s="190" t="str">
        <f t="shared" si="3368"/>
        <v>CT$19</v>
      </c>
      <c r="CU2114" s="190" t="str">
        <f t="shared" si="3368"/>
        <v>CU$19</v>
      </c>
      <c r="CV2114" s="190" t="str">
        <f t="shared" si="3368"/>
        <v>CV$19</v>
      </c>
      <c r="CW2114" s="190" t="str">
        <f t="shared" si="3368"/>
        <v>CW$19</v>
      </c>
      <c r="CX2114" s="190" t="str">
        <f t="shared" si="3368"/>
        <v>CX$19</v>
      </c>
      <c r="CY2114" s="190" t="str">
        <f t="shared" si="3368"/>
        <v>CY$19</v>
      </c>
      <c r="CZ2114" s="190" t="str">
        <f t="shared" si="3368"/>
        <v>CZ$19</v>
      </c>
      <c r="DA2114" s="190" t="str">
        <f t="shared" si="3368"/>
        <v>DA$19</v>
      </c>
      <c r="DB2114" s="190" t="str">
        <f t="shared" si="3368"/>
        <v>DB$19</v>
      </c>
      <c r="DC2114" s="190" t="str">
        <f t="shared" si="3368"/>
        <v>DC$19</v>
      </c>
      <c r="DD2114" s="190" t="str">
        <f t="shared" si="3368"/>
        <v>DD$19</v>
      </c>
      <c r="DE2114" s="190" t="str">
        <f t="shared" si="3368"/>
        <v>DE$19</v>
      </c>
      <c r="DF2114" s="190" t="str">
        <f t="shared" si="3368"/>
        <v>DF$19</v>
      </c>
      <c r="DG2114" s="190" t="str">
        <f t="shared" si="3368"/>
        <v>DG$19</v>
      </c>
      <c r="DH2114" s="190" t="str">
        <f t="shared" si="3368"/>
        <v>DH$19</v>
      </c>
      <c r="DI2114" s="190" t="str">
        <f t="shared" si="3368"/>
        <v>DI$19</v>
      </c>
      <c r="DJ2114" s="190" t="str">
        <f t="shared" si="3368"/>
        <v>DJ$19</v>
      </c>
      <c r="DK2114" s="190" t="str">
        <f t="shared" si="3368"/>
        <v>DK$19</v>
      </c>
      <c r="DL2114" s="190" t="str">
        <f t="shared" si="3368"/>
        <v>DL$19</v>
      </c>
    </row>
    <row r="2115" spans="1:116" x14ac:dyDescent="0.4">
      <c r="A2115" s="31" t="s">
        <v>218</v>
      </c>
      <c r="B2115" s="31" t="s">
        <v>395</v>
      </c>
      <c r="C2115" s="31"/>
      <c r="D2115" t="s">
        <v>391</v>
      </c>
      <c r="E2115" s="8" t="str">
        <f t="shared" ref="E2115:E2171" si="3369">ROW()&amp;" "&amp;D2115</f>
        <v>2115 WCAR-IS</v>
      </c>
      <c r="F2115" t="s">
        <v>433</v>
      </c>
      <c r="G2115" s="70" t="s">
        <v>396</v>
      </c>
      <c r="H2115" s="48"/>
      <c r="I2115" s="304"/>
      <c r="J2115" s="304"/>
      <c r="K2115" s="48"/>
      <c r="L2115" s="48"/>
      <c r="M2115" s="48"/>
      <c r="N2115" s="48"/>
      <c r="O2115" s="48"/>
      <c r="P2115" s="48"/>
      <c r="R2115" s="70"/>
      <c r="S2115" s="305"/>
      <c r="T2115" s="305"/>
      <c r="U2115" s="305"/>
      <c r="V2115" s="305"/>
      <c r="W2115" s="305"/>
      <c r="X2115" s="305"/>
      <c r="Y2115" s="305"/>
      <c r="Z2115" s="305"/>
      <c r="AA2115" s="305"/>
      <c r="AB2115" s="305"/>
      <c r="AC2115" s="305"/>
      <c r="AD2115" s="305"/>
      <c r="AE2115" s="305"/>
      <c r="AF2115" s="305"/>
      <c r="AG2115" s="305"/>
      <c r="AH2115" s="305"/>
      <c r="AI2115" s="305"/>
      <c r="AJ2115" s="305"/>
      <c r="AK2115" s="305"/>
      <c r="AL2115" s="305"/>
      <c r="AM2115" s="305"/>
      <c r="AN2115" s="305"/>
      <c r="AO2115" s="305"/>
      <c r="AP2115" s="305"/>
      <c r="AQ2115" s="305"/>
      <c r="AR2115" s="305"/>
      <c r="AS2115" s="305"/>
      <c r="AT2115" s="305"/>
      <c r="AU2115" s="305"/>
      <c r="AV2115" s="305"/>
      <c r="AW2115" s="305"/>
      <c r="AX2115" s="305"/>
      <c r="AY2115" s="305"/>
      <c r="AZ2115" s="305"/>
      <c r="BA2115" s="305"/>
      <c r="BB2115" s="305"/>
      <c r="BC2115" s="305"/>
      <c r="BD2115" s="305"/>
      <c r="BE2115" s="305"/>
      <c r="BF2115" s="305"/>
      <c r="BG2115" s="305"/>
      <c r="BH2115" s="305"/>
      <c r="BI2115" s="305"/>
      <c r="BJ2115" s="305"/>
      <c r="BK2115" s="305"/>
      <c r="BL2115" s="305"/>
      <c r="BM2115" s="305"/>
      <c r="BN2115" s="305"/>
      <c r="BO2115" s="305"/>
      <c r="BP2115" s="305"/>
      <c r="BQ2115" s="305"/>
      <c r="BR2115" s="305"/>
      <c r="BS2115" s="305"/>
      <c r="BT2115" s="305"/>
      <c r="BU2115" s="305"/>
      <c r="BV2115" s="305"/>
      <c r="BW2115" s="305"/>
      <c r="BX2115" s="305"/>
      <c r="BY2115" s="305"/>
      <c r="BZ2115" s="305"/>
      <c r="CA2115" s="305"/>
      <c r="CB2115" s="305"/>
      <c r="CC2115" s="305"/>
      <c r="CD2115" s="305"/>
      <c r="CE2115" s="305"/>
      <c r="CF2115" s="305"/>
      <c r="CG2115" s="305"/>
      <c r="CH2115" s="305"/>
      <c r="CI2115" s="305"/>
      <c r="CJ2115" s="305"/>
      <c r="CK2115" s="305"/>
      <c r="CL2115" s="305"/>
      <c r="CN2115" s="304"/>
      <c r="CO2115" s="305"/>
      <c r="CP2115" s="305"/>
      <c r="CQ2115" s="305"/>
      <c r="CR2115" s="305"/>
      <c r="CS2115" s="305"/>
      <c r="CT2115" s="305"/>
      <c r="CU2115" s="305"/>
      <c r="CV2115" s="305"/>
      <c r="CW2115" s="305"/>
      <c r="CX2115" s="305"/>
      <c r="CY2115" s="305"/>
      <c r="CZ2115" s="305"/>
      <c r="DA2115" s="305"/>
      <c r="DB2115" s="305"/>
      <c r="DC2115" s="305"/>
      <c r="DD2115" s="305"/>
      <c r="DE2115" s="305"/>
      <c r="DF2115" s="305"/>
      <c r="DG2115" s="305"/>
      <c r="DH2115" s="305"/>
      <c r="DI2115" s="305"/>
      <c r="DJ2115" s="305"/>
      <c r="DK2115" s="305"/>
      <c r="DL2115" s="305"/>
    </row>
    <row r="2116" spans="1:116" x14ac:dyDescent="0.4">
      <c r="A2116" s="31"/>
      <c r="B2116" t="str">
        <f t="shared" ref="B2116:B2123" si="3370">E2116</f>
        <v>2116 WCAR-IS</v>
      </c>
      <c r="D2116" t="s">
        <v>391</v>
      </c>
      <c r="E2116" s="8" t="str">
        <f t="shared" si="3369"/>
        <v>2116 WCAR-IS</v>
      </c>
      <c r="G2116" s="125" t="s">
        <v>392</v>
      </c>
      <c r="H2116" s="31"/>
      <c r="I2116" s="73"/>
      <c r="J2116" s="73"/>
      <c r="K2116" s="124">
        <f>'IS BS CF'!K$19</f>
        <v>75683656.647484794</v>
      </c>
      <c r="L2116" s="124">
        <f>'IS BS CF'!L$19</f>
        <v>66853775.639539368</v>
      </c>
      <c r="M2116" s="124">
        <f>'IS BS CF'!M$19</f>
        <v>73496402.741000757</v>
      </c>
      <c r="N2116" s="124">
        <f>'IS BS CF'!N$19</f>
        <v>80643736.243152142</v>
      </c>
      <c r="O2116" s="124">
        <f>'IS BS CF'!O$19</f>
        <v>88330032.279876962</v>
      </c>
      <c r="P2116" s="124">
        <f>'IS BS CF'!P$19</f>
        <v>19697719.696569722</v>
      </c>
      <c r="Q2116" s="124"/>
      <c r="R2116" s="124">
        <f>'IS BS CF'!R$19</f>
        <v>0</v>
      </c>
      <c r="S2116" s="124">
        <f>'IS BS CF'!S$19</f>
        <v>6025000.0000000009</v>
      </c>
      <c r="T2116" s="124">
        <f>'IS BS CF'!T$19</f>
        <v>6075208.3333333321</v>
      </c>
      <c r="U2116" s="124">
        <f>'IS BS CF'!U$19</f>
        <v>6125730.46875</v>
      </c>
      <c r="V2116" s="124">
        <f>'IS BS CF'!V$19</f>
        <v>6176568.1495949058</v>
      </c>
      <c r="W2116" s="124">
        <f>'IS BS CF'!W$19</f>
        <v>6227723.128292881</v>
      </c>
      <c r="X2116" s="124">
        <f>'IS BS CF'!X$19</f>
        <v>6279197.1663940772</v>
      </c>
      <c r="Y2116" s="124">
        <f>'IS BS CF'!Y$19</f>
        <v>6330992.0346195921</v>
      </c>
      <c r="Z2116" s="124">
        <f>'IS BS CF'!Z$19</f>
        <v>6383109.5129072713</v>
      </c>
      <c r="AA2116" s="124">
        <f>'IS BS CF'!AA$19</f>
        <v>6435551.3904578779</v>
      </c>
      <c r="AB2116" s="124">
        <f>'IS BS CF'!AB$19</f>
        <v>6488319.4657812435</v>
      </c>
      <c r="AC2116" s="124">
        <f>'IS BS CF'!AC$19</f>
        <v>6541415.5467428928</v>
      </c>
      <c r="AD2116" s="124">
        <f>'IS BS CF'!AD$19</f>
        <v>6594841.4506107206</v>
      </c>
      <c r="AE2116" s="124">
        <f>'IS BS CF'!AE$19</f>
        <v>5329171.8301983224</v>
      </c>
      <c r="AF2116" s="124">
        <f>'IS BS CF'!AF$19</f>
        <v>5372267.643077625</v>
      </c>
      <c r="AG2116" s="124">
        <f>'IS BS CF'!AG$19</f>
        <v>5415630.0673866458</v>
      </c>
      <c r="AH2116" s="124">
        <f>'IS BS CF'!AH$19</f>
        <v>5459260.5766961072</v>
      </c>
      <c r="AI2116" s="124">
        <f>'IS BS CF'!AI$19</f>
        <v>5503160.6522278022</v>
      </c>
      <c r="AJ2116" s="124">
        <f>'IS BS CF'!AJ$19</f>
        <v>5547331.7828928307</v>
      </c>
      <c r="AK2116" s="124">
        <f>'IS BS CF'!AK$19</f>
        <v>5591775.4653298203</v>
      </c>
      <c r="AL2116" s="124">
        <f>'IS BS CF'!AL$19</f>
        <v>5636493.2039436512</v>
      </c>
      <c r="AM2116" s="124">
        <f>'IS BS CF'!AM$19</f>
        <v>5681486.5109441523</v>
      </c>
      <c r="AN2116" s="124">
        <f>'IS BS CF'!AN$19</f>
        <v>5726756.9063848816</v>
      </c>
      <c r="AO2116" s="124">
        <f>'IS BS CF'!AO$19</f>
        <v>5772305.9182022978</v>
      </c>
      <c r="AP2116" s="124">
        <f>'IS BS CF'!AP$19</f>
        <v>5818135.0822552387</v>
      </c>
      <c r="AQ2116" s="124">
        <f>'IS BS CF'!AQ$19</f>
        <v>5864245.9423642326</v>
      </c>
      <c r="AR2116" s="124">
        <f>'IS BS CF'!AR$19</f>
        <v>5910640.0503511727</v>
      </c>
      <c r="AS2116" s="124">
        <f>'IS BS CF'!AS$19</f>
        <v>5957318.9660792705</v>
      </c>
      <c r="AT2116" s="124">
        <f>'IS BS CF'!AT$19</f>
        <v>6004284.2574931495</v>
      </c>
      <c r="AU2116" s="124">
        <f>'IS BS CF'!AU$19</f>
        <v>6051537.5006589666</v>
      </c>
      <c r="AV2116" s="124">
        <f>'IS BS CF'!AV$19</f>
        <v>6099080.2798050363</v>
      </c>
      <c r="AW2116" s="124">
        <f>'IS BS CF'!AW$19</f>
        <v>6146914.187362371</v>
      </c>
      <c r="AX2116" s="124">
        <f>'IS BS CF'!AX$19</f>
        <v>6195040.8240055852</v>
      </c>
      <c r="AY2116" s="124">
        <f>'IS BS CF'!AY$19</f>
        <v>6243461.7986939661</v>
      </c>
      <c r="AZ2116" s="124">
        <f>'IS BS CF'!AZ$19</f>
        <v>6292178.7287127133</v>
      </c>
      <c r="BA2116" s="124">
        <f>'IS BS CF'!BA$19</f>
        <v>6341193.2397142332</v>
      </c>
      <c r="BB2116" s="124">
        <f>'IS BS CF'!BB$19</f>
        <v>6390506.9657600485</v>
      </c>
      <c r="BC2116" s="124">
        <f>'IS BS CF'!BC$19</f>
        <v>6440121.5493625691</v>
      </c>
      <c r="BD2116" s="124">
        <f>'IS BS CF'!BD$19</f>
        <v>6490038.6415269421</v>
      </c>
      <c r="BE2116" s="124">
        <f>'IS BS CF'!BE$19</f>
        <v>6540259.9017934687</v>
      </c>
      <c r="BF2116" s="124">
        <f>'IS BS CF'!BF$19</f>
        <v>6590786.998280352</v>
      </c>
      <c r="BG2116" s="124">
        <f>'IS BS CF'!BG$19</f>
        <v>6641621.6077257143</v>
      </c>
      <c r="BH2116" s="124">
        <f>'IS BS CF'!BH$19</f>
        <v>6692765.4155310439</v>
      </c>
      <c r="BI2116" s="124">
        <f>'IS BS CF'!BI$19</f>
        <v>6744220.1158041703</v>
      </c>
      <c r="BJ2116" s="124">
        <f>'IS BS CF'!BJ$19</f>
        <v>6795987.4114020923</v>
      </c>
      <c r="BK2116" s="124">
        <f>'IS BS CF'!BK$19</f>
        <v>6848069.0139753744</v>
      </c>
      <c r="BL2116" s="124">
        <f>'IS BS CF'!BL$19</f>
        <v>6900466.6440106742</v>
      </c>
      <c r="BM2116" s="124">
        <f>'IS BS CF'!BM$19</f>
        <v>6953182.0308760004</v>
      </c>
      <c r="BN2116" s="124">
        <f>'IS BS CF'!BN$19</f>
        <v>7006216.9128637398</v>
      </c>
      <c r="BO2116" s="124">
        <f>'IS BS CF'!BO$19</f>
        <v>7059573.037235532</v>
      </c>
      <c r="BP2116" s="124">
        <f>'IS BS CF'!BP$19</f>
        <v>7113252.1602668613</v>
      </c>
      <c r="BQ2116" s="124">
        <f>'IS BS CF'!BQ$19</f>
        <v>7167256.0472914213</v>
      </c>
      <c r="BR2116" s="124">
        <f>'IS BS CF'!BR$19</f>
        <v>7221586.4727468798</v>
      </c>
      <c r="BS2116" s="124">
        <f>'IS BS CF'!BS$19</f>
        <v>7276245.220219139</v>
      </c>
      <c r="BT2116" s="124">
        <f>'IS BS CF'!BT$19</f>
        <v>7331234.0824885489</v>
      </c>
      <c r="BU2116" s="124">
        <f>'IS BS CF'!BU$19</f>
        <v>7386554.8615750493</v>
      </c>
      <c r="BV2116" s="124">
        <f>'IS BS CF'!BV$19</f>
        <v>7442209.368784559</v>
      </c>
      <c r="BW2116" s="124">
        <f>'IS BS CF'!BW$19</f>
        <v>7498199.4247543439</v>
      </c>
      <c r="BX2116" s="124">
        <f>'IS BS CF'!BX$19</f>
        <v>7554526.8595002405</v>
      </c>
      <c r="BY2116" s="124">
        <f>'IS BS CF'!BY$19</f>
        <v>7611193.5124622472</v>
      </c>
      <c r="BZ2116" s="124">
        <f>'IS BS CF'!BZ$19</f>
        <v>7668201.2325521372</v>
      </c>
      <c r="CA2116" s="124">
        <f>'IS BS CF'!CA$19</f>
        <v>1604198.3481294103</v>
      </c>
      <c r="CB2116" s="124">
        <f>'IS BS CF'!CB$19</f>
        <v>1610882.5079132619</v>
      </c>
      <c r="CC2116" s="124">
        <f>'IS BS CF'!CC$19</f>
        <v>1617594.5183628986</v>
      </c>
      <c r="CD2116" s="124">
        <f>'IS BS CF'!CD$19</f>
        <v>1624334.4955227524</v>
      </c>
      <c r="CE2116" s="124">
        <f>'IS BS CF'!CE$19</f>
        <v>1631102.5559207799</v>
      </c>
      <c r="CF2116" s="124">
        <f>'IS BS CF'!CF$19</f>
        <v>1637898.8165703602</v>
      </c>
      <c r="CG2116" s="124">
        <f>'IS BS CF'!CG$19</f>
        <v>1644723.3949728126</v>
      </c>
      <c r="CH2116" s="124">
        <f>'IS BS CF'!CH$19</f>
        <v>1651576.409118511</v>
      </c>
      <c r="CI2116" s="124">
        <f>'IS BS CF'!CI$19</f>
        <v>1658457.9774898477</v>
      </c>
      <c r="CJ2116" s="124">
        <f>'IS BS CF'!CJ$19</f>
        <v>1665368.219062686</v>
      </c>
      <c r="CK2116" s="124">
        <f>'IS BS CF'!CK$19</f>
        <v>1672307.2533087621</v>
      </c>
      <c r="CL2116" s="124">
        <f>'IS BS CF'!CL$19</f>
        <v>1679275.200197641</v>
      </c>
      <c r="CN2116" s="73"/>
      <c r="CO2116" s="124" t="e">
        <f>#REF!</f>
        <v>#REF!</v>
      </c>
      <c r="CP2116" s="124" t="e">
        <f>#REF!</f>
        <v>#REF!</v>
      </c>
      <c r="CQ2116" s="124" t="e">
        <f>#REF!</f>
        <v>#REF!</v>
      </c>
      <c r="CR2116" s="124" t="e">
        <f>#REF!</f>
        <v>#REF!</v>
      </c>
      <c r="CS2116" s="124" t="e">
        <f>#REF!</f>
        <v>#REF!</v>
      </c>
      <c r="CT2116" s="124" t="e">
        <f>#REF!</f>
        <v>#REF!</v>
      </c>
      <c r="CU2116" s="124" t="e">
        <f>#REF!</f>
        <v>#REF!</v>
      </c>
      <c r="CV2116" s="124" t="e">
        <f>#REF!</f>
        <v>#REF!</v>
      </c>
      <c r="CW2116" s="124" t="e">
        <f>#REF!</f>
        <v>#REF!</v>
      </c>
      <c r="CX2116" s="124" t="e">
        <f>#REF!</f>
        <v>#REF!</v>
      </c>
      <c r="CY2116" s="124" t="e">
        <f>#REF!</f>
        <v>#REF!</v>
      </c>
      <c r="CZ2116" s="124" t="e">
        <f>#REF!</f>
        <v>#REF!</v>
      </c>
      <c r="DA2116" s="124" t="e">
        <f>#REF!</f>
        <v>#REF!</v>
      </c>
      <c r="DB2116" s="124" t="e">
        <f>#REF!</f>
        <v>#REF!</v>
      </c>
      <c r="DC2116" s="124" t="e">
        <f>#REF!</f>
        <v>#REF!</v>
      </c>
      <c r="DD2116" s="124" t="e">
        <f>#REF!</f>
        <v>#REF!</v>
      </c>
      <c r="DE2116" s="124" t="e">
        <f>#REF!</f>
        <v>#REF!</v>
      </c>
      <c r="DF2116" s="124" t="e">
        <f>#REF!</f>
        <v>#REF!</v>
      </c>
      <c r="DG2116" s="124" t="e">
        <f>#REF!</f>
        <v>#REF!</v>
      </c>
      <c r="DH2116" s="124" t="e">
        <f>#REF!</f>
        <v>#REF!</v>
      </c>
      <c r="DI2116" s="124" t="e">
        <f>#REF!</f>
        <v>#REF!</v>
      </c>
      <c r="DJ2116" s="124" t="e">
        <f>#REF!</f>
        <v>#REF!</v>
      </c>
      <c r="DK2116" s="124" t="e">
        <f>#REF!</f>
        <v>#REF!</v>
      </c>
      <c r="DL2116" s="124" t="e">
        <f>#REF!</f>
        <v>#REF!</v>
      </c>
    </row>
    <row r="2117" spans="1:116" x14ac:dyDescent="0.4">
      <c r="A2117" s="31"/>
      <c r="B2117" t="str">
        <f t="shared" si="3370"/>
        <v>2117 WCAR-IS</v>
      </c>
      <c r="D2117" t="s">
        <v>391</v>
      </c>
      <c r="E2117" s="8" t="str">
        <f t="shared" si="3369"/>
        <v>2117 WCAR-IS</v>
      </c>
      <c r="G2117" s="67"/>
      <c r="H2117" s="31"/>
      <c r="I2117" s="73"/>
      <c r="J2117" s="73"/>
      <c r="K2117" s="31"/>
      <c r="L2117" s="31"/>
      <c r="M2117" s="31"/>
      <c r="N2117" s="31"/>
      <c r="O2117" s="31"/>
      <c r="P2117" s="31"/>
      <c r="R2117" s="67"/>
      <c r="S2117" s="67"/>
      <c r="T2117" s="67"/>
      <c r="U2117" s="67"/>
      <c r="V2117" s="67"/>
      <c r="W2117" s="67"/>
      <c r="X2117" s="67"/>
      <c r="Y2117" s="67"/>
      <c r="Z2117" s="67"/>
      <c r="AA2117" s="67"/>
      <c r="AB2117" s="67"/>
      <c r="AC2117" s="67"/>
      <c r="AD2117" s="67"/>
      <c r="AE2117" s="67"/>
      <c r="AF2117" s="67"/>
      <c r="AG2117" s="67"/>
      <c r="AH2117" s="67"/>
      <c r="AI2117" s="67"/>
      <c r="AJ2117" s="67"/>
      <c r="AK2117" s="67"/>
      <c r="AL2117" s="67"/>
      <c r="AM2117" s="67"/>
      <c r="AN2117" s="67"/>
      <c r="AO2117" s="67"/>
      <c r="AP2117" s="67"/>
      <c r="AQ2117" s="67"/>
      <c r="AR2117" s="67"/>
      <c r="AS2117" s="67"/>
      <c r="AT2117" s="67"/>
      <c r="AU2117" s="67"/>
      <c r="AV2117" s="67"/>
      <c r="AW2117" s="67"/>
      <c r="AX2117" s="67"/>
      <c r="AY2117" s="67"/>
      <c r="AZ2117" s="67"/>
      <c r="BA2117" s="67"/>
      <c r="BB2117" s="67"/>
      <c r="BC2117" s="67"/>
      <c r="BD2117" s="67"/>
      <c r="BE2117" s="67"/>
      <c r="BF2117" s="67"/>
      <c r="BG2117" s="67"/>
      <c r="BH2117" s="67"/>
      <c r="BI2117" s="67"/>
      <c r="BJ2117" s="67"/>
      <c r="BK2117" s="67"/>
      <c r="BL2117" s="67"/>
      <c r="BM2117" s="67"/>
      <c r="BN2117" s="67"/>
      <c r="BO2117" s="67"/>
      <c r="BP2117" s="67"/>
      <c r="BQ2117" s="67"/>
      <c r="BR2117" s="67"/>
      <c r="BS2117" s="67"/>
      <c r="BT2117" s="67"/>
      <c r="BU2117" s="67"/>
      <c r="BV2117" s="67"/>
      <c r="BW2117" s="67"/>
      <c r="BX2117" s="67"/>
      <c r="BY2117" s="67"/>
      <c r="BZ2117" s="67"/>
      <c r="CA2117" s="67"/>
      <c r="CB2117" s="67"/>
      <c r="CC2117" s="67"/>
      <c r="CD2117" s="67"/>
      <c r="CE2117" s="67"/>
      <c r="CF2117" s="67"/>
      <c r="CG2117" s="67"/>
      <c r="CH2117" s="67"/>
      <c r="CI2117" s="67"/>
      <c r="CJ2117" s="67"/>
      <c r="CK2117" s="67"/>
      <c r="CL2117" s="67"/>
      <c r="CN2117" s="73"/>
      <c r="CO2117" s="67"/>
      <c r="CP2117" s="67"/>
      <c r="CQ2117" s="67"/>
      <c r="CR2117" s="67"/>
      <c r="CS2117" s="67"/>
      <c r="CT2117" s="67"/>
      <c r="CU2117" s="67"/>
      <c r="CV2117" s="67"/>
      <c r="CW2117" s="67"/>
      <c r="CX2117" s="67"/>
      <c r="CY2117" s="67"/>
      <c r="CZ2117" s="67"/>
      <c r="DA2117" s="67"/>
      <c r="DB2117" s="67"/>
      <c r="DC2117" s="67"/>
      <c r="DD2117" s="67"/>
      <c r="DE2117" s="67"/>
      <c r="DF2117" s="67"/>
      <c r="DG2117" s="67"/>
      <c r="DH2117" s="67"/>
      <c r="DI2117" s="67"/>
      <c r="DJ2117" s="67"/>
      <c r="DK2117" s="67"/>
      <c r="DL2117" s="67"/>
    </row>
    <row r="2118" spans="1:116" x14ac:dyDescent="0.4">
      <c r="B2118" t="str">
        <f t="shared" si="3370"/>
        <v>2118 WCAR-IS</v>
      </c>
      <c r="D2118" t="s">
        <v>391</v>
      </c>
      <c r="E2118" s="8" t="str">
        <f t="shared" si="3369"/>
        <v>2118 WCAR-IS</v>
      </c>
      <c r="G2118" s="129" t="str">
        <f>G2120&amp;":"</f>
        <v>Accounts receivable:</v>
      </c>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1:116" x14ac:dyDescent="0.4">
      <c r="B2119" t="str">
        <f t="shared" si="3370"/>
        <v>2119 WCAR-IS</v>
      </c>
      <c r="D2119" t="s">
        <v>391</v>
      </c>
      <c r="E2119" s="8" t="str">
        <f t="shared" si="3369"/>
        <v>2119 WCAR-IS</v>
      </c>
      <c r="G2119" s="145" t="s">
        <v>222</v>
      </c>
      <c r="H2119" s="12"/>
      <c r="I2119" s="60"/>
      <c r="J2119" s="60"/>
      <c r="K2119" s="17">
        <v>30</v>
      </c>
      <c r="L2119" s="17">
        <v>30</v>
      </c>
      <c r="M2119" s="17">
        <v>30</v>
      </c>
      <c r="N2119" s="17">
        <v>30</v>
      </c>
      <c r="O2119" s="17">
        <v>30</v>
      </c>
      <c r="P2119" s="17">
        <v>30</v>
      </c>
      <c r="R2119" s="15"/>
      <c r="S2119" s="15" cm="1">
        <f t="array" ref="S2119">INDEX($K:$P,ROW(),MATCH(S$3,$K$2:$P$2,0))</f>
        <v>30</v>
      </c>
      <c r="T2119" s="15" cm="1">
        <f t="array" ref="T2119">INDEX($K:$P,ROW(),MATCH(T$3,$K$2:$P$2,0))</f>
        <v>30</v>
      </c>
      <c r="U2119" s="15" cm="1">
        <f t="array" ref="U2119">INDEX($K:$P,ROW(),MATCH(U$3,$K$2:$P$2,0))</f>
        <v>30</v>
      </c>
      <c r="V2119" s="15" cm="1">
        <f t="array" ref="V2119">INDEX($K:$P,ROW(),MATCH(V$3,$K$2:$P$2,0))</f>
        <v>30</v>
      </c>
      <c r="W2119" s="15" cm="1">
        <f t="array" ref="W2119">INDEX($K:$P,ROW(),MATCH(W$3,$K$2:$P$2,0))</f>
        <v>30</v>
      </c>
      <c r="X2119" s="15" cm="1">
        <f t="array" ref="X2119">INDEX($K:$P,ROW(),MATCH(X$3,$K$2:$P$2,0))</f>
        <v>30</v>
      </c>
      <c r="Y2119" s="15" cm="1">
        <f t="array" ref="Y2119">INDEX($K:$P,ROW(),MATCH(Y$3,$K$2:$P$2,0))</f>
        <v>30</v>
      </c>
      <c r="Z2119" s="15" cm="1">
        <f t="array" ref="Z2119">INDEX($K:$P,ROW(),MATCH(Z$3,$K$2:$P$2,0))</f>
        <v>30</v>
      </c>
      <c r="AA2119" s="15" cm="1">
        <f t="array" ref="AA2119">INDEX($K:$P,ROW(),MATCH(AA$3,$K$2:$P$2,0))</f>
        <v>30</v>
      </c>
      <c r="AB2119" s="15" cm="1">
        <f t="array" ref="AB2119">INDEX($K:$P,ROW(),MATCH(AB$3,$K$2:$P$2,0))</f>
        <v>30</v>
      </c>
      <c r="AC2119" s="15" cm="1">
        <f t="array" ref="AC2119">INDEX($K:$P,ROW(),MATCH(AC$3,$K$2:$P$2,0))</f>
        <v>30</v>
      </c>
      <c r="AD2119" s="15" cm="1">
        <f t="array" ref="AD2119">INDEX($K:$P,ROW(),MATCH(AD$3,$K$2:$P$2,0))</f>
        <v>30</v>
      </c>
      <c r="AE2119" s="15" cm="1">
        <f t="array" ref="AE2119">INDEX($K:$P,ROW(),MATCH(AE$3,$K$2:$P$2,0))</f>
        <v>30</v>
      </c>
      <c r="AF2119" s="15" cm="1">
        <f t="array" ref="AF2119">INDEX($K:$P,ROW(),MATCH(AF$3,$K$2:$P$2,0))</f>
        <v>30</v>
      </c>
      <c r="AG2119" s="15" cm="1">
        <f t="array" ref="AG2119">INDEX($K:$P,ROW(),MATCH(AG$3,$K$2:$P$2,0))</f>
        <v>30</v>
      </c>
      <c r="AH2119" s="15" cm="1">
        <f t="array" ref="AH2119">INDEX($K:$P,ROW(),MATCH(AH$3,$K$2:$P$2,0))</f>
        <v>30</v>
      </c>
      <c r="AI2119" s="15" cm="1">
        <f t="array" ref="AI2119">INDEX($K:$P,ROW(),MATCH(AI$3,$K$2:$P$2,0))</f>
        <v>30</v>
      </c>
      <c r="AJ2119" s="15" cm="1">
        <f t="array" ref="AJ2119">INDEX($K:$P,ROW(),MATCH(AJ$3,$K$2:$P$2,0))</f>
        <v>30</v>
      </c>
      <c r="AK2119" s="15" cm="1">
        <f t="array" ref="AK2119">INDEX($K:$P,ROW(),MATCH(AK$3,$K$2:$P$2,0))</f>
        <v>30</v>
      </c>
      <c r="AL2119" s="15" cm="1">
        <f t="array" ref="AL2119">INDEX($K:$P,ROW(),MATCH(AL$3,$K$2:$P$2,0))</f>
        <v>30</v>
      </c>
      <c r="AM2119" s="15" cm="1">
        <f t="array" ref="AM2119">INDEX($K:$P,ROW(),MATCH(AM$3,$K$2:$P$2,0))</f>
        <v>30</v>
      </c>
      <c r="AN2119" s="15" cm="1">
        <f t="array" ref="AN2119">INDEX($K:$P,ROW(),MATCH(AN$3,$K$2:$P$2,0))</f>
        <v>30</v>
      </c>
      <c r="AO2119" s="15" cm="1">
        <f t="array" ref="AO2119">INDEX($K:$P,ROW(),MATCH(AO$3,$K$2:$P$2,0))</f>
        <v>30</v>
      </c>
      <c r="AP2119" s="15" cm="1">
        <f t="array" ref="AP2119">INDEX($K:$P,ROW(),MATCH(AP$3,$K$2:$P$2,0))</f>
        <v>30</v>
      </c>
      <c r="AQ2119" s="15" cm="1">
        <f t="array" ref="AQ2119">INDEX($K:$P,ROW(),MATCH(AQ$3,$K$2:$P$2,0))</f>
        <v>30</v>
      </c>
      <c r="AR2119" s="15" cm="1">
        <f t="array" ref="AR2119">INDEX($K:$P,ROW(),MATCH(AR$3,$K$2:$P$2,0))</f>
        <v>30</v>
      </c>
      <c r="AS2119" s="15" cm="1">
        <f t="array" ref="AS2119">INDEX($K:$P,ROW(),MATCH(AS$3,$K$2:$P$2,0))</f>
        <v>30</v>
      </c>
      <c r="AT2119" s="15" cm="1">
        <f t="array" ref="AT2119">INDEX($K:$P,ROW(),MATCH(AT$3,$K$2:$P$2,0))</f>
        <v>30</v>
      </c>
      <c r="AU2119" s="15" cm="1">
        <f t="array" ref="AU2119">INDEX($K:$P,ROW(),MATCH(AU$3,$K$2:$P$2,0))</f>
        <v>30</v>
      </c>
      <c r="AV2119" s="15" cm="1">
        <f t="array" ref="AV2119">INDEX($K:$P,ROW(),MATCH(AV$3,$K$2:$P$2,0))</f>
        <v>30</v>
      </c>
      <c r="AW2119" s="15" cm="1">
        <f t="array" ref="AW2119">INDEX($K:$P,ROW(),MATCH(AW$3,$K$2:$P$2,0))</f>
        <v>30</v>
      </c>
      <c r="AX2119" s="15" cm="1">
        <f t="array" ref="AX2119">INDEX($K:$P,ROW(),MATCH(AX$3,$K$2:$P$2,0))</f>
        <v>30</v>
      </c>
      <c r="AY2119" s="15" cm="1">
        <f t="array" ref="AY2119">INDEX($K:$P,ROW(),MATCH(AY$3,$K$2:$P$2,0))</f>
        <v>30</v>
      </c>
      <c r="AZ2119" s="15" cm="1">
        <f t="array" ref="AZ2119">INDEX($K:$P,ROW(),MATCH(AZ$3,$K$2:$P$2,0))</f>
        <v>30</v>
      </c>
      <c r="BA2119" s="15" cm="1">
        <f t="array" ref="BA2119">INDEX($K:$P,ROW(),MATCH(BA$3,$K$2:$P$2,0))</f>
        <v>30</v>
      </c>
      <c r="BB2119" s="15" cm="1">
        <f t="array" ref="BB2119">INDEX($K:$P,ROW(),MATCH(BB$3,$K$2:$P$2,0))</f>
        <v>30</v>
      </c>
      <c r="BC2119" s="15" cm="1">
        <f t="array" ref="BC2119">INDEX($K:$P,ROW(),MATCH(BC$3,$K$2:$P$2,0))</f>
        <v>30</v>
      </c>
      <c r="BD2119" s="15" cm="1">
        <f t="array" ref="BD2119">INDEX($K:$P,ROW(),MATCH(BD$3,$K$2:$P$2,0))</f>
        <v>30</v>
      </c>
      <c r="BE2119" s="15" cm="1">
        <f t="array" ref="BE2119">INDEX($K:$P,ROW(),MATCH(BE$3,$K$2:$P$2,0))</f>
        <v>30</v>
      </c>
      <c r="BF2119" s="15" cm="1">
        <f t="array" ref="BF2119">INDEX($K:$P,ROW(),MATCH(BF$3,$K$2:$P$2,0))</f>
        <v>30</v>
      </c>
      <c r="BG2119" s="15" cm="1">
        <f t="array" ref="BG2119">INDEX($K:$P,ROW(),MATCH(BG$3,$K$2:$P$2,0))</f>
        <v>30</v>
      </c>
      <c r="BH2119" s="15" cm="1">
        <f t="array" ref="BH2119">INDEX($K:$P,ROW(),MATCH(BH$3,$K$2:$P$2,0))</f>
        <v>30</v>
      </c>
      <c r="BI2119" s="15" cm="1">
        <f t="array" ref="BI2119">INDEX($K:$P,ROW(),MATCH(BI$3,$K$2:$P$2,0))</f>
        <v>30</v>
      </c>
      <c r="BJ2119" s="15" cm="1">
        <f t="array" ref="BJ2119">INDEX($K:$P,ROW(),MATCH(BJ$3,$K$2:$P$2,0))</f>
        <v>30</v>
      </c>
      <c r="BK2119" s="15" cm="1">
        <f t="array" ref="BK2119">INDEX($K:$P,ROW(),MATCH(BK$3,$K$2:$P$2,0))</f>
        <v>30</v>
      </c>
      <c r="BL2119" s="15" cm="1">
        <f t="array" ref="BL2119">INDEX($K:$P,ROW(),MATCH(BL$3,$K$2:$P$2,0))</f>
        <v>30</v>
      </c>
      <c r="BM2119" s="15" cm="1">
        <f t="array" ref="BM2119">INDEX($K:$P,ROW(),MATCH(BM$3,$K$2:$P$2,0))</f>
        <v>30</v>
      </c>
      <c r="BN2119" s="15" cm="1">
        <f t="array" ref="BN2119">INDEX($K:$P,ROW(),MATCH(BN$3,$K$2:$P$2,0))</f>
        <v>30</v>
      </c>
      <c r="BO2119" s="15" cm="1">
        <f t="array" ref="BO2119">INDEX($K:$P,ROW(),MATCH(BO$3,$K$2:$P$2,0))</f>
        <v>30</v>
      </c>
      <c r="BP2119" s="15" cm="1">
        <f t="array" ref="BP2119">INDEX($K:$P,ROW(),MATCH(BP$3,$K$2:$P$2,0))</f>
        <v>30</v>
      </c>
      <c r="BQ2119" s="15" cm="1">
        <f t="array" ref="BQ2119">INDEX($K:$P,ROW(),MATCH(BQ$3,$K$2:$P$2,0))</f>
        <v>30</v>
      </c>
      <c r="BR2119" s="15" cm="1">
        <f t="array" ref="BR2119">INDEX($K:$P,ROW(),MATCH(BR$3,$K$2:$P$2,0))</f>
        <v>30</v>
      </c>
      <c r="BS2119" s="15" cm="1">
        <f t="array" ref="BS2119">INDEX($K:$P,ROW(),MATCH(BS$3,$K$2:$P$2,0))</f>
        <v>30</v>
      </c>
      <c r="BT2119" s="15" cm="1">
        <f t="array" ref="BT2119">INDEX($K:$P,ROW(),MATCH(BT$3,$K$2:$P$2,0))</f>
        <v>30</v>
      </c>
      <c r="BU2119" s="15" cm="1">
        <f t="array" ref="BU2119">INDEX($K:$P,ROW(),MATCH(BU$3,$K$2:$P$2,0))</f>
        <v>30</v>
      </c>
      <c r="BV2119" s="15" cm="1">
        <f t="array" ref="BV2119">INDEX($K:$P,ROW(),MATCH(BV$3,$K$2:$P$2,0))</f>
        <v>30</v>
      </c>
      <c r="BW2119" s="15" cm="1">
        <f t="array" ref="BW2119">INDEX($K:$P,ROW(),MATCH(BW$3,$K$2:$P$2,0))</f>
        <v>30</v>
      </c>
      <c r="BX2119" s="15" cm="1">
        <f t="array" ref="BX2119">INDEX($K:$P,ROW(),MATCH(BX$3,$K$2:$P$2,0))</f>
        <v>30</v>
      </c>
      <c r="BY2119" s="15" cm="1">
        <f t="array" ref="BY2119">INDEX($K:$P,ROW(),MATCH(BY$3,$K$2:$P$2,0))</f>
        <v>30</v>
      </c>
      <c r="BZ2119" s="15" cm="1">
        <f t="array" ref="BZ2119">INDEX($K:$P,ROW(),MATCH(BZ$3,$K$2:$P$2,0))</f>
        <v>30</v>
      </c>
      <c r="CA2119" s="15" cm="1">
        <f t="array" ref="CA2119">INDEX($K:$P,ROW(),MATCH(CA$3,$K$2:$P$2,0))</f>
        <v>30</v>
      </c>
      <c r="CB2119" s="15" cm="1">
        <f t="array" ref="CB2119">INDEX($K:$P,ROW(),MATCH(CB$3,$K$2:$P$2,0))</f>
        <v>30</v>
      </c>
      <c r="CC2119" s="15" cm="1">
        <f t="array" ref="CC2119">INDEX($K:$P,ROW(),MATCH(CC$3,$K$2:$P$2,0))</f>
        <v>30</v>
      </c>
      <c r="CD2119" s="15" cm="1">
        <f t="array" ref="CD2119">INDEX($K:$P,ROW(),MATCH(CD$3,$K$2:$P$2,0))</f>
        <v>30</v>
      </c>
      <c r="CE2119" s="15" cm="1">
        <f t="array" ref="CE2119">INDEX($K:$P,ROW(),MATCH(CE$3,$K$2:$P$2,0))</f>
        <v>30</v>
      </c>
      <c r="CF2119" s="15" cm="1">
        <f t="array" ref="CF2119">INDEX($K:$P,ROW(),MATCH(CF$3,$K$2:$P$2,0))</f>
        <v>30</v>
      </c>
      <c r="CG2119" s="15" cm="1">
        <f t="array" ref="CG2119">INDEX($K:$P,ROW(),MATCH(CG$3,$K$2:$P$2,0))</f>
        <v>30</v>
      </c>
      <c r="CH2119" s="15" cm="1">
        <f t="array" ref="CH2119">INDEX($K:$P,ROW(),MATCH(CH$3,$K$2:$P$2,0))</f>
        <v>30</v>
      </c>
      <c r="CI2119" s="15" cm="1">
        <f t="array" ref="CI2119">INDEX($K:$P,ROW(),MATCH(CI$3,$K$2:$P$2,0))</f>
        <v>30</v>
      </c>
      <c r="CJ2119" s="15" cm="1">
        <f t="array" ref="CJ2119">INDEX($K:$P,ROW(),MATCH(CJ$3,$K$2:$P$2,0))</f>
        <v>30</v>
      </c>
      <c r="CK2119" s="15" cm="1">
        <f t="array" ref="CK2119">INDEX($K:$P,ROW(),MATCH(CK$3,$K$2:$P$2,0))</f>
        <v>30</v>
      </c>
      <c r="CL2119" s="15" cm="1">
        <f t="array" ref="CL2119">INDEX($K:$P,ROW(),MATCH(CL$3,$K$2:$P$2,0))</f>
        <v>30</v>
      </c>
      <c r="CN2119" s="60"/>
      <c r="CO2119" s="15" t="e" cm="1">
        <f t="array" ref="CO2119">INDEX($K:$P,ROW(),MATCH(CO$3,$K$2:$P$2,0))</f>
        <v>#N/A</v>
      </c>
      <c r="CP2119" s="15" t="e" cm="1">
        <f t="array" ref="CP2119">INDEX($K:$P,ROW(),MATCH(CP$3,$K$2:$P$2,0))</f>
        <v>#N/A</v>
      </c>
      <c r="CQ2119" s="15" t="e" cm="1">
        <f t="array" ref="CQ2119">INDEX($K:$P,ROW(),MATCH(CQ$3,$K$2:$P$2,0))</f>
        <v>#N/A</v>
      </c>
      <c r="CR2119" s="15" t="e" cm="1">
        <f t="array" ref="CR2119">INDEX($K:$P,ROW(),MATCH(CR$3,$K$2:$P$2,0))</f>
        <v>#N/A</v>
      </c>
      <c r="CS2119" s="15" t="e" cm="1">
        <f t="array" ref="CS2119">INDEX($K:$P,ROW(),MATCH(CS$3,$K$2:$P$2,0))</f>
        <v>#N/A</v>
      </c>
      <c r="CT2119" s="15" t="e" cm="1">
        <f t="array" ref="CT2119">INDEX($K:$P,ROW(),MATCH(CT$3,$K$2:$P$2,0))</f>
        <v>#N/A</v>
      </c>
      <c r="CU2119" s="15" t="e" cm="1">
        <f t="array" ref="CU2119">INDEX($K:$P,ROW(),MATCH(CU$3,$K$2:$P$2,0))</f>
        <v>#N/A</v>
      </c>
      <c r="CV2119" s="15" t="e" cm="1">
        <f t="array" ref="CV2119">INDEX($K:$P,ROW(),MATCH(CV$3,$K$2:$P$2,0))</f>
        <v>#N/A</v>
      </c>
      <c r="CW2119" s="15" t="e" cm="1">
        <f t="array" ref="CW2119">INDEX($K:$P,ROW(),MATCH(CW$3,$K$2:$P$2,0))</f>
        <v>#N/A</v>
      </c>
      <c r="CX2119" s="15" t="e" cm="1">
        <f t="array" ref="CX2119">INDEX($K:$P,ROW(),MATCH(CX$3,$K$2:$P$2,0))</f>
        <v>#N/A</v>
      </c>
      <c r="CY2119" s="15" t="e" cm="1">
        <f t="array" ref="CY2119">INDEX($K:$P,ROW(),MATCH(CY$3,$K$2:$P$2,0))</f>
        <v>#N/A</v>
      </c>
      <c r="CZ2119" s="15" t="e" cm="1">
        <f t="array" ref="CZ2119">INDEX($K:$P,ROW(),MATCH(CZ$3,$K$2:$P$2,0))</f>
        <v>#N/A</v>
      </c>
      <c r="DA2119" s="15" t="e" cm="1">
        <f t="array" ref="DA2119">INDEX($K:$P,ROW(),MATCH(DA$3,$K$2:$P$2,0))</f>
        <v>#N/A</v>
      </c>
      <c r="DB2119" s="15" t="e" cm="1">
        <f t="array" ref="DB2119">INDEX($K:$P,ROW(),MATCH(DB$3,$K$2:$P$2,0))</f>
        <v>#N/A</v>
      </c>
      <c r="DC2119" s="15" t="e" cm="1">
        <f t="array" ref="DC2119">INDEX($K:$P,ROW(),MATCH(DC$3,$K$2:$P$2,0))</f>
        <v>#N/A</v>
      </c>
      <c r="DD2119" s="15" t="e" cm="1">
        <f t="array" ref="DD2119">INDEX($K:$P,ROW(),MATCH(DD$3,$K$2:$P$2,0))</f>
        <v>#N/A</v>
      </c>
      <c r="DE2119" s="15" t="e" cm="1">
        <f t="array" ref="DE2119">INDEX($K:$P,ROW(),MATCH(DE$3,$K$2:$P$2,0))</f>
        <v>#N/A</v>
      </c>
      <c r="DF2119" s="15" t="e" cm="1">
        <f t="array" ref="DF2119">INDEX($K:$P,ROW(),MATCH(DF$3,$K$2:$P$2,0))</f>
        <v>#N/A</v>
      </c>
      <c r="DG2119" s="15" t="e" cm="1">
        <f t="array" ref="DG2119">INDEX($K:$P,ROW(),MATCH(DG$3,$K$2:$P$2,0))</f>
        <v>#N/A</v>
      </c>
      <c r="DH2119" s="15" t="e" cm="1">
        <f t="array" ref="DH2119">INDEX($K:$P,ROW(),MATCH(DH$3,$K$2:$P$2,0))</f>
        <v>#N/A</v>
      </c>
      <c r="DI2119" s="15" t="e" cm="1">
        <f t="array" ref="DI2119">INDEX($K:$P,ROW(),MATCH(DI$3,$K$2:$P$2,0))</f>
        <v>#N/A</v>
      </c>
      <c r="DJ2119" s="15" t="e" cm="1">
        <f t="array" ref="DJ2119">INDEX($K:$P,ROW(),MATCH(DJ$3,$K$2:$P$2,0))</f>
        <v>#N/A</v>
      </c>
      <c r="DK2119" s="15" t="e" cm="1">
        <f t="array" ref="DK2119">INDEX($K:$P,ROW(),MATCH(DK$3,$K$2:$P$2,0))</f>
        <v>#N/A</v>
      </c>
      <c r="DL2119" s="15" t="e" cm="1">
        <f t="array" ref="DL2119">INDEX($K:$P,ROW(),MATCH(DL$3,$K$2:$P$2,0))</f>
        <v>#N/A</v>
      </c>
    </row>
    <row r="2120" spans="1:116" x14ac:dyDescent="0.4">
      <c r="B2120" t="str">
        <f t="shared" si="3370"/>
        <v>2120 WCAR-IS</v>
      </c>
      <c r="C2120" t="s">
        <v>224</v>
      </c>
      <c r="D2120" t="s">
        <v>391</v>
      </c>
      <c r="E2120" s="8" t="str">
        <f t="shared" si="3369"/>
        <v>2120 WCAR-IS</v>
      </c>
      <c r="G2120" s="126" t="str">
        <f>"Accounts receivable"</f>
        <v>Accounts receivable</v>
      </c>
      <c r="H2120" s="27"/>
      <c r="I2120" s="78"/>
      <c r="J2120" s="78"/>
      <c r="K2120" s="118">
        <f>SUMIF($4:$4,K$2,2120:2120)</f>
        <v>6594841.4506107206</v>
      </c>
      <c r="L2120" s="118">
        <f>SUMIF($4:$4,L$2,2120:2120)</f>
        <v>5818135.0822552387</v>
      </c>
      <c r="M2120" s="118">
        <f t="shared" ref="M2120:P2120" si="3371">SUMIF($4:$4,M$2,2120:2120)</f>
        <v>6390506.9657600485</v>
      </c>
      <c r="N2120" s="118">
        <f t="shared" si="3371"/>
        <v>7006216.9128637398</v>
      </c>
      <c r="O2120" s="118">
        <f t="shared" si="3371"/>
        <v>7668201.2325521372</v>
      </c>
      <c r="P2120" s="118">
        <f t="shared" si="3371"/>
        <v>1679275.200197641</v>
      </c>
      <c r="R2120" s="118"/>
      <c r="S2120" s="118">
        <f t="shared" ref="S2120:CD2120" si="3372">MIN(S2119/30*S2116,R2120+S2116)</f>
        <v>6025000.0000000009</v>
      </c>
      <c r="T2120" s="118">
        <f t="shared" si="3372"/>
        <v>6075208.3333333321</v>
      </c>
      <c r="U2120" s="118">
        <f t="shared" si="3372"/>
        <v>6125730.46875</v>
      </c>
      <c r="V2120" s="118">
        <f t="shared" si="3372"/>
        <v>6176568.1495949058</v>
      </c>
      <c r="W2120" s="118">
        <f t="shared" si="3372"/>
        <v>6227723.128292881</v>
      </c>
      <c r="X2120" s="118">
        <f t="shared" si="3372"/>
        <v>6279197.1663940772</v>
      </c>
      <c r="Y2120" s="118">
        <f t="shared" si="3372"/>
        <v>6330992.0346195921</v>
      </c>
      <c r="Z2120" s="118">
        <f t="shared" si="3372"/>
        <v>6383109.5129072713</v>
      </c>
      <c r="AA2120" s="118">
        <f t="shared" si="3372"/>
        <v>6435551.3904578779</v>
      </c>
      <c r="AB2120" s="118">
        <f t="shared" si="3372"/>
        <v>6488319.4657812435</v>
      </c>
      <c r="AC2120" s="118">
        <f t="shared" si="3372"/>
        <v>6541415.5467428928</v>
      </c>
      <c r="AD2120" s="118">
        <f t="shared" si="3372"/>
        <v>6594841.4506107206</v>
      </c>
      <c r="AE2120" s="118">
        <f t="shared" si="3372"/>
        <v>5329171.8301983224</v>
      </c>
      <c r="AF2120" s="118">
        <f t="shared" si="3372"/>
        <v>5372267.643077625</v>
      </c>
      <c r="AG2120" s="118">
        <f t="shared" si="3372"/>
        <v>5415630.0673866458</v>
      </c>
      <c r="AH2120" s="118">
        <f t="shared" si="3372"/>
        <v>5459260.5766961072</v>
      </c>
      <c r="AI2120" s="118">
        <f t="shared" si="3372"/>
        <v>5503160.6522278022</v>
      </c>
      <c r="AJ2120" s="118">
        <f t="shared" si="3372"/>
        <v>5547331.7828928307</v>
      </c>
      <c r="AK2120" s="118">
        <f t="shared" si="3372"/>
        <v>5591775.4653298203</v>
      </c>
      <c r="AL2120" s="118">
        <f t="shared" si="3372"/>
        <v>5636493.2039436512</v>
      </c>
      <c r="AM2120" s="118">
        <f t="shared" si="3372"/>
        <v>5681486.5109441523</v>
      </c>
      <c r="AN2120" s="118">
        <f t="shared" si="3372"/>
        <v>5726756.9063848816</v>
      </c>
      <c r="AO2120" s="118">
        <f t="shared" si="3372"/>
        <v>5772305.9182022978</v>
      </c>
      <c r="AP2120" s="118">
        <f t="shared" si="3372"/>
        <v>5818135.0822552387</v>
      </c>
      <c r="AQ2120" s="118">
        <f t="shared" si="3372"/>
        <v>5864245.9423642326</v>
      </c>
      <c r="AR2120" s="118">
        <f t="shared" si="3372"/>
        <v>5910640.0503511727</v>
      </c>
      <c r="AS2120" s="118">
        <f t="shared" si="3372"/>
        <v>5957318.9660792705</v>
      </c>
      <c r="AT2120" s="118">
        <f t="shared" si="3372"/>
        <v>6004284.2574931495</v>
      </c>
      <c r="AU2120" s="118">
        <f t="shared" si="3372"/>
        <v>6051537.5006589666</v>
      </c>
      <c r="AV2120" s="118">
        <f t="shared" si="3372"/>
        <v>6099080.2798050363</v>
      </c>
      <c r="AW2120" s="118">
        <f t="shared" si="3372"/>
        <v>6146914.187362371</v>
      </c>
      <c r="AX2120" s="118">
        <f t="shared" si="3372"/>
        <v>6195040.8240055852</v>
      </c>
      <c r="AY2120" s="118">
        <f t="shared" si="3372"/>
        <v>6243461.7986939661</v>
      </c>
      <c r="AZ2120" s="118">
        <f t="shared" si="3372"/>
        <v>6292178.7287127133</v>
      </c>
      <c r="BA2120" s="118">
        <f t="shared" si="3372"/>
        <v>6341193.2397142332</v>
      </c>
      <c r="BB2120" s="118">
        <f t="shared" si="3372"/>
        <v>6390506.9657600485</v>
      </c>
      <c r="BC2120" s="118">
        <f t="shared" si="3372"/>
        <v>6440121.5493625691</v>
      </c>
      <c r="BD2120" s="118">
        <f t="shared" si="3372"/>
        <v>6490038.6415269421</v>
      </c>
      <c r="BE2120" s="118">
        <f t="shared" si="3372"/>
        <v>6540259.9017934687</v>
      </c>
      <c r="BF2120" s="118">
        <f t="shared" si="3372"/>
        <v>6590786.998280352</v>
      </c>
      <c r="BG2120" s="118">
        <f t="shared" si="3372"/>
        <v>6641621.6077257143</v>
      </c>
      <c r="BH2120" s="118">
        <f t="shared" si="3372"/>
        <v>6692765.4155310439</v>
      </c>
      <c r="BI2120" s="118">
        <f t="shared" si="3372"/>
        <v>6744220.1158041703</v>
      </c>
      <c r="BJ2120" s="118">
        <f t="shared" si="3372"/>
        <v>6795987.4114020923</v>
      </c>
      <c r="BK2120" s="118">
        <f t="shared" si="3372"/>
        <v>6848069.0139753744</v>
      </c>
      <c r="BL2120" s="118">
        <f t="shared" si="3372"/>
        <v>6900466.6440106742</v>
      </c>
      <c r="BM2120" s="118">
        <f t="shared" si="3372"/>
        <v>6953182.0308760004</v>
      </c>
      <c r="BN2120" s="118">
        <f t="shared" si="3372"/>
        <v>7006216.9128637398</v>
      </c>
      <c r="BO2120" s="118">
        <f t="shared" si="3372"/>
        <v>7059573.037235532</v>
      </c>
      <c r="BP2120" s="118">
        <f t="shared" si="3372"/>
        <v>7113252.1602668613</v>
      </c>
      <c r="BQ2120" s="118">
        <f t="shared" si="3372"/>
        <v>7167256.0472914213</v>
      </c>
      <c r="BR2120" s="118">
        <f t="shared" si="3372"/>
        <v>7221586.4727468798</v>
      </c>
      <c r="BS2120" s="118">
        <f t="shared" si="3372"/>
        <v>7276245.220219139</v>
      </c>
      <c r="BT2120" s="118">
        <f t="shared" si="3372"/>
        <v>7331234.0824885489</v>
      </c>
      <c r="BU2120" s="118">
        <f t="shared" si="3372"/>
        <v>7386554.8615750493</v>
      </c>
      <c r="BV2120" s="118">
        <f t="shared" si="3372"/>
        <v>7442209.368784559</v>
      </c>
      <c r="BW2120" s="118">
        <f t="shared" si="3372"/>
        <v>7498199.4247543439</v>
      </c>
      <c r="BX2120" s="118">
        <f t="shared" si="3372"/>
        <v>7554526.8595002405</v>
      </c>
      <c r="BY2120" s="118">
        <f t="shared" si="3372"/>
        <v>7611193.5124622472</v>
      </c>
      <c r="BZ2120" s="118">
        <f t="shared" si="3372"/>
        <v>7668201.2325521372</v>
      </c>
      <c r="CA2120" s="118">
        <f t="shared" si="3372"/>
        <v>1604198.3481294103</v>
      </c>
      <c r="CB2120" s="118">
        <f t="shared" si="3372"/>
        <v>1610882.5079132619</v>
      </c>
      <c r="CC2120" s="118">
        <f t="shared" si="3372"/>
        <v>1617594.5183628986</v>
      </c>
      <c r="CD2120" s="118">
        <f t="shared" si="3372"/>
        <v>1624334.4955227524</v>
      </c>
      <c r="CE2120" s="118">
        <f t="shared" ref="CE2120:CK2120" si="3373">MIN(CE2119/30*CE2116,CD2120+CE2116)</f>
        <v>1631102.5559207799</v>
      </c>
      <c r="CF2120" s="118">
        <f t="shared" si="3373"/>
        <v>1637898.8165703602</v>
      </c>
      <c r="CG2120" s="118">
        <f t="shared" si="3373"/>
        <v>1644723.3949728126</v>
      </c>
      <c r="CH2120" s="118">
        <f t="shared" si="3373"/>
        <v>1651576.409118511</v>
      </c>
      <c r="CI2120" s="118">
        <f t="shared" si="3373"/>
        <v>1658457.9774898477</v>
      </c>
      <c r="CJ2120" s="118">
        <f t="shared" si="3373"/>
        <v>1665368.219062686</v>
      </c>
      <c r="CK2120" s="118">
        <f t="shared" si="3373"/>
        <v>1672307.2533087621</v>
      </c>
      <c r="CL2120" s="118">
        <f>MIN(CL2119/30*CL2116,CK2120+CL2116)</f>
        <v>1679275.200197641</v>
      </c>
      <c r="CN2120" s="33"/>
      <c r="CO2120" s="118" t="e">
        <f>MIN(CO2119/90*CO2116,CN2120+CO2116)</f>
        <v>#N/A</v>
      </c>
      <c r="CP2120" s="118" t="e">
        <f t="shared" ref="CP2120:DL2120" si="3374">MIN(CP2119/90*CP2116,CO2120+CP2116)</f>
        <v>#N/A</v>
      </c>
      <c r="CQ2120" s="118" t="e">
        <f t="shared" si="3374"/>
        <v>#N/A</v>
      </c>
      <c r="CR2120" s="118" t="e">
        <f t="shared" si="3374"/>
        <v>#N/A</v>
      </c>
      <c r="CS2120" s="118" t="e">
        <f t="shared" si="3374"/>
        <v>#N/A</v>
      </c>
      <c r="CT2120" s="118" t="e">
        <f t="shared" si="3374"/>
        <v>#N/A</v>
      </c>
      <c r="CU2120" s="118" t="e">
        <f t="shared" si="3374"/>
        <v>#N/A</v>
      </c>
      <c r="CV2120" s="118" t="e">
        <f t="shared" si="3374"/>
        <v>#N/A</v>
      </c>
      <c r="CW2120" s="118" t="e">
        <f t="shared" si="3374"/>
        <v>#N/A</v>
      </c>
      <c r="CX2120" s="118" t="e">
        <f t="shared" si="3374"/>
        <v>#N/A</v>
      </c>
      <c r="CY2120" s="118" t="e">
        <f t="shared" si="3374"/>
        <v>#N/A</v>
      </c>
      <c r="CZ2120" s="118" t="e">
        <f t="shared" si="3374"/>
        <v>#N/A</v>
      </c>
      <c r="DA2120" s="118" t="e">
        <f t="shared" si="3374"/>
        <v>#N/A</v>
      </c>
      <c r="DB2120" s="118" t="e">
        <f t="shared" si="3374"/>
        <v>#N/A</v>
      </c>
      <c r="DC2120" s="118" t="e">
        <f t="shared" si="3374"/>
        <v>#N/A</v>
      </c>
      <c r="DD2120" s="118" t="e">
        <f t="shared" si="3374"/>
        <v>#N/A</v>
      </c>
      <c r="DE2120" s="118" t="e">
        <f t="shared" si="3374"/>
        <v>#N/A</v>
      </c>
      <c r="DF2120" s="118" t="e">
        <f t="shared" si="3374"/>
        <v>#N/A</v>
      </c>
      <c r="DG2120" s="118" t="e">
        <f t="shared" si="3374"/>
        <v>#N/A</v>
      </c>
      <c r="DH2120" s="118" t="e">
        <f t="shared" si="3374"/>
        <v>#N/A</v>
      </c>
      <c r="DI2120" s="118" t="e">
        <f t="shared" si="3374"/>
        <v>#N/A</v>
      </c>
      <c r="DJ2120" s="118" t="e">
        <f t="shared" si="3374"/>
        <v>#N/A</v>
      </c>
      <c r="DK2120" s="118" t="e">
        <f t="shared" si="3374"/>
        <v>#N/A</v>
      </c>
      <c r="DL2120" s="118" t="e">
        <f t="shared" si="3374"/>
        <v>#N/A</v>
      </c>
    </row>
    <row r="2121" spans="1:116" x14ac:dyDescent="0.4">
      <c r="B2121" t="str">
        <f t="shared" si="3370"/>
        <v>2121 WCAR-IS</v>
      </c>
      <c r="D2121" t="s">
        <v>391</v>
      </c>
      <c r="E2121" s="8" t="str">
        <f t="shared" si="3369"/>
        <v>2121 WCAR-IS</v>
      </c>
      <c r="G2121" s="126"/>
      <c r="H2121" s="27"/>
      <c r="I2121" s="78"/>
      <c r="J2121" s="78"/>
      <c r="K2121" s="33"/>
      <c r="L2121" s="33"/>
      <c r="M2121" s="33"/>
      <c r="N2121" s="33"/>
      <c r="O2121" s="33"/>
      <c r="P2121" s="33"/>
      <c r="R2121" s="33"/>
      <c r="S2121" s="33"/>
      <c r="T2121" s="33"/>
      <c r="U2121" s="33"/>
      <c r="V2121" s="33"/>
      <c r="W2121" s="33"/>
      <c r="X2121" s="33"/>
      <c r="Y2121" s="33"/>
      <c r="Z2121" s="33"/>
      <c r="AA2121" s="33"/>
      <c r="AB2121" s="33"/>
      <c r="AC2121" s="33"/>
      <c r="AD2121" s="33"/>
      <c r="AE2121" s="33"/>
      <c r="AF2121" s="33"/>
      <c r="AG2121" s="33"/>
      <c r="AH2121" s="33"/>
      <c r="AI2121" s="33"/>
      <c r="AJ2121" s="33"/>
      <c r="AK2121" s="33"/>
      <c r="AL2121" s="33"/>
      <c r="AM2121" s="33"/>
      <c r="AN2121" s="33"/>
      <c r="AO2121" s="33"/>
      <c r="AP2121" s="33"/>
      <c r="AQ2121" s="33"/>
      <c r="AR2121" s="33"/>
      <c r="AS2121" s="33"/>
      <c r="AT2121" s="33"/>
      <c r="AU2121" s="33"/>
      <c r="AV2121" s="33"/>
      <c r="AW2121" s="33"/>
      <c r="AX2121" s="33"/>
      <c r="AY2121" s="33"/>
      <c r="AZ2121" s="33"/>
      <c r="BA2121" s="33"/>
      <c r="BB2121" s="33"/>
      <c r="BC2121" s="33"/>
      <c r="BD2121" s="33"/>
      <c r="BE2121" s="33"/>
      <c r="BF2121" s="33"/>
      <c r="BG2121" s="33"/>
      <c r="BH2121" s="33"/>
      <c r="BI2121" s="33"/>
      <c r="BJ2121" s="33"/>
      <c r="BK2121" s="33"/>
      <c r="BL2121" s="33"/>
      <c r="BM2121" s="33"/>
      <c r="BN2121" s="33"/>
      <c r="BO2121" s="33"/>
      <c r="BP2121" s="33"/>
      <c r="BQ2121" s="33"/>
      <c r="BR2121" s="33"/>
      <c r="BS2121" s="33"/>
      <c r="BT2121" s="33"/>
      <c r="BU2121" s="33"/>
      <c r="BV2121" s="33"/>
      <c r="BW2121" s="33"/>
      <c r="BX2121" s="33"/>
      <c r="BY2121" s="33"/>
      <c r="BZ2121" s="33"/>
      <c r="CA2121" s="33"/>
      <c r="CB2121" s="33"/>
      <c r="CC2121" s="33"/>
      <c r="CD2121" s="33"/>
      <c r="CE2121" s="33"/>
      <c r="CF2121" s="33"/>
      <c r="CG2121" s="33"/>
      <c r="CH2121" s="33"/>
      <c r="CI2121" s="33"/>
      <c r="CJ2121" s="33"/>
      <c r="CK2121" s="33"/>
      <c r="CL2121" s="33"/>
      <c r="CN2121" s="78"/>
      <c r="CO2121" s="33"/>
      <c r="CP2121" s="33"/>
      <c r="CQ2121" s="33"/>
      <c r="CR2121" s="33"/>
      <c r="CS2121" s="33"/>
      <c r="CT2121" s="33"/>
      <c r="CU2121" s="33"/>
      <c r="CV2121" s="33"/>
      <c r="CW2121" s="33"/>
      <c r="CX2121" s="33"/>
      <c r="CY2121" s="33"/>
      <c r="CZ2121" s="33"/>
      <c r="DA2121" s="33"/>
      <c r="DB2121" s="33"/>
      <c r="DC2121" s="33"/>
      <c r="DD2121" s="33"/>
      <c r="DE2121" s="33"/>
      <c r="DF2121" s="33"/>
      <c r="DG2121" s="33"/>
      <c r="DH2121" s="33"/>
      <c r="DI2121" s="33"/>
      <c r="DJ2121" s="33"/>
      <c r="DK2121" s="33"/>
      <c r="DL2121" s="33"/>
    </row>
    <row r="2122" spans="1:116" x14ac:dyDescent="0.4">
      <c r="B2122" t="str">
        <f t="shared" si="3370"/>
        <v>2122 WCAR-IS</v>
      </c>
      <c r="C2122" t="s">
        <v>234</v>
      </c>
      <c r="D2122" t="s">
        <v>391</v>
      </c>
      <c r="E2122" s="8" t="str">
        <f t="shared" si="3369"/>
        <v>2122 WCAR-IS</v>
      </c>
      <c r="G2122" s="126" t="str">
        <f>"Change in "&amp;G2120</f>
        <v>Change in Accounts receivable</v>
      </c>
      <c r="K2122" s="33">
        <f>SUMIF($3:$3,K$2,2122:2122)</f>
        <v>-6594841.4506107206</v>
      </c>
      <c r="L2122" s="33">
        <f t="shared" ref="L2122:P2122" si="3375">SUMIF($3:$3,L$2,2122:2122)</f>
        <v>776706.36835548189</v>
      </c>
      <c r="M2122" s="33">
        <f t="shared" si="3375"/>
        <v>-572371.88350480981</v>
      </c>
      <c r="N2122" s="33">
        <f t="shared" si="3375"/>
        <v>-615709.94710369129</v>
      </c>
      <c r="O2122" s="33">
        <f t="shared" si="3375"/>
        <v>-661984.31968839746</v>
      </c>
      <c r="P2122" s="33">
        <f t="shared" si="3375"/>
        <v>5988926.0323544964</v>
      </c>
      <c r="R2122" s="33"/>
      <c r="S2122" s="33">
        <f t="shared" ref="S2122:AX2122" si="3376">R2120-S2120</f>
        <v>-6025000.0000000009</v>
      </c>
      <c r="T2122" s="33">
        <f t="shared" si="3376"/>
        <v>-50208.33333333116</v>
      </c>
      <c r="U2122" s="33">
        <f t="shared" si="3376"/>
        <v>-50522.135416667908</v>
      </c>
      <c r="V2122" s="33">
        <f t="shared" si="3376"/>
        <v>-50837.680844905786</v>
      </c>
      <c r="W2122" s="33">
        <f t="shared" si="3376"/>
        <v>-51154.978697975166</v>
      </c>
      <c r="X2122" s="33">
        <f t="shared" si="3376"/>
        <v>-51474.038101196289</v>
      </c>
      <c r="Y2122" s="33">
        <f t="shared" si="3376"/>
        <v>-51794.868225514889</v>
      </c>
      <c r="Z2122" s="33">
        <f t="shared" si="3376"/>
        <v>-52117.478287679143</v>
      </c>
      <c r="AA2122" s="33">
        <f t="shared" si="3376"/>
        <v>-52441.877550606616</v>
      </c>
      <c r="AB2122" s="33">
        <f t="shared" si="3376"/>
        <v>-52768.075323365629</v>
      </c>
      <c r="AC2122" s="33">
        <f t="shared" si="3376"/>
        <v>-53096.080961649306</v>
      </c>
      <c r="AD2122" s="33">
        <f t="shared" si="3376"/>
        <v>-53425.903867827728</v>
      </c>
      <c r="AE2122" s="33">
        <f t="shared" si="3376"/>
        <v>1265669.6204123981</v>
      </c>
      <c r="AF2122" s="33">
        <f t="shared" si="3376"/>
        <v>-43095.812879302539</v>
      </c>
      <c r="AG2122" s="33">
        <f t="shared" si="3376"/>
        <v>-43362.424309020862</v>
      </c>
      <c r="AH2122" s="33">
        <f t="shared" si="3376"/>
        <v>-43630.50930946134</v>
      </c>
      <c r="AI2122" s="33">
        <f t="shared" si="3376"/>
        <v>-43900.075531695038</v>
      </c>
      <c r="AJ2122" s="33">
        <f t="shared" si="3376"/>
        <v>-44171.130665028468</v>
      </c>
      <c r="AK2122" s="33">
        <f t="shared" si="3376"/>
        <v>-44443.68243698962</v>
      </c>
      <c r="AL2122" s="33">
        <f t="shared" si="3376"/>
        <v>-44717.738613830879</v>
      </c>
      <c r="AM2122" s="33">
        <f t="shared" si="3376"/>
        <v>-44993.307000501081</v>
      </c>
      <c r="AN2122" s="33">
        <f t="shared" si="3376"/>
        <v>-45270.395440729335</v>
      </c>
      <c r="AO2122" s="33">
        <f t="shared" si="3376"/>
        <v>-45549.011817416176</v>
      </c>
      <c r="AP2122" s="33">
        <f t="shared" si="3376"/>
        <v>-45829.164052940905</v>
      </c>
      <c r="AQ2122" s="33">
        <f t="shared" si="3376"/>
        <v>-46110.860108993948</v>
      </c>
      <c r="AR2122" s="33">
        <f t="shared" si="3376"/>
        <v>-46394.107986940071</v>
      </c>
      <c r="AS2122" s="33">
        <f t="shared" si="3376"/>
        <v>-46678.915728097782</v>
      </c>
      <c r="AT2122" s="33">
        <f t="shared" si="3376"/>
        <v>-46965.291413879022</v>
      </c>
      <c r="AU2122" s="33">
        <f t="shared" si="3376"/>
        <v>-47253.243165817112</v>
      </c>
      <c r="AV2122" s="33">
        <f t="shared" si="3376"/>
        <v>-47542.779146069661</v>
      </c>
      <c r="AW2122" s="33">
        <f t="shared" si="3376"/>
        <v>-47833.907557334751</v>
      </c>
      <c r="AX2122" s="33">
        <f t="shared" si="3376"/>
        <v>-48126.636643214151</v>
      </c>
      <c r="AY2122" s="33">
        <f t="shared" ref="AY2122:CD2122" si="3377">AX2120-AY2120</f>
        <v>-48420.974688380957</v>
      </c>
      <c r="AZ2122" s="33">
        <f t="shared" si="3377"/>
        <v>-48716.930018747225</v>
      </c>
      <c r="BA2122" s="33">
        <f t="shared" si="3377"/>
        <v>-49014.511001519859</v>
      </c>
      <c r="BB2122" s="33">
        <f t="shared" si="3377"/>
        <v>-49313.726045815274</v>
      </c>
      <c r="BC2122" s="33">
        <f t="shared" si="3377"/>
        <v>-49614.583602520637</v>
      </c>
      <c r="BD2122" s="33">
        <f t="shared" si="3377"/>
        <v>-49917.092164373025</v>
      </c>
      <c r="BE2122" s="33">
        <f t="shared" si="3377"/>
        <v>-50221.260266526602</v>
      </c>
      <c r="BF2122" s="33">
        <f t="shared" si="3377"/>
        <v>-50527.096486883238</v>
      </c>
      <c r="BG2122" s="33">
        <f t="shared" si="3377"/>
        <v>-50834.609445362352</v>
      </c>
      <c r="BH2122" s="33">
        <f t="shared" si="3377"/>
        <v>-51143.807805329561</v>
      </c>
      <c r="BI2122" s="33">
        <f t="shared" si="3377"/>
        <v>-51454.700273126364</v>
      </c>
      <c r="BJ2122" s="33">
        <f t="shared" si="3377"/>
        <v>-51767.295597922057</v>
      </c>
      <c r="BK2122" s="33">
        <f t="shared" si="3377"/>
        <v>-52081.602573282085</v>
      </c>
      <c r="BL2122" s="33">
        <f t="shared" si="3377"/>
        <v>-52397.630035299808</v>
      </c>
      <c r="BM2122" s="33">
        <f t="shared" si="3377"/>
        <v>-52715.386865326203</v>
      </c>
      <c r="BN2122" s="33">
        <f t="shared" si="3377"/>
        <v>-53034.881987739354</v>
      </c>
      <c r="BO2122" s="33">
        <f t="shared" si="3377"/>
        <v>-53356.12437179219</v>
      </c>
      <c r="BP2122" s="33">
        <f t="shared" si="3377"/>
        <v>-53679.123031329364</v>
      </c>
      <c r="BQ2122" s="33">
        <f t="shared" si="3377"/>
        <v>-54003.887024560012</v>
      </c>
      <c r="BR2122" s="33">
        <f t="shared" si="3377"/>
        <v>-54330.425455458462</v>
      </c>
      <c r="BS2122" s="33">
        <f t="shared" si="3377"/>
        <v>-54658.747472259216</v>
      </c>
      <c r="BT2122" s="33">
        <f t="shared" si="3377"/>
        <v>-54988.862269409932</v>
      </c>
      <c r="BU2122" s="33">
        <f t="shared" si="3377"/>
        <v>-55320.779086500406</v>
      </c>
      <c r="BV2122" s="33">
        <f t="shared" si="3377"/>
        <v>-55654.507209509611</v>
      </c>
      <c r="BW2122" s="33">
        <f t="shared" si="3377"/>
        <v>-55990.055969784968</v>
      </c>
      <c r="BX2122" s="33">
        <f t="shared" si="3377"/>
        <v>-56327.434745896608</v>
      </c>
      <c r="BY2122" s="33">
        <f t="shared" si="3377"/>
        <v>-56666.652962006629</v>
      </c>
      <c r="BZ2122" s="33">
        <f t="shared" si="3377"/>
        <v>-57007.720089890063</v>
      </c>
      <c r="CA2122" s="33">
        <f t="shared" si="3377"/>
        <v>6064002.8844227269</v>
      </c>
      <c r="CB2122" s="33">
        <f t="shared" si="3377"/>
        <v>-6684.1597838515881</v>
      </c>
      <c r="CC2122" s="33">
        <f t="shared" si="3377"/>
        <v>-6712.0104496367276</v>
      </c>
      <c r="CD2122" s="33">
        <f t="shared" si="3377"/>
        <v>-6739.9771598537918</v>
      </c>
      <c r="CE2122" s="33">
        <f t="shared" ref="CE2122:CL2122" si="3378">CD2120-CE2120</f>
        <v>-6768.0603980275337</v>
      </c>
      <c r="CF2122" s="33">
        <f t="shared" si="3378"/>
        <v>-6796.2606495802756</v>
      </c>
      <c r="CG2122" s="33">
        <f t="shared" si="3378"/>
        <v>-6824.5784024524037</v>
      </c>
      <c r="CH2122" s="33">
        <f t="shared" si="3378"/>
        <v>-6853.0141456983984</v>
      </c>
      <c r="CI2122" s="33">
        <f t="shared" si="3378"/>
        <v>-6881.5683713366743</v>
      </c>
      <c r="CJ2122" s="33">
        <f t="shared" si="3378"/>
        <v>-6910.2415728382766</v>
      </c>
      <c r="CK2122" s="33">
        <f t="shared" si="3378"/>
        <v>-6939.0342460761312</v>
      </c>
      <c r="CL2122" s="33">
        <f t="shared" si="3378"/>
        <v>-6967.9468888789415</v>
      </c>
      <c r="CO2122" s="33" t="e">
        <f t="shared" ref="CO2122" si="3379">CN2120-CO2120</f>
        <v>#N/A</v>
      </c>
      <c r="CP2122" s="33" t="e">
        <f t="shared" ref="CP2122" si="3380">CO2120-CP2120</f>
        <v>#N/A</v>
      </c>
      <c r="CQ2122" s="33" t="e">
        <f t="shared" ref="CQ2122" si="3381">CP2120-CQ2120</f>
        <v>#N/A</v>
      </c>
      <c r="CR2122" s="33" t="e">
        <f t="shared" ref="CR2122" si="3382">CQ2120-CR2120</f>
        <v>#N/A</v>
      </c>
      <c r="CS2122" s="33" t="e">
        <f t="shared" ref="CS2122" si="3383">CR2120-CS2120</f>
        <v>#N/A</v>
      </c>
      <c r="CT2122" s="33" t="e">
        <f t="shared" ref="CT2122" si="3384">CS2120-CT2120</f>
        <v>#N/A</v>
      </c>
      <c r="CU2122" s="33" t="e">
        <f t="shared" ref="CU2122" si="3385">CT2120-CU2120</f>
        <v>#N/A</v>
      </c>
      <c r="CV2122" s="33" t="e">
        <f t="shared" ref="CV2122" si="3386">CU2120-CV2120</f>
        <v>#N/A</v>
      </c>
      <c r="CW2122" s="33" t="e">
        <f t="shared" ref="CW2122" si="3387">CV2120-CW2120</f>
        <v>#N/A</v>
      </c>
      <c r="CX2122" s="33" t="e">
        <f t="shared" ref="CX2122" si="3388">CW2120-CX2120</f>
        <v>#N/A</v>
      </c>
      <c r="CY2122" s="33" t="e">
        <f t="shared" ref="CY2122" si="3389">CX2120-CY2120</f>
        <v>#N/A</v>
      </c>
      <c r="CZ2122" s="33" t="e">
        <f t="shared" ref="CZ2122" si="3390">CY2120-CZ2120</f>
        <v>#N/A</v>
      </c>
      <c r="DA2122" s="33" t="e">
        <f t="shared" ref="DA2122" si="3391">CZ2120-DA2120</f>
        <v>#N/A</v>
      </c>
      <c r="DB2122" s="33" t="e">
        <f t="shared" ref="DB2122" si="3392">DA2120-DB2120</f>
        <v>#N/A</v>
      </c>
      <c r="DC2122" s="33" t="e">
        <f t="shared" ref="DC2122" si="3393">DB2120-DC2120</f>
        <v>#N/A</v>
      </c>
      <c r="DD2122" s="33" t="e">
        <f t="shared" ref="DD2122" si="3394">DC2120-DD2120</f>
        <v>#N/A</v>
      </c>
      <c r="DE2122" s="33" t="e">
        <f t="shared" ref="DE2122" si="3395">DD2120-DE2120</f>
        <v>#N/A</v>
      </c>
      <c r="DF2122" s="33" t="e">
        <f t="shared" ref="DF2122" si="3396">DE2120-DF2120</f>
        <v>#N/A</v>
      </c>
      <c r="DG2122" s="33" t="e">
        <f t="shared" ref="DG2122" si="3397">DF2120-DG2120</f>
        <v>#N/A</v>
      </c>
      <c r="DH2122" s="33" t="e">
        <f t="shared" ref="DH2122" si="3398">DG2120-DH2120</f>
        <v>#N/A</v>
      </c>
      <c r="DI2122" s="33" t="e">
        <f t="shared" ref="DI2122" si="3399">DH2120-DI2120</f>
        <v>#N/A</v>
      </c>
      <c r="DJ2122" s="33" t="e">
        <f t="shared" ref="DJ2122" si="3400">DI2120-DJ2120</f>
        <v>#N/A</v>
      </c>
      <c r="DK2122" s="33" t="e">
        <f t="shared" ref="DK2122" si="3401">DJ2120-DK2120</f>
        <v>#N/A</v>
      </c>
      <c r="DL2122" s="33" t="e">
        <f t="shared" ref="DL2122" si="3402">DK2120-DL2120</f>
        <v>#N/A</v>
      </c>
    </row>
    <row r="2123" spans="1:116" x14ac:dyDescent="0.4">
      <c r="B2123" t="str">
        <f t="shared" si="3370"/>
        <v>2123 WCAR-IS</v>
      </c>
      <c r="D2123" t="s">
        <v>391</v>
      </c>
      <c r="E2123" s="8" t="str">
        <f t="shared" si="3369"/>
        <v>2123 WCAR-IS</v>
      </c>
      <c r="G2123" s="125"/>
      <c r="K2123" s="53"/>
      <c r="L2123" s="53"/>
      <c r="M2123" s="53"/>
      <c r="N2123" s="53"/>
      <c r="O2123" s="53"/>
      <c r="P2123" s="53"/>
      <c r="R2123" s="24"/>
      <c r="S2123" s="24"/>
      <c r="T2123" s="24"/>
      <c r="U2123" s="24"/>
      <c r="V2123" s="24"/>
      <c r="W2123" s="24"/>
      <c r="X2123" s="24"/>
      <c r="Y2123" s="24"/>
      <c r="Z2123" s="24"/>
      <c r="AA2123" s="24"/>
      <c r="AB2123" s="24"/>
      <c r="AC2123" s="24"/>
      <c r="AD2123" s="24"/>
      <c r="AE2123" s="24"/>
      <c r="AF2123" s="24"/>
      <c r="AG2123" s="24"/>
      <c r="AH2123" s="24"/>
      <c r="AI2123" s="24"/>
      <c r="AJ2123" s="24"/>
      <c r="AK2123" s="24"/>
      <c r="AL2123" s="24"/>
      <c r="AM2123" s="24"/>
      <c r="AN2123" s="24"/>
      <c r="AO2123" s="24"/>
      <c r="AP2123" s="24"/>
      <c r="AQ2123" s="24"/>
      <c r="AR2123" s="24"/>
      <c r="AS2123" s="24"/>
      <c r="AT2123" s="24"/>
      <c r="AU2123" s="24"/>
      <c r="AV2123" s="24"/>
      <c r="AW2123" s="24"/>
      <c r="AX2123" s="24"/>
      <c r="AY2123" s="24"/>
      <c r="AZ2123" s="24"/>
      <c r="BA2123" s="24"/>
      <c r="BB2123" s="24"/>
      <c r="BC2123" s="24"/>
      <c r="BD2123" s="24"/>
      <c r="BE2123" s="24"/>
      <c r="BF2123" s="24"/>
      <c r="BG2123" s="24"/>
      <c r="BH2123" s="24"/>
      <c r="BI2123" s="24"/>
      <c r="BJ2123" s="24"/>
      <c r="BK2123" s="24"/>
      <c r="BL2123" s="24"/>
      <c r="BM2123" s="24"/>
      <c r="BN2123" s="24"/>
      <c r="BO2123" s="24"/>
      <c r="BP2123" s="24"/>
      <c r="BQ2123" s="24"/>
      <c r="BR2123" s="24"/>
      <c r="BS2123" s="24"/>
      <c r="BT2123" s="24"/>
      <c r="BU2123" s="24"/>
      <c r="BV2123" s="24"/>
      <c r="BW2123" s="24"/>
      <c r="BX2123" s="24"/>
      <c r="BY2123" s="24"/>
      <c r="BZ2123" s="24"/>
      <c r="CA2123" s="24"/>
      <c r="CB2123" s="24"/>
      <c r="CC2123" s="24"/>
      <c r="CD2123" s="24"/>
      <c r="CE2123" s="24"/>
      <c r="CF2123" s="24"/>
      <c r="CG2123" s="24"/>
      <c r="CH2123" s="24"/>
      <c r="CI2123" s="24"/>
      <c r="CJ2123" s="24"/>
      <c r="CK2123" s="24"/>
      <c r="CL2123" s="24"/>
      <c r="CO2123" s="24"/>
      <c r="CP2123" s="24"/>
      <c r="CQ2123" s="24"/>
      <c r="CR2123" s="24"/>
      <c r="CS2123" s="24"/>
      <c r="CT2123" s="24"/>
      <c r="CU2123" s="24"/>
      <c r="CV2123" s="24"/>
      <c r="CW2123" s="24"/>
      <c r="CX2123" s="24"/>
      <c r="CY2123" s="24"/>
      <c r="CZ2123" s="24"/>
      <c r="DA2123" s="24"/>
      <c r="DB2123" s="24"/>
      <c r="DC2123" s="24"/>
      <c r="DD2123" s="24"/>
      <c r="DE2123" s="24"/>
      <c r="DF2123" s="24"/>
      <c r="DG2123" s="24"/>
      <c r="DH2123" s="24"/>
      <c r="DI2123" s="24"/>
      <c r="DJ2123" s="24"/>
      <c r="DK2123" s="24"/>
      <c r="DL2123" s="24"/>
    </row>
    <row r="2124" spans="1:116" x14ac:dyDescent="0.4">
      <c r="B2124" t="s">
        <v>332</v>
      </c>
      <c r="D2124" t="s">
        <v>391</v>
      </c>
      <c r="E2124" s="8" t="str">
        <f t="shared" si="3369"/>
        <v>2124 WCAR-IS</v>
      </c>
      <c r="G2124" s="136" t="str">
        <f>G2107</f>
        <v>(Primary label)</v>
      </c>
      <c r="K2124" s="53"/>
      <c r="L2124" s="53"/>
      <c r="M2124" s="53"/>
      <c r="N2124" s="53"/>
      <c r="O2124" s="53"/>
      <c r="P2124" s="53"/>
      <c r="R2124" s="24"/>
      <c r="S2124" s="24"/>
      <c r="T2124" s="24"/>
      <c r="U2124" s="24"/>
      <c r="V2124" s="24"/>
      <c r="W2124" s="24"/>
      <c r="X2124" s="24"/>
      <c r="Y2124" s="24"/>
      <c r="Z2124" s="24"/>
      <c r="AA2124" s="24"/>
      <c r="AB2124" s="24"/>
      <c r="AC2124" s="24"/>
      <c r="AD2124" s="24"/>
      <c r="AE2124" s="24"/>
      <c r="AF2124" s="24"/>
      <c r="AG2124" s="24"/>
      <c r="AH2124" s="24"/>
      <c r="AI2124" s="24"/>
      <c r="AJ2124" s="24"/>
      <c r="AK2124" s="24"/>
      <c r="AL2124" s="24"/>
      <c r="AM2124" s="24"/>
      <c r="AN2124" s="24"/>
      <c r="AO2124" s="24"/>
      <c r="AP2124" s="24"/>
      <c r="AQ2124" s="24"/>
      <c r="AR2124" s="24"/>
      <c r="AS2124" s="24"/>
      <c r="AT2124" s="24"/>
      <c r="AU2124" s="24"/>
      <c r="AV2124" s="24"/>
      <c r="AW2124" s="24"/>
      <c r="AX2124" s="24"/>
      <c r="AY2124" s="24"/>
      <c r="AZ2124" s="24"/>
      <c r="BA2124" s="24"/>
      <c r="BB2124" s="24"/>
      <c r="BC2124" s="24"/>
      <c r="BD2124" s="24"/>
      <c r="BE2124" s="24"/>
      <c r="BF2124" s="24"/>
      <c r="BG2124" s="24"/>
      <c r="BH2124" s="24"/>
      <c r="BI2124" s="24"/>
      <c r="BJ2124" s="24"/>
      <c r="BK2124" s="24"/>
      <c r="BL2124" s="24"/>
      <c r="BM2124" s="24"/>
      <c r="BN2124" s="24"/>
      <c r="BO2124" s="24"/>
      <c r="BP2124" s="24"/>
      <c r="BQ2124" s="24"/>
      <c r="BR2124" s="24"/>
      <c r="BS2124" s="24"/>
      <c r="BT2124" s="24"/>
      <c r="BU2124" s="24"/>
      <c r="BV2124" s="24"/>
      <c r="BW2124" s="24"/>
      <c r="BX2124" s="24"/>
      <c r="BY2124" s="24"/>
      <c r="BZ2124" s="24"/>
      <c r="CA2124" s="24"/>
      <c r="CB2124" s="24"/>
      <c r="CC2124" s="24"/>
      <c r="CD2124" s="24"/>
      <c r="CE2124" s="24"/>
      <c r="CF2124" s="24"/>
      <c r="CG2124" s="24"/>
      <c r="CH2124" s="24"/>
      <c r="CI2124" s="24"/>
      <c r="CJ2124" s="24"/>
      <c r="CK2124" s="24"/>
      <c r="CL2124" s="24"/>
      <c r="CO2124" s="24"/>
      <c r="CP2124" s="24"/>
      <c r="CQ2124" s="24"/>
      <c r="CR2124" s="24"/>
      <c r="CS2124" s="24"/>
      <c r="CT2124" s="24"/>
      <c r="CU2124" s="24"/>
      <c r="CV2124" s="24"/>
      <c r="CW2124" s="24"/>
      <c r="CX2124" s="24"/>
      <c r="CY2124" s="24"/>
      <c r="CZ2124" s="24"/>
      <c r="DA2124" s="24"/>
      <c r="DB2124" s="24"/>
      <c r="DC2124" s="24"/>
      <c r="DD2124" s="24"/>
      <c r="DE2124" s="24"/>
      <c r="DF2124" s="24"/>
      <c r="DG2124" s="24"/>
      <c r="DH2124" s="24"/>
      <c r="DI2124" s="24"/>
      <c r="DJ2124" s="24"/>
      <c r="DK2124" s="24"/>
      <c r="DL2124" s="24"/>
    </row>
    <row r="2125" spans="1:116" x14ac:dyDescent="0.4">
      <c r="B2125" t="s">
        <v>332</v>
      </c>
      <c r="D2125" t="s">
        <v>391</v>
      </c>
      <c r="E2125" s="8" t="str">
        <f t="shared" si="3369"/>
        <v>2125 WCAR-IS</v>
      </c>
      <c r="G2125" s="136" t="str">
        <f t="shared" ref="G2125:G2131" si="3403">G2108</f>
        <v>primary unit</v>
      </c>
      <c r="K2125" s="53"/>
      <c r="L2125" s="53"/>
      <c r="M2125" s="53"/>
      <c r="N2125" s="53"/>
      <c r="O2125" s="53"/>
      <c r="P2125" s="53"/>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24"/>
      <c r="BH2125" s="24"/>
      <c r="BI2125" s="24"/>
      <c r="BJ2125" s="24"/>
      <c r="BK2125" s="24"/>
      <c r="BL2125" s="24"/>
      <c r="BM2125" s="24"/>
      <c r="BN2125" s="24"/>
      <c r="BO2125" s="24"/>
      <c r="BP2125" s="24"/>
      <c r="BQ2125" s="24"/>
      <c r="BR2125" s="24"/>
      <c r="BS2125" s="24"/>
      <c r="BT2125" s="24"/>
      <c r="BU2125" s="24"/>
      <c r="BV2125" s="24"/>
      <c r="BW2125" s="24"/>
      <c r="BX2125" s="24"/>
      <c r="BY2125" s="24"/>
      <c r="BZ2125" s="24"/>
      <c r="CA2125" s="24"/>
      <c r="CB2125" s="24"/>
      <c r="CC2125" s="24"/>
      <c r="CD2125" s="24"/>
      <c r="CE2125" s="24"/>
      <c r="CF2125" s="24"/>
      <c r="CG2125" s="24"/>
      <c r="CH2125" s="24"/>
      <c r="CI2125" s="24"/>
      <c r="CJ2125" s="24"/>
      <c r="CK2125" s="24"/>
      <c r="CL2125" s="24"/>
      <c r="CO2125" s="24"/>
      <c r="CP2125" s="24"/>
      <c r="CQ2125" s="24"/>
      <c r="CR2125" s="24"/>
      <c r="CS2125" s="24"/>
      <c r="CT2125" s="24"/>
      <c r="CU2125" s="24"/>
      <c r="CV2125" s="24"/>
      <c r="CW2125" s="24"/>
      <c r="CX2125" s="24"/>
      <c r="CY2125" s="24"/>
      <c r="CZ2125" s="24"/>
      <c r="DA2125" s="24"/>
      <c r="DB2125" s="24"/>
      <c r="DC2125" s="24"/>
      <c r="DD2125" s="24"/>
      <c r="DE2125" s="24"/>
      <c r="DF2125" s="24"/>
      <c r="DG2125" s="24"/>
      <c r="DH2125" s="24"/>
      <c r="DI2125" s="24"/>
      <c r="DJ2125" s="24"/>
      <c r="DK2125" s="24"/>
      <c r="DL2125" s="24"/>
    </row>
    <row r="2126" spans="1:116" x14ac:dyDescent="0.4">
      <c r="B2126" t="s">
        <v>332</v>
      </c>
      <c r="D2126" t="s">
        <v>391</v>
      </c>
      <c r="E2126" s="8" t="str">
        <f t="shared" si="3369"/>
        <v>2126 WCAR-IS</v>
      </c>
      <c r="G2126" s="136" t="str">
        <f t="shared" si="3403"/>
        <v>Primary revenue driver</v>
      </c>
      <c r="K2126" s="53"/>
      <c r="L2126" s="53"/>
      <c r="M2126" s="53"/>
      <c r="N2126" s="53"/>
      <c r="O2126" s="53"/>
      <c r="P2126" s="53"/>
      <c r="R2126" s="24"/>
      <c r="S2126" s="179" t="str">
        <f>S2109</f>
        <v>S$16</v>
      </c>
      <c r="T2126" s="179" t="str">
        <f t="shared" ref="T2126:CE2126" si="3404">T2109</f>
        <v>T$16</v>
      </c>
      <c r="U2126" s="179" t="str">
        <f t="shared" si="3404"/>
        <v>U$16</v>
      </c>
      <c r="V2126" s="179" t="str">
        <f t="shared" si="3404"/>
        <v>V$16</v>
      </c>
      <c r="W2126" s="179" t="str">
        <f t="shared" si="3404"/>
        <v>W$16</v>
      </c>
      <c r="X2126" s="179" t="str">
        <f t="shared" si="3404"/>
        <v>X$16</v>
      </c>
      <c r="Y2126" s="179" t="str">
        <f t="shared" si="3404"/>
        <v>Y$16</v>
      </c>
      <c r="Z2126" s="179" t="str">
        <f t="shared" si="3404"/>
        <v>Z$16</v>
      </c>
      <c r="AA2126" s="179" t="str">
        <f t="shared" si="3404"/>
        <v>AA$16</v>
      </c>
      <c r="AB2126" s="179" t="str">
        <f t="shared" si="3404"/>
        <v>AB$16</v>
      </c>
      <c r="AC2126" s="179" t="str">
        <f t="shared" si="3404"/>
        <v>AC$16</v>
      </c>
      <c r="AD2126" s="179" t="str">
        <f t="shared" si="3404"/>
        <v>AD$16</v>
      </c>
      <c r="AE2126" s="179" t="str">
        <f t="shared" si="3404"/>
        <v>AE$16</v>
      </c>
      <c r="AF2126" s="179" t="str">
        <f t="shared" si="3404"/>
        <v>AF$16</v>
      </c>
      <c r="AG2126" s="179" t="str">
        <f t="shared" si="3404"/>
        <v>AG$16</v>
      </c>
      <c r="AH2126" s="179" t="str">
        <f t="shared" si="3404"/>
        <v>AH$16</v>
      </c>
      <c r="AI2126" s="179" t="str">
        <f t="shared" si="3404"/>
        <v>AI$16</v>
      </c>
      <c r="AJ2126" s="179" t="str">
        <f t="shared" si="3404"/>
        <v>AJ$16</v>
      </c>
      <c r="AK2126" s="179" t="str">
        <f t="shared" si="3404"/>
        <v>AK$16</v>
      </c>
      <c r="AL2126" s="179" t="str">
        <f t="shared" si="3404"/>
        <v>AL$16</v>
      </c>
      <c r="AM2126" s="179" t="str">
        <f t="shared" si="3404"/>
        <v>AM$16</v>
      </c>
      <c r="AN2126" s="179" t="str">
        <f t="shared" si="3404"/>
        <v>AN$16</v>
      </c>
      <c r="AO2126" s="179" t="str">
        <f t="shared" si="3404"/>
        <v>AO$16</v>
      </c>
      <c r="AP2126" s="179" t="str">
        <f t="shared" si="3404"/>
        <v>AP$16</v>
      </c>
      <c r="AQ2126" s="179" t="str">
        <f t="shared" si="3404"/>
        <v>AQ$16</v>
      </c>
      <c r="AR2126" s="179" t="str">
        <f t="shared" si="3404"/>
        <v>AR$16</v>
      </c>
      <c r="AS2126" s="179" t="str">
        <f t="shared" si="3404"/>
        <v>AS$16</v>
      </c>
      <c r="AT2126" s="179" t="str">
        <f t="shared" si="3404"/>
        <v>AT$16</v>
      </c>
      <c r="AU2126" s="179" t="str">
        <f t="shared" si="3404"/>
        <v>AU$16</v>
      </c>
      <c r="AV2126" s="179" t="str">
        <f t="shared" si="3404"/>
        <v>AV$16</v>
      </c>
      <c r="AW2126" s="179" t="str">
        <f t="shared" si="3404"/>
        <v>AW$16</v>
      </c>
      <c r="AX2126" s="179" t="str">
        <f t="shared" si="3404"/>
        <v>AX$16</v>
      </c>
      <c r="AY2126" s="179" t="str">
        <f t="shared" si="3404"/>
        <v>AY$16</v>
      </c>
      <c r="AZ2126" s="179" t="str">
        <f t="shared" si="3404"/>
        <v>AZ$16</v>
      </c>
      <c r="BA2126" s="179" t="str">
        <f t="shared" si="3404"/>
        <v>BA$16</v>
      </c>
      <c r="BB2126" s="179" t="str">
        <f t="shared" si="3404"/>
        <v>BB$16</v>
      </c>
      <c r="BC2126" s="179" t="str">
        <f t="shared" si="3404"/>
        <v>BC$16</v>
      </c>
      <c r="BD2126" s="179" t="str">
        <f t="shared" si="3404"/>
        <v>BD$16</v>
      </c>
      <c r="BE2126" s="179" t="str">
        <f t="shared" si="3404"/>
        <v>BE$16</v>
      </c>
      <c r="BF2126" s="179" t="str">
        <f t="shared" si="3404"/>
        <v>BF$16</v>
      </c>
      <c r="BG2126" s="179" t="str">
        <f t="shared" si="3404"/>
        <v>BG$16</v>
      </c>
      <c r="BH2126" s="179" t="str">
        <f t="shared" si="3404"/>
        <v>BH$16</v>
      </c>
      <c r="BI2126" s="179" t="str">
        <f t="shared" si="3404"/>
        <v>BI$16</v>
      </c>
      <c r="BJ2126" s="179" t="str">
        <f t="shared" si="3404"/>
        <v>BJ$16</v>
      </c>
      <c r="BK2126" s="179" t="str">
        <f t="shared" si="3404"/>
        <v>BK$16</v>
      </c>
      <c r="BL2126" s="179" t="str">
        <f t="shared" si="3404"/>
        <v>BL$16</v>
      </c>
      <c r="BM2126" s="179" t="str">
        <f t="shared" si="3404"/>
        <v>BM$16</v>
      </c>
      <c r="BN2126" s="179" t="str">
        <f t="shared" si="3404"/>
        <v>BN$16</v>
      </c>
      <c r="BO2126" s="179" t="str">
        <f t="shared" si="3404"/>
        <v>BO$16</v>
      </c>
      <c r="BP2126" s="179" t="str">
        <f t="shared" si="3404"/>
        <v>BP$16</v>
      </c>
      <c r="BQ2126" s="179" t="str">
        <f t="shared" si="3404"/>
        <v>BQ$16</v>
      </c>
      <c r="BR2126" s="179" t="str">
        <f t="shared" si="3404"/>
        <v>BR$16</v>
      </c>
      <c r="BS2126" s="179" t="str">
        <f t="shared" si="3404"/>
        <v>BS$16</v>
      </c>
      <c r="BT2126" s="179" t="str">
        <f t="shared" si="3404"/>
        <v>BT$16</v>
      </c>
      <c r="BU2126" s="179" t="str">
        <f t="shared" si="3404"/>
        <v>BU$16</v>
      </c>
      <c r="BV2126" s="179" t="str">
        <f t="shared" si="3404"/>
        <v>BV$16</v>
      </c>
      <c r="BW2126" s="179" t="str">
        <f t="shared" si="3404"/>
        <v>BW$16</v>
      </c>
      <c r="BX2126" s="179" t="str">
        <f t="shared" si="3404"/>
        <v>BX$16</v>
      </c>
      <c r="BY2126" s="179" t="str">
        <f t="shared" si="3404"/>
        <v>BY$16</v>
      </c>
      <c r="BZ2126" s="179" t="str">
        <f t="shared" si="3404"/>
        <v>BZ$16</v>
      </c>
      <c r="CA2126" s="179" t="str">
        <f t="shared" si="3404"/>
        <v>CA$16</v>
      </c>
      <c r="CB2126" s="179" t="str">
        <f t="shared" si="3404"/>
        <v>CB$16</v>
      </c>
      <c r="CC2126" s="179" t="str">
        <f t="shared" si="3404"/>
        <v>CC$16</v>
      </c>
      <c r="CD2126" s="179" t="str">
        <f t="shared" si="3404"/>
        <v>CD$16</v>
      </c>
      <c r="CE2126" s="179" t="str">
        <f t="shared" si="3404"/>
        <v>CE$16</v>
      </c>
      <c r="CF2126" s="179" t="str">
        <f t="shared" ref="CF2126:CL2126" si="3405">CF2109</f>
        <v>CF$16</v>
      </c>
      <c r="CG2126" s="179" t="str">
        <f t="shared" si="3405"/>
        <v>CG$16</v>
      </c>
      <c r="CH2126" s="179" t="str">
        <f t="shared" si="3405"/>
        <v>CH$16</v>
      </c>
      <c r="CI2126" s="179" t="str">
        <f t="shared" si="3405"/>
        <v>CI$16</v>
      </c>
      <c r="CJ2126" s="179" t="str">
        <f t="shared" si="3405"/>
        <v>CJ$16</v>
      </c>
      <c r="CK2126" s="179" t="str">
        <f t="shared" si="3405"/>
        <v>CK$16</v>
      </c>
      <c r="CL2126" s="179" t="str">
        <f t="shared" si="3405"/>
        <v>CL$16</v>
      </c>
      <c r="CO2126" s="179" t="str">
        <f>CO44</f>
        <v>$CO$40</v>
      </c>
      <c r="CP2126" s="179" t="str">
        <f>CP44</f>
        <v>$CP$40</v>
      </c>
      <c r="CQ2126" s="179" t="str">
        <f>CQ44</f>
        <v>$CQ$40</v>
      </c>
      <c r="CR2126" s="179" t="str">
        <f>CR44</f>
        <v>$CR$40</v>
      </c>
      <c r="CS2126" s="179" t="str">
        <f>CS44</f>
        <v>$CS$40</v>
      </c>
      <c r="CT2126" s="179" t="str">
        <f>CT44</f>
        <v>$CT$40</v>
      </c>
      <c r="CU2126" s="179" t="str">
        <f>CU44</f>
        <v>$CU$40</v>
      </c>
      <c r="CV2126" s="179" t="str">
        <f>CV44</f>
        <v>$CV$40</v>
      </c>
      <c r="CW2126" s="179" t="str">
        <f>CW44</f>
        <v>$CW$40</v>
      </c>
      <c r="CX2126" s="179" t="str">
        <f>CX44</f>
        <v>$CX$40</v>
      </c>
      <c r="CY2126" s="179" t="str">
        <f>CY44</f>
        <v>$CY$40</v>
      </c>
      <c r="CZ2126" s="179" t="str">
        <f>CZ44</f>
        <v>$CZ$40</v>
      </c>
      <c r="DA2126" s="179" t="str">
        <f>DA44</f>
        <v>$DA$40</v>
      </c>
      <c r="DB2126" s="179" t="str">
        <f>DB44</f>
        <v>$DB$40</v>
      </c>
      <c r="DC2126" s="179" t="str">
        <f>DC44</f>
        <v>$DC$40</v>
      </c>
      <c r="DD2126" s="179" t="str">
        <f>DD44</f>
        <v>$DD$40</v>
      </c>
      <c r="DE2126" s="179" t="str">
        <f>DE44</f>
        <v>$DE$40</v>
      </c>
      <c r="DF2126" s="179" t="str">
        <f>DF44</f>
        <v>$DF$40</v>
      </c>
      <c r="DG2126" s="179" t="str">
        <f>DG44</f>
        <v>$DG$40</v>
      </c>
      <c r="DH2126" s="179" t="str">
        <f>DH44</f>
        <v>$DH$40</v>
      </c>
      <c r="DI2126" s="179" t="str">
        <f>DI44</f>
        <v>$DI$40</v>
      </c>
      <c r="DJ2126" s="179" t="str">
        <f>DJ44</f>
        <v>$DJ$40</v>
      </c>
      <c r="DK2126" s="179" t="str">
        <f>DK44</f>
        <v>$DK$40</v>
      </c>
      <c r="DL2126" s="179" t="str">
        <f>DL44</f>
        <v>$DL$40</v>
      </c>
    </row>
    <row r="2127" spans="1:116" x14ac:dyDescent="0.4">
      <c r="B2127" t="s">
        <v>332</v>
      </c>
      <c r="D2127" t="s">
        <v>391</v>
      </c>
      <c r="E2127" s="8" t="str">
        <f t="shared" si="3369"/>
        <v>2127 WCAR-IS</v>
      </c>
      <c r="G2127" s="136" t="str">
        <f t="shared" si="3403"/>
        <v>Primary volume driver</v>
      </c>
      <c r="H2127" s="56"/>
      <c r="I2127" s="79"/>
      <c r="J2127" s="79"/>
      <c r="K2127" s="15"/>
      <c r="L2127" s="15"/>
      <c r="M2127" s="15"/>
      <c r="N2127" s="15"/>
      <c r="O2127" s="15"/>
      <c r="P2127" s="15"/>
      <c r="R2127" s="15"/>
      <c r="S2127" s="179" t="str">
        <f t="shared" ref="S2127:CD2127" si="3406">S2110</f>
        <v>S$17</v>
      </c>
      <c r="T2127" s="179" t="str">
        <f t="shared" si="3406"/>
        <v>T$17</v>
      </c>
      <c r="U2127" s="179" t="str">
        <f t="shared" si="3406"/>
        <v>U$17</v>
      </c>
      <c r="V2127" s="179" t="str">
        <f t="shared" si="3406"/>
        <v>V$17</v>
      </c>
      <c r="W2127" s="179" t="str">
        <f t="shared" si="3406"/>
        <v>W$17</v>
      </c>
      <c r="X2127" s="179" t="str">
        <f t="shared" si="3406"/>
        <v>X$17</v>
      </c>
      <c r="Y2127" s="179" t="str">
        <f t="shared" si="3406"/>
        <v>Y$17</v>
      </c>
      <c r="Z2127" s="179" t="str">
        <f t="shared" si="3406"/>
        <v>Z$17</v>
      </c>
      <c r="AA2127" s="179" t="str">
        <f t="shared" si="3406"/>
        <v>AA$17</v>
      </c>
      <c r="AB2127" s="179" t="str">
        <f t="shared" si="3406"/>
        <v>AB$17</v>
      </c>
      <c r="AC2127" s="179" t="str">
        <f t="shared" si="3406"/>
        <v>AC$17</v>
      </c>
      <c r="AD2127" s="179" t="str">
        <f t="shared" si="3406"/>
        <v>AD$17</v>
      </c>
      <c r="AE2127" s="179" t="str">
        <f t="shared" si="3406"/>
        <v>AE$17</v>
      </c>
      <c r="AF2127" s="179" t="str">
        <f t="shared" si="3406"/>
        <v>AF$17</v>
      </c>
      <c r="AG2127" s="179" t="str">
        <f t="shared" si="3406"/>
        <v>AG$17</v>
      </c>
      <c r="AH2127" s="179" t="str">
        <f t="shared" si="3406"/>
        <v>AH$17</v>
      </c>
      <c r="AI2127" s="179" t="str">
        <f t="shared" si="3406"/>
        <v>AI$17</v>
      </c>
      <c r="AJ2127" s="179" t="str">
        <f t="shared" si="3406"/>
        <v>AJ$17</v>
      </c>
      <c r="AK2127" s="179" t="str">
        <f t="shared" si="3406"/>
        <v>AK$17</v>
      </c>
      <c r="AL2127" s="179" t="str">
        <f t="shared" si="3406"/>
        <v>AL$17</v>
      </c>
      <c r="AM2127" s="179" t="str">
        <f t="shared" si="3406"/>
        <v>AM$17</v>
      </c>
      <c r="AN2127" s="179" t="str">
        <f t="shared" si="3406"/>
        <v>AN$17</v>
      </c>
      <c r="AO2127" s="179" t="str">
        <f t="shared" si="3406"/>
        <v>AO$17</v>
      </c>
      <c r="AP2127" s="179" t="str">
        <f t="shared" si="3406"/>
        <v>AP$17</v>
      </c>
      <c r="AQ2127" s="179" t="str">
        <f t="shared" si="3406"/>
        <v>AQ$17</v>
      </c>
      <c r="AR2127" s="179" t="str">
        <f t="shared" si="3406"/>
        <v>AR$17</v>
      </c>
      <c r="AS2127" s="179" t="str">
        <f t="shared" si="3406"/>
        <v>AS$17</v>
      </c>
      <c r="AT2127" s="179" t="str">
        <f t="shared" si="3406"/>
        <v>AT$17</v>
      </c>
      <c r="AU2127" s="179" t="str">
        <f t="shared" si="3406"/>
        <v>AU$17</v>
      </c>
      <c r="AV2127" s="179" t="str">
        <f t="shared" si="3406"/>
        <v>AV$17</v>
      </c>
      <c r="AW2127" s="179" t="str">
        <f t="shared" si="3406"/>
        <v>AW$17</v>
      </c>
      <c r="AX2127" s="179" t="str">
        <f t="shared" si="3406"/>
        <v>AX$17</v>
      </c>
      <c r="AY2127" s="179" t="str">
        <f t="shared" si="3406"/>
        <v>AY$17</v>
      </c>
      <c r="AZ2127" s="179" t="str">
        <f t="shared" si="3406"/>
        <v>AZ$17</v>
      </c>
      <c r="BA2127" s="179" t="str">
        <f t="shared" si="3406"/>
        <v>BA$17</v>
      </c>
      <c r="BB2127" s="179" t="str">
        <f t="shared" si="3406"/>
        <v>BB$17</v>
      </c>
      <c r="BC2127" s="179" t="str">
        <f t="shared" si="3406"/>
        <v>BC$17</v>
      </c>
      <c r="BD2127" s="179" t="str">
        <f t="shared" si="3406"/>
        <v>BD$17</v>
      </c>
      <c r="BE2127" s="179" t="str">
        <f t="shared" si="3406"/>
        <v>BE$17</v>
      </c>
      <c r="BF2127" s="179" t="str">
        <f t="shared" si="3406"/>
        <v>BF$17</v>
      </c>
      <c r="BG2127" s="179" t="str">
        <f t="shared" si="3406"/>
        <v>BG$17</v>
      </c>
      <c r="BH2127" s="179" t="str">
        <f t="shared" si="3406"/>
        <v>BH$17</v>
      </c>
      <c r="BI2127" s="179" t="str">
        <f t="shared" si="3406"/>
        <v>BI$17</v>
      </c>
      <c r="BJ2127" s="179" t="str">
        <f t="shared" si="3406"/>
        <v>BJ$17</v>
      </c>
      <c r="BK2127" s="179" t="str">
        <f t="shared" si="3406"/>
        <v>BK$17</v>
      </c>
      <c r="BL2127" s="179" t="str">
        <f t="shared" si="3406"/>
        <v>BL$17</v>
      </c>
      <c r="BM2127" s="179" t="str">
        <f t="shared" si="3406"/>
        <v>BM$17</v>
      </c>
      <c r="BN2127" s="179" t="str">
        <f t="shared" si="3406"/>
        <v>BN$17</v>
      </c>
      <c r="BO2127" s="179" t="str">
        <f t="shared" si="3406"/>
        <v>BO$17</v>
      </c>
      <c r="BP2127" s="179" t="str">
        <f t="shared" si="3406"/>
        <v>BP$17</v>
      </c>
      <c r="BQ2127" s="179" t="str">
        <f t="shared" si="3406"/>
        <v>BQ$17</v>
      </c>
      <c r="BR2127" s="179" t="str">
        <f t="shared" si="3406"/>
        <v>BR$17</v>
      </c>
      <c r="BS2127" s="179" t="str">
        <f t="shared" si="3406"/>
        <v>BS$17</v>
      </c>
      <c r="BT2127" s="179" t="str">
        <f t="shared" si="3406"/>
        <v>BT$17</v>
      </c>
      <c r="BU2127" s="179" t="str">
        <f t="shared" si="3406"/>
        <v>BU$17</v>
      </c>
      <c r="BV2127" s="179" t="str">
        <f t="shared" si="3406"/>
        <v>BV$17</v>
      </c>
      <c r="BW2127" s="179" t="str">
        <f t="shared" si="3406"/>
        <v>BW$17</v>
      </c>
      <c r="BX2127" s="179" t="str">
        <f t="shared" si="3406"/>
        <v>BX$17</v>
      </c>
      <c r="BY2127" s="179" t="str">
        <f t="shared" si="3406"/>
        <v>BY$17</v>
      </c>
      <c r="BZ2127" s="179" t="str">
        <f t="shared" si="3406"/>
        <v>BZ$17</v>
      </c>
      <c r="CA2127" s="179" t="str">
        <f t="shared" si="3406"/>
        <v>CA$17</v>
      </c>
      <c r="CB2127" s="179" t="str">
        <f t="shared" si="3406"/>
        <v>CB$17</v>
      </c>
      <c r="CC2127" s="179" t="str">
        <f t="shared" si="3406"/>
        <v>CC$17</v>
      </c>
      <c r="CD2127" s="179" t="str">
        <f t="shared" si="3406"/>
        <v>CD$17</v>
      </c>
      <c r="CE2127" s="179" t="str">
        <f t="shared" ref="CE2127:CL2127" si="3407">CE2110</f>
        <v>CE$17</v>
      </c>
      <c r="CF2127" s="179" t="str">
        <f t="shared" si="3407"/>
        <v>CF$17</v>
      </c>
      <c r="CG2127" s="179" t="str">
        <f t="shared" si="3407"/>
        <v>CG$17</v>
      </c>
      <c r="CH2127" s="179" t="str">
        <f t="shared" si="3407"/>
        <v>CH$17</v>
      </c>
      <c r="CI2127" s="179" t="str">
        <f t="shared" si="3407"/>
        <v>CI$17</v>
      </c>
      <c r="CJ2127" s="179" t="str">
        <f t="shared" si="3407"/>
        <v>CJ$17</v>
      </c>
      <c r="CK2127" s="179" t="str">
        <f t="shared" si="3407"/>
        <v>CK$17</v>
      </c>
      <c r="CL2127" s="179" t="str">
        <f t="shared" si="3407"/>
        <v>CL$17</v>
      </c>
      <c r="CN2127" s="79"/>
      <c r="CO2127" s="179">
        <f>CO806</f>
        <v>0</v>
      </c>
      <c r="CP2127" s="179">
        <f>CP806</f>
        <v>0</v>
      </c>
      <c r="CQ2127" s="179">
        <f>CQ806</f>
        <v>0</v>
      </c>
      <c r="CR2127" s="179">
        <f>CR806</f>
        <v>0</v>
      </c>
      <c r="CS2127" s="179">
        <f>CS806</f>
        <v>0</v>
      </c>
      <c r="CT2127" s="179">
        <f>CT806</f>
        <v>0</v>
      </c>
      <c r="CU2127" s="179">
        <f>CU806</f>
        <v>0</v>
      </c>
      <c r="CV2127" s="179">
        <f>CV806</f>
        <v>0</v>
      </c>
      <c r="CW2127" s="179">
        <f>CW806</f>
        <v>0</v>
      </c>
      <c r="CX2127" s="179">
        <f>CX806</f>
        <v>0</v>
      </c>
      <c r="CY2127" s="179">
        <f>CY806</f>
        <v>0</v>
      </c>
      <c r="CZ2127" s="179">
        <f>CZ806</f>
        <v>0</v>
      </c>
      <c r="DA2127" s="179">
        <f>DA806</f>
        <v>0</v>
      </c>
      <c r="DB2127" s="179">
        <f>DB806</f>
        <v>0</v>
      </c>
      <c r="DC2127" s="179">
        <f>DC806</f>
        <v>0</v>
      </c>
      <c r="DD2127" s="179">
        <f>DD806</f>
        <v>0</v>
      </c>
      <c r="DE2127" s="179">
        <f>DE806</f>
        <v>0</v>
      </c>
      <c r="DF2127" s="179">
        <f>DF806</f>
        <v>0</v>
      </c>
      <c r="DG2127" s="179">
        <f>DG806</f>
        <v>0</v>
      </c>
      <c r="DH2127" s="179">
        <f>DH806</f>
        <v>0</v>
      </c>
      <c r="DI2127" s="179">
        <f>DI806</f>
        <v>0</v>
      </c>
      <c r="DJ2127" s="179">
        <f>DJ806</f>
        <v>0</v>
      </c>
      <c r="DK2127" s="179">
        <f>DK806</f>
        <v>0</v>
      </c>
      <c r="DL2127" s="179">
        <f>DL806</f>
        <v>0</v>
      </c>
    </row>
    <row r="2128" spans="1:116" x14ac:dyDescent="0.4">
      <c r="B2128" t="s">
        <v>332</v>
      </c>
      <c r="D2128" t="s">
        <v>391</v>
      </c>
      <c r="E2128" s="8" t="str">
        <f t="shared" si="3369"/>
        <v>2128 WCAR-IS</v>
      </c>
      <c r="G2128" s="191" t="str">
        <f>G2115</f>
        <v>Simple accounts receivable - IS driven:</v>
      </c>
      <c r="H2128" s="12"/>
      <c r="I2128" s="60"/>
      <c r="J2128" s="60"/>
      <c r="K2128" s="15"/>
      <c r="L2128" s="15"/>
      <c r="M2128" s="15"/>
      <c r="N2128" s="15"/>
      <c r="O2128" s="15"/>
      <c r="P2128" s="15"/>
      <c r="R2128" s="15"/>
      <c r="S2128" s="179">
        <f t="shared" ref="S2128:CD2128" si="3408">S2111</f>
        <v>0</v>
      </c>
      <c r="T2128" s="179">
        <f t="shared" si="3408"/>
        <v>0</v>
      </c>
      <c r="U2128" s="179">
        <f t="shared" si="3408"/>
        <v>0</v>
      </c>
      <c r="V2128" s="179">
        <f t="shared" si="3408"/>
        <v>0</v>
      </c>
      <c r="W2128" s="179">
        <f t="shared" si="3408"/>
        <v>0</v>
      </c>
      <c r="X2128" s="179">
        <f t="shared" si="3408"/>
        <v>0</v>
      </c>
      <c r="Y2128" s="179">
        <f t="shared" si="3408"/>
        <v>0</v>
      </c>
      <c r="Z2128" s="179">
        <f t="shared" si="3408"/>
        <v>0</v>
      </c>
      <c r="AA2128" s="179">
        <f t="shared" si="3408"/>
        <v>0</v>
      </c>
      <c r="AB2128" s="179">
        <f t="shared" si="3408"/>
        <v>0</v>
      </c>
      <c r="AC2128" s="179">
        <f t="shared" si="3408"/>
        <v>0</v>
      </c>
      <c r="AD2128" s="179">
        <f t="shared" si="3408"/>
        <v>0</v>
      </c>
      <c r="AE2128" s="179">
        <f t="shared" si="3408"/>
        <v>0</v>
      </c>
      <c r="AF2128" s="179">
        <f t="shared" si="3408"/>
        <v>0</v>
      </c>
      <c r="AG2128" s="179">
        <f t="shared" si="3408"/>
        <v>0</v>
      </c>
      <c r="AH2128" s="179">
        <f t="shared" si="3408"/>
        <v>0</v>
      </c>
      <c r="AI2128" s="179">
        <f t="shared" si="3408"/>
        <v>0</v>
      </c>
      <c r="AJ2128" s="179">
        <f t="shared" si="3408"/>
        <v>0</v>
      </c>
      <c r="AK2128" s="179">
        <f t="shared" si="3408"/>
        <v>0</v>
      </c>
      <c r="AL2128" s="179">
        <f t="shared" si="3408"/>
        <v>0</v>
      </c>
      <c r="AM2128" s="179">
        <f t="shared" si="3408"/>
        <v>0</v>
      </c>
      <c r="AN2128" s="179">
        <f t="shared" si="3408"/>
        <v>0</v>
      </c>
      <c r="AO2128" s="179">
        <f t="shared" si="3408"/>
        <v>0</v>
      </c>
      <c r="AP2128" s="179">
        <f t="shared" si="3408"/>
        <v>0</v>
      </c>
      <c r="AQ2128" s="179">
        <f t="shared" si="3408"/>
        <v>0</v>
      </c>
      <c r="AR2128" s="179">
        <f t="shared" si="3408"/>
        <v>0</v>
      </c>
      <c r="AS2128" s="179">
        <f t="shared" si="3408"/>
        <v>0</v>
      </c>
      <c r="AT2128" s="179">
        <f t="shared" si="3408"/>
        <v>0</v>
      </c>
      <c r="AU2128" s="179">
        <f t="shared" si="3408"/>
        <v>0</v>
      </c>
      <c r="AV2128" s="179">
        <f t="shared" si="3408"/>
        <v>0</v>
      </c>
      <c r="AW2128" s="179">
        <f t="shared" si="3408"/>
        <v>0</v>
      </c>
      <c r="AX2128" s="179">
        <f t="shared" si="3408"/>
        <v>0</v>
      </c>
      <c r="AY2128" s="179">
        <f t="shared" si="3408"/>
        <v>0</v>
      </c>
      <c r="AZ2128" s="179">
        <f t="shared" si="3408"/>
        <v>0</v>
      </c>
      <c r="BA2128" s="179">
        <f t="shared" si="3408"/>
        <v>0</v>
      </c>
      <c r="BB2128" s="179">
        <f t="shared" si="3408"/>
        <v>0</v>
      </c>
      <c r="BC2128" s="179">
        <f t="shared" si="3408"/>
        <v>0</v>
      </c>
      <c r="BD2128" s="179">
        <f t="shared" si="3408"/>
        <v>0</v>
      </c>
      <c r="BE2128" s="179">
        <f t="shared" si="3408"/>
        <v>0</v>
      </c>
      <c r="BF2128" s="179">
        <f t="shared" si="3408"/>
        <v>0</v>
      </c>
      <c r="BG2128" s="179">
        <f t="shared" si="3408"/>
        <v>0</v>
      </c>
      <c r="BH2128" s="179">
        <f t="shared" si="3408"/>
        <v>0</v>
      </c>
      <c r="BI2128" s="179">
        <f t="shared" si="3408"/>
        <v>0</v>
      </c>
      <c r="BJ2128" s="179">
        <f t="shared" si="3408"/>
        <v>0</v>
      </c>
      <c r="BK2128" s="179">
        <f t="shared" si="3408"/>
        <v>0</v>
      </c>
      <c r="BL2128" s="179">
        <f t="shared" si="3408"/>
        <v>0</v>
      </c>
      <c r="BM2128" s="179">
        <f t="shared" si="3408"/>
        <v>0</v>
      </c>
      <c r="BN2128" s="179">
        <f t="shared" si="3408"/>
        <v>0</v>
      </c>
      <c r="BO2128" s="179">
        <f t="shared" si="3408"/>
        <v>0</v>
      </c>
      <c r="BP2128" s="179">
        <f t="shared" si="3408"/>
        <v>0</v>
      </c>
      <c r="BQ2128" s="179">
        <f t="shared" si="3408"/>
        <v>0</v>
      </c>
      <c r="BR2128" s="179">
        <f t="shared" si="3408"/>
        <v>0</v>
      </c>
      <c r="BS2128" s="179">
        <f t="shared" si="3408"/>
        <v>0</v>
      </c>
      <c r="BT2128" s="179">
        <f t="shared" si="3408"/>
        <v>0</v>
      </c>
      <c r="BU2128" s="179">
        <f t="shared" si="3408"/>
        <v>0</v>
      </c>
      <c r="BV2128" s="179">
        <f t="shared" si="3408"/>
        <v>0</v>
      </c>
      <c r="BW2128" s="179">
        <f t="shared" si="3408"/>
        <v>0</v>
      </c>
      <c r="BX2128" s="179">
        <f t="shared" si="3408"/>
        <v>0</v>
      </c>
      <c r="BY2128" s="179">
        <f t="shared" si="3408"/>
        <v>0</v>
      </c>
      <c r="BZ2128" s="179">
        <f t="shared" si="3408"/>
        <v>0</v>
      </c>
      <c r="CA2128" s="179">
        <f t="shared" si="3408"/>
        <v>0</v>
      </c>
      <c r="CB2128" s="179">
        <f t="shared" si="3408"/>
        <v>0</v>
      </c>
      <c r="CC2128" s="179">
        <f t="shared" si="3408"/>
        <v>0</v>
      </c>
      <c r="CD2128" s="179">
        <f t="shared" si="3408"/>
        <v>0</v>
      </c>
      <c r="CE2128" s="179">
        <f t="shared" ref="CE2128:CL2128" si="3409">CE2111</f>
        <v>0</v>
      </c>
      <c r="CF2128" s="179">
        <f t="shared" si="3409"/>
        <v>0</v>
      </c>
      <c r="CG2128" s="179">
        <f t="shared" si="3409"/>
        <v>0</v>
      </c>
      <c r="CH2128" s="179">
        <f t="shared" si="3409"/>
        <v>0</v>
      </c>
      <c r="CI2128" s="179">
        <f t="shared" si="3409"/>
        <v>0</v>
      </c>
      <c r="CJ2128" s="179">
        <f t="shared" si="3409"/>
        <v>0</v>
      </c>
      <c r="CK2128" s="179">
        <f t="shared" si="3409"/>
        <v>0</v>
      </c>
      <c r="CL2128" s="179">
        <f t="shared" si="3409"/>
        <v>0</v>
      </c>
      <c r="CN2128" s="60"/>
      <c r="CO2128" s="179">
        <f>CO807</f>
        <v>0</v>
      </c>
      <c r="CP2128" s="179">
        <f>CP807</f>
        <v>0</v>
      </c>
      <c r="CQ2128" s="179">
        <f>CQ807</f>
        <v>0</v>
      </c>
      <c r="CR2128" s="179">
        <f>CR807</f>
        <v>0</v>
      </c>
      <c r="CS2128" s="179">
        <f>CS807</f>
        <v>0</v>
      </c>
      <c r="CT2128" s="179">
        <f>CT807</f>
        <v>0</v>
      </c>
      <c r="CU2128" s="179">
        <f>CU807</f>
        <v>0</v>
      </c>
      <c r="CV2128" s="179">
        <f>CV807</f>
        <v>0</v>
      </c>
      <c r="CW2128" s="179">
        <f>CW807</f>
        <v>0</v>
      </c>
      <c r="CX2128" s="179">
        <f>CX807</f>
        <v>0</v>
      </c>
      <c r="CY2128" s="179">
        <f>CY807</f>
        <v>0</v>
      </c>
      <c r="CZ2128" s="179">
        <f>CZ807</f>
        <v>0</v>
      </c>
      <c r="DA2128" s="179">
        <f>DA807</f>
        <v>0</v>
      </c>
      <c r="DB2128" s="179">
        <f>DB807</f>
        <v>0</v>
      </c>
      <c r="DC2128" s="179">
        <f>DC807</f>
        <v>0</v>
      </c>
      <c r="DD2128" s="179">
        <f>DD807</f>
        <v>0</v>
      </c>
      <c r="DE2128" s="179">
        <f>DE807</f>
        <v>0</v>
      </c>
      <c r="DF2128" s="179">
        <f>DF807</f>
        <v>0</v>
      </c>
      <c r="DG2128" s="179">
        <f>DG807</f>
        <v>0</v>
      </c>
      <c r="DH2128" s="179">
        <f>DH807</f>
        <v>0</v>
      </c>
      <c r="DI2128" s="179">
        <f>DI807</f>
        <v>0</v>
      </c>
      <c r="DJ2128" s="179">
        <f>DJ807</f>
        <v>0</v>
      </c>
      <c r="DK2128" s="179">
        <f>DK807</f>
        <v>0</v>
      </c>
      <c r="DL2128" s="179">
        <f>DL807</f>
        <v>0</v>
      </c>
    </row>
    <row r="2129" spans="1:116" x14ac:dyDescent="0.4">
      <c r="B2129" t="s">
        <v>332</v>
      </c>
      <c r="D2129" t="s">
        <v>391</v>
      </c>
      <c r="E2129" s="8" t="str">
        <f t="shared" si="3369"/>
        <v>2129 WCAR-IS</v>
      </c>
      <c r="G2129" s="191" t="str">
        <f>SUBSTITUTE(TRIM(MID(G2115, SEARCH("-", G2115) + 1, LEN(G2115))),":","")</f>
        <v>IS driven</v>
      </c>
      <c r="H2129" s="12"/>
      <c r="I2129" s="60"/>
      <c r="J2129" s="60"/>
      <c r="K2129" s="15"/>
      <c r="L2129" s="15"/>
      <c r="M2129" s="15"/>
      <c r="N2129" s="15"/>
      <c r="O2129" s="15"/>
      <c r="P2129" s="15"/>
      <c r="R2129" s="15"/>
      <c r="CN2129" s="60"/>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B2130" t="s">
        <v>332</v>
      </c>
      <c r="D2130" t="s">
        <v>391</v>
      </c>
      <c r="E2130" s="8" t="str">
        <f t="shared" si="3369"/>
        <v>2130 WCAR-IS</v>
      </c>
      <c r="G2130" s="136" t="str">
        <f t="shared" si="3403"/>
        <v>Secondary revenue driver</v>
      </c>
      <c r="H2130" s="12"/>
      <c r="I2130" s="60"/>
      <c r="J2130" s="60"/>
      <c r="K2130" s="15"/>
      <c r="L2130" s="15"/>
      <c r="M2130" s="15"/>
      <c r="N2130" s="15"/>
      <c r="O2130" s="15"/>
      <c r="P2130" s="15"/>
      <c r="R2130" s="15"/>
      <c r="S2130" s="212" t="str">
        <f>ADDRESS(ROW(S2120),COLUMN(S2120),2)</f>
        <v>S$2120</v>
      </c>
      <c r="T2130" s="212" t="str">
        <f t="shared" ref="T2130:CE2130" si="3410">ADDRESS(ROW(T2120),COLUMN(T2120),2)</f>
        <v>T$2120</v>
      </c>
      <c r="U2130" s="212" t="str">
        <f t="shared" si="3410"/>
        <v>U$2120</v>
      </c>
      <c r="V2130" s="212" t="str">
        <f t="shared" si="3410"/>
        <v>V$2120</v>
      </c>
      <c r="W2130" s="212" t="str">
        <f t="shared" si="3410"/>
        <v>W$2120</v>
      </c>
      <c r="X2130" s="212" t="str">
        <f t="shared" si="3410"/>
        <v>X$2120</v>
      </c>
      <c r="Y2130" s="212" t="str">
        <f t="shared" si="3410"/>
        <v>Y$2120</v>
      </c>
      <c r="Z2130" s="212" t="str">
        <f t="shared" si="3410"/>
        <v>Z$2120</v>
      </c>
      <c r="AA2130" s="212" t="str">
        <f t="shared" si="3410"/>
        <v>AA$2120</v>
      </c>
      <c r="AB2130" s="212" t="str">
        <f t="shared" si="3410"/>
        <v>AB$2120</v>
      </c>
      <c r="AC2130" s="212" t="str">
        <f t="shared" si="3410"/>
        <v>AC$2120</v>
      </c>
      <c r="AD2130" s="212" t="str">
        <f t="shared" si="3410"/>
        <v>AD$2120</v>
      </c>
      <c r="AE2130" s="212" t="str">
        <f t="shared" si="3410"/>
        <v>AE$2120</v>
      </c>
      <c r="AF2130" s="212" t="str">
        <f t="shared" si="3410"/>
        <v>AF$2120</v>
      </c>
      <c r="AG2130" s="212" t="str">
        <f t="shared" si="3410"/>
        <v>AG$2120</v>
      </c>
      <c r="AH2130" s="212" t="str">
        <f t="shared" si="3410"/>
        <v>AH$2120</v>
      </c>
      <c r="AI2130" s="212" t="str">
        <f t="shared" si="3410"/>
        <v>AI$2120</v>
      </c>
      <c r="AJ2130" s="212" t="str">
        <f t="shared" si="3410"/>
        <v>AJ$2120</v>
      </c>
      <c r="AK2130" s="212" t="str">
        <f t="shared" si="3410"/>
        <v>AK$2120</v>
      </c>
      <c r="AL2130" s="212" t="str">
        <f t="shared" si="3410"/>
        <v>AL$2120</v>
      </c>
      <c r="AM2130" s="212" t="str">
        <f t="shared" si="3410"/>
        <v>AM$2120</v>
      </c>
      <c r="AN2130" s="212" t="str">
        <f t="shared" si="3410"/>
        <v>AN$2120</v>
      </c>
      <c r="AO2130" s="212" t="str">
        <f t="shared" si="3410"/>
        <v>AO$2120</v>
      </c>
      <c r="AP2130" s="212" t="str">
        <f t="shared" si="3410"/>
        <v>AP$2120</v>
      </c>
      <c r="AQ2130" s="212" t="str">
        <f t="shared" si="3410"/>
        <v>AQ$2120</v>
      </c>
      <c r="AR2130" s="212" t="str">
        <f t="shared" si="3410"/>
        <v>AR$2120</v>
      </c>
      <c r="AS2130" s="212" t="str">
        <f t="shared" si="3410"/>
        <v>AS$2120</v>
      </c>
      <c r="AT2130" s="212" t="str">
        <f t="shared" si="3410"/>
        <v>AT$2120</v>
      </c>
      <c r="AU2130" s="212" t="str">
        <f t="shared" si="3410"/>
        <v>AU$2120</v>
      </c>
      <c r="AV2130" s="212" t="str">
        <f t="shared" si="3410"/>
        <v>AV$2120</v>
      </c>
      <c r="AW2130" s="212" t="str">
        <f t="shared" si="3410"/>
        <v>AW$2120</v>
      </c>
      <c r="AX2130" s="212" t="str">
        <f t="shared" si="3410"/>
        <v>AX$2120</v>
      </c>
      <c r="AY2130" s="212" t="str">
        <f t="shared" si="3410"/>
        <v>AY$2120</v>
      </c>
      <c r="AZ2130" s="212" t="str">
        <f t="shared" si="3410"/>
        <v>AZ$2120</v>
      </c>
      <c r="BA2130" s="212" t="str">
        <f t="shared" si="3410"/>
        <v>BA$2120</v>
      </c>
      <c r="BB2130" s="212" t="str">
        <f t="shared" si="3410"/>
        <v>BB$2120</v>
      </c>
      <c r="BC2130" s="212" t="str">
        <f t="shared" si="3410"/>
        <v>BC$2120</v>
      </c>
      <c r="BD2130" s="212" t="str">
        <f t="shared" si="3410"/>
        <v>BD$2120</v>
      </c>
      <c r="BE2130" s="212" t="str">
        <f t="shared" si="3410"/>
        <v>BE$2120</v>
      </c>
      <c r="BF2130" s="212" t="str">
        <f t="shared" si="3410"/>
        <v>BF$2120</v>
      </c>
      <c r="BG2130" s="212" t="str">
        <f t="shared" si="3410"/>
        <v>BG$2120</v>
      </c>
      <c r="BH2130" s="212" t="str">
        <f t="shared" si="3410"/>
        <v>BH$2120</v>
      </c>
      <c r="BI2130" s="212" t="str">
        <f t="shared" si="3410"/>
        <v>BI$2120</v>
      </c>
      <c r="BJ2130" s="212" t="str">
        <f t="shared" si="3410"/>
        <v>BJ$2120</v>
      </c>
      <c r="BK2130" s="212" t="str">
        <f t="shared" si="3410"/>
        <v>BK$2120</v>
      </c>
      <c r="BL2130" s="212" t="str">
        <f t="shared" si="3410"/>
        <v>BL$2120</v>
      </c>
      <c r="BM2130" s="212" t="str">
        <f t="shared" si="3410"/>
        <v>BM$2120</v>
      </c>
      <c r="BN2130" s="212" t="str">
        <f t="shared" si="3410"/>
        <v>BN$2120</v>
      </c>
      <c r="BO2130" s="212" t="str">
        <f t="shared" si="3410"/>
        <v>BO$2120</v>
      </c>
      <c r="BP2130" s="212" t="str">
        <f t="shared" si="3410"/>
        <v>BP$2120</v>
      </c>
      <c r="BQ2130" s="212" t="str">
        <f t="shared" si="3410"/>
        <v>BQ$2120</v>
      </c>
      <c r="BR2130" s="212" t="str">
        <f t="shared" si="3410"/>
        <v>BR$2120</v>
      </c>
      <c r="BS2130" s="212" t="str">
        <f t="shared" si="3410"/>
        <v>BS$2120</v>
      </c>
      <c r="BT2130" s="212" t="str">
        <f t="shared" si="3410"/>
        <v>BT$2120</v>
      </c>
      <c r="BU2130" s="212" t="str">
        <f t="shared" si="3410"/>
        <v>BU$2120</v>
      </c>
      <c r="BV2130" s="212" t="str">
        <f t="shared" si="3410"/>
        <v>BV$2120</v>
      </c>
      <c r="BW2130" s="212" t="str">
        <f t="shared" si="3410"/>
        <v>BW$2120</v>
      </c>
      <c r="BX2130" s="212" t="str">
        <f t="shared" si="3410"/>
        <v>BX$2120</v>
      </c>
      <c r="BY2130" s="212" t="str">
        <f t="shared" si="3410"/>
        <v>BY$2120</v>
      </c>
      <c r="BZ2130" s="212" t="str">
        <f t="shared" si="3410"/>
        <v>BZ$2120</v>
      </c>
      <c r="CA2130" s="212" t="str">
        <f t="shared" si="3410"/>
        <v>CA$2120</v>
      </c>
      <c r="CB2130" s="212" t="str">
        <f t="shared" si="3410"/>
        <v>CB$2120</v>
      </c>
      <c r="CC2130" s="212" t="str">
        <f t="shared" si="3410"/>
        <v>CC$2120</v>
      </c>
      <c r="CD2130" s="212" t="str">
        <f t="shared" si="3410"/>
        <v>CD$2120</v>
      </c>
      <c r="CE2130" s="212" t="str">
        <f t="shared" si="3410"/>
        <v>CE$2120</v>
      </c>
      <c r="CF2130" s="212" t="str">
        <f t="shared" ref="CF2130:CL2130" si="3411">ADDRESS(ROW(CF2120),COLUMN(CF2120),2)</f>
        <v>CF$2120</v>
      </c>
      <c r="CG2130" s="212" t="str">
        <f t="shared" si="3411"/>
        <v>CG$2120</v>
      </c>
      <c r="CH2130" s="212" t="str">
        <f t="shared" si="3411"/>
        <v>CH$2120</v>
      </c>
      <c r="CI2130" s="212" t="str">
        <f t="shared" si="3411"/>
        <v>CI$2120</v>
      </c>
      <c r="CJ2130" s="212" t="str">
        <f t="shared" si="3411"/>
        <v>CJ$2120</v>
      </c>
      <c r="CK2130" s="212" t="str">
        <f t="shared" si="3411"/>
        <v>CK$2120</v>
      </c>
      <c r="CL2130" s="212" t="str">
        <f t="shared" si="3411"/>
        <v>CL$2120</v>
      </c>
      <c r="CN2130" s="60"/>
      <c r="CO2130" s="212" t="str">
        <f>ADDRESS(ROW(CO816),COLUMN(CO816),2)</f>
        <v>CO$816</v>
      </c>
      <c r="CP2130" s="212" t="str">
        <f>ADDRESS(ROW(CP816),COLUMN(CP816),2)</f>
        <v>CP$816</v>
      </c>
      <c r="CQ2130" s="212" t="str">
        <f>ADDRESS(ROW(CQ816),COLUMN(CQ816),2)</f>
        <v>CQ$816</v>
      </c>
      <c r="CR2130" s="212" t="str">
        <f>ADDRESS(ROW(CR816),COLUMN(CR816),2)</f>
        <v>CR$816</v>
      </c>
      <c r="CS2130" s="212" t="str">
        <f>ADDRESS(ROW(CS816),COLUMN(CS816),2)</f>
        <v>CS$816</v>
      </c>
      <c r="CT2130" s="212" t="str">
        <f>ADDRESS(ROW(CT816),COLUMN(CT816),2)</f>
        <v>CT$816</v>
      </c>
      <c r="CU2130" s="212" t="str">
        <f>ADDRESS(ROW(CU816),COLUMN(CU816),2)</f>
        <v>CU$816</v>
      </c>
      <c r="CV2130" s="212" t="str">
        <f>ADDRESS(ROW(CV816),COLUMN(CV816),2)</f>
        <v>CV$816</v>
      </c>
      <c r="CW2130" s="212" t="str">
        <f>ADDRESS(ROW(CW816),COLUMN(CW816),2)</f>
        <v>CW$816</v>
      </c>
      <c r="CX2130" s="212" t="str">
        <f>ADDRESS(ROW(CX816),COLUMN(CX816),2)</f>
        <v>CX$816</v>
      </c>
      <c r="CY2130" s="212" t="str">
        <f>ADDRESS(ROW(CY816),COLUMN(CY816),2)</f>
        <v>CY$816</v>
      </c>
      <c r="CZ2130" s="212" t="str">
        <f>ADDRESS(ROW(CZ816),COLUMN(CZ816),2)</f>
        <v>CZ$816</v>
      </c>
      <c r="DA2130" s="212" t="str">
        <f>ADDRESS(ROW(DA816),COLUMN(DA816),2)</f>
        <v>DA$816</v>
      </c>
      <c r="DB2130" s="212" t="str">
        <f>ADDRESS(ROW(DB816),COLUMN(DB816),2)</f>
        <v>DB$816</v>
      </c>
      <c r="DC2130" s="212" t="str">
        <f>ADDRESS(ROW(DC816),COLUMN(DC816),2)</f>
        <v>DC$816</v>
      </c>
      <c r="DD2130" s="212" t="str">
        <f>ADDRESS(ROW(DD816),COLUMN(DD816),2)</f>
        <v>DD$816</v>
      </c>
      <c r="DE2130" s="212" t="str">
        <f>ADDRESS(ROW(DE816),COLUMN(DE816),2)</f>
        <v>DE$816</v>
      </c>
      <c r="DF2130" s="212" t="str">
        <f>ADDRESS(ROW(DF816),COLUMN(DF816),2)</f>
        <v>DF$816</v>
      </c>
      <c r="DG2130" s="212" t="str">
        <f>ADDRESS(ROW(DG816),COLUMN(DG816),2)</f>
        <v>DG$816</v>
      </c>
      <c r="DH2130" s="212" t="str">
        <f>ADDRESS(ROW(DH816),COLUMN(DH816),2)</f>
        <v>DH$816</v>
      </c>
      <c r="DI2130" s="212" t="str">
        <f>ADDRESS(ROW(DI816),COLUMN(DI816),2)</f>
        <v>DI$816</v>
      </c>
      <c r="DJ2130" s="212" t="str">
        <f>ADDRESS(ROW(DJ816),COLUMN(DJ816),2)</f>
        <v>DJ$816</v>
      </c>
      <c r="DK2130" s="212" t="str">
        <f>ADDRESS(ROW(DK816),COLUMN(DK816),2)</f>
        <v>DK$816</v>
      </c>
      <c r="DL2130" s="212" t="str">
        <f>ADDRESS(ROW(DL816),COLUMN(DL816),2)</f>
        <v>DL$816</v>
      </c>
    </row>
    <row r="2131" spans="1:116" x14ac:dyDescent="0.4">
      <c r="B2131" t="s">
        <v>332</v>
      </c>
      <c r="D2131" t="s">
        <v>391</v>
      </c>
      <c r="E2131" s="8" t="str">
        <f t="shared" ref="E2131" si="3412">ROW()&amp;" "&amp;D2131</f>
        <v>2131 WCAR-IS</v>
      </c>
      <c r="G2131" s="136" t="str">
        <f t="shared" si="3403"/>
        <v>Secondary volume driver</v>
      </c>
      <c r="H2131" s="12"/>
      <c r="I2131" s="60"/>
      <c r="J2131" s="60"/>
      <c r="K2131" s="15"/>
      <c r="L2131" s="15"/>
      <c r="M2131" s="15"/>
      <c r="N2131" s="15"/>
      <c r="O2131" s="15"/>
      <c r="P2131" s="15"/>
      <c r="R2131" s="15"/>
      <c r="S2131" s="179" t="str">
        <f t="shared" ref="S2131:AX2131" si="3413">S2114</f>
        <v>S$19</v>
      </c>
      <c r="T2131" s="179" t="str">
        <f t="shared" si="3413"/>
        <v>T$19</v>
      </c>
      <c r="U2131" s="179" t="str">
        <f t="shared" si="3413"/>
        <v>U$19</v>
      </c>
      <c r="V2131" s="179" t="str">
        <f t="shared" si="3413"/>
        <v>V$19</v>
      </c>
      <c r="W2131" s="179" t="str">
        <f t="shared" si="3413"/>
        <v>W$19</v>
      </c>
      <c r="X2131" s="179" t="str">
        <f t="shared" si="3413"/>
        <v>X$19</v>
      </c>
      <c r="Y2131" s="179" t="str">
        <f t="shared" si="3413"/>
        <v>Y$19</v>
      </c>
      <c r="Z2131" s="179" t="str">
        <f t="shared" si="3413"/>
        <v>Z$19</v>
      </c>
      <c r="AA2131" s="179" t="str">
        <f t="shared" si="3413"/>
        <v>AA$19</v>
      </c>
      <c r="AB2131" s="179" t="str">
        <f t="shared" si="3413"/>
        <v>AB$19</v>
      </c>
      <c r="AC2131" s="179" t="str">
        <f t="shared" si="3413"/>
        <v>AC$19</v>
      </c>
      <c r="AD2131" s="179" t="str">
        <f t="shared" si="3413"/>
        <v>AD$19</v>
      </c>
      <c r="AE2131" s="179" t="str">
        <f t="shared" si="3413"/>
        <v>AE$19</v>
      </c>
      <c r="AF2131" s="179" t="str">
        <f t="shared" si="3413"/>
        <v>AF$19</v>
      </c>
      <c r="AG2131" s="179" t="str">
        <f t="shared" si="3413"/>
        <v>AG$19</v>
      </c>
      <c r="AH2131" s="179" t="str">
        <f t="shared" si="3413"/>
        <v>AH$19</v>
      </c>
      <c r="AI2131" s="179" t="str">
        <f t="shared" si="3413"/>
        <v>AI$19</v>
      </c>
      <c r="AJ2131" s="179" t="str">
        <f t="shared" si="3413"/>
        <v>AJ$19</v>
      </c>
      <c r="AK2131" s="179" t="str">
        <f t="shared" si="3413"/>
        <v>AK$19</v>
      </c>
      <c r="AL2131" s="179" t="str">
        <f t="shared" si="3413"/>
        <v>AL$19</v>
      </c>
      <c r="AM2131" s="179" t="str">
        <f t="shared" si="3413"/>
        <v>AM$19</v>
      </c>
      <c r="AN2131" s="179" t="str">
        <f t="shared" si="3413"/>
        <v>AN$19</v>
      </c>
      <c r="AO2131" s="179" t="str">
        <f t="shared" si="3413"/>
        <v>AO$19</v>
      </c>
      <c r="AP2131" s="179" t="str">
        <f t="shared" si="3413"/>
        <v>AP$19</v>
      </c>
      <c r="AQ2131" s="179" t="str">
        <f t="shared" si="3413"/>
        <v>AQ$19</v>
      </c>
      <c r="AR2131" s="179" t="str">
        <f t="shared" si="3413"/>
        <v>AR$19</v>
      </c>
      <c r="AS2131" s="179" t="str">
        <f t="shared" si="3413"/>
        <v>AS$19</v>
      </c>
      <c r="AT2131" s="179" t="str">
        <f t="shared" si="3413"/>
        <v>AT$19</v>
      </c>
      <c r="AU2131" s="179" t="str">
        <f t="shared" si="3413"/>
        <v>AU$19</v>
      </c>
      <c r="AV2131" s="179" t="str">
        <f t="shared" si="3413"/>
        <v>AV$19</v>
      </c>
      <c r="AW2131" s="179" t="str">
        <f t="shared" si="3413"/>
        <v>AW$19</v>
      </c>
      <c r="AX2131" s="179" t="str">
        <f t="shared" si="3413"/>
        <v>AX$19</v>
      </c>
      <c r="AY2131" s="179" t="str">
        <f t="shared" ref="AY2131:CD2131" si="3414">AY2114</f>
        <v>AY$19</v>
      </c>
      <c r="AZ2131" s="179" t="str">
        <f t="shared" si="3414"/>
        <v>AZ$19</v>
      </c>
      <c r="BA2131" s="179" t="str">
        <f t="shared" si="3414"/>
        <v>BA$19</v>
      </c>
      <c r="BB2131" s="179" t="str">
        <f t="shared" si="3414"/>
        <v>BB$19</v>
      </c>
      <c r="BC2131" s="179" t="str">
        <f t="shared" si="3414"/>
        <v>BC$19</v>
      </c>
      <c r="BD2131" s="179" t="str">
        <f t="shared" si="3414"/>
        <v>BD$19</v>
      </c>
      <c r="BE2131" s="179" t="str">
        <f t="shared" si="3414"/>
        <v>BE$19</v>
      </c>
      <c r="BF2131" s="179" t="str">
        <f t="shared" si="3414"/>
        <v>BF$19</v>
      </c>
      <c r="BG2131" s="179" t="str">
        <f t="shared" si="3414"/>
        <v>BG$19</v>
      </c>
      <c r="BH2131" s="179" t="str">
        <f t="shared" si="3414"/>
        <v>BH$19</v>
      </c>
      <c r="BI2131" s="179" t="str">
        <f t="shared" si="3414"/>
        <v>BI$19</v>
      </c>
      <c r="BJ2131" s="179" t="str">
        <f t="shared" si="3414"/>
        <v>BJ$19</v>
      </c>
      <c r="BK2131" s="179" t="str">
        <f t="shared" si="3414"/>
        <v>BK$19</v>
      </c>
      <c r="BL2131" s="179" t="str">
        <f t="shared" si="3414"/>
        <v>BL$19</v>
      </c>
      <c r="BM2131" s="179" t="str">
        <f t="shared" si="3414"/>
        <v>BM$19</v>
      </c>
      <c r="BN2131" s="179" t="str">
        <f t="shared" si="3414"/>
        <v>BN$19</v>
      </c>
      <c r="BO2131" s="179" t="str">
        <f t="shared" si="3414"/>
        <v>BO$19</v>
      </c>
      <c r="BP2131" s="179" t="str">
        <f t="shared" si="3414"/>
        <v>BP$19</v>
      </c>
      <c r="BQ2131" s="179" t="str">
        <f t="shared" si="3414"/>
        <v>BQ$19</v>
      </c>
      <c r="BR2131" s="179" t="str">
        <f t="shared" si="3414"/>
        <v>BR$19</v>
      </c>
      <c r="BS2131" s="179" t="str">
        <f t="shared" si="3414"/>
        <v>BS$19</v>
      </c>
      <c r="BT2131" s="179" t="str">
        <f t="shared" si="3414"/>
        <v>BT$19</v>
      </c>
      <c r="BU2131" s="179" t="str">
        <f t="shared" si="3414"/>
        <v>BU$19</v>
      </c>
      <c r="BV2131" s="179" t="str">
        <f t="shared" si="3414"/>
        <v>BV$19</v>
      </c>
      <c r="BW2131" s="179" t="str">
        <f t="shared" si="3414"/>
        <v>BW$19</v>
      </c>
      <c r="BX2131" s="179" t="str">
        <f t="shared" si="3414"/>
        <v>BX$19</v>
      </c>
      <c r="BY2131" s="179" t="str">
        <f t="shared" si="3414"/>
        <v>BY$19</v>
      </c>
      <c r="BZ2131" s="179" t="str">
        <f t="shared" si="3414"/>
        <v>BZ$19</v>
      </c>
      <c r="CA2131" s="179" t="str">
        <f t="shared" si="3414"/>
        <v>CA$19</v>
      </c>
      <c r="CB2131" s="179" t="str">
        <f t="shared" si="3414"/>
        <v>CB$19</v>
      </c>
      <c r="CC2131" s="179" t="str">
        <f t="shared" si="3414"/>
        <v>CC$19</v>
      </c>
      <c r="CD2131" s="179" t="str">
        <f t="shared" si="3414"/>
        <v>CD$19</v>
      </c>
      <c r="CE2131" s="179" t="str">
        <f t="shared" ref="CE2131:CL2131" si="3415">CE2114</f>
        <v>CE$19</v>
      </c>
      <c r="CF2131" s="179" t="str">
        <f t="shared" si="3415"/>
        <v>CF$19</v>
      </c>
      <c r="CG2131" s="179" t="str">
        <f t="shared" si="3415"/>
        <v>CG$19</v>
      </c>
      <c r="CH2131" s="179" t="str">
        <f t="shared" si="3415"/>
        <v>CH$19</v>
      </c>
      <c r="CI2131" s="179" t="str">
        <f t="shared" si="3415"/>
        <v>CI$19</v>
      </c>
      <c r="CJ2131" s="179" t="str">
        <f t="shared" si="3415"/>
        <v>CJ$19</v>
      </c>
      <c r="CK2131" s="179" t="str">
        <f t="shared" si="3415"/>
        <v>CK$19</v>
      </c>
      <c r="CL2131" s="179" t="str">
        <f t="shared" si="3415"/>
        <v>CL$19</v>
      </c>
      <c r="CN2131" s="60"/>
      <c r="CO2131" s="179">
        <f>CO810</f>
        <v>0</v>
      </c>
      <c r="CP2131" s="179">
        <f>CP810</f>
        <v>0</v>
      </c>
      <c r="CQ2131" s="179">
        <f>CQ810</f>
        <v>0</v>
      </c>
      <c r="CR2131" s="179">
        <f>CR810</f>
        <v>0</v>
      </c>
      <c r="CS2131" s="179">
        <f>CS810</f>
        <v>0</v>
      </c>
      <c r="CT2131" s="179">
        <f>CT810</f>
        <v>0</v>
      </c>
      <c r="CU2131" s="179">
        <f>CU810</f>
        <v>0</v>
      </c>
      <c r="CV2131" s="179">
        <f>CV810</f>
        <v>0</v>
      </c>
      <c r="CW2131" s="179">
        <f>CW810</f>
        <v>0</v>
      </c>
      <c r="CX2131" s="179">
        <f>CX810</f>
        <v>0</v>
      </c>
      <c r="CY2131" s="179">
        <f>CY810</f>
        <v>0</v>
      </c>
      <c r="CZ2131" s="179">
        <f>CZ810</f>
        <v>0</v>
      </c>
      <c r="DA2131" s="179">
        <f>DA810</f>
        <v>0</v>
      </c>
      <c r="DB2131" s="179">
        <f>DB810</f>
        <v>0</v>
      </c>
      <c r="DC2131" s="179">
        <f>DC810</f>
        <v>0</v>
      </c>
      <c r="DD2131" s="179">
        <f>DD810</f>
        <v>0</v>
      </c>
      <c r="DE2131" s="179">
        <f>DE810</f>
        <v>0</v>
      </c>
      <c r="DF2131" s="179">
        <f>DF810</f>
        <v>0</v>
      </c>
      <c r="DG2131" s="179">
        <f>DG810</f>
        <v>0</v>
      </c>
      <c r="DH2131" s="179">
        <f>DH810</f>
        <v>0</v>
      </c>
      <c r="DI2131" s="179">
        <f>DI810</f>
        <v>0</v>
      </c>
      <c r="DJ2131" s="179">
        <f>DJ810</f>
        <v>0</v>
      </c>
      <c r="DK2131" s="179">
        <f>DK810</f>
        <v>0</v>
      </c>
      <c r="DL2131" s="179">
        <f>DL810</f>
        <v>0</v>
      </c>
    </row>
    <row r="2132" spans="1:116" x14ac:dyDescent="0.4">
      <c r="E2132" s="8"/>
      <c r="H2132" s="12"/>
      <c r="I2132" s="60"/>
      <c r="J2132" s="60"/>
      <c r="K2132" s="15"/>
      <c r="L2132" s="15"/>
      <c r="M2132" s="15"/>
      <c r="N2132" s="15"/>
      <c r="O2132" s="15"/>
      <c r="P2132" s="15"/>
      <c r="R2132" s="15"/>
      <c r="S2132" s="76"/>
      <c r="T2132" s="76"/>
      <c r="U2132" s="76"/>
      <c r="V2132" s="76"/>
      <c r="W2132" s="76"/>
      <c r="X2132" s="76"/>
      <c r="Y2132" s="76"/>
      <c r="Z2132" s="76"/>
      <c r="AA2132" s="76"/>
      <c r="AB2132" s="76"/>
      <c r="AC2132" s="76"/>
      <c r="AD2132" s="76"/>
      <c r="AE2132" s="76"/>
      <c r="AF2132" s="76"/>
      <c r="AG2132" s="76"/>
      <c r="AH2132" s="76"/>
      <c r="AI2132" s="76"/>
      <c r="AJ2132" s="76"/>
      <c r="AK2132" s="76"/>
      <c r="AL2132" s="76"/>
      <c r="AM2132" s="76"/>
      <c r="AN2132" s="76"/>
      <c r="AO2132" s="76"/>
      <c r="AP2132" s="76"/>
      <c r="AQ2132" s="76"/>
      <c r="AR2132" s="76"/>
      <c r="AS2132" s="76"/>
      <c r="AT2132" s="76"/>
      <c r="AU2132" s="76"/>
      <c r="AV2132" s="76"/>
      <c r="AW2132" s="76"/>
      <c r="AX2132" s="76"/>
      <c r="AY2132" s="76"/>
      <c r="AZ2132" s="76"/>
      <c r="BA2132" s="76"/>
      <c r="BB2132" s="76"/>
      <c r="BC2132" s="76"/>
      <c r="BD2132" s="76"/>
      <c r="BE2132" s="76"/>
      <c r="BF2132" s="76"/>
      <c r="BG2132" s="76"/>
      <c r="BH2132" s="76"/>
      <c r="BI2132" s="76"/>
      <c r="BJ2132" s="76"/>
      <c r="BK2132" s="76"/>
      <c r="BL2132" s="76"/>
      <c r="BM2132" s="76"/>
      <c r="BN2132" s="76"/>
      <c r="BO2132" s="76"/>
      <c r="BP2132" s="76"/>
      <c r="BQ2132" s="76"/>
      <c r="BR2132" s="76"/>
      <c r="BS2132" s="76"/>
      <c r="BT2132" s="76"/>
      <c r="BU2132" s="76"/>
      <c r="BV2132" s="76"/>
      <c r="BW2132" s="76"/>
      <c r="BX2132" s="76"/>
      <c r="BY2132" s="76"/>
      <c r="BZ2132" s="76"/>
      <c r="CA2132" s="76"/>
      <c r="CB2132" s="76"/>
      <c r="CC2132" s="76"/>
      <c r="CD2132" s="76"/>
      <c r="CE2132" s="76"/>
      <c r="CF2132" s="76"/>
      <c r="CG2132" s="76"/>
      <c r="CH2132" s="76"/>
      <c r="CI2132" s="76"/>
      <c r="CJ2132" s="76"/>
      <c r="CK2132" s="76"/>
      <c r="CL2132" s="76"/>
      <c r="CN2132" s="60"/>
      <c r="CO2132" s="76"/>
      <c r="CP2132" s="76"/>
      <c r="CQ2132" s="76"/>
      <c r="CR2132" s="76"/>
      <c r="CS2132" s="76"/>
      <c r="CT2132" s="76"/>
      <c r="CU2132" s="76"/>
      <c r="CV2132" s="76"/>
      <c r="CW2132" s="76"/>
      <c r="CX2132" s="76"/>
      <c r="CY2132" s="76"/>
      <c r="CZ2132" s="76"/>
      <c r="DA2132" s="76"/>
      <c r="DB2132" s="76"/>
      <c r="DC2132" s="76"/>
      <c r="DD2132" s="76"/>
      <c r="DE2132" s="76"/>
      <c r="DF2132" s="76"/>
      <c r="DG2132" s="76"/>
      <c r="DH2132" s="76"/>
      <c r="DI2132" s="76"/>
      <c r="DJ2132" s="76"/>
      <c r="DK2132" s="76"/>
      <c r="DL2132" s="76"/>
    </row>
    <row r="2133" spans="1:116" x14ac:dyDescent="0.4">
      <c r="A2133" s="174"/>
      <c r="E2133" s="8"/>
      <c r="G2133" s="175" t="s">
        <v>490</v>
      </c>
      <c r="H2133" s="174"/>
      <c r="I2133" s="176"/>
      <c r="J2133" s="176"/>
      <c r="K2133" s="197"/>
      <c r="L2133" s="197"/>
      <c r="M2133" s="197"/>
      <c r="N2133" s="197"/>
      <c r="O2133" s="197"/>
      <c r="P2133" s="197"/>
      <c r="R2133" s="198"/>
      <c r="S2133" s="174"/>
      <c r="T2133" s="174"/>
      <c r="U2133" s="174"/>
      <c r="V2133" s="174"/>
      <c r="W2133" s="174"/>
      <c r="X2133" s="174"/>
      <c r="Y2133" s="174"/>
      <c r="Z2133" s="174"/>
      <c r="AA2133" s="174"/>
      <c r="AB2133" s="174"/>
      <c r="AC2133" s="174"/>
      <c r="AD2133" s="174"/>
      <c r="AE2133" s="174"/>
      <c r="AF2133" s="174"/>
      <c r="AG2133" s="174"/>
      <c r="AH2133" s="174"/>
      <c r="AI2133" s="174"/>
      <c r="AJ2133" s="174"/>
      <c r="AK2133" s="174"/>
      <c r="AL2133" s="174"/>
      <c r="AM2133" s="174"/>
      <c r="AN2133" s="174"/>
      <c r="AO2133" s="174"/>
      <c r="AP2133" s="174"/>
      <c r="AQ2133" s="174"/>
      <c r="AR2133" s="174"/>
      <c r="AS2133" s="174"/>
      <c r="AT2133" s="174"/>
      <c r="AU2133" s="174"/>
      <c r="AV2133" s="174"/>
      <c r="AW2133" s="174"/>
      <c r="AX2133" s="174"/>
      <c r="AY2133" s="174"/>
      <c r="AZ2133" s="174"/>
      <c r="BA2133" s="174"/>
      <c r="BB2133" s="174"/>
      <c r="BC2133" s="174"/>
      <c r="BD2133" s="174"/>
      <c r="BE2133" s="174"/>
      <c r="BF2133" s="174"/>
      <c r="BG2133" s="174"/>
      <c r="BH2133" s="174"/>
      <c r="BI2133" s="174"/>
      <c r="BJ2133" s="174"/>
      <c r="BK2133" s="174"/>
      <c r="BL2133" s="174"/>
      <c r="BM2133" s="174"/>
      <c r="BN2133" s="174"/>
      <c r="BO2133" s="174"/>
      <c r="BP2133" s="174"/>
      <c r="BQ2133" s="174"/>
      <c r="BR2133" s="174"/>
      <c r="BS2133" s="174"/>
      <c r="BT2133" s="174"/>
      <c r="BU2133" s="174"/>
      <c r="BV2133" s="174"/>
      <c r="BW2133" s="174"/>
      <c r="BX2133" s="174"/>
      <c r="BY2133" s="174"/>
      <c r="BZ2133" s="174"/>
      <c r="CA2133" s="174"/>
      <c r="CB2133" s="174"/>
      <c r="CC2133" s="174"/>
      <c r="CD2133" s="174"/>
      <c r="CE2133" s="174"/>
      <c r="CF2133" s="174"/>
      <c r="CG2133" s="174"/>
      <c r="CH2133" s="174"/>
      <c r="CI2133" s="174"/>
      <c r="CJ2133" s="174"/>
      <c r="CK2133" s="174"/>
      <c r="CL2133" s="174"/>
      <c r="CN2133" s="176"/>
      <c r="CO2133" s="174"/>
      <c r="CP2133" s="174"/>
      <c r="CQ2133" s="174"/>
      <c r="CR2133" s="174"/>
      <c r="CS2133" s="174"/>
      <c r="CT2133" s="174"/>
      <c r="CU2133" s="174"/>
      <c r="CV2133" s="174"/>
      <c r="CW2133" s="174"/>
      <c r="CX2133" s="174"/>
      <c r="CY2133" s="174"/>
      <c r="CZ2133" s="174"/>
      <c r="DA2133" s="174"/>
      <c r="DB2133" s="174"/>
      <c r="DC2133" s="174"/>
      <c r="DD2133" s="174"/>
      <c r="DE2133" s="174"/>
      <c r="DF2133" s="174"/>
      <c r="DG2133" s="174"/>
      <c r="DH2133" s="174"/>
      <c r="DI2133" s="174"/>
      <c r="DJ2133" s="174"/>
      <c r="DK2133" s="174"/>
      <c r="DL2133" s="174"/>
    </row>
    <row r="2134" spans="1:116" x14ac:dyDescent="0.4">
      <c r="A2134" s="174"/>
      <c r="E2134" s="8"/>
      <c r="G2134" s="175" t="s">
        <v>492</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461</v>
      </c>
      <c r="H2135" s="174"/>
      <c r="I2135" s="176"/>
      <c r="J2135" s="176"/>
      <c r="K2135" s="197"/>
      <c r="L2135" s="197"/>
      <c r="M2135" s="197"/>
      <c r="N2135" s="197"/>
      <c r="O2135" s="197"/>
      <c r="P2135" s="197"/>
      <c r="R2135" s="198"/>
      <c r="S2135" s="199" t="str">
        <f t="shared" ref="S2135:AX2135" si="3416">S$20</f>
        <v>S$16</v>
      </c>
      <c r="T2135" s="199" t="str">
        <f t="shared" si="3416"/>
        <v>T$16</v>
      </c>
      <c r="U2135" s="199" t="str">
        <f t="shared" si="3416"/>
        <v>U$16</v>
      </c>
      <c r="V2135" s="199" t="str">
        <f t="shared" si="3416"/>
        <v>V$16</v>
      </c>
      <c r="W2135" s="199" t="str">
        <f t="shared" si="3416"/>
        <v>W$16</v>
      </c>
      <c r="X2135" s="199" t="str">
        <f t="shared" si="3416"/>
        <v>X$16</v>
      </c>
      <c r="Y2135" s="199" t="str">
        <f t="shared" si="3416"/>
        <v>Y$16</v>
      </c>
      <c r="Z2135" s="199" t="str">
        <f t="shared" si="3416"/>
        <v>Z$16</v>
      </c>
      <c r="AA2135" s="199" t="str">
        <f t="shared" si="3416"/>
        <v>AA$16</v>
      </c>
      <c r="AB2135" s="199" t="str">
        <f t="shared" si="3416"/>
        <v>AB$16</v>
      </c>
      <c r="AC2135" s="199" t="str">
        <f t="shared" si="3416"/>
        <v>AC$16</v>
      </c>
      <c r="AD2135" s="199" t="str">
        <f t="shared" si="3416"/>
        <v>AD$16</v>
      </c>
      <c r="AE2135" s="199" t="str">
        <f t="shared" si="3416"/>
        <v>AE$16</v>
      </c>
      <c r="AF2135" s="199" t="str">
        <f t="shared" si="3416"/>
        <v>AF$16</v>
      </c>
      <c r="AG2135" s="199" t="str">
        <f t="shared" si="3416"/>
        <v>AG$16</v>
      </c>
      <c r="AH2135" s="199" t="str">
        <f t="shared" si="3416"/>
        <v>AH$16</v>
      </c>
      <c r="AI2135" s="199" t="str">
        <f t="shared" si="3416"/>
        <v>AI$16</v>
      </c>
      <c r="AJ2135" s="199" t="str">
        <f t="shared" si="3416"/>
        <v>AJ$16</v>
      </c>
      <c r="AK2135" s="199" t="str">
        <f t="shared" si="3416"/>
        <v>AK$16</v>
      </c>
      <c r="AL2135" s="199" t="str">
        <f t="shared" si="3416"/>
        <v>AL$16</v>
      </c>
      <c r="AM2135" s="199" t="str">
        <f t="shared" si="3416"/>
        <v>AM$16</v>
      </c>
      <c r="AN2135" s="199" t="str">
        <f t="shared" si="3416"/>
        <v>AN$16</v>
      </c>
      <c r="AO2135" s="199" t="str">
        <f t="shared" si="3416"/>
        <v>AO$16</v>
      </c>
      <c r="AP2135" s="199" t="str">
        <f t="shared" si="3416"/>
        <v>AP$16</v>
      </c>
      <c r="AQ2135" s="199" t="str">
        <f t="shared" si="3416"/>
        <v>AQ$16</v>
      </c>
      <c r="AR2135" s="199" t="str">
        <f t="shared" si="3416"/>
        <v>AR$16</v>
      </c>
      <c r="AS2135" s="199" t="str">
        <f t="shared" si="3416"/>
        <v>AS$16</v>
      </c>
      <c r="AT2135" s="199" t="str">
        <f t="shared" si="3416"/>
        <v>AT$16</v>
      </c>
      <c r="AU2135" s="199" t="str">
        <f t="shared" si="3416"/>
        <v>AU$16</v>
      </c>
      <c r="AV2135" s="199" t="str">
        <f t="shared" si="3416"/>
        <v>AV$16</v>
      </c>
      <c r="AW2135" s="199" t="str">
        <f t="shared" si="3416"/>
        <v>AW$16</v>
      </c>
      <c r="AX2135" s="199" t="str">
        <f t="shared" si="3416"/>
        <v>AX$16</v>
      </c>
      <c r="AY2135" s="199" t="str">
        <f t="shared" ref="AY2135:CD2135" si="3417">AY$20</f>
        <v>AY$16</v>
      </c>
      <c r="AZ2135" s="199" t="str">
        <f t="shared" si="3417"/>
        <v>AZ$16</v>
      </c>
      <c r="BA2135" s="199" t="str">
        <f t="shared" si="3417"/>
        <v>BA$16</v>
      </c>
      <c r="BB2135" s="199" t="str">
        <f t="shared" si="3417"/>
        <v>BB$16</v>
      </c>
      <c r="BC2135" s="199" t="str">
        <f t="shared" si="3417"/>
        <v>BC$16</v>
      </c>
      <c r="BD2135" s="199" t="str">
        <f t="shared" si="3417"/>
        <v>BD$16</v>
      </c>
      <c r="BE2135" s="199" t="str">
        <f t="shared" si="3417"/>
        <v>BE$16</v>
      </c>
      <c r="BF2135" s="199" t="str">
        <f t="shared" si="3417"/>
        <v>BF$16</v>
      </c>
      <c r="BG2135" s="199" t="str">
        <f t="shared" si="3417"/>
        <v>BG$16</v>
      </c>
      <c r="BH2135" s="199" t="str">
        <f t="shared" si="3417"/>
        <v>BH$16</v>
      </c>
      <c r="BI2135" s="199" t="str">
        <f t="shared" si="3417"/>
        <v>BI$16</v>
      </c>
      <c r="BJ2135" s="199" t="str">
        <f t="shared" si="3417"/>
        <v>BJ$16</v>
      </c>
      <c r="BK2135" s="199" t="str">
        <f t="shared" si="3417"/>
        <v>BK$16</v>
      </c>
      <c r="BL2135" s="199" t="str">
        <f t="shared" si="3417"/>
        <v>BL$16</v>
      </c>
      <c r="BM2135" s="199" t="str">
        <f t="shared" si="3417"/>
        <v>BM$16</v>
      </c>
      <c r="BN2135" s="199" t="str">
        <f t="shared" si="3417"/>
        <v>BN$16</v>
      </c>
      <c r="BO2135" s="199" t="str">
        <f t="shared" si="3417"/>
        <v>BO$16</v>
      </c>
      <c r="BP2135" s="199" t="str">
        <f t="shared" si="3417"/>
        <v>BP$16</v>
      </c>
      <c r="BQ2135" s="199" t="str">
        <f t="shared" si="3417"/>
        <v>BQ$16</v>
      </c>
      <c r="BR2135" s="199" t="str">
        <f t="shared" si="3417"/>
        <v>BR$16</v>
      </c>
      <c r="BS2135" s="199" t="str">
        <f t="shared" si="3417"/>
        <v>BS$16</v>
      </c>
      <c r="BT2135" s="199" t="str">
        <f t="shared" si="3417"/>
        <v>BT$16</v>
      </c>
      <c r="BU2135" s="199" t="str">
        <f t="shared" si="3417"/>
        <v>BU$16</v>
      </c>
      <c r="BV2135" s="199" t="str">
        <f t="shared" si="3417"/>
        <v>BV$16</v>
      </c>
      <c r="BW2135" s="199" t="str">
        <f t="shared" si="3417"/>
        <v>BW$16</v>
      </c>
      <c r="BX2135" s="199" t="str">
        <f t="shared" si="3417"/>
        <v>BX$16</v>
      </c>
      <c r="BY2135" s="199" t="str">
        <f t="shared" si="3417"/>
        <v>BY$16</v>
      </c>
      <c r="BZ2135" s="199" t="str">
        <f t="shared" si="3417"/>
        <v>BZ$16</v>
      </c>
      <c r="CA2135" s="199" t="str">
        <f t="shared" si="3417"/>
        <v>CA$16</v>
      </c>
      <c r="CB2135" s="199" t="str">
        <f t="shared" si="3417"/>
        <v>CB$16</v>
      </c>
      <c r="CC2135" s="199" t="str">
        <f t="shared" si="3417"/>
        <v>CC$16</v>
      </c>
      <c r="CD2135" s="199" t="str">
        <f t="shared" si="3417"/>
        <v>CD$16</v>
      </c>
      <c r="CE2135" s="199" t="str">
        <f t="shared" ref="CE2135:CL2135" si="3418">CE$20</f>
        <v>CE$16</v>
      </c>
      <c r="CF2135" s="199" t="str">
        <f t="shared" si="3418"/>
        <v>CF$16</v>
      </c>
      <c r="CG2135" s="199" t="str">
        <f t="shared" si="3418"/>
        <v>CG$16</v>
      </c>
      <c r="CH2135" s="199" t="str">
        <f t="shared" si="3418"/>
        <v>CH$16</v>
      </c>
      <c r="CI2135" s="199" t="str">
        <f t="shared" si="3418"/>
        <v>CI$16</v>
      </c>
      <c r="CJ2135" s="199" t="str">
        <f t="shared" si="3418"/>
        <v>CJ$16</v>
      </c>
      <c r="CK2135" s="199" t="str">
        <f t="shared" si="3418"/>
        <v>CK$16</v>
      </c>
      <c r="CL2135" s="199" t="str">
        <f t="shared" si="3418"/>
        <v>CL$16</v>
      </c>
      <c r="CN2135" s="176"/>
      <c r="CO2135" s="199" t="str">
        <f t="shared" ref="CO2135:DL2135" si="3419">CO$20</f>
        <v>CO$16</v>
      </c>
      <c r="CP2135" s="199" t="str">
        <f t="shared" si="3419"/>
        <v>CP$16</v>
      </c>
      <c r="CQ2135" s="199" t="str">
        <f t="shared" si="3419"/>
        <v>CQ$16</v>
      </c>
      <c r="CR2135" s="199" t="str">
        <f t="shared" si="3419"/>
        <v>CR$16</v>
      </c>
      <c r="CS2135" s="199" t="str">
        <f t="shared" si="3419"/>
        <v>CS$16</v>
      </c>
      <c r="CT2135" s="199" t="str">
        <f t="shared" si="3419"/>
        <v>CT$16</v>
      </c>
      <c r="CU2135" s="199" t="str">
        <f t="shared" si="3419"/>
        <v>CU$16</v>
      </c>
      <c r="CV2135" s="199" t="str">
        <f t="shared" si="3419"/>
        <v>CV$16</v>
      </c>
      <c r="CW2135" s="199" t="str">
        <f t="shared" si="3419"/>
        <v>CW$16</v>
      </c>
      <c r="CX2135" s="199" t="str">
        <f t="shared" si="3419"/>
        <v>CX$16</v>
      </c>
      <c r="CY2135" s="199" t="str">
        <f t="shared" si="3419"/>
        <v>CY$16</v>
      </c>
      <c r="CZ2135" s="199" t="str">
        <f t="shared" si="3419"/>
        <v>CZ$16</v>
      </c>
      <c r="DA2135" s="199" t="str">
        <f t="shared" si="3419"/>
        <v>DA$16</v>
      </c>
      <c r="DB2135" s="199" t="str">
        <f t="shared" si="3419"/>
        <v>DB$16</v>
      </c>
      <c r="DC2135" s="199" t="str">
        <f t="shared" si="3419"/>
        <v>DC$16</v>
      </c>
      <c r="DD2135" s="199" t="str">
        <f t="shared" si="3419"/>
        <v>DD$16</v>
      </c>
      <c r="DE2135" s="199" t="str">
        <f t="shared" si="3419"/>
        <v>DE$16</v>
      </c>
      <c r="DF2135" s="199" t="str">
        <f t="shared" si="3419"/>
        <v>DF$16</v>
      </c>
      <c r="DG2135" s="199" t="str">
        <f t="shared" si="3419"/>
        <v>DG$16</v>
      </c>
      <c r="DH2135" s="199" t="str">
        <f t="shared" si="3419"/>
        <v>DH$16</v>
      </c>
      <c r="DI2135" s="199" t="str">
        <f t="shared" si="3419"/>
        <v>DI$16</v>
      </c>
      <c r="DJ2135" s="199" t="str">
        <f t="shared" si="3419"/>
        <v>DJ$16</v>
      </c>
      <c r="DK2135" s="199" t="str">
        <f t="shared" si="3419"/>
        <v>DK$16</v>
      </c>
      <c r="DL2135" s="199" t="str">
        <f t="shared" si="3419"/>
        <v>DL$16</v>
      </c>
    </row>
    <row r="2136" spans="1:116" x14ac:dyDescent="0.4">
      <c r="A2136" s="174"/>
      <c r="E2136" s="8"/>
      <c r="G2136" s="175" t="s">
        <v>462</v>
      </c>
      <c r="H2136" s="200"/>
      <c r="I2136" s="201"/>
      <c r="J2136" s="201"/>
      <c r="K2136" s="202"/>
      <c r="L2136" s="202"/>
      <c r="M2136" s="202"/>
      <c r="N2136" s="202"/>
      <c r="O2136" s="202"/>
      <c r="P2136" s="202"/>
      <c r="R2136" s="202"/>
      <c r="S2136" s="199" t="str">
        <f t="shared" ref="S2136:AX2136" si="3420">S$21</f>
        <v>S$17</v>
      </c>
      <c r="T2136" s="199" t="str">
        <f t="shared" si="3420"/>
        <v>T$17</v>
      </c>
      <c r="U2136" s="199" t="str">
        <f t="shared" si="3420"/>
        <v>U$17</v>
      </c>
      <c r="V2136" s="199" t="str">
        <f t="shared" si="3420"/>
        <v>V$17</v>
      </c>
      <c r="W2136" s="199" t="str">
        <f t="shared" si="3420"/>
        <v>W$17</v>
      </c>
      <c r="X2136" s="199" t="str">
        <f t="shared" si="3420"/>
        <v>X$17</v>
      </c>
      <c r="Y2136" s="199" t="str">
        <f t="shared" si="3420"/>
        <v>Y$17</v>
      </c>
      <c r="Z2136" s="199" t="str">
        <f t="shared" si="3420"/>
        <v>Z$17</v>
      </c>
      <c r="AA2136" s="199" t="str">
        <f t="shared" si="3420"/>
        <v>AA$17</v>
      </c>
      <c r="AB2136" s="199" t="str">
        <f t="shared" si="3420"/>
        <v>AB$17</v>
      </c>
      <c r="AC2136" s="199" t="str">
        <f t="shared" si="3420"/>
        <v>AC$17</v>
      </c>
      <c r="AD2136" s="199" t="str">
        <f t="shared" si="3420"/>
        <v>AD$17</v>
      </c>
      <c r="AE2136" s="199" t="str">
        <f t="shared" si="3420"/>
        <v>AE$17</v>
      </c>
      <c r="AF2136" s="199" t="str">
        <f t="shared" si="3420"/>
        <v>AF$17</v>
      </c>
      <c r="AG2136" s="199" t="str">
        <f t="shared" si="3420"/>
        <v>AG$17</v>
      </c>
      <c r="AH2136" s="199" t="str">
        <f t="shared" si="3420"/>
        <v>AH$17</v>
      </c>
      <c r="AI2136" s="199" t="str">
        <f t="shared" si="3420"/>
        <v>AI$17</v>
      </c>
      <c r="AJ2136" s="199" t="str">
        <f t="shared" si="3420"/>
        <v>AJ$17</v>
      </c>
      <c r="AK2136" s="199" t="str">
        <f t="shared" si="3420"/>
        <v>AK$17</v>
      </c>
      <c r="AL2136" s="199" t="str">
        <f t="shared" si="3420"/>
        <v>AL$17</v>
      </c>
      <c r="AM2136" s="199" t="str">
        <f t="shared" si="3420"/>
        <v>AM$17</v>
      </c>
      <c r="AN2136" s="199" t="str">
        <f t="shared" si="3420"/>
        <v>AN$17</v>
      </c>
      <c r="AO2136" s="199" t="str">
        <f t="shared" si="3420"/>
        <v>AO$17</v>
      </c>
      <c r="AP2136" s="199" t="str">
        <f t="shared" si="3420"/>
        <v>AP$17</v>
      </c>
      <c r="AQ2136" s="199" t="str">
        <f t="shared" si="3420"/>
        <v>AQ$17</v>
      </c>
      <c r="AR2136" s="199" t="str">
        <f t="shared" si="3420"/>
        <v>AR$17</v>
      </c>
      <c r="AS2136" s="199" t="str">
        <f t="shared" si="3420"/>
        <v>AS$17</v>
      </c>
      <c r="AT2136" s="199" t="str">
        <f t="shared" si="3420"/>
        <v>AT$17</v>
      </c>
      <c r="AU2136" s="199" t="str">
        <f t="shared" si="3420"/>
        <v>AU$17</v>
      </c>
      <c r="AV2136" s="199" t="str">
        <f t="shared" si="3420"/>
        <v>AV$17</v>
      </c>
      <c r="AW2136" s="199" t="str">
        <f t="shared" si="3420"/>
        <v>AW$17</v>
      </c>
      <c r="AX2136" s="199" t="str">
        <f t="shared" si="3420"/>
        <v>AX$17</v>
      </c>
      <c r="AY2136" s="199" t="str">
        <f t="shared" ref="AY2136:CD2136" si="3421">AY$21</f>
        <v>AY$17</v>
      </c>
      <c r="AZ2136" s="199" t="str">
        <f t="shared" si="3421"/>
        <v>AZ$17</v>
      </c>
      <c r="BA2136" s="199" t="str">
        <f t="shared" si="3421"/>
        <v>BA$17</v>
      </c>
      <c r="BB2136" s="199" t="str">
        <f t="shared" si="3421"/>
        <v>BB$17</v>
      </c>
      <c r="BC2136" s="199" t="str">
        <f t="shared" si="3421"/>
        <v>BC$17</v>
      </c>
      <c r="BD2136" s="199" t="str">
        <f t="shared" si="3421"/>
        <v>BD$17</v>
      </c>
      <c r="BE2136" s="199" t="str">
        <f t="shared" si="3421"/>
        <v>BE$17</v>
      </c>
      <c r="BF2136" s="199" t="str">
        <f t="shared" si="3421"/>
        <v>BF$17</v>
      </c>
      <c r="BG2136" s="199" t="str">
        <f t="shared" si="3421"/>
        <v>BG$17</v>
      </c>
      <c r="BH2136" s="199" t="str">
        <f t="shared" si="3421"/>
        <v>BH$17</v>
      </c>
      <c r="BI2136" s="199" t="str">
        <f t="shared" si="3421"/>
        <v>BI$17</v>
      </c>
      <c r="BJ2136" s="199" t="str">
        <f t="shared" si="3421"/>
        <v>BJ$17</v>
      </c>
      <c r="BK2136" s="199" t="str">
        <f t="shared" si="3421"/>
        <v>BK$17</v>
      </c>
      <c r="BL2136" s="199" t="str">
        <f t="shared" si="3421"/>
        <v>BL$17</v>
      </c>
      <c r="BM2136" s="199" t="str">
        <f t="shared" si="3421"/>
        <v>BM$17</v>
      </c>
      <c r="BN2136" s="199" t="str">
        <f t="shared" si="3421"/>
        <v>BN$17</v>
      </c>
      <c r="BO2136" s="199" t="str">
        <f t="shared" si="3421"/>
        <v>BO$17</v>
      </c>
      <c r="BP2136" s="199" t="str">
        <f t="shared" si="3421"/>
        <v>BP$17</v>
      </c>
      <c r="BQ2136" s="199" t="str">
        <f t="shared" si="3421"/>
        <v>BQ$17</v>
      </c>
      <c r="BR2136" s="199" t="str">
        <f t="shared" si="3421"/>
        <v>BR$17</v>
      </c>
      <c r="BS2136" s="199" t="str">
        <f t="shared" si="3421"/>
        <v>BS$17</v>
      </c>
      <c r="BT2136" s="199" t="str">
        <f t="shared" si="3421"/>
        <v>BT$17</v>
      </c>
      <c r="BU2136" s="199" t="str">
        <f t="shared" si="3421"/>
        <v>BU$17</v>
      </c>
      <c r="BV2136" s="199" t="str">
        <f t="shared" si="3421"/>
        <v>BV$17</v>
      </c>
      <c r="BW2136" s="199" t="str">
        <f t="shared" si="3421"/>
        <v>BW$17</v>
      </c>
      <c r="BX2136" s="199" t="str">
        <f t="shared" si="3421"/>
        <v>BX$17</v>
      </c>
      <c r="BY2136" s="199" t="str">
        <f t="shared" si="3421"/>
        <v>BY$17</v>
      </c>
      <c r="BZ2136" s="199" t="str">
        <f t="shared" si="3421"/>
        <v>BZ$17</v>
      </c>
      <c r="CA2136" s="199" t="str">
        <f t="shared" si="3421"/>
        <v>CA$17</v>
      </c>
      <c r="CB2136" s="199" t="str">
        <f t="shared" si="3421"/>
        <v>CB$17</v>
      </c>
      <c r="CC2136" s="199" t="str">
        <f t="shared" si="3421"/>
        <v>CC$17</v>
      </c>
      <c r="CD2136" s="199" t="str">
        <f t="shared" si="3421"/>
        <v>CD$17</v>
      </c>
      <c r="CE2136" s="199" t="str">
        <f t="shared" ref="CE2136:CL2136" si="3422">CE$21</f>
        <v>CE$17</v>
      </c>
      <c r="CF2136" s="199" t="str">
        <f t="shared" si="3422"/>
        <v>CF$17</v>
      </c>
      <c r="CG2136" s="199" t="str">
        <f t="shared" si="3422"/>
        <v>CG$17</v>
      </c>
      <c r="CH2136" s="199" t="str">
        <f t="shared" si="3422"/>
        <v>CH$17</v>
      </c>
      <c r="CI2136" s="199" t="str">
        <f t="shared" si="3422"/>
        <v>CI$17</v>
      </c>
      <c r="CJ2136" s="199" t="str">
        <f t="shared" si="3422"/>
        <v>CJ$17</v>
      </c>
      <c r="CK2136" s="199" t="str">
        <f t="shared" si="3422"/>
        <v>CK$17</v>
      </c>
      <c r="CL2136" s="199" t="str">
        <f t="shared" si="3422"/>
        <v>CL$17</v>
      </c>
      <c r="CN2136" s="201"/>
      <c r="CO2136" s="199" t="str">
        <f t="shared" ref="CO2136:DL2136" si="3423">CO$21</f>
        <v>CO$17</v>
      </c>
      <c r="CP2136" s="199" t="str">
        <f t="shared" si="3423"/>
        <v>CP$17</v>
      </c>
      <c r="CQ2136" s="199" t="str">
        <f t="shared" si="3423"/>
        <v>CQ$17</v>
      </c>
      <c r="CR2136" s="199" t="str">
        <f t="shared" si="3423"/>
        <v>CR$17</v>
      </c>
      <c r="CS2136" s="199" t="str">
        <f t="shared" si="3423"/>
        <v>CS$17</v>
      </c>
      <c r="CT2136" s="199" t="str">
        <f t="shared" si="3423"/>
        <v>CT$17</v>
      </c>
      <c r="CU2136" s="199" t="str">
        <f t="shared" si="3423"/>
        <v>CU$17</v>
      </c>
      <c r="CV2136" s="199" t="str">
        <f t="shared" si="3423"/>
        <v>CV$17</v>
      </c>
      <c r="CW2136" s="199" t="str">
        <f t="shared" si="3423"/>
        <v>CW$17</v>
      </c>
      <c r="CX2136" s="199" t="str">
        <f t="shared" si="3423"/>
        <v>CX$17</v>
      </c>
      <c r="CY2136" s="199" t="str">
        <f t="shared" si="3423"/>
        <v>CY$17</v>
      </c>
      <c r="CZ2136" s="199" t="str">
        <f t="shared" si="3423"/>
        <v>CZ$17</v>
      </c>
      <c r="DA2136" s="199" t="str">
        <f t="shared" si="3423"/>
        <v>DA$17</v>
      </c>
      <c r="DB2136" s="199" t="str">
        <f t="shared" si="3423"/>
        <v>DB$17</v>
      </c>
      <c r="DC2136" s="199" t="str">
        <f t="shared" si="3423"/>
        <v>DC$17</v>
      </c>
      <c r="DD2136" s="199" t="str">
        <f t="shared" si="3423"/>
        <v>DD$17</v>
      </c>
      <c r="DE2136" s="199" t="str">
        <f t="shared" si="3423"/>
        <v>DE$17</v>
      </c>
      <c r="DF2136" s="199" t="str">
        <f t="shared" si="3423"/>
        <v>DF$17</v>
      </c>
      <c r="DG2136" s="199" t="str">
        <f t="shared" si="3423"/>
        <v>DG$17</v>
      </c>
      <c r="DH2136" s="199" t="str">
        <f t="shared" si="3423"/>
        <v>DH$17</v>
      </c>
      <c r="DI2136" s="199" t="str">
        <f t="shared" si="3423"/>
        <v>DI$17</v>
      </c>
      <c r="DJ2136" s="199" t="str">
        <f t="shared" si="3423"/>
        <v>DJ$17</v>
      </c>
      <c r="DK2136" s="199" t="str">
        <f t="shared" si="3423"/>
        <v>DK$17</v>
      </c>
      <c r="DL2136" s="199" t="str">
        <f t="shared" si="3423"/>
        <v>DL$17</v>
      </c>
    </row>
    <row r="2137" spans="1:116" x14ac:dyDescent="0.4">
      <c r="A2137" s="174"/>
      <c r="E2137" s="8"/>
      <c r="G2137" s="175" t="s">
        <v>491</v>
      </c>
      <c r="H2137" s="200"/>
      <c r="I2137" s="201"/>
      <c r="J2137" s="201"/>
      <c r="K2137" s="202"/>
      <c r="L2137" s="202"/>
      <c r="M2137" s="202"/>
      <c r="N2137" s="202"/>
      <c r="O2137" s="202"/>
      <c r="P2137" s="202"/>
      <c r="R2137" s="202"/>
      <c r="S2137" s="190"/>
      <c r="T2137" s="190"/>
      <c r="U2137" s="190"/>
      <c r="V2137" s="190"/>
      <c r="W2137" s="190"/>
      <c r="X2137" s="190"/>
      <c r="Y2137" s="190"/>
      <c r="Z2137" s="190"/>
      <c r="AA2137" s="190"/>
      <c r="AB2137" s="190"/>
      <c r="AC2137" s="190"/>
      <c r="AD2137" s="190"/>
      <c r="AE2137" s="190"/>
      <c r="AF2137" s="190"/>
      <c r="AG2137" s="190"/>
      <c r="AH2137" s="190"/>
      <c r="AI2137" s="190"/>
      <c r="AJ2137" s="190"/>
      <c r="AK2137" s="190"/>
      <c r="AL2137" s="190"/>
      <c r="AM2137" s="190"/>
      <c r="AN2137" s="190"/>
      <c r="AO2137" s="190"/>
      <c r="AP2137" s="190"/>
      <c r="AQ2137" s="190"/>
      <c r="AR2137" s="190"/>
      <c r="AS2137" s="190"/>
      <c r="AT2137" s="190"/>
      <c r="AU2137" s="190"/>
      <c r="AV2137" s="190"/>
      <c r="AW2137" s="190"/>
      <c r="AX2137" s="190"/>
      <c r="AY2137" s="190"/>
      <c r="AZ2137" s="190"/>
      <c r="BA2137" s="190"/>
      <c r="BB2137" s="190"/>
      <c r="BC2137" s="190"/>
      <c r="BD2137" s="190"/>
      <c r="BE2137" s="190"/>
      <c r="BF2137" s="190"/>
      <c r="BG2137" s="190"/>
      <c r="BH2137" s="190"/>
      <c r="BI2137" s="190"/>
      <c r="BJ2137" s="190"/>
      <c r="BK2137" s="190"/>
      <c r="BL2137" s="190"/>
      <c r="BM2137" s="190"/>
      <c r="BN2137" s="190"/>
      <c r="BO2137" s="190"/>
      <c r="BP2137" s="190"/>
      <c r="BQ2137" s="190"/>
      <c r="BR2137" s="190"/>
      <c r="BS2137" s="190"/>
      <c r="BT2137" s="190"/>
      <c r="BU2137" s="190"/>
      <c r="BV2137" s="190"/>
      <c r="BW2137" s="190"/>
      <c r="BX2137" s="190"/>
      <c r="BY2137" s="190"/>
      <c r="BZ2137" s="190"/>
      <c r="CA2137" s="190"/>
      <c r="CB2137" s="190"/>
      <c r="CC2137" s="190"/>
      <c r="CD2137" s="190"/>
      <c r="CE2137" s="190"/>
      <c r="CF2137" s="190"/>
      <c r="CG2137" s="190"/>
      <c r="CH2137" s="190"/>
      <c r="CI2137" s="190"/>
      <c r="CJ2137" s="190"/>
      <c r="CK2137" s="190"/>
      <c r="CL2137" s="190"/>
      <c r="CN2137" s="201"/>
      <c r="CO2137" s="190"/>
      <c r="CP2137" s="190"/>
      <c r="CQ2137" s="190"/>
      <c r="CR2137" s="190"/>
      <c r="CS2137" s="190"/>
      <c r="CT2137" s="190"/>
      <c r="CU2137" s="190"/>
      <c r="CV2137" s="190"/>
      <c r="CW2137" s="190"/>
      <c r="CX2137" s="190"/>
      <c r="CY2137" s="190"/>
      <c r="CZ2137" s="190"/>
      <c r="DA2137" s="190"/>
      <c r="DB2137" s="190"/>
      <c r="DC2137" s="190"/>
      <c r="DD2137" s="190"/>
      <c r="DE2137" s="190"/>
      <c r="DF2137" s="190"/>
      <c r="DG2137" s="190"/>
      <c r="DH2137" s="190"/>
      <c r="DI2137" s="190"/>
      <c r="DJ2137" s="190"/>
      <c r="DK2137" s="190"/>
      <c r="DL2137" s="190"/>
    </row>
    <row r="2138" spans="1:116" x14ac:dyDescent="0.4">
      <c r="A2138" s="174"/>
      <c r="E2138" s="8"/>
      <c r="G2138" s="175" t="s">
        <v>505</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463</v>
      </c>
      <c r="H2139" s="200"/>
      <c r="I2139" s="201"/>
      <c r="J2139" s="201"/>
      <c r="K2139" s="202"/>
      <c r="L2139" s="202"/>
      <c r="M2139" s="202"/>
      <c r="N2139" s="202"/>
      <c r="O2139" s="202"/>
      <c r="P2139" s="202"/>
      <c r="R2139" s="202"/>
      <c r="S2139" s="190" t="str">
        <f t="shared" ref="S2139:AX2139" si="3424">S$22</f>
        <v>S$18</v>
      </c>
      <c r="T2139" s="190" t="str">
        <f t="shared" si="3424"/>
        <v>T$18</v>
      </c>
      <c r="U2139" s="190" t="str">
        <f t="shared" si="3424"/>
        <v>U$18</v>
      </c>
      <c r="V2139" s="190" t="str">
        <f t="shared" si="3424"/>
        <v>V$18</v>
      </c>
      <c r="W2139" s="190" t="str">
        <f t="shared" si="3424"/>
        <v>W$18</v>
      </c>
      <c r="X2139" s="190" t="str">
        <f t="shared" si="3424"/>
        <v>X$18</v>
      </c>
      <c r="Y2139" s="190" t="str">
        <f t="shared" si="3424"/>
        <v>Y$18</v>
      </c>
      <c r="Z2139" s="190" t="str">
        <f t="shared" si="3424"/>
        <v>Z$18</v>
      </c>
      <c r="AA2139" s="190" t="str">
        <f t="shared" si="3424"/>
        <v>AA$18</v>
      </c>
      <c r="AB2139" s="190" t="str">
        <f t="shared" si="3424"/>
        <v>AB$18</v>
      </c>
      <c r="AC2139" s="190" t="str">
        <f t="shared" si="3424"/>
        <v>AC$18</v>
      </c>
      <c r="AD2139" s="190" t="str">
        <f t="shared" si="3424"/>
        <v>AD$18</v>
      </c>
      <c r="AE2139" s="190" t="str">
        <f t="shared" si="3424"/>
        <v>AE$18</v>
      </c>
      <c r="AF2139" s="190" t="str">
        <f t="shared" si="3424"/>
        <v>AF$18</v>
      </c>
      <c r="AG2139" s="190" t="str">
        <f t="shared" si="3424"/>
        <v>AG$18</v>
      </c>
      <c r="AH2139" s="190" t="str">
        <f t="shared" si="3424"/>
        <v>AH$18</v>
      </c>
      <c r="AI2139" s="190" t="str">
        <f t="shared" si="3424"/>
        <v>AI$18</v>
      </c>
      <c r="AJ2139" s="190" t="str">
        <f t="shared" si="3424"/>
        <v>AJ$18</v>
      </c>
      <c r="AK2139" s="190" t="str">
        <f t="shared" si="3424"/>
        <v>AK$18</v>
      </c>
      <c r="AL2139" s="190" t="str">
        <f t="shared" si="3424"/>
        <v>AL$18</v>
      </c>
      <c r="AM2139" s="190" t="str">
        <f t="shared" si="3424"/>
        <v>AM$18</v>
      </c>
      <c r="AN2139" s="190" t="str">
        <f t="shared" si="3424"/>
        <v>AN$18</v>
      </c>
      <c r="AO2139" s="190" t="str">
        <f t="shared" si="3424"/>
        <v>AO$18</v>
      </c>
      <c r="AP2139" s="190" t="str">
        <f t="shared" si="3424"/>
        <v>AP$18</v>
      </c>
      <c r="AQ2139" s="190" t="str">
        <f t="shared" si="3424"/>
        <v>AQ$18</v>
      </c>
      <c r="AR2139" s="190" t="str">
        <f t="shared" si="3424"/>
        <v>AR$18</v>
      </c>
      <c r="AS2139" s="190" t="str">
        <f t="shared" si="3424"/>
        <v>AS$18</v>
      </c>
      <c r="AT2139" s="190" t="str">
        <f t="shared" si="3424"/>
        <v>AT$18</v>
      </c>
      <c r="AU2139" s="190" t="str">
        <f t="shared" si="3424"/>
        <v>AU$18</v>
      </c>
      <c r="AV2139" s="190" t="str">
        <f t="shared" si="3424"/>
        <v>AV$18</v>
      </c>
      <c r="AW2139" s="190" t="str">
        <f t="shared" si="3424"/>
        <v>AW$18</v>
      </c>
      <c r="AX2139" s="190" t="str">
        <f t="shared" si="3424"/>
        <v>AX$18</v>
      </c>
      <c r="AY2139" s="190" t="str">
        <f t="shared" ref="AY2139:CD2139" si="3425">AY$22</f>
        <v>AY$18</v>
      </c>
      <c r="AZ2139" s="190" t="str">
        <f t="shared" si="3425"/>
        <v>AZ$18</v>
      </c>
      <c r="BA2139" s="190" t="str">
        <f t="shared" si="3425"/>
        <v>BA$18</v>
      </c>
      <c r="BB2139" s="190" t="str">
        <f t="shared" si="3425"/>
        <v>BB$18</v>
      </c>
      <c r="BC2139" s="190" t="str">
        <f t="shared" si="3425"/>
        <v>BC$18</v>
      </c>
      <c r="BD2139" s="190" t="str">
        <f t="shared" si="3425"/>
        <v>BD$18</v>
      </c>
      <c r="BE2139" s="190" t="str">
        <f t="shared" si="3425"/>
        <v>BE$18</v>
      </c>
      <c r="BF2139" s="190" t="str">
        <f t="shared" si="3425"/>
        <v>BF$18</v>
      </c>
      <c r="BG2139" s="190" t="str">
        <f t="shared" si="3425"/>
        <v>BG$18</v>
      </c>
      <c r="BH2139" s="190" t="str">
        <f t="shared" si="3425"/>
        <v>BH$18</v>
      </c>
      <c r="BI2139" s="190" t="str">
        <f t="shared" si="3425"/>
        <v>BI$18</v>
      </c>
      <c r="BJ2139" s="190" t="str">
        <f t="shared" si="3425"/>
        <v>BJ$18</v>
      </c>
      <c r="BK2139" s="190" t="str">
        <f t="shared" si="3425"/>
        <v>BK$18</v>
      </c>
      <c r="BL2139" s="190" t="str">
        <f t="shared" si="3425"/>
        <v>BL$18</v>
      </c>
      <c r="BM2139" s="190" t="str">
        <f t="shared" si="3425"/>
        <v>BM$18</v>
      </c>
      <c r="BN2139" s="190" t="str">
        <f t="shared" si="3425"/>
        <v>BN$18</v>
      </c>
      <c r="BO2139" s="190" t="str">
        <f t="shared" si="3425"/>
        <v>BO$18</v>
      </c>
      <c r="BP2139" s="190" t="str">
        <f t="shared" si="3425"/>
        <v>BP$18</v>
      </c>
      <c r="BQ2139" s="190" t="str">
        <f t="shared" si="3425"/>
        <v>BQ$18</v>
      </c>
      <c r="BR2139" s="190" t="str">
        <f t="shared" si="3425"/>
        <v>BR$18</v>
      </c>
      <c r="BS2139" s="190" t="str">
        <f t="shared" si="3425"/>
        <v>BS$18</v>
      </c>
      <c r="BT2139" s="190" t="str">
        <f t="shared" si="3425"/>
        <v>BT$18</v>
      </c>
      <c r="BU2139" s="190" t="str">
        <f t="shared" si="3425"/>
        <v>BU$18</v>
      </c>
      <c r="BV2139" s="190" t="str">
        <f t="shared" si="3425"/>
        <v>BV$18</v>
      </c>
      <c r="BW2139" s="190" t="str">
        <f t="shared" si="3425"/>
        <v>BW$18</v>
      </c>
      <c r="BX2139" s="190" t="str">
        <f t="shared" si="3425"/>
        <v>BX$18</v>
      </c>
      <c r="BY2139" s="190" t="str">
        <f t="shared" si="3425"/>
        <v>BY$18</v>
      </c>
      <c r="BZ2139" s="190" t="str">
        <f t="shared" si="3425"/>
        <v>BZ$18</v>
      </c>
      <c r="CA2139" s="190" t="str">
        <f t="shared" si="3425"/>
        <v>CA$18</v>
      </c>
      <c r="CB2139" s="190" t="str">
        <f t="shared" si="3425"/>
        <v>CB$18</v>
      </c>
      <c r="CC2139" s="190" t="str">
        <f t="shared" si="3425"/>
        <v>CC$18</v>
      </c>
      <c r="CD2139" s="190" t="str">
        <f t="shared" si="3425"/>
        <v>CD$18</v>
      </c>
      <c r="CE2139" s="190" t="str">
        <f t="shared" ref="CE2139:CL2139" si="3426">CE$22</f>
        <v>CE$18</v>
      </c>
      <c r="CF2139" s="190" t="str">
        <f t="shared" si="3426"/>
        <v>CF$18</v>
      </c>
      <c r="CG2139" s="190" t="str">
        <f t="shared" si="3426"/>
        <v>CG$18</v>
      </c>
      <c r="CH2139" s="190" t="str">
        <f t="shared" si="3426"/>
        <v>CH$18</v>
      </c>
      <c r="CI2139" s="190" t="str">
        <f t="shared" si="3426"/>
        <v>CI$18</v>
      </c>
      <c r="CJ2139" s="190" t="str">
        <f t="shared" si="3426"/>
        <v>CJ$18</v>
      </c>
      <c r="CK2139" s="190" t="str">
        <f t="shared" si="3426"/>
        <v>CK$18</v>
      </c>
      <c r="CL2139" s="190" t="str">
        <f t="shared" si="3426"/>
        <v>CL$18</v>
      </c>
      <c r="CN2139" s="201"/>
      <c r="CO2139" s="190" t="str">
        <f t="shared" ref="CO2139:DL2139" si="3427">CO$22</f>
        <v>CO$18</v>
      </c>
      <c r="CP2139" s="190" t="str">
        <f t="shared" si="3427"/>
        <v>CP$18</v>
      </c>
      <c r="CQ2139" s="190" t="str">
        <f t="shared" si="3427"/>
        <v>CQ$18</v>
      </c>
      <c r="CR2139" s="190" t="str">
        <f t="shared" si="3427"/>
        <v>CR$18</v>
      </c>
      <c r="CS2139" s="190" t="str">
        <f t="shared" si="3427"/>
        <v>CS$18</v>
      </c>
      <c r="CT2139" s="190" t="str">
        <f t="shared" si="3427"/>
        <v>CT$18</v>
      </c>
      <c r="CU2139" s="190" t="str">
        <f t="shared" si="3427"/>
        <v>CU$18</v>
      </c>
      <c r="CV2139" s="190" t="str">
        <f t="shared" si="3427"/>
        <v>CV$18</v>
      </c>
      <c r="CW2139" s="190" t="str">
        <f t="shared" si="3427"/>
        <v>CW$18</v>
      </c>
      <c r="CX2139" s="190" t="str">
        <f t="shared" si="3427"/>
        <v>CX$18</v>
      </c>
      <c r="CY2139" s="190" t="str">
        <f t="shared" si="3427"/>
        <v>CY$18</v>
      </c>
      <c r="CZ2139" s="190" t="str">
        <f t="shared" si="3427"/>
        <v>CZ$18</v>
      </c>
      <c r="DA2139" s="190" t="str">
        <f t="shared" si="3427"/>
        <v>DA$18</v>
      </c>
      <c r="DB2139" s="190" t="str">
        <f t="shared" si="3427"/>
        <v>DB$18</v>
      </c>
      <c r="DC2139" s="190" t="str">
        <f t="shared" si="3427"/>
        <v>DC$18</v>
      </c>
      <c r="DD2139" s="190" t="str">
        <f t="shared" si="3427"/>
        <v>DD$18</v>
      </c>
      <c r="DE2139" s="190" t="str">
        <f t="shared" si="3427"/>
        <v>DE$18</v>
      </c>
      <c r="DF2139" s="190" t="str">
        <f t="shared" si="3427"/>
        <v>DF$18</v>
      </c>
      <c r="DG2139" s="190" t="str">
        <f t="shared" si="3427"/>
        <v>DG$18</v>
      </c>
      <c r="DH2139" s="190" t="str">
        <f t="shared" si="3427"/>
        <v>DH$18</v>
      </c>
      <c r="DI2139" s="190" t="str">
        <f t="shared" si="3427"/>
        <v>DI$18</v>
      </c>
      <c r="DJ2139" s="190" t="str">
        <f t="shared" si="3427"/>
        <v>DJ$18</v>
      </c>
      <c r="DK2139" s="190" t="str">
        <f t="shared" si="3427"/>
        <v>DK$18</v>
      </c>
      <c r="DL2139" s="190" t="str">
        <f t="shared" si="3427"/>
        <v>DL$18</v>
      </c>
    </row>
    <row r="2140" spans="1:116" x14ac:dyDescent="0.4">
      <c r="A2140" s="174"/>
      <c r="E2140" s="8"/>
      <c r="G2140" s="175" t="s">
        <v>464</v>
      </c>
      <c r="H2140" s="200"/>
      <c r="I2140" s="201"/>
      <c r="J2140" s="201"/>
      <c r="K2140" s="202"/>
      <c r="L2140" s="202"/>
      <c r="M2140" s="202"/>
      <c r="N2140" s="202"/>
      <c r="O2140" s="202"/>
      <c r="P2140" s="202"/>
      <c r="R2140" s="202"/>
      <c r="S2140" s="190" t="str">
        <f t="shared" ref="S2140:AX2140" si="3428">S$23</f>
        <v>S$19</v>
      </c>
      <c r="T2140" s="190" t="str">
        <f t="shared" si="3428"/>
        <v>T$19</v>
      </c>
      <c r="U2140" s="190" t="str">
        <f t="shared" si="3428"/>
        <v>U$19</v>
      </c>
      <c r="V2140" s="190" t="str">
        <f t="shared" si="3428"/>
        <v>V$19</v>
      </c>
      <c r="W2140" s="190" t="str">
        <f t="shared" si="3428"/>
        <v>W$19</v>
      </c>
      <c r="X2140" s="190" t="str">
        <f t="shared" si="3428"/>
        <v>X$19</v>
      </c>
      <c r="Y2140" s="190" t="str">
        <f t="shared" si="3428"/>
        <v>Y$19</v>
      </c>
      <c r="Z2140" s="190" t="str">
        <f t="shared" si="3428"/>
        <v>Z$19</v>
      </c>
      <c r="AA2140" s="190" t="str">
        <f t="shared" si="3428"/>
        <v>AA$19</v>
      </c>
      <c r="AB2140" s="190" t="str">
        <f t="shared" si="3428"/>
        <v>AB$19</v>
      </c>
      <c r="AC2140" s="190" t="str">
        <f t="shared" si="3428"/>
        <v>AC$19</v>
      </c>
      <c r="AD2140" s="190" t="str">
        <f t="shared" si="3428"/>
        <v>AD$19</v>
      </c>
      <c r="AE2140" s="190" t="str">
        <f t="shared" si="3428"/>
        <v>AE$19</v>
      </c>
      <c r="AF2140" s="190" t="str">
        <f t="shared" si="3428"/>
        <v>AF$19</v>
      </c>
      <c r="AG2140" s="190" t="str">
        <f t="shared" si="3428"/>
        <v>AG$19</v>
      </c>
      <c r="AH2140" s="190" t="str">
        <f t="shared" si="3428"/>
        <v>AH$19</v>
      </c>
      <c r="AI2140" s="190" t="str">
        <f t="shared" si="3428"/>
        <v>AI$19</v>
      </c>
      <c r="AJ2140" s="190" t="str">
        <f t="shared" si="3428"/>
        <v>AJ$19</v>
      </c>
      <c r="AK2140" s="190" t="str">
        <f t="shared" si="3428"/>
        <v>AK$19</v>
      </c>
      <c r="AL2140" s="190" t="str">
        <f t="shared" si="3428"/>
        <v>AL$19</v>
      </c>
      <c r="AM2140" s="190" t="str">
        <f t="shared" si="3428"/>
        <v>AM$19</v>
      </c>
      <c r="AN2140" s="190" t="str">
        <f t="shared" si="3428"/>
        <v>AN$19</v>
      </c>
      <c r="AO2140" s="190" t="str">
        <f t="shared" si="3428"/>
        <v>AO$19</v>
      </c>
      <c r="AP2140" s="190" t="str">
        <f t="shared" si="3428"/>
        <v>AP$19</v>
      </c>
      <c r="AQ2140" s="190" t="str">
        <f t="shared" si="3428"/>
        <v>AQ$19</v>
      </c>
      <c r="AR2140" s="190" t="str">
        <f t="shared" si="3428"/>
        <v>AR$19</v>
      </c>
      <c r="AS2140" s="190" t="str">
        <f t="shared" si="3428"/>
        <v>AS$19</v>
      </c>
      <c r="AT2140" s="190" t="str">
        <f t="shared" si="3428"/>
        <v>AT$19</v>
      </c>
      <c r="AU2140" s="190" t="str">
        <f t="shared" si="3428"/>
        <v>AU$19</v>
      </c>
      <c r="AV2140" s="190" t="str">
        <f t="shared" si="3428"/>
        <v>AV$19</v>
      </c>
      <c r="AW2140" s="190" t="str">
        <f t="shared" si="3428"/>
        <v>AW$19</v>
      </c>
      <c r="AX2140" s="190" t="str">
        <f t="shared" si="3428"/>
        <v>AX$19</v>
      </c>
      <c r="AY2140" s="190" t="str">
        <f t="shared" ref="AY2140:CD2140" si="3429">AY$23</f>
        <v>AY$19</v>
      </c>
      <c r="AZ2140" s="190" t="str">
        <f t="shared" si="3429"/>
        <v>AZ$19</v>
      </c>
      <c r="BA2140" s="190" t="str">
        <f t="shared" si="3429"/>
        <v>BA$19</v>
      </c>
      <c r="BB2140" s="190" t="str">
        <f t="shared" si="3429"/>
        <v>BB$19</v>
      </c>
      <c r="BC2140" s="190" t="str">
        <f t="shared" si="3429"/>
        <v>BC$19</v>
      </c>
      <c r="BD2140" s="190" t="str">
        <f t="shared" si="3429"/>
        <v>BD$19</v>
      </c>
      <c r="BE2140" s="190" t="str">
        <f t="shared" si="3429"/>
        <v>BE$19</v>
      </c>
      <c r="BF2140" s="190" t="str">
        <f t="shared" si="3429"/>
        <v>BF$19</v>
      </c>
      <c r="BG2140" s="190" t="str">
        <f t="shared" si="3429"/>
        <v>BG$19</v>
      </c>
      <c r="BH2140" s="190" t="str">
        <f t="shared" si="3429"/>
        <v>BH$19</v>
      </c>
      <c r="BI2140" s="190" t="str">
        <f t="shared" si="3429"/>
        <v>BI$19</v>
      </c>
      <c r="BJ2140" s="190" t="str">
        <f t="shared" si="3429"/>
        <v>BJ$19</v>
      </c>
      <c r="BK2140" s="190" t="str">
        <f t="shared" si="3429"/>
        <v>BK$19</v>
      </c>
      <c r="BL2140" s="190" t="str">
        <f t="shared" si="3429"/>
        <v>BL$19</v>
      </c>
      <c r="BM2140" s="190" t="str">
        <f t="shared" si="3429"/>
        <v>BM$19</v>
      </c>
      <c r="BN2140" s="190" t="str">
        <f t="shared" si="3429"/>
        <v>BN$19</v>
      </c>
      <c r="BO2140" s="190" t="str">
        <f t="shared" si="3429"/>
        <v>BO$19</v>
      </c>
      <c r="BP2140" s="190" t="str">
        <f t="shared" si="3429"/>
        <v>BP$19</v>
      </c>
      <c r="BQ2140" s="190" t="str">
        <f t="shared" si="3429"/>
        <v>BQ$19</v>
      </c>
      <c r="BR2140" s="190" t="str">
        <f t="shared" si="3429"/>
        <v>BR$19</v>
      </c>
      <c r="BS2140" s="190" t="str">
        <f t="shared" si="3429"/>
        <v>BS$19</v>
      </c>
      <c r="BT2140" s="190" t="str">
        <f t="shared" si="3429"/>
        <v>BT$19</v>
      </c>
      <c r="BU2140" s="190" t="str">
        <f t="shared" si="3429"/>
        <v>BU$19</v>
      </c>
      <c r="BV2140" s="190" t="str">
        <f t="shared" si="3429"/>
        <v>BV$19</v>
      </c>
      <c r="BW2140" s="190" t="str">
        <f t="shared" si="3429"/>
        <v>BW$19</v>
      </c>
      <c r="BX2140" s="190" t="str">
        <f t="shared" si="3429"/>
        <v>BX$19</v>
      </c>
      <c r="BY2140" s="190" t="str">
        <f t="shared" si="3429"/>
        <v>BY$19</v>
      </c>
      <c r="BZ2140" s="190" t="str">
        <f t="shared" si="3429"/>
        <v>BZ$19</v>
      </c>
      <c r="CA2140" s="190" t="str">
        <f t="shared" si="3429"/>
        <v>CA$19</v>
      </c>
      <c r="CB2140" s="190" t="str">
        <f t="shared" si="3429"/>
        <v>CB$19</v>
      </c>
      <c r="CC2140" s="190" t="str">
        <f t="shared" si="3429"/>
        <v>CC$19</v>
      </c>
      <c r="CD2140" s="190" t="str">
        <f t="shared" si="3429"/>
        <v>CD$19</v>
      </c>
      <c r="CE2140" s="190" t="str">
        <f t="shared" ref="CE2140:CL2140" si="3430">CE$23</f>
        <v>CE$19</v>
      </c>
      <c r="CF2140" s="190" t="str">
        <f t="shared" si="3430"/>
        <v>CF$19</v>
      </c>
      <c r="CG2140" s="190" t="str">
        <f t="shared" si="3430"/>
        <v>CG$19</v>
      </c>
      <c r="CH2140" s="190" t="str">
        <f t="shared" si="3430"/>
        <v>CH$19</v>
      </c>
      <c r="CI2140" s="190" t="str">
        <f t="shared" si="3430"/>
        <v>CI$19</v>
      </c>
      <c r="CJ2140" s="190" t="str">
        <f t="shared" si="3430"/>
        <v>CJ$19</v>
      </c>
      <c r="CK2140" s="190" t="str">
        <f t="shared" si="3430"/>
        <v>CK$19</v>
      </c>
      <c r="CL2140" s="190" t="str">
        <f t="shared" si="3430"/>
        <v>CL$19</v>
      </c>
      <c r="CN2140" s="201"/>
      <c r="CO2140" s="190" t="str">
        <f t="shared" ref="CO2140:DL2140" si="3431">CO$23</f>
        <v>CO$19</v>
      </c>
      <c r="CP2140" s="190" t="str">
        <f t="shared" si="3431"/>
        <v>CP$19</v>
      </c>
      <c r="CQ2140" s="190" t="str">
        <f t="shared" si="3431"/>
        <v>CQ$19</v>
      </c>
      <c r="CR2140" s="190" t="str">
        <f t="shared" si="3431"/>
        <v>CR$19</v>
      </c>
      <c r="CS2140" s="190" t="str">
        <f t="shared" si="3431"/>
        <v>CS$19</v>
      </c>
      <c r="CT2140" s="190" t="str">
        <f t="shared" si="3431"/>
        <v>CT$19</v>
      </c>
      <c r="CU2140" s="190" t="str">
        <f t="shared" si="3431"/>
        <v>CU$19</v>
      </c>
      <c r="CV2140" s="190" t="str">
        <f t="shared" si="3431"/>
        <v>CV$19</v>
      </c>
      <c r="CW2140" s="190" t="str">
        <f t="shared" si="3431"/>
        <v>CW$19</v>
      </c>
      <c r="CX2140" s="190" t="str">
        <f t="shared" si="3431"/>
        <v>CX$19</v>
      </c>
      <c r="CY2140" s="190" t="str">
        <f t="shared" si="3431"/>
        <v>CY$19</v>
      </c>
      <c r="CZ2140" s="190" t="str">
        <f t="shared" si="3431"/>
        <v>CZ$19</v>
      </c>
      <c r="DA2140" s="190" t="str">
        <f t="shared" si="3431"/>
        <v>DA$19</v>
      </c>
      <c r="DB2140" s="190" t="str">
        <f t="shared" si="3431"/>
        <v>DB$19</v>
      </c>
      <c r="DC2140" s="190" t="str">
        <f t="shared" si="3431"/>
        <v>DC$19</v>
      </c>
      <c r="DD2140" s="190" t="str">
        <f t="shared" si="3431"/>
        <v>DD$19</v>
      </c>
      <c r="DE2140" s="190" t="str">
        <f t="shared" si="3431"/>
        <v>DE$19</v>
      </c>
      <c r="DF2140" s="190" t="str">
        <f t="shared" si="3431"/>
        <v>DF$19</v>
      </c>
      <c r="DG2140" s="190" t="str">
        <f t="shared" si="3431"/>
        <v>DG$19</v>
      </c>
      <c r="DH2140" s="190" t="str">
        <f t="shared" si="3431"/>
        <v>DH$19</v>
      </c>
      <c r="DI2140" s="190" t="str">
        <f t="shared" si="3431"/>
        <v>DI$19</v>
      </c>
      <c r="DJ2140" s="190" t="str">
        <f t="shared" si="3431"/>
        <v>DJ$19</v>
      </c>
      <c r="DK2140" s="190" t="str">
        <f t="shared" si="3431"/>
        <v>DK$19</v>
      </c>
      <c r="DL2140" s="190" t="str">
        <f t="shared" si="3431"/>
        <v>DL$19</v>
      </c>
    </row>
    <row r="2141" spans="1:116" x14ac:dyDescent="0.4">
      <c r="A2141" s="31" t="s">
        <v>218</v>
      </c>
      <c r="B2141" s="31" t="s">
        <v>395</v>
      </c>
      <c r="C2141" s="31"/>
      <c r="D2141" t="s">
        <v>406</v>
      </c>
      <c r="E2141" s="8" t="str">
        <f t="shared" si="3369"/>
        <v>2141 WCINV-IS</v>
      </c>
      <c r="F2141" t="s">
        <v>434</v>
      </c>
      <c r="G2141" s="70" t="s">
        <v>397</v>
      </c>
      <c r="H2141" s="48"/>
      <c r="I2141" s="304"/>
      <c r="J2141" s="304"/>
      <c r="K2141" s="48"/>
      <c r="L2141" s="48"/>
      <c r="M2141" s="48"/>
      <c r="N2141" s="48"/>
      <c r="O2141" s="48"/>
      <c r="P2141" s="48"/>
      <c r="R2141" s="70"/>
      <c r="S2141" s="305"/>
      <c r="T2141" s="305"/>
      <c r="U2141" s="305"/>
      <c r="V2141" s="305"/>
      <c r="W2141" s="305"/>
      <c r="X2141" s="305"/>
      <c r="Y2141" s="305"/>
      <c r="Z2141" s="305"/>
      <c r="AA2141" s="305"/>
      <c r="AB2141" s="305"/>
      <c r="AC2141" s="305"/>
      <c r="AD2141" s="305"/>
      <c r="AE2141" s="305"/>
      <c r="AF2141" s="305"/>
      <c r="AG2141" s="305"/>
      <c r="AH2141" s="305"/>
      <c r="AI2141" s="305"/>
      <c r="AJ2141" s="305"/>
      <c r="AK2141" s="305"/>
      <c r="AL2141" s="305"/>
      <c r="AM2141" s="305"/>
      <c r="AN2141" s="305"/>
      <c r="AO2141" s="305"/>
      <c r="AP2141" s="305"/>
      <c r="AQ2141" s="305"/>
      <c r="AR2141" s="305"/>
      <c r="AS2141" s="305"/>
      <c r="AT2141" s="305"/>
      <c r="AU2141" s="305"/>
      <c r="AV2141" s="305"/>
      <c r="AW2141" s="305"/>
      <c r="AX2141" s="305"/>
      <c r="AY2141" s="305"/>
      <c r="AZ2141" s="305"/>
      <c r="BA2141" s="305"/>
      <c r="BB2141" s="305"/>
      <c r="BC2141" s="305"/>
      <c r="BD2141" s="305"/>
      <c r="BE2141" s="305"/>
      <c r="BF2141" s="305"/>
      <c r="BG2141" s="305"/>
      <c r="BH2141" s="305"/>
      <c r="BI2141" s="305"/>
      <c r="BJ2141" s="305"/>
      <c r="BK2141" s="305"/>
      <c r="BL2141" s="305"/>
      <c r="BM2141" s="305"/>
      <c r="BN2141" s="305"/>
      <c r="BO2141" s="305"/>
      <c r="BP2141" s="305"/>
      <c r="BQ2141" s="305"/>
      <c r="BR2141" s="305"/>
      <c r="BS2141" s="305"/>
      <c r="BT2141" s="305"/>
      <c r="BU2141" s="305"/>
      <c r="BV2141" s="305"/>
      <c r="BW2141" s="305"/>
      <c r="BX2141" s="305"/>
      <c r="BY2141" s="305"/>
      <c r="BZ2141" s="305"/>
      <c r="CA2141" s="305"/>
      <c r="CB2141" s="305"/>
      <c r="CC2141" s="305"/>
      <c r="CD2141" s="305"/>
      <c r="CE2141" s="305"/>
      <c r="CF2141" s="305"/>
      <c r="CG2141" s="305"/>
      <c r="CH2141" s="305"/>
      <c r="CI2141" s="305"/>
      <c r="CJ2141" s="305"/>
      <c r="CK2141" s="305"/>
      <c r="CL2141" s="305"/>
      <c r="CN2141" s="304"/>
      <c r="CO2141" s="305"/>
      <c r="CP2141" s="305"/>
      <c r="CQ2141" s="305"/>
      <c r="CR2141" s="305"/>
      <c r="CS2141" s="305"/>
      <c r="CT2141" s="305"/>
      <c r="CU2141" s="305"/>
      <c r="CV2141" s="305"/>
      <c r="CW2141" s="305"/>
      <c r="CX2141" s="305"/>
      <c r="CY2141" s="305"/>
      <c r="CZ2141" s="305"/>
      <c r="DA2141" s="305"/>
      <c r="DB2141" s="305"/>
      <c r="DC2141" s="305"/>
      <c r="DD2141" s="305"/>
      <c r="DE2141" s="305"/>
      <c r="DF2141" s="305"/>
      <c r="DG2141" s="305"/>
      <c r="DH2141" s="305"/>
      <c r="DI2141" s="305"/>
      <c r="DJ2141" s="305"/>
      <c r="DK2141" s="305"/>
      <c r="DL2141" s="305"/>
    </row>
    <row r="2142" spans="1:116" x14ac:dyDescent="0.4">
      <c r="A2142" s="31"/>
      <c r="B2142" t="str">
        <f t="shared" ref="B2142:B2149" si="3432">E2142</f>
        <v>2142 WCINV-IS</v>
      </c>
      <c r="D2142" t="s">
        <v>406</v>
      </c>
      <c r="E2142" s="8" t="str">
        <f t="shared" si="3369"/>
        <v>2142 WCINV-IS</v>
      </c>
      <c r="G2142" s="125" t="s">
        <v>405</v>
      </c>
      <c r="H2142" s="31"/>
      <c r="I2142" s="73"/>
      <c r="J2142" s="73"/>
      <c r="K2142" s="124">
        <f>'IS BS CF'!K$25</f>
        <v>-75683656.647484794</v>
      </c>
      <c r="L2142" s="124">
        <f>'IS BS CF'!L$25</f>
        <v>-66853775.639539368</v>
      </c>
      <c r="M2142" s="124">
        <f>'IS BS CF'!M$25</f>
        <v>-73496402.741000757</v>
      </c>
      <c r="N2142" s="124">
        <f>'IS BS CF'!N$25</f>
        <v>-80643736.243152142</v>
      </c>
      <c r="O2142" s="124">
        <f>'IS BS CF'!O$25</f>
        <v>-88330032.279876962</v>
      </c>
      <c r="P2142" s="124">
        <f>'IS BS CF'!P$25</f>
        <v>-19697719.696569722</v>
      </c>
      <c r="Q2142" s="124"/>
      <c r="R2142" s="124">
        <f>'IS BS CF'!R$25</f>
        <v>0</v>
      </c>
      <c r="S2142" s="124">
        <f>'IS BS CF'!S$25</f>
        <v>-6025000.0000000009</v>
      </c>
      <c r="T2142" s="124">
        <f>'IS BS CF'!T$25</f>
        <v>-6075208.3333333321</v>
      </c>
      <c r="U2142" s="124">
        <f>'IS BS CF'!U$25</f>
        <v>-6125730.46875</v>
      </c>
      <c r="V2142" s="124">
        <f>'IS BS CF'!V$25</f>
        <v>-6176568.1495949058</v>
      </c>
      <c r="W2142" s="124">
        <f>'IS BS CF'!W$25</f>
        <v>-6227723.128292881</v>
      </c>
      <c r="X2142" s="124">
        <f>'IS BS CF'!X$25</f>
        <v>-6279197.1663940772</v>
      </c>
      <c r="Y2142" s="124">
        <f>'IS BS CF'!Y$25</f>
        <v>-6330992.0346195921</v>
      </c>
      <c r="Z2142" s="124">
        <f>'IS BS CF'!Z$25</f>
        <v>-6383109.5129072713</v>
      </c>
      <c r="AA2142" s="124">
        <f>'IS BS CF'!AA$25</f>
        <v>-6435551.3904578779</v>
      </c>
      <c r="AB2142" s="124">
        <f>'IS BS CF'!AB$25</f>
        <v>-6488319.4657812435</v>
      </c>
      <c r="AC2142" s="124">
        <f>'IS BS CF'!AC$25</f>
        <v>-6541415.5467428928</v>
      </c>
      <c r="AD2142" s="124">
        <f>'IS BS CF'!AD$25</f>
        <v>-6594841.4506107206</v>
      </c>
      <c r="AE2142" s="124">
        <f>'IS BS CF'!AE$25</f>
        <v>-5329171.8301983224</v>
      </c>
      <c r="AF2142" s="124">
        <f>'IS BS CF'!AF$25</f>
        <v>-5372267.643077625</v>
      </c>
      <c r="AG2142" s="124">
        <f>'IS BS CF'!AG$25</f>
        <v>-5415630.0673866458</v>
      </c>
      <c r="AH2142" s="124">
        <f>'IS BS CF'!AH$25</f>
        <v>-5459260.5766961072</v>
      </c>
      <c r="AI2142" s="124">
        <f>'IS BS CF'!AI$25</f>
        <v>-5503160.6522278022</v>
      </c>
      <c r="AJ2142" s="124">
        <f>'IS BS CF'!AJ$25</f>
        <v>-5547331.7828928307</v>
      </c>
      <c r="AK2142" s="124">
        <f>'IS BS CF'!AK$25</f>
        <v>-5591775.4653298203</v>
      </c>
      <c r="AL2142" s="124">
        <f>'IS BS CF'!AL$25</f>
        <v>-5636493.2039436512</v>
      </c>
      <c r="AM2142" s="124">
        <f>'IS BS CF'!AM$25</f>
        <v>-5681486.5109441523</v>
      </c>
      <c r="AN2142" s="124">
        <f>'IS BS CF'!AN$25</f>
        <v>-5726756.9063848816</v>
      </c>
      <c r="AO2142" s="124">
        <f>'IS BS CF'!AO$25</f>
        <v>-5772305.9182022978</v>
      </c>
      <c r="AP2142" s="124">
        <f>'IS BS CF'!AP$25</f>
        <v>-5818135.0822552387</v>
      </c>
      <c r="AQ2142" s="124">
        <f>'IS BS CF'!AQ$25</f>
        <v>-5864245.9423642326</v>
      </c>
      <c r="AR2142" s="124">
        <f>'IS BS CF'!AR$25</f>
        <v>-5910640.0503511727</v>
      </c>
      <c r="AS2142" s="124">
        <f>'IS BS CF'!AS$25</f>
        <v>-5957318.9660792705</v>
      </c>
      <c r="AT2142" s="124">
        <f>'IS BS CF'!AT$25</f>
        <v>-6004284.2574931495</v>
      </c>
      <c r="AU2142" s="124">
        <f>'IS BS CF'!AU$25</f>
        <v>-6051537.5006589666</v>
      </c>
      <c r="AV2142" s="124">
        <f>'IS BS CF'!AV$25</f>
        <v>-6099080.2798050363</v>
      </c>
      <c r="AW2142" s="124">
        <f>'IS BS CF'!AW$25</f>
        <v>-6146914.187362371</v>
      </c>
      <c r="AX2142" s="124">
        <f>'IS BS CF'!AX$25</f>
        <v>-6195040.8240055852</v>
      </c>
      <c r="AY2142" s="124">
        <f>'IS BS CF'!AY$25</f>
        <v>-6243461.7986939661</v>
      </c>
      <c r="AZ2142" s="124">
        <f>'IS BS CF'!AZ$25</f>
        <v>-6292178.7287127133</v>
      </c>
      <c r="BA2142" s="124">
        <f>'IS BS CF'!BA$25</f>
        <v>-6341193.2397142332</v>
      </c>
      <c r="BB2142" s="124">
        <f>'IS BS CF'!BB$25</f>
        <v>-6390506.9657600485</v>
      </c>
      <c r="BC2142" s="124">
        <f>'IS BS CF'!BC$25</f>
        <v>-6440121.5493625691</v>
      </c>
      <c r="BD2142" s="124">
        <f>'IS BS CF'!BD$25</f>
        <v>-6490038.6415269421</v>
      </c>
      <c r="BE2142" s="124">
        <f>'IS BS CF'!BE$25</f>
        <v>-6540259.9017934687</v>
      </c>
      <c r="BF2142" s="124">
        <f>'IS BS CF'!BF$25</f>
        <v>-6590786.998280352</v>
      </c>
      <c r="BG2142" s="124">
        <f>'IS BS CF'!BG$25</f>
        <v>-6641621.6077257143</v>
      </c>
      <c r="BH2142" s="124">
        <f>'IS BS CF'!BH$25</f>
        <v>-6692765.4155310439</v>
      </c>
      <c r="BI2142" s="124">
        <f>'IS BS CF'!BI$25</f>
        <v>-6744220.1158041703</v>
      </c>
      <c r="BJ2142" s="124">
        <f>'IS BS CF'!BJ$25</f>
        <v>-6795987.4114020923</v>
      </c>
      <c r="BK2142" s="124">
        <f>'IS BS CF'!BK$25</f>
        <v>-6848069.0139753744</v>
      </c>
      <c r="BL2142" s="124">
        <f>'IS BS CF'!BL$25</f>
        <v>-6900466.6440106742</v>
      </c>
      <c r="BM2142" s="124">
        <f>'IS BS CF'!BM$25</f>
        <v>-6953182.0308760004</v>
      </c>
      <c r="BN2142" s="124">
        <f>'IS BS CF'!BN$25</f>
        <v>-7006216.9128637398</v>
      </c>
      <c r="BO2142" s="124">
        <f>'IS BS CF'!BO$25</f>
        <v>-7059573.037235532</v>
      </c>
      <c r="BP2142" s="124">
        <f>'IS BS CF'!BP$25</f>
        <v>-7113252.1602668613</v>
      </c>
      <c r="BQ2142" s="124">
        <f>'IS BS CF'!BQ$25</f>
        <v>-7167256.0472914213</v>
      </c>
      <c r="BR2142" s="124">
        <f>'IS BS CF'!BR$25</f>
        <v>-7221586.4727468798</v>
      </c>
      <c r="BS2142" s="124">
        <f>'IS BS CF'!BS$25</f>
        <v>-7276245.220219139</v>
      </c>
      <c r="BT2142" s="124">
        <f>'IS BS CF'!BT$25</f>
        <v>-7331234.0824885489</v>
      </c>
      <c r="BU2142" s="124">
        <f>'IS BS CF'!BU$25</f>
        <v>-7386554.8615750493</v>
      </c>
      <c r="BV2142" s="124">
        <f>'IS BS CF'!BV$25</f>
        <v>-7442209.368784559</v>
      </c>
      <c r="BW2142" s="124">
        <f>'IS BS CF'!BW$25</f>
        <v>-7498199.4247543439</v>
      </c>
      <c r="BX2142" s="124">
        <f>'IS BS CF'!BX$25</f>
        <v>-7554526.8595002405</v>
      </c>
      <c r="BY2142" s="124">
        <f>'IS BS CF'!BY$25</f>
        <v>-7611193.5124622472</v>
      </c>
      <c r="BZ2142" s="124">
        <f>'IS BS CF'!BZ$25</f>
        <v>-7668201.2325521372</v>
      </c>
      <c r="CA2142" s="124">
        <f>'IS BS CF'!CA$25</f>
        <v>-1604198.3481294103</v>
      </c>
      <c r="CB2142" s="124">
        <f>'IS BS CF'!CB$25</f>
        <v>-1610882.5079132619</v>
      </c>
      <c r="CC2142" s="124">
        <f>'IS BS CF'!CC$25</f>
        <v>-1617594.5183628986</v>
      </c>
      <c r="CD2142" s="124">
        <f>'IS BS CF'!CD$25</f>
        <v>-1624334.4955227524</v>
      </c>
      <c r="CE2142" s="124">
        <f>'IS BS CF'!CE$25</f>
        <v>-1631102.5559207799</v>
      </c>
      <c r="CF2142" s="124">
        <f>'IS BS CF'!CF$25</f>
        <v>-1637898.8165703602</v>
      </c>
      <c r="CG2142" s="124">
        <f>'IS BS CF'!CG$25</f>
        <v>-1644723.3949728126</v>
      </c>
      <c r="CH2142" s="124">
        <f>'IS BS CF'!CH$25</f>
        <v>-1651576.409118511</v>
      </c>
      <c r="CI2142" s="124">
        <f>'IS BS CF'!CI$25</f>
        <v>-1658457.9774898477</v>
      </c>
      <c r="CJ2142" s="124">
        <f>'IS BS CF'!CJ$25</f>
        <v>-1665368.219062686</v>
      </c>
      <c r="CK2142" s="124">
        <f>'IS BS CF'!CK$25</f>
        <v>-1672307.2533087621</v>
      </c>
      <c r="CL2142" s="124">
        <f>'IS BS CF'!CL$25</f>
        <v>-1679275.200197641</v>
      </c>
      <c r="CN2142" s="73"/>
      <c r="CO2142" s="124" t="e">
        <f>#REF!</f>
        <v>#REF!</v>
      </c>
      <c r="CP2142" s="124" t="e">
        <f>#REF!</f>
        <v>#REF!</v>
      </c>
      <c r="CQ2142" s="124" t="e">
        <f>#REF!</f>
        <v>#REF!</v>
      </c>
      <c r="CR2142" s="124" t="e">
        <f>#REF!</f>
        <v>#REF!</v>
      </c>
      <c r="CS2142" s="124" t="e">
        <f>#REF!</f>
        <v>#REF!</v>
      </c>
      <c r="CT2142" s="124" t="e">
        <f>#REF!</f>
        <v>#REF!</v>
      </c>
      <c r="CU2142" s="124" t="e">
        <f>#REF!</f>
        <v>#REF!</v>
      </c>
      <c r="CV2142" s="124" t="e">
        <f>#REF!</f>
        <v>#REF!</v>
      </c>
      <c r="CW2142" s="124" t="e">
        <f>#REF!</f>
        <v>#REF!</v>
      </c>
      <c r="CX2142" s="124" t="e">
        <f>#REF!</f>
        <v>#REF!</v>
      </c>
      <c r="CY2142" s="124" t="e">
        <f>#REF!</f>
        <v>#REF!</v>
      </c>
      <c r="CZ2142" s="124" t="e">
        <f>#REF!</f>
        <v>#REF!</v>
      </c>
      <c r="DA2142" s="124" t="e">
        <f>#REF!</f>
        <v>#REF!</v>
      </c>
      <c r="DB2142" s="124" t="e">
        <f>#REF!</f>
        <v>#REF!</v>
      </c>
      <c r="DC2142" s="124" t="e">
        <f>#REF!</f>
        <v>#REF!</v>
      </c>
      <c r="DD2142" s="124" t="e">
        <f>#REF!</f>
        <v>#REF!</v>
      </c>
      <c r="DE2142" s="124" t="e">
        <f>#REF!</f>
        <v>#REF!</v>
      </c>
      <c r="DF2142" s="124" t="e">
        <f>#REF!</f>
        <v>#REF!</v>
      </c>
      <c r="DG2142" s="124" t="e">
        <f>#REF!</f>
        <v>#REF!</v>
      </c>
      <c r="DH2142" s="124" t="e">
        <f>#REF!</f>
        <v>#REF!</v>
      </c>
      <c r="DI2142" s="124" t="e">
        <f>#REF!</f>
        <v>#REF!</v>
      </c>
      <c r="DJ2142" s="124" t="e">
        <f>#REF!</f>
        <v>#REF!</v>
      </c>
      <c r="DK2142" s="124" t="e">
        <f>#REF!</f>
        <v>#REF!</v>
      </c>
      <c r="DL2142" s="124" t="e">
        <f>#REF!</f>
        <v>#REF!</v>
      </c>
    </row>
    <row r="2143" spans="1:116" x14ac:dyDescent="0.4">
      <c r="A2143" s="31"/>
      <c r="B2143" t="str">
        <f t="shared" si="3432"/>
        <v>2143 WCINV-IS</v>
      </c>
      <c r="D2143" t="s">
        <v>406</v>
      </c>
      <c r="E2143" s="8" t="str">
        <f t="shared" si="3369"/>
        <v>2143 WCINV-IS</v>
      </c>
      <c r="G2143" s="67"/>
      <c r="H2143" s="31"/>
      <c r="I2143" s="73"/>
      <c r="J2143" s="73"/>
      <c r="K2143" s="31"/>
      <c r="L2143" s="31"/>
      <c r="M2143" s="31"/>
      <c r="N2143" s="31"/>
      <c r="O2143" s="31"/>
      <c r="P2143" s="31"/>
      <c r="R2143" s="67"/>
      <c r="S2143" s="67"/>
      <c r="T2143" s="67"/>
      <c r="U2143" s="67"/>
      <c r="V2143" s="67"/>
      <c r="W2143" s="67"/>
      <c r="X2143" s="67"/>
      <c r="Y2143" s="67"/>
      <c r="Z2143" s="67"/>
      <c r="AA2143" s="67"/>
      <c r="AB2143" s="67"/>
      <c r="AC2143" s="67"/>
      <c r="AD2143" s="67"/>
      <c r="AE2143" s="67"/>
      <c r="AF2143" s="67"/>
      <c r="AG2143" s="67"/>
      <c r="AH2143" s="67"/>
      <c r="AI2143" s="67"/>
      <c r="AJ2143" s="67"/>
      <c r="AK2143" s="67"/>
      <c r="AL2143" s="67"/>
      <c r="AM2143" s="67"/>
      <c r="AN2143" s="67"/>
      <c r="AO2143" s="67"/>
      <c r="AP2143" s="67"/>
      <c r="AQ2143" s="67"/>
      <c r="AR2143" s="67"/>
      <c r="AS2143" s="67"/>
      <c r="AT2143" s="67"/>
      <c r="AU2143" s="67"/>
      <c r="AV2143" s="67"/>
      <c r="AW2143" s="67"/>
      <c r="AX2143" s="67"/>
      <c r="AY2143" s="67"/>
      <c r="AZ2143" s="67"/>
      <c r="BA2143" s="67"/>
      <c r="BB2143" s="67"/>
      <c r="BC2143" s="67"/>
      <c r="BD2143" s="67"/>
      <c r="BE2143" s="67"/>
      <c r="BF2143" s="67"/>
      <c r="BG2143" s="67"/>
      <c r="BH2143" s="67"/>
      <c r="BI2143" s="67"/>
      <c r="BJ2143" s="67"/>
      <c r="BK2143" s="67"/>
      <c r="BL2143" s="67"/>
      <c r="BM2143" s="67"/>
      <c r="BN2143" s="67"/>
      <c r="BO2143" s="67"/>
      <c r="BP2143" s="67"/>
      <c r="BQ2143" s="67"/>
      <c r="BR2143" s="67"/>
      <c r="BS2143" s="67"/>
      <c r="BT2143" s="67"/>
      <c r="BU2143" s="67"/>
      <c r="BV2143" s="67"/>
      <c r="BW2143" s="67"/>
      <c r="BX2143" s="67"/>
      <c r="BY2143" s="67"/>
      <c r="BZ2143" s="67"/>
      <c r="CA2143" s="67"/>
      <c r="CB2143" s="67"/>
      <c r="CC2143" s="67"/>
      <c r="CD2143" s="67"/>
      <c r="CE2143" s="67"/>
      <c r="CF2143" s="67"/>
      <c r="CG2143" s="67"/>
      <c r="CH2143" s="67"/>
      <c r="CI2143" s="67"/>
      <c r="CJ2143" s="67"/>
      <c r="CK2143" s="67"/>
      <c r="CL2143" s="67"/>
      <c r="CN2143" s="73"/>
      <c r="CO2143" s="67"/>
      <c r="CP2143" s="67"/>
      <c r="CQ2143" s="67"/>
      <c r="CR2143" s="67"/>
      <c r="CS2143" s="67"/>
      <c r="CT2143" s="67"/>
      <c r="CU2143" s="67"/>
      <c r="CV2143" s="67"/>
      <c r="CW2143" s="67"/>
      <c r="CX2143" s="67"/>
      <c r="CY2143" s="67"/>
      <c r="CZ2143" s="67"/>
      <c r="DA2143" s="67"/>
      <c r="DB2143" s="67"/>
      <c r="DC2143" s="67"/>
      <c r="DD2143" s="67"/>
      <c r="DE2143" s="67"/>
      <c r="DF2143" s="67"/>
      <c r="DG2143" s="67"/>
      <c r="DH2143" s="67"/>
      <c r="DI2143" s="67"/>
      <c r="DJ2143" s="67"/>
      <c r="DK2143" s="67"/>
      <c r="DL2143" s="67"/>
    </row>
    <row r="2144" spans="1:116" x14ac:dyDescent="0.4">
      <c r="B2144" t="str">
        <f t="shared" si="3432"/>
        <v>2144 WCINV-IS</v>
      </c>
      <c r="D2144" t="s">
        <v>406</v>
      </c>
      <c r="E2144" s="8" t="str">
        <f t="shared" si="3369"/>
        <v>2144 WCINV-IS</v>
      </c>
      <c r="G2144" s="129" t="s">
        <v>398</v>
      </c>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1:116" x14ac:dyDescent="0.4">
      <c r="B2145" t="str">
        <f t="shared" si="3432"/>
        <v>2145 WCINV-IS</v>
      </c>
      <c r="D2145" t="s">
        <v>406</v>
      </c>
      <c r="E2145" s="8" t="str">
        <f t="shared" si="3369"/>
        <v>2145 WCINV-IS</v>
      </c>
      <c r="G2145" s="145" t="s">
        <v>238</v>
      </c>
      <c r="H2145" s="12"/>
      <c r="I2145" s="60"/>
      <c r="J2145" s="60"/>
      <c r="K2145" s="17">
        <v>30</v>
      </c>
      <c r="L2145" s="17">
        <v>30</v>
      </c>
      <c r="M2145" s="17">
        <v>30</v>
      </c>
      <c r="N2145" s="17">
        <v>30</v>
      </c>
      <c r="O2145" s="17">
        <v>30</v>
      </c>
      <c r="P2145" s="17">
        <v>30</v>
      </c>
      <c r="R2145" s="15"/>
      <c r="S2145" s="15" cm="1">
        <f t="array" ref="S2145">INDEX($K:$P,ROW(),MATCH(S$3,$K$2:$P$2,0))</f>
        <v>30</v>
      </c>
      <c r="T2145" s="15" cm="1">
        <f t="array" ref="T2145">INDEX($K:$P,ROW(),MATCH(T$3,$K$2:$P$2,0))</f>
        <v>30</v>
      </c>
      <c r="U2145" s="15" cm="1">
        <f t="array" ref="U2145">INDEX($K:$P,ROW(),MATCH(U$3,$K$2:$P$2,0))</f>
        <v>30</v>
      </c>
      <c r="V2145" s="15" cm="1">
        <f t="array" ref="V2145">INDEX($K:$P,ROW(),MATCH(V$3,$K$2:$P$2,0))</f>
        <v>30</v>
      </c>
      <c r="W2145" s="15" cm="1">
        <f t="array" ref="W2145">INDEX($K:$P,ROW(),MATCH(W$3,$K$2:$P$2,0))</f>
        <v>30</v>
      </c>
      <c r="X2145" s="15" cm="1">
        <f t="array" ref="X2145">INDEX($K:$P,ROW(),MATCH(X$3,$K$2:$P$2,0))</f>
        <v>30</v>
      </c>
      <c r="Y2145" s="15" cm="1">
        <f t="array" ref="Y2145">INDEX($K:$P,ROW(),MATCH(Y$3,$K$2:$P$2,0))</f>
        <v>30</v>
      </c>
      <c r="Z2145" s="15" cm="1">
        <f t="array" ref="Z2145">INDEX($K:$P,ROW(),MATCH(Z$3,$K$2:$P$2,0))</f>
        <v>30</v>
      </c>
      <c r="AA2145" s="15" cm="1">
        <f t="array" ref="AA2145">INDEX($K:$P,ROW(),MATCH(AA$3,$K$2:$P$2,0))</f>
        <v>30</v>
      </c>
      <c r="AB2145" s="15" cm="1">
        <f t="array" ref="AB2145">INDEX($K:$P,ROW(),MATCH(AB$3,$K$2:$P$2,0))</f>
        <v>30</v>
      </c>
      <c r="AC2145" s="15" cm="1">
        <f t="array" ref="AC2145">INDEX($K:$P,ROW(),MATCH(AC$3,$K$2:$P$2,0))</f>
        <v>30</v>
      </c>
      <c r="AD2145" s="15" cm="1">
        <f t="array" ref="AD2145">INDEX($K:$P,ROW(),MATCH(AD$3,$K$2:$P$2,0))</f>
        <v>30</v>
      </c>
      <c r="AE2145" s="15" cm="1">
        <f t="array" ref="AE2145">INDEX($K:$P,ROW(),MATCH(AE$3,$K$2:$P$2,0))</f>
        <v>30</v>
      </c>
      <c r="AF2145" s="15" cm="1">
        <f t="array" ref="AF2145">INDEX($K:$P,ROW(),MATCH(AF$3,$K$2:$P$2,0))</f>
        <v>30</v>
      </c>
      <c r="AG2145" s="15" cm="1">
        <f t="array" ref="AG2145">INDEX($K:$P,ROW(),MATCH(AG$3,$K$2:$P$2,0))</f>
        <v>30</v>
      </c>
      <c r="AH2145" s="15" cm="1">
        <f t="array" ref="AH2145">INDEX($K:$P,ROW(),MATCH(AH$3,$K$2:$P$2,0))</f>
        <v>30</v>
      </c>
      <c r="AI2145" s="15" cm="1">
        <f t="array" ref="AI2145">INDEX($K:$P,ROW(),MATCH(AI$3,$K$2:$P$2,0))</f>
        <v>30</v>
      </c>
      <c r="AJ2145" s="15" cm="1">
        <f t="array" ref="AJ2145">INDEX($K:$P,ROW(),MATCH(AJ$3,$K$2:$P$2,0))</f>
        <v>30</v>
      </c>
      <c r="AK2145" s="15" cm="1">
        <f t="array" ref="AK2145">INDEX($K:$P,ROW(),MATCH(AK$3,$K$2:$P$2,0))</f>
        <v>30</v>
      </c>
      <c r="AL2145" s="15" cm="1">
        <f t="array" ref="AL2145">INDEX($K:$P,ROW(),MATCH(AL$3,$K$2:$P$2,0))</f>
        <v>30</v>
      </c>
      <c r="AM2145" s="15" cm="1">
        <f t="array" ref="AM2145">INDEX($K:$P,ROW(),MATCH(AM$3,$K$2:$P$2,0))</f>
        <v>30</v>
      </c>
      <c r="AN2145" s="15" cm="1">
        <f t="array" ref="AN2145">INDEX($K:$P,ROW(),MATCH(AN$3,$K$2:$P$2,0))</f>
        <v>30</v>
      </c>
      <c r="AO2145" s="15" cm="1">
        <f t="array" ref="AO2145">INDEX($K:$P,ROW(),MATCH(AO$3,$K$2:$P$2,0))</f>
        <v>30</v>
      </c>
      <c r="AP2145" s="15" cm="1">
        <f t="array" ref="AP2145">INDEX($K:$P,ROW(),MATCH(AP$3,$K$2:$P$2,0))</f>
        <v>30</v>
      </c>
      <c r="AQ2145" s="15" cm="1">
        <f t="array" ref="AQ2145">INDEX($K:$P,ROW(),MATCH(AQ$3,$K$2:$P$2,0))</f>
        <v>30</v>
      </c>
      <c r="AR2145" s="15" cm="1">
        <f t="array" ref="AR2145">INDEX($K:$P,ROW(),MATCH(AR$3,$K$2:$P$2,0))</f>
        <v>30</v>
      </c>
      <c r="AS2145" s="15" cm="1">
        <f t="array" ref="AS2145">INDEX($K:$P,ROW(),MATCH(AS$3,$K$2:$P$2,0))</f>
        <v>30</v>
      </c>
      <c r="AT2145" s="15" cm="1">
        <f t="array" ref="AT2145">INDEX($K:$P,ROW(),MATCH(AT$3,$K$2:$P$2,0))</f>
        <v>30</v>
      </c>
      <c r="AU2145" s="15" cm="1">
        <f t="array" ref="AU2145">INDEX($K:$P,ROW(),MATCH(AU$3,$K$2:$P$2,0))</f>
        <v>30</v>
      </c>
      <c r="AV2145" s="15" cm="1">
        <f t="array" ref="AV2145">INDEX($K:$P,ROW(),MATCH(AV$3,$K$2:$P$2,0))</f>
        <v>30</v>
      </c>
      <c r="AW2145" s="15" cm="1">
        <f t="array" ref="AW2145">INDEX($K:$P,ROW(),MATCH(AW$3,$K$2:$P$2,0))</f>
        <v>30</v>
      </c>
      <c r="AX2145" s="15" cm="1">
        <f t="array" ref="AX2145">INDEX($K:$P,ROW(),MATCH(AX$3,$K$2:$P$2,0))</f>
        <v>30</v>
      </c>
      <c r="AY2145" s="15" cm="1">
        <f t="array" ref="AY2145">INDEX($K:$P,ROW(),MATCH(AY$3,$K$2:$P$2,0))</f>
        <v>30</v>
      </c>
      <c r="AZ2145" s="15" cm="1">
        <f t="array" ref="AZ2145">INDEX($K:$P,ROW(),MATCH(AZ$3,$K$2:$P$2,0))</f>
        <v>30</v>
      </c>
      <c r="BA2145" s="15" cm="1">
        <f t="array" ref="BA2145">INDEX($K:$P,ROW(),MATCH(BA$3,$K$2:$P$2,0))</f>
        <v>30</v>
      </c>
      <c r="BB2145" s="15" cm="1">
        <f t="array" ref="BB2145">INDEX($K:$P,ROW(),MATCH(BB$3,$K$2:$P$2,0))</f>
        <v>30</v>
      </c>
      <c r="BC2145" s="15" cm="1">
        <f t="array" ref="BC2145">INDEX($K:$P,ROW(),MATCH(BC$3,$K$2:$P$2,0))</f>
        <v>30</v>
      </c>
      <c r="BD2145" s="15" cm="1">
        <f t="array" ref="BD2145">INDEX($K:$P,ROW(),MATCH(BD$3,$K$2:$P$2,0))</f>
        <v>30</v>
      </c>
      <c r="BE2145" s="15" cm="1">
        <f t="array" ref="BE2145">INDEX($K:$P,ROW(),MATCH(BE$3,$K$2:$P$2,0))</f>
        <v>30</v>
      </c>
      <c r="BF2145" s="15" cm="1">
        <f t="array" ref="BF2145">INDEX($K:$P,ROW(),MATCH(BF$3,$K$2:$P$2,0))</f>
        <v>30</v>
      </c>
      <c r="BG2145" s="15" cm="1">
        <f t="array" ref="BG2145">INDEX($K:$P,ROW(),MATCH(BG$3,$K$2:$P$2,0))</f>
        <v>30</v>
      </c>
      <c r="BH2145" s="15" cm="1">
        <f t="array" ref="BH2145">INDEX($K:$P,ROW(),MATCH(BH$3,$K$2:$P$2,0))</f>
        <v>30</v>
      </c>
      <c r="BI2145" s="15" cm="1">
        <f t="array" ref="BI2145">INDEX($K:$P,ROW(),MATCH(BI$3,$K$2:$P$2,0))</f>
        <v>30</v>
      </c>
      <c r="BJ2145" s="15" cm="1">
        <f t="array" ref="BJ2145">INDEX($K:$P,ROW(),MATCH(BJ$3,$K$2:$P$2,0))</f>
        <v>30</v>
      </c>
      <c r="BK2145" s="15" cm="1">
        <f t="array" ref="BK2145">INDEX($K:$P,ROW(),MATCH(BK$3,$K$2:$P$2,0))</f>
        <v>30</v>
      </c>
      <c r="BL2145" s="15" cm="1">
        <f t="array" ref="BL2145">INDEX($K:$P,ROW(),MATCH(BL$3,$K$2:$P$2,0))</f>
        <v>30</v>
      </c>
      <c r="BM2145" s="15" cm="1">
        <f t="array" ref="BM2145">INDEX($K:$P,ROW(),MATCH(BM$3,$K$2:$P$2,0))</f>
        <v>30</v>
      </c>
      <c r="BN2145" s="15" cm="1">
        <f t="array" ref="BN2145">INDEX($K:$P,ROW(),MATCH(BN$3,$K$2:$P$2,0))</f>
        <v>30</v>
      </c>
      <c r="BO2145" s="15" cm="1">
        <f t="array" ref="BO2145">INDEX($K:$P,ROW(),MATCH(BO$3,$K$2:$P$2,0))</f>
        <v>30</v>
      </c>
      <c r="BP2145" s="15" cm="1">
        <f t="array" ref="BP2145">INDEX($K:$P,ROW(),MATCH(BP$3,$K$2:$P$2,0))</f>
        <v>30</v>
      </c>
      <c r="BQ2145" s="15" cm="1">
        <f t="array" ref="BQ2145">INDEX($K:$P,ROW(),MATCH(BQ$3,$K$2:$P$2,0))</f>
        <v>30</v>
      </c>
      <c r="BR2145" s="15" cm="1">
        <f t="array" ref="BR2145">INDEX($K:$P,ROW(),MATCH(BR$3,$K$2:$P$2,0))</f>
        <v>30</v>
      </c>
      <c r="BS2145" s="15" cm="1">
        <f t="array" ref="BS2145">INDEX($K:$P,ROW(),MATCH(BS$3,$K$2:$P$2,0))</f>
        <v>30</v>
      </c>
      <c r="BT2145" s="15" cm="1">
        <f t="array" ref="BT2145">INDEX($K:$P,ROW(),MATCH(BT$3,$K$2:$P$2,0))</f>
        <v>30</v>
      </c>
      <c r="BU2145" s="15" cm="1">
        <f t="array" ref="BU2145">INDEX($K:$P,ROW(),MATCH(BU$3,$K$2:$P$2,0))</f>
        <v>30</v>
      </c>
      <c r="BV2145" s="15" cm="1">
        <f t="array" ref="BV2145">INDEX($K:$P,ROW(),MATCH(BV$3,$K$2:$P$2,0))</f>
        <v>30</v>
      </c>
      <c r="BW2145" s="15" cm="1">
        <f t="array" ref="BW2145">INDEX($K:$P,ROW(),MATCH(BW$3,$K$2:$P$2,0))</f>
        <v>30</v>
      </c>
      <c r="BX2145" s="15" cm="1">
        <f t="array" ref="BX2145">INDEX($K:$P,ROW(),MATCH(BX$3,$K$2:$P$2,0))</f>
        <v>30</v>
      </c>
      <c r="BY2145" s="15" cm="1">
        <f t="array" ref="BY2145">INDEX($K:$P,ROW(),MATCH(BY$3,$K$2:$P$2,0))</f>
        <v>30</v>
      </c>
      <c r="BZ2145" s="15" cm="1">
        <f t="array" ref="BZ2145">INDEX($K:$P,ROW(),MATCH(BZ$3,$K$2:$P$2,0))</f>
        <v>30</v>
      </c>
      <c r="CA2145" s="15" cm="1">
        <f t="array" ref="CA2145">INDEX($K:$P,ROW(),MATCH(CA$3,$K$2:$P$2,0))</f>
        <v>30</v>
      </c>
      <c r="CB2145" s="15" cm="1">
        <f t="array" ref="CB2145">INDEX($K:$P,ROW(),MATCH(CB$3,$K$2:$P$2,0))</f>
        <v>30</v>
      </c>
      <c r="CC2145" s="15" cm="1">
        <f t="array" ref="CC2145">INDEX($K:$P,ROW(),MATCH(CC$3,$K$2:$P$2,0))</f>
        <v>30</v>
      </c>
      <c r="CD2145" s="15" cm="1">
        <f t="array" ref="CD2145">INDEX($K:$P,ROW(),MATCH(CD$3,$K$2:$P$2,0))</f>
        <v>30</v>
      </c>
      <c r="CE2145" s="15" cm="1">
        <f t="array" ref="CE2145">INDEX($K:$P,ROW(),MATCH(CE$3,$K$2:$P$2,0))</f>
        <v>30</v>
      </c>
      <c r="CF2145" s="15" cm="1">
        <f t="array" ref="CF2145">INDEX($K:$P,ROW(),MATCH(CF$3,$K$2:$P$2,0))</f>
        <v>30</v>
      </c>
      <c r="CG2145" s="15" cm="1">
        <f t="array" ref="CG2145">INDEX($K:$P,ROW(),MATCH(CG$3,$K$2:$P$2,0))</f>
        <v>30</v>
      </c>
      <c r="CH2145" s="15" cm="1">
        <f t="array" ref="CH2145">INDEX($K:$P,ROW(),MATCH(CH$3,$K$2:$P$2,0))</f>
        <v>30</v>
      </c>
      <c r="CI2145" s="15" cm="1">
        <f t="array" ref="CI2145">INDEX($K:$P,ROW(),MATCH(CI$3,$K$2:$P$2,0))</f>
        <v>30</v>
      </c>
      <c r="CJ2145" s="15" cm="1">
        <f t="array" ref="CJ2145">INDEX($K:$P,ROW(),MATCH(CJ$3,$K$2:$P$2,0))</f>
        <v>30</v>
      </c>
      <c r="CK2145" s="15" cm="1">
        <f t="array" ref="CK2145">INDEX($K:$P,ROW(),MATCH(CK$3,$K$2:$P$2,0))</f>
        <v>30</v>
      </c>
      <c r="CL2145" s="15" cm="1">
        <f t="array" ref="CL2145">INDEX($K:$P,ROW(),MATCH(CL$3,$K$2:$P$2,0))</f>
        <v>30</v>
      </c>
      <c r="CN2145" s="60"/>
      <c r="CO2145" s="15" t="e" cm="1">
        <f t="array" ref="CO2145">INDEX($K:$P,ROW(),MATCH(CO$3,$K$2:$P$2,0))</f>
        <v>#N/A</v>
      </c>
      <c r="CP2145" s="15" t="e" cm="1">
        <f t="array" ref="CP2145">INDEX($K:$P,ROW(),MATCH(CP$3,$K$2:$P$2,0))</f>
        <v>#N/A</v>
      </c>
      <c r="CQ2145" s="15" t="e" cm="1">
        <f t="array" ref="CQ2145">INDEX($K:$P,ROW(),MATCH(CQ$3,$K$2:$P$2,0))</f>
        <v>#N/A</v>
      </c>
      <c r="CR2145" s="15" t="e" cm="1">
        <f t="array" ref="CR2145">INDEX($K:$P,ROW(),MATCH(CR$3,$K$2:$P$2,0))</f>
        <v>#N/A</v>
      </c>
      <c r="CS2145" s="15" t="e" cm="1">
        <f t="array" ref="CS2145">INDEX($K:$P,ROW(),MATCH(CS$3,$K$2:$P$2,0))</f>
        <v>#N/A</v>
      </c>
      <c r="CT2145" s="15" t="e" cm="1">
        <f t="array" ref="CT2145">INDEX($K:$P,ROW(),MATCH(CT$3,$K$2:$P$2,0))</f>
        <v>#N/A</v>
      </c>
      <c r="CU2145" s="15" t="e" cm="1">
        <f t="array" ref="CU2145">INDEX($K:$P,ROW(),MATCH(CU$3,$K$2:$P$2,0))</f>
        <v>#N/A</v>
      </c>
      <c r="CV2145" s="15" t="e" cm="1">
        <f t="array" ref="CV2145">INDEX($K:$P,ROW(),MATCH(CV$3,$K$2:$P$2,0))</f>
        <v>#N/A</v>
      </c>
      <c r="CW2145" s="15" t="e" cm="1">
        <f t="array" ref="CW2145">INDEX($K:$P,ROW(),MATCH(CW$3,$K$2:$P$2,0))</f>
        <v>#N/A</v>
      </c>
      <c r="CX2145" s="15" t="e" cm="1">
        <f t="array" ref="CX2145">INDEX($K:$P,ROW(),MATCH(CX$3,$K$2:$P$2,0))</f>
        <v>#N/A</v>
      </c>
      <c r="CY2145" s="15" t="e" cm="1">
        <f t="array" ref="CY2145">INDEX($K:$P,ROW(),MATCH(CY$3,$K$2:$P$2,0))</f>
        <v>#N/A</v>
      </c>
      <c r="CZ2145" s="15" t="e" cm="1">
        <f t="array" ref="CZ2145">INDEX($K:$P,ROW(),MATCH(CZ$3,$K$2:$P$2,0))</f>
        <v>#N/A</v>
      </c>
      <c r="DA2145" s="15" t="e" cm="1">
        <f t="array" ref="DA2145">INDEX($K:$P,ROW(),MATCH(DA$3,$K$2:$P$2,0))</f>
        <v>#N/A</v>
      </c>
      <c r="DB2145" s="15" t="e" cm="1">
        <f t="array" ref="DB2145">INDEX($K:$P,ROW(),MATCH(DB$3,$K$2:$P$2,0))</f>
        <v>#N/A</v>
      </c>
      <c r="DC2145" s="15" t="e" cm="1">
        <f t="array" ref="DC2145">INDEX($K:$P,ROW(),MATCH(DC$3,$K$2:$P$2,0))</f>
        <v>#N/A</v>
      </c>
      <c r="DD2145" s="15" t="e" cm="1">
        <f t="array" ref="DD2145">INDEX($K:$P,ROW(),MATCH(DD$3,$K$2:$P$2,0))</f>
        <v>#N/A</v>
      </c>
      <c r="DE2145" s="15" t="e" cm="1">
        <f t="array" ref="DE2145">INDEX($K:$P,ROW(),MATCH(DE$3,$K$2:$P$2,0))</f>
        <v>#N/A</v>
      </c>
      <c r="DF2145" s="15" t="e" cm="1">
        <f t="array" ref="DF2145">INDEX($K:$P,ROW(),MATCH(DF$3,$K$2:$P$2,0))</f>
        <v>#N/A</v>
      </c>
      <c r="DG2145" s="15" t="e" cm="1">
        <f t="array" ref="DG2145">INDEX($K:$P,ROW(),MATCH(DG$3,$K$2:$P$2,0))</f>
        <v>#N/A</v>
      </c>
      <c r="DH2145" s="15" t="e" cm="1">
        <f t="array" ref="DH2145">INDEX($K:$P,ROW(),MATCH(DH$3,$K$2:$P$2,0))</f>
        <v>#N/A</v>
      </c>
      <c r="DI2145" s="15" t="e" cm="1">
        <f t="array" ref="DI2145">INDEX($K:$P,ROW(),MATCH(DI$3,$K$2:$P$2,0))</f>
        <v>#N/A</v>
      </c>
      <c r="DJ2145" s="15" t="e" cm="1">
        <f t="array" ref="DJ2145">INDEX($K:$P,ROW(),MATCH(DJ$3,$K$2:$P$2,0))</f>
        <v>#N/A</v>
      </c>
      <c r="DK2145" s="15" t="e" cm="1">
        <f t="array" ref="DK2145">INDEX($K:$P,ROW(),MATCH(DK$3,$K$2:$P$2,0))</f>
        <v>#N/A</v>
      </c>
      <c r="DL2145" s="15" t="e" cm="1">
        <f t="array" ref="DL2145">INDEX($K:$P,ROW(),MATCH(DL$3,$K$2:$P$2,0))</f>
        <v>#N/A</v>
      </c>
    </row>
    <row r="2146" spans="1:116" x14ac:dyDescent="0.4">
      <c r="B2146" t="str">
        <f t="shared" si="3432"/>
        <v>2146 WCINV-IS</v>
      </c>
      <c r="C2146" t="s">
        <v>224</v>
      </c>
      <c r="D2146" t="s">
        <v>406</v>
      </c>
      <c r="E2146" s="8" t="str">
        <f t="shared" si="3369"/>
        <v>2146 WCINV-IS</v>
      </c>
      <c r="G2146" s="126" t="s">
        <v>36</v>
      </c>
      <c r="H2146" s="27"/>
      <c r="I2146" s="78"/>
      <c r="J2146" s="78"/>
      <c r="K2146" s="118">
        <f>SUMIF($4:$4,K$2,2146:2146)</f>
        <v>6594841.4506107206</v>
      </c>
      <c r="L2146" s="118">
        <f>SUMIF($4:$4,L$2,2146:2146)</f>
        <v>5818135.0822552387</v>
      </c>
      <c r="M2146" s="118">
        <f t="shared" ref="M2146:P2146" si="3433">SUMIF($4:$4,M$2,2146:2146)</f>
        <v>6390506.9657600485</v>
      </c>
      <c r="N2146" s="118">
        <f t="shared" si="3433"/>
        <v>7006216.9128637398</v>
      </c>
      <c r="O2146" s="118">
        <f t="shared" si="3433"/>
        <v>7668201.2325521372</v>
      </c>
      <c r="P2146" s="118">
        <f t="shared" si="3433"/>
        <v>1679275.200197641</v>
      </c>
      <c r="R2146" s="118"/>
      <c r="S2146" s="118">
        <f t="shared" ref="S2146:CD2146" si="3434">MIN(-S2145/30*S2142,R2146-S2142)</f>
        <v>6025000.0000000009</v>
      </c>
      <c r="T2146" s="118">
        <f t="shared" si="3434"/>
        <v>6075208.3333333321</v>
      </c>
      <c r="U2146" s="118">
        <f t="shared" si="3434"/>
        <v>6125730.46875</v>
      </c>
      <c r="V2146" s="118">
        <f t="shared" si="3434"/>
        <v>6176568.1495949058</v>
      </c>
      <c r="W2146" s="118">
        <f t="shared" si="3434"/>
        <v>6227723.128292881</v>
      </c>
      <c r="X2146" s="118">
        <f t="shared" si="3434"/>
        <v>6279197.1663940772</v>
      </c>
      <c r="Y2146" s="118">
        <f t="shared" si="3434"/>
        <v>6330992.0346195921</v>
      </c>
      <c r="Z2146" s="118">
        <f t="shared" si="3434"/>
        <v>6383109.5129072713</v>
      </c>
      <c r="AA2146" s="118">
        <f t="shared" si="3434"/>
        <v>6435551.3904578779</v>
      </c>
      <c r="AB2146" s="118">
        <f t="shared" si="3434"/>
        <v>6488319.4657812435</v>
      </c>
      <c r="AC2146" s="118">
        <f t="shared" si="3434"/>
        <v>6541415.5467428928</v>
      </c>
      <c r="AD2146" s="118">
        <f t="shared" si="3434"/>
        <v>6594841.4506107206</v>
      </c>
      <c r="AE2146" s="118">
        <f t="shared" si="3434"/>
        <v>5329171.8301983224</v>
      </c>
      <c r="AF2146" s="118">
        <f t="shared" si="3434"/>
        <v>5372267.643077625</v>
      </c>
      <c r="AG2146" s="118">
        <f t="shared" si="3434"/>
        <v>5415630.0673866458</v>
      </c>
      <c r="AH2146" s="118">
        <f t="shared" si="3434"/>
        <v>5459260.5766961072</v>
      </c>
      <c r="AI2146" s="118">
        <f t="shared" si="3434"/>
        <v>5503160.6522278022</v>
      </c>
      <c r="AJ2146" s="118">
        <f t="shared" si="3434"/>
        <v>5547331.7828928307</v>
      </c>
      <c r="AK2146" s="118">
        <f t="shared" si="3434"/>
        <v>5591775.4653298203</v>
      </c>
      <c r="AL2146" s="118">
        <f t="shared" si="3434"/>
        <v>5636493.2039436512</v>
      </c>
      <c r="AM2146" s="118">
        <f t="shared" si="3434"/>
        <v>5681486.5109441523</v>
      </c>
      <c r="AN2146" s="118">
        <f t="shared" si="3434"/>
        <v>5726756.9063848816</v>
      </c>
      <c r="AO2146" s="118">
        <f t="shared" si="3434"/>
        <v>5772305.9182022978</v>
      </c>
      <c r="AP2146" s="118">
        <f t="shared" si="3434"/>
        <v>5818135.0822552387</v>
      </c>
      <c r="AQ2146" s="118">
        <f t="shared" si="3434"/>
        <v>5864245.9423642326</v>
      </c>
      <c r="AR2146" s="118">
        <f t="shared" si="3434"/>
        <v>5910640.0503511727</v>
      </c>
      <c r="AS2146" s="118">
        <f t="shared" si="3434"/>
        <v>5957318.9660792705</v>
      </c>
      <c r="AT2146" s="118">
        <f t="shared" si="3434"/>
        <v>6004284.2574931495</v>
      </c>
      <c r="AU2146" s="118">
        <f t="shared" si="3434"/>
        <v>6051537.5006589666</v>
      </c>
      <c r="AV2146" s="118">
        <f t="shared" si="3434"/>
        <v>6099080.2798050363</v>
      </c>
      <c r="AW2146" s="118">
        <f t="shared" si="3434"/>
        <v>6146914.187362371</v>
      </c>
      <c r="AX2146" s="118">
        <f t="shared" si="3434"/>
        <v>6195040.8240055852</v>
      </c>
      <c r="AY2146" s="118">
        <f t="shared" si="3434"/>
        <v>6243461.7986939661</v>
      </c>
      <c r="AZ2146" s="118">
        <f t="shared" si="3434"/>
        <v>6292178.7287127133</v>
      </c>
      <c r="BA2146" s="118">
        <f t="shared" si="3434"/>
        <v>6341193.2397142332</v>
      </c>
      <c r="BB2146" s="118">
        <f t="shared" si="3434"/>
        <v>6390506.9657600485</v>
      </c>
      <c r="BC2146" s="118">
        <f t="shared" si="3434"/>
        <v>6440121.5493625691</v>
      </c>
      <c r="BD2146" s="118">
        <f t="shared" si="3434"/>
        <v>6490038.6415269421</v>
      </c>
      <c r="BE2146" s="118">
        <f t="shared" si="3434"/>
        <v>6540259.9017934687</v>
      </c>
      <c r="BF2146" s="118">
        <f t="shared" si="3434"/>
        <v>6590786.998280352</v>
      </c>
      <c r="BG2146" s="118">
        <f t="shared" si="3434"/>
        <v>6641621.6077257143</v>
      </c>
      <c r="BH2146" s="118">
        <f t="shared" si="3434"/>
        <v>6692765.4155310439</v>
      </c>
      <c r="BI2146" s="118">
        <f t="shared" si="3434"/>
        <v>6744220.1158041703</v>
      </c>
      <c r="BJ2146" s="118">
        <f t="shared" si="3434"/>
        <v>6795987.4114020923</v>
      </c>
      <c r="BK2146" s="118">
        <f t="shared" si="3434"/>
        <v>6848069.0139753744</v>
      </c>
      <c r="BL2146" s="118">
        <f t="shared" si="3434"/>
        <v>6900466.6440106742</v>
      </c>
      <c r="BM2146" s="118">
        <f t="shared" si="3434"/>
        <v>6953182.0308760004</v>
      </c>
      <c r="BN2146" s="118">
        <f t="shared" si="3434"/>
        <v>7006216.9128637398</v>
      </c>
      <c r="BO2146" s="118">
        <f t="shared" si="3434"/>
        <v>7059573.037235532</v>
      </c>
      <c r="BP2146" s="118">
        <f t="shared" si="3434"/>
        <v>7113252.1602668613</v>
      </c>
      <c r="BQ2146" s="118">
        <f t="shared" si="3434"/>
        <v>7167256.0472914213</v>
      </c>
      <c r="BR2146" s="118">
        <f t="shared" si="3434"/>
        <v>7221586.4727468798</v>
      </c>
      <c r="BS2146" s="118">
        <f t="shared" si="3434"/>
        <v>7276245.220219139</v>
      </c>
      <c r="BT2146" s="118">
        <f t="shared" si="3434"/>
        <v>7331234.0824885489</v>
      </c>
      <c r="BU2146" s="118">
        <f t="shared" si="3434"/>
        <v>7386554.8615750493</v>
      </c>
      <c r="BV2146" s="118">
        <f t="shared" si="3434"/>
        <v>7442209.368784559</v>
      </c>
      <c r="BW2146" s="118">
        <f t="shared" si="3434"/>
        <v>7498199.4247543439</v>
      </c>
      <c r="BX2146" s="118">
        <f t="shared" si="3434"/>
        <v>7554526.8595002405</v>
      </c>
      <c r="BY2146" s="118">
        <f t="shared" si="3434"/>
        <v>7611193.5124622472</v>
      </c>
      <c r="BZ2146" s="118">
        <f t="shared" si="3434"/>
        <v>7668201.2325521372</v>
      </c>
      <c r="CA2146" s="118">
        <f t="shared" si="3434"/>
        <v>1604198.3481294103</v>
      </c>
      <c r="CB2146" s="118">
        <f t="shared" si="3434"/>
        <v>1610882.5079132619</v>
      </c>
      <c r="CC2146" s="118">
        <f t="shared" si="3434"/>
        <v>1617594.5183628986</v>
      </c>
      <c r="CD2146" s="118">
        <f t="shared" si="3434"/>
        <v>1624334.4955227524</v>
      </c>
      <c r="CE2146" s="118">
        <f t="shared" ref="CE2146:CJ2146" si="3435">MIN(-CE2145/30*CE2142,CD2146-CE2142)</f>
        <v>1631102.5559207799</v>
      </c>
      <c r="CF2146" s="118">
        <f t="shared" si="3435"/>
        <v>1637898.8165703602</v>
      </c>
      <c r="CG2146" s="118">
        <f t="shared" si="3435"/>
        <v>1644723.3949728126</v>
      </c>
      <c r="CH2146" s="118">
        <f t="shared" si="3435"/>
        <v>1651576.409118511</v>
      </c>
      <c r="CI2146" s="118">
        <f t="shared" si="3435"/>
        <v>1658457.9774898477</v>
      </c>
      <c r="CJ2146" s="118">
        <f t="shared" si="3435"/>
        <v>1665368.219062686</v>
      </c>
      <c r="CK2146" s="118">
        <f>MIN(-CK2145/30*CK2142,CJ2146-CK2142)</f>
        <v>1672307.2533087621</v>
      </c>
      <c r="CL2146" s="118">
        <f>MIN(-CL2145/30*CL2142,CK2146-CL2142)</f>
        <v>1679275.200197641</v>
      </c>
      <c r="CN2146" s="33"/>
      <c r="CO2146" s="118" t="e">
        <f>MIN(-CO2145/90*CO2142,CN2146-CO2142)</f>
        <v>#N/A</v>
      </c>
      <c r="CP2146" s="118" t="e">
        <f t="shared" ref="CP2146:DL2146" si="3436">MIN(-CP2145/90*CP2142,CO2146-CP2142)</f>
        <v>#N/A</v>
      </c>
      <c r="CQ2146" s="118" t="e">
        <f t="shared" si="3436"/>
        <v>#N/A</v>
      </c>
      <c r="CR2146" s="118" t="e">
        <f t="shared" si="3436"/>
        <v>#N/A</v>
      </c>
      <c r="CS2146" s="118" t="e">
        <f t="shared" si="3436"/>
        <v>#N/A</v>
      </c>
      <c r="CT2146" s="118" t="e">
        <f t="shared" si="3436"/>
        <v>#N/A</v>
      </c>
      <c r="CU2146" s="118" t="e">
        <f t="shared" si="3436"/>
        <v>#N/A</v>
      </c>
      <c r="CV2146" s="118" t="e">
        <f t="shared" si="3436"/>
        <v>#N/A</v>
      </c>
      <c r="CW2146" s="118" t="e">
        <f t="shared" si="3436"/>
        <v>#N/A</v>
      </c>
      <c r="CX2146" s="118" t="e">
        <f t="shared" si="3436"/>
        <v>#N/A</v>
      </c>
      <c r="CY2146" s="118" t="e">
        <f t="shared" si="3436"/>
        <v>#N/A</v>
      </c>
      <c r="CZ2146" s="118" t="e">
        <f t="shared" si="3436"/>
        <v>#N/A</v>
      </c>
      <c r="DA2146" s="118" t="e">
        <f t="shared" si="3436"/>
        <v>#N/A</v>
      </c>
      <c r="DB2146" s="118" t="e">
        <f t="shared" si="3436"/>
        <v>#N/A</v>
      </c>
      <c r="DC2146" s="118" t="e">
        <f t="shared" si="3436"/>
        <v>#N/A</v>
      </c>
      <c r="DD2146" s="118" t="e">
        <f t="shared" si="3436"/>
        <v>#N/A</v>
      </c>
      <c r="DE2146" s="118" t="e">
        <f t="shared" si="3436"/>
        <v>#N/A</v>
      </c>
      <c r="DF2146" s="118" t="e">
        <f t="shared" si="3436"/>
        <v>#N/A</v>
      </c>
      <c r="DG2146" s="118" t="e">
        <f t="shared" si="3436"/>
        <v>#N/A</v>
      </c>
      <c r="DH2146" s="118" t="e">
        <f t="shared" si="3436"/>
        <v>#N/A</v>
      </c>
      <c r="DI2146" s="118" t="e">
        <f t="shared" si="3436"/>
        <v>#N/A</v>
      </c>
      <c r="DJ2146" s="118" t="e">
        <f t="shared" si="3436"/>
        <v>#N/A</v>
      </c>
      <c r="DK2146" s="118" t="e">
        <f t="shared" si="3436"/>
        <v>#N/A</v>
      </c>
      <c r="DL2146" s="118" t="e">
        <f t="shared" si="3436"/>
        <v>#N/A</v>
      </c>
    </row>
    <row r="2147" spans="1:116" x14ac:dyDescent="0.4">
      <c r="B2147" t="str">
        <f t="shared" si="3432"/>
        <v>2147 WCINV-IS</v>
      </c>
      <c r="D2147" t="s">
        <v>406</v>
      </c>
      <c r="E2147" s="8" t="str">
        <f t="shared" si="3369"/>
        <v>2147 WCINV-IS</v>
      </c>
      <c r="G2147" s="126"/>
      <c r="H2147" s="27"/>
      <c r="I2147" s="78"/>
      <c r="J2147" s="78"/>
      <c r="K2147" s="33"/>
      <c r="L2147" s="33"/>
      <c r="M2147" s="33"/>
      <c r="N2147" s="33"/>
      <c r="O2147" s="33"/>
      <c r="P2147" s="33"/>
      <c r="R2147" s="33"/>
      <c r="S2147" s="33"/>
      <c r="T2147" s="33"/>
      <c r="U2147" s="33"/>
      <c r="V2147" s="33"/>
      <c r="W2147" s="33"/>
      <c r="X2147" s="33"/>
      <c r="Y2147" s="33"/>
      <c r="Z2147" s="33"/>
      <c r="AA2147" s="33"/>
      <c r="AB2147" s="33"/>
      <c r="AC2147" s="33"/>
      <c r="AD2147" s="33"/>
      <c r="AE2147" s="33"/>
      <c r="AF2147" s="33"/>
      <c r="AG2147" s="33"/>
      <c r="AH2147" s="33"/>
      <c r="AI2147" s="33"/>
      <c r="AJ2147" s="33"/>
      <c r="AK2147" s="33"/>
      <c r="AL2147" s="33"/>
      <c r="AM2147" s="33"/>
      <c r="AN2147" s="33"/>
      <c r="AO2147" s="33"/>
      <c r="AP2147" s="33"/>
      <c r="AQ2147" s="33"/>
      <c r="AR2147" s="33"/>
      <c r="AS2147" s="33"/>
      <c r="AT2147" s="33"/>
      <c r="AU2147" s="33"/>
      <c r="AV2147" s="33"/>
      <c r="AW2147" s="33"/>
      <c r="AX2147" s="33"/>
      <c r="AY2147" s="33"/>
      <c r="AZ2147" s="33"/>
      <c r="BA2147" s="33"/>
      <c r="BB2147" s="33"/>
      <c r="BC2147" s="33"/>
      <c r="BD2147" s="33"/>
      <c r="BE2147" s="33"/>
      <c r="BF2147" s="33"/>
      <c r="BG2147" s="33"/>
      <c r="BH2147" s="33"/>
      <c r="BI2147" s="33"/>
      <c r="BJ2147" s="33"/>
      <c r="BK2147" s="33"/>
      <c r="BL2147" s="33"/>
      <c r="BM2147" s="33"/>
      <c r="BN2147" s="33"/>
      <c r="BO2147" s="33"/>
      <c r="BP2147" s="33"/>
      <c r="BQ2147" s="33"/>
      <c r="BR2147" s="33"/>
      <c r="BS2147" s="33"/>
      <c r="BT2147" s="33"/>
      <c r="BU2147" s="33"/>
      <c r="BV2147" s="33"/>
      <c r="BW2147" s="33"/>
      <c r="BX2147" s="33"/>
      <c r="BY2147" s="33"/>
      <c r="BZ2147" s="33"/>
      <c r="CA2147" s="33"/>
      <c r="CB2147" s="33"/>
      <c r="CC2147" s="33"/>
      <c r="CD2147" s="33"/>
      <c r="CE2147" s="33"/>
      <c r="CF2147" s="33"/>
      <c r="CG2147" s="33"/>
      <c r="CH2147" s="33"/>
      <c r="CI2147" s="33"/>
      <c r="CJ2147" s="33"/>
      <c r="CK2147" s="33"/>
      <c r="CL2147" s="33"/>
      <c r="CN2147" s="78"/>
      <c r="CO2147" s="33"/>
      <c r="CP2147" s="33"/>
      <c r="CQ2147" s="33"/>
      <c r="CR2147" s="33"/>
      <c r="CS2147" s="33"/>
      <c r="CT2147" s="33"/>
      <c r="CU2147" s="33"/>
      <c r="CV2147" s="33"/>
      <c r="CW2147" s="33"/>
      <c r="CX2147" s="33"/>
      <c r="CY2147" s="33"/>
      <c r="CZ2147" s="33"/>
      <c r="DA2147" s="33"/>
      <c r="DB2147" s="33"/>
      <c r="DC2147" s="33"/>
      <c r="DD2147" s="33"/>
      <c r="DE2147" s="33"/>
      <c r="DF2147" s="33"/>
      <c r="DG2147" s="33"/>
      <c r="DH2147" s="33"/>
      <c r="DI2147" s="33"/>
      <c r="DJ2147" s="33"/>
      <c r="DK2147" s="33"/>
      <c r="DL2147" s="33"/>
    </row>
    <row r="2148" spans="1:116" x14ac:dyDescent="0.4">
      <c r="B2148" t="str">
        <f t="shared" si="3432"/>
        <v>2148 WCINV-IS</v>
      </c>
      <c r="C2148" t="s">
        <v>234</v>
      </c>
      <c r="D2148" t="s">
        <v>406</v>
      </c>
      <c r="E2148" s="8" t="str">
        <f t="shared" si="3369"/>
        <v>2148 WCINV-IS</v>
      </c>
      <c r="G2148" s="126" t="str">
        <f>"Change in "&amp;G2146</f>
        <v>Change in Inventory</v>
      </c>
      <c r="K2148" s="33">
        <f>SUMIF($3:$3,K$2,2148:2148)</f>
        <v>-6594841.4506107206</v>
      </c>
      <c r="L2148" s="33">
        <f t="shared" ref="L2148:P2148" si="3437">SUMIF($3:$3,L$2,2148:2148)</f>
        <v>776706.36835548189</v>
      </c>
      <c r="M2148" s="33">
        <f t="shared" si="3437"/>
        <v>-572371.88350480981</v>
      </c>
      <c r="N2148" s="33">
        <f t="shared" si="3437"/>
        <v>-615709.94710369129</v>
      </c>
      <c r="O2148" s="33">
        <f t="shared" si="3437"/>
        <v>-661984.31968839746</v>
      </c>
      <c r="P2148" s="33">
        <f t="shared" si="3437"/>
        <v>5988926.0323544964</v>
      </c>
      <c r="R2148" s="33"/>
      <c r="S2148" s="33">
        <f t="shared" ref="S2148:AX2148" si="3438">R2146-S2146</f>
        <v>-6025000.0000000009</v>
      </c>
      <c r="T2148" s="33">
        <f t="shared" si="3438"/>
        <v>-50208.33333333116</v>
      </c>
      <c r="U2148" s="33">
        <f t="shared" si="3438"/>
        <v>-50522.135416667908</v>
      </c>
      <c r="V2148" s="33">
        <f t="shared" si="3438"/>
        <v>-50837.680844905786</v>
      </c>
      <c r="W2148" s="33">
        <f t="shared" si="3438"/>
        <v>-51154.978697975166</v>
      </c>
      <c r="X2148" s="33">
        <f t="shared" si="3438"/>
        <v>-51474.038101196289</v>
      </c>
      <c r="Y2148" s="33">
        <f t="shared" si="3438"/>
        <v>-51794.868225514889</v>
      </c>
      <c r="Z2148" s="33">
        <f t="shared" si="3438"/>
        <v>-52117.478287679143</v>
      </c>
      <c r="AA2148" s="33">
        <f t="shared" si="3438"/>
        <v>-52441.877550606616</v>
      </c>
      <c r="AB2148" s="33">
        <f t="shared" si="3438"/>
        <v>-52768.075323365629</v>
      </c>
      <c r="AC2148" s="33">
        <f t="shared" si="3438"/>
        <v>-53096.080961649306</v>
      </c>
      <c r="AD2148" s="33">
        <f t="shared" si="3438"/>
        <v>-53425.903867827728</v>
      </c>
      <c r="AE2148" s="33">
        <f t="shared" si="3438"/>
        <v>1265669.6204123981</v>
      </c>
      <c r="AF2148" s="33">
        <f t="shared" si="3438"/>
        <v>-43095.812879302539</v>
      </c>
      <c r="AG2148" s="33">
        <f t="shared" si="3438"/>
        <v>-43362.424309020862</v>
      </c>
      <c r="AH2148" s="33">
        <f t="shared" si="3438"/>
        <v>-43630.50930946134</v>
      </c>
      <c r="AI2148" s="33">
        <f t="shared" si="3438"/>
        <v>-43900.075531695038</v>
      </c>
      <c r="AJ2148" s="33">
        <f t="shared" si="3438"/>
        <v>-44171.130665028468</v>
      </c>
      <c r="AK2148" s="33">
        <f t="shared" si="3438"/>
        <v>-44443.68243698962</v>
      </c>
      <c r="AL2148" s="33">
        <f t="shared" si="3438"/>
        <v>-44717.738613830879</v>
      </c>
      <c r="AM2148" s="33">
        <f t="shared" si="3438"/>
        <v>-44993.307000501081</v>
      </c>
      <c r="AN2148" s="33">
        <f t="shared" si="3438"/>
        <v>-45270.395440729335</v>
      </c>
      <c r="AO2148" s="33">
        <f t="shared" si="3438"/>
        <v>-45549.011817416176</v>
      </c>
      <c r="AP2148" s="33">
        <f t="shared" si="3438"/>
        <v>-45829.164052940905</v>
      </c>
      <c r="AQ2148" s="33">
        <f t="shared" si="3438"/>
        <v>-46110.860108993948</v>
      </c>
      <c r="AR2148" s="33">
        <f t="shared" si="3438"/>
        <v>-46394.107986940071</v>
      </c>
      <c r="AS2148" s="33">
        <f t="shared" si="3438"/>
        <v>-46678.915728097782</v>
      </c>
      <c r="AT2148" s="33">
        <f t="shared" si="3438"/>
        <v>-46965.291413879022</v>
      </c>
      <c r="AU2148" s="33">
        <f t="shared" si="3438"/>
        <v>-47253.243165817112</v>
      </c>
      <c r="AV2148" s="33">
        <f t="shared" si="3438"/>
        <v>-47542.779146069661</v>
      </c>
      <c r="AW2148" s="33">
        <f t="shared" si="3438"/>
        <v>-47833.907557334751</v>
      </c>
      <c r="AX2148" s="33">
        <f t="shared" si="3438"/>
        <v>-48126.636643214151</v>
      </c>
      <c r="AY2148" s="33">
        <f t="shared" ref="AY2148:CD2148" si="3439">AX2146-AY2146</f>
        <v>-48420.974688380957</v>
      </c>
      <c r="AZ2148" s="33">
        <f t="shared" si="3439"/>
        <v>-48716.930018747225</v>
      </c>
      <c r="BA2148" s="33">
        <f t="shared" si="3439"/>
        <v>-49014.511001519859</v>
      </c>
      <c r="BB2148" s="33">
        <f t="shared" si="3439"/>
        <v>-49313.726045815274</v>
      </c>
      <c r="BC2148" s="33">
        <f t="shared" si="3439"/>
        <v>-49614.583602520637</v>
      </c>
      <c r="BD2148" s="33">
        <f t="shared" si="3439"/>
        <v>-49917.092164373025</v>
      </c>
      <c r="BE2148" s="33">
        <f t="shared" si="3439"/>
        <v>-50221.260266526602</v>
      </c>
      <c r="BF2148" s="33">
        <f t="shared" si="3439"/>
        <v>-50527.096486883238</v>
      </c>
      <c r="BG2148" s="33">
        <f t="shared" si="3439"/>
        <v>-50834.609445362352</v>
      </c>
      <c r="BH2148" s="33">
        <f t="shared" si="3439"/>
        <v>-51143.807805329561</v>
      </c>
      <c r="BI2148" s="33">
        <f t="shared" si="3439"/>
        <v>-51454.700273126364</v>
      </c>
      <c r="BJ2148" s="33">
        <f t="shared" si="3439"/>
        <v>-51767.295597922057</v>
      </c>
      <c r="BK2148" s="33">
        <f t="shared" si="3439"/>
        <v>-52081.602573282085</v>
      </c>
      <c r="BL2148" s="33">
        <f t="shared" si="3439"/>
        <v>-52397.630035299808</v>
      </c>
      <c r="BM2148" s="33">
        <f t="shared" si="3439"/>
        <v>-52715.386865326203</v>
      </c>
      <c r="BN2148" s="33">
        <f t="shared" si="3439"/>
        <v>-53034.881987739354</v>
      </c>
      <c r="BO2148" s="33">
        <f t="shared" si="3439"/>
        <v>-53356.12437179219</v>
      </c>
      <c r="BP2148" s="33">
        <f t="shared" si="3439"/>
        <v>-53679.123031329364</v>
      </c>
      <c r="BQ2148" s="33">
        <f t="shared" si="3439"/>
        <v>-54003.887024560012</v>
      </c>
      <c r="BR2148" s="33">
        <f t="shared" si="3439"/>
        <v>-54330.425455458462</v>
      </c>
      <c r="BS2148" s="33">
        <f t="shared" si="3439"/>
        <v>-54658.747472259216</v>
      </c>
      <c r="BT2148" s="33">
        <f t="shared" si="3439"/>
        <v>-54988.862269409932</v>
      </c>
      <c r="BU2148" s="33">
        <f t="shared" si="3439"/>
        <v>-55320.779086500406</v>
      </c>
      <c r="BV2148" s="33">
        <f t="shared" si="3439"/>
        <v>-55654.507209509611</v>
      </c>
      <c r="BW2148" s="33">
        <f t="shared" si="3439"/>
        <v>-55990.055969784968</v>
      </c>
      <c r="BX2148" s="33">
        <f t="shared" si="3439"/>
        <v>-56327.434745896608</v>
      </c>
      <c r="BY2148" s="33">
        <f t="shared" si="3439"/>
        <v>-56666.652962006629</v>
      </c>
      <c r="BZ2148" s="33">
        <f t="shared" si="3439"/>
        <v>-57007.720089890063</v>
      </c>
      <c r="CA2148" s="33">
        <f t="shared" si="3439"/>
        <v>6064002.8844227269</v>
      </c>
      <c r="CB2148" s="33">
        <f t="shared" si="3439"/>
        <v>-6684.1597838515881</v>
      </c>
      <c r="CC2148" s="33">
        <f t="shared" si="3439"/>
        <v>-6712.0104496367276</v>
      </c>
      <c r="CD2148" s="33">
        <f t="shared" si="3439"/>
        <v>-6739.9771598537918</v>
      </c>
      <c r="CE2148" s="33">
        <f t="shared" ref="CE2148:CL2148" si="3440">CD2146-CE2146</f>
        <v>-6768.0603980275337</v>
      </c>
      <c r="CF2148" s="33">
        <f t="shared" si="3440"/>
        <v>-6796.2606495802756</v>
      </c>
      <c r="CG2148" s="33">
        <f t="shared" si="3440"/>
        <v>-6824.5784024524037</v>
      </c>
      <c r="CH2148" s="33">
        <f t="shared" si="3440"/>
        <v>-6853.0141456983984</v>
      </c>
      <c r="CI2148" s="33">
        <f t="shared" si="3440"/>
        <v>-6881.5683713366743</v>
      </c>
      <c r="CJ2148" s="33">
        <f t="shared" si="3440"/>
        <v>-6910.2415728382766</v>
      </c>
      <c r="CK2148" s="33">
        <f t="shared" si="3440"/>
        <v>-6939.0342460761312</v>
      </c>
      <c r="CL2148" s="33">
        <f t="shared" si="3440"/>
        <v>-6967.9468888789415</v>
      </c>
      <c r="CO2148" s="33" t="e">
        <f t="shared" ref="CO2148" si="3441">CN2146-CO2146</f>
        <v>#N/A</v>
      </c>
      <c r="CP2148" s="33" t="e">
        <f t="shared" ref="CP2148" si="3442">CO2146-CP2146</f>
        <v>#N/A</v>
      </c>
      <c r="CQ2148" s="33" t="e">
        <f t="shared" ref="CQ2148" si="3443">CP2146-CQ2146</f>
        <v>#N/A</v>
      </c>
      <c r="CR2148" s="33" t="e">
        <f t="shared" ref="CR2148" si="3444">CQ2146-CR2146</f>
        <v>#N/A</v>
      </c>
      <c r="CS2148" s="33" t="e">
        <f t="shared" ref="CS2148" si="3445">CR2146-CS2146</f>
        <v>#N/A</v>
      </c>
      <c r="CT2148" s="33" t="e">
        <f t="shared" ref="CT2148" si="3446">CS2146-CT2146</f>
        <v>#N/A</v>
      </c>
      <c r="CU2148" s="33" t="e">
        <f t="shared" ref="CU2148" si="3447">CT2146-CU2146</f>
        <v>#N/A</v>
      </c>
      <c r="CV2148" s="33" t="e">
        <f t="shared" ref="CV2148" si="3448">CU2146-CV2146</f>
        <v>#N/A</v>
      </c>
      <c r="CW2148" s="33" t="e">
        <f t="shared" ref="CW2148" si="3449">CV2146-CW2146</f>
        <v>#N/A</v>
      </c>
      <c r="CX2148" s="33" t="e">
        <f t="shared" ref="CX2148" si="3450">CW2146-CX2146</f>
        <v>#N/A</v>
      </c>
      <c r="CY2148" s="33" t="e">
        <f t="shared" ref="CY2148" si="3451">CX2146-CY2146</f>
        <v>#N/A</v>
      </c>
      <c r="CZ2148" s="33" t="e">
        <f t="shared" ref="CZ2148" si="3452">CY2146-CZ2146</f>
        <v>#N/A</v>
      </c>
      <c r="DA2148" s="33" t="e">
        <f t="shared" ref="DA2148" si="3453">CZ2146-DA2146</f>
        <v>#N/A</v>
      </c>
      <c r="DB2148" s="33" t="e">
        <f t="shared" ref="DB2148" si="3454">DA2146-DB2146</f>
        <v>#N/A</v>
      </c>
      <c r="DC2148" s="33" t="e">
        <f t="shared" ref="DC2148" si="3455">DB2146-DC2146</f>
        <v>#N/A</v>
      </c>
      <c r="DD2148" s="33" t="e">
        <f t="shared" ref="DD2148" si="3456">DC2146-DD2146</f>
        <v>#N/A</v>
      </c>
      <c r="DE2148" s="33" t="e">
        <f t="shared" ref="DE2148" si="3457">DD2146-DE2146</f>
        <v>#N/A</v>
      </c>
      <c r="DF2148" s="33" t="e">
        <f t="shared" ref="DF2148" si="3458">DE2146-DF2146</f>
        <v>#N/A</v>
      </c>
      <c r="DG2148" s="33" t="e">
        <f t="shared" ref="DG2148" si="3459">DF2146-DG2146</f>
        <v>#N/A</v>
      </c>
      <c r="DH2148" s="33" t="e">
        <f t="shared" ref="DH2148" si="3460">DG2146-DH2146</f>
        <v>#N/A</v>
      </c>
      <c r="DI2148" s="33" t="e">
        <f t="shared" ref="DI2148" si="3461">DH2146-DI2146</f>
        <v>#N/A</v>
      </c>
      <c r="DJ2148" s="33" t="e">
        <f t="shared" ref="DJ2148" si="3462">DI2146-DJ2146</f>
        <v>#N/A</v>
      </c>
      <c r="DK2148" s="33" t="e">
        <f t="shared" ref="DK2148" si="3463">DJ2146-DK2146</f>
        <v>#N/A</v>
      </c>
      <c r="DL2148" s="33" t="e">
        <f t="shared" ref="DL2148" si="3464">DK2146-DL2146</f>
        <v>#N/A</v>
      </c>
    </row>
    <row r="2149" spans="1:116" x14ac:dyDescent="0.4">
      <c r="B2149" t="str">
        <f t="shared" si="3432"/>
        <v>2149 WCINV-IS</v>
      </c>
      <c r="D2149" t="s">
        <v>406</v>
      </c>
      <c r="E2149" s="8" t="str">
        <f t="shared" si="3369"/>
        <v>2149 WCINV-IS</v>
      </c>
      <c r="G2149" s="125"/>
      <c r="K2149" s="53"/>
      <c r="L2149" s="53"/>
      <c r="M2149" s="53"/>
      <c r="N2149" s="53"/>
      <c r="O2149" s="53"/>
      <c r="P2149" s="53"/>
      <c r="R2149" s="24"/>
      <c r="S2149" s="24"/>
      <c r="T2149" s="24"/>
      <c r="U2149" s="24"/>
      <c r="V2149" s="24"/>
      <c r="W2149" s="24"/>
      <c r="X2149" s="24"/>
      <c r="Y2149" s="24"/>
      <c r="Z2149" s="24"/>
      <c r="AA2149" s="24"/>
      <c r="AB2149" s="24"/>
      <c r="AC2149" s="24"/>
      <c r="AD2149" s="24"/>
      <c r="AE2149" s="24"/>
      <c r="AF2149" s="24"/>
      <c r="AG2149" s="24"/>
      <c r="AH2149" s="24"/>
      <c r="AI2149" s="24"/>
      <c r="AJ2149" s="24"/>
      <c r="AK2149" s="24"/>
      <c r="AL2149" s="24"/>
      <c r="AM2149" s="24"/>
      <c r="AN2149" s="24"/>
      <c r="AO2149" s="24"/>
      <c r="AP2149" s="24"/>
      <c r="AQ2149" s="24"/>
      <c r="AR2149" s="24"/>
      <c r="AS2149" s="24"/>
      <c r="AT2149" s="24"/>
      <c r="AU2149" s="24"/>
      <c r="AV2149" s="24"/>
      <c r="AW2149" s="24"/>
      <c r="AX2149" s="24"/>
      <c r="AY2149" s="24"/>
      <c r="AZ2149" s="24"/>
      <c r="BA2149" s="24"/>
      <c r="BB2149" s="24"/>
      <c r="BC2149" s="24"/>
      <c r="BD2149" s="24"/>
      <c r="BE2149" s="24"/>
      <c r="BF2149" s="24"/>
      <c r="BG2149" s="24"/>
      <c r="BH2149" s="24"/>
      <c r="BI2149" s="24"/>
      <c r="BJ2149" s="24"/>
      <c r="BK2149" s="24"/>
      <c r="BL2149" s="24"/>
      <c r="BM2149" s="24"/>
      <c r="BN2149" s="24"/>
      <c r="BO2149" s="24"/>
      <c r="BP2149" s="24"/>
      <c r="BQ2149" s="24"/>
      <c r="BR2149" s="24"/>
      <c r="BS2149" s="24"/>
      <c r="BT2149" s="24"/>
      <c r="BU2149" s="24"/>
      <c r="BV2149" s="24"/>
      <c r="BW2149" s="24"/>
      <c r="BX2149" s="24"/>
      <c r="BY2149" s="24"/>
      <c r="BZ2149" s="24"/>
      <c r="CA2149" s="24"/>
      <c r="CB2149" s="24"/>
      <c r="CC2149" s="24"/>
      <c r="CD2149" s="24"/>
      <c r="CE2149" s="24"/>
      <c r="CF2149" s="24"/>
      <c r="CG2149" s="24"/>
      <c r="CH2149" s="24"/>
      <c r="CI2149" s="24"/>
      <c r="CJ2149" s="24"/>
      <c r="CK2149" s="24"/>
      <c r="CL2149" s="24"/>
      <c r="CO2149" s="24"/>
      <c r="CP2149" s="24"/>
      <c r="CQ2149" s="24"/>
      <c r="CR2149" s="24"/>
      <c r="CS2149" s="24"/>
      <c r="CT2149" s="24"/>
      <c r="CU2149" s="24"/>
      <c r="CV2149" s="24"/>
      <c r="CW2149" s="24"/>
      <c r="CX2149" s="24"/>
      <c r="CY2149" s="24"/>
      <c r="CZ2149" s="24"/>
      <c r="DA2149" s="24"/>
      <c r="DB2149" s="24"/>
      <c r="DC2149" s="24"/>
      <c r="DD2149" s="24"/>
      <c r="DE2149" s="24"/>
      <c r="DF2149" s="24"/>
      <c r="DG2149" s="24"/>
      <c r="DH2149" s="24"/>
      <c r="DI2149" s="24"/>
      <c r="DJ2149" s="24"/>
      <c r="DK2149" s="24"/>
      <c r="DL2149" s="24"/>
    </row>
    <row r="2150" spans="1:116" x14ac:dyDescent="0.4">
      <c r="B2150" t="s">
        <v>332</v>
      </c>
      <c r="D2150" t="s">
        <v>406</v>
      </c>
      <c r="E2150" s="8" t="str">
        <f t="shared" si="3369"/>
        <v>2150 WCINV-IS</v>
      </c>
      <c r="G2150" s="136" t="str">
        <f>Codes!G2133</f>
        <v>(Primary label)</v>
      </c>
      <c r="K2150" s="53"/>
      <c r="L2150" s="53"/>
      <c r="M2150" s="53"/>
      <c r="N2150" s="53"/>
      <c r="O2150" s="53"/>
      <c r="P2150" s="53"/>
      <c r="R2150" s="24"/>
      <c r="S2150" s="24"/>
      <c r="T2150" s="24"/>
      <c r="U2150" s="24"/>
      <c r="V2150" s="24"/>
      <c r="W2150" s="24"/>
      <c r="X2150" s="24"/>
      <c r="Y2150" s="24"/>
      <c r="Z2150" s="24"/>
      <c r="AA2150" s="24"/>
      <c r="AB2150" s="24"/>
      <c r="AC2150" s="24"/>
      <c r="AD2150" s="24"/>
      <c r="AE2150" s="24"/>
      <c r="AF2150" s="24"/>
      <c r="AG2150" s="24"/>
      <c r="AH2150" s="24"/>
      <c r="AI2150" s="24"/>
      <c r="AJ2150" s="24"/>
      <c r="AK2150" s="24"/>
      <c r="AL2150" s="24"/>
      <c r="AM2150" s="24"/>
      <c r="AN2150" s="24"/>
      <c r="AO2150" s="24"/>
      <c r="AP2150" s="24"/>
      <c r="AQ2150" s="24"/>
      <c r="AR2150" s="24"/>
      <c r="AS2150" s="24"/>
      <c r="AT2150" s="24"/>
      <c r="AU2150" s="24"/>
      <c r="AV2150" s="24"/>
      <c r="AW2150" s="24"/>
      <c r="AX2150" s="24"/>
      <c r="AY2150" s="24"/>
      <c r="AZ2150" s="24"/>
      <c r="BA2150" s="24"/>
      <c r="BB2150" s="24"/>
      <c r="BC2150" s="24"/>
      <c r="BD2150" s="24"/>
      <c r="BE2150" s="24"/>
      <c r="BF2150" s="24"/>
      <c r="BG2150" s="24"/>
      <c r="BH2150" s="24"/>
      <c r="BI2150" s="24"/>
      <c r="BJ2150" s="24"/>
      <c r="BK2150" s="24"/>
      <c r="BL2150" s="24"/>
      <c r="BM2150" s="24"/>
      <c r="BN2150" s="24"/>
      <c r="BO2150" s="24"/>
      <c r="BP2150" s="24"/>
      <c r="BQ2150" s="24"/>
      <c r="BR2150" s="24"/>
      <c r="BS2150" s="24"/>
      <c r="BT2150" s="24"/>
      <c r="BU2150" s="24"/>
      <c r="BV2150" s="24"/>
      <c r="BW2150" s="24"/>
      <c r="BX2150" s="24"/>
      <c r="BY2150" s="24"/>
      <c r="BZ2150" s="24"/>
      <c r="CA2150" s="24"/>
      <c r="CB2150" s="24"/>
      <c r="CC2150" s="24"/>
      <c r="CD2150" s="24"/>
      <c r="CE2150" s="24"/>
      <c r="CF2150" s="24"/>
      <c r="CG2150" s="24"/>
      <c r="CH2150" s="24"/>
      <c r="CI2150" s="24"/>
      <c r="CJ2150" s="24"/>
      <c r="CK2150" s="24"/>
      <c r="CL2150" s="24"/>
      <c r="CO2150" s="24"/>
      <c r="CP2150" s="24"/>
      <c r="CQ2150" s="24"/>
      <c r="CR2150" s="24"/>
      <c r="CS2150" s="24"/>
      <c r="CT2150" s="24"/>
      <c r="CU2150" s="24"/>
      <c r="CV2150" s="24"/>
      <c r="CW2150" s="24"/>
      <c r="CX2150" s="24"/>
      <c r="CY2150" s="24"/>
      <c r="CZ2150" s="24"/>
      <c r="DA2150" s="24"/>
      <c r="DB2150" s="24"/>
      <c r="DC2150" s="24"/>
      <c r="DD2150" s="24"/>
      <c r="DE2150" s="24"/>
      <c r="DF2150" s="24"/>
      <c r="DG2150" s="24"/>
      <c r="DH2150" s="24"/>
      <c r="DI2150" s="24"/>
      <c r="DJ2150" s="24"/>
      <c r="DK2150" s="24"/>
      <c r="DL2150" s="24"/>
    </row>
    <row r="2151" spans="1:116" x14ac:dyDescent="0.4">
      <c r="B2151" t="s">
        <v>332</v>
      </c>
      <c r="D2151" t="s">
        <v>406</v>
      </c>
      <c r="E2151" s="8" t="str">
        <f t="shared" si="3369"/>
        <v>2151 WCINV-IS</v>
      </c>
      <c r="G2151" s="136" t="str">
        <f>Codes!G2134</f>
        <v>primary unit</v>
      </c>
      <c r="K2151" s="53"/>
      <c r="L2151" s="53"/>
      <c r="M2151" s="53"/>
      <c r="N2151" s="53"/>
      <c r="O2151" s="53"/>
      <c r="P2151" s="53"/>
      <c r="R2151" s="24"/>
      <c r="S2151" s="24"/>
      <c r="T2151" s="24"/>
      <c r="U2151" s="24"/>
      <c r="V2151" s="24"/>
      <c r="W2151" s="24"/>
      <c r="X2151" s="24"/>
      <c r="Y2151" s="24"/>
      <c r="Z2151" s="24"/>
      <c r="AA2151" s="24"/>
      <c r="AB2151" s="24"/>
      <c r="AC2151" s="24"/>
      <c r="AD2151" s="24"/>
      <c r="AE2151" s="24"/>
      <c r="AF2151" s="24"/>
      <c r="AG2151" s="24"/>
      <c r="AH2151" s="24"/>
      <c r="AI2151" s="24"/>
      <c r="AJ2151" s="24"/>
      <c r="AK2151" s="24"/>
      <c r="AL2151" s="24"/>
      <c r="AM2151" s="24"/>
      <c r="AN2151" s="24"/>
      <c r="AO2151" s="24"/>
      <c r="AP2151" s="24"/>
      <c r="AQ2151" s="24"/>
      <c r="AR2151" s="24"/>
      <c r="AS2151" s="24"/>
      <c r="AT2151" s="24"/>
      <c r="AU2151" s="24"/>
      <c r="AV2151" s="24"/>
      <c r="AW2151" s="24"/>
      <c r="AX2151" s="24"/>
      <c r="AY2151" s="24"/>
      <c r="AZ2151" s="24"/>
      <c r="BA2151" s="24"/>
      <c r="BB2151" s="24"/>
      <c r="BC2151" s="24"/>
      <c r="BD2151" s="24"/>
      <c r="BE2151" s="24"/>
      <c r="BF2151" s="24"/>
      <c r="BG2151" s="24"/>
      <c r="BH2151" s="24"/>
      <c r="BI2151" s="24"/>
      <c r="BJ2151" s="24"/>
      <c r="BK2151" s="24"/>
      <c r="BL2151" s="24"/>
      <c r="BM2151" s="24"/>
      <c r="BN2151" s="24"/>
      <c r="BO2151" s="24"/>
      <c r="BP2151" s="24"/>
      <c r="BQ2151" s="24"/>
      <c r="BR2151" s="24"/>
      <c r="BS2151" s="24"/>
      <c r="BT2151" s="24"/>
      <c r="BU2151" s="24"/>
      <c r="BV2151" s="24"/>
      <c r="BW2151" s="24"/>
      <c r="BX2151" s="24"/>
      <c r="BY2151" s="24"/>
      <c r="BZ2151" s="24"/>
      <c r="CA2151" s="24"/>
      <c r="CB2151" s="24"/>
      <c r="CC2151" s="24"/>
      <c r="CD2151" s="24"/>
      <c r="CE2151" s="24"/>
      <c r="CF2151" s="24"/>
      <c r="CG2151" s="24"/>
      <c r="CH2151" s="24"/>
      <c r="CI2151" s="24"/>
      <c r="CJ2151" s="24"/>
      <c r="CK2151" s="24"/>
      <c r="CL2151" s="24"/>
      <c r="CO2151" s="24"/>
      <c r="CP2151" s="24"/>
      <c r="CQ2151" s="24"/>
      <c r="CR2151" s="24"/>
      <c r="CS2151" s="24"/>
      <c r="CT2151" s="24"/>
      <c r="CU2151" s="24"/>
      <c r="CV2151" s="24"/>
      <c r="CW2151" s="24"/>
      <c r="CX2151" s="24"/>
      <c r="CY2151" s="24"/>
      <c r="CZ2151" s="24"/>
      <c r="DA2151" s="24"/>
      <c r="DB2151" s="24"/>
      <c r="DC2151" s="24"/>
      <c r="DD2151" s="24"/>
      <c r="DE2151" s="24"/>
      <c r="DF2151" s="24"/>
      <c r="DG2151" s="24"/>
      <c r="DH2151" s="24"/>
      <c r="DI2151" s="24"/>
      <c r="DJ2151" s="24"/>
      <c r="DK2151" s="24"/>
      <c r="DL2151" s="24"/>
    </row>
    <row r="2152" spans="1:116" x14ac:dyDescent="0.4">
      <c r="B2152" t="s">
        <v>332</v>
      </c>
      <c r="D2152" t="s">
        <v>406</v>
      </c>
      <c r="E2152" s="8" t="str">
        <f t="shared" si="3369"/>
        <v>2152 WCINV-IS</v>
      </c>
      <c r="G2152" s="136" t="str">
        <f>Codes!G2135</f>
        <v>Primary revenue driver</v>
      </c>
      <c r="K2152" s="53"/>
      <c r="L2152" s="53"/>
      <c r="M2152" s="53"/>
      <c r="N2152" s="53"/>
      <c r="O2152" s="53"/>
      <c r="P2152" s="53"/>
      <c r="R2152" s="24"/>
      <c r="S2152" s="179" t="str">
        <f>S2135</f>
        <v>S$16</v>
      </c>
      <c r="T2152" s="179" t="str">
        <f t="shared" ref="T2152:CE2152" si="3465">T2135</f>
        <v>T$16</v>
      </c>
      <c r="U2152" s="179" t="str">
        <f t="shared" si="3465"/>
        <v>U$16</v>
      </c>
      <c r="V2152" s="179" t="str">
        <f t="shared" si="3465"/>
        <v>V$16</v>
      </c>
      <c r="W2152" s="179" t="str">
        <f t="shared" si="3465"/>
        <v>W$16</v>
      </c>
      <c r="X2152" s="179" t="str">
        <f t="shared" si="3465"/>
        <v>X$16</v>
      </c>
      <c r="Y2152" s="179" t="str">
        <f t="shared" si="3465"/>
        <v>Y$16</v>
      </c>
      <c r="Z2152" s="179" t="str">
        <f t="shared" si="3465"/>
        <v>Z$16</v>
      </c>
      <c r="AA2152" s="179" t="str">
        <f t="shared" si="3465"/>
        <v>AA$16</v>
      </c>
      <c r="AB2152" s="179" t="str">
        <f t="shared" si="3465"/>
        <v>AB$16</v>
      </c>
      <c r="AC2152" s="179" t="str">
        <f t="shared" si="3465"/>
        <v>AC$16</v>
      </c>
      <c r="AD2152" s="179" t="str">
        <f t="shared" si="3465"/>
        <v>AD$16</v>
      </c>
      <c r="AE2152" s="179" t="str">
        <f t="shared" si="3465"/>
        <v>AE$16</v>
      </c>
      <c r="AF2152" s="179" t="str">
        <f t="shared" si="3465"/>
        <v>AF$16</v>
      </c>
      <c r="AG2152" s="179" t="str">
        <f t="shared" si="3465"/>
        <v>AG$16</v>
      </c>
      <c r="AH2152" s="179" t="str">
        <f t="shared" si="3465"/>
        <v>AH$16</v>
      </c>
      <c r="AI2152" s="179" t="str">
        <f t="shared" si="3465"/>
        <v>AI$16</v>
      </c>
      <c r="AJ2152" s="179" t="str">
        <f t="shared" si="3465"/>
        <v>AJ$16</v>
      </c>
      <c r="AK2152" s="179" t="str">
        <f t="shared" si="3465"/>
        <v>AK$16</v>
      </c>
      <c r="AL2152" s="179" t="str">
        <f t="shared" si="3465"/>
        <v>AL$16</v>
      </c>
      <c r="AM2152" s="179" t="str">
        <f t="shared" si="3465"/>
        <v>AM$16</v>
      </c>
      <c r="AN2152" s="179" t="str">
        <f t="shared" si="3465"/>
        <v>AN$16</v>
      </c>
      <c r="AO2152" s="179" t="str">
        <f t="shared" si="3465"/>
        <v>AO$16</v>
      </c>
      <c r="AP2152" s="179" t="str">
        <f t="shared" si="3465"/>
        <v>AP$16</v>
      </c>
      <c r="AQ2152" s="179" t="str">
        <f t="shared" si="3465"/>
        <v>AQ$16</v>
      </c>
      <c r="AR2152" s="179" t="str">
        <f t="shared" si="3465"/>
        <v>AR$16</v>
      </c>
      <c r="AS2152" s="179" t="str">
        <f t="shared" si="3465"/>
        <v>AS$16</v>
      </c>
      <c r="AT2152" s="179" t="str">
        <f t="shared" si="3465"/>
        <v>AT$16</v>
      </c>
      <c r="AU2152" s="179" t="str">
        <f t="shared" si="3465"/>
        <v>AU$16</v>
      </c>
      <c r="AV2152" s="179" t="str">
        <f t="shared" si="3465"/>
        <v>AV$16</v>
      </c>
      <c r="AW2152" s="179" t="str">
        <f t="shared" si="3465"/>
        <v>AW$16</v>
      </c>
      <c r="AX2152" s="179" t="str">
        <f t="shared" si="3465"/>
        <v>AX$16</v>
      </c>
      <c r="AY2152" s="179" t="str">
        <f t="shared" si="3465"/>
        <v>AY$16</v>
      </c>
      <c r="AZ2152" s="179" t="str">
        <f t="shared" si="3465"/>
        <v>AZ$16</v>
      </c>
      <c r="BA2152" s="179" t="str">
        <f t="shared" si="3465"/>
        <v>BA$16</v>
      </c>
      <c r="BB2152" s="179" t="str">
        <f t="shared" si="3465"/>
        <v>BB$16</v>
      </c>
      <c r="BC2152" s="179" t="str">
        <f t="shared" si="3465"/>
        <v>BC$16</v>
      </c>
      <c r="BD2152" s="179" t="str">
        <f t="shared" si="3465"/>
        <v>BD$16</v>
      </c>
      <c r="BE2152" s="179" t="str">
        <f t="shared" si="3465"/>
        <v>BE$16</v>
      </c>
      <c r="BF2152" s="179" t="str">
        <f t="shared" si="3465"/>
        <v>BF$16</v>
      </c>
      <c r="BG2152" s="179" t="str">
        <f t="shared" si="3465"/>
        <v>BG$16</v>
      </c>
      <c r="BH2152" s="179" t="str">
        <f t="shared" si="3465"/>
        <v>BH$16</v>
      </c>
      <c r="BI2152" s="179" t="str">
        <f t="shared" si="3465"/>
        <v>BI$16</v>
      </c>
      <c r="BJ2152" s="179" t="str">
        <f t="shared" si="3465"/>
        <v>BJ$16</v>
      </c>
      <c r="BK2152" s="179" t="str">
        <f t="shared" si="3465"/>
        <v>BK$16</v>
      </c>
      <c r="BL2152" s="179" t="str">
        <f t="shared" si="3465"/>
        <v>BL$16</v>
      </c>
      <c r="BM2152" s="179" t="str">
        <f t="shared" si="3465"/>
        <v>BM$16</v>
      </c>
      <c r="BN2152" s="179" t="str">
        <f t="shared" si="3465"/>
        <v>BN$16</v>
      </c>
      <c r="BO2152" s="179" t="str">
        <f t="shared" si="3465"/>
        <v>BO$16</v>
      </c>
      <c r="BP2152" s="179" t="str">
        <f t="shared" si="3465"/>
        <v>BP$16</v>
      </c>
      <c r="BQ2152" s="179" t="str">
        <f t="shared" si="3465"/>
        <v>BQ$16</v>
      </c>
      <c r="BR2152" s="179" t="str">
        <f t="shared" si="3465"/>
        <v>BR$16</v>
      </c>
      <c r="BS2152" s="179" t="str">
        <f t="shared" si="3465"/>
        <v>BS$16</v>
      </c>
      <c r="BT2152" s="179" t="str">
        <f t="shared" si="3465"/>
        <v>BT$16</v>
      </c>
      <c r="BU2152" s="179" t="str">
        <f t="shared" si="3465"/>
        <v>BU$16</v>
      </c>
      <c r="BV2152" s="179" t="str">
        <f t="shared" si="3465"/>
        <v>BV$16</v>
      </c>
      <c r="BW2152" s="179" t="str">
        <f t="shared" si="3465"/>
        <v>BW$16</v>
      </c>
      <c r="BX2152" s="179" t="str">
        <f t="shared" si="3465"/>
        <v>BX$16</v>
      </c>
      <c r="BY2152" s="179" t="str">
        <f t="shared" si="3465"/>
        <v>BY$16</v>
      </c>
      <c r="BZ2152" s="179" t="str">
        <f t="shared" si="3465"/>
        <v>BZ$16</v>
      </c>
      <c r="CA2152" s="179" t="str">
        <f t="shared" si="3465"/>
        <v>CA$16</v>
      </c>
      <c r="CB2152" s="179" t="str">
        <f t="shared" si="3465"/>
        <v>CB$16</v>
      </c>
      <c r="CC2152" s="179" t="str">
        <f t="shared" si="3465"/>
        <v>CC$16</v>
      </c>
      <c r="CD2152" s="179" t="str">
        <f t="shared" si="3465"/>
        <v>CD$16</v>
      </c>
      <c r="CE2152" s="179" t="str">
        <f t="shared" si="3465"/>
        <v>CE$16</v>
      </c>
      <c r="CF2152" s="179" t="str">
        <f t="shared" ref="CF2152:CL2152" si="3466">CF2135</f>
        <v>CF$16</v>
      </c>
      <c r="CG2152" s="179" t="str">
        <f t="shared" si="3466"/>
        <v>CG$16</v>
      </c>
      <c r="CH2152" s="179" t="str">
        <f t="shared" si="3466"/>
        <v>CH$16</v>
      </c>
      <c r="CI2152" s="179" t="str">
        <f t="shared" si="3466"/>
        <v>CI$16</v>
      </c>
      <c r="CJ2152" s="179" t="str">
        <f t="shared" si="3466"/>
        <v>CJ$16</v>
      </c>
      <c r="CK2152" s="179" t="str">
        <f t="shared" si="3466"/>
        <v>CK$16</v>
      </c>
      <c r="CL2152" s="179" t="str">
        <f t="shared" si="3466"/>
        <v>CL$16</v>
      </c>
      <c r="CO2152" s="179">
        <f>CO828</f>
        <v>0</v>
      </c>
      <c r="CP2152" s="179">
        <f>CP828</f>
        <v>0</v>
      </c>
      <c r="CQ2152" s="179">
        <f>CQ828</f>
        <v>0</v>
      </c>
      <c r="CR2152" s="179">
        <f>CR828</f>
        <v>0</v>
      </c>
      <c r="CS2152" s="179">
        <f>CS828</f>
        <v>0</v>
      </c>
      <c r="CT2152" s="179">
        <f>CT828</f>
        <v>0</v>
      </c>
      <c r="CU2152" s="179">
        <f>CU828</f>
        <v>0</v>
      </c>
      <c r="CV2152" s="179">
        <f>CV828</f>
        <v>0</v>
      </c>
      <c r="CW2152" s="179">
        <f>CW828</f>
        <v>0</v>
      </c>
      <c r="CX2152" s="179">
        <f>CX828</f>
        <v>0</v>
      </c>
      <c r="CY2152" s="179">
        <f>CY828</f>
        <v>0</v>
      </c>
      <c r="CZ2152" s="179">
        <f>CZ828</f>
        <v>0</v>
      </c>
      <c r="DA2152" s="179">
        <f>DA828</f>
        <v>0</v>
      </c>
      <c r="DB2152" s="179">
        <f>DB828</f>
        <v>0</v>
      </c>
      <c r="DC2152" s="179">
        <f>DC828</f>
        <v>0</v>
      </c>
      <c r="DD2152" s="179">
        <f>DD828</f>
        <v>0</v>
      </c>
      <c r="DE2152" s="179">
        <f>DE828</f>
        <v>0</v>
      </c>
      <c r="DF2152" s="179">
        <f>DF828</f>
        <v>0</v>
      </c>
      <c r="DG2152" s="179">
        <f>DG828</f>
        <v>0</v>
      </c>
      <c r="DH2152" s="179">
        <f>DH828</f>
        <v>0</v>
      </c>
      <c r="DI2152" s="179">
        <f>DI828</f>
        <v>0</v>
      </c>
      <c r="DJ2152" s="179">
        <f>DJ828</f>
        <v>0</v>
      </c>
      <c r="DK2152" s="179">
        <f>DK828</f>
        <v>0</v>
      </c>
      <c r="DL2152" s="179">
        <f>DL828</f>
        <v>0</v>
      </c>
    </row>
    <row r="2153" spans="1:116" x14ac:dyDescent="0.4">
      <c r="B2153" t="s">
        <v>332</v>
      </c>
      <c r="D2153" t="s">
        <v>406</v>
      </c>
      <c r="E2153" s="8" t="str">
        <f t="shared" si="3369"/>
        <v>2153 WCINV-IS</v>
      </c>
      <c r="G2153" s="136" t="str">
        <f>Codes!G2136</f>
        <v>Primary volume driver</v>
      </c>
      <c r="H2153" s="56"/>
      <c r="I2153" s="79"/>
      <c r="J2153" s="79"/>
      <c r="K2153" s="15"/>
      <c r="L2153" s="15"/>
      <c r="M2153" s="15"/>
      <c r="N2153" s="15"/>
      <c r="O2153" s="15"/>
      <c r="P2153" s="15"/>
      <c r="R2153" s="15"/>
      <c r="S2153" s="179" t="str">
        <f t="shared" ref="S2153:CD2153" si="3467">S2136</f>
        <v>S$17</v>
      </c>
      <c r="T2153" s="179" t="str">
        <f t="shared" si="3467"/>
        <v>T$17</v>
      </c>
      <c r="U2153" s="179" t="str">
        <f t="shared" si="3467"/>
        <v>U$17</v>
      </c>
      <c r="V2153" s="179" t="str">
        <f t="shared" si="3467"/>
        <v>V$17</v>
      </c>
      <c r="W2153" s="179" t="str">
        <f t="shared" si="3467"/>
        <v>W$17</v>
      </c>
      <c r="X2153" s="179" t="str">
        <f t="shared" si="3467"/>
        <v>X$17</v>
      </c>
      <c r="Y2153" s="179" t="str">
        <f t="shared" si="3467"/>
        <v>Y$17</v>
      </c>
      <c r="Z2153" s="179" t="str">
        <f t="shared" si="3467"/>
        <v>Z$17</v>
      </c>
      <c r="AA2153" s="179" t="str">
        <f t="shared" si="3467"/>
        <v>AA$17</v>
      </c>
      <c r="AB2153" s="179" t="str">
        <f t="shared" si="3467"/>
        <v>AB$17</v>
      </c>
      <c r="AC2153" s="179" t="str">
        <f t="shared" si="3467"/>
        <v>AC$17</v>
      </c>
      <c r="AD2153" s="179" t="str">
        <f t="shared" si="3467"/>
        <v>AD$17</v>
      </c>
      <c r="AE2153" s="179" t="str">
        <f t="shared" si="3467"/>
        <v>AE$17</v>
      </c>
      <c r="AF2153" s="179" t="str">
        <f t="shared" si="3467"/>
        <v>AF$17</v>
      </c>
      <c r="AG2153" s="179" t="str">
        <f t="shared" si="3467"/>
        <v>AG$17</v>
      </c>
      <c r="AH2153" s="179" t="str">
        <f t="shared" si="3467"/>
        <v>AH$17</v>
      </c>
      <c r="AI2153" s="179" t="str">
        <f t="shared" si="3467"/>
        <v>AI$17</v>
      </c>
      <c r="AJ2153" s="179" t="str">
        <f t="shared" si="3467"/>
        <v>AJ$17</v>
      </c>
      <c r="AK2153" s="179" t="str">
        <f t="shared" si="3467"/>
        <v>AK$17</v>
      </c>
      <c r="AL2153" s="179" t="str">
        <f t="shared" si="3467"/>
        <v>AL$17</v>
      </c>
      <c r="AM2153" s="179" t="str">
        <f t="shared" si="3467"/>
        <v>AM$17</v>
      </c>
      <c r="AN2153" s="179" t="str">
        <f t="shared" si="3467"/>
        <v>AN$17</v>
      </c>
      <c r="AO2153" s="179" t="str">
        <f t="shared" si="3467"/>
        <v>AO$17</v>
      </c>
      <c r="AP2153" s="179" t="str">
        <f t="shared" si="3467"/>
        <v>AP$17</v>
      </c>
      <c r="AQ2153" s="179" t="str">
        <f t="shared" si="3467"/>
        <v>AQ$17</v>
      </c>
      <c r="AR2153" s="179" t="str">
        <f t="shared" si="3467"/>
        <v>AR$17</v>
      </c>
      <c r="AS2153" s="179" t="str">
        <f t="shared" si="3467"/>
        <v>AS$17</v>
      </c>
      <c r="AT2153" s="179" t="str">
        <f t="shared" si="3467"/>
        <v>AT$17</v>
      </c>
      <c r="AU2153" s="179" t="str">
        <f t="shared" si="3467"/>
        <v>AU$17</v>
      </c>
      <c r="AV2153" s="179" t="str">
        <f t="shared" si="3467"/>
        <v>AV$17</v>
      </c>
      <c r="AW2153" s="179" t="str">
        <f t="shared" si="3467"/>
        <v>AW$17</v>
      </c>
      <c r="AX2153" s="179" t="str">
        <f t="shared" si="3467"/>
        <v>AX$17</v>
      </c>
      <c r="AY2153" s="179" t="str">
        <f t="shared" si="3467"/>
        <v>AY$17</v>
      </c>
      <c r="AZ2153" s="179" t="str">
        <f t="shared" si="3467"/>
        <v>AZ$17</v>
      </c>
      <c r="BA2153" s="179" t="str">
        <f t="shared" si="3467"/>
        <v>BA$17</v>
      </c>
      <c r="BB2153" s="179" t="str">
        <f t="shared" si="3467"/>
        <v>BB$17</v>
      </c>
      <c r="BC2153" s="179" t="str">
        <f t="shared" si="3467"/>
        <v>BC$17</v>
      </c>
      <c r="BD2153" s="179" t="str">
        <f t="shared" si="3467"/>
        <v>BD$17</v>
      </c>
      <c r="BE2153" s="179" t="str">
        <f t="shared" si="3467"/>
        <v>BE$17</v>
      </c>
      <c r="BF2153" s="179" t="str">
        <f t="shared" si="3467"/>
        <v>BF$17</v>
      </c>
      <c r="BG2153" s="179" t="str">
        <f t="shared" si="3467"/>
        <v>BG$17</v>
      </c>
      <c r="BH2153" s="179" t="str">
        <f t="shared" si="3467"/>
        <v>BH$17</v>
      </c>
      <c r="BI2153" s="179" t="str">
        <f t="shared" si="3467"/>
        <v>BI$17</v>
      </c>
      <c r="BJ2153" s="179" t="str">
        <f t="shared" si="3467"/>
        <v>BJ$17</v>
      </c>
      <c r="BK2153" s="179" t="str">
        <f t="shared" si="3467"/>
        <v>BK$17</v>
      </c>
      <c r="BL2153" s="179" t="str">
        <f t="shared" si="3467"/>
        <v>BL$17</v>
      </c>
      <c r="BM2153" s="179" t="str">
        <f t="shared" si="3467"/>
        <v>BM$17</v>
      </c>
      <c r="BN2153" s="179" t="str">
        <f t="shared" si="3467"/>
        <v>BN$17</v>
      </c>
      <c r="BO2153" s="179" t="str">
        <f t="shared" si="3467"/>
        <v>BO$17</v>
      </c>
      <c r="BP2153" s="179" t="str">
        <f t="shared" si="3467"/>
        <v>BP$17</v>
      </c>
      <c r="BQ2153" s="179" t="str">
        <f t="shared" si="3467"/>
        <v>BQ$17</v>
      </c>
      <c r="BR2153" s="179" t="str">
        <f t="shared" si="3467"/>
        <v>BR$17</v>
      </c>
      <c r="BS2153" s="179" t="str">
        <f t="shared" si="3467"/>
        <v>BS$17</v>
      </c>
      <c r="BT2153" s="179" t="str">
        <f t="shared" si="3467"/>
        <v>BT$17</v>
      </c>
      <c r="BU2153" s="179" t="str">
        <f t="shared" si="3467"/>
        <v>BU$17</v>
      </c>
      <c r="BV2153" s="179" t="str">
        <f t="shared" si="3467"/>
        <v>BV$17</v>
      </c>
      <c r="BW2153" s="179" t="str">
        <f t="shared" si="3467"/>
        <v>BW$17</v>
      </c>
      <c r="BX2153" s="179" t="str">
        <f t="shared" si="3467"/>
        <v>BX$17</v>
      </c>
      <c r="BY2153" s="179" t="str">
        <f t="shared" si="3467"/>
        <v>BY$17</v>
      </c>
      <c r="BZ2153" s="179" t="str">
        <f t="shared" si="3467"/>
        <v>BZ$17</v>
      </c>
      <c r="CA2153" s="179" t="str">
        <f t="shared" si="3467"/>
        <v>CA$17</v>
      </c>
      <c r="CB2153" s="179" t="str">
        <f t="shared" si="3467"/>
        <v>CB$17</v>
      </c>
      <c r="CC2153" s="179" t="str">
        <f t="shared" si="3467"/>
        <v>CC$17</v>
      </c>
      <c r="CD2153" s="179" t="str">
        <f t="shared" si="3467"/>
        <v>CD$17</v>
      </c>
      <c r="CE2153" s="179" t="str">
        <f t="shared" ref="CE2153:CL2153" si="3468">CE2136</f>
        <v>CE$17</v>
      </c>
      <c r="CF2153" s="179" t="str">
        <f t="shared" si="3468"/>
        <v>CF$17</v>
      </c>
      <c r="CG2153" s="179" t="str">
        <f t="shared" si="3468"/>
        <v>CG$17</v>
      </c>
      <c r="CH2153" s="179" t="str">
        <f t="shared" si="3468"/>
        <v>CH$17</v>
      </c>
      <c r="CI2153" s="179" t="str">
        <f t="shared" si="3468"/>
        <v>CI$17</v>
      </c>
      <c r="CJ2153" s="179" t="str">
        <f t="shared" si="3468"/>
        <v>CJ$17</v>
      </c>
      <c r="CK2153" s="179" t="str">
        <f t="shared" si="3468"/>
        <v>CK$17</v>
      </c>
      <c r="CL2153" s="179" t="str">
        <f t="shared" si="3468"/>
        <v>CL$17</v>
      </c>
      <c r="CN2153" s="79"/>
      <c r="CO2153" s="179">
        <f>CO829</f>
        <v>0</v>
      </c>
      <c r="CP2153" s="179">
        <f>CP829</f>
        <v>0</v>
      </c>
      <c r="CQ2153" s="179">
        <f>CQ829</f>
        <v>0</v>
      </c>
      <c r="CR2153" s="179">
        <f>CR829</f>
        <v>0</v>
      </c>
      <c r="CS2153" s="179">
        <f>CS829</f>
        <v>0</v>
      </c>
      <c r="CT2153" s="179">
        <f>CT829</f>
        <v>0</v>
      </c>
      <c r="CU2153" s="179">
        <f>CU829</f>
        <v>0</v>
      </c>
      <c r="CV2153" s="179">
        <f>CV829</f>
        <v>0</v>
      </c>
      <c r="CW2153" s="179">
        <f>CW829</f>
        <v>0</v>
      </c>
      <c r="CX2153" s="179">
        <f>CX829</f>
        <v>0</v>
      </c>
      <c r="CY2153" s="179">
        <f>CY829</f>
        <v>0</v>
      </c>
      <c r="CZ2153" s="179">
        <f>CZ829</f>
        <v>0</v>
      </c>
      <c r="DA2153" s="179">
        <f>DA829</f>
        <v>0</v>
      </c>
      <c r="DB2153" s="179">
        <f>DB829</f>
        <v>0</v>
      </c>
      <c r="DC2153" s="179">
        <f>DC829</f>
        <v>0</v>
      </c>
      <c r="DD2153" s="179">
        <f>DD829</f>
        <v>0</v>
      </c>
      <c r="DE2153" s="179">
        <f>DE829</f>
        <v>0</v>
      </c>
      <c r="DF2153" s="179">
        <f>DF829</f>
        <v>0</v>
      </c>
      <c r="DG2153" s="179">
        <f>DG829</f>
        <v>0</v>
      </c>
      <c r="DH2153" s="179">
        <f>DH829</f>
        <v>0</v>
      </c>
      <c r="DI2153" s="179">
        <f>DI829</f>
        <v>0</v>
      </c>
      <c r="DJ2153" s="179">
        <f>DJ829</f>
        <v>0</v>
      </c>
      <c r="DK2153" s="179">
        <f>DK829</f>
        <v>0</v>
      </c>
      <c r="DL2153" s="179">
        <f>DL829</f>
        <v>0</v>
      </c>
    </row>
    <row r="2154" spans="1:116" x14ac:dyDescent="0.4">
      <c r="B2154" t="s">
        <v>332</v>
      </c>
      <c r="D2154" t="s">
        <v>406</v>
      </c>
      <c r="E2154" s="8" t="str">
        <f t="shared" si="3369"/>
        <v>2154 WCINV-IS</v>
      </c>
      <c r="G2154" s="191" t="str">
        <f>G2141</f>
        <v>Simple inventory- IS driven:</v>
      </c>
      <c r="H2154" s="12"/>
      <c r="I2154" s="60"/>
      <c r="J2154" s="60"/>
      <c r="K2154" s="15"/>
      <c r="L2154" s="15"/>
      <c r="M2154" s="15"/>
      <c r="N2154" s="15"/>
      <c r="O2154" s="15"/>
      <c r="P2154" s="15"/>
      <c r="R2154" s="15"/>
      <c r="S2154" s="179">
        <f t="shared" ref="S2154:CD2154" si="3469">S2137</f>
        <v>0</v>
      </c>
      <c r="T2154" s="179">
        <f t="shared" si="3469"/>
        <v>0</v>
      </c>
      <c r="U2154" s="179">
        <f t="shared" si="3469"/>
        <v>0</v>
      </c>
      <c r="V2154" s="179">
        <f t="shared" si="3469"/>
        <v>0</v>
      </c>
      <c r="W2154" s="179">
        <f t="shared" si="3469"/>
        <v>0</v>
      </c>
      <c r="X2154" s="179">
        <f t="shared" si="3469"/>
        <v>0</v>
      </c>
      <c r="Y2154" s="179">
        <f t="shared" si="3469"/>
        <v>0</v>
      </c>
      <c r="Z2154" s="179">
        <f t="shared" si="3469"/>
        <v>0</v>
      </c>
      <c r="AA2154" s="179">
        <f t="shared" si="3469"/>
        <v>0</v>
      </c>
      <c r="AB2154" s="179">
        <f t="shared" si="3469"/>
        <v>0</v>
      </c>
      <c r="AC2154" s="179">
        <f t="shared" si="3469"/>
        <v>0</v>
      </c>
      <c r="AD2154" s="179">
        <f t="shared" si="3469"/>
        <v>0</v>
      </c>
      <c r="AE2154" s="179">
        <f t="shared" si="3469"/>
        <v>0</v>
      </c>
      <c r="AF2154" s="179">
        <f t="shared" si="3469"/>
        <v>0</v>
      </c>
      <c r="AG2154" s="179">
        <f t="shared" si="3469"/>
        <v>0</v>
      </c>
      <c r="AH2154" s="179">
        <f t="shared" si="3469"/>
        <v>0</v>
      </c>
      <c r="AI2154" s="179">
        <f t="shared" si="3469"/>
        <v>0</v>
      </c>
      <c r="AJ2154" s="179">
        <f t="shared" si="3469"/>
        <v>0</v>
      </c>
      <c r="AK2154" s="179">
        <f t="shared" si="3469"/>
        <v>0</v>
      </c>
      <c r="AL2154" s="179">
        <f t="shared" si="3469"/>
        <v>0</v>
      </c>
      <c r="AM2154" s="179">
        <f t="shared" si="3469"/>
        <v>0</v>
      </c>
      <c r="AN2154" s="179">
        <f t="shared" si="3469"/>
        <v>0</v>
      </c>
      <c r="AO2154" s="179">
        <f t="shared" si="3469"/>
        <v>0</v>
      </c>
      <c r="AP2154" s="179">
        <f t="shared" si="3469"/>
        <v>0</v>
      </c>
      <c r="AQ2154" s="179">
        <f t="shared" si="3469"/>
        <v>0</v>
      </c>
      <c r="AR2154" s="179">
        <f t="shared" si="3469"/>
        <v>0</v>
      </c>
      <c r="AS2154" s="179">
        <f t="shared" si="3469"/>
        <v>0</v>
      </c>
      <c r="AT2154" s="179">
        <f t="shared" si="3469"/>
        <v>0</v>
      </c>
      <c r="AU2154" s="179">
        <f t="shared" si="3469"/>
        <v>0</v>
      </c>
      <c r="AV2154" s="179">
        <f t="shared" si="3469"/>
        <v>0</v>
      </c>
      <c r="AW2154" s="179">
        <f t="shared" si="3469"/>
        <v>0</v>
      </c>
      <c r="AX2154" s="179">
        <f t="shared" si="3469"/>
        <v>0</v>
      </c>
      <c r="AY2154" s="179">
        <f t="shared" si="3469"/>
        <v>0</v>
      </c>
      <c r="AZ2154" s="179">
        <f t="shared" si="3469"/>
        <v>0</v>
      </c>
      <c r="BA2154" s="179">
        <f t="shared" si="3469"/>
        <v>0</v>
      </c>
      <c r="BB2154" s="179">
        <f t="shared" si="3469"/>
        <v>0</v>
      </c>
      <c r="BC2154" s="179">
        <f t="shared" si="3469"/>
        <v>0</v>
      </c>
      <c r="BD2154" s="179">
        <f t="shared" si="3469"/>
        <v>0</v>
      </c>
      <c r="BE2154" s="179">
        <f t="shared" si="3469"/>
        <v>0</v>
      </c>
      <c r="BF2154" s="179">
        <f t="shared" si="3469"/>
        <v>0</v>
      </c>
      <c r="BG2154" s="179">
        <f t="shared" si="3469"/>
        <v>0</v>
      </c>
      <c r="BH2154" s="179">
        <f t="shared" si="3469"/>
        <v>0</v>
      </c>
      <c r="BI2154" s="179">
        <f t="shared" si="3469"/>
        <v>0</v>
      </c>
      <c r="BJ2154" s="179">
        <f t="shared" si="3469"/>
        <v>0</v>
      </c>
      <c r="BK2154" s="179">
        <f t="shared" si="3469"/>
        <v>0</v>
      </c>
      <c r="BL2154" s="179">
        <f t="shared" si="3469"/>
        <v>0</v>
      </c>
      <c r="BM2154" s="179">
        <f t="shared" si="3469"/>
        <v>0</v>
      </c>
      <c r="BN2154" s="179">
        <f t="shared" si="3469"/>
        <v>0</v>
      </c>
      <c r="BO2154" s="179">
        <f t="shared" si="3469"/>
        <v>0</v>
      </c>
      <c r="BP2154" s="179">
        <f t="shared" si="3469"/>
        <v>0</v>
      </c>
      <c r="BQ2154" s="179">
        <f t="shared" si="3469"/>
        <v>0</v>
      </c>
      <c r="BR2154" s="179">
        <f t="shared" si="3469"/>
        <v>0</v>
      </c>
      <c r="BS2154" s="179">
        <f t="shared" si="3469"/>
        <v>0</v>
      </c>
      <c r="BT2154" s="179">
        <f t="shared" si="3469"/>
        <v>0</v>
      </c>
      <c r="BU2154" s="179">
        <f t="shared" si="3469"/>
        <v>0</v>
      </c>
      <c r="BV2154" s="179">
        <f t="shared" si="3469"/>
        <v>0</v>
      </c>
      <c r="BW2154" s="179">
        <f t="shared" si="3469"/>
        <v>0</v>
      </c>
      <c r="BX2154" s="179">
        <f t="shared" si="3469"/>
        <v>0</v>
      </c>
      <c r="BY2154" s="179">
        <f t="shared" si="3469"/>
        <v>0</v>
      </c>
      <c r="BZ2154" s="179">
        <f t="shared" si="3469"/>
        <v>0</v>
      </c>
      <c r="CA2154" s="179">
        <f t="shared" si="3469"/>
        <v>0</v>
      </c>
      <c r="CB2154" s="179">
        <f t="shared" si="3469"/>
        <v>0</v>
      </c>
      <c r="CC2154" s="179">
        <f t="shared" si="3469"/>
        <v>0</v>
      </c>
      <c r="CD2154" s="179">
        <f t="shared" si="3469"/>
        <v>0</v>
      </c>
      <c r="CE2154" s="179">
        <f t="shared" ref="CE2154:CL2154" si="3470">CE2137</f>
        <v>0</v>
      </c>
      <c r="CF2154" s="179">
        <f t="shared" si="3470"/>
        <v>0</v>
      </c>
      <c r="CG2154" s="179">
        <f t="shared" si="3470"/>
        <v>0</v>
      </c>
      <c r="CH2154" s="179">
        <f t="shared" si="3470"/>
        <v>0</v>
      </c>
      <c r="CI2154" s="179">
        <f t="shared" si="3470"/>
        <v>0</v>
      </c>
      <c r="CJ2154" s="179">
        <f t="shared" si="3470"/>
        <v>0</v>
      </c>
      <c r="CK2154" s="179">
        <f t="shared" si="3470"/>
        <v>0</v>
      </c>
      <c r="CL2154" s="179">
        <f t="shared" si="3470"/>
        <v>0</v>
      </c>
      <c r="CN2154" s="60"/>
      <c r="CO2154" s="179" t="str">
        <f>CO830</f>
        <v>CO$16</v>
      </c>
      <c r="CP2154" s="179" t="str">
        <f>CP830</f>
        <v>CP$16</v>
      </c>
      <c r="CQ2154" s="179" t="str">
        <f>CQ830</f>
        <v>CQ$16</v>
      </c>
      <c r="CR2154" s="179" t="str">
        <f>CR830</f>
        <v>CR$16</v>
      </c>
      <c r="CS2154" s="179" t="str">
        <f>CS830</f>
        <v>CS$16</v>
      </c>
      <c r="CT2154" s="179" t="str">
        <f>CT830</f>
        <v>CT$16</v>
      </c>
      <c r="CU2154" s="179" t="str">
        <f>CU830</f>
        <v>CU$16</v>
      </c>
      <c r="CV2154" s="179" t="str">
        <f>CV830</f>
        <v>CV$16</v>
      </c>
      <c r="CW2154" s="179" t="str">
        <f>CW830</f>
        <v>CW$16</v>
      </c>
      <c r="CX2154" s="179" t="str">
        <f>CX830</f>
        <v>CX$16</v>
      </c>
      <c r="CY2154" s="179" t="str">
        <f>CY830</f>
        <v>CY$16</v>
      </c>
      <c r="CZ2154" s="179" t="str">
        <f>CZ830</f>
        <v>CZ$16</v>
      </c>
      <c r="DA2154" s="179" t="str">
        <f>DA830</f>
        <v>DA$16</v>
      </c>
      <c r="DB2154" s="179" t="str">
        <f>DB830</f>
        <v>DB$16</v>
      </c>
      <c r="DC2154" s="179" t="str">
        <f>DC830</f>
        <v>DC$16</v>
      </c>
      <c r="DD2154" s="179" t="str">
        <f>DD830</f>
        <v>DD$16</v>
      </c>
      <c r="DE2154" s="179" t="str">
        <f>DE830</f>
        <v>DE$16</v>
      </c>
      <c r="DF2154" s="179" t="str">
        <f>DF830</f>
        <v>DF$16</v>
      </c>
      <c r="DG2154" s="179" t="str">
        <f>DG830</f>
        <v>DG$16</v>
      </c>
      <c r="DH2154" s="179" t="str">
        <f>DH830</f>
        <v>DH$16</v>
      </c>
      <c r="DI2154" s="179" t="str">
        <f>DI830</f>
        <v>DI$16</v>
      </c>
      <c r="DJ2154" s="179" t="str">
        <f>DJ830</f>
        <v>DJ$16</v>
      </c>
      <c r="DK2154" s="179" t="str">
        <f>DK830</f>
        <v>DK$16</v>
      </c>
      <c r="DL2154" s="179" t="str">
        <f>DL830</f>
        <v>DL$16</v>
      </c>
    </row>
    <row r="2155" spans="1:116" x14ac:dyDescent="0.4">
      <c r="B2155" t="s">
        <v>332</v>
      </c>
      <c r="D2155" t="s">
        <v>406</v>
      </c>
      <c r="E2155" s="8" t="str">
        <f t="shared" si="3369"/>
        <v>2155 WCINV-IS</v>
      </c>
      <c r="G2155" s="191" t="str">
        <f>SUBSTITUTE(TRIM(MID(G2141, SEARCH("-", G2141) + 1, LEN(G2141))),":","")</f>
        <v>IS driven</v>
      </c>
      <c r="H2155" s="12"/>
      <c r="I2155" s="60"/>
      <c r="J2155" s="60"/>
      <c r="K2155" s="15"/>
      <c r="L2155" s="15"/>
      <c r="M2155" s="15"/>
      <c r="N2155" s="15"/>
      <c r="O2155" s="15"/>
      <c r="P2155" s="15"/>
      <c r="R2155" s="15"/>
      <c r="S2155" s="212" t="str">
        <f>ADDRESS(ROW(S2146),COLUMN(S2146),2)</f>
        <v>S$2146</v>
      </c>
      <c r="T2155" s="212" t="str">
        <f t="shared" ref="T2155:CE2155" si="3471">ADDRESS(ROW(T2146),COLUMN(T2146),2)</f>
        <v>T$2146</v>
      </c>
      <c r="U2155" s="212" t="str">
        <f t="shared" si="3471"/>
        <v>U$2146</v>
      </c>
      <c r="V2155" s="212" t="str">
        <f t="shared" si="3471"/>
        <v>V$2146</v>
      </c>
      <c r="W2155" s="212" t="str">
        <f t="shared" si="3471"/>
        <v>W$2146</v>
      </c>
      <c r="X2155" s="212" t="str">
        <f t="shared" si="3471"/>
        <v>X$2146</v>
      </c>
      <c r="Y2155" s="212" t="str">
        <f t="shared" si="3471"/>
        <v>Y$2146</v>
      </c>
      <c r="Z2155" s="212" t="str">
        <f t="shared" si="3471"/>
        <v>Z$2146</v>
      </c>
      <c r="AA2155" s="212" t="str">
        <f t="shared" si="3471"/>
        <v>AA$2146</v>
      </c>
      <c r="AB2155" s="212" t="str">
        <f t="shared" si="3471"/>
        <v>AB$2146</v>
      </c>
      <c r="AC2155" s="212" t="str">
        <f t="shared" si="3471"/>
        <v>AC$2146</v>
      </c>
      <c r="AD2155" s="212" t="str">
        <f t="shared" si="3471"/>
        <v>AD$2146</v>
      </c>
      <c r="AE2155" s="212" t="str">
        <f t="shared" si="3471"/>
        <v>AE$2146</v>
      </c>
      <c r="AF2155" s="212" t="str">
        <f t="shared" si="3471"/>
        <v>AF$2146</v>
      </c>
      <c r="AG2155" s="212" t="str">
        <f t="shared" si="3471"/>
        <v>AG$2146</v>
      </c>
      <c r="AH2155" s="212" t="str">
        <f t="shared" si="3471"/>
        <v>AH$2146</v>
      </c>
      <c r="AI2155" s="212" t="str">
        <f t="shared" si="3471"/>
        <v>AI$2146</v>
      </c>
      <c r="AJ2155" s="212" t="str">
        <f t="shared" si="3471"/>
        <v>AJ$2146</v>
      </c>
      <c r="AK2155" s="212" t="str">
        <f t="shared" si="3471"/>
        <v>AK$2146</v>
      </c>
      <c r="AL2155" s="212" t="str">
        <f t="shared" si="3471"/>
        <v>AL$2146</v>
      </c>
      <c r="AM2155" s="212" t="str">
        <f t="shared" si="3471"/>
        <v>AM$2146</v>
      </c>
      <c r="AN2155" s="212" t="str">
        <f t="shared" si="3471"/>
        <v>AN$2146</v>
      </c>
      <c r="AO2155" s="212" t="str">
        <f t="shared" si="3471"/>
        <v>AO$2146</v>
      </c>
      <c r="AP2155" s="212" t="str">
        <f t="shared" si="3471"/>
        <v>AP$2146</v>
      </c>
      <c r="AQ2155" s="212" t="str">
        <f t="shared" si="3471"/>
        <v>AQ$2146</v>
      </c>
      <c r="AR2155" s="212" t="str">
        <f t="shared" si="3471"/>
        <v>AR$2146</v>
      </c>
      <c r="AS2155" s="212" t="str">
        <f t="shared" si="3471"/>
        <v>AS$2146</v>
      </c>
      <c r="AT2155" s="212" t="str">
        <f t="shared" si="3471"/>
        <v>AT$2146</v>
      </c>
      <c r="AU2155" s="212" t="str">
        <f t="shared" si="3471"/>
        <v>AU$2146</v>
      </c>
      <c r="AV2155" s="212" t="str">
        <f t="shared" si="3471"/>
        <v>AV$2146</v>
      </c>
      <c r="AW2155" s="212" t="str">
        <f t="shared" si="3471"/>
        <v>AW$2146</v>
      </c>
      <c r="AX2155" s="212" t="str">
        <f t="shared" si="3471"/>
        <v>AX$2146</v>
      </c>
      <c r="AY2155" s="212" t="str">
        <f t="shared" si="3471"/>
        <v>AY$2146</v>
      </c>
      <c r="AZ2155" s="212" t="str">
        <f t="shared" si="3471"/>
        <v>AZ$2146</v>
      </c>
      <c r="BA2155" s="212" t="str">
        <f t="shared" si="3471"/>
        <v>BA$2146</v>
      </c>
      <c r="BB2155" s="212" t="str">
        <f t="shared" si="3471"/>
        <v>BB$2146</v>
      </c>
      <c r="BC2155" s="212" t="str">
        <f t="shared" si="3471"/>
        <v>BC$2146</v>
      </c>
      <c r="BD2155" s="212" t="str">
        <f t="shared" si="3471"/>
        <v>BD$2146</v>
      </c>
      <c r="BE2155" s="212" t="str">
        <f t="shared" si="3471"/>
        <v>BE$2146</v>
      </c>
      <c r="BF2155" s="212" t="str">
        <f t="shared" si="3471"/>
        <v>BF$2146</v>
      </c>
      <c r="BG2155" s="212" t="str">
        <f t="shared" si="3471"/>
        <v>BG$2146</v>
      </c>
      <c r="BH2155" s="212" t="str">
        <f t="shared" si="3471"/>
        <v>BH$2146</v>
      </c>
      <c r="BI2155" s="212" t="str">
        <f t="shared" si="3471"/>
        <v>BI$2146</v>
      </c>
      <c r="BJ2155" s="212" t="str">
        <f t="shared" si="3471"/>
        <v>BJ$2146</v>
      </c>
      <c r="BK2155" s="212" t="str">
        <f t="shared" si="3471"/>
        <v>BK$2146</v>
      </c>
      <c r="BL2155" s="212" t="str">
        <f t="shared" si="3471"/>
        <v>BL$2146</v>
      </c>
      <c r="BM2155" s="212" t="str">
        <f t="shared" si="3471"/>
        <v>BM$2146</v>
      </c>
      <c r="BN2155" s="212" t="str">
        <f t="shared" si="3471"/>
        <v>BN$2146</v>
      </c>
      <c r="BO2155" s="212" t="str">
        <f t="shared" si="3471"/>
        <v>BO$2146</v>
      </c>
      <c r="BP2155" s="212" t="str">
        <f t="shared" si="3471"/>
        <v>BP$2146</v>
      </c>
      <c r="BQ2155" s="212" t="str">
        <f t="shared" si="3471"/>
        <v>BQ$2146</v>
      </c>
      <c r="BR2155" s="212" t="str">
        <f t="shared" si="3471"/>
        <v>BR$2146</v>
      </c>
      <c r="BS2155" s="212" t="str">
        <f t="shared" si="3471"/>
        <v>BS$2146</v>
      </c>
      <c r="BT2155" s="212" t="str">
        <f t="shared" si="3471"/>
        <v>BT$2146</v>
      </c>
      <c r="BU2155" s="212" t="str">
        <f t="shared" si="3471"/>
        <v>BU$2146</v>
      </c>
      <c r="BV2155" s="212" t="str">
        <f t="shared" si="3471"/>
        <v>BV$2146</v>
      </c>
      <c r="BW2155" s="212" t="str">
        <f t="shared" si="3471"/>
        <v>BW$2146</v>
      </c>
      <c r="BX2155" s="212" t="str">
        <f t="shared" si="3471"/>
        <v>BX$2146</v>
      </c>
      <c r="BY2155" s="212" t="str">
        <f t="shared" si="3471"/>
        <v>BY$2146</v>
      </c>
      <c r="BZ2155" s="212" t="str">
        <f t="shared" si="3471"/>
        <v>BZ$2146</v>
      </c>
      <c r="CA2155" s="212" t="str">
        <f t="shared" si="3471"/>
        <v>CA$2146</v>
      </c>
      <c r="CB2155" s="212" t="str">
        <f t="shared" si="3471"/>
        <v>CB$2146</v>
      </c>
      <c r="CC2155" s="212" t="str">
        <f t="shared" si="3471"/>
        <v>CC$2146</v>
      </c>
      <c r="CD2155" s="212" t="str">
        <f t="shared" si="3471"/>
        <v>CD$2146</v>
      </c>
      <c r="CE2155" s="212" t="str">
        <f t="shared" si="3471"/>
        <v>CE$2146</v>
      </c>
      <c r="CF2155" s="212" t="str">
        <f t="shared" ref="CF2155:CL2155" si="3472">ADDRESS(ROW(CF2146),COLUMN(CF2146),2)</f>
        <v>CF$2146</v>
      </c>
      <c r="CG2155" s="212" t="str">
        <f t="shared" si="3472"/>
        <v>CG$2146</v>
      </c>
      <c r="CH2155" s="212" t="str">
        <f t="shared" si="3472"/>
        <v>CH$2146</v>
      </c>
      <c r="CI2155" s="212" t="str">
        <f t="shared" si="3472"/>
        <v>CI$2146</v>
      </c>
      <c r="CJ2155" s="212" t="str">
        <f t="shared" si="3472"/>
        <v>CJ$2146</v>
      </c>
      <c r="CK2155" s="212" t="str">
        <f t="shared" si="3472"/>
        <v>CK$2146</v>
      </c>
      <c r="CL2155" s="212" t="str">
        <f t="shared" si="3472"/>
        <v>CL$2146</v>
      </c>
      <c r="CN2155" s="60"/>
      <c r="CO2155" s="212" t="str">
        <f>ADDRESS(ROW(CO902),COLUMN(CO902),2)</f>
        <v>CO$902</v>
      </c>
      <c r="CP2155" s="212" t="str">
        <f>ADDRESS(ROW(CP902),COLUMN(CP902),2)</f>
        <v>CP$902</v>
      </c>
      <c r="CQ2155" s="212" t="str">
        <f>ADDRESS(ROW(CQ902),COLUMN(CQ902),2)</f>
        <v>CQ$902</v>
      </c>
      <c r="CR2155" s="212" t="str">
        <f>ADDRESS(ROW(CR902),COLUMN(CR902),2)</f>
        <v>CR$902</v>
      </c>
      <c r="CS2155" s="212" t="str">
        <f>ADDRESS(ROW(CS902),COLUMN(CS902),2)</f>
        <v>CS$902</v>
      </c>
      <c r="CT2155" s="212" t="str">
        <f>ADDRESS(ROW(CT902),COLUMN(CT902),2)</f>
        <v>CT$902</v>
      </c>
      <c r="CU2155" s="212" t="str">
        <f>ADDRESS(ROW(CU902),COLUMN(CU902),2)</f>
        <v>CU$902</v>
      </c>
      <c r="CV2155" s="212" t="str">
        <f>ADDRESS(ROW(CV902),COLUMN(CV902),2)</f>
        <v>CV$902</v>
      </c>
      <c r="CW2155" s="212" t="str">
        <f>ADDRESS(ROW(CW902),COLUMN(CW902),2)</f>
        <v>CW$902</v>
      </c>
      <c r="CX2155" s="212" t="str">
        <f>ADDRESS(ROW(CX902),COLUMN(CX902),2)</f>
        <v>CX$902</v>
      </c>
      <c r="CY2155" s="212" t="str">
        <f>ADDRESS(ROW(CY902),COLUMN(CY902),2)</f>
        <v>CY$902</v>
      </c>
      <c r="CZ2155" s="212" t="str">
        <f>ADDRESS(ROW(CZ902),COLUMN(CZ902),2)</f>
        <v>CZ$902</v>
      </c>
      <c r="DA2155" s="212" t="str">
        <f>ADDRESS(ROW(DA902),COLUMN(DA902),2)</f>
        <v>DA$902</v>
      </c>
      <c r="DB2155" s="212" t="str">
        <f>ADDRESS(ROW(DB902),COLUMN(DB902),2)</f>
        <v>DB$902</v>
      </c>
      <c r="DC2155" s="212" t="str">
        <f>ADDRESS(ROW(DC902),COLUMN(DC902),2)</f>
        <v>DC$902</v>
      </c>
      <c r="DD2155" s="212" t="str">
        <f>ADDRESS(ROW(DD902),COLUMN(DD902),2)</f>
        <v>DD$902</v>
      </c>
      <c r="DE2155" s="212" t="str">
        <f>ADDRESS(ROW(DE902),COLUMN(DE902),2)</f>
        <v>DE$902</v>
      </c>
      <c r="DF2155" s="212" t="str">
        <f>ADDRESS(ROW(DF902),COLUMN(DF902),2)</f>
        <v>DF$902</v>
      </c>
      <c r="DG2155" s="212" t="str">
        <f>ADDRESS(ROW(DG902),COLUMN(DG902),2)</f>
        <v>DG$902</v>
      </c>
      <c r="DH2155" s="212" t="str">
        <f>ADDRESS(ROW(DH902),COLUMN(DH902),2)</f>
        <v>DH$902</v>
      </c>
      <c r="DI2155" s="212" t="str">
        <f>ADDRESS(ROW(DI902),COLUMN(DI902),2)</f>
        <v>DI$902</v>
      </c>
      <c r="DJ2155" s="212" t="str">
        <f>ADDRESS(ROW(DJ902),COLUMN(DJ902),2)</f>
        <v>DJ$902</v>
      </c>
      <c r="DK2155" s="212" t="str">
        <f>ADDRESS(ROW(DK902),COLUMN(DK902),2)</f>
        <v>DK$902</v>
      </c>
      <c r="DL2155" s="212" t="str">
        <f>ADDRESS(ROW(DL902),COLUMN(DL902),2)</f>
        <v>DL$902</v>
      </c>
    </row>
    <row r="2156" spans="1:116" x14ac:dyDescent="0.4">
      <c r="B2156" t="s">
        <v>332</v>
      </c>
      <c r="D2156" t="s">
        <v>406</v>
      </c>
      <c r="E2156" s="8" t="str">
        <f t="shared" si="3369"/>
        <v>2156 WCINV-IS</v>
      </c>
      <c r="G2156" s="136" t="str">
        <f>Codes!G2139</f>
        <v>Secondary revenue driver</v>
      </c>
      <c r="H2156" s="12"/>
      <c r="I2156" s="60"/>
      <c r="J2156" s="60"/>
      <c r="K2156" s="15"/>
      <c r="L2156" s="15"/>
      <c r="M2156" s="15"/>
      <c r="N2156" s="15"/>
      <c r="O2156" s="15"/>
      <c r="P2156" s="15"/>
      <c r="R2156" s="15"/>
      <c r="S2156" s="212" t="str">
        <f>ADDRESS(ROW(S2145),COLUMN(S2145),2)</f>
        <v>S$2145</v>
      </c>
      <c r="T2156" s="212" t="str">
        <f t="shared" ref="T2156:CE2156" si="3473">ADDRESS(ROW(T2145),COLUMN(T2145),2)</f>
        <v>T$2145</v>
      </c>
      <c r="U2156" s="212" t="str">
        <f t="shared" si="3473"/>
        <v>U$2145</v>
      </c>
      <c r="V2156" s="212" t="str">
        <f t="shared" si="3473"/>
        <v>V$2145</v>
      </c>
      <c r="W2156" s="212" t="str">
        <f t="shared" si="3473"/>
        <v>W$2145</v>
      </c>
      <c r="X2156" s="212" t="str">
        <f t="shared" si="3473"/>
        <v>X$2145</v>
      </c>
      <c r="Y2156" s="212" t="str">
        <f t="shared" si="3473"/>
        <v>Y$2145</v>
      </c>
      <c r="Z2156" s="212" t="str">
        <f t="shared" si="3473"/>
        <v>Z$2145</v>
      </c>
      <c r="AA2156" s="212" t="str">
        <f t="shared" si="3473"/>
        <v>AA$2145</v>
      </c>
      <c r="AB2156" s="212" t="str">
        <f t="shared" si="3473"/>
        <v>AB$2145</v>
      </c>
      <c r="AC2156" s="212" t="str">
        <f t="shared" si="3473"/>
        <v>AC$2145</v>
      </c>
      <c r="AD2156" s="212" t="str">
        <f t="shared" si="3473"/>
        <v>AD$2145</v>
      </c>
      <c r="AE2156" s="212" t="str">
        <f t="shared" si="3473"/>
        <v>AE$2145</v>
      </c>
      <c r="AF2156" s="212" t="str">
        <f t="shared" si="3473"/>
        <v>AF$2145</v>
      </c>
      <c r="AG2156" s="212" t="str">
        <f t="shared" si="3473"/>
        <v>AG$2145</v>
      </c>
      <c r="AH2156" s="212" t="str">
        <f t="shared" si="3473"/>
        <v>AH$2145</v>
      </c>
      <c r="AI2156" s="212" t="str">
        <f t="shared" si="3473"/>
        <v>AI$2145</v>
      </c>
      <c r="AJ2156" s="212" t="str">
        <f t="shared" si="3473"/>
        <v>AJ$2145</v>
      </c>
      <c r="AK2156" s="212" t="str">
        <f t="shared" si="3473"/>
        <v>AK$2145</v>
      </c>
      <c r="AL2156" s="212" t="str">
        <f t="shared" si="3473"/>
        <v>AL$2145</v>
      </c>
      <c r="AM2156" s="212" t="str">
        <f t="shared" si="3473"/>
        <v>AM$2145</v>
      </c>
      <c r="AN2156" s="212" t="str">
        <f t="shared" si="3473"/>
        <v>AN$2145</v>
      </c>
      <c r="AO2156" s="212" t="str">
        <f t="shared" si="3473"/>
        <v>AO$2145</v>
      </c>
      <c r="AP2156" s="212" t="str">
        <f t="shared" si="3473"/>
        <v>AP$2145</v>
      </c>
      <c r="AQ2156" s="212" t="str">
        <f t="shared" si="3473"/>
        <v>AQ$2145</v>
      </c>
      <c r="AR2156" s="212" t="str">
        <f t="shared" si="3473"/>
        <v>AR$2145</v>
      </c>
      <c r="AS2156" s="212" t="str">
        <f t="shared" si="3473"/>
        <v>AS$2145</v>
      </c>
      <c r="AT2156" s="212" t="str">
        <f t="shared" si="3473"/>
        <v>AT$2145</v>
      </c>
      <c r="AU2156" s="212" t="str">
        <f t="shared" si="3473"/>
        <v>AU$2145</v>
      </c>
      <c r="AV2156" s="212" t="str">
        <f t="shared" si="3473"/>
        <v>AV$2145</v>
      </c>
      <c r="AW2156" s="212" t="str">
        <f t="shared" si="3473"/>
        <v>AW$2145</v>
      </c>
      <c r="AX2156" s="212" t="str">
        <f t="shared" si="3473"/>
        <v>AX$2145</v>
      </c>
      <c r="AY2156" s="212" t="str">
        <f t="shared" si="3473"/>
        <v>AY$2145</v>
      </c>
      <c r="AZ2156" s="212" t="str">
        <f t="shared" si="3473"/>
        <v>AZ$2145</v>
      </c>
      <c r="BA2156" s="212" t="str">
        <f t="shared" si="3473"/>
        <v>BA$2145</v>
      </c>
      <c r="BB2156" s="212" t="str">
        <f t="shared" si="3473"/>
        <v>BB$2145</v>
      </c>
      <c r="BC2156" s="212" t="str">
        <f t="shared" si="3473"/>
        <v>BC$2145</v>
      </c>
      <c r="BD2156" s="212" t="str">
        <f t="shared" si="3473"/>
        <v>BD$2145</v>
      </c>
      <c r="BE2156" s="212" t="str">
        <f t="shared" si="3473"/>
        <v>BE$2145</v>
      </c>
      <c r="BF2156" s="212" t="str">
        <f t="shared" si="3473"/>
        <v>BF$2145</v>
      </c>
      <c r="BG2156" s="212" t="str">
        <f t="shared" si="3473"/>
        <v>BG$2145</v>
      </c>
      <c r="BH2156" s="212" t="str">
        <f t="shared" si="3473"/>
        <v>BH$2145</v>
      </c>
      <c r="BI2156" s="212" t="str">
        <f t="shared" si="3473"/>
        <v>BI$2145</v>
      </c>
      <c r="BJ2156" s="212" t="str">
        <f t="shared" si="3473"/>
        <v>BJ$2145</v>
      </c>
      <c r="BK2156" s="212" t="str">
        <f t="shared" si="3473"/>
        <v>BK$2145</v>
      </c>
      <c r="BL2156" s="212" t="str">
        <f t="shared" si="3473"/>
        <v>BL$2145</v>
      </c>
      <c r="BM2156" s="212" t="str">
        <f t="shared" si="3473"/>
        <v>BM$2145</v>
      </c>
      <c r="BN2156" s="212" t="str">
        <f t="shared" si="3473"/>
        <v>BN$2145</v>
      </c>
      <c r="BO2156" s="212" t="str">
        <f t="shared" si="3473"/>
        <v>BO$2145</v>
      </c>
      <c r="BP2156" s="212" t="str">
        <f t="shared" si="3473"/>
        <v>BP$2145</v>
      </c>
      <c r="BQ2156" s="212" t="str">
        <f t="shared" si="3473"/>
        <v>BQ$2145</v>
      </c>
      <c r="BR2156" s="212" t="str">
        <f t="shared" si="3473"/>
        <v>BR$2145</v>
      </c>
      <c r="BS2156" s="212" t="str">
        <f t="shared" si="3473"/>
        <v>BS$2145</v>
      </c>
      <c r="BT2156" s="212" t="str">
        <f t="shared" si="3473"/>
        <v>BT$2145</v>
      </c>
      <c r="BU2156" s="212" t="str">
        <f t="shared" si="3473"/>
        <v>BU$2145</v>
      </c>
      <c r="BV2156" s="212" t="str">
        <f t="shared" si="3473"/>
        <v>BV$2145</v>
      </c>
      <c r="BW2156" s="212" t="str">
        <f t="shared" si="3473"/>
        <v>BW$2145</v>
      </c>
      <c r="BX2156" s="212" t="str">
        <f t="shared" si="3473"/>
        <v>BX$2145</v>
      </c>
      <c r="BY2156" s="212" t="str">
        <f t="shared" si="3473"/>
        <v>BY$2145</v>
      </c>
      <c r="BZ2156" s="212" t="str">
        <f t="shared" si="3473"/>
        <v>BZ$2145</v>
      </c>
      <c r="CA2156" s="212" t="str">
        <f t="shared" si="3473"/>
        <v>CA$2145</v>
      </c>
      <c r="CB2156" s="212" t="str">
        <f t="shared" si="3473"/>
        <v>CB$2145</v>
      </c>
      <c r="CC2156" s="212" t="str">
        <f t="shared" si="3473"/>
        <v>CC$2145</v>
      </c>
      <c r="CD2156" s="212" t="str">
        <f t="shared" si="3473"/>
        <v>CD$2145</v>
      </c>
      <c r="CE2156" s="212" t="str">
        <f t="shared" si="3473"/>
        <v>CE$2145</v>
      </c>
      <c r="CF2156" s="212" t="str">
        <f t="shared" ref="CF2156:CL2156" si="3474">ADDRESS(ROW(CF2145),COLUMN(CF2145),2)</f>
        <v>CF$2145</v>
      </c>
      <c r="CG2156" s="212" t="str">
        <f t="shared" si="3474"/>
        <v>CG$2145</v>
      </c>
      <c r="CH2156" s="212" t="str">
        <f t="shared" si="3474"/>
        <v>CH$2145</v>
      </c>
      <c r="CI2156" s="212" t="str">
        <f t="shared" si="3474"/>
        <v>CI$2145</v>
      </c>
      <c r="CJ2156" s="212" t="str">
        <f t="shared" si="3474"/>
        <v>CJ$2145</v>
      </c>
      <c r="CK2156" s="212" t="str">
        <f t="shared" si="3474"/>
        <v>CK$2145</v>
      </c>
      <c r="CL2156" s="212" t="str">
        <f t="shared" si="3474"/>
        <v>CL$2145</v>
      </c>
      <c r="CN2156" s="60"/>
      <c r="CO2156" s="212" t="str">
        <f>ADDRESS(ROW(CO901),COLUMN(CO901),2)</f>
        <v>CO$901</v>
      </c>
      <c r="CP2156" s="212" t="str">
        <f>ADDRESS(ROW(CP901),COLUMN(CP901),2)</f>
        <v>CP$901</v>
      </c>
      <c r="CQ2156" s="212" t="str">
        <f>ADDRESS(ROW(CQ901),COLUMN(CQ901),2)</f>
        <v>CQ$901</v>
      </c>
      <c r="CR2156" s="212" t="str">
        <f>ADDRESS(ROW(CR901),COLUMN(CR901),2)</f>
        <v>CR$901</v>
      </c>
      <c r="CS2156" s="212" t="str">
        <f>ADDRESS(ROW(CS901),COLUMN(CS901),2)</f>
        <v>CS$901</v>
      </c>
      <c r="CT2156" s="212" t="str">
        <f>ADDRESS(ROW(CT901),COLUMN(CT901),2)</f>
        <v>CT$901</v>
      </c>
      <c r="CU2156" s="212" t="str">
        <f>ADDRESS(ROW(CU901),COLUMN(CU901),2)</f>
        <v>CU$901</v>
      </c>
      <c r="CV2156" s="212" t="str">
        <f>ADDRESS(ROW(CV901),COLUMN(CV901),2)</f>
        <v>CV$901</v>
      </c>
      <c r="CW2156" s="212" t="str">
        <f>ADDRESS(ROW(CW901),COLUMN(CW901),2)</f>
        <v>CW$901</v>
      </c>
      <c r="CX2156" s="212" t="str">
        <f>ADDRESS(ROW(CX901),COLUMN(CX901),2)</f>
        <v>CX$901</v>
      </c>
      <c r="CY2156" s="212" t="str">
        <f>ADDRESS(ROW(CY901),COLUMN(CY901),2)</f>
        <v>CY$901</v>
      </c>
      <c r="CZ2156" s="212" t="str">
        <f>ADDRESS(ROW(CZ901),COLUMN(CZ901),2)</f>
        <v>CZ$901</v>
      </c>
      <c r="DA2156" s="212" t="str">
        <f>ADDRESS(ROW(DA901),COLUMN(DA901),2)</f>
        <v>DA$901</v>
      </c>
      <c r="DB2156" s="212" t="str">
        <f>ADDRESS(ROW(DB901),COLUMN(DB901),2)</f>
        <v>DB$901</v>
      </c>
      <c r="DC2156" s="212" t="str">
        <f>ADDRESS(ROW(DC901),COLUMN(DC901),2)</f>
        <v>DC$901</v>
      </c>
      <c r="DD2156" s="212" t="str">
        <f>ADDRESS(ROW(DD901),COLUMN(DD901),2)</f>
        <v>DD$901</v>
      </c>
      <c r="DE2156" s="212" t="str">
        <f>ADDRESS(ROW(DE901),COLUMN(DE901),2)</f>
        <v>DE$901</v>
      </c>
      <c r="DF2156" s="212" t="str">
        <f>ADDRESS(ROW(DF901),COLUMN(DF901),2)</f>
        <v>DF$901</v>
      </c>
      <c r="DG2156" s="212" t="str">
        <f>ADDRESS(ROW(DG901),COLUMN(DG901),2)</f>
        <v>DG$901</v>
      </c>
      <c r="DH2156" s="212" t="str">
        <f>ADDRESS(ROW(DH901),COLUMN(DH901),2)</f>
        <v>DH$901</v>
      </c>
      <c r="DI2156" s="212" t="str">
        <f>ADDRESS(ROW(DI901),COLUMN(DI901),2)</f>
        <v>DI$901</v>
      </c>
      <c r="DJ2156" s="212" t="str">
        <f>ADDRESS(ROW(DJ901),COLUMN(DJ901),2)</f>
        <v>DJ$901</v>
      </c>
      <c r="DK2156" s="212" t="str">
        <f>ADDRESS(ROW(DK901),COLUMN(DK901),2)</f>
        <v>DK$901</v>
      </c>
      <c r="DL2156" s="212" t="str">
        <f>ADDRESS(ROW(DL901),COLUMN(DL901),2)</f>
        <v>DL$901</v>
      </c>
    </row>
    <row r="2157" spans="1:116" x14ac:dyDescent="0.4">
      <c r="E2157" s="8"/>
      <c r="H2157" s="12"/>
      <c r="I2157" s="60"/>
      <c r="J2157" s="60"/>
      <c r="K2157" s="15"/>
      <c r="L2157" s="15"/>
      <c r="M2157" s="15"/>
      <c r="N2157" s="15"/>
      <c r="O2157" s="15"/>
      <c r="P2157" s="15"/>
      <c r="R2157" s="15"/>
      <c r="S2157" s="76"/>
      <c r="T2157" s="76"/>
      <c r="U2157" s="76"/>
      <c r="V2157" s="76"/>
      <c r="W2157" s="76"/>
      <c r="X2157" s="76"/>
      <c r="Y2157" s="76"/>
      <c r="Z2157" s="76"/>
      <c r="AA2157" s="76"/>
      <c r="AB2157" s="76"/>
      <c r="AC2157" s="76"/>
      <c r="AD2157" s="76"/>
      <c r="AE2157" s="76"/>
      <c r="AF2157" s="76"/>
      <c r="AG2157" s="76"/>
      <c r="AH2157" s="76"/>
      <c r="AI2157" s="76"/>
      <c r="AJ2157" s="76"/>
      <c r="AK2157" s="76"/>
      <c r="AL2157" s="76"/>
      <c r="AM2157" s="76"/>
      <c r="AN2157" s="76"/>
      <c r="AO2157" s="76"/>
      <c r="AP2157" s="76"/>
      <c r="AQ2157" s="76"/>
      <c r="AR2157" s="76"/>
      <c r="AS2157" s="76"/>
      <c r="AT2157" s="76"/>
      <c r="AU2157" s="76"/>
      <c r="AV2157" s="76"/>
      <c r="AW2157" s="76"/>
      <c r="AX2157" s="76"/>
      <c r="AY2157" s="76"/>
      <c r="AZ2157" s="76"/>
      <c r="BA2157" s="76"/>
      <c r="BB2157" s="76"/>
      <c r="BC2157" s="76"/>
      <c r="BD2157" s="76"/>
      <c r="BE2157" s="76"/>
      <c r="BF2157" s="76"/>
      <c r="BG2157" s="76"/>
      <c r="BH2157" s="76"/>
      <c r="BI2157" s="76"/>
      <c r="BJ2157" s="76"/>
      <c r="BK2157" s="76"/>
      <c r="BL2157" s="76"/>
      <c r="BM2157" s="76"/>
      <c r="BN2157" s="76"/>
      <c r="BO2157" s="76"/>
      <c r="BP2157" s="76"/>
      <c r="BQ2157" s="76"/>
      <c r="BR2157" s="76"/>
      <c r="BS2157" s="76"/>
      <c r="BT2157" s="76"/>
      <c r="BU2157" s="76"/>
      <c r="BV2157" s="76"/>
      <c r="BW2157" s="76"/>
      <c r="BX2157" s="76"/>
      <c r="BY2157" s="76"/>
      <c r="BZ2157" s="76"/>
      <c r="CA2157" s="76"/>
      <c r="CB2157" s="76"/>
      <c r="CC2157" s="76"/>
      <c r="CD2157" s="76"/>
      <c r="CE2157" s="76"/>
      <c r="CF2157" s="76"/>
      <c r="CG2157" s="76"/>
      <c r="CH2157" s="76"/>
      <c r="CI2157" s="76"/>
      <c r="CJ2157" s="76"/>
      <c r="CK2157" s="76"/>
      <c r="CL2157" s="76"/>
      <c r="CN2157" s="60"/>
      <c r="CO2157" s="76"/>
      <c r="CP2157" s="76"/>
      <c r="CQ2157" s="76"/>
      <c r="CR2157" s="76"/>
      <c r="CS2157" s="76"/>
      <c r="CT2157" s="76"/>
      <c r="CU2157" s="76"/>
      <c r="CV2157" s="76"/>
      <c r="CW2157" s="76"/>
      <c r="CX2157" s="76"/>
      <c r="CY2157" s="76"/>
      <c r="CZ2157" s="76"/>
      <c r="DA2157" s="76"/>
      <c r="DB2157" s="76"/>
      <c r="DC2157" s="76"/>
      <c r="DD2157" s="76"/>
      <c r="DE2157" s="76"/>
      <c r="DF2157" s="76"/>
      <c r="DG2157" s="76"/>
      <c r="DH2157" s="76"/>
      <c r="DI2157" s="76"/>
      <c r="DJ2157" s="76"/>
      <c r="DK2157" s="76"/>
      <c r="DL2157" s="76"/>
    </row>
    <row r="2158" spans="1:116" x14ac:dyDescent="0.4">
      <c r="A2158" s="174"/>
      <c r="E2158" s="8"/>
      <c r="G2158" s="175" t="s">
        <v>490</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492</v>
      </c>
      <c r="H2159" s="174"/>
      <c r="I2159" s="176"/>
      <c r="J2159" s="176"/>
      <c r="K2159" s="197"/>
      <c r="L2159" s="197"/>
      <c r="M2159" s="197"/>
      <c r="N2159" s="197"/>
      <c r="O2159" s="197"/>
      <c r="P2159" s="197"/>
      <c r="R2159" s="198"/>
      <c r="S2159" s="174"/>
      <c r="T2159" s="174"/>
      <c r="U2159" s="174"/>
      <c r="V2159" s="174"/>
      <c r="W2159" s="174"/>
      <c r="X2159" s="174"/>
      <c r="Y2159" s="174"/>
      <c r="Z2159" s="174"/>
      <c r="AA2159" s="174"/>
      <c r="AB2159" s="174"/>
      <c r="AC2159" s="174"/>
      <c r="AD2159" s="174"/>
      <c r="AE2159" s="174"/>
      <c r="AF2159" s="174"/>
      <c r="AG2159" s="174"/>
      <c r="AH2159" s="174"/>
      <c r="AI2159" s="174"/>
      <c r="AJ2159" s="174"/>
      <c r="AK2159" s="174"/>
      <c r="AL2159" s="174"/>
      <c r="AM2159" s="174"/>
      <c r="AN2159" s="174"/>
      <c r="AO2159" s="174"/>
      <c r="AP2159" s="174"/>
      <c r="AQ2159" s="174"/>
      <c r="AR2159" s="174"/>
      <c r="AS2159" s="174"/>
      <c r="AT2159" s="174"/>
      <c r="AU2159" s="174"/>
      <c r="AV2159" s="174"/>
      <c r="AW2159" s="174"/>
      <c r="AX2159" s="174"/>
      <c r="AY2159" s="174"/>
      <c r="AZ2159" s="174"/>
      <c r="BA2159" s="174"/>
      <c r="BB2159" s="174"/>
      <c r="BC2159" s="174"/>
      <c r="BD2159" s="174"/>
      <c r="BE2159" s="174"/>
      <c r="BF2159" s="174"/>
      <c r="BG2159" s="174"/>
      <c r="BH2159" s="174"/>
      <c r="BI2159" s="174"/>
      <c r="BJ2159" s="174"/>
      <c r="BK2159" s="174"/>
      <c r="BL2159" s="174"/>
      <c r="BM2159" s="174"/>
      <c r="BN2159" s="174"/>
      <c r="BO2159" s="174"/>
      <c r="BP2159" s="174"/>
      <c r="BQ2159" s="174"/>
      <c r="BR2159" s="174"/>
      <c r="BS2159" s="174"/>
      <c r="BT2159" s="174"/>
      <c r="BU2159" s="174"/>
      <c r="BV2159" s="174"/>
      <c r="BW2159" s="174"/>
      <c r="BX2159" s="174"/>
      <c r="BY2159" s="174"/>
      <c r="BZ2159" s="174"/>
      <c r="CA2159" s="174"/>
      <c r="CB2159" s="174"/>
      <c r="CC2159" s="174"/>
      <c r="CD2159" s="174"/>
      <c r="CE2159" s="174"/>
      <c r="CF2159" s="174"/>
      <c r="CG2159" s="174"/>
      <c r="CH2159" s="174"/>
      <c r="CI2159" s="174"/>
      <c r="CJ2159" s="174"/>
      <c r="CK2159" s="174"/>
      <c r="CL2159" s="174"/>
      <c r="CN2159" s="176"/>
      <c r="CO2159" s="174"/>
      <c r="CP2159" s="174"/>
      <c r="CQ2159" s="174"/>
      <c r="CR2159" s="174"/>
      <c r="CS2159" s="174"/>
      <c r="CT2159" s="174"/>
      <c r="CU2159" s="174"/>
      <c r="CV2159" s="174"/>
      <c r="CW2159" s="174"/>
      <c r="CX2159" s="174"/>
      <c r="CY2159" s="174"/>
      <c r="CZ2159" s="174"/>
      <c r="DA2159" s="174"/>
      <c r="DB2159" s="174"/>
      <c r="DC2159" s="174"/>
      <c r="DD2159" s="174"/>
      <c r="DE2159" s="174"/>
      <c r="DF2159" s="174"/>
      <c r="DG2159" s="174"/>
      <c r="DH2159" s="174"/>
      <c r="DI2159" s="174"/>
      <c r="DJ2159" s="174"/>
      <c r="DK2159" s="174"/>
      <c r="DL2159" s="174"/>
    </row>
    <row r="2160" spans="1:116" x14ac:dyDescent="0.4">
      <c r="A2160" s="174"/>
      <c r="E2160" s="8"/>
      <c r="G2160" s="175" t="s">
        <v>461</v>
      </c>
      <c r="H2160" s="174"/>
      <c r="I2160" s="176"/>
      <c r="J2160" s="176"/>
      <c r="K2160" s="197"/>
      <c r="L2160" s="197"/>
      <c r="M2160" s="197"/>
      <c r="N2160" s="197"/>
      <c r="O2160" s="197"/>
      <c r="P2160" s="197"/>
      <c r="R2160" s="198"/>
      <c r="S2160" s="199" t="str">
        <f t="shared" ref="S2160:AX2160" si="3475">S$20</f>
        <v>S$16</v>
      </c>
      <c r="T2160" s="199" t="str">
        <f t="shared" si="3475"/>
        <v>T$16</v>
      </c>
      <c r="U2160" s="199" t="str">
        <f t="shared" si="3475"/>
        <v>U$16</v>
      </c>
      <c r="V2160" s="199" t="str">
        <f t="shared" si="3475"/>
        <v>V$16</v>
      </c>
      <c r="W2160" s="199" t="str">
        <f t="shared" si="3475"/>
        <v>W$16</v>
      </c>
      <c r="X2160" s="199" t="str">
        <f t="shared" si="3475"/>
        <v>X$16</v>
      </c>
      <c r="Y2160" s="199" t="str">
        <f t="shared" si="3475"/>
        <v>Y$16</v>
      </c>
      <c r="Z2160" s="199" t="str">
        <f t="shared" si="3475"/>
        <v>Z$16</v>
      </c>
      <c r="AA2160" s="199" t="str">
        <f t="shared" si="3475"/>
        <v>AA$16</v>
      </c>
      <c r="AB2160" s="199" t="str">
        <f t="shared" si="3475"/>
        <v>AB$16</v>
      </c>
      <c r="AC2160" s="199" t="str">
        <f t="shared" si="3475"/>
        <v>AC$16</v>
      </c>
      <c r="AD2160" s="199" t="str">
        <f t="shared" si="3475"/>
        <v>AD$16</v>
      </c>
      <c r="AE2160" s="199" t="str">
        <f t="shared" si="3475"/>
        <v>AE$16</v>
      </c>
      <c r="AF2160" s="199" t="str">
        <f t="shared" si="3475"/>
        <v>AF$16</v>
      </c>
      <c r="AG2160" s="199" t="str">
        <f t="shared" si="3475"/>
        <v>AG$16</v>
      </c>
      <c r="AH2160" s="199" t="str">
        <f t="shared" si="3475"/>
        <v>AH$16</v>
      </c>
      <c r="AI2160" s="199" t="str">
        <f t="shared" si="3475"/>
        <v>AI$16</v>
      </c>
      <c r="AJ2160" s="199" t="str">
        <f t="shared" si="3475"/>
        <v>AJ$16</v>
      </c>
      <c r="AK2160" s="199" t="str">
        <f t="shared" si="3475"/>
        <v>AK$16</v>
      </c>
      <c r="AL2160" s="199" t="str">
        <f t="shared" si="3475"/>
        <v>AL$16</v>
      </c>
      <c r="AM2160" s="199" t="str">
        <f t="shared" si="3475"/>
        <v>AM$16</v>
      </c>
      <c r="AN2160" s="199" t="str">
        <f t="shared" si="3475"/>
        <v>AN$16</v>
      </c>
      <c r="AO2160" s="199" t="str">
        <f t="shared" si="3475"/>
        <v>AO$16</v>
      </c>
      <c r="AP2160" s="199" t="str">
        <f t="shared" si="3475"/>
        <v>AP$16</v>
      </c>
      <c r="AQ2160" s="199" t="str">
        <f t="shared" si="3475"/>
        <v>AQ$16</v>
      </c>
      <c r="AR2160" s="199" t="str">
        <f t="shared" si="3475"/>
        <v>AR$16</v>
      </c>
      <c r="AS2160" s="199" t="str">
        <f t="shared" si="3475"/>
        <v>AS$16</v>
      </c>
      <c r="AT2160" s="199" t="str">
        <f t="shared" si="3475"/>
        <v>AT$16</v>
      </c>
      <c r="AU2160" s="199" t="str">
        <f t="shared" si="3475"/>
        <v>AU$16</v>
      </c>
      <c r="AV2160" s="199" t="str">
        <f t="shared" si="3475"/>
        <v>AV$16</v>
      </c>
      <c r="AW2160" s="199" t="str">
        <f t="shared" si="3475"/>
        <v>AW$16</v>
      </c>
      <c r="AX2160" s="199" t="str">
        <f t="shared" si="3475"/>
        <v>AX$16</v>
      </c>
      <c r="AY2160" s="199" t="str">
        <f t="shared" ref="AY2160:CD2160" si="3476">AY$20</f>
        <v>AY$16</v>
      </c>
      <c r="AZ2160" s="199" t="str">
        <f t="shared" si="3476"/>
        <v>AZ$16</v>
      </c>
      <c r="BA2160" s="199" t="str">
        <f t="shared" si="3476"/>
        <v>BA$16</v>
      </c>
      <c r="BB2160" s="199" t="str">
        <f t="shared" si="3476"/>
        <v>BB$16</v>
      </c>
      <c r="BC2160" s="199" t="str">
        <f t="shared" si="3476"/>
        <v>BC$16</v>
      </c>
      <c r="BD2160" s="199" t="str">
        <f t="shared" si="3476"/>
        <v>BD$16</v>
      </c>
      <c r="BE2160" s="199" t="str">
        <f t="shared" si="3476"/>
        <v>BE$16</v>
      </c>
      <c r="BF2160" s="199" t="str">
        <f t="shared" si="3476"/>
        <v>BF$16</v>
      </c>
      <c r="BG2160" s="199" t="str">
        <f t="shared" si="3476"/>
        <v>BG$16</v>
      </c>
      <c r="BH2160" s="199" t="str">
        <f t="shared" si="3476"/>
        <v>BH$16</v>
      </c>
      <c r="BI2160" s="199" t="str">
        <f t="shared" si="3476"/>
        <v>BI$16</v>
      </c>
      <c r="BJ2160" s="199" t="str">
        <f t="shared" si="3476"/>
        <v>BJ$16</v>
      </c>
      <c r="BK2160" s="199" t="str">
        <f t="shared" si="3476"/>
        <v>BK$16</v>
      </c>
      <c r="BL2160" s="199" t="str">
        <f t="shared" si="3476"/>
        <v>BL$16</v>
      </c>
      <c r="BM2160" s="199" t="str">
        <f t="shared" si="3476"/>
        <v>BM$16</v>
      </c>
      <c r="BN2160" s="199" t="str">
        <f t="shared" si="3476"/>
        <v>BN$16</v>
      </c>
      <c r="BO2160" s="199" t="str">
        <f t="shared" si="3476"/>
        <v>BO$16</v>
      </c>
      <c r="BP2160" s="199" t="str">
        <f t="shared" si="3476"/>
        <v>BP$16</v>
      </c>
      <c r="BQ2160" s="199" t="str">
        <f t="shared" si="3476"/>
        <v>BQ$16</v>
      </c>
      <c r="BR2160" s="199" t="str">
        <f t="shared" si="3476"/>
        <v>BR$16</v>
      </c>
      <c r="BS2160" s="199" t="str">
        <f t="shared" si="3476"/>
        <v>BS$16</v>
      </c>
      <c r="BT2160" s="199" t="str">
        <f t="shared" si="3476"/>
        <v>BT$16</v>
      </c>
      <c r="BU2160" s="199" t="str">
        <f t="shared" si="3476"/>
        <v>BU$16</v>
      </c>
      <c r="BV2160" s="199" t="str">
        <f t="shared" si="3476"/>
        <v>BV$16</v>
      </c>
      <c r="BW2160" s="199" t="str">
        <f t="shared" si="3476"/>
        <v>BW$16</v>
      </c>
      <c r="BX2160" s="199" t="str">
        <f t="shared" si="3476"/>
        <v>BX$16</v>
      </c>
      <c r="BY2160" s="199" t="str">
        <f t="shared" si="3476"/>
        <v>BY$16</v>
      </c>
      <c r="BZ2160" s="199" t="str">
        <f t="shared" si="3476"/>
        <v>BZ$16</v>
      </c>
      <c r="CA2160" s="199" t="str">
        <f t="shared" si="3476"/>
        <v>CA$16</v>
      </c>
      <c r="CB2160" s="199" t="str">
        <f t="shared" si="3476"/>
        <v>CB$16</v>
      </c>
      <c r="CC2160" s="199" t="str">
        <f t="shared" si="3476"/>
        <v>CC$16</v>
      </c>
      <c r="CD2160" s="199" t="str">
        <f t="shared" si="3476"/>
        <v>CD$16</v>
      </c>
      <c r="CE2160" s="199" t="str">
        <f t="shared" ref="CE2160:CL2160" si="3477">CE$20</f>
        <v>CE$16</v>
      </c>
      <c r="CF2160" s="199" t="str">
        <f t="shared" si="3477"/>
        <v>CF$16</v>
      </c>
      <c r="CG2160" s="199" t="str">
        <f t="shared" si="3477"/>
        <v>CG$16</v>
      </c>
      <c r="CH2160" s="199" t="str">
        <f t="shared" si="3477"/>
        <v>CH$16</v>
      </c>
      <c r="CI2160" s="199" t="str">
        <f t="shared" si="3477"/>
        <v>CI$16</v>
      </c>
      <c r="CJ2160" s="199" t="str">
        <f t="shared" si="3477"/>
        <v>CJ$16</v>
      </c>
      <c r="CK2160" s="199" t="str">
        <f t="shared" si="3477"/>
        <v>CK$16</v>
      </c>
      <c r="CL2160" s="199" t="str">
        <f t="shared" si="3477"/>
        <v>CL$16</v>
      </c>
      <c r="CN2160" s="176"/>
      <c r="CO2160" s="199" t="str">
        <f t="shared" ref="CO2160:DL2160" si="3478">CO$20</f>
        <v>CO$16</v>
      </c>
      <c r="CP2160" s="199" t="str">
        <f t="shared" si="3478"/>
        <v>CP$16</v>
      </c>
      <c r="CQ2160" s="199" t="str">
        <f t="shared" si="3478"/>
        <v>CQ$16</v>
      </c>
      <c r="CR2160" s="199" t="str">
        <f t="shared" si="3478"/>
        <v>CR$16</v>
      </c>
      <c r="CS2160" s="199" t="str">
        <f t="shared" si="3478"/>
        <v>CS$16</v>
      </c>
      <c r="CT2160" s="199" t="str">
        <f t="shared" si="3478"/>
        <v>CT$16</v>
      </c>
      <c r="CU2160" s="199" t="str">
        <f t="shared" si="3478"/>
        <v>CU$16</v>
      </c>
      <c r="CV2160" s="199" t="str">
        <f t="shared" si="3478"/>
        <v>CV$16</v>
      </c>
      <c r="CW2160" s="199" t="str">
        <f t="shared" si="3478"/>
        <v>CW$16</v>
      </c>
      <c r="CX2160" s="199" t="str">
        <f t="shared" si="3478"/>
        <v>CX$16</v>
      </c>
      <c r="CY2160" s="199" t="str">
        <f t="shared" si="3478"/>
        <v>CY$16</v>
      </c>
      <c r="CZ2160" s="199" t="str">
        <f t="shared" si="3478"/>
        <v>CZ$16</v>
      </c>
      <c r="DA2160" s="199" t="str">
        <f t="shared" si="3478"/>
        <v>DA$16</v>
      </c>
      <c r="DB2160" s="199" t="str">
        <f t="shared" si="3478"/>
        <v>DB$16</v>
      </c>
      <c r="DC2160" s="199" t="str">
        <f t="shared" si="3478"/>
        <v>DC$16</v>
      </c>
      <c r="DD2160" s="199" t="str">
        <f t="shared" si="3478"/>
        <v>DD$16</v>
      </c>
      <c r="DE2160" s="199" t="str">
        <f t="shared" si="3478"/>
        <v>DE$16</v>
      </c>
      <c r="DF2160" s="199" t="str">
        <f t="shared" si="3478"/>
        <v>DF$16</v>
      </c>
      <c r="DG2160" s="199" t="str">
        <f t="shared" si="3478"/>
        <v>DG$16</v>
      </c>
      <c r="DH2160" s="199" t="str">
        <f t="shared" si="3478"/>
        <v>DH$16</v>
      </c>
      <c r="DI2160" s="199" t="str">
        <f t="shared" si="3478"/>
        <v>DI$16</v>
      </c>
      <c r="DJ2160" s="199" t="str">
        <f t="shared" si="3478"/>
        <v>DJ$16</v>
      </c>
      <c r="DK2160" s="199" t="str">
        <f t="shared" si="3478"/>
        <v>DK$16</v>
      </c>
      <c r="DL2160" s="199" t="str">
        <f t="shared" si="3478"/>
        <v>DL$16</v>
      </c>
    </row>
    <row r="2161" spans="1:116" x14ac:dyDescent="0.4">
      <c r="A2161" s="174"/>
      <c r="E2161" s="8"/>
      <c r="G2161" s="175" t="s">
        <v>462</v>
      </c>
      <c r="H2161" s="200"/>
      <c r="I2161" s="201"/>
      <c r="J2161" s="201"/>
      <c r="K2161" s="202"/>
      <c r="L2161" s="202"/>
      <c r="M2161" s="202"/>
      <c r="N2161" s="202"/>
      <c r="O2161" s="202"/>
      <c r="P2161" s="202"/>
      <c r="R2161" s="202"/>
      <c r="S2161" s="199" t="str">
        <f t="shared" ref="S2161:AX2161" si="3479">S$21</f>
        <v>S$17</v>
      </c>
      <c r="T2161" s="199" t="str">
        <f t="shared" si="3479"/>
        <v>T$17</v>
      </c>
      <c r="U2161" s="199" t="str">
        <f t="shared" si="3479"/>
        <v>U$17</v>
      </c>
      <c r="V2161" s="199" t="str">
        <f t="shared" si="3479"/>
        <v>V$17</v>
      </c>
      <c r="W2161" s="199" t="str">
        <f t="shared" si="3479"/>
        <v>W$17</v>
      </c>
      <c r="X2161" s="199" t="str">
        <f t="shared" si="3479"/>
        <v>X$17</v>
      </c>
      <c r="Y2161" s="199" t="str">
        <f t="shared" si="3479"/>
        <v>Y$17</v>
      </c>
      <c r="Z2161" s="199" t="str">
        <f t="shared" si="3479"/>
        <v>Z$17</v>
      </c>
      <c r="AA2161" s="199" t="str">
        <f t="shared" si="3479"/>
        <v>AA$17</v>
      </c>
      <c r="AB2161" s="199" t="str">
        <f t="shared" si="3479"/>
        <v>AB$17</v>
      </c>
      <c r="AC2161" s="199" t="str">
        <f t="shared" si="3479"/>
        <v>AC$17</v>
      </c>
      <c r="AD2161" s="199" t="str">
        <f t="shared" si="3479"/>
        <v>AD$17</v>
      </c>
      <c r="AE2161" s="199" t="str">
        <f t="shared" si="3479"/>
        <v>AE$17</v>
      </c>
      <c r="AF2161" s="199" t="str">
        <f t="shared" si="3479"/>
        <v>AF$17</v>
      </c>
      <c r="AG2161" s="199" t="str">
        <f t="shared" si="3479"/>
        <v>AG$17</v>
      </c>
      <c r="AH2161" s="199" t="str">
        <f t="shared" si="3479"/>
        <v>AH$17</v>
      </c>
      <c r="AI2161" s="199" t="str">
        <f t="shared" si="3479"/>
        <v>AI$17</v>
      </c>
      <c r="AJ2161" s="199" t="str">
        <f t="shared" si="3479"/>
        <v>AJ$17</v>
      </c>
      <c r="AK2161" s="199" t="str">
        <f t="shared" si="3479"/>
        <v>AK$17</v>
      </c>
      <c r="AL2161" s="199" t="str">
        <f t="shared" si="3479"/>
        <v>AL$17</v>
      </c>
      <c r="AM2161" s="199" t="str">
        <f t="shared" si="3479"/>
        <v>AM$17</v>
      </c>
      <c r="AN2161" s="199" t="str">
        <f t="shared" si="3479"/>
        <v>AN$17</v>
      </c>
      <c r="AO2161" s="199" t="str">
        <f t="shared" si="3479"/>
        <v>AO$17</v>
      </c>
      <c r="AP2161" s="199" t="str">
        <f t="shared" si="3479"/>
        <v>AP$17</v>
      </c>
      <c r="AQ2161" s="199" t="str">
        <f t="shared" si="3479"/>
        <v>AQ$17</v>
      </c>
      <c r="AR2161" s="199" t="str">
        <f t="shared" si="3479"/>
        <v>AR$17</v>
      </c>
      <c r="AS2161" s="199" t="str">
        <f t="shared" si="3479"/>
        <v>AS$17</v>
      </c>
      <c r="AT2161" s="199" t="str">
        <f t="shared" si="3479"/>
        <v>AT$17</v>
      </c>
      <c r="AU2161" s="199" t="str">
        <f t="shared" si="3479"/>
        <v>AU$17</v>
      </c>
      <c r="AV2161" s="199" t="str">
        <f t="shared" si="3479"/>
        <v>AV$17</v>
      </c>
      <c r="AW2161" s="199" t="str">
        <f t="shared" si="3479"/>
        <v>AW$17</v>
      </c>
      <c r="AX2161" s="199" t="str">
        <f t="shared" si="3479"/>
        <v>AX$17</v>
      </c>
      <c r="AY2161" s="199" t="str">
        <f t="shared" ref="AY2161:CD2161" si="3480">AY$21</f>
        <v>AY$17</v>
      </c>
      <c r="AZ2161" s="199" t="str">
        <f t="shared" si="3480"/>
        <v>AZ$17</v>
      </c>
      <c r="BA2161" s="199" t="str">
        <f t="shared" si="3480"/>
        <v>BA$17</v>
      </c>
      <c r="BB2161" s="199" t="str">
        <f t="shared" si="3480"/>
        <v>BB$17</v>
      </c>
      <c r="BC2161" s="199" t="str">
        <f t="shared" si="3480"/>
        <v>BC$17</v>
      </c>
      <c r="BD2161" s="199" t="str">
        <f t="shared" si="3480"/>
        <v>BD$17</v>
      </c>
      <c r="BE2161" s="199" t="str">
        <f t="shared" si="3480"/>
        <v>BE$17</v>
      </c>
      <c r="BF2161" s="199" t="str">
        <f t="shared" si="3480"/>
        <v>BF$17</v>
      </c>
      <c r="BG2161" s="199" t="str">
        <f t="shared" si="3480"/>
        <v>BG$17</v>
      </c>
      <c r="BH2161" s="199" t="str">
        <f t="shared" si="3480"/>
        <v>BH$17</v>
      </c>
      <c r="BI2161" s="199" t="str">
        <f t="shared" si="3480"/>
        <v>BI$17</v>
      </c>
      <c r="BJ2161" s="199" t="str">
        <f t="shared" si="3480"/>
        <v>BJ$17</v>
      </c>
      <c r="BK2161" s="199" t="str">
        <f t="shared" si="3480"/>
        <v>BK$17</v>
      </c>
      <c r="BL2161" s="199" t="str">
        <f t="shared" si="3480"/>
        <v>BL$17</v>
      </c>
      <c r="BM2161" s="199" t="str">
        <f t="shared" si="3480"/>
        <v>BM$17</v>
      </c>
      <c r="BN2161" s="199" t="str">
        <f t="shared" si="3480"/>
        <v>BN$17</v>
      </c>
      <c r="BO2161" s="199" t="str">
        <f t="shared" si="3480"/>
        <v>BO$17</v>
      </c>
      <c r="BP2161" s="199" t="str">
        <f t="shared" si="3480"/>
        <v>BP$17</v>
      </c>
      <c r="BQ2161" s="199" t="str">
        <f t="shared" si="3480"/>
        <v>BQ$17</v>
      </c>
      <c r="BR2161" s="199" t="str">
        <f t="shared" si="3480"/>
        <v>BR$17</v>
      </c>
      <c r="BS2161" s="199" t="str">
        <f t="shared" si="3480"/>
        <v>BS$17</v>
      </c>
      <c r="BT2161" s="199" t="str">
        <f t="shared" si="3480"/>
        <v>BT$17</v>
      </c>
      <c r="BU2161" s="199" t="str">
        <f t="shared" si="3480"/>
        <v>BU$17</v>
      </c>
      <c r="BV2161" s="199" t="str">
        <f t="shared" si="3480"/>
        <v>BV$17</v>
      </c>
      <c r="BW2161" s="199" t="str">
        <f t="shared" si="3480"/>
        <v>BW$17</v>
      </c>
      <c r="BX2161" s="199" t="str">
        <f t="shared" si="3480"/>
        <v>BX$17</v>
      </c>
      <c r="BY2161" s="199" t="str">
        <f t="shared" si="3480"/>
        <v>BY$17</v>
      </c>
      <c r="BZ2161" s="199" t="str">
        <f t="shared" si="3480"/>
        <v>BZ$17</v>
      </c>
      <c r="CA2161" s="199" t="str">
        <f t="shared" si="3480"/>
        <v>CA$17</v>
      </c>
      <c r="CB2161" s="199" t="str">
        <f t="shared" si="3480"/>
        <v>CB$17</v>
      </c>
      <c r="CC2161" s="199" t="str">
        <f t="shared" si="3480"/>
        <v>CC$17</v>
      </c>
      <c r="CD2161" s="199" t="str">
        <f t="shared" si="3480"/>
        <v>CD$17</v>
      </c>
      <c r="CE2161" s="199" t="str">
        <f t="shared" ref="CE2161:CL2161" si="3481">CE$21</f>
        <v>CE$17</v>
      </c>
      <c r="CF2161" s="199" t="str">
        <f t="shared" si="3481"/>
        <v>CF$17</v>
      </c>
      <c r="CG2161" s="199" t="str">
        <f t="shared" si="3481"/>
        <v>CG$17</v>
      </c>
      <c r="CH2161" s="199" t="str">
        <f t="shared" si="3481"/>
        <v>CH$17</v>
      </c>
      <c r="CI2161" s="199" t="str">
        <f t="shared" si="3481"/>
        <v>CI$17</v>
      </c>
      <c r="CJ2161" s="199" t="str">
        <f t="shared" si="3481"/>
        <v>CJ$17</v>
      </c>
      <c r="CK2161" s="199" t="str">
        <f t="shared" si="3481"/>
        <v>CK$17</v>
      </c>
      <c r="CL2161" s="199" t="str">
        <f t="shared" si="3481"/>
        <v>CL$17</v>
      </c>
      <c r="CN2161" s="201"/>
      <c r="CO2161" s="199" t="str">
        <f t="shared" ref="CO2161:DL2161" si="3482">CO$21</f>
        <v>CO$17</v>
      </c>
      <c r="CP2161" s="199" t="str">
        <f t="shared" si="3482"/>
        <v>CP$17</v>
      </c>
      <c r="CQ2161" s="199" t="str">
        <f t="shared" si="3482"/>
        <v>CQ$17</v>
      </c>
      <c r="CR2161" s="199" t="str">
        <f t="shared" si="3482"/>
        <v>CR$17</v>
      </c>
      <c r="CS2161" s="199" t="str">
        <f t="shared" si="3482"/>
        <v>CS$17</v>
      </c>
      <c r="CT2161" s="199" t="str">
        <f t="shared" si="3482"/>
        <v>CT$17</v>
      </c>
      <c r="CU2161" s="199" t="str">
        <f t="shared" si="3482"/>
        <v>CU$17</v>
      </c>
      <c r="CV2161" s="199" t="str">
        <f t="shared" si="3482"/>
        <v>CV$17</v>
      </c>
      <c r="CW2161" s="199" t="str">
        <f t="shared" si="3482"/>
        <v>CW$17</v>
      </c>
      <c r="CX2161" s="199" t="str">
        <f t="shared" si="3482"/>
        <v>CX$17</v>
      </c>
      <c r="CY2161" s="199" t="str">
        <f t="shared" si="3482"/>
        <v>CY$17</v>
      </c>
      <c r="CZ2161" s="199" t="str">
        <f t="shared" si="3482"/>
        <v>CZ$17</v>
      </c>
      <c r="DA2161" s="199" t="str">
        <f t="shared" si="3482"/>
        <v>DA$17</v>
      </c>
      <c r="DB2161" s="199" t="str">
        <f t="shared" si="3482"/>
        <v>DB$17</v>
      </c>
      <c r="DC2161" s="199" t="str">
        <f t="shared" si="3482"/>
        <v>DC$17</v>
      </c>
      <c r="DD2161" s="199" t="str">
        <f t="shared" si="3482"/>
        <v>DD$17</v>
      </c>
      <c r="DE2161" s="199" t="str">
        <f t="shared" si="3482"/>
        <v>DE$17</v>
      </c>
      <c r="DF2161" s="199" t="str">
        <f t="shared" si="3482"/>
        <v>DF$17</v>
      </c>
      <c r="DG2161" s="199" t="str">
        <f t="shared" si="3482"/>
        <v>DG$17</v>
      </c>
      <c r="DH2161" s="199" t="str">
        <f t="shared" si="3482"/>
        <v>DH$17</v>
      </c>
      <c r="DI2161" s="199" t="str">
        <f t="shared" si="3482"/>
        <v>DI$17</v>
      </c>
      <c r="DJ2161" s="199" t="str">
        <f t="shared" si="3482"/>
        <v>DJ$17</v>
      </c>
      <c r="DK2161" s="199" t="str">
        <f t="shared" si="3482"/>
        <v>DK$17</v>
      </c>
      <c r="DL2161" s="199" t="str">
        <f t="shared" si="3482"/>
        <v>DL$17</v>
      </c>
    </row>
    <row r="2162" spans="1:116" x14ac:dyDescent="0.4">
      <c r="A2162" s="174"/>
      <c r="E2162" s="8"/>
      <c r="G2162" s="175" t="s">
        <v>491</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505</v>
      </c>
      <c r="H2163" s="200"/>
      <c r="I2163" s="201"/>
      <c r="J2163" s="201"/>
      <c r="K2163" s="202"/>
      <c r="L2163" s="202"/>
      <c r="M2163" s="202"/>
      <c r="N2163" s="202"/>
      <c r="O2163" s="202"/>
      <c r="P2163" s="202"/>
      <c r="R2163" s="202"/>
      <c r="S2163" s="190"/>
      <c r="T2163" s="190"/>
      <c r="U2163" s="190"/>
      <c r="V2163" s="190"/>
      <c r="W2163" s="190"/>
      <c r="X2163" s="190"/>
      <c r="Y2163" s="190"/>
      <c r="Z2163" s="190"/>
      <c r="AA2163" s="190"/>
      <c r="AB2163" s="190"/>
      <c r="AC2163" s="190"/>
      <c r="AD2163" s="190"/>
      <c r="AE2163" s="190"/>
      <c r="AF2163" s="190"/>
      <c r="AG2163" s="190"/>
      <c r="AH2163" s="190"/>
      <c r="AI2163" s="190"/>
      <c r="AJ2163" s="190"/>
      <c r="AK2163" s="190"/>
      <c r="AL2163" s="190"/>
      <c r="AM2163" s="190"/>
      <c r="AN2163" s="190"/>
      <c r="AO2163" s="190"/>
      <c r="AP2163" s="190"/>
      <c r="AQ2163" s="190"/>
      <c r="AR2163" s="190"/>
      <c r="AS2163" s="190"/>
      <c r="AT2163" s="190"/>
      <c r="AU2163" s="190"/>
      <c r="AV2163" s="190"/>
      <c r="AW2163" s="190"/>
      <c r="AX2163" s="190"/>
      <c r="AY2163" s="190"/>
      <c r="AZ2163" s="190"/>
      <c r="BA2163" s="190"/>
      <c r="BB2163" s="190"/>
      <c r="BC2163" s="190"/>
      <c r="BD2163" s="190"/>
      <c r="BE2163" s="190"/>
      <c r="BF2163" s="190"/>
      <c r="BG2163" s="190"/>
      <c r="BH2163" s="190"/>
      <c r="BI2163" s="190"/>
      <c r="BJ2163" s="190"/>
      <c r="BK2163" s="190"/>
      <c r="BL2163" s="190"/>
      <c r="BM2163" s="190"/>
      <c r="BN2163" s="190"/>
      <c r="BO2163" s="190"/>
      <c r="BP2163" s="190"/>
      <c r="BQ2163" s="190"/>
      <c r="BR2163" s="190"/>
      <c r="BS2163" s="190"/>
      <c r="BT2163" s="190"/>
      <c r="BU2163" s="190"/>
      <c r="BV2163" s="190"/>
      <c r="BW2163" s="190"/>
      <c r="BX2163" s="190"/>
      <c r="BY2163" s="190"/>
      <c r="BZ2163" s="190"/>
      <c r="CA2163" s="190"/>
      <c r="CB2163" s="190"/>
      <c r="CC2163" s="190"/>
      <c r="CD2163" s="190"/>
      <c r="CE2163" s="190"/>
      <c r="CF2163" s="190"/>
      <c r="CG2163" s="190"/>
      <c r="CH2163" s="190"/>
      <c r="CI2163" s="190"/>
      <c r="CJ2163" s="190"/>
      <c r="CK2163" s="190"/>
      <c r="CL2163" s="190"/>
      <c r="CN2163" s="201"/>
      <c r="CO2163" s="190"/>
      <c r="CP2163" s="190"/>
      <c r="CQ2163" s="190"/>
      <c r="CR2163" s="190"/>
      <c r="CS2163" s="190"/>
      <c r="CT2163" s="190"/>
      <c r="CU2163" s="190"/>
      <c r="CV2163" s="190"/>
      <c r="CW2163" s="190"/>
      <c r="CX2163" s="190"/>
      <c r="CY2163" s="190"/>
      <c r="CZ2163" s="190"/>
      <c r="DA2163" s="190"/>
      <c r="DB2163" s="190"/>
      <c r="DC2163" s="190"/>
      <c r="DD2163" s="190"/>
      <c r="DE2163" s="190"/>
      <c r="DF2163" s="190"/>
      <c r="DG2163" s="190"/>
      <c r="DH2163" s="190"/>
      <c r="DI2163" s="190"/>
      <c r="DJ2163" s="190"/>
      <c r="DK2163" s="190"/>
      <c r="DL2163" s="190"/>
    </row>
    <row r="2164" spans="1:116" x14ac:dyDescent="0.4">
      <c r="A2164" s="174"/>
      <c r="E2164" s="8"/>
      <c r="G2164" s="175" t="s">
        <v>463</v>
      </c>
      <c r="H2164" s="200"/>
      <c r="I2164" s="201"/>
      <c r="J2164" s="201"/>
      <c r="K2164" s="202"/>
      <c r="L2164" s="202"/>
      <c r="M2164" s="202"/>
      <c r="N2164" s="202"/>
      <c r="O2164" s="202"/>
      <c r="P2164" s="202"/>
      <c r="R2164" s="202"/>
      <c r="S2164" s="190" t="str">
        <f t="shared" ref="S2164:AX2164" si="3483">S$22</f>
        <v>S$18</v>
      </c>
      <c r="T2164" s="190" t="str">
        <f t="shared" si="3483"/>
        <v>T$18</v>
      </c>
      <c r="U2164" s="190" t="str">
        <f t="shared" si="3483"/>
        <v>U$18</v>
      </c>
      <c r="V2164" s="190" t="str">
        <f t="shared" si="3483"/>
        <v>V$18</v>
      </c>
      <c r="W2164" s="190" t="str">
        <f t="shared" si="3483"/>
        <v>W$18</v>
      </c>
      <c r="X2164" s="190" t="str">
        <f t="shared" si="3483"/>
        <v>X$18</v>
      </c>
      <c r="Y2164" s="190" t="str">
        <f t="shared" si="3483"/>
        <v>Y$18</v>
      </c>
      <c r="Z2164" s="190" t="str">
        <f t="shared" si="3483"/>
        <v>Z$18</v>
      </c>
      <c r="AA2164" s="190" t="str">
        <f t="shared" si="3483"/>
        <v>AA$18</v>
      </c>
      <c r="AB2164" s="190" t="str">
        <f t="shared" si="3483"/>
        <v>AB$18</v>
      </c>
      <c r="AC2164" s="190" t="str">
        <f t="shared" si="3483"/>
        <v>AC$18</v>
      </c>
      <c r="AD2164" s="190" t="str">
        <f t="shared" si="3483"/>
        <v>AD$18</v>
      </c>
      <c r="AE2164" s="190" t="str">
        <f t="shared" si="3483"/>
        <v>AE$18</v>
      </c>
      <c r="AF2164" s="190" t="str">
        <f t="shared" si="3483"/>
        <v>AF$18</v>
      </c>
      <c r="AG2164" s="190" t="str">
        <f t="shared" si="3483"/>
        <v>AG$18</v>
      </c>
      <c r="AH2164" s="190" t="str">
        <f t="shared" si="3483"/>
        <v>AH$18</v>
      </c>
      <c r="AI2164" s="190" t="str">
        <f t="shared" si="3483"/>
        <v>AI$18</v>
      </c>
      <c r="AJ2164" s="190" t="str">
        <f t="shared" si="3483"/>
        <v>AJ$18</v>
      </c>
      <c r="AK2164" s="190" t="str">
        <f t="shared" si="3483"/>
        <v>AK$18</v>
      </c>
      <c r="AL2164" s="190" t="str">
        <f t="shared" si="3483"/>
        <v>AL$18</v>
      </c>
      <c r="AM2164" s="190" t="str">
        <f t="shared" si="3483"/>
        <v>AM$18</v>
      </c>
      <c r="AN2164" s="190" t="str">
        <f t="shared" si="3483"/>
        <v>AN$18</v>
      </c>
      <c r="AO2164" s="190" t="str">
        <f t="shared" si="3483"/>
        <v>AO$18</v>
      </c>
      <c r="AP2164" s="190" t="str">
        <f t="shared" si="3483"/>
        <v>AP$18</v>
      </c>
      <c r="AQ2164" s="190" t="str">
        <f t="shared" si="3483"/>
        <v>AQ$18</v>
      </c>
      <c r="AR2164" s="190" t="str">
        <f t="shared" si="3483"/>
        <v>AR$18</v>
      </c>
      <c r="AS2164" s="190" t="str">
        <f t="shared" si="3483"/>
        <v>AS$18</v>
      </c>
      <c r="AT2164" s="190" t="str">
        <f t="shared" si="3483"/>
        <v>AT$18</v>
      </c>
      <c r="AU2164" s="190" t="str">
        <f t="shared" si="3483"/>
        <v>AU$18</v>
      </c>
      <c r="AV2164" s="190" t="str">
        <f t="shared" si="3483"/>
        <v>AV$18</v>
      </c>
      <c r="AW2164" s="190" t="str">
        <f t="shared" si="3483"/>
        <v>AW$18</v>
      </c>
      <c r="AX2164" s="190" t="str">
        <f t="shared" si="3483"/>
        <v>AX$18</v>
      </c>
      <c r="AY2164" s="190" t="str">
        <f t="shared" ref="AY2164:CD2164" si="3484">AY$22</f>
        <v>AY$18</v>
      </c>
      <c r="AZ2164" s="190" t="str">
        <f t="shared" si="3484"/>
        <v>AZ$18</v>
      </c>
      <c r="BA2164" s="190" t="str">
        <f t="shared" si="3484"/>
        <v>BA$18</v>
      </c>
      <c r="BB2164" s="190" t="str">
        <f t="shared" si="3484"/>
        <v>BB$18</v>
      </c>
      <c r="BC2164" s="190" t="str">
        <f t="shared" si="3484"/>
        <v>BC$18</v>
      </c>
      <c r="BD2164" s="190" t="str">
        <f t="shared" si="3484"/>
        <v>BD$18</v>
      </c>
      <c r="BE2164" s="190" t="str">
        <f t="shared" si="3484"/>
        <v>BE$18</v>
      </c>
      <c r="BF2164" s="190" t="str">
        <f t="shared" si="3484"/>
        <v>BF$18</v>
      </c>
      <c r="BG2164" s="190" t="str">
        <f t="shared" si="3484"/>
        <v>BG$18</v>
      </c>
      <c r="BH2164" s="190" t="str">
        <f t="shared" si="3484"/>
        <v>BH$18</v>
      </c>
      <c r="BI2164" s="190" t="str">
        <f t="shared" si="3484"/>
        <v>BI$18</v>
      </c>
      <c r="BJ2164" s="190" t="str">
        <f t="shared" si="3484"/>
        <v>BJ$18</v>
      </c>
      <c r="BK2164" s="190" t="str">
        <f t="shared" si="3484"/>
        <v>BK$18</v>
      </c>
      <c r="BL2164" s="190" t="str">
        <f t="shared" si="3484"/>
        <v>BL$18</v>
      </c>
      <c r="BM2164" s="190" t="str">
        <f t="shared" si="3484"/>
        <v>BM$18</v>
      </c>
      <c r="BN2164" s="190" t="str">
        <f t="shared" si="3484"/>
        <v>BN$18</v>
      </c>
      <c r="BO2164" s="190" t="str">
        <f t="shared" si="3484"/>
        <v>BO$18</v>
      </c>
      <c r="BP2164" s="190" t="str">
        <f t="shared" si="3484"/>
        <v>BP$18</v>
      </c>
      <c r="BQ2164" s="190" t="str">
        <f t="shared" si="3484"/>
        <v>BQ$18</v>
      </c>
      <c r="BR2164" s="190" t="str">
        <f t="shared" si="3484"/>
        <v>BR$18</v>
      </c>
      <c r="BS2164" s="190" t="str">
        <f t="shared" si="3484"/>
        <v>BS$18</v>
      </c>
      <c r="BT2164" s="190" t="str">
        <f t="shared" si="3484"/>
        <v>BT$18</v>
      </c>
      <c r="BU2164" s="190" t="str">
        <f t="shared" si="3484"/>
        <v>BU$18</v>
      </c>
      <c r="BV2164" s="190" t="str">
        <f t="shared" si="3484"/>
        <v>BV$18</v>
      </c>
      <c r="BW2164" s="190" t="str">
        <f t="shared" si="3484"/>
        <v>BW$18</v>
      </c>
      <c r="BX2164" s="190" t="str">
        <f t="shared" si="3484"/>
        <v>BX$18</v>
      </c>
      <c r="BY2164" s="190" t="str">
        <f t="shared" si="3484"/>
        <v>BY$18</v>
      </c>
      <c r="BZ2164" s="190" t="str">
        <f t="shared" si="3484"/>
        <v>BZ$18</v>
      </c>
      <c r="CA2164" s="190" t="str">
        <f t="shared" si="3484"/>
        <v>CA$18</v>
      </c>
      <c r="CB2164" s="190" t="str">
        <f t="shared" si="3484"/>
        <v>CB$18</v>
      </c>
      <c r="CC2164" s="190" t="str">
        <f t="shared" si="3484"/>
        <v>CC$18</v>
      </c>
      <c r="CD2164" s="190" t="str">
        <f t="shared" si="3484"/>
        <v>CD$18</v>
      </c>
      <c r="CE2164" s="190" t="str">
        <f t="shared" ref="CE2164:CL2164" si="3485">CE$22</f>
        <v>CE$18</v>
      </c>
      <c r="CF2164" s="190" t="str">
        <f t="shared" si="3485"/>
        <v>CF$18</v>
      </c>
      <c r="CG2164" s="190" t="str">
        <f t="shared" si="3485"/>
        <v>CG$18</v>
      </c>
      <c r="CH2164" s="190" t="str">
        <f t="shared" si="3485"/>
        <v>CH$18</v>
      </c>
      <c r="CI2164" s="190" t="str">
        <f t="shared" si="3485"/>
        <v>CI$18</v>
      </c>
      <c r="CJ2164" s="190" t="str">
        <f t="shared" si="3485"/>
        <v>CJ$18</v>
      </c>
      <c r="CK2164" s="190" t="str">
        <f t="shared" si="3485"/>
        <v>CK$18</v>
      </c>
      <c r="CL2164" s="190" t="str">
        <f t="shared" si="3485"/>
        <v>CL$18</v>
      </c>
      <c r="CN2164" s="201"/>
      <c r="CO2164" s="190" t="str">
        <f t="shared" ref="CO2164:DL2164" si="3486">CO$22</f>
        <v>CO$18</v>
      </c>
      <c r="CP2164" s="190" t="str">
        <f t="shared" si="3486"/>
        <v>CP$18</v>
      </c>
      <c r="CQ2164" s="190" t="str">
        <f t="shared" si="3486"/>
        <v>CQ$18</v>
      </c>
      <c r="CR2164" s="190" t="str">
        <f t="shared" si="3486"/>
        <v>CR$18</v>
      </c>
      <c r="CS2164" s="190" t="str">
        <f t="shared" si="3486"/>
        <v>CS$18</v>
      </c>
      <c r="CT2164" s="190" t="str">
        <f t="shared" si="3486"/>
        <v>CT$18</v>
      </c>
      <c r="CU2164" s="190" t="str">
        <f t="shared" si="3486"/>
        <v>CU$18</v>
      </c>
      <c r="CV2164" s="190" t="str">
        <f t="shared" si="3486"/>
        <v>CV$18</v>
      </c>
      <c r="CW2164" s="190" t="str">
        <f t="shared" si="3486"/>
        <v>CW$18</v>
      </c>
      <c r="CX2164" s="190" t="str">
        <f t="shared" si="3486"/>
        <v>CX$18</v>
      </c>
      <c r="CY2164" s="190" t="str">
        <f t="shared" si="3486"/>
        <v>CY$18</v>
      </c>
      <c r="CZ2164" s="190" t="str">
        <f t="shared" si="3486"/>
        <v>CZ$18</v>
      </c>
      <c r="DA2164" s="190" t="str">
        <f t="shared" si="3486"/>
        <v>DA$18</v>
      </c>
      <c r="DB2164" s="190" t="str">
        <f t="shared" si="3486"/>
        <v>DB$18</v>
      </c>
      <c r="DC2164" s="190" t="str">
        <f t="shared" si="3486"/>
        <v>DC$18</v>
      </c>
      <c r="DD2164" s="190" t="str">
        <f t="shared" si="3486"/>
        <v>DD$18</v>
      </c>
      <c r="DE2164" s="190" t="str">
        <f t="shared" si="3486"/>
        <v>DE$18</v>
      </c>
      <c r="DF2164" s="190" t="str">
        <f t="shared" si="3486"/>
        <v>DF$18</v>
      </c>
      <c r="DG2164" s="190" t="str">
        <f t="shared" si="3486"/>
        <v>DG$18</v>
      </c>
      <c r="DH2164" s="190" t="str">
        <f t="shared" si="3486"/>
        <v>DH$18</v>
      </c>
      <c r="DI2164" s="190" t="str">
        <f t="shared" si="3486"/>
        <v>DI$18</v>
      </c>
      <c r="DJ2164" s="190" t="str">
        <f t="shared" si="3486"/>
        <v>DJ$18</v>
      </c>
      <c r="DK2164" s="190" t="str">
        <f t="shared" si="3486"/>
        <v>DK$18</v>
      </c>
      <c r="DL2164" s="190" t="str">
        <f t="shared" si="3486"/>
        <v>DL$18</v>
      </c>
    </row>
    <row r="2165" spans="1:116" x14ac:dyDescent="0.4">
      <c r="A2165" s="174"/>
      <c r="E2165" s="8"/>
      <c r="G2165" s="175" t="s">
        <v>464</v>
      </c>
      <c r="H2165" s="200"/>
      <c r="I2165" s="201"/>
      <c r="J2165" s="201"/>
      <c r="K2165" s="202"/>
      <c r="L2165" s="202"/>
      <c r="M2165" s="202"/>
      <c r="N2165" s="202"/>
      <c r="O2165" s="202"/>
      <c r="P2165" s="202"/>
      <c r="R2165" s="202"/>
      <c r="S2165" s="190" t="str">
        <f t="shared" ref="S2165:AX2165" si="3487">S$23</f>
        <v>S$19</v>
      </c>
      <c r="T2165" s="190" t="str">
        <f t="shared" si="3487"/>
        <v>T$19</v>
      </c>
      <c r="U2165" s="190" t="str">
        <f t="shared" si="3487"/>
        <v>U$19</v>
      </c>
      <c r="V2165" s="190" t="str">
        <f t="shared" si="3487"/>
        <v>V$19</v>
      </c>
      <c r="W2165" s="190" t="str">
        <f t="shared" si="3487"/>
        <v>W$19</v>
      </c>
      <c r="X2165" s="190" t="str">
        <f t="shared" si="3487"/>
        <v>X$19</v>
      </c>
      <c r="Y2165" s="190" t="str">
        <f t="shared" si="3487"/>
        <v>Y$19</v>
      </c>
      <c r="Z2165" s="190" t="str">
        <f t="shared" si="3487"/>
        <v>Z$19</v>
      </c>
      <c r="AA2165" s="190" t="str">
        <f t="shared" si="3487"/>
        <v>AA$19</v>
      </c>
      <c r="AB2165" s="190" t="str">
        <f t="shared" si="3487"/>
        <v>AB$19</v>
      </c>
      <c r="AC2165" s="190" t="str">
        <f t="shared" si="3487"/>
        <v>AC$19</v>
      </c>
      <c r="AD2165" s="190" t="str">
        <f t="shared" si="3487"/>
        <v>AD$19</v>
      </c>
      <c r="AE2165" s="190" t="str">
        <f t="shared" si="3487"/>
        <v>AE$19</v>
      </c>
      <c r="AF2165" s="190" t="str">
        <f t="shared" si="3487"/>
        <v>AF$19</v>
      </c>
      <c r="AG2165" s="190" t="str">
        <f t="shared" si="3487"/>
        <v>AG$19</v>
      </c>
      <c r="AH2165" s="190" t="str">
        <f t="shared" si="3487"/>
        <v>AH$19</v>
      </c>
      <c r="AI2165" s="190" t="str">
        <f t="shared" si="3487"/>
        <v>AI$19</v>
      </c>
      <c r="AJ2165" s="190" t="str">
        <f t="shared" si="3487"/>
        <v>AJ$19</v>
      </c>
      <c r="AK2165" s="190" t="str">
        <f t="shared" si="3487"/>
        <v>AK$19</v>
      </c>
      <c r="AL2165" s="190" t="str">
        <f t="shared" si="3487"/>
        <v>AL$19</v>
      </c>
      <c r="AM2165" s="190" t="str">
        <f t="shared" si="3487"/>
        <v>AM$19</v>
      </c>
      <c r="AN2165" s="190" t="str">
        <f t="shared" si="3487"/>
        <v>AN$19</v>
      </c>
      <c r="AO2165" s="190" t="str">
        <f t="shared" si="3487"/>
        <v>AO$19</v>
      </c>
      <c r="AP2165" s="190" t="str">
        <f t="shared" si="3487"/>
        <v>AP$19</v>
      </c>
      <c r="AQ2165" s="190" t="str">
        <f t="shared" si="3487"/>
        <v>AQ$19</v>
      </c>
      <c r="AR2165" s="190" t="str">
        <f t="shared" si="3487"/>
        <v>AR$19</v>
      </c>
      <c r="AS2165" s="190" t="str">
        <f t="shared" si="3487"/>
        <v>AS$19</v>
      </c>
      <c r="AT2165" s="190" t="str">
        <f t="shared" si="3487"/>
        <v>AT$19</v>
      </c>
      <c r="AU2165" s="190" t="str">
        <f t="shared" si="3487"/>
        <v>AU$19</v>
      </c>
      <c r="AV2165" s="190" t="str">
        <f t="shared" si="3487"/>
        <v>AV$19</v>
      </c>
      <c r="AW2165" s="190" t="str">
        <f t="shared" si="3487"/>
        <v>AW$19</v>
      </c>
      <c r="AX2165" s="190" t="str">
        <f t="shared" si="3487"/>
        <v>AX$19</v>
      </c>
      <c r="AY2165" s="190" t="str">
        <f t="shared" ref="AY2165:CD2165" si="3488">AY$23</f>
        <v>AY$19</v>
      </c>
      <c r="AZ2165" s="190" t="str">
        <f t="shared" si="3488"/>
        <v>AZ$19</v>
      </c>
      <c r="BA2165" s="190" t="str">
        <f t="shared" si="3488"/>
        <v>BA$19</v>
      </c>
      <c r="BB2165" s="190" t="str">
        <f t="shared" si="3488"/>
        <v>BB$19</v>
      </c>
      <c r="BC2165" s="190" t="str">
        <f t="shared" si="3488"/>
        <v>BC$19</v>
      </c>
      <c r="BD2165" s="190" t="str">
        <f t="shared" si="3488"/>
        <v>BD$19</v>
      </c>
      <c r="BE2165" s="190" t="str">
        <f t="shared" si="3488"/>
        <v>BE$19</v>
      </c>
      <c r="BF2165" s="190" t="str">
        <f t="shared" si="3488"/>
        <v>BF$19</v>
      </c>
      <c r="BG2165" s="190" t="str">
        <f t="shared" si="3488"/>
        <v>BG$19</v>
      </c>
      <c r="BH2165" s="190" t="str">
        <f t="shared" si="3488"/>
        <v>BH$19</v>
      </c>
      <c r="BI2165" s="190" t="str">
        <f t="shared" si="3488"/>
        <v>BI$19</v>
      </c>
      <c r="BJ2165" s="190" t="str">
        <f t="shared" si="3488"/>
        <v>BJ$19</v>
      </c>
      <c r="BK2165" s="190" t="str">
        <f t="shared" si="3488"/>
        <v>BK$19</v>
      </c>
      <c r="BL2165" s="190" t="str">
        <f t="shared" si="3488"/>
        <v>BL$19</v>
      </c>
      <c r="BM2165" s="190" t="str">
        <f t="shared" si="3488"/>
        <v>BM$19</v>
      </c>
      <c r="BN2165" s="190" t="str">
        <f t="shared" si="3488"/>
        <v>BN$19</v>
      </c>
      <c r="BO2165" s="190" t="str">
        <f t="shared" si="3488"/>
        <v>BO$19</v>
      </c>
      <c r="BP2165" s="190" t="str">
        <f t="shared" si="3488"/>
        <v>BP$19</v>
      </c>
      <c r="BQ2165" s="190" t="str">
        <f t="shared" si="3488"/>
        <v>BQ$19</v>
      </c>
      <c r="BR2165" s="190" t="str">
        <f t="shared" si="3488"/>
        <v>BR$19</v>
      </c>
      <c r="BS2165" s="190" t="str">
        <f t="shared" si="3488"/>
        <v>BS$19</v>
      </c>
      <c r="BT2165" s="190" t="str">
        <f t="shared" si="3488"/>
        <v>BT$19</v>
      </c>
      <c r="BU2165" s="190" t="str">
        <f t="shared" si="3488"/>
        <v>BU$19</v>
      </c>
      <c r="BV2165" s="190" t="str">
        <f t="shared" si="3488"/>
        <v>BV$19</v>
      </c>
      <c r="BW2165" s="190" t="str">
        <f t="shared" si="3488"/>
        <v>BW$19</v>
      </c>
      <c r="BX2165" s="190" t="str">
        <f t="shared" si="3488"/>
        <v>BX$19</v>
      </c>
      <c r="BY2165" s="190" t="str">
        <f t="shared" si="3488"/>
        <v>BY$19</v>
      </c>
      <c r="BZ2165" s="190" t="str">
        <f t="shared" si="3488"/>
        <v>BZ$19</v>
      </c>
      <c r="CA2165" s="190" t="str">
        <f t="shared" si="3488"/>
        <v>CA$19</v>
      </c>
      <c r="CB2165" s="190" t="str">
        <f t="shared" si="3488"/>
        <v>CB$19</v>
      </c>
      <c r="CC2165" s="190" t="str">
        <f t="shared" si="3488"/>
        <v>CC$19</v>
      </c>
      <c r="CD2165" s="190" t="str">
        <f t="shared" si="3488"/>
        <v>CD$19</v>
      </c>
      <c r="CE2165" s="190" t="str">
        <f t="shared" ref="CE2165:CL2165" si="3489">CE$23</f>
        <v>CE$19</v>
      </c>
      <c r="CF2165" s="190" t="str">
        <f t="shared" si="3489"/>
        <v>CF$19</v>
      </c>
      <c r="CG2165" s="190" t="str">
        <f t="shared" si="3489"/>
        <v>CG$19</v>
      </c>
      <c r="CH2165" s="190" t="str">
        <f t="shared" si="3489"/>
        <v>CH$19</v>
      </c>
      <c r="CI2165" s="190" t="str">
        <f t="shared" si="3489"/>
        <v>CI$19</v>
      </c>
      <c r="CJ2165" s="190" t="str">
        <f t="shared" si="3489"/>
        <v>CJ$19</v>
      </c>
      <c r="CK2165" s="190" t="str">
        <f t="shared" si="3489"/>
        <v>CK$19</v>
      </c>
      <c r="CL2165" s="190" t="str">
        <f t="shared" si="3489"/>
        <v>CL$19</v>
      </c>
      <c r="CN2165" s="201"/>
      <c r="CO2165" s="190" t="str">
        <f t="shared" ref="CO2165:DL2165" si="3490">CO$23</f>
        <v>CO$19</v>
      </c>
      <c r="CP2165" s="190" t="str">
        <f t="shared" si="3490"/>
        <v>CP$19</v>
      </c>
      <c r="CQ2165" s="190" t="str">
        <f t="shared" si="3490"/>
        <v>CQ$19</v>
      </c>
      <c r="CR2165" s="190" t="str">
        <f t="shared" si="3490"/>
        <v>CR$19</v>
      </c>
      <c r="CS2165" s="190" t="str">
        <f t="shared" si="3490"/>
        <v>CS$19</v>
      </c>
      <c r="CT2165" s="190" t="str">
        <f t="shared" si="3490"/>
        <v>CT$19</v>
      </c>
      <c r="CU2165" s="190" t="str">
        <f t="shared" si="3490"/>
        <v>CU$19</v>
      </c>
      <c r="CV2165" s="190" t="str">
        <f t="shared" si="3490"/>
        <v>CV$19</v>
      </c>
      <c r="CW2165" s="190" t="str">
        <f t="shared" si="3490"/>
        <v>CW$19</v>
      </c>
      <c r="CX2165" s="190" t="str">
        <f t="shared" si="3490"/>
        <v>CX$19</v>
      </c>
      <c r="CY2165" s="190" t="str">
        <f t="shared" si="3490"/>
        <v>CY$19</v>
      </c>
      <c r="CZ2165" s="190" t="str">
        <f t="shared" si="3490"/>
        <v>CZ$19</v>
      </c>
      <c r="DA2165" s="190" t="str">
        <f t="shared" si="3490"/>
        <v>DA$19</v>
      </c>
      <c r="DB2165" s="190" t="str">
        <f t="shared" si="3490"/>
        <v>DB$19</v>
      </c>
      <c r="DC2165" s="190" t="str">
        <f t="shared" si="3490"/>
        <v>DC$19</v>
      </c>
      <c r="DD2165" s="190" t="str">
        <f t="shared" si="3490"/>
        <v>DD$19</v>
      </c>
      <c r="DE2165" s="190" t="str">
        <f t="shared" si="3490"/>
        <v>DE$19</v>
      </c>
      <c r="DF2165" s="190" t="str">
        <f t="shared" si="3490"/>
        <v>DF$19</v>
      </c>
      <c r="DG2165" s="190" t="str">
        <f t="shared" si="3490"/>
        <v>DG$19</v>
      </c>
      <c r="DH2165" s="190" t="str">
        <f t="shared" si="3490"/>
        <v>DH$19</v>
      </c>
      <c r="DI2165" s="190" t="str">
        <f t="shared" si="3490"/>
        <v>DI$19</v>
      </c>
      <c r="DJ2165" s="190" t="str">
        <f t="shared" si="3490"/>
        <v>DJ$19</v>
      </c>
      <c r="DK2165" s="190" t="str">
        <f t="shared" si="3490"/>
        <v>DK$19</v>
      </c>
      <c r="DL2165" s="190" t="str">
        <f t="shared" si="3490"/>
        <v>DL$19</v>
      </c>
    </row>
    <row r="2166" spans="1:116" x14ac:dyDescent="0.4">
      <c r="A2166" s="31" t="s">
        <v>218</v>
      </c>
      <c r="B2166" s="31" t="s">
        <v>395</v>
      </c>
      <c r="C2166" s="31"/>
      <c r="D2166" t="s">
        <v>407</v>
      </c>
      <c r="E2166" s="8" t="str">
        <f t="shared" si="3369"/>
        <v>2166 WCAP-IS</v>
      </c>
      <c r="F2166" t="s">
        <v>435</v>
      </c>
      <c r="G2166" s="70" t="s">
        <v>399</v>
      </c>
      <c r="H2166" s="48"/>
      <c r="I2166" s="304"/>
      <c r="J2166" s="304"/>
      <c r="K2166" s="48"/>
      <c r="L2166" s="48"/>
      <c r="M2166" s="48"/>
      <c r="N2166" s="48"/>
      <c r="O2166" s="48"/>
      <c r="P2166" s="48"/>
      <c r="R2166" s="70"/>
      <c r="S2166" s="305"/>
      <c r="T2166" s="305"/>
      <c r="U2166" s="305"/>
      <c r="V2166" s="305"/>
      <c r="W2166" s="305"/>
      <c r="X2166" s="305"/>
      <c r="Y2166" s="305"/>
      <c r="Z2166" s="305"/>
      <c r="AA2166" s="305"/>
      <c r="AB2166" s="305"/>
      <c r="AC2166" s="305"/>
      <c r="AD2166" s="305"/>
      <c r="AE2166" s="305"/>
      <c r="AF2166" s="305"/>
      <c r="AG2166" s="305"/>
      <c r="AH2166" s="305"/>
      <c r="AI2166" s="305"/>
      <c r="AJ2166" s="305"/>
      <c r="AK2166" s="305"/>
      <c r="AL2166" s="305"/>
      <c r="AM2166" s="305"/>
      <c r="AN2166" s="305"/>
      <c r="AO2166" s="305"/>
      <c r="AP2166" s="305"/>
      <c r="AQ2166" s="305"/>
      <c r="AR2166" s="305"/>
      <c r="AS2166" s="305"/>
      <c r="AT2166" s="305"/>
      <c r="AU2166" s="305"/>
      <c r="AV2166" s="305"/>
      <c r="AW2166" s="305"/>
      <c r="AX2166" s="305"/>
      <c r="AY2166" s="305"/>
      <c r="AZ2166" s="305"/>
      <c r="BA2166" s="305"/>
      <c r="BB2166" s="305"/>
      <c r="BC2166" s="305"/>
      <c r="BD2166" s="305"/>
      <c r="BE2166" s="305"/>
      <c r="BF2166" s="305"/>
      <c r="BG2166" s="305"/>
      <c r="BH2166" s="305"/>
      <c r="BI2166" s="305"/>
      <c r="BJ2166" s="305"/>
      <c r="BK2166" s="305"/>
      <c r="BL2166" s="305"/>
      <c r="BM2166" s="305"/>
      <c r="BN2166" s="305"/>
      <c r="BO2166" s="305"/>
      <c r="BP2166" s="305"/>
      <c r="BQ2166" s="305"/>
      <c r="BR2166" s="305"/>
      <c r="BS2166" s="305"/>
      <c r="BT2166" s="305"/>
      <c r="BU2166" s="305"/>
      <c r="BV2166" s="305"/>
      <c r="BW2166" s="305"/>
      <c r="BX2166" s="305"/>
      <c r="BY2166" s="305"/>
      <c r="BZ2166" s="305"/>
      <c r="CA2166" s="305"/>
      <c r="CB2166" s="305"/>
      <c r="CC2166" s="305"/>
      <c r="CD2166" s="305"/>
      <c r="CE2166" s="305"/>
      <c r="CF2166" s="305"/>
      <c r="CG2166" s="305"/>
      <c r="CH2166" s="305"/>
      <c r="CI2166" s="305"/>
      <c r="CJ2166" s="305"/>
      <c r="CK2166" s="305"/>
      <c r="CL2166" s="305"/>
      <c r="CN2166" s="304"/>
      <c r="CO2166" s="305"/>
      <c r="CP2166" s="305"/>
      <c r="CQ2166" s="305"/>
      <c r="CR2166" s="305"/>
      <c r="CS2166" s="305"/>
      <c r="CT2166" s="305"/>
      <c r="CU2166" s="305"/>
      <c r="CV2166" s="305"/>
      <c r="CW2166" s="305"/>
      <c r="CX2166" s="305"/>
      <c r="CY2166" s="305"/>
      <c r="CZ2166" s="305"/>
      <c r="DA2166" s="305"/>
      <c r="DB2166" s="305"/>
      <c r="DC2166" s="305"/>
      <c r="DD2166" s="305"/>
      <c r="DE2166" s="305"/>
      <c r="DF2166" s="305"/>
      <c r="DG2166" s="305"/>
      <c r="DH2166" s="305"/>
      <c r="DI2166" s="305"/>
      <c r="DJ2166" s="305"/>
      <c r="DK2166" s="305"/>
      <c r="DL2166" s="305"/>
    </row>
    <row r="2167" spans="1:116" x14ac:dyDescent="0.4">
      <c r="A2167" s="31"/>
      <c r="B2167" t="str">
        <f t="shared" ref="B2167:B2174" si="3491">E2167</f>
        <v>2167 WCAP-IS</v>
      </c>
      <c r="D2167" t="s">
        <v>407</v>
      </c>
      <c r="E2167" s="8" t="str">
        <f t="shared" si="3369"/>
        <v>2167 WCAP-IS</v>
      </c>
      <c r="G2167" s="125" t="s">
        <v>404</v>
      </c>
      <c r="H2167" s="31"/>
      <c r="I2167" s="73"/>
      <c r="J2167" s="73"/>
      <c r="K2167" s="124">
        <f>'IS BS CF'!K$25+'IS BS CF'!K$39</f>
        <v>-76091007.0474848</v>
      </c>
      <c r="L2167" s="124">
        <f>'IS BS CF'!L$25+'IS BS CF'!L$39</f>
        <v>-67949781.315934762</v>
      </c>
      <c r="M2167" s="124">
        <f>'IS BS CF'!M$25+'IS BS CF'!M$39</f>
        <v>-74679958.084410757</v>
      </c>
      <c r="N2167" s="124">
        <f>'IS BS CF'!N$25+'IS BS CF'!N$39</f>
        <v>-81920944.487383664</v>
      </c>
      <c r="O2167" s="124">
        <f>'IS BS CF'!O$25+'IS BS CF'!O$39</f>
        <v>-89707392.028565735</v>
      </c>
      <c r="P2167" s="124">
        <f>'IS BS CF'!P$25+'IS BS CF'!P$39</f>
        <v>-20413209.290719919</v>
      </c>
      <c r="Q2167" s="124"/>
      <c r="R2167" s="124">
        <f>'IS BS CF'!R$25+'IS BS CF'!R$39</f>
        <v>0</v>
      </c>
      <c r="S2167" s="124">
        <f>'IS BS CF'!S$25+'IS BS CF'!S$39</f>
        <v>-6058945.8666666672</v>
      </c>
      <c r="T2167" s="124">
        <f>'IS BS CF'!T$25+'IS BS CF'!T$39</f>
        <v>-6109154.1999999983</v>
      </c>
      <c r="U2167" s="124">
        <f>'IS BS CF'!U$25+'IS BS CF'!U$39</f>
        <v>-6159676.3354166662</v>
      </c>
      <c r="V2167" s="124">
        <f>'IS BS CF'!V$25+'IS BS CF'!V$39</f>
        <v>-6210514.016261572</v>
      </c>
      <c r="W2167" s="124">
        <f>'IS BS CF'!W$25+'IS BS CF'!W$39</f>
        <v>-6261668.9949595472</v>
      </c>
      <c r="X2167" s="124">
        <f>'IS BS CF'!X$25+'IS BS CF'!X$39</f>
        <v>-6313143.0330607435</v>
      </c>
      <c r="Y2167" s="124">
        <f>'IS BS CF'!Y$25+'IS BS CF'!Y$39</f>
        <v>-6364937.9012862584</v>
      </c>
      <c r="Z2167" s="124">
        <f>'IS BS CF'!Z$25+'IS BS CF'!Z$39</f>
        <v>-6417055.3795739375</v>
      </c>
      <c r="AA2167" s="124">
        <f>'IS BS CF'!AA$25+'IS BS CF'!AA$39</f>
        <v>-6469497.2571245441</v>
      </c>
      <c r="AB2167" s="124">
        <f>'IS BS CF'!AB$25+'IS BS CF'!AB$39</f>
        <v>-6522265.3324479098</v>
      </c>
      <c r="AC2167" s="124">
        <f>'IS BS CF'!AC$25+'IS BS CF'!AC$39</f>
        <v>-6575361.4134095591</v>
      </c>
      <c r="AD2167" s="124">
        <f>'IS BS CF'!AD$25+'IS BS CF'!AD$39</f>
        <v>-6628787.3172773868</v>
      </c>
      <c r="AE2167" s="124">
        <f>'IS BS CF'!AE$25+'IS BS CF'!AE$39</f>
        <v>-5418085.8751669722</v>
      </c>
      <c r="AF2167" s="124">
        <f>'IS BS CF'!AF$25+'IS BS CF'!AF$39</f>
        <v>-5461612.6461750679</v>
      </c>
      <c r="AG2167" s="124">
        <f>'IS BS CF'!AG$25+'IS BS CF'!AG$39</f>
        <v>-5505408.6947271787</v>
      </c>
      <c r="AH2167" s="124">
        <f>'IS BS CF'!AH$25+'IS BS CF'!AH$39</f>
        <v>-5549475.5091297347</v>
      </c>
      <c r="AI2167" s="124">
        <f>'IS BS CF'!AI$25+'IS BS CF'!AI$39</f>
        <v>-5593814.5854167473</v>
      </c>
      <c r="AJ2167" s="124">
        <f>'IS BS CF'!AJ$25+'IS BS CF'!AJ$39</f>
        <v>-5638427.4273884259</v>
      </c>
      <c r="AK2167" s="124">
        <f>'IS BS CF'!AK$25+'IS BS CF'!AK$39</f>
        <v>-5683315.5466497848</v>
      </c>
      <c r="AL2167" s="124">
        <f>'IS BS CF'!AL$25+'IS BS CF'!AL$39</f>
        <v>-5728480.4626497542</v>
      </c>
      <c r="AM2167" s="124">
        <f>'IS BS CF'!AM$25+'IS BS CF'!AM$39</f>
        <v>-5773923.7027202602</v>
      </c>
      <c r="AN2167" s="124">
        <f>'IS BS CF'!AN$25+'IS BS CF'!AN$39</f>
        <v>-5819646.8021153975</v>
      </c>
      <c r="AO2167" s="124">
        <f>'IS BS CF'!AO$25+'IS BS CF'!AO$39</f>
        <v>-5865651.3040509876</v>
      </c>
      <c r="AP2167" s="124">
        <f>'IS BS CF'!AP$25+'IS BS CF'!AP$39</f>
        <v>-5911938.7597444579</v>
      </c>
      <c r="AQ2167" s="124">
        <f>'IS BS CF'!AQ$25+'IS BS CF'!AQ$39</f>
        <v>-5960271.0114545412</v>
      </c>
      <c r="AR2167" s="124">
        <f>'IS BS CF'!AR$25+'IS BS CF'!AR$39</f>
        <v>-6007129.0605213512</v>
      </c>
      <c r="AS2167" s="124">
        <f>'IS BS CF'!AS$25+'IS BS CF'!AS$39</f>
        <v>-6054274.7654067297</v>
      </c>
      <c r="AT2167" s="124">
        <f>'IS BS CF'!AT$25+'IS BS CF'!AT$39</f>
        <v>-6101709.7097347472</v>
      </c>
      <c r="AU2167" s="124">
        <f>'IS BS CF'!AU$25+'IS BS CF'!AU$39</f>
        <v>-6149435.4853322227</v>
      </c>
      <c r="AV2167" s="124">
        <f>'IS BS CF'!AV$25+'IS BS CF'!AV$39</f>
        <v>-6197453.6922697537</v>
      </c>
      <c r="AW2167" s="124">
        <f>'IS BS CF'!AW$25+'IS BS CF'!AW$39</f>
        <v>-6245765.9389026612</v>
      </c>
      <c r="AX2167" s="124">
        <f>'IS BS CF'!AX$25+'IS BS CF'!AX$39</f>
        <v>-6294373.8419123078</v>
      </c>
      <c r="AY2167" s="124">
        <f>'IS BS CF'!AY$25+'IS BS CF'!AY$39</f>
        <v>-6343279.026347572</v>
      </c>
      <c r="AZ2167" s="124">
        <f>'IS BS CF'!AZ$25+'IS BS CF'!AZ$39</f>
        <v>-6392483.1256665075</v>
      </c>
      <c r="BA2167" s="124">
        <f>'IS BS CF'!BA$25+'IS BS CF'!BA$39</f>
        <v>-6441987.7817780422</v>
      </c>
      <c r="BB2167" s="124">
        <f>'IS BS CF'!BB$25+'IS BS CF'!BB$39</f>
        <v>-6491794.6450843159</v>
      </c>
      <c r="BC2167" s="124">
        <f>'IS BS CF'!BC$25+'IS BS CF'!BC$39</f>
        <v>-6543753.6716728611</v>
      </c>
      <c r="BD2167" s="124">
        <f>'IS BS CF'!BD$25+'IS BS CF'!BD$39</f>
        <v>-6594169.9347588783</v>
      </c>
      <c r="BE2167" s="124">
        <f>'IS BS CF'!BE$25+'IS BS CF'!BE$39</f>
        <v>-6644893.4076280706</v>
      </c>
      <c r="BF2167" s="124">
        <f>'IS BS CF'!BF$25+'IS BS CF'!BF$39</f>
        <v>-6695925.7750798222</v>
      </c>
      <c r="BG2167" s="124">
        <f>'IS BS CF'!BG$25+'IS BS CF'!BG$39</f>
        <v>-6747268.7306196382</v>
      </c>
      <c r="BH2167" s="124">
        <f>'IS BS CF'!BH$25+'IS BS CF'!BH$39</f>
        <v>-6798923.9765030211</v>
      </c>
      <c r="BI2167" s="124">
        <f>'IS BS CF'!BI$25+'IS BS CF'!BI$39</f>
        <v>-6850893.2237788783</v>
      </c>
      <c r="BJ2167" s="124">
        <f>'IS BS CF'!BJ$25+'IS BS CF'!BJ$39</f>
        <v>-6903178.19233278</v>
      </c>
      <c r="BK2167" s="124">
        <f>'IS BS CF'!BK$25+'IS BS CF'!BK$39</f>
        <v>-6955780.6109317951</v>
      </c>
      <c r="BL2167" s="124">
        <f>'IS BS CF'!BL$25+'IS BS CF'!BL$39</f>
        <v>-7008702.2172674472</v>
      </c>
      <c r="BM2167" s="124">
        <f>'IS BS CF'!BM$25+'IS BS CF'!BM$39</f>
        <v>-7061944.7580014272</v>
      </c>
      <c r="BN2167" s="124">
        <f>'IS BS CF'!BN$25+'IS BS CF'!BN$39</f>
        <v>-7115509.9888090435</v>
      </c>
      <c r="BO2167" s="124">
        <f>'IS BS CF'!BO$25+'IS BS CF'!BO$39</f>
        <v>-7171340.3864320535</v>
      </c>
      <c r="BP2167" s="124">
        <f>'IS BS CF'!BP$25+'IS BS CF'!BP$39</f>
        <v>-7225556.3006936964</v>
      </c>
      <c r="BQ2167" s="124">
        <f>'IS BS CF'!BQ$25+'IS BS CF'!BQ$39</f>
        <v>-7280100.2265885025</v>
      </c>
      <c r="BR2167" s="124">
        <f>'IS BS CF'!BR$25+'IS BS CF'!BR$39</f>
        <v>-7334973.9562985152</v>
      </c>
      <c r="BS2167" s="124">
        <f>'IS BS CF'!BS$25+'IS BS CF'!BS$39</f>
        <v>-7390179.2912454968</v>
      </c>
      <c r="BT2167" s="124">
        <f>'IS BS CF'!BT$25+'IS BS CF'!BT$39</f>
        <v>-7445718.0421376014</v>
      </c>
      <c r="BU2167" s="124">
        <f>'IS BS CF'!BU$25+'IS BS CF'!BU$39</f>
        <v>-7501592.0290149665</v>
      </c>
      <c r="BV2167" s="124">
        <f>'IS BS CF'!BV$25+'IS BS CF'!BV$39</f>
        <v>-7557803.0812965715</v>
      </c>
      <c r="BW2167" s="124">
        <f>'IS BS CF'!BW$25+'IS BS CF'!BW$39</f>
        <v>-7614353.0378260538</v>
      </c>
      <c r="BX2167" s="124">
        <f>'IS BS CF'!BX$25+'IS BS CF'!BX$39</f>
        <v>-7671243.7469194094</v>
      </c>
      <c r="BY2167" s="124">
        <f>'IS BS CF'!BY$25+'IS BS CF'!BY$39</f>
        <v>-7728477.0664110361</v>
      </c>
      <c r="BZ2167" s="124">
        <f>'IS BS CF'!BZ$25+'IS BS CF'!BZ$39</f>
        <v>-7786054.863701825</v>
      </c>
      <c r="CA2167" s="124">
        <f>'IS BS CF'!CA$25+'IS BS CF'!CA$39</f>
        <v>-1663449.6980427462</v>
      </c>
      <c r="CB2167" s="124">
        <f>'IS BS CF'!CB$25+'IS BS CF'!CB$39</f>
        <v>-1670200.6994244361</v>
      </c>
      <c r="CC2167" s="124">
        <f>'IS BS CF'!CC$25+'IS BS CF'!CC$39</f>
        <v>-1676979.8299785692</v>
      </c>
      <c r="CD2167" s="124">
        <f>'IS BS CF'!CD$25+'IS BS CF'!CD$39</f>
        <v>-1683787.2069100216</v>
      </c>
      <c r="CE2167" s="124">
        <f>'IS BS CF'!CE$25+'IS BS CF'!CE$39</f>
        <v>-1690622.9479120295</v>
      </c>
      <c r="CF2167" s="124">
        <f>'IS BS CF'!CF$25+'IS BS CF'!CF$39</f>
        <v>-1697487.1711681054</v>
      </c>
      <c r="CG2167" s="124">
        <f>'IS BS CF'!CG$25+'IS BS CF'!CG$39</f>
        <v>-1704379.9953545823</v>
      </c>
      <c r="CH2167" s="124">
        <f>'IS BS CF'!CH$25+'IS BS CF'!CH$39</f>
        <v>-1711301.5396417377</v>
      </c>
      <c r="CI2167" s="124">
        <f>'IS BS CF'!CI$25+'IS BS CF'!CI$39</f>
        <v>-1718251.9236967878</v>
      </c>
      <c r="CJ2167" s="124">
        <f>'IS BS CF'!CJ$25+'IS BS CF'!CJ$39</f>
        <v>-1725231.2676853545</v>
      </c>
      <c r="CK2167" s="124">
        <f>'IS BS CF'!CK$25+'IS BS CF'!CK$39</f>
        <v>-1732239.6922738913</v>
      </c>
      <c r="CL2167" s="124">
        <f>'IS BS CF'!CL$25+'IS BS CF'!CL$39</f>
        <v>-1739277.318631659</v>
      </c>
      <c r="CN2167" s="73"/>
      <c r="CO2167" s="124" t="e">
        <f>#REF!+#REF!</f>
        <v>#REF!</v>
      </c>
      <c r="CP2167" s="124" t="e">
        <f>#REF!+#REF!</f>
        <v>#REF!</v>
      </c>
      <c r="CQ2167" s="124" t="e">
        <f>#REF!+#REF!</f>
        <v>#REF!</v>
      </c>
      <c r="CR2167" s="124" t="e">
        <f>#REF!+#REF!</f>
        <v>#REF!</v>
      </c>
      <c r="CS2167" s="124" t="e">
        <f>#REF!+#REF!</f>
        <v>#REF!</v>
      </c>
      <c r="CT2167" s="124" t="e">
        <f>#REF!+#REF!</f>
        <v>#REF!</v>
      </c>
      <c r="CU2167" s="124" t="e">
        <f>#REF!+#REF!</f>
        <v>#REF!</v>
      </c>
      <c r="CV2167" s="124" t="e">
        <f>#REF!+#REF!</f>
        <v>#REF!</v>
      </c>
      <c r="CW2167" s="124" t="e">
        <f>#REF!+#REF!</f>
        <v>#REF!</v>
      </c>
      <c r="CX2167" s="124" t="e">
        <f>#REF!+#REF!</f>
        <v>#REF!</v>
      </c>
      <c r="CY2167" s="124" t="e">
        <f>#REF!+#REF!</f>
        <v>#REF!</v>
      </c>
      <c r="CZ2167" s="124" t="e">
        <f>#REF!+#REF!</f>
        <v>#REF!</v>
      </c>
      <c r="DA2167" s="124" t="e">
        <f>#REF!+#REF!</f>
        <v>#REF!</v>
      </c>
      <c r="DB2167" s="124" t="e">
        <f>#REF!+#REF!</f>
        <v>#REF!</v>
      </c>
      <c r="DC2167" s="124" t="e">
        <f>#REF!+#REF!</f>
        <v>#REF!</v>
      </c>
      <c r="DD2167" s="124" t="e">
        <f>#REF!+#REF!</f>
        <v>#REF!</v>
      </c>
      <c r="DE2167" s="124" t="e">
        <f>#REF!+#REF!</f>
        <v>#REF!</v>
      </c>
      <c r="DF2167" s="124" t="e">
        <f>#REF!+#REF!</f>
        <v>#REF!</v>
      </c>
      <c r="DG2167" s="124" t="e">
        <f>#REF!+#REF!</f>
        <v>#REF!</v>
      </c>
      <c r="DH2167" s="124" t="e">
        <f>#REF!+#REF!</f>
        <v>#REF!</v>
      </c>
      <c r="DI2167" s="124" t="e">
        <f>#REF!+#REF!</f>
        <v>#REF!</v>
      </c>
      <c r="DJ2167" s="124" t="e">
        <f>#REF!+#REF!</f>
        <v>#REF!</v>
      </c>
      <c r="DK2167" s="124" t="e">
        <f>#REF!+#REF!</f>
        <v>#REF!</v>
      </c>
      <c r="DL2167" s="124" t="e">
        <f>#REF!+#REF!</f>
        <v>#REF!</v>
      </c>
    </row>
    <row r="2168" spans="1:116" x14ac:dyDescent="0.4">
      <c r="A2168" s="31"/>
      <c r="B2168" t="str">
        <f t="shared" si="3491"/>
        <v>2168 WCAP-IS</v>
      </c>
      <c r="D2168" t="s">
        <v>407</v>
      </c>
      <c r="E2168" s="8" t="str">
        <f t="shared" si="3369"/>
        <v>2168 WCAP-IS</v>
      </c>
      <c r="G2168" s="67"/>
      <c r="H2168" s="31"/>
      <c r="I2168" s="73"/>
      <c r="J2168" s="73"/>
      <c r="K2168" s="31"/>
      <c r="L2168" s="31"/>
      <c r="M2168" s="31"/>
      <c r="N2168" s="31"/>
      <c r="O2168" s="31"/>
      <c r="P2168" s="31"/>
      <c r="R2168" s="67"/>
      <c r="S2168" s="67"/>
      <c r="T2168" s="67"/>
      <c r="U2168" s="67"/>
      <c r="V2168" s="67"/>
      <c r="W2168" s="67"/>
      <c r="X2168" s="67"/>
      <c r="Y2168" s="67"/>
      <c r="Z2168" s="67"/>
      <c r="AA2168" s="67"/>
      <c r="AB2168" s="67"/>
      <c r="AC2168" s="67"/>
      <c r="AD2168" s="67"/>
      <c r="AE2168" s="67"/>
      <c r="AF2168" s="67"/>
      <c r="AG2168" s="67"/>
      <c r="AH2168" s="67"/>
      <c r="AI2168" s="67"/>
      <c r="AJ2168" s="67"/>
      <c r="AK2168" s="67"/>
      <c r="AL2168" s="67"/>
      <c r="AM2168" s="67"/>
      <c r="AN2168" s="67"/>
      <c r="AO2168" s="67"/>
      <c r="AP2168" s="67"/>
      <c r="AQ2168" s="67"/>
      <c r="AR2168" s="67"/>
      <c r="AS2168" s="67"/>
      <c r="AT2168" s="67"/>
      <c r="AU2168" s="67"/>
      <c r="AV2168" s="67"/>
      <c r="AW2168" s="67"/>
      <c r="AX2168" s="67"/>
      <c r="AY2168" s="67"/>
      <c r="AZ2168" s="67"/>
      <c r="BA2168" s="67"/>
      <c r="BB2168" s="67"/>
      <c r="BC2168" s="67"/>
      <c r="BD2168" s="67"/>
      <c r="BE2168" s="67"/>
      <c r="BF2168" s="67"/>
      <c r="BG2168" s="67"/>
      <c r="BH2168" s="67"/>
      <c r="BI2168" s="67"/>
      <c r="BJ2168" s="67"/>
      <c r="BK2168" s="67"/>
      <c r="BL2168" s="67"/>
      <c r="BM2168" s="67"/>
      <c r="BN2168" s="67"/>
      <c r="BO2168" s="67"/>
      <c r="BP2168" s="67"/>
      <c r="BQ2168" s="67"/>
      <c r="BR2168" s="67"/>
      <c r="BS2168" s="67"/>
      <c r="BT2168" s="67"/>
      <c r="BU2168" s="67"/>
      <c r="BV2168" s="67"/>
      <c r="BW2168" s="67"/>
      <c r="BX2168" s="67"/>
      <c r="BY2168" s="67"/>
      <c r="BZ2168" s="67"/>
      <c r="CA2168" s="67"/>
      <c r="CB2168" s="67"/>
      <c r="CC2168" s="67"/>
      <c r="CD2168" s="67"/>
      <c r="CE2168" s="67"/>
      <c r="CF2168" s="67"/>
      <c r="CG2168" s="67"/>
      <c r="CH2168" s="67"/>
      <c r="CI2168" s="67"/>
      <c r="CJ2168" s="67"/>
      <c r="CK2168" s="67"/>
      <c r="CL2168" s="67"/>
      <c r="CN2168" s="73"/>
      <c r="CO2168" s="67"/>
      <c r="CP2168" s="67"/>
      <c r="CQ2168" s="67"/>
      <c r="CR2168" s="67"/>
      <c r="CS2168" s="67"/>
      <c r="CT2168" s="67"/>
      <c r="CU2168" s="67"/>
      <c r="CV2168" s="67"/>
      <c r="CW2168" s="67"/>
      <c r="CX2168" s="67"/>
      <c r="CY2168" s="67"/>
      <c r="CZ2168" s="67"/>
      <c r="DA2168" s="67"/>
      <c r="DB2168" s="67"/>
      <c r="DC2168" s="67"/>
      <c r="DD2168" s="67"/>
      <c r="DE2168" s="67"/>
      <c r="DF2168" s="67"/>
      <c r="DG2168" s="67"/>
      <c r="DH2168" s="67"/>
      <c r="DI2168" s="67"/>
      <c r="DJ2168" s="67"/>
      <c r="DK2168" s="67"/>
      <c r="DL2168" s="67"/>
    </row>
    <row r="2169" spans="1:116" x14ac:dyDescent="0.4">
      <c r="B2169" t="str">
        <f t="shared" si="3491"/>
        <v>2169 WCAP-IS</v>
      </c>
      <c r="D2169" t="s">
        <v>407</v>
      </c>
      <c r="E2169" s="8" t="str">
        <f t="shared" si="3369"/>
        <v>2169 WCAP-IS</v>
      </c>
      <c r="G2169" s="129" t="s">
        <v>400</v>
      </c>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1:116" x14ac:dyDescent="0.4">
      <c r="B2170" t="str">
        <f t="shared" si="3491"/>
        <v>2170 WCAP-IS</v>
      </c>
      <c r="D2170" t="s">
        <v>407</v>
      </c>
      <c r="E2170" s="8" t="str">
        <f t="shared" si="3369"/>
        <v>2170 WCAP-IS</v>
      </c>
      <c r="G2170" s="145" t="s">
        <v>401</v>
      </c>
      <c r="H2170" s="12"/>
      <c r="I2170" s="60"/>
      <c r="J2170" s="60"/>
      <c r="K2170" s="17">
        <v>30</v>
      </c>
      <c r="L2170" s="17">
        <v>30</v>
      </c>
      <c r="M2170" s="17">
        <v>30</v>
      </c>
      <c r="N2170" s="17">
        <v>30</v>
      </c>
      <c r="O2170" s="17">
        <v>30</v>
      </c>
      <c r="P2170" s="17">
        <v>30</v>
      </c>
      <c r="R2170" s="15"/>
      <c r="S2170" s="15" cm="1">
        <f t="array" ref="S2170">INDEX($K:$P,ROW(),MATCH(S$3,$K$2:$P$2,0))</f>
        <v>30</v>
      </c>
      <c r="T2170" s="15" cm="1">
        <f t="array" ref="T2170">INDEX($K:$P,ROW(),MATCH(T$3,$K$2:$P$2,0))</f>
        <v>30</v>
      </c>
      <c r="U2170" s="15" cm="1">
        <f t="array" ref="U2170">INDEX($K:$P,ROW(),MATCH(U$3,$K$2:$P$2,0))</f>
        <v>30</v>
      </c>
      <c r="V2170" s="15" cm="1">
        <f t="array" ref="V2170">INDEX($K:$P,ROW(),MATCH(V$3,$K$2:$P$2,0))</f>
        <v>30</v>
      </c>
      <c r="W2170" s="15" cm="1">
        <f t="array" ref="W2170">INDEX($K:$P,ROW(),MATCH(W$3,$K$2:$P$2,0))</f>
        <v>30</v>
      </c>
      <c r="X2170" s="15" cm="1">
        <f t="array" ref="X2170">INDEX($K:$P,ROW(),MATCH(X$3,$K$2:$P$2,0))</f>
        <v>30</v>
      </c>
      <c r="Y2170" s="15" cm="1">
        <f t="array" ref="Y2170">INDEX($K:$P,ROW(),MATCH(Y$3,$K$2:$P$2,0))</f>
        <v>30</v>
      </c>
      <c r="Z2170" s="15" cm="1">
        <f t="array" ref="Z2170">INDEX($K:$P,ROW(),MATCH(Z$3,$K$2:$P$2,0))</f>
        <v>30</v>
      </c>
      <c r="AA2170" s="15" cm="1">
        <f t="array" ref="AA2170">INDEX($K:$P,ROW(),MATCH(AA$3,$K$2:$P$2,0))</f>
        <v>30</v>
      </c>
      <c r="AB2170" s="15" cm="1">
        <f t="array" ref="AB2170">INDEX($K:$P,ROW(),MATCH(AB$3,$K$2:$P$2,0))</f>
        <v>30</v>
      </c>
      <c r="AC2170" s="15" cm="1">
        <f t="array" ref="AC2170">INDEX($K:$P,ROW(),MATCH(AC$3,$K$2:$P$2,0))</f>
        <v>30</v>
      </c>
      <c r="AD2170" s="15" cm="1">
        <f t="array" ref="AD2170">INDEX($K:$P,ROW(),MATCH(AD$3,$K$2:$P$2,0))</f>
        <v>30</v>
      </c>
      <c r="AE2170" s="15" cm="1">
        <f t="array" ref="AE2170">INDEX($K:$P,ROW(),MATCH(AE$3,$K$2:$P$2,0))</f>
        <v>30</v>
      </c>
      <c r="AF2170" s="15" cm="1">
        <f t="array" ref="AF2170">INDEX($K:$P,ROW(),MATCH(AF$3,$K$2:$P$2,0))</f>
        <v>30</v>
      </c>
      <c r="AG2170" s="15" cm="1">
        <f t="array" ref="AG2170">INDEX($K:$P,ROW(),MATCH(AG$3,$K$2:$P$2,0))</f>
        <v>30</v>
      </c>
      <c r="AH2170" s="15" cm="1">
        <f t="array" ref="AH2170">INDEX($K:$P,ROW(),MATCH(AH$3,$K$2:$P$2,0))</f>
        <v>30</v>
      </c>
      <c r="AI2170" s="15" cm="1">
        <f t="array" ref="AI2170">INDEX($K:$P,ROW(),MATCH(AI$3,$K$2:$P$2,0))</f>
        <v>30</v>
      </c>
      <c r="AJ2170" s="15" cm="1">
        <f t="array" ref="AJ2170">INDEX($K:$P,ROW(),MATCH(AJ$3,$K$2:$P$2,0))</f>
        <v>30</v>
      </c>
      <c r="AK2170" s="15" cm="1">
        <f t="array" ref="AK2170">INDEX($K:$P,ROW(),MATCH(AK$3,$K$2:$P$2,0))</f>
        <v>30</v>
      </c>
      <c r="AL2170" s="15" cm="1">
        <f t="array" ref="AL2170">INDEX($K:$P,ROW(),MATCH(AL$3,$K$2:$P$2,0))</f>
        <v>30</v>
      </c>
      <c r="AM2170" s="15" cm="1">
        <f t="array" ref="AM2170">INDEX($K:$P,ROW(),MATCH(AM$3,$K$2:$P$2,0))</f>
        <v>30</v>
      </c>
      <c r="AN2170" s="15" cm="1">
        <f t="array" ref="AN2170">INDEX($K:$P,ROW(),MATCH(AN$3,$K$2:$P$2,0))</f>
        <v>30</v>
      </c>
      <c r="AO2170" s="15" cm="1">
        <f t="array" ref="AO2170">INDEX($K:$P,ROW(),MATCH(AO$3,$K$2:$P$2,0))</f>
        <v>30</v>
      </c>
      <c r="AP2170" s="15" cm="1">
        <f t="array" ref="AP2170">INDEX($K:$P,ROW(),MATCH(AP$3,$K$2:$P$2,0))</f>
        <v>30</v>
      </c>
      <c r="AQ2170" s="15" cm="1">
        <f t="array" ref="AQ2170">INDEX($K:$P,ROW(),MATCH(AQ$3,$K$2:$P$2,0))</f>
        <v>30</v>
      </c>
      <c r="AR2170" s="15" cm="1">
        <f t="array" ref="AR2170">INDEX($K:$P,ROW(),MATCH(AR$3,$K$2:$P$2,0))</f>
        <v>30</v>
      </c>
      <c r="AS2170" s="15" cm="1">
        <f t="array" ref="AS2170">INDEX($K:$P,ROW(),MATCH(AS$3,$K$2:$P$2,0))</f>
        <v>30</v>
      </c>
      <c r="AT2170" s="15" cm="1">
        <f t="array" ref="AT2170">INDEX($K:$P,ROW(),MATCH(AT$3,$K$2:$P$2,0))</f>
        <v>30</v>
      </c>
      <c r="AU2170" s="15" cm="1">
        <f t="array" ref="AU2170">INDEX($K:$P,ROW(),MATCH(AU$3,$K$2:$P$2,0))</f>
        <v>30</v>
      </c>
      <c r="AV2170" s="15" cm="1">
        <f t="array" ref="AV2170">INDEX($K:$P,ROW(),MATCH(AV$3,$K$2:$P$2,0))</f>
        <v>30</v>
      </c>
      <c r="AW2170" s="15" cm="1">
        <f t="array" ref="AW2170">INDEX($K:$P,ROW(),MATCH(AW$3,$K$2:$P$2,0))</f>
        <v>30</v>
      </c>
      <c r="AX2170" s="15" cm="1">
        <f t="array" ref="AX2170">INDEX($K:$P,ROW(),MATCH(AX$3,$K$2:$P$2,0))</f>
        <v>30</v>
      </c>
      <c r="AY2170" s="15" cm="1">
        <f t="array" ref="AY2170">INDEX($K:$P,ROW(),MATCH(AY$3,$K$2:$P$2,0))</f>
        <v>30</v>
      </c>
      <c r="AZ2170" s="15" cm="1">
        <f t="array" ref="AZ2170">INDEX($K:$P,ROW(),MATCH(AZ$3,$K$2:$P$2,0))</f>
        <v>30</v>
      </c>
      <c r="BA2170" s="15" cm="1">
        <f t="array" ref="BA2170">INDEX($K:$P,ROW(),MATCH(BA$3,$K$2:$P$2,0))</f>
        <v>30</v>
      </c>
      <c r="BB2170" s="15" cm="1">
        <f t="array" ref="BB2170">INDEX($K:$P,ROW(),MATCH(BB$3,$K$2:$P$2,0))</f>
        <v>30</v>
      </c>
      <c r="BC2170" s="15" cm="1">
        <f t="array" ref="BC2170">INDEX($K:$P,ROW(),MATCH(BC$3,$K$2:$P$2,0))</f>
        <v>30</v>
      </c>
      <c r="BD2170" s="15" cm="1">
        <f t="array" ref="BD2170">INDEX($K:$P,ROW(),MATCH(BD$3,$K$2:$P$2,0))</f>
        <v>30</v>
      </c>
      <c r="BE2170" s="15" cm="1">
        <f t="array" ref="BE2170">INDEX($K:$P,ROW(),MATCH(BE$3,$K$2:$P$2,0))</f>
        <v>30</v>
      </c>
      <c r="BF2170" s="15" cm="1">
        <f t="array" ref="BF2170">INDEX($K:$P,ROW(),MATCH(BF$3,$K$2:$P$2,0))</f>
        <v>30</v>
      </c>
      <c r="BG2170" s="15" cm="1">
        <f t="array" ref="BG2170">INDEX($K:$P,ROW(),MATCH(BG$3,$K$2:$P$2,0))</f>
        <v>30</v>
      </c>
      <c r="BH2170" s="15" cm="1">
        <f t="array" ref="BH2170">INDEX($K:$P,ROW(),MATCH(BH$3,$K$2:$P$2,0))</f>
        <v>30</v>
      </c>
      <c r="BI2170" s="15" cm="1">
        <f t="array" ref="BI2170">INDEX($K:$P,ROW(),MATCH(BI$3,$K$2:$P$2,0))</f>
        <v>30</v>
      </c>
      <c r="BJ2170" s="15" cm="1">
        <f t="array" ref="BJ2170">INDEX($K:$P,ROW(),MATCH(BJ$3,$K$2:$P$2,0))</f>
        <v>30</v>
      </c>
      <c r="BK2170" s="15" cm="1">
        <f t="array" ref="BK2170">INDEX($K:$P,ROW(),MATCH(BK$3,$K$2:$P$2,0))</f>
        <v>30</v>
      </c>
      <c r="BL2170" s="15" cm="1">
        <f t="array" ref="BL2170">INDEX($K:$P,ROW(),MATCH(BL$3,$K$2:$P$2,0))</f>
        <v>30</v>
      </c>
      <c r="BM2170" s="15" cm="1">
        <f t="array" ref="BM2170">INDEX($K:$P,ROW(),MATCH(BM$3,$K$2:$P$2,0))</f>
        <v>30</v>
      </c>
      <c r="BN2170" s="15" cm="1">
        <f t="array" ref="BN2170">INDEX($K:$P,ROW(),MATCH(BN$3,$K$2:$P$2,0))</f>
        <v>30</v>
      </c>
      <c r="BO2170" s="15" cm="1">
        <f t="array" ref="BO2170">INDEX($K:$P,ROW(),MATCH(BO$3,$K$2:$P$2,0))</f>
        <v>30</v>
      </c>
      <c r="BP2170" s="15" cm="1">
        <f t="array" ref="BP2170">INDEX($K:$P,ROW(),MATCH(BP$3,$K$2:$P$2,0))</f>
        <v>30</v>
      </c>
      <c r="BQ2170" s="15" cm="1">
        <f t="array" ref="BQ2170">INDEX($K:$P,ROW(),MATCH(BQ$3,$K$2:$P$2,0))</f>
        <v>30</v>
      </c>
      <c r="BR2170" s="15" cm="1">
        <f t="array" ref="BR2170">INDEX($K:$P,ROW(),MATCH(BR$3,$K$2:$P$2,0))</f>
        <v>30</v>
      </c>
      <c r="BS2170" s="15" cm="1">
        <f t="array" ref="BS2170">INDEX($K:$P,ROW(),MATCH(BS$3,$K$2:$P$2,0))</f>
        <v>30</v>
      </c>
      <c r="BT2170" s="15" cm="1">
        <f t="array" ref="BT2170">INDEX($K:$P,ROW(),MATCH(BT$3,$K$2:$P$2,0))</f>
        <v>30</v>
      </c>
      <c r="BU2170" s="15" cm="1">
        <f t="array" ref="BU2170">INDEX($K:$P,ROW(),MATCH(BU$3,$K$2:$P$2,0))</f>
        <v>30</v>
      </c>
      <c r="BV2170" s="15" cm="1">
        <f t="array" ref="BV2170">INDEX($K:$P,ROW(),MATCH(BV$3,$K$2:$P$2,0))</f>
        <v>30</v>
      </c>
      <c r="BW2170" s="15" cm="1">
        <f t="array" ref="BW2170">INDEX($K:$P,ROW(),MATCH(BW$3,$K$2:$P$2,0))</f>
        <v>30</v>
      </c>
      <c r="BX2170" s="15" cm="1">
        <f t="array" ref="BX2170">INDEX($K:$P,ROW(),MATCH(BX$3,$K$2:$P$2,0))</f>
        <v>30</v>
      </c>
      <c r="BY2170" s="15" cm="1">
        <f t="array" ref="BY2170">INDEX($K:$P,ROW(),MATCH(BY$3,$K$2:$P$2,0))</f>
        <v>30</v>
      </c>
      <c r="BZ2170" s="15" cm="1">
        <f t="array" ref="BZ2170">INDEX($K:$P,ROW(),MATCH(BZ$3,$K$2:$P$2,0))</f>
        <v>30</v>
      </c>
      <c r="CA2170" s="15" cm="1">
        <f t="array" ref="CA2170">INDEX($K:$P,ROW(),MATCH(CA$3,$K$2:$P$2,0))</f>
        <v>30</v>
      </c>
      <c r="CB2170" s="15" cm="1">
        <f t="array" ref="CB2170">INDEX($K:$P,ROW(),MATCH(CB$3,$K$2:$P$2,0))</f>
        <v>30</v>
      </c>
      <c r="CC2170" s="15" cm="1">
        <f t="array" ref="CC2170">INDEX($K:$P,ROW(),MATCH(CC$3,$K$2:$P$2,0))</f>
        <v>30</v>
      </c>
      <c r="CD2170" s="15" cm="1">
        <f t="array" ref="CD2170">INDEX($K:$P,ROW(),MATCH(CD$3,$K$2:$P$2,0))</f>
        <v>30</v>
      </c>
      <c r="CE2170" s="15" cm="1">
        <f t="array" ref="CE2170">INDEX($K:$P,ROW(),MATCH(CE$3,$K$2:$P$2,0))</f>
        <v>30</v>
      </c>
      <c r="CF2170" s="15" cm="1">
        <f t="array" ref="CF2170">INDEX($K:$P,ROW(),MATCH(CF$3,$K$2:$P$2,0))</f>
        <v>30</v>
      </c>
      <c r="CG2170" s="15" cm="1">
        <f t="array" ref="CG2170">INDEX($K:$P,ROW(),MATCH(CG$3,$K$2:$P$2,0))</f>
        <v>30</v>
      </c>
      <c r="CH2170" s="15" cm="1">
        <f t="array" ref="CH2170">INDEX($K:$P,ROW(),MATCH(CH$3,$K$2:$P$2,0))</f>
        <v>30</v>
      </c>
      <c r="CI2170" s="15" cm="1">
        <f t="array" ref="CI2170">INDEX($K:$P,ROW(),MATCH(CI$3,$K$2:$P$2,0))</f>
        <v>30</v>
      </c>
      <c r="CJ2170" s="15" cm="1">
        <f t="array" ref="CJ2170">INDEX($K:$P,ROW(),MATCH(CJ$3,$K$2:$P$2,0))</f>
        <v>30</v>
      </c>
      <c r="CK2170" s="15" cm="1">
        <f t="array" ref="CK2170">INDEX($K:$P,ROW(),MATCH(CK$3,$K$2:$P$2,0))</f>
        <v>30</v>
      </c>
      <c r="CL2170" s="15" cm="1">
        <f t="array" ref="CL2170">INDEX($K:$P,ROW(),MATCH(CL$3,$K$2:$P$2,0))</f>
        <v>30</v>
      </c>
      <c r="CN2170" s="60"/>
      <c r="CO2170" s="15" t="e" cm="1">
        <f t="array" ref="CO2170">INDEX($K:$P,ROW(),MATCH(CO$3,$K$2:$P$2,0))</f>
        <v>#N/A</v>
      </c>
      <c r="CP2170" s="15" t="e" cm="1">
        <f t="array" ref="CP2170">INDEX($K:$P,ROW(),MATCH(CP$3,$K$2:$P$2,0))</f>
        <v>#N/A</v>
      </c>
      <c r="CQ2170" s="15" t="e" cm="1">
        <f t="array" ref="CQ2170">INDEX($K:$P,ROW(),MATCH(CQ$3,$K$2:$P$2,0))</f>
        <v>#N/A</v>
      </c>
      <c r="CR2170" s="15" t="e" cm="1">
        <f t="array" ref="CR2170">INDEX($K:$P,ROW(),MATCH(CR$3,$K$2:$P$2,0))</f>
        <v>#N/A</v>
      </c>
      <c r="CS2170" s="15" t="e" cm="1">
        <f t="array" ref="CS2170">INDEX($K:$P,ROW(),MATCH(CS$3,$K$2:$P$2,0))</f>
        <v>#N/A</v>
      </c>
      <c r="CT2170" s="15" t="e" cm="1">
        <f t="array" ref="CT2170">INDEX($K:$P,ROW(),MATCH(CT$3,$K$2:$P$2,0))</f>
        <v>#N/A</v>
      </c>
      <c r="CU2170" s="15" t="e" cm="1">
        <f t="array" ref="CU2170">INDEX($K:$P,ROW(),MATCH(CU$3,$K$2:$P$2,0))</f>
        <v>#N/A</v>
      </c>
      <c r="CV2170" s="15" t="e" cm="1">
        <f t="array" ref="CV2170">INDEX($K:$P,ROW(),MATCH(CV$3,$K$2:$P$2,0))</f>
        <v>#N/A</v>
      </c>
      <c r="CW2170" s="15" t="e" cm="1">
        <f t="array" ref="CW2170">INDEX($K:$P,ROW(),MATCH(CW$3,$K$2:$P$2,0))</f>
        <v>#N/A</v>
      </c>
      <c r="CX2170" s="15" t="e" cm="1">
        <f t="array" ref="CX2170">INDEX($K:$P,ROW(),MATCH(CX$3,$K$2:$P$2,0))</f>
        <v>#N/A</v>
      </c>
      <c r="CY2170" s="15" t="e" cm="1">
        <f t="array" ref="CY2170">INDEX($K:$P,ROW(),MATCH(CY$3,$K$2:$P$2,0))</f>
        <v>#N/A</v>
      </c>
      <c r="CZ2170" s="15" t="e" cm="1">
        <f t="array" ref="CZ2170">INDEX($K:$P,ROW(),MATCH(CZ$3,$K$2:$P$2,0))</f>
        <v>#N/A</v>
      </c>
      <c r="DA2170" s="15" t="e" cm="1">
        <f t="array" ref="DA2170">INDEX($K:$P,ROW(),MATCH(DA$3,$K$2:$P$2,0))</f>
        <v>#N/A</v>
      </c>
      <c r="DB2170" s="15" t="e" cm="1">
        <f t="array" ref="DB2170">INDEX($K:$P,ROW(),MATCH(DB$3,$K$2:$P$2,0))</f>
        <v>#N/A</v>
      </c>
      <c r="DC2170" s="15" t="e" cm="1">
        <f t="array" ref="DC2170">INDEX($K:$P,ROW(),MATCH(DC$3,$K$2:$P$2,0))</f>
        <v>#N/A</v>
      </c>
      <c r="DD2170" s="15" t="e" cm="1">
        <f t="array" ref="DD2170">INDEX($K:$P,ROW(),MATCH(DD$3,$K$2:$P$2,0))</f>
        <v>#N/A</v>
      </c>
      <c r="DE2170" s="15" t="e" cm="1">
        <f t="array" ref="DE2170">INDEX($K:$P,ROW(),MATCH(DE$3,$K$2:$P$2,0))</f>
        <v>#N/A</v>
      </c>
      <c r="DF2170" s="15" t="e" cm="1">
        <f t="array" ref="DF2170">INDEX($K:$P,ROW(),MATCH(DF$3,$K$2:$P$2,0))</f>
        <v>#N/A</v>
      </c>
      <c r="DG2170" s="15" t="e" cm="1">
        <f t="array" ref="DG2170">INDEX($K:$P,ROW(),MATCH(DG$3,$K$2:$P$2,0))</f>
        <v>#N/A</v>
      </c>
      <c r="DH2170" s="15" t="e" cm="1">
        <f t="array" ref="DH2170">INDEX($K:$P,ROW(),MATCH(DH$3,$K$2:$P$2,0))</f>
        <v>#N/A</v>
      </c>
      <c r="DI2170" s="15" t="e" cm="1">
        <f t="array" ref="DI2170">INDEX($K:$P,ROW(),MATCH(DI$3,$K$2:$P$2,0))</f>
        <v>#N/A</v>
      </c>
      <c r="DJ2170" s="15" t="e" cm="1">
        <f t="array" ref="DJ2170">INDEX($K:$P,ROW(),MATCH(DJ$3,$K$2:$P$2,0))</f>
        <v>#N/A</v>
      </c>
      <c r="DK2170" s="15" t="e" cm="1">
        <f t="array" ref="DK2170">INDEX($K:$P,ROW(),MATCH(DK$3,$K$2:$P$2,0))</f>
        <v>#N/A</v>
      </c>
      <c r="DL2170" s="15" t="e" cm="1">
        <f t="array" ref="DL2170">INDEX($K:$P,ROW(),MATCH(DL$3,$K$2:$P$2,0))</f>
        <v>#N/A</v>
      </c>
    </row>
    <row r="2171" spans="1:116" x14ac:dyDescent="0.4">
      <c r="B2171" t="str">
        <f t="shared" si="3491"/>
        <v>2171 WCAP-IS</v>
      </c>
      <c r="C2171" t="s">
        <v>232</v>
      </c>
      <c r="D2171" t="s">
        <v>407</v>
      </c>
      <c r="E2171" s="8" t="str">
        <f t="shared" si="3369"/>
        <v>2171 WCAP-IS</v>
      </c>
      <c r="G2171" s="126" t="str">
        <f>"Accounts payable"</f>
        <v>Accounts payable</v>
      </c>
      <c r="H2171" s="27"/>
      <c r="I2171" s="78"/>
      <c r="J2171" s="78"/>
      <c r="K2171" s="118">
        <f>SUMIF($4:$4,K$2,2171:2171)</f>
        <v>6628787.3172773868</v>
      </c>
      <c r="L2171" s="118">
        <f>SUMIF($4:$4,L$2,2171:2171)</f>
        <v>5911938.7597444579</v>
      </c>
      <c r="M2171" s="118">
        <f t="shared" ref="M2171:P2171" si="3492">SUMIF($4:$4,M$2,2171:2171)</f>
        <v>6491794.6450843159</v>
      </c>
      <c r="N2171" s="118">
        <f t="shared" si="3492"/>
        <v>7115509.9888090435</v>
      </c>
      <c r="O2171" s="118">
        <f t="shared" si="3492"/>
        <v>7786054.863701825</v>
      </c>
      <c r="P2171" s="118">
        <f t="shared" si="3492"/>
        <v>1739277.318631659</v>
      </c>
      <c r="R2171" s="118"/>
      <c r="S2171" s="118">
        <f t="shared" ref="S2171:CD2171" si="3493">MIN(-S2170/30*S2167,R2171-S2167)</f>
        <v>6058945.8666666672</v>
      </c>
      <c r="T2171" s="118">
        <f t="shared" si="3493"/>
        <v>6109154.1999999983</v>
      </c>
      <c r="U2171" s="118">
        <f t="shared" si="3493"/>
        <v>6159676.3354166662</v>
      </c>
      <c r="V2171" s="118">
        <f t="shared" si="3493"/>
        <v>6210514.016261572</v>
      </c>
      <c r="W2171" s="118">
        <f t="shared" si="3493"/>
        <v>6261668.9949595472</v>
      </c>
      <c r="X2171" s="118">
        <f t="shared" si="3493"/>
        <v>6313143.0330607435</v>
      </c>
      <c r="Y2171" s="118">
        <f t="shared" si="3493"/>
        <v>6364937.9012862584</v>
      </c>
      <c r="Z2171" s="118">
        <f t="shared" si="3493"/>
        <v>6417055.3795739375</v>
      </c>
      <c r="AA2171" s="118">
        <f t="shared" si="3493"/>
        <v>6469497.2571245441</v>
      </c>
      <c r="AB2171" s="118">
        <f t="shared" si="3493"/>
        <v>6522265.3324479098</v>
      </c>
      <c r="AC2171" s="118">
        <f t="shared" si="3493"/>
        <v>6575361.4134095591</v>
      </c>
      <c r="AD2171" s="118">
        <f t="shared" si="3493"/>
        <v>6628787.3172773868</v>
      </c>
      <c r="AE2171" s="118">
        <f t="shared" si="3493"/>
        <v>5418085.8751669722</v>
      </c>
      <c r="AF2171" s="118">
        <f t="shared" si="3493"/>
        <v>5461612.6461750679</v>
      </c>
      <c r="AG2171" s="118">
        <f t="shared" si="3493"/>
        <v>5505408.6947271787</v>
      </c>
      <c r="AH2171" s="118">
        <f t="shared" si="3493"/>
        <v>5549475.5091297347</v>
      </c>
      <c r="AI2171" s="118">
        <f t="shared" si="3493"/>
        <v>5593814.5854167473</v>
      </c>
      <c r="AJ2171" s="118">
        <f t="shared" si="3493"/>
        <v>5638427.4273884259</v>
      </c>
      <c r="AK2171" s="118">
        <f t="shared" si="3493"/>
        <v>5683315.5466497848</v>
      </c>
      <c r="AL2171" s="118">
        <f t="shared" si="3493"/>
        <v>5728480.4626497542</v>
      </c>
      <c r="AM2171" s="118">
        <f t="shared" si="3493"/>
        <v>5773923.7027202602</v>
      </c>
      <c r="AN2171" s="118">
        <f t="shared" si="3493"/>
        <v>5819646.8021153975</v>
      </c>
      <c r="AO2171" s="118">
        <f t="shared" si="3493"/>
        <v>5865651.3040509876</v>
      </c>
      <c r="AP2171" s="118">
        <f t="shared" si="3493"/>
        <v>5911938.7597444579</v>
      </c>
      <c r="AQ2171" s="118">
        <f t="shared" si="3493"/>
        <v>5960271.0114545412</v>
      </c>
      <c r="AR2171" s="118">
        <f t="shared" si="3493"/>
        <v>6007129.0605213512</v>
      </c>
      <c r="AS2171" s="118">
        <f t="shared" si="3493"/>
        <v>6054274.7654067297</v>
      </c>
      <c r="AT2171" s="118">
        <f t="shared" si="3493"/>
        <v>6101709.7097347472</v>
      </c>
      <c r="AU2171" s="118">
        <f t="shared" si="3493"/>
        <v>6149435.4853322227</v>
      </c>
      <c r="AV2171" s="118">
        <f t="shared" si="3493"/>
        <v>6197453.6922697537</v>
      </c>
      <c r="AW2171" s="118">
        <f t="shared" si="3493"/>
        <v>6245765.9389026612</v>
      </c>
      <c r="AX2171" s="118">
        <f t="shared" si="3493"/>
        <v>6294373.8419123078</v>
      </c>
      <c r="AY2171" s="118">
        <f t="shared" si="3493"/>
        <v>6343279.026347572</v>
      </c>
      <c r="AZ2171" s="118">
        <f t="shared" si="3493"/>
        <v>6392483.1256665075</v>
      </c>
      <c r="BA2171" s="118">
        <f t="shared" si="3493"/>
        <v>6441987.7817780422</v>
      </c>
      <c r="BB2171" s="118">
        <f t="shared" si="3493"/>
        <v>6491794.6450843159</v>
      </c>
      <c r="BC2171" s="118">
        <f t="shared" si="3493"/>
        <v>6543753.6716728611</v>
      </c>
      <c r="BD2171" s="118">
        <f t="shared" si="3493"/>
        <v>6594169.9347588783</v>
      </c>
      <c r="BE2171" s="118">
        <f t="shared" si="3493"/>
        <v>6644893.4076280706</v>
      </c>
      <c r="BF2171" s="118">
        <f t="shared" si="3493"/>
        <v>6695925.7750798222</v>
      </c>
      <c r="BG2171" s="118">
        <f t="shared" si="3493"/>
        <v>6747268.7306196382</v>
      </c>
      <c r="BH2171" s="118">
        <f t="shared" si="3493"/>
        <v>6798923.9765030211</v>
      </c>
      <c r="BI2171" s="118">
        <f t="shared" si="3493"/>
        <v>6850893.2237788783</v>
      </c>
      <c r="BJ2171" s="118">
        <f t="shared" si="3493"/>
        <v>6903178.19233278</v>
      </c>
      <c r="BK2171" s="118">
        <f t="shared" si="3493"/>
        <v>6955780.6109317951</v>
      </c>
      <c r="BL2171" s="118">
        <f t="shared" si="3493"/>
        <v>7008702.2172674472</v>
      </c>
      <c r="BM2171" s="118">
        <f t="shared" si="3493"/>
        <v>7061944.7580014272</v>
      </c>
      <c r="BN2171" s="118">
        <f t="shared" si="3493"/>
        <v>7115509.9888090435</v>
      </c>
      <c r="BO2171" s="118">
        <f t="shared" si="3493"/>
        <v>7171340.3864320535</v>
      </c>
      <c r="BP2171" s="118">
        <f t="shared" si="3493"/>
        <v>7225556.3006936964</v>
      </c>
      <c r="BQ2171" s="118">
        <f t="shared" si="3493"/>
        <v>7280100.2265885025</v>
      </c>
      <c r="BR2171" s="118">
        <f t="shared" si="3493"/>
        <v>7334973.9562985152</v>
      </c>
      <c r="BS2171" s="118">
        <f t="shared" si="3493"/>
        <v>7390179.2912454968</v>
      </c>
      <c r="BT2171" s="118">
        <f t="shared" si="3493"/>
        <v>7445718.0421376014</v>
      </c>
      <c r="BU2171" s="118">
        <f t="shared" si="3493"/>
        <v>7501592.0290149665</v>
      </c>
      <c r="BV2171" s="118">
        <f t="shared" si="3493"/>
        <v>7557803.0812965715</v>
      </c>
      <c r="BW2171" s="118">
        <f t="shared" si="3493"/>
        <v>7614353.0378260538</v>
      </c>
      <c r="BX2171" s="118">
        <f t="shared" si="3493"/>
        <v>7671243.7469194094</v>
      </c>
      <c r="BY2171" s="118">
        <f t="shared" si="3493"/>
        <v>7728477.0664110361</v>
      </c>
      <c r="BZ2171" s="118">
        <f t="shared" si="3493"/>
        <v>7786054.863701825</v>
      </c>
      <c r="CA2171" s="118">
        <f t="shared" si="3493"/>
        <v>1663449.6980427462</v>
      </c>
      <c r="CB2171" s="118">
        <f t="shared" si="3493"/>
        <v>1670200.6994244361</v>
      </c>
      <c r="CC2171" s="118">
        <f t="shared" si="3493"/>
        <v>1676979.8299785692</v>
      </c>
      <c r="CD2171" s="118">
        <f t="shared" si="3493"/>
        <v>1683787.2069100216</v>
      </c>
      <c r="CE2171" s="118">
        <f t="shared" ref="CE2171:CK2171" si="3494">MIN(-CE2170/30*CE2167,CD2171-CE2167)</f>
        <v>1690622.9479120295</v>
      </c>
      <c r="CF2171" s="118">
        <f t="shared" si="3494"/>
        <v>1697487.1711681054</v>
      </c>
      <c r="CG2171" s="118">
        <f t="shared" si="3494"/>
        <v>1704379.9953545823</v>
      </c>
      <c r="CH2171" s="118">
        <f t="shared" si="3494"/>
        <v>1711301.5396417377</v>
      </c>
      <c r="CI2171" s="118">
        <f t="shared" si="3494"/>
        <v>1718251.9236967878</v>
      </c>
      <c r="CJ2171" s="118">
        <f t="shared" si="3494"/>
        <v>1725231.2676853545</v>
      </c>
      <c r="CK2171" s="118">
        <f t="shared" si="3494"/>
        <v>1732239.6922738913</v>
      </c>
      <c r="CL2171" s="118">
        <f>MIN(-CL2170/30*CL2167,CK2171-CL2167)</f>
        <v>1739277.318631659</v>
      </c>
      <c r="CN2171" s="33"/>
      <c r="CO2171" s="118" t="e">
        <f>MIN(-CO2170/90*CO2167,CN2171-CO2167)</f>
        <v>#N/A</v>
      </c>
      <c r="CP2171" s="118" t="e">
        <f t="shared" ref="CP2171:DL2171" si="3495">MIN(-CP2170/90*CP2167,CO2171-CP2167)</f>
        <v>#N/A</v>
      </c>
      <c r="CQ2171" s="118" t="e">
        <f t="shared" si="3495"/>
        <v>#N/A</v>
      </c>
      <c r="CR2171" s="118" t="e">
        <f t="shared" si="3495"/>
        <v>#N/A</v>
      </c>
      <c r="CS2171" s="118" t="e">
        <f t="shared" si="3495"/>
        <v>#N/A</v>
      </c>
      <c r="CT2171" s="118" t="e">
        <f t="shared" si="3495"/>
        <v>#N/A</v>
      </c>
      <c r="CU2171" s="118" t="e">
        <f t="shared" si="3495"/>
        <v>#N/A</v>
      </c>
      <c r="CV2171" s="118" t="e">
        <f t="shared" si="3495"/>
        <v>#N/A</v>
      </c>
      <c r="CW2171" s="118" t="e">
        <f t="shared" si="3495"/>
        <v>#N/A</v>
      </c>
      <c r="CX2171" s="118" t="e">
        <f t="shared" si="3495"/>
        <v>#N/A</v>
      </c>
      <c r="CY2171" s="118" t="e">
        <f t="shared" si="3495"/>
        <v>#N/A</v>
      </c>
      <c r="CZ2171" s="118" t="e">
        <f t="shared" si="3495"/>
        <v>#N/A</v>
      </c>
      <c r="DA2171" s="118" t="e">
        <f t="shared" si="3495"/>
        <v>#N/A</v>
      </c>
      <c r="DB2171" s="118" t="e">
        <f t="shared" si="3495"/>
        <v>#N/A</v>
      </c>
      <c r="DC2171" s="118" t="e">
        <f t="shared" si="3495"/>
        <v>#N/A</v>
      </c>
      <c r="DD2171" s="118" t="e">
        <f t="shared" si="3495"/>
        <v>#N/A</v>
      </c>
      <c r="DE2171" s="118" t="e">
        <f t="shared" si="3495"/>
        <v>#N/A</v>
      </c>
      <c r="DF2171" s="118" t="e">
        <f t="shared" si="3495"/>
        <v>#N/A</v>
      </c>
      <c r="DG2171" s="118" t="e">
        <f t="shared" si="3495"/>
        <v>#N/A</v>
      </c>
      <c r="DH2171" s="118" t="e">
        <f t="shared" si="3495"/>
        <v>#N/A</v>
      </c>
      <c r="DI2171" s="118" t="e">
        <f t="shared" si="3495"/>
        <v>#N/A</v>
      </c>
      <c r="DJ2171" s="118" t="e">
        <f t="shared" si="3495"/>
        <v>#N/A</v>
      </c>
      <c r="DK2171" s="118" t="e">
        <f t="shared" si="3495"/>
        <v>#N/A</v>
      </c>
      <c r="DL2171" s="118" t="e">
        <f t="shared" si="3495"/>
        <v>#N/A</v>
      </c>
    </row>
    <row r="2172" spans="1:116" x14ac:dyDescent="0.4">
      <c r="B2172" t="str">
        <f t="shared" si="3491"/>
        <v>2172 WCAP-IS</v>
      </c>
      <c r="D2172" t="s">
        <v>407</v>
      </c>
      <c r="E2172" s="8" t="str">
        <f t="shared" ref="E2172:E2207" si="3496">ROW()&amp;" "&amp;D2172</f>
        <v>2172 WCAP-IS</v>
      </c>
      <c r="G2172" s="126"/>
      <c r="H2172" s="27"/>
      <c r="I2172" s="78"/>
      <c r="J2172" s="78"/>
      <c r="K2172" s="33"/>
      <c r="L2172" s="33"/>
      <c r="M2172" s="33"/>
      <c r="N2172" s="33"/>
      <c r="O2172" s="33"/>
      <c r="P2172" s="33"/>
      <c r="R2172" s="33"/>
      <c r="S2172" s="33"/>
      <c r="T2172" s="33"/>
      <c r="U2172" s="33"/>
      <c r="V2172" s="33"/>
      <c r="W2172" s="33"/>
      <c r="X2172" s="33"/>
      <c r="Y2172" s="33"/>
      <c r="Z2172" s="33"/>
      <c r="AA2172" s="33"/>
      <c r="AB2172" s="33"/>
      <c r="AC2172" s="33"/>
      <c r="AD2172" s="33"/>
      <c r="AE2172" s="33"/>
      <c r="AF2172" s="33"/>
      <c r="AG2172" s="33"/>
      <c r="AH2172" s="33"/>
      <c r="AI2172" s="33"/>
      <c r="AJ2172" s="33"/>
      <c r="AK2172" s="33"/>
      <c r="AL2172" s="33"/>
      <c r="AM2172" s="33"/>
      <c r="AN2172" s="33"/>
      <c r="AO2172" s="33"/>
      <c r="AP2172" s="33"/>
      <c r="AQ2172" s="33"/>
      <c r="AR2172" s="33"/>
      <c r="AS2172" s="33"/>
      <c r="AT2172" s="33"/>
      <c r="AU2172" s="33"/>
      <c r="AV2172" s="33"/>
      <c r="AW2172" s="33"/>
      <c r="AX2172" s="33"/>
      <c r="AY2172" s="33"/>
      <c r="AZ2172" s="33"/>
      <c r="BA2172" s="33"/>
      <c r="BB2172" s="33"/>
      <c r="BC2172" s="33"/>
      <c r="BD2172" s="33"/>
      <c r="BE2172" s="33"/>
      <c r="BF2172" s="33"/>
      <c r="BG2172" s="33"/>
      <c r="BH2172" s="33"/>
      <c r="BI2172" s="33"/>
      <c r="BJ2172" s="33"/>
      <c r="BK2172" s="33"/>
      <c r="BL2172" s="33"/>
      <c r="BM2172" s="33"/>
      <c r="BN2172" s="33"/>
      <c r="BO2172" s="33"/>
      <c r="BP2172" s="33"/>
      <c r="BQ2172" s="33"/>
      <c r="BR2172" s="33"/>
      <c r="BS2172" s="33"/>
      <c r="BT2172" s="33"/>
      <c r="BU2172" s="33"/>
      <c r="BV2172" s="33"/>
      <c r="BW2172" s="33"/>
      <c r="BX2172" s="33"/>
      <c r="BY2172" s="33"/>
      <c r="BZ2172" s="33"/>
      <c r="CA2172" s="33"/>
      <c r="CB2172" s="33"/>
      <c r="CC2172" s="33"/>
      <c r="CD2172" s="33"/>
      <c r="CE2172" s="33"/>
      <c r="CF2172" s="33"/>
      <c r="CG2172" s="33"/>
      <c r="CH2172" s="33"/>
      <c r="CI2172" s="33"/>
      <c r="CJ2172" s="33"/>
      <c r="CK2172" s="33"/>
      <c r="CL2172" s="33"/>
      <c r="CN2172" s="78"/>
      <c r="CO2172" s="33"/>
      <c r="CP2172" s="33"/>
      <c r="CQ2172" s="33"/>
      <c r="CR2172" s="33"/>
      <c r="CS2172" s="33"/>
      <c r="CT2172" s="33"/>
      <c r="CU2172" s="33"/>
      <c r="CV2172" s="33"/>
      <c r="CW2172" s="33"/>
      <c r="CX2172" s="33"/>
      <c r="CY2172" s="33"/>
      <c r="CZ2172" s="33"/>
      <c r="DA2172" s="33"/>
      <c r="DB2172" s="33"/>
      <c r="DC2172" s="33"/>
      <c r="DD2172" s="33"/>
      <c r="DE2172" s="33"/>
      <c r="DF2172" s="33"/>
      <c r="DG2172" s="33"/>
      <c r="DH2172" s="33"/>
      <c r="DI2172" s="33"/>
      <c r="DJ2172" s="33"/>
      <c r="DK2172" s="33"/>
      <c r="DL2172" s="33"/>
    </row>
    <row r="2173" spans="1:116" x14ac:dyDescent="0.4">
      <c r="B2173" t="str">
        <f t="shared" si="3491"/>
        <v>2173 WCAP-IS</v>
      </c>
      <c r="C2173" t="s">
        <v>234</v>
      </c>
      <c r="D2173" t="s">
        <v>407</v>
      </c>
      <c r="E2173" s="8" t="str">
        <f t="shared" si="3496"/>
        <v>2173 WCAP-IS</v>
      </c>
      <c r="G2173" s="126" t="str">
        <f>"Change in "&amp;G2171</f>
        <v>Change in Accounts payable</v>
      </c>
      <c r="K2173" s="33">
        <f>SUMIF($3:$3,K$2,2173:2173)</f>
        <v>6628787.3172773868</v>
      </c>
      <c r="L2173" s="33">
        <f t="shared" ref="L2173:P2173" si="3497">SUMIF($3:$3,L$2,2173:2173)</f>
        <v>-716848.55753292888</v>
      </c>
      <c r="M2173" s="33">
        <f t="shared" si="3497"/>
        <v>579855.88533985801</v>
      </c>
      <c r="N2173" s="33">
        <f t="shared" si="3497"/>
        <v>623715.34372472763</v>
      </c>
      <c r="O2173" s="33">
        <f t="shared" si="3497"/>
        <v>670544.87489278149</v>
      </c>
      <c r="P2173" s="33">
        <f t="shared" si="3497"/>
        <v>-6046777.5450701667</v>
      </c>
      <c r="R2173" s="33"/>
      <c r="S2173" s="33">
        <f>S2171-R2171</f>
        <v>6058945.8666666672</v>
      </c>
      <c r="T2173" s="33">
        <f t="shared" ref="T2173:CE2173" si="3498">T2171-S2171</f>
        <v>50208.33333333116</v>
      </c>
      <c r="U2173" s="33">
        <f t="shared" si="3498"/>
        <v>50522.135416667908</v>
      </c>
      <c r="V2173" s="33">
        <f t="shared" si="3498"/>
        <v>50837.680844905786</v>
      </c>
      <c r="W2173" s="33">
        <f t="shared" si="3498"/>
        <v>51154.978697975166</v>
      </c>
      <c r="X2173" s="33">
        <f t="shared" si="3498"/>
        <v>51474.038101196289</v>
      </c>
      <c r="Y2173" s="33">
        <f t="shared" si="3498"/>
        <v>51794.868225514889</v>
      </c>
      <c r="Z2173" s="33">
        <f t="shared" si="3498"/>
        <v>52117.478287679143</v>
      </c>
      <c r="AA2173" s="33">
        <f t="shared" si="3498"/>
        <v>52441.877550606616</v>
      </c>
      <c r="AB2173" s="33">
        <f t="shared" si="3498"/>
        <v>52768.075323365629</v>
      </c>
      <c r="AC2173" s="33">
        <f t="shared" si="3498"/>
        <v>53096.080961649306</v>
      </c>
      <c r="AD2173" s="33">
        <f t="shared" si="3498"/>
        <v>53425.903867827728</v>
      </c>
      <c r="AE2173" s="33">
        <f t="shared" si="3498"/>
        <v>-1210701.4421104146</v>
      </c>
      <c r="AF2173" s="33">
        <f t="shared" si="3498"/>
        <v>43526.771008095704</v>
      </c>
      <c r="AG2173" s="33">
        <f t="shared" si="3498"/>
        <v>43796.048552110791</v>
      </c>
      <c r="AH2173" s="33">
        <f t="shared" si="3498"/>
        <v>44066.814402556047</v>
      </c>
      <c r="AI2173" s="33">
        <f t="shared" si="3498"/>
        <v>44339.076287012547</v>
      </c>
      <c r="AJ2173" s="33">
        <f t="shared" si="3498"/>
        <v>44612.841971678659</v>
      </c>
      <c r="AK2173" s="33">
        <f t="shared" si="3498"/>
        <v>44888.119261358865</v>
      </c>
      <c r="AL2173" s="33">
        <f t="shared" si="3498"/>
        <v>45164.915999969468</v>
      </c>
      <c r="AM2173" s="33">
        <f t="shared" si="3498"/>
        <v>45443.240070505999</v>
      </c>
      <c r="AN2173" s="33">
        <f t="shared" si="3498"/>
        <v>45723.09939513728</v>
      </c>
      <c r="AO2173" s="33">
        <f t="shared" si="3498"/>
        <v>46004.501935590059</v>
      </c>
      <c r="AP2173" s="33">
        <f t="shared" si="3498"/>
        <v>46287.455693470314</v>
      </c>
      <c r="AQ2173" s="33">
        <f t="shared" si="3498"/>
        <v>48332.251710083336</v>
      </c>
      <c r="AR2173" s="33">
        <f t="shared" si="3498"/>
        <v>46858.049066809937</v>
      </c>
      <c r="AS2173" s="33">
        <f t="shared" si="3498"/>
        <v>47145.70488537848</v>
      </c>
      <c r="AT2173" s="33">
        <f t="shared" si="3498"/>
        <v>47434.944328017533</v>
      </c>
      <c r="AU2173" s="33">
        <f t="shared" si="3498"/>
        <v>47725.775597475469</v>
      </c>
      <c r="AV2173" s="33">
        <f t="shared" si="3498"/>
        <v>48018.206937531009</v>
      </c>
      <c r="AW2173" s="33">
        <f t="shared" si="3498"/>
        <v>48312.24663290754</v>
      </c>
      <c r="AX2173" s="33">
        <f t="shared" si="3498"/>
        <v>48607.903009646572</v>
      </c>
      <c r="AY2173" s="33">
        <f t="shared" si="3498"/>
        <v>48905.184435264207</v>
      </c>
      <c r="AZ2173" s="33">
        <f t="shared" si="3498"/>
        <v>49204.099318935536</v>
      </c>
      <c r="BA2173" s="33">
        <f t="shared" si="3498"/>
        <v>49504.656111534685</v>
      </c>
      <c r="BB2173" s="33">
        <f t="shared" si="3498"/>
        <v>49806.863306273706</v>
      </c>
      <c r="BC2173" s="33">
        <f t="shared" si="3498"/>
        <v>51959.026588545181</v>
      </c>
      <c r="BD2173" s="33">
        <f t="shared" si="3498"/>
        <v>50416.263086017221</v>
      </c>
      <c r="BE2173" s="33">
        <f t="shared" si="3498"/>
        <v>50723.47286919225</v>
      </c>
      <c r="BF2173" s="33">
        <f t="shared" si="3498"/>
        <v>51032.367451751605</v>
      </c>
      <c r="BG2173" s="33">
        <f t="shared" si="3498"/>
        <v>51342.955539816059</v>
      </c>
      <c r="BH2173" s="33">
        <f t="shared" si="3498"/>
        <v>51655.245883382857</v>
      </c>
      <c r="BI2173" s="33">
        <f t="shared" si="3498"/>
        <v>51969.247275857255</v>
      </c>
      <c r="BJ2173" s="33">
        <f t="shared" si="3498"/>
        <v>52284.96855390165</v>
      </c>
      <c r="BK2173" s="33">
        <f t="shared" si="3498"/>
        <v>52602.418599015102</v>
      </c>
      <c r="BL2173" s="33">
        <f t="shared" si="3498"/>
        <v>52921.606335652061</v>
      </c>
      <c r="BM2173" s="33">
        <f t="shared" si="3498"/>
        <v>53242.540733980015</v>
      </c>
      <c r="BN2173" s="33">
        <f t="shared" si="3498"/>
        <v>53565.230807616375</v>
      </c>
      <c r="BO2173" s="33">
        <f t="shared" si="3498"/>
        <v>55830.39762300998</v>
      </c>
      <c r="BP2173" s="33">
        <f t="shared" si="3498"/>
        <v>54215.914261642843</v>
      </c>
      <c r="BQ2173" s="33">
        <f t="shared" si="3498"/>
        <v>54543.925894806162</v>
      </c>
      <c r="BR2173" s="33">
        <f t="shared" si="3498"/>
        <v>54873.729710012674</v>
      </c>
      <c r="BS2173" s="33">
        <f t="shared" si="3498"/>
        <v>55205.334946981631</v>
      </c>
      <c r="BT2173" s="33">
        <f t="shared" si="3498"/>
        <v>55538.750892104581</v>
      </c>
      <c r="BU2173" s="33">
        <f t="shared" si="3498"/>
        <v>55873.986877365038</v>
      </c>
      <c r="BV2173" s="33">
        <f t="shared" si="3498"/>
        <v>56211.05228160508</v>
      </c>
      <c r="BW2173" s="33">
        <f t="shared" si="3498"/>
        <v>56549.956529482268</v>
      </c>
      <c r="BX2173" s="33">
        <f t="shared" si="3498"/>
        <v>56890.709093355574</v>
      </c>
      <c r="BY2173" s="33">
        <f t="shared" si="3498"/>
        <v>57233.319491626695</v>
      </c>
      <c r="BZ2173" s="33">
        <f t="shared" si="3498"/>
        <v>57577.797290788963</v>
      </c>
      <c r="CA2173" s="33">
        <f t="shared" si="3498"/>
        <v>-6122605.1656590793</v>
      </c>
      <c r="CB2173" s="33">
        <f t="shared" si="3498"/>
        <v>6751.0013816899154</v>
      </c>
      <c r="CC2173" s="33">
        <f t="shared" si="3498"/>
        <v>6779.1305541330948</v>
      </c>
      <c r="CD2173" s="33">
        <f t="shared" si="3498"/>
        <v>6807.3769314524252</v>
      </c>
      <c r="CE2173" s="33">
        <f t="shared" si="3498"/>
        <v>6835.7410020078532</v>
      </c>
      <c r="CF2173" s="33">
        <f t="shared" ref="CF2173:CL2173" si="3499">CF2171-CE2171</f>
        <v>6864.2232560759876</v>
      </c>
      <c r="CG2173" s="33">
        <f t="shared" si="3499"/>
        <v>6892.8241864768788</v>
      </c>
      <c r="CH2173" s="33">
        <f t="shared" si="3499"/>
        <v>6921.5442871553823</v>
      </c>
      <c r="CI2173" s="33">
        <f t="shared" si="3499"/>
        <v>6950.38405505009</v>
      </c>
      <c r="CJ2173" s="33">
        <f t="shared" si="3499"/>
        <v>6979.3439885666594</v>
      </c>
      <c r="CK2173" s="33">
        <f t="shared" si="3499"/>
        <v>7008.4245885368437</v>
      </c>
      <c r="CL2173" s="33">
        <f t="shared" si="3499"/>
        <v>7037.626357767731</v>
      </c>
      <c r="CO2173" s="33" t="e">
        <f t="shared" ref="CO2173" si="3500">CO2171-CN2171</f>
        <v>#N/A</v>
      </c>
      <c r="CP2173" s="33" t="e">
        <f t="shared" ref="CP2173" si="3501">CP2171-CO2171</f>
        <v>#N/A</v>
      </c>
      <c r="CQ2173" s="33" t="e">
        <f t="shared" ref="CQ2173" si="3502">CQ2171-CP2171</f>
        <v>#N/A</v>
      </c>
      <c r="CR2173" s="33" t="e">
        <f t="shared" ref="CR2173" si="3503">CR2171-CQ2171</f>
        <v>#N/A</v>
      </c>
      <c r="CS2173" s="33" t="e">
        <f t="shared" ref="CS2173" si="3504">CS2171-CR2171</f>
        <v>#N/A</v>
      </c>
      <c r="CT2173" s="33" t="e">
        <f t="shared" ref="CT2173" si="3505">CT2171-CS2171</f>
        <v>#N/A</v>
      </c>
      <c r="CU2173" s="33" t="e">
        <f t="shared" ref="CU2173" si="3506">CU2171-CT2171</f>
        <v>#N/A</v>
      </c>
      <c r="CV2173" s="33" t="e">
        <f t="shared" ref="CV2173" si="3507">CV2171-CU2171</f>
        <v>#N/A</v>
      </c>
      <c r="CW2173" s="33" t="e">
        <f t="shared" ref="CW2173" si="3508">CW2171-CV2171</f>
        <v>#N/A</v>
      </c>
      <c r="CX2173" s="33" t="e">
        <f t="shared" ref="CX2173" si="3509">CX2171-CW2171</f>
        <v>#N/A</v>
      </c>
      <c r="CY2173" s="33" t="e">
        <f t="shared" ref="CY2173" si="3510">CY2171-CX2171</f>
        <v>#N/A</v>
      </c>
      <c r="CZ2173" s="33" t="e">
        <f t="shared" ref="CZ2173" si="3511">CZ2171-CY2171</f>
        <v>#N/A</v>
      </c>
      <c r="DA2173" s="33" t="e">
        <f t="shared" ref="DA2173" si="3512">DA2171-CZ2171</f>
        <v>#N/A</v>
      </c>
      <c r="DB2173" s="33" t="e">
        <f t="shared" ref="DB2173" si="3513">DB2171-DA2171</f>
        <v>#N/A</v>
      </c>
      <c r="DC2173" s="33" t="e">
        <f t="shared" ref="DC2173" si="3514">DC2171-DB2171</f>
        <v>#N/A</v>
      </c>
      <c r="DD2173" s="33" t="e">
        <f t="shared" ref="DD2173" si="3515">DD2171-DC2171</f>
        <v>#N/A</v>
      </c>
      <c r="DE2173" s="33" t="e">
        <f t="shared" ref="DE2173" si="3516">DE2171-DD2171</f>
        <v>#N/A</v>
      </c>
      <c r="DF2173" s="33" t="e">
        <f t="shared" ref="DF2173" si="3517">DF2171-DE2171</f>
        <v>#N/A</v>
      </c>
      <c r="DG2173" s="33" t="e">
        <f t="shared" ref="DG2173" si="3518">DG2171-DF2171</f>
        <v>#N/A</v>
      </c>
      <c r="DH2173" s="33" t="e">
        <f t="shared" ref="DH2173" si="3519">DH2171-DG2171</f>
        <v>#N/A</v>
      </c>
      <c r="DI2173" s="33" t="e">
        <f t="shared" ref="DI2173" si="3520">DI2171-DH2171</f>
        <v>#N/A</v>
      </c>
      <c r="DJ2173" s="33" t="e">
        <f t="shared" ref="DJ2173" si="3521">DJ2171-DI2171</f>
        <v>#N/A</v>
      </c>
      <c r="DK2173" s="33" t="e">
        <f t="shared" ref="DK2173" si="3522">DK2171-DJ2171</f>
        <v>#N/A</v>
      </c>
      <c r="DL2173" s="33" t="e">
        <f t="shared" ref="DL2173" si="3523">DL2171-DK2171</f>
        <v>#N/A</v>
      </c>
    </row>
    <row r="2174" spans="1:116" x14ac:dyDescent="0.4">
      <c r="B2174" t="str">
        <f t="shared" si="3491"/>
        <v>2174 WCAP-IS</v>
      </c>
      <c r="D2174" t="s">
        <v>407</v>
      </c>
      <c r="E2174" s="8" t="str">
        <f t="shared" si="3496"/>
        <v>2174 WCAP-IS</v>
      </c>
      <c r="G2174" s="125"/>
      <c r="K2174" s="53"/>
      <c r="L2174" s="53"/>
      <c r="M2174" s="53"/>
      <c r="N2174" s="53"/>
      <c r="O2174" s="53"/>
      <c r="P2174" s="53"/>
      <c r="R2174" s="24"/>
      <c r="S2174" s="24"/>
      <c r="T2174" s="24"/>
      <c r="U2174" s="24"/>
      <c r="V2174" s="24"/>
      <c r="W2174" s="24"/>
      <c r="X2174" s="24"/>
      <c r="Y2174" s="24"/>
      <c r="Z2174" s="24"/>
      <c r="AA2174" s="24"/>
      <c r="AB2174" s="24"/>
      <c r="AC2174" s="24"/>
      <c r="AD2174" s="24"/>
      <c r="AE2174" s="24"/>
      <c r="AF2174" s="24"/>
      <c r="AG2174" s="24"/>
      <c r="AH2174" s="24"/>
      <c r="AI2174" s="24"/>
      <c r="AJ2174" s="24"/>
      <c r="AK2174" s="24"/>
      <c r="AL2174" s="24"/>
      <c r="AM2174" s="24"/>
      <c r="AN2174" s="24"/>
      <c r="AO2174" s="24"/>
      <c r="AP2174" s="24"/>
      <c r="AQ2174" s="24"/>
      <c r="AR2174" s="24"/>
      <c r="AS2174" s="24"/>
      <c r="AT2174" s="24"/>
      <c r="AU2174" s="24"/>
      <c r="AV2174" s="24"/>
      <c r="AW2174" s="24"/>
      <c r="AX2174" s="24"/>
      <c r="AY2174" s="24"/>
      <c r="AZ2174" s="24"/>
      <c r="BA2174" s="24"/>
      <c r="BB2174" s="24"/>
      <c r="BC2174" s="24"/>
      <c r="BD2174" s="24"/>
      <c r="BE2174" s="24"/>
      <c r="BF2174" s="24"/>
      <c r="BG2174" s="24"/>
      <c r="BH2174" s="24"/>
      <c r="BI2174" s="24"/>
      <c r="BJ2174" s="24"/>
      <c r="BK2174" s="24"/>
      <c r="BL2174" s="24"/>
      <c r="BM2174" s="24"/>
      <c r="BN2174" s="24"/>
      <c r="BO2174" s="24"/>
      <c r="BP2174" s="24"/>
      <c r="BQ2174" s="24"/>
      <c r="BR2174" s="24"/>
      <c r="BS2174" s="24"/>
      <c r="BT2174" s="24"/>
      <c r="BU2174" s="24"/>
      <c r="BV2174" s="24"/>
      <c r="BW2174" s="24"/>
      <c r="BX2174" s="24"/>
      <c r="BY2174" s="24"/>
      <c r="BZ2174" s="24"/>
      <c r="CA2174" s="24"/>
      <c r="CB2174" s="24"/>
      <c r="CC2174" s="24"/>
      <c r="CD2174" s="24"/>
      <c r="CE2174" s="24"/>
      <c r="CF2174" s="24"/>
      <c r="CG2174" s="24"/>
      <c r="CH2174" s="24"/>
      <c r="CI2174" s="24"/>
      <c r="CJ2174" s="24"/>
      <c r="CK2174" s="24"/>
      <c r="CL2174" s="24"/>
      <c r="CO2174" s="24"/>
      <c r="CP2174" s="24"/>
      <c r="CQ2174" s="24"/>
      <c r="CR2174" s="24"/>
      <c r="CS2174" s="24"/>
      <c r="CT2174" s="24"/>
      <c r="CU2174" s="24"/>
      <c r="CV2174" s="24"/>
      <c r="CW2174" s="24"/>
      <c r="CX2174" s="24"/>
      <c r="CY2174" s="24"/>
      <c r="CZ2174" s="24"/>
      <c r="DA2174" s="24"/>
      <c r="DB2174" s="24"/>
      <c r="DC2174" s="24"/>
      <c r="DD2174" s="24"/>
      <c r="DE2174" s="24"/>
      <c r="DF2174" s="24"/>
      <c r="DG2174" s="24"/>
      <c r="DH2174" s="24"/>
      <c r="DI2174" s="24"/>
      <c r="DJ2174" s="24"/>
      <c r="DK2174" s="24"/>
      <c r="DL2174" s="24"/>
    </row>
    <row r="2175" spans="1:116" x14ac:dyDescent="0.4">
      <c r="B2175" t="s">
        <v>332</v>
      </c>
      <c r="D2175" t="s">
        <v>407</v>
      </c>
      <c r="E2175" s="8" t="str">
        <f t="shared" si="3496"/>
        <v>2175 WCAP-IS</v>
      </c>
      <c r="G2175" s="136" t="str">
        <f>G2158</f>
        <v>(Primary label)</v>
      </c>
      <c r="K2175" s="53"/>
      <c r="L2175" s="53"/>
      <c r="M2175" s="53"/>
      <c r="N2175" s="53"/>
      <c r="O2175" s="53"/>
      <c r="P2175" s="53"/>
      <c r="R2175" s="24"/>
      <c r="S2175" s="24"/>
      <c r="T2175" s="24"/>
      <c r="U2175" s="24"/>
      <c r="V2175" s="24"/>
      <c r="W2175" s="24"/>
      <c r="X2175" s="24"/>
      <c r="Y2175" s="24"/>
      <c r="Z2175" s="24"/>
      <c r="AA2175" s="24"/>
      <c r="AB2175" s="24"/>
      <c r="AC2175" s="24"/>
      <c r="AD2175" s="24"/>
      <c r="AE2175" s="24"/>
      <c r="AF2175" s="24"/>
      <c r="AG2175" s="24"/>
      <c r="AH2175" s="24"/>
      <c r="AI2175" s="24"/>
      <c r="AJ2175" s="24"/>
      <c r="AK2175" s="24"/>
      <c r="AL2175" s="24"/>
      <c r="AM2175" s="24"/>
      <c r="AN2175" s="24"/>
      <c r="AO2175" s="24"/>
      <c r="AP2175" s="24"/>
      <c r="AQ2175" s="24"/>
      <c r="AR2175" s="24"/>
      <c r="AS2175" s="24"/>
      <c r="AT2175" s="24"/>
      <c r="AU2175" s="24"/>
      <c r="AV2175" s="24"/>
      <c r="AW2175" s="24"/>
      <c r="AX2175" s="24"/>
      <c r="AY2175" s="24"/>
      <c r="AZ2175" s="24"/>
      <c r="BA2175" s="24"/>
      <c r="BB2175" s="24"/>
      <c r="BC2175" s="24"/>
      <c r="BD2175" s="24"/>
      <c r="BE2175" s="24"/>
      <c r="BF2175" s="24"/>
      <c r="BG2175" s="24"/>
      <c r="BH2175" s="24"/>
      <c r="BI2175" s="24"/>
      <c r="BJ2175" s="24"/>
      <c r="BK2175" s="24"/>
      <c r="BL2175" s="24"/>
      <c r="BM2175" s="24"/>
      <c r="BN2175" s="24"/>
      <c r="BO2175" s="24"/>
      <c r="BP2175" s="24"/>
      <c r="BQ2175" s="24"/>
      <c r="BR2175" s="24"/>
      <c r="BS2175" s="24"/>
      <c r="BT2175" s="24"/>
      <c r="BU2175" s="24"/>
      <c r="BV2175" s="24"/>
      <c r="BW2175" s="24"/>
      <c r="BX2175" s="24"/>
      <c r="BY2175" s="24"/>
      <c r="BZ2175" s="24"/>
      <c r="CA2175" s="24"/>
      <c r="CB2175" s="24"/>
      <c r="CC2175" s="24"/>
      <c r="CD2175" s="24"/>
      <c r="CE2175" s="24"/>
      <c r="CF2175" s="24"/>
      <c r="CG2175" s="24"/>
      <c r="CH2175" s="24"/>
      <c r="CI2175" s="24"/>
      <c r="CJ2175" s="24"/>
      <c r="CK2175" s="24"/>
      <c r="CL2175" s="24"/>
      <c r="CO2175" s="24"/>
      <c r="CP2175" s="24"/>
      <c r="CQ2175" s="24"/>
      <c r="CR2175" s="24"/>
      <c r="CS2175" s="24"/>
      <c r="CT2175" s="24"/>
      <c r="CU2175" s="24"/>
      <c r="CV2175" s="24"/>
      <c r="CW2175" s="24"/>
      <c r="CX2175" s="24"/>
      <c r="CY2175" s="24"/>
      <c r="CZ2175" s="24"/>
      <c r="DA2175" s="24"/>
      <c r="DB2175" s="24"/>
      <c r="DC2175" s="24"/>
      <c r="DD2175" s="24"/>
      <c r="DE2175" s="24"/>
      <c r="DF2175" s="24"/>
      <c r="DG2175" s="24"/>
      <c r="DH2175" s="24"/>
      <c r="DI2175" s="24"/>
      <c r="DJ2175" s="24"/>
      <c r="DK2175" s="24"/>
      <c r="DL2175" s="24"/>
    </row>
    <row r="2176" spans="1:116" x14ac:dyDescent="0.4">
      <c r="B2176" t="s">
        <v>332</v>
      </c>
      <c r="D2176" t="s">
        <v>407</v>
      </c>
      <c r="E2176" s="8" t="str">
        <f t="shared" si="3496"/>
        <v>2176 WCAP-IS</v>
      </c>
      <c r="G2176" s="136" t="str">
        <f t="shared" ref="G2176:G2182" si="3524">G2159</f>
        <v>primary unit</v>
      </c>
      <c r="K2176" s="53"/>
      <c r="L2176" s="53"/>
      <c r="M2176" s="53"/>
      <c r="N2176" s="53"/>
      <c r="O2176" s="53"/>
      <c r="P2176" s="53"/>
      <c r="R2176" s="24"/>
      <c r="S2176" s="24"/>
      <c r="T2176" s="24"/>
      <c r="U2176" s="24"/>
      <c r="V2176" s="24"/>
      <c r="W2176" s="24"/>
      <c r="X2176" s="24"/>
      <c r="Y2176" s="24"/>
      <c r="Z2176" s="24"/>
      <c r="AA2176" s="24"/>
      <c r="AB2176" s="24"/>
      <c r="AC2176" s="24"/>
      <c r="AD2176" s="24"/>
      <c r="AE2176" s="24"/>
      <c r="AF2176" s="24"/>
      <c r="AG2176" s="24"/>
      <c r="AH2176" s="24"/>
      <c r="AI2176" s="24"/>
      <c r="AJ2176" s="24"/>
      <c r="AK2176" s="24"/>
      <c r="AL2176" s="24"/>
      <c r="AM2176" s="24"/>
      <c r="AN2176" s="24"/>
      <c r="AO2176" s="24"/>
      <c r="AP2176" s="24"/>
      <c r="AQ2176" s="24"/>
      <c r="AR2176" s="24"/>
      <c r="AS2176" s="24"/>
      <c r="AT2176" s="24"/>
      <c r="AU2176" s="24"/>
      <c r="AV2176" s="24"/>
      <c r="AW2176" s="24"/>
      <c r="AX2176" s="24"/>
      <c r="AY2176" s="24"/>
      <c r="AZ2176" s="24"/>
      <c r="BA2176" s="24"/>
      <c r="BB2176" s="24"/>
      <c r="BC2176" s="24"/>
      <c r="BD2176" s="24"/>
      <c r="BE2176" s="24"/>
      <c r="BF2176" s="24"/>
      <c r="BG2176" s="24"/>
      <c r="BH2176" s="24"/>
      <c r="BI2176" s="24"/>
      <c r="BJ2176" s="24"/>
      <c r="BK2176" s="24"/>
      <c r="BL2176" s="24"/>
      <c r="BM2176" s="24"/>
      <c r="BN2176" s="24"/>
      <c r="BO2176" s="24"/>
      <c r="BP2176" s="24"/>
      <c r="BQ2176" s="24"/>
      <c r="BR2176" s="24"/>
      <c r="BS2176" s="24"/>
      <c r="BT2176" s="24"/>
      <c r="BU2176" s="24"/>
      <c r="BV2176" s="24"/>
      <c r="BW2176" s="24"/>
      <c r="BX2176" s="24"/>
      <c r="BY2176" s="24"/>
      <c r="BZ2176" s="24"/>
      <c r="CA2176" s="24"/>
      <c r="CB2176" s="24"/>
      <c r="CC2176" s="24"/>
      <c r="CD2176" s="24"/>
      <c r="CE2176" s="24"/>
      <c r="CF2176" s="24"/>
      <c r="CG2176" s="24"/>
      <c r="CH2176" s="24"/>
      <c r="CI2176" s="24"/>
      <c r="CJ2176" s="24"/>
      <c r="CK2176" s="24"/>
      <c r="CL2176" s="24"/>
      <c r="CO2176" s="24"/>
      <c r="CP2176" s="24"/>
      <c r="CQ2176" s="24"/>
      <c r="CR2176" s="24"/>
      <c r="CS2176" s="24"/>
      <c r="CT2176" s="24"/>
      <c r="CU2176" s="24"/>
      <c r="CV2176" s="24"/>
      <c r="CW2176" s="24"/>
      <c r="CX2176" s="24"/>
      <c r="CY2176" s="24"/>
      <c r="CZ2176" s="24"/>
      <c r="DA2176" s="24"/>
      <c r="DB2176" s="24"/>
      <c r="DC2176" s="24"/>
      <c r="DD2176" s="24"/>
      <c r="DE2176" s="24"/>
      <c r="DF2176" s="24"/>
      <c r="DG2176" s="24"/>
      <c r="DH2176" s="24"/>
      <c r="DI2176" s="24"/>
      <c r="DJ2176" s="24"/>
      <c r="DK2176" s="24"/>
      <c r="DL2176" s="24"/>
    </row>
    <row r="2177" spans="1:116" x14ac:dyDescent="0.4">
      <c r="B2177" t="s">
        <v>332</v>
      </c>
      <c r="D2177" t="s">
        <v>407</v>
      </c>
      <c r="E2177" s="8" t="str">
        <f t="shared" si="3496"/>
        <v>2177 WCAP-IS</v>
      </c>
      <c r="G2177" s="136" t="str">
        <f t="shared" si="3524"/>
        <v>Primary revenue driver</v>
      </c>
      <c r="K2177" s="53"/>
      <c r="L2177" s="53"/>
      <c r="M2177" s="53"/>
      <c r="N2177" s="53"/>
      <c r="O2177" s="53"/>
      <c r="P2177" s="53"/>
      <c r="R2177" s="24"/>
      <c r="S2177" s="179" t="str">
        <f>S2160</f>
        <v>S$16</v>
      </c>
      <c r="T2177" s="179" t="str">
        <f t="shared" ref="T2177:CE2177" si="3525">T2160</f>
        <v>T$16</v>
      </c>
      <c r="U2177" s="179" t="str">
        <f t="shared" si="3525"/>
        <v>U$16</v>
      </c>
      <c r="V2177" s="179" t="str">
        <f t="shared" si="3525"/>
        <v>V$16</v>
      </c>
      <c r="W2177" s="179" t="str">
        <f t="shared" si="3525"/>
        <v>W$16</v>
      </c>
      <c r="X2177" s="179" t="str">
        <f t="shared" si="3525"/>
        <v>X$16</v>
      </c>
      <c r="Y2177" s="179" t="str">
        <f t="shared" si="3525"/>
        <v>Y$16</v>
      </c>
      <c r="Z2177" s="179" t="str">
        <f t="shared" si="3525"/>
        <v>Z$16</v>
      </c>
      <c r="AA2177" s="179" t="str">
        <f t="shared" si="3525"/>
        <v>AA$16</v>
      </c>
      <c r="AB2177" s="179" t="str">
        <f t="shared" si="3525"/>
        <v>AB$16</v>
      </c>
      <c r="AC2177" s="179" t="str">
        <f t="shared" si="3525"/>
        <v>AC$16</v>
      </c>
      <c r="AD2177" s="179" t="str">
        <f t="shared" si="3525"/>
        <v>AD$16</v>
      </c>
      <c r="AE2177" s="179" t="str">
        <f t="shared" si="3525"/>
        <v>AE$16</v>
      </c>
      <c r="AF2177" s="179" t="str">
        <f t="shared" si="3525"/>
        <v>AF$16</v>
      </c>
      <c r="AG2177" s="179" t="str">
        <f t="shared" si="3525"/>
        <v>AG$16</v>
      </c>
      <c r="AH2177" s="179" t="str">
        <f t="shared" si="3525"/>
        <v>AH$16</v>
      </c>
      <c r="AI2177" s="179" t="str">
        <f t="shared" si="3525"/>
        <v>AI$16</v>
      </c>
      <c r="AJ2177" s="179" t="str">
        <f t="shared" si="3525"/>
        <v>AJ$16</v>
      </c>
      <c r="AK2177" s="179" t="str">
        <f t="shared" si="3525"/>
        <v>AK$16</v>
      </c>
      <c r="AL2177" s="179" t="str">
        <f t="shared" si="3525"/>
        <v>AL$16</v>
      </c>
      <c r="AM2177" s="179" t="str">
        <f t="shared" si="3525"/>
        <v>AM$16</v>
      </c>
      <c r="AN2177" s="179" t="str">
        <f t="shared" si="3525"/>
        <v>AN$16</v>
      </c>
      <c r="AO2177" s="179" t="str">
        <f t="shared" si="3525"/>
        <v>AO$16</v>
      </c>
      <c r="AP2177" s="179" t="str">
        <f t="shared" si="3525"/>
        <v>AP$16</v>
      </c>
      <c r="AQ2177" s="179" t="str">
        <f t="shared" si="3525"/>
        <v>AQ$16</v>
      </c>
      <c r="AR2177" s="179" t="str">
        <f t="shared" si="3525"/>
        <v>AR$16</v>
      </c>
      <c r="AS2177" s="179" t="str">
        <f t="shared" si="3525"/>
        <v>AS$16</v>
      </c>
      <c r="AT2177" s="179" t="str">
        <f t="shared" si="3525"/>
        <v>AT$16</v>
      </c>
      <c r="AU2177" s="179" t="str">
        <f t="shared" si="3525"/>
        <v>AU$16</v>
      </c>
      <c r="AV2177" s="179" t="str">
        <f t="shared" si="3525"/>
        <v>AV$16</v>
      </c>
      <c r="AW2177" s="179" t="str">
        <f t="shared" si="3525"/>
        <v>AW$16</v>
      </c>
      <c r="AX2177" s="179" t="str">
        <f t="shared" si="3525"/>
        <v>AX$16</v>
      </c>
      <c r="AY2177" s="179" t="str">
        <f t="shared" si="3525"/>
        <v>AY$16</v>
      </c>
      <c r="AZ2177" s="179" t="str">
        <f t="shared" si="3525"/>
        <v>AZ$16</v>
      </c>
      <c r="BA2177" s="179" t="str">
        <f t="shared" si="3525"/>
        <v>BA$16</v>
      </c>
      <c r="BB2177" s="179" t="str">
        <f t="shared" si="3525"/>
        <v>BB$16</v>
      </c>
      <c r="BC2177" s="179" t="str">
        <f t="shared" si="3525"/>
        <v>BC$16</v>
      </c>
      <c r="BD2177" s="179" t="str">
        <f t="shared" si="3525"/>
        <v>BD$16</v>
      </c>
      <c r="BE2177" s="179" t="str">
        <f t="shared" si="3525"/>
        <v>BE$16</v>
      </c>
      <c r="BF2177" s="179" t="str">
        <f t="shared" si="3525"/>
        <v>BF$16</v>
      </c>
      <c r="BG2177" s="179" t="str">
        <f t="shared" si="3525"/>
        <v>BG$16</v>
      </c>
      <c r="BH2177" s="179" t="str">
        <f t="shared" si="3525"/>
        <v>BH$16</v>
      </c>
      <c r="BI2177" s="179" t="str">
        <f t="shared" si="3525"/>
        <v>BI$16</v>
      </c>
      <c r="BJ2177" s="179" t="str">
        <f t="shared" si="3525"/>
        <v>BJ$16</v>
      </c>
      <c r="BK2177" s="179" t="str">
        <f t="shared" si="3525"/>
        <v>BK$16</v>
      </c>
      <c r="BL2177" s="179" t="str">
        <f t="shared" si="3525"/>
        <v>BL$16</v>
      </c>
      <c r="BM2177" s="179" t="str">
        <f t="shared" si="3525"/>
        <v>BM$16</v>
      </c>
      <c r="BN2177" s="179" t="str">
        <f t="shared" si="3525"/>
        <v>BN$16</v>
      </c>
      <c r="BO2177" s="179" t="str">
        <f t="shared" si="3525"/>
        <v>BO$16</v>
      </c>
      <c r="BP2177" s="179" t="str">
        <f t="shared" si="3525"/>
        <v>BP$16</v>
      </c>
      <c r="BQ2177" s="179" t="str">
        <f t="shared" si="3525"/>
        <v>BQ$16</v>
      </c>
      <c r="BR2177" s="179" t="str">
        <f t="shared" si="3525"/>
        <v>BR$16</v>
      </c>
      <c r="BS2177" s="179" t="str">
        <f t="shared" si="3525"/>
        <v>BS$16</v>
      </c>
      <c r="BT2177" s="179" t="str">
        <f t="shared" si="3525"/>
        <v>BT$16</v>
      </c>
      <c r="BU2177" s="179" t="str">
        <f t="shared" si="3525"/>
        <v>BU$16</v>
      </c>
      <c r="BV2177" s="179" t="str">
        <f t="shared" si="3525"/>
        <v>BV$16</v>
      </c>
      <c r="BW2177" s="179" t="str">
        <f t="shared" si="3525"/>
        <v>BW$16</v>
      </c>
      <c r="BX2177" s="179" t="str">
        <f t="shared" si="3525"/>
        <v>BX$16</v>
      </c>
      <c r="BY2177" s="179" t="str">
        <f t="shared" si="3525"/>
        <v>BY$16</v>
      </c>
      <c r="BZ2177" s="179" t="str">
        <f t="shared" si="3525"/>
        <v>BZ$16</v>
      </c>
      <c r="CA2177" s="179" t="str">
        <f t="shared" si="3525"/>
        <v>CA$16</v>
      </c>
      <c r="CB2177" s="179" t="str">
        <f t="shared" si="3525"/>
        <v>CB$16</v>
      </c>
      <c r="CC2177" s="179" t="str">
        <f t="shared" si="3525"/>
        <v>CC$16</v>
      </c>
      <c r="CD2177" s="179" t="str">
        <f t="shared" si="3525"/>
        <v>CD$16</v>
      </c>
      <c r="CE2177" s="179" t="str">
        <f t="shared" si="3525"/>
        <v>CE$16</v>
      </c>
      <c r="CF2177" s="179" t="str">
        <f t="shared" ref="CF2177:CL2177" si="3526">CF2160</f>
        <v>CF$16</v>
      </c>
      <c r="CG2177" s="179" t="str">
        <f t="shared" si="3526"/>
        <v>CG$16</v>
      </c>
      <c r="CH2177" s="179" t="str">
        <f t="shared" si="3526"/>
        <v>CH$16</v>
      </c>
      <c r="CI2177" s="179" t="str">
        <f t="shared" si="3526"/>
        <v>CI$16</v>
      </c>
      <c r="CJ2177" s="179" t="str">
        <f t="shared" si="3526"/>
        <v>CJ$16</v>
      </c>
      <c r="CK2177" s="179" t="str">
        <f t="shared" si="3526"/>
        <v>CK$16</v>
      </c>
      <c r="CL2177" s="179" t="str">
        <f t="shared" si="3526"/>
        <v>CL$16</v>
      </c>
      <c r="CO2177" s="179">
        <f t="shared" ref="CO2177:DL2177" si="3527">CO916</f>
        <v>0</v>
      </c>
      <c r="CP2177" s="179">
        <f t="shared" si="3527"/>
        <v>0</v>
      </c>
      <c r="CQ2177" s="179">
        <f t="shared" si="3527"/>
        <v>0</v>
      </c>
      <c r="CR2177" s="179">
        <f t="shared" si="3527"/>
        <v>0</v>
      </c>
      <c r="CS2177" s="179">
        <f t="shared" si="3527"/>
        <v>0</v>
      </c>
      <c r="CT2177" s="179">
        <f t="shared" si="3527"/>
        <v>0</v>
      </c>
      <c r="CU2177" s="179">
        <f t="shared" si="3527"/>
        <v>0</v>
      </c>
      <c r="CV2177" s="179">
        <f t="shared" si="3527"/>
        <v>0</v>
      </c>
      <c r="CW2177" s="179">
        <f t="shared" si="3527"/>
        <v>0</v>
      </c>
      <c r="CX2177" s="179">
        <f t="shared" si="3527"/>
        <v>0</v>
      </c>
      <c r="CY2177" s="179">
        <f t="shared" si="3527"/>
        <v>0</v>
      </c>
      <c r="CZ2177" s="179">
        <f t="shared" si="3527"/>
        <v>0</v>
      </c>
      <c r="DA2177" s="179">
        <f t="shared" si="3527"/>
        <v>0</v>
      </c>
      <c r="DB2177" s="179">
        <f t="shared" si="3527"/>
        <v>0</v>
      </c>
      <c r="DC2177" s="179">
        <f t="shared" si="3527"/>
        <v>0</v>
      </c>
      <c r="DD2177" s="179">
        <f t="shared" si="3527"/>
        <v>0</v>
      </c>
      <c r="DE2177" s="179">
        <f t="shared" si="3527"/>
        <v>0</v>
      </c>
      <c r="DF2177" s="179">
        <f t="shared" si="3527"/>
        <v>0</v>
      </c>
      <c r="DG2177" s="179">
        <f t="shared" si="3527"/>
        <v>0</v>
      </c>
      <c r="DH2177" s="179">
        <f t="shared" si="3527"/>
        <v>0</v>
      </c>
      <c r="DI2177" s="179">
        <f t="shared" si="3527"/>
        <v>0</v>
      </c>
      <c r="DJ2177" s="179">
        <f t="shared" si="3527"/>
        <v>0</v>
      </c>
      <c r="DK2177" s="179">
        <f t="shared" si="3527"/>
        <v>0</v>
      </c>
      <c r="DL2177" s="179">
        <f t="shared" si="3527"/>
        <v>0</v>
      </c>
    </row>
    <row r="2178" spans="1:116" x14ac:dyDescent="0.4">
      <c r="B2178" t="s">
        <v>332</v>
      </c>
      <c r="D2178" t="s">
        <v>407</v>
      </c>
      <c r="E2178" s="8" t="str">
        <f t="shared" si="3496"/>
        <v>2178 WCAP-IS</v>
      </c>
      <c r="G2178" s="136" t="str">
        <f t="shared" si="3524"/>
        <v>Primary volume driver</v>
      </c>
      <c r="H2178" s="56"/>
      <c r="I2178" s="79"/>
      <c r="J2178" s="79"/>
      <c r="K2178" s="15"/>
      <c r="L2178" s="15"/>
      <c r="M2178" s="15"/>
      <c r="N2178" s="15"/>
      <c r="O2178" s="15"/>
      <c r="P2178" s="15"/>
      <c r="R2178" s="15"/>
      <c r="S2178" s="179" t="str">
        <f t="shared" ref="S2178:CD2178" si="3528">S2161</f>
        <v>S$17</v>
      </c>
      <c r="T2178" s="179" t="str">
        <f t="shared" si="3528"/>
        <v>T$17</v>
      </c>
      <c r="U2178" s="179" t="str">
        <f t="shared" si="3528"/>
        <v>U$17</v>
      </c>
      <c r="V2178" s="179" t="str">
        <f t="shared" si="3528"/>
        <v>V$17</v>
      </c>
      <c r="W2178" s="179" t="str">
        <f t="shared" si="3528"/>
        <v>W$17</v>
      </c>
      <c r="X2178" s="179" t="str">
        <f t="shared" si="3528"/>
        <v>X$17</v>
      </c>
      <c r="Y2178" s="179" t="str">
        <f t="shared" si="3528"/>
        <v>Y$17</v>
      </c>
      <c r="Z2178" s="179" t="str">
        <f t="shared" si="3528"/>
        <v>Z$17</v>
      </c>
      <c r="AA2178" s="179" t="str">
        <f t="shared" si="3528"/>
        <v>AA$17</v>
      </c>
      <c r="AB2178" s="179" t="str">
        <f t="shared" si="3528"/>
        <v>AB$17</v>
      </c>
      <c r="AC2178" s="179" t="str">
        <f t="shared" si="3528"/>
        <v>AC$17</v>
      </c>
      <c r="AD2178" s="179" t="str">
        <f t="shared" si="3528"/>
        <v>AD$17</v>
      </c>
      <c r="AE2178" s="179" t="str">
        <f t="shared" si="3528"/>
        <v>AE$17</v>
      </c>
      <c r="AF2178" s="179" t="str">
        <f t="shared" si="3528"/>
        <v>AF$17</v>
      </c>
      <c r="AG2178" s="179" t="str">
        <f t="shared" si="3528"/>
        <v>AG$17</v>
      </c>
      <c r="AH2178" s="179" t="str">
        <f t="shared" si="3528"/>
        <v>AH$17</v>
      </c>
      <c r="AI2178" s="179" t="str">
        <f t="shared" si="3528"/>
        <v>AI$17</v>
      </c>
      <c r="AJ2178" s="179" t="str">
        <f t="shared" si="3528"/>
        <v>AJ$17</v>
      </c>
      <c r="AK2178" s="179" t="str">
        <f t="shared" si="3528"/>
        <v>AK$17</v>
      </c>
      <c r="AL2178" s="179" t="str">
        <f t="shared" si="3528"/>
        <v>AL$17</v>
      </c>
      <c r="AM2178" s="179" t="str">
        <f t="shared" si="3528"/>
        <v>AM$17</v>
      </c>
      <c r="AN2178" s="179" t="str">
        <f t="shared" si="3528"/>
        <v>AN$17</v>
      </c>
      <c r="AO2178" s="179" t="str">
        <f t="shared" si="3528"/>
        <v>AO$17</v>
      </c>
      <c r="AP2178" s="179" t="str">
        <f t="shared" si="3528"/>
        <v>AP$17</v>
      </c>
      <c r="AQ2178" s="179" t="str">
        <f t="shared" si="3528"/>
        <v>AQ$17</v>
      </c>
      <c r="AR2178" s="179" t="str">
        <f t="shared" si="3528"/>
        <v>AR$17</v>
      </c>
      <c r="AS2178" s="179" t="str">
        <f t="shared" si="3528"/>
        <v>AS$17</v>
      </c>
      <c r="AT2178" s="179" t="str">
        <f t="shared" si="3528"/>
        <v>AT$17</v>
      </c>
      <c r="AU2178" s="179" t="str">
        <f t="shared" si="3528"/>
        <v>AU$17</v>
      </c>
      <c r="AV2178" s="179" t="str">
        <f t="shared" si="3528"/>
        <v>AV$17</v>
      </c>
      <c r="AW2178" s="179" t="str">
        <f t="shared" si="3528"/>
        <v>AW$17</v>
      </c>
      <c r="AX2178" s="179" t="str">
        <f t="shared" si="3528"/>
        <v>AX$17</v>
      </c>
      <c r="AY2178" s="179" t="str">
        <f t="shared" si="3528"/>
        <v>AY$17</v>
      </c>
      <c r="AZ2178" s="179" t="str">
        <f t="shared" si="3528"/>
        <v>AZ$17</v>
      </c>
      <c r="BA2178" s="179" t="str">
        <f t="shared" si="3528"/>
        <v>BA$17</v>
      </c>
      <c r="BB2178" s="179" t="str">
        <f t="shared" si="3528"/>
        <v>BB$17</v>
      </c>
      <c r="BC2178" s="179" t="str">
        <f t="shared" si="3528"/>
        <v>BC$17</v>
      </c>
      <c r="BD2178" s="179" t="str">
        <f t="shared" si="3528"/>
        <v>BD$17</v>
      </c>
      <c r="BE2178" s="179" t="str">
        <f t="shared" si="3528"/>
        <v>BE$17</v>
      </c>
      <c r="BF2178" s="179" t="str">
        <f t="shared" si="3528"/>
        <v>BF$17</v>
      </c>
      <c r="BG2178" s="179" t="str">
        <f t="shared" si="3528"/>
        <v>BG$17</v>
      </c>
      <c r="BH2178" s="179" t="str">
        <f t="shared" si="3528"/>
        <v>BH$17</v>
      </c>
      <c r="BI2178" s="179" t="str">
        <f t="shared" si="3528"/>
        <v>BI$17</v>
      </c>
      <c r="BJ2178" s="179" t="str">
        <f t="shared" si="3528"/>
        <v>BJ$17</v>
      </c>
      <c r="BK2178" s="179" t="str">
        <f t="shared" si="3528"/>
        <v>BK$17</v>
      </c>
      <c r="BL2178" s="179" t="str">
        <f t="shared" si="3528"/>
        <v>BL$17</v>
      </c>
      <c r="BM2178" s="179" t="str">
        <f t="shared" si="3528"/>
        <v>BM$17</v>
      </c>
      <c r="BN2178" s="179" t="str">
        <f t="shared" si="3528"/>
        <v>BN$17</v>
      </c>
      <c r="BO2178" s="179" t="str">
        <f t="shared" si="3528"/>
        <v>BO$17</v>
      </c>
      <c r="BP2178" s="179" t="str">
        <f t="shared" si="3528"/>
        <v>BP$17</v>
      </c>
      <c r="BQ2178" s="179" t="str">
        <f t="shared" si="3528"/>
        <v>BQ$17</v>
      </c>
      <c r="BR2178" s="179" t="str">
        <f t="shared" si="3528"/>
        <v>BR$17</v>
      </c>
      <c r="BS2178" s="179" t="str">
        <f t="shared" si="3528"/>
        <v>BS$17</v>
      </c>
      <c r="BT2178" s="179" t="str">
        <f t="shared" si="3528"/>
        <v>BT$17</v>
      </c>
      <c r="BU2178" s="179" t="str">
        <f t="shared" si="3528"/>
        <v>BU$17</v>
      </c>
      <c r="BV2178" s="179" t="str">
        <f t="shared" si="3528"/>
        <v>BV$17</v>
      </c>
      <c r="BW2178" s="179" t="str">
        <f t="shared" si="3528"/>
        <v>BW$17</v>
      </c>
      <c r="BX2178" s="179" t="str">
        <f t="shared" si="3528"/>
        <v>BX$17</v>
      </c>
      <c r="BY2178" s="179" t="str">
        <f t="shared" si="3528"/>
        <v>BY$17</v>
      </c>
      <c r="BZ2178" s="179" t="str">
        <f t="shared" si="3528"/>
        <v>BZ$17</v>
      </c>
      <c r="CA2178" s="179" t="str">
        <f t="shared" si="3528"/>
        <v>CA$17</v>
      </c>
      <c r="CB2178" s="179" t="str">
        <f t="shared" si="3528"/>
        <v>CB$17</v>
      </c>
      <c r="CC2178" s="179" t="str">
        <f t="shared" si="3528"/>
        <v>CC$17</v>
      </c>
      <c r="CD2178" s="179" t="str">
        <f t="shared" si="3528"/>
        <v>CD$17</v>
      </c>
      <c r="CE2178" s="179" t="str">
        <f t="shared" ref="CE2178:CL2178" si="3529">CE2161</f>
        <v>CE$17</v>
      </c>
      <c r="CF2178" s="179" t="str">
        <f t="shared" si="3529"/>
        <v>CF$17</v>
      </c>
      <c r="CG2178" s="179" t="str">
        <f t="shared" si="3529"/>
        <v>CG$17</v>
      </c>
      <c r="CH2178" s="179" t="str">
        <f t="shared" si="3529"/>
        <v>CH$17</v>
      </c>
      <c r="CI2178" s="179" t="str">
        <f t="shared" si="3529"/>
        <v>CI$17</v>
      </c>
      <c r="CJ2178" s="179" t="str">
        <f t="shared" si="3529"/>
        <v>CJ$17</v>
      </c>
      <c r="CK2178" s="179" t="str">
        <f t="shared" si="3529"/>
        <v>CK$17</v>
      </c>
      <c r="CL2178" s="179" t="str">
        <f t="shared" si="3529"/>
        <v>CL$17</v>
      </c>
      <c r="CN2178" s="79"/>
      <c r="CO2178" s="179" t="e">
        <f t="shared" ref="CO2178:DL2178" ca="1" si="3530">CO917</f>
        <v>#N/A</v>
      </c>
      <c r="CP2178" s="179" t="e">
        <f t="shared" ca="1" si="3530"/>
        <v>#N/A</v>
      </c>
      <c r="CQ2178" s="179" t="e">
        <f t="shared" ca="1" si="3530"/>
        <v>#N/A</v>
      </c>
      <c r="CR2178" s="179" t="e">
        <f t="shared" ca="1" si="3530"/>
        <v>#N/A</v>
      </c>
      <c r="CS2178" s="179" t="e">
        <f t="shared" ca="1" si="3530"/>
        <v>#N/A</v>
      </c>
      <c r="CT2178" s="179" t="e">
        <f t="shared" ca="1" si="3530"/>
        <v>#N/A</v>
      </c>
      <c r="CU2178" s="179" t="e">
        <f t="shared" ca="1" si="3530"/>
        <v>#N/A</v>
      </c>
      <c r="CV2178" s="179" t="e">
        <f t="shared" ca="1" si="3530"/>
        <v>#N/A</v>
      </c>
      <c r="CW2178" s="179" t="e">
        <f t="shared" ca="1" si="3530"/>
        <v>#N/A</v>
      </c>
      <c r="CX2178" s="179" t="e">
        <f t="shared" ca="1" si="3530"/>
        <v>#N/A</v>
      </c>
      <c r="CY2178" s="179" t="e">
        <f t="shared" ca="1" si="3530"/>
        <v>#N/A</v>
      </c>
      <c r="CZ2178" s="179" t="e">
        <f t="shared" ca="1" si="3530"/>
        <v>#N/A</v>
      </c>
      <c r="DA2178" s="179" t="e">
        <f t="shared" ca="1" si="3530"/>
        <v>#N/A</v>
      </c>
      <c r="DB2178" s="179" t="e">
        <f t="shared" ca="1" si="3530"/>
        <v>#N/A</v>
      </c>
      <c r="DC2178" s="179" t="e">
        <f t="shared" ca="1" si="3530"/>
        <v>#N/A</v>
      </c>
      <c r="DD2178" s="179" t="e">
        <f t="shared" ca="1" si="3530"/>
        <v>#N/A</v>
      </c>
      <c r="DE2178" s="179" t="e">
        <f t="shared" ca="1" si="3530"/>
        <v>#N/A</v>
      </c>
      <c r="DF2178" s="179" t="e">
        <f t="shared" ca="1" si="3530"/>
        <v>#N/A</v>
      </c>
      <c r="DG2178" s="179" t="e">
        <f t="shared" ca="1" si="3530"/>
        <v>#N/A</v>
      </c>
      <c r="DH2178" s="179" t="e">
        <f t="shared" ca="1" si="3530"/>
        <v>#N/A</v>
      </c>
      <c r="DI2178" s="179" t="e">
        <f t="shared" ca="1" si="3530"/>
        <v>#N/A</v>
      </c>
      <c r="DJ2178" s="179" t="e">
        <f t="shared" ca="1" si="3530"/>
        <v>#N/A</v>
      </c>
      <c r="DK2178" s="179" t="e">
        <f t="shared" ca="1" si="3530"/>
        <v>#N/A</v>
      </c>
      <c r="DL2178" s="179" t="e">
        <f t="shared" ca="1" si="3530"/>
        <v>#N/A</v>
      </c>
    </row>
    <row r="2179" spans="1:116" x14ac:dyDescent="0.4">
      <c r="B2179" t="s">
        <v>332</v>
      </c>
      <c r="D2179" t="s">
        <v>407</v>
      </c>
      <c r="E2179" s="8" t="str">
        <f t="shared" si="3496"/>
        <v>2179 WCAP-IS</v>
      </c>
      <c r="G2179" s="191" t="str">
        <f>G2166</f>
        <v>Simple accounts payble - IS driven:</v>
      </c>
      <c r="H2179" s="12"/>
      <c r="I2179" s="60"/>
      <c r="J2179" s="60"/>
      <c r="K2179" s="15"/>
      <c r="L2179" s="15"/>
      <c r="M2179" s="15"/>
      <c r="N2179" s="15"/>
      <c r="O2179" s="15"/>
      <c r="P2179" s="15"/>
      <c r="R2179" s="15"/>
      <c r="S2179" s="179">
        <f t="shared" ref="S2179:CD2179" si="3531">S2162</f>
        <v>0</v>
      </c>
      <c r="T2179" s="179">
        <f t="shared" si="3531"/>
        <v>0</v>
      </c>
      <c r="U2179" s="179">
        <f t="shared" si="3531"/>
        <v>0</v>
      </c>
      <c r="V2179" s="179">
        <f t="shared" si="3531"/>
        <v>0</v>
      </c>
      <c r="W2179" s="179">
        <f t="shared" si="3531"/>
        <v>0</v>
      </c>
      <c r="X2179" s="179">
        <f t="shared" si="3531"/>
        <v>0</v>
      </c>
      <c r="Y2179" s="179">
        <f t="shared" si="3531"/>
        <v>0</v>
      </c>
      <c r="Z2179" s="179">
        <f t="shared" si="3531"/>
        <v>0</v>
      </c>
      <c r="AA2179" s="179">
        <f t="shared" si="3531"/>
        <v>0</v>
      </c>
      <c r="AB2179" s="179">
        <f t="shared" si="3531"/>
        <v>0</v>
      </c>
      <c r="AC2179" s="179">
        <f t="shared" si="3531"/>
        <v>0</v>
      </c>
      <c r="AD2179" s="179">
        <f t="shared" si="3531"/>
        <v>0</v>
      </c>
      <c r="AE2179" s="179">
        <f t="shared" si="3531"/>
        <v>0</v>
      </c>
      <c r="AF2179" s="179">
        <f t="shared" si="3531"/>
        <v>0</v>
      </c>
      <c r="AG2179" s="179">
        <f t="shared" si="3531"/>
        <v>0</v>
      </c>
      <c r="AH2179" s="179">
        <f t="shared" si="3531"/>
        <v>0</v>
      </c>
      <c r="AI2179" s="179">
        <f t="shared" si="3531"/>
        <v>0</v>
      </c>
      <c r="AJ2179" s="179">
        <f t="shared" si="3531"/>
        <v>0</v>
      </c>
      <c r="AK2179" s="179">
        <f t="shared" si="3531"/>
        <v>0</v>
      </c>
      <c r="AL2179" s="179">
        <f t="shared" si="3531"/>
        <v>0</v>
      </c>
      <c r="AM2179" s="179">
        <f t="shared" si="3531"/>
        <v>0</v>
      </c>
      <c r="AN2179" s="179">
        <f t="shared" si="3531"/>
        <v>0</v>
      </c>
      <c r="AO2179" s="179">
        <f t="shared" si="3531"/>
        <v>0</v>
      </c>
      <c r="AP2179" s="179">
        <f t="shared" si="3531"/>
        <v>0</v>
      </c>
      <c r="AQ2179" s="179">
        <f t="shared" si="3531"/>
        <v>0</v>
      </c>
      <c r="AR2179" s="179">
        <f t="shared" si="3531"/>
        <v>0</v>
      </c>
      <c r="AS2179" s="179">
        <f t="shared" si="3531"/>
        <v>0</v>
      </c>
      <c r="AT2179" s="179">
        <f t="shared" si="3531"/>
        <v>0</v>
      </c>
      <c r="AU2179" s="179">
        <f t="shared" si="3531"/>
        <v>0</v>
      </c>
      <c r="AV2179" s="179">
        <f t="shared" si="3531"/>
        <v>0</v>
      </c>
      <c r="AW2179" s="179">
        <f t="shared" si="3531"/>
        <v>0</v>
      </c>
      <c r="AX2179" s="179">
        <f t="shared" si="3531"/>
        <v>0</v>
      </c>
      <c r="AY2179" s="179">
        <f t="shared" si="3531"/>
        <v>0</v>
      </c>
      <c r="AZ2179" s="179">
        <f t="shared" si="3531"/>
        <v>0</v>
      </c>
      <c r="BA2179" s="179">
        <f t="shared" si="3531"/>
        <v>0</v>
      </c>
      <c r="BB2179" s="179">
        <f t="shared" si="3531"/>
        <v>0</v>
      </c>
      <c r="BC2179" s="179">
        <f t="shared" si="3531"/>
        <v>0</v>
      </c>
      <c r="BD2179" s="179">
        <f t="shared" si="3531"/>
        <v>0</v>
      </c>
      <c r="BE2179" s="179">
        <f t="shared" si="3531"/>
        <v>0</v>
      </c>
      <c r="BF2179" s="179">
        <f t="shared" si="3531"/>
        <v>0</v>
      </c>
      <c r="BG2179" s="179">
        <f t="shared" si="3531"/>
        <v>0</v>
      </c>
      <c r="BH2179" s="179">
        <f t="shared" si="3531"/>
        <v>0</v>
      </c>
      <c r="BI2179" s="179">
        <f t="shared" si="3531"/>
        <v>0</v>
      </c>
      <c r="BJ2179" s="179">
        <f t="shared" si="3531"/>
        <v>0</v>
      </c>
      <c r="BK2179" s="179">
        <f t="shared" si="3531"/>
        <v>0</v>
      </c>
      <c r="BL2179" s="179">
        <f t="shared" si="3531"/>
        <v>0</v>
      </c>
      <c r="BM2179" s="179">
        <f t="shared" si="3531"/>
        <v>0</v>
      </c>
      <c r="BN2179" s="179">
        <f t="shared" si="3531"/>
        <v>0</v>
      </c>
      <c r="BO2179" s="179">
        <f t="shared" si="3531"/>
        <v>0</v>
      </c>
      <c r="BP2179" s="179">
        <f t="shared" si="3531"/>
        <v>0</v>
      </c>
      <c r="BQ2179" s="179">
        <f t="shared" si="3531"/>
        <v>0</v>
      </c>
      <c r="BR2179" s="179">
        <f t="shared" si="3531"/>
        <v>0</v>
      </c>
      <c r="BS2179" s="179">
        <f t="shared" si="3531"/>
        <v>0</v>
      </c>
      <c r="BT2179" s="179">
        <f t="shared" si="3531"/>
        <v>0</v>
      </c>
      <c r="BU2179" s="179">
        <f t="shared" si="3531"/>
        <v>0</v>
      </c>
      <c r="BV2179" s="179">
        <f t="shared" si="3531"/>
        <v>0</v>
      </c>
      <c r="BW2179" s="179">
        <f t="shared" si="3531"/>
        <v>0</v>
      </c>
      <c r="BX2179" s="179">
        <f t="shared" si="3531"/>
        <v>0</v>
      </c>
      <c r="BY2179" s="179">
        <f t="shared" si="3531"/>
        <v>0</v>
      </c>
      <c r="BZ2179" s="179">
        <f t="shared" si="3531"/>
        <v>0</v>
      </c>
      <c r="CA2179" s="179">
        <f t="shared" si="3531"/>
        <v>0</v>
      </c>
      <c r="CB2179" s="179">
        <f t="shared" si="3531"/>
        <v>0</v>
      </c>
      <c r="CC2179" s="179">
        <f t="shared" si="3531"/>
        <v>0</v>
      </c>
      <c r="CD2179" s="179">
        <f t="shared" si="3531"/>
        <v>0</v>
      </c>
      <c r="CE2179" s="179">
        <f t="shared" ref="CE2179:CL2179" si="3532">CE2162</f>
        <v>0</v>
      </c>
      <c r="CF2179" s="179">
        <f t="shared" si="3532"/>
        <v>0</v>
      </c>
      <c r="CG2179" s="179">
        <f t="shared" si="3532"/>
        <v>0</v>
      </c>
      <c r="CH2179" s="179">
        <f t="shared" si="3532"/>
        <v>0</v>
      </c>
      <c r="CI2179" s="179">
        <f t="shared" si="3532"/>
        <v>0</v>
      </c>
      <c r="CJ2179" s="179">
        <f t="shared" si="3532"/>
        <v>0</v>
      </c>
      <c r="CK2179" s="179">
        <f t="shared" si="3532"/>
        <v>0</v>
      </c>
      <c r="CL2179" s="179">
        <f t="shared" si="3532"/>
        <v>0</v>
      </c>
      <c r="CN2179" s="60"/>
      <c r="CO2179" s="179" t="e">
        <f>#REF!</f>
        <v>#REF!</v>
      </c>
      <c r="CP2179" s="179" t="e">
        <f>#REF!</f>
        <v>#REF!</v>
      </c>
      <c r="CQ2179" s="179" t="e">
        <f>#REF!</f>
        <v>#REF!</v>
      </c>
      <c r="CR2179" s="179" t="e">
        <f>#REF!</f>
        <v>#REF!</v>
      </c>
      <c r="CS2179" s="179" t="e">
        <f>#REF!</f>
        <v>#REF!</v>
      </c>
      <c r="CT2179" s="179" t="e">
        <f>#REF!</f>
        <v>#REF!</v>
      </c>
      <c r="CU2179" s="179" t="e">
        <f>#REF!</f>
        <v>#REF!</v>
      </c>
      <c r="CV2179" s="179" t="e">
        <f>#REF!</f>
        <v>#REF!</v>
      </c>
      <c r="CW2179" s="179" t="e">
        <f>#REF!</f>
        <v>#REF!</v>
      </c>
      <c r="CX2179" s="179" t="e">
        <f>#REF!</f>
        <v>#REF!</v>
      </c>
      <c r="CY2179" s="179" t="e">
        <f>#REF!</f>
        <v>#REF!</v>
      </c>
      <c r="CZ2179" s="179" t="e">
        <f>#REF!</f>
        <v>#REF!</v>
      </c>
      <c r="DA2179" s="179" t="e">
        <f>#REF!</f>
        <v>#REF!</v>
      </c>
      <c r="DB2179" s="179" t="e">
        <f>#REF!</f>
        <v>#REF!</v>
      </c>
      <c r="DC2179" s="179" t="e">
        <f>#REF!</f>
        <v>#REF!</v>
      </c>
      <c r="DD2179" s="179" t="e">
        <f>#REF!</f>
        <v>#REF!</v>
      </c>
      <c r="DE2179" s="179" t="e">
        <f>#REF!</f>
        <v>#REF!</v>
      </c>
      <c r="DF2179" s="179" t="e">
        <f>#REF!</f>
        <v>#REF!</v>
      </c>
      <c r="DG2179" s="179" t="e">
        <f>#REF!</f>
        <v>#REF!</v>
      </c>
      <c r="DH2179" s="179" t="e">
        <f>#REF!</f>
        <v>#REF!</v>
      </c>
      <c r="DI2179" s="179" t="e">
        <f>#REF!</f>
        <v>#REF!</v>
      </c>
      <c r="DJ2179" s="179" t="e">
        <f>#REF!</f>
        <v>#REF!</v>
      </c>
      <c r="DK2179" s="179" t="e">
        <f>#REF!</f>
        <v>#REF!</v>
      </c>
      <c r="DL2179" s="179" t="e">
        <f>#REF!</f>
        <v>#REF!</v>
      </c>
    </row>
    <row r="2180" spans="1:116" x14ac:dyDescent="0.4">
      <c r="B2180" t="s">
        <v>332</v>
      </c>
      <c r="D2180" t="s">
        <v>407</v>
      </c>
      <c r="E2180" s="8" t="str">
        <f t="shared" si="3496"/>
        <v>2180 WCAP-IS</v>
      </c>
      <c r="G2180" s="191" t="str">
        <f>SUBSTITUTE(TRIM(MID(G2166, SEARCH("-", G2166) + 1, LEN(G2166))),":","")</f>
        <v>IS driven</v>
      </c>
      <c r="H2180" s="12"/>
      <c r="I2180" s="60"/>
      <c r="J2180" s="60"/>
      <c r="K2180" s="15"/>
      <c r="L2180" s="15"/>
      <c r="M2180" s="15"/>
      <c r="N2180" s="15"/>
      <c r="O2180" s="15"/>
      <c r="P2180" s="15"/>
      <c r="R2180" s="15"/>
      <c r="CN2180" s="60"/>
      <c r="CO2180" s="8"/>
      <c r="CP2180" s="8"/>
      <c r="CQ2180" s="8"/>
      <c r="CR2180" s="8"/>
      <c r="CS2180" s="8"/>
      <c r="CT2180" s="8"/>
      <c r="CU2180" s="8"/>
      <c r="CV2180" s="8"/>
      <c r="CW2180" s="8"/>
      <c r="CX2180" s="8"/>
      <c r="CY2180" s="8"/>
      <c r="CZ2180" s="8"/>
      <c r="DA2180" s="8"/>
      <c r="DB2180" s="8"/>
      <c r="DC2180" s="8"/>
      <c r="DD2180" s="8"/>
      <c r="DE2180" s="8"/>
      <c r="DF2180" s="8"/>
      <c r="DG2180" s="8"/>
      <c r="DH2180" s="8"/>
      <c r="DI2180" s="8"/>
      <c r="DJ2180" s="8"/>
      <c r="DK2180" s="8"/>
      <c r="DL2180" s="8"/>
    </row>
    <row r="2181" spans="1:116" x14ac:dyDescent="0.4">
      <c r="B2181" t="s">
        <v>332</v>
      </c>
      <c r="D2181" t="s">
        <v>407</v>
      </c>
      <c r="E2181" s="8" t="str">
        <f t="shared" si="3496"/>
        <v>2181 WCAP-IS</v>
      </c>
      <c r="G2181" s="136" t="str">
        <f t="shared" si="3524"/>
        <v>Secondary revenue driver</v>
      </c>
      <c r="H2181" s="12"/>
      <c r="I2181" s="60"/>
      <c r="J2181" s="60"/>
      <c r="K2181" s="15"/>
      <c r="L2181" s="15"/>
      <c r="M2181" s="15"/>
      <c r="N2181" s="15"/>
      <c r="O2181" s="15"/>
      <c r="P2181" s="15"/>
      <c r="R2181" s="15"/>
      <c r="S2181" s="212" t="str">
        <f>ADDRESS(ROW(S2171),COLUMN(S2171),2)</f>
        <v>S$2171</v>
      </c>
      <c r="T2181" s="212" t="str">
        <f t="shared" ref="T2181:CE2181" si="3533">ADDRESS(ROW(T2171),COLUMN(T2171),2)</f>
        <v>T$2171</v>
      </c>
      <c r="U2181" s="212" t="str">
        <f t="shared" si="3533"/>
        <v>U$2171</v>
      </c>
      <c r="V2181" s="212" t="str">
        <f t="shared" si="3533"/>
        <v>V$2171</v>
      </c>
      <c r="W2181" s="212" t="str">
        <f t="shared" si="3533"/>
        <v>W$2171</v>
      </c>
      <c r="X2181" s="212" t="str">
        <f t="shared" si="3533"/>
        <v>X$2171</v>
      </c>
      <c r="Y2181" s="212" t="str">
        <f t="shared" si="3533"/>
        <v>Y$2171</v>
      </c>
      <c r="Z2181" s="212" t="str">
        <f t="shared" si="3533"/>
        <v>Z$2171</v>
      </c>
      <c r="AA2181" s="212" t="str">
        <f t="shared" si="3533"/>
        <v>AA$2171</v>
      </c>
      <c r="AB2181" s="212" t="str">
        <f t="shared" si="3533"/>
        <v>AB$2171</v>
      </c>
      <c r="AC2181" s="212" t="str">
        <f t="shared" si="3533"/>
        <v>AC$2171</v>
      </c>
      <c r="AD2181" s="212" t="str">
        <f t="shared" si="3533"/>
        <v>AD$2171</v>
      </c>
      <c r="AE2181" s="212" t="str">
        <f t="shared" si="3533"/>
        <v>AE$2171</v>
      </c>
      <c r="AF2181" s="212" t="str">
        <f t="shared" si="3533"/>
        <v>AF$2171</v>
      </c>
      <c r="AG2181" s="212" t="str">
        <f t="shared" si="3533"/>
        <v>AG$2171</v>
      </c>
      <c r="AH2181" s="212" t="str">
        <f t="shared" si="3533"/>
        <v>AH$2171</v>
      </c>
      <c r="AI2181" s="212" t="str">
        <f t="shared" si="3533"/>
        <v>AI$2171</v>
      </c>
      <c r="AJ2181" s="212" t="str">
        <f t="shared" si="3533"/>
        <v>AJ$2171</v>
      </c>
      <c r="AK2181" s="212" t="str">
        <f t="shared" si="3533"/>
        <v>AK$2171</v>
      </c>
      <c r="AL2181" s="212" t="str">
        <f t="shared" si="3533"/>
        <v>AL$2171</v>
      </c>
      <c r="AM2181" s="212" t="str">
        <f t="shared" si="3533"/>
        <v>AM$2171</v>
      </c>
      <c r="AN2181" s="212" t="str">
        <f t="shared" si="3533"/>
        <v>AN$2171</v>
      </c>
      <c r="AO2181" s="212" t="str">
        <f t="shared" si="3533"/>
        <v>AO$2171</v>
      </c>
      <c r="AP2181" s="212" t="str">
        <f t="shared" si="3533"/>
        <v>AP$2171</v>
      </c>
      <c r="AQ2181" s="212" t="str">
        <f t="shared" si="3533"/>
        <v>AQ$2171</v>
      </c>
      <c r="AR2181" s="212" t="str">
        <f t="shared" si="3533"/>
        <v>AR$2171</v>
      </c>
      <c r="AS2181" s="212" t="str">
        <f t="shared" si="3533"/>
        <v>AS$2171</v>
      </c>
      <c r="AT2181" s="212" t="str">
        <f t="shared" si="3533"/>
        <v>AT$2171</v>
      </c>
      <c r="AU2181" s="212" t="str">
        <f t="shared" si="3533"/>
        <v>AU$2171</v>
      </c>
      <c r="AV2181" s="212" t="str">
        <f t="shared" si="3533"/>
        <v>AV$2171</v>
      </c>
      <c r="AW2181" s="212" t="str">
        <f t="shared" si="3533"/>
        <v>AW$2171</v>
      </c>
      <c r="AX2181" s="212" t="str">
        <f t="shared" si="3533"/>
        <v>AX$2171</v>
      </c>
      <c r="AY2181" s="212" t="str">
        <f t="shared" si="3533"/>
        <v>AY$2171</v>
      </c>
      <c r="AZ2181" s="212" t="str">
        <f t="shared" si="3533"/>
        <v>AZ$2171</v>
      </c>
      <c r="BA2181" s="212" t="str">
        <f t="shared" si="3533"/>
        <v>BA$2171</v>
      </c>
      <c r="BB2181" s="212" t="str">
        <f t="shared" si="3533"/>
        <v>BB$2171</v>
      </c>
      <c r="BC2181" s="212" t="str">
        <f t="shared" si="3533"/>
        <v>BC$2171</v>
      </c>
      <c r="BD2181" s="212" t="str">
        <f t="shared" si="3533"/>
        <v>BD$2171</v>
      </c>
      <c r="BE2181" s="212" t="str">
        <f t="shared" si="3533"/>
        <v>BE$2171</v>
      </c>
      <c r="BF2181" s="212" t="str">
        <f t="shared" si="3533"/>
        <v>BF$2171</v>
      </c>
      <c r="BG2181" s="212" t="str">
        <f t="shared" si="3533"/>
        <v>BG$2171</v>
      </c>
      <c r="BH2181" s="212" t="str">
        <f t="shared" si="3533"/>
        <v>BH$2171</v>
      </c>
      <c r="BI2181" s="212" t="str">
        <f t="shared" si="3533"/>
        <v>BI$2171</v>
      </c>
      <c r="BJ2181" s="212" t="str">
        <f t="shared" si="3533"/>
        <v>BJ$2171</v>
      </c>
      <c r="BK2181" s="212" t="str">
        <f t="shared" si="3533"/>
        <v>BK$2171</v>
      </c>
      <c r="BL2181" s="212" t="str">
        <f t="shared" si="3533"/>
        <v>BL$2171</v>
      </c>
      <c r="BM2181" s="212" t="str">
        <f t="shared" si="3533"/>
        <v>BM$2171</v>
      </c>
      <c r="BN2181" s="212" t="str">
        <f t="shared" si="3533"/>
        <v>BN$2171</v>
      </c>
      <c r="BO2181" s="212" t="str">
        <f t="shared" si="3533"/>
        <v>BO$2171</v>
      </c>
      <c r="BP2181" s="212" t="str">
        <f t="shared" si="3533"/>
        <v>BP$2171</v>
      </c>
      <c r="BQ2181" s="212" t="str">
        <f t="shared" si="3533"/>
        <v>BQ$2171</v>
      </c>
      <c r="BR2181" s="212" t="str">
        <f t="shared" si="3533"/>
        <v>BR$2171</v>
      </c>
      <c r="BS2181" s="212" t="str">
        <f t="shared" si="3533"/>
        <v>BS$2171</v>
      </c>
      <c r="BT2181" s="212" t="str">
        <f t="shared" si="3533"/>
        <v>BT$2171</v>
      </c>
      <c r="BU2181" s="212" t="str">
        <f t="shared" si="3533"/>
        <v>BU$2171</v>
      </c>
      <c r="BV2181" s="212" t="str">
        <f t="shared" si="3533"/>
        <v>BV$2171</v>
      </c>
      <c r="BW2181" s="212" t="str">
        <f t="shared" si="3533"/>
        <v>BW$2171</v>
      </c>
      <c r="BX2181" s="212" t="str">
        <f t="shared" si="3533"/>
        <v>BX$2171</v>
      </c>
      <c r="BY2181" s="212" t="str">
        <f t="shared" si="3533"/>
        <v>BY$2171</v>
      </c>
      <c r="BZ2181" s="212" t="str">
        <f t="shared" si="3533"/>
        <v>BZ$2171</v>
      </c>
      <c r="CA2181" s="212" t="str">
        <f t="shared" si="3533"/>
        <v>CA$2171</v>
      </c>
      <c r="CB2181" s="212" t="str">
        <f t="shared" si="3533"/>
        <v>CB$2171</v>
      </c>
      <c r="CC2181" s="212" t="str">
        <f t="shared" si="3533"/>
        <v>CC$2171</v>
      </c>
      <c r="CD2181" s="212" t="str">
        <f t="shared" si="3533"/>
        <v>CD$2171</v>
      </c>
      <c r="CE2181" s="212" t="str">
        <f t="shared" si="3533"/>
        <v>CE$2171</v>
      </c>
      <c r="CF2181" s="212" t="str">
        <f t="shared" ref="CF2181:CL2181" si="3534">ADDRESS(ROW(CF2171),COLUMN(CF2171),2)</f>
        <v>CF$2171</v>
      </c>
      <c r="CG2181" s="212" t="str">
        <f t="shared" si="3534"/>
        <v>CG$2171</v>
      </c>
      <c r="CH2181" s="212" t="str">
        <f t="shared" si="3534"/>
        <v>CH$2171</v>
      </c>
      <c r="CI2181" s="212" t="str">
        <f t="shared" si="3534"/>
        <v>CI$2171</v>
      </c>
      <c r="CJ2181" s="212" t="str">
        <f t="shared" si="3534"/>
        <v>CJ$2171</v>
      </c>
      <c r="CK2181" s="212" t="str">
        <f t="shared" si="3534"/>
        <v>CK$2171</v>
      </c>
      <c r="CL2181" s="212" t="str">
        <f t="shared" si="3534"/>
        <v>CL$2171</v>
      </c>
      <c r="CN2181" s="60"/>
      <c r="CO2181" s="212" t="str">
        <f>ADDRESS(ROW(CO927),COLUMN(CO927),2)</f>
        <v>CO$927</v>
      </c>
      <c r="CP2181" s="212" t="str">
        <f>ADDRESS(ROW(CP927),COLUMN(CP927),2)</f>
        <v>CP$927</v>
      </c>
      <c r="CQ2181" s="212" t="str">
        <f>ADDRESS(ROW(CQ927),COLUMN(CQ927),2)</f>
        <v>CQ$927</v>
      </c>
      <c r="CR2181" s="212" t="str">
        <f>ADDRESS(ROW(CR927),COLUMN(CR927),2)</f>
        <v>CR$927</v>
      </c>
      <c r="CS2181" s="212" t="str">
        <f>ADDRESS(ROW(CS927),COLUMN(CS927),2)</f>
        <v>CS$927</v>
      </c>
      <c r="CT2181" s="212" t="str">
        <f>ADDRESS(ROW(CT927),COLUMN(CT927),2)</f>
        <v>CT$927</v>
      </c>
      <c r="CU2181" s="212" t="str">
        <f>ADDRESS(ROW(CU927),COLUMN(CU927),2)</f>
        <v>CU$927</v>
      </c>
      <c r="CV2181" s="212" t="str">
        <f>ADDRESS(ROW(CV927),COLUMN(CV927),2)</f>
        <v>CV$927</v>
      </c>
      <c r="CW2181" s="212" t="str">
        <f>ADDRESS(ROW(CW927),COLUMN(CW927),2)</f>
        <v>CW$927</v>
      </c>
      <c r="CX2181" s="212" t="str">
        <f>ADDRESS(ROW(CX927),COLUMN(CX927),2)</f>
        <v>CX$927</v>
      </c>
      <c r="CY2181" s="212" t="str">
        <f>ADDRESS(ROW(CY927),COLUMN(CY927),2)</f>
        <v>CY$927</v>
      </c>
      <c r="CZ2181" s="212" t="str">
        <f>ADDRESS(ROW(CZ927),COLUMN(CZ927),2)</f>
        <v>CZ$927</v>
      </c>
      <c r="DA2181" s="212" t="str">
        <f>ADDRESS(ROW(DA927),COLUMN(DA927),2)</f>
        <v>DA$927</v>
      </c>
      <c r="DB2181" s="212" t="str">
        <f>ADDRESS(ROW(DB927),COLUMN(DB927),2)</f>
        <v>DB$927</v>
      </c>
      <c r="DC2181" s="212" t="str">
        <f>ADDRESS(ROW(DC927),COLUMN(DC927),2)</f>
        <v>DC$927</v>
      </c>
      <c r="DD2181" s="212" t="str">
        <f>ADDRESS(ROW(DD927),COLUMN(DD927),2)</f>
        <v>DD$927</v>
      </c>
      <c r="DE2181" s="212" t="str">
        <f>ADDRESS(ROW(DE927),COLUMN(DE927),2)</f>
        <v>DE$927</v>
      </c>
      <c r="DF2181" s="212" t="str">
        <f>ADDRESS(ROW(DF927),COLUMN(DF927),2)</f>
        <v>DF$927</v>
      </c>
      <c r="DG2181" s="212" t="str">
        <f>ADDRESS(ROW(DG927),COLUMN(DG927),2)</f>
        <v>DG$927</v>
      </c>
      <c r="DH2181" s="212" t="str">
        <f>ADDRESS(ROW(DH927),COLUMN(DH927),2)</f>
        <v>DH$927</v>
      </c>
      <c r="DI2181" s="212" t="str">
        <f>ADDRESS(ROW(DI927),COLUMN(DI927),2)</f>
        <v>DI$927</v>
      </c>
      <c r="DJ2181" s="212" t="str">
        <f>ADDRESS(ROW(DJ927),COLUMN(DJ927),2)</f>
        <v>DJ$927</v>
      </c>
      <c r="DK2181" s="212" t="str">
        <f>ADDRESS(ROW(DK927),COLUMN(DK927),2)</f>
        <v>DK$927</v>
      </c>
      <c r="DL2181" s="212" t="str">
        <f>ADDRESS(ROW(DL927),COLUMN(DL927),2)</f>
        <v>DL$927</v>
      </c>
    </row>
    <row r="2182" spans="1:116" x14ac:dyDescent="0.4">
      <c r="B2182" t="s">
        <v>332</v>
      </c>
      <c r="D2182" t="s">
        <v>407</v>
      </c>
      <c r="E2182" s="8" t="str">
        <f t="shared" ref="E2182" si="3535">ROW()&amp;" "&amp;D2182</f>
        <v>2182 WCAP-IS</v>
      </c>
      <c r="G2182" s="136" t="str">
        <f t="shared" si="3524"/>
        <v>Secondary volume driver</v>
      </c>
      <c r="H2182" s="12"/>
      <c r="I2182" s="60"/>
      <c r="J2182" s="60"/>
      <c r="K2182" s="15"/>
      <c r="L2182" s="15"/>
      <c r="M2182" s="15"/>
      <c r="N2182" s="15"/>
      <c r="O2182" s="15"/>
      <c r="P2182" s="15"/>
      <c r="R2182" s="15"/>
      <c r="S2182" s="212" t="str">
        <f>ADDRESS(ROW(S2170),COLUMN(S2170),2)</f>
        <v>S$2170</v>
      </c>
      <c r="T2182" s="212" t="str">
        <f t="shared" ref="T2182:CE2182" si="3536">ADDRESS(ROW(T2170),COLUMN(T2170),2)</f>
        <v>T$2170</v>
      </c>
      <c r="U2182" s="212" t="str">
        <f t="shared" si="3536"/>
        <v>U$2170</v>
      </c>
      <c r="V2182" s="212" t="str">
        <f t="shared" si="3536"/>
        <v>V$2170</v>
      </c>
      <c r="W2182" s="212" t="str">
        <f t="shared" si="3536"/>
        <v>W$2170</v>
      </c>
      <c r="X2182" s="212" t="str">
        <f t="shared" si="3536"/>
        <v>X$2170</v>
      </c>
      <c r="Y2182" s="212" t="str">
        <f t="shared" si="3536"/>
        <v>Y$2170</v>
      </c>
      <c r="Z2182" s="212" t="str">
        <f t="shared" si="3536"/>
        <v>Z$2170</v>
      </c>
      <c r="AA2182" s="212" t="str">
        <f t="shared" si="3536"/>
        <v>AA$2170</v>
      </c>
      <c r="AB2182" s="212" t="str">
        <f t="shared" si="3536"/>
        <v>AB$2170</v>
      </c>
      <c r="AC2182" s="212" t="str">
        <f t="shared" si="3536"/>
        <v>AC$2170</v>
      </c>
      <c r="AD2182" s="212" t="str">
        <f t="shared" si="3536"/>
        <v>AD$2170</v>
      </c>
      <c r="AE2182" s="212" t="str">
        <f t="shared" si="3536"/>
        <v>AE$2170</v>
      </c>
      <c r="AF2182" s="212" t="str">
        <f t="shared" si="3536"/>
        <v>AF$2170</v>
      </c>
      <c r="AG2182" s="212" t="str">
        <f t="shared" si="3536"/>
        <v>AG$2170</v>
      </c>
      <c r="AH2182" s="212" t="str">
        <f t="shared" si="3536"/>
        <v>AH$2170</v>
      </c>
      <c r="AI2182" s="212" t="str">
        <f t="shared" si="3536"/>
        <v>AI$2170</v>
      </c>
      <c r="AJ2182" s="212" t="str">
        <f t="shared" si="3536"/>
        <v>AJ$2170</v>
      </c>
      <c r="AK2182" s="212" t="str">
        <f t="shared" si="3536"/>
        <v>AK$2170</v>
      </c>
      <c r="AL2182" s="212" t="str">
        <f t="shared" si="3536"/>
        <v>AL$2170</v>
      </c>
      <c r="AM2182" s="212" t="str">
        <f t="shared" si="3536"/>
        <v>AM$2170</v>
      </c>
      <c r="AN2182" s="212" t="str">
        <f t="shared" si="3536"/>
        <v>AN$2170</v>
      </c>
      <c r="AO2182" s="212" t="str">
        <f t="shared" si="3536"/>
        <v>AO$2170</v>
      </c>
      <c r="AP2182" s="212" t="str">
        <f t="shared" si="3536"/>
        <v>AP$2170</v>
      </c>
      <c r="AQ2182" s="212" t="str">
        <f t="shared" si="3536"/>
        <v>AQ$2170</v>
      </c>
      <c r="AR2182" s="212" t="str">
        <f t="shared" si="3536"/>
        <v>AR$2170</v>
      </c>
      <c r="AS2182" s="212" t="str">
        <f t="shared" si="3536"/>
        <v>AS$2170</v>
      </c>
      <c r="AT2182" s="212" t="str">
        <f t="shared" si="3536"/>
        <v>AT$2170</v>
      </c>
      <c r="AU2182" s="212" t="str">
        <f t="shared" si="3536"/>
        <v>AU$2170</v>
      </c>
      <c r="AV2182" s="212" t="str">
        <f t="shared" si="3536"/>
        <v>AV$2170</v>
      </c>
      <c r="AW2182" s="212" t="str">
        <f t="shared" si="3536"/>
        <v>AW$2170</v>
      </c>
      <c r="AX2182" s="212" t="str">
        <f t="shared" si="3536"/>
        <v>AX$2170</v>
      </c>
      <c r="AY2182" s="212" t="str">
        <f t="shared" si="3536"/>
        <v>AY$2170</v>
      </c>
      <c r="AZ2182" s="212" t="str">
        <f t="shared" si="3536"/>
        <v>AZ$2170</v>
      </c>
      <c r="BA2182" s="212" t="str">
        <f t="shared" si="3536"/>
        <v>BA$2170</v>
      </c>
      <c r="BB2182" s="212" t="str">
        <f t="shared" si="3536"/>
        <v>BB$2170</v>
      </c>
      <c r="BC2182" s="212" t="str">
        <f t="shared" si="3536"/>
        <v>BC$2170</v>
      </c>
      <c r="BD2182" s="212" t="str">
        <f t="shared" si="3536"/>
        <v>BD$2170</v>
      </c>
      <c r="BE2182" s="212" t="str">
        <f t="shared" si="3536"/>
        <v>BE$2170</v>
      </c>
      <c r="BF2182" s="212" t="str">
        <f t="shared" si="3536"/>
        <v>BF$2170</v>
      </c>
      <c r="BG2182" s="212" t="str">
        <f t="shared" si="3536"/>
        <v>BG$2170</v>
      </c>
      <c r="BH2182" s="212" t="str">
        <f t="shared" si="3536"/>
        <v>BH$2170</v>
      </c>
      <c r="BI2182" s="212" t="str">
        <f t="shared" si="3536"/>
        <v>BI$2170</v>
      </c>
      <c r="BJ2182" s="212" t="str">
        <f t="shared" si="3536"/>
        <v>BJ$2170</v>
      </c>
      <c r="BK2182" s="212" t="str">
        <f t="shared" si="3536"/>
        <v>BK$2170</v>
      </c>
      <c r="BL2182" s="212" t="str">
        <f t="shared" si="3536"/>
        <v>BL$2170</v>
      </c>
      <c r="BM2182" s="212" t="str">
        <f t="shared" si="3536"/>
        <v>BM$2170</v>
      </c>
      <c r="BN2182" s="212" t="str">
        <f t="shared" si="3536"/>
        <v>BN$2170</v>
      </c>
      <c r="BO2182" s="212" t="str">
        <f t="shared" si="3536"/>
        <v>BO$2170</v>
      </c>
      <c r="BP2182" s="212" t="str">
        <f t="shared" si="3536"/>
        <v>BP$2170</v>
      </c>
      <c r="BQ2182" s="212" t="str">
        <f t="shared" si="3536"/>
        <v>BQ$2170</v>
      </c>
      <c r="BR2182" s="212" t="str">
        <f t="shared" si="3536"/>
        <v>BR$2170</v>
      </c>
      <c r="BS2182" s="212" t="str">
        <f t="shared" si="3536"/>
        <v>BS$2170</v>
      </c>
      <c r="BT2182" s="212" t="str">
        <f t="shared" si="3536"/>
        <v>BT$2170</v>
      </c>
      <c r="BU2182" s="212" t="str">
        <f t="shared" si="3536"/>
        <v>BU$2170</v>
      </c>
      <c r="BV2182" s="212" t="str">
        <f t="shared" si="3536"/>
        <v>BV$2170</v>
      </c>
      <c r="BW2182" s="212" t="str">
        <f t="shared" si="3536"/>
        <v>BW$2170</v>
      </c>
      <c r="BX2182" s="212" t="str">
        <f t="shared" si="3536"/>
        <v>BX$2170</v>
      </c>
      <c r="BY2182" s="212" t="str">
        <f t="shared" si="3536"/>
        <v>BY$2170</v>
      </c>
      <c r="BZ2182" s="212" t="str">
        <f t="shared" si="3536"/>
        <v>BZ$2170</v>
      </c>
      <c r="CA2182" s="212" t="str">
        <f t="shared" si="3536"/>
        <v>CA$2170</v>
      </c>
      <c r="CB2182" s="212" t="str">
        <f t="shared" si="3536"/>
        <v>CB$2170</v>
      </c>
      <c r="CC2182" s="212" t="str">
        <f t="shared" si="3536"/>
        <v>CC$2170</v>
      </c>
      <c r="CD2182" s="212" t="str">
        <f t="shared" si="3536"/>
        <v>CD$2170</v>
      </c>
      <c r="CE2182" s="212" t="str">
        <f t="shared" si="3536"/>
        <v>CE$2170</v>
      </c>
      <c r="CF2182" s="212" t="str">
        <f t="shared" ref="CF2182:CL2182" si="3537">ADDRESS(ROW(CF2170),COLUMN(CF2170),2)</f>
        <v>CF$2170</v>
      </c>
      <c r="CG2182" s="212" t="str">
        <f t="shared" si="3537"/>
        <v>CG$2170</v>
      </c>
      <c r="CH2182" s="212" t="str">
        <f t="shared" si="3537"/>
        <v>CH$2170</v>
      </c>
      <c r="CI2182" s="212" t="str">
        <f t="shared" si="3537"/>
        <v>CI$2170</v>
      </c>
      <c r="CJ2182" s="212" t="str">
        <f t="shared" si="3537"/>
        <v>CJ$2170</v>
      </c>
      <c r="CK2182" s="212" t="str">
        <f t="shared" si="3537"/>
        <v>CK$2170</v>
      </c>
      <c r="CL2182" s="212" t="str">
        <f t="shared" si="3537"/>
        <v>CL$2170</v>
      </c>
      <c r="CN2182" s="60"/>
      <c r="CO2182" s="212" t="str">
        <f>ADDRESS(ROW(CO926),COLUMN(CO926),2)</f>
        <v>CO$926</v>
      </c>
      <c r="CP2182" s="212" t="str">
        <f>ADDRESS(ROW(CP926),COLUMN(CP926),2)</f>
        <v>CP$926</v>
      </c>
      <c r="CQ2182" s="212" t="str">
        <f>ADDRESS(ROW(CQ926),COLUMN(CQ926),2)</f>
        <v>CQ$926</v>
      </c>
      <c r="CR2182" s="212" t="str">
        <f>ADDRESS(ROW(CR926),COLUMN(CR926),2)</f>
        <v>CR$926</v>
      </c>
      <c r="CS2182" s="212" t="str">
        <f>ADDRESS(ROW(CS926),COLUMN(CS926),2)</f>
        <v>CS$926</v>
      </c>
      <c r="CT2182" s="212" t="str">
        <f>ADDRESS(ROW(CT926),COLUMN(CT926),2)</f>
        <v>CT$926</v>
      </c>
      <c r="CU2182" s="212" t="str">
        <f>ADDRESS(ROW(CU926),COLUMN(CU926),2)</f>
        <v>CU$926</v>
      </c>
      <c r="CV2182" s="212" t="str">
        <f>ADDRESS(ROW(CV926),COLUMN(CV926),2)</f>
        <v>CV$926</v>
      </c>
      <c r="CW2182" s="212" t="str">
        <f>ADDRESS(ROW(CW926),COLUMN(CW926),2)</f>
        <v>CW$926</v>
      </c>
      <c r="CX2182" s="212" t="str">
        <f>ADDRESS(ROW(CX926),COLUMN(CX926),2)</f>
        <v>CX$926</v>
      </c>
      <c r="CY2182" s="212" t="str">
        <f>ADDRESS(ROW(CY926),COLUMN(CY926),2)</f>
        <v>CY$926</v>
      </c>
      <c r="CZ2182" s="212" t="str">
        <f>ADDRESS(ROW(CZ926),COLUMN(CZ926),2)</f>
        <v>CZ$926</v>
      </c>
      <c r="DA2182" s="212" t="str">
        <f>ADDRESS(ROW(DA926),COLUMN(DA926),2)</f>
        <v>DA$926</v>
      </c>
      <c r="DB2182" s="212" t="str">
        <f>ADDRESS(ROW(DB926),COLUMN(DB926),2)</f>
        <v>DB$926</v>
      </c>
      <c r="DC2182" s="212" t="str">
        <f>ADDRESS(ROW(DC926),COLUMN(DC926),2)</f>
        <v>DC$926</v>
      </c>
      <c r="DD2182" s="212" t="str">
        <f>ADDRESS(ROW(DD926),COLUMN(DD926),2)</f>
        <v>DD$926</v>
      </c>
      <c r="DE2182" s="212" t="str">
        <f>ADDRESS(ROW(DE926),COLUMN(DE926),2)</f>
        <v>DE$926</v>
      </c>
      <c r="DF2182" s="212" t="str">
        <f>ADDRESS(ROW(DF926),COLUMN(DF926),2)</f>
        <v>DF$926</v>
      </c>
      <c r="DG2182" s="212" t="str">
        <f>ADDRESS(ROW(DG926),COLUMN(DG926),2)</f>
        <v>DG$926</v>
      </c>
      <c r="DH2182" s="212" t="str">
        <f>ADDRESS(ROW(DH926),COLUMN(DH926),2)</f>
        <v>DH$926</v>
      </c>
      <c r="DI2182" s="212" t="str">
        <f>ADDRESS(ROW(DI926),COLUMN(DI926),2)</f>
        <v>DI$926</v>
      </c>
      <c r="DJ2182" s="212" t="str">
        <f>ADDRESS(ROW(DJ926),COLUMN(DJ926),2)</f>
        <v>DJ$926</v>
      </c>
      <c r="DK2182" s="212" t="str">
        <f>ADDRESS(ROW(DK926),COLUMN(DK926),2)</f>
        <v>DK$926</v>
      </c>
      <c r="DL2182" s="212" t="str">
        <f>ADDRESS(ROW(DL926),COLUMN(DL926),2)</f>
        <v>DL$926</v>
      </c>
    </row>
    <row r="2183" spans="1:116" x14ac:dyDescent="0.4">
      <c r="E2183" s="8"/>
      <c r="H2183" s="12"/>
      <c r="I2183" s="60"/>
      <c r="J2183" s="60"/>
      <c r="K2183" s="15"/>
      <c r="L2183" s="15"/>
      <c r="M2183" s="15"/>
      <c r="N2183" s="15"/>
      <c r="O2183" s="15"/>
      <c r="P2183" s="15"/>
      <c r="R2183" s="15"/>
      <c r="S2183" s="76"/>
      <c r="T2183" s="76"/>
      <c r="U2183" s="76"/>
      <c r="V2183" s="76"/>
      <c r="W2183" s="76"/>
      <c r="X2183" s="76"/>
      <c r="Y2183" s="76"/>
      <c r="Z2183" s="76"/>
      <c r="AA2183" s="76"/>
      <c r="AB2183" s="76"/>
      <c r="AC2183" s="76"/>
      <c r="AD2183" s="76"/>
      <c r="AE2183" s="76"/>
      <c r="AF2183" s="76"/>
      <c r="AG2183" s="76"/>
      <c r="AH2183" s="76"/>
      <c r="AI2183" s="76"/>
      <c r="AJ2183" s="76"/>
      <c r="AK2183" s="76"/>
      <c r="AL2183" s="76"/>
      <c r="AM2183" s="76"/>
      <c r="AN2183" s="76"/>
      <c r="AO2183" s="76"/>
      <c r="AP2183" s="76"/>
      <c r="AQ2183" s="76"/>
      <c r="AR2183" s="76"/>
      <c r="AS2183" s="76"/>
      <c r="AT2183" s="76"/>
      <c r="AU2183" s="76"/>
      <c r="AV2183" s="76"/>
      <c r="AW2183" s="76"/>
      <c r="AX2183" s="76"/>
      <c r="AY2183" s="76"/>
      <c r="AZ2183" s="76"/>
      <c r="BA2183" s="76"/>
      <c r="BB2183" s="76"/>
      <c r="BC2183" s="76"/>
      <c r="BD2183" s="76"/>
      <c r="BE2183" s="76"/>
      <c r="BF2183" s="76"/>
      <c r="BG2183" s="76"/>
      <c r="BH2183" s="76"/>
      <c r="BI2183" s="76"/>
      <c r="BJ2183" s="76"/>
      <c r="BK2183" s="76"/>
      <c r="BL2183" s="76"/>
      <c r="BM2183" s="76"/>
      <c r="BN2183" s="76"/>
      <c r="BO2183" s="76"/>
      <c r="BP2183" s="76"/>
      <c r="BQ2183" s="76"/>
      <c r="BR2183" s="76"/>
      <c r="BS2183" s="76"/>
      <c r="BT2183" s="76"/>
      <c r="BU2183" s="76"/>
      <c r="BV2183" s="76"/>
      <c r="BW2183" s="76"/>
      <c r="BX2183" s="76"/>
      <c r="BY2183" s="76"/>
      <c r="BZ2183" s="76"/>
      <c r="CA2183" s="76"/>
      <c r="CB2183" s="76"/>
      <c r="CC2183" s="76"/>
      <c r="CD2183" s="76"/>
      <c r="CE2183" s="76"/>
      <c r="CF2183" s="76"/>
      <c r="CG2183" s="76"/>
      <c r="CH2183" s="76"/>
      <c r="CI2183" s="76"/>
      <c r="CJ2183" s="76"/>
      <c r="CK2183" s="76"/>
      <c r="CL2183" s="76"/>
      <c r="CN2183" s="60"/>
      <c r="CO2183" s="76"/>
      <c r="CP2183" s="76"/>
      <c r="CQ2183" s="76"/>
      <c r="CR2183" s="76"/>
      <c r="CS2183" s="76"/>
      <c r="CT2183" s="76"/>
      <c r="CU2183" s="76"/>
      <c r="CV2183" s="76"/>
      <c r="CW2183" s="76"/>
      <c r="CX2183" s="76"/>
      <c r="CY2183" s="76"/>
      <c r="CZ2183" s="76"/>
      <c r="DA2183" s="76"/>
      <c r="DB2183" s="76"/>
      <c r="DC2183" s="76"/>
      <c r="DD2183" s="76"/>
      <c r="DE2183" s="76"/>
      <c r="DF2183" s="76"/>
      <c r="DG2183" s="76"/>
      <c r="DH2183" s="76"/>
      <c r="DI2183" s="76"/>
      <c r="DJ2183" s="76"/>
      <c r="DK2183" s="76"/>
      <c r="DL2183" s="76"/>
    </row>
    <row r="2184" spans="1:116" x14ac:dyDescent="0.4">
      <c r="A2184" s="174"/>
      <c r="E2184" s="8"/>
      <c r="G2184" s="175" t="s">
        <v>490</v>
      </c>
      <c r="H2184" s="174"/>
      <c r="I2184" s="176"/>
      <c r="J2184" s="176"/>
      <c r="K2184" s="197"/>
      <c r="L2184" s="197"/>
      <c r="M2184" s="197"/>
      <c r="N2184" s="197"/>
      <c r="O2184" s="197"/>
      <c r="P2184" s="197"/>
      <c r="R2184" s="198"/>
      <c r="S2184" s="174"/>
      <c r="T2184" s="174"/>
      <c r="U2184" s="174"/>
      <c r="V2184" s="174"/>
      <c r="W2184" s="174"/>
      <c r="X2184" s="174"/>
      <c r="Y2184" s="174"/>
      <c r="Z2184" s="174"/>
      <c r="AA2184" s="174"/>
      <c r="AB2184" s="174"/>
      <c r="AC2184" s="174"/>
      <c r="AD2184" s="174"/>
      <c r="AE2184" s="174"/>
      <c r="AF2184" s="174"/>
      <c r="AG2184" s="174"/>
      <c r="AH2184" s="174"/>
      <c r="AI2184" s="174"/>
      <c r="AJ2184" s="174"/>
      <c r="AK2184" s="174"/>
      <c r="AL2184" s="174"/>
      <c r="AM2184" s="174"/>
      <c r="AN2184" s="174"/>
      <c r="AO2184" s="174"/>
      <c r="AP2184" s="174"/>
      <c r="AQ2184" s="174"/>
      <c r="AR2184" s="174"/>
      <c r="AS2184" s="174"/>
      <c r="AT2184" s="174"/>
      <c r="AU2184" s="174"/>
      <c r="AV2184" s="174"/>
      <c r="AW2184" s="174"/>
      <c r="AX2184" s="174"/>
      <c r="AY2184" s="174"/>
      <c r="AZ2184" s="174"/>
      <c r="BA2184" s="174"/>
      <c r="BB2184" s="174"/>
      <c r="BC2184" s="174"/>
      <c r="BD2184" s="174"/>
      <c r="BE2184" s="174"/>
      <c r="BF2184" s="174"/>
      <c r="BG2184" s="174"/>
      <c r="BH2184" s="174"/>
      <c r="BI2184" s="174"/>
      <c r="BJ2184" s="174"/>
      <c r="BK2184" s="174"/>
      <c r="BL2184" s="174"/>
      <c r="BM2184" s="174"/>
      <c r="BN2184" s="174"/>
      <c r="BO2184" s="174"/>
      <c r="BP2184" s="174"/>
      <c r="BQ2184" s="174"/>
      <c r="BR2184" s="174"/>
      <c r="BS2184" s="174"/>
      <c r="BT2184" s="174"/>
      <c r="BU2184" s="174"/>
      <c r="BV2184" s="174"/>
      <c r="BW2184" s="174"/>
      <c r="BX2184" s="174"/>
      <c r="BY2184" s="174"/>
      <c r="BZ2184" s="174"/>
      <c r="CA2184" s="174"/>
      <c r="CB2184" s="174"/>
      <c r="CC2184" s="174"/>
      <c r="CD2184" s="174"/>
      <c r="CE2184" s="174"/>
      <c r="CF2184" s="174"/>
      <c r="CG2184" s="174"/>
      <c r="CH2184" s="174"/>
      <c r="CI2184" s="174"/>
      <c r="CJ2184" s="174"/>
      <c r="CK2184" s="174"/>
      <c r="CL2184" s="174"/>
      <c r="CN2184" s="176"/>
      <c r="CO2184" s="174"/>
      <c r="CP2184" s="174"/>
      <c r="CQ2184" s="174"/>
      <c r="CR2184" s="174"/>
      <c r="CS2184" s="174"/>
      <c r="CT2184" s="174"/>
      <c r="CU2184" s="174"/>
      <c r="CV2184" s="174"/>
      <c r="CW2184" s="174"/>
      <c r="CX2184" s="174"/>
      <c r="CY2184" s="174"/>
      <c r="CZ2184" s="174"/>
      <c r="DA2184" s="174"/>
      <c r="DB2184" s="174"/>
      <c r="DC2184" s="174"/>
      <c r="DD2184" s="174"/>
      <c r="DE2184" s="174"/>
      <c r="DF2184" s="174"/>
      <c r="DG2184" s="174"/>
      <c r="DH2184" s="174"/>
      <c r="DI2184" s="174"/>
      <c r="DJ2184" s="174"/>
      <c r="DK2184" s="174"/>
      <c r="DL2184" s="174"/>
    </row>
    <row r="2185" spans="1:116" x14ac:dyDescent="0.4">
      <c r="A2185" s="174"/>
      <c r="E2185" s="8"/>
      <c r="G2185" s="175" t="s">
        <v>492</v>
      </c>
      <c r="H2185" s="174"/>
      <c r="I2185" s="176"/>
      <c r="J2185" s="176"/>
      <c r="K2185" s="197"/>
      <c r="L2185" s="197"/>
      <c r="M2185" s="197"/>
      <c r="N2185" s="197"/>
      <c r="O2185" s="197"/>
      <c r="P2185" s="197"/>
      <c r="R2185" s="198"/>
      <c r="S2185" s="174"/>
      <c r="T2185" s="174"/>
      <c r="U2185" s="174"/>
      <c r="V2185" s="174"/>
      <c r="W2185" s="174"/>
      <c r="X2185" s="174"/>
      <c r="Y2185" s="174"/>
      <c r="Z2185" s="174"/>
      <c r="AA2185" s="174"/>
      <c r="AB2185" s="174"/>
      <c r="AC2185" s="174"/>
      <c r="AD2185" s="174"/>
      <c r="AE2185" s="174"/>
      <c r="AF2185" s="174"/>
      <c r="AG2185" s="174"/>
      <c r="AH2185" s="174"/>
      <c r="AI2185" s="174"/>
      <c r="AJ2185" s="174"/>
      <c r="AK2185" s="174"/>
      <c r="AL2185" s="174"/>
      <c r="AM2185" s="174"/>
      <c r="AN2185" s="174"/>
      <c r="AO2185" s="174"/>
      <c r="AP2185" s="174"/>
      <c r="AQ2185" s="174"/>
      <c r="AR2185" s="174"/>
      <c r="AS2185" s="174"/>
      <c r="AT2185" s="174"/>
      <c r="AU2185" s="174"/>
      <c r="AV2185" s="174"/>
      <c r="AW2185" s="174"/>
      <c r="AX2185" s="174"/>
      <c r="AY2185" s="174"/>
      <c r="AZ2185" s="174"/>
      <c r="BA2185" s="174"/>
      <c r="BB2185" s="174"/>
      <c r="BC2185" s="174"/>
      <c r="BD2185" s="174"/>
      <c r="BE2185" s="174"/>
      <c r="BF2185" s="174"/>
      <c r="BG2185" s="174"/>
      <c r="BH2185" s="174"/>
      <c r="BI2185" s="174"/>
      <c r="BJ2185" s="174"/>
      <c r="BK2185" s="174"/>
      <c r="BL2185" s="174"/>
      <c r="BM2185" s="174"/>
      <c r="BN2185" s="174"/>
      <c r="BO2185" s="174"/>
      <c r="BP2185" s="174"/>
      <c r="BQ2185" s="174"/>
      <c r="BR2185" s="174"/>
      <c r="BS2185" s="174"/>
      <c r="BT2185" s="174"/>
      <c r="BU2185" s="174"/>
      <c r="BV2185" s="174"/>
      <c r="BW2185" s="174"/>
      <c r="BX2185" s="174"/>
      <c r="BY2185" s="174"/>
      <c r="BZ2185" s="174"/>
      <c r="CA2185" s="174"/>
      <c r="CB2185" s="174"/>
      <c r="CC2185" s="174"/>
      <c r="CD2185" s="174"/>
      <c r="CE2185" s="174"/>
      <c r="CF2185" s="174"/>
      <c r="CG2185" s="174"/>
      <c r="CH2185" s="174"/>
      <c r="CI2185" s="174"/>
      <c r="CJ2185" s="174"/>
      <c r="CK2185" s="174"/>
      <c r="CL2185" s="174"/>
      <c r="CN2185" s="176"/>
      <c r="CO2185" s="174"/>
      <c r="CP2185" s="174"/>
      <c r="CQ2185" s="174"/>
      <c r="CR2185" s="174"/>
      <c r="CS2185" s="174"/>
      <c r="CT2185" s="174"/>
      <c r="CU2185" s="174"/>
      <c r="CV2185" s="174"/>
      <c r="CW2185" s="174"/>
      <c r="CX2185" s="174"/>
      <c r="CY2185" s="174"/>
      <c r="CZ2185" s="174"/>
      <c r="DA2185" s="174"/>
      <c r="DB2185" s="174"/>
      <c r="DC2185" s="174"/>
      <c r="DD2185" s="174"/>
      <c r="DE2185" s="174"/>
      <c r="DF2185" s="174"/>
      <c r="DG2185" s="174"/>
      <c r="DH2185" s="174"/>
      <c r="DI2185" s="174"/>
      <c r="DJ2185" s="174"/>
      <c r="DK2185" s="174"/>
      <c r="DL2185" s="174"/>
    </row>
    <row r="2186" spans="1:116" x14ac:dyDescent="0.4">
      <c r="A2186" s="174"/>
      <c r="E2186" s="8"/>
      <c r="G2186" s="175" t="s">
        <v>461</v>
      </c>
      <c r="H2186" s="174"/>
      <c r="I2186" s="176"/>
      <c r="J2186" s="176"/>
      <c r="K2186" s="197"/>
      <c r="L2186" s="197"/>
      <c r="M2186" s="197"/>
      <c r="N2186" s="197"/>
      <c r="O2186" s="197"/>
      <c r="P2186" s="197"/>
      <c r="R2186" s="198"/>
      <c r="S2186" s="199" t="str">
        <f t="shared" ref="S2186:AX2186" si="3538">S$20</f>
        <v>S$16</v>
      </c>
      <c r="T2186" s="199" t="str">
        <f t="shared" si="3538"/>
        <v>T$16</v>
      </c>
      <c r="U2186" s="199" t="str">
        <f t="shared" si="3538"/>
        <v>U$16</v>
      </c>
      <c r="V2186" s="199" t="str">
        <f t="shared" si="3538"/>
        <v>V$16</v>
      </c>
      <c r="W2186" s="199" t="str">
        <f t="shared" si="3538"/>
        <v>W$16</v>
      </c>
      <c r="X2186" s="199" t="str">
        <f t="shared" si="3538"/>
        <v>X$16</v>
      </c>
      <c r="Y2186" s="199" t="str">
        <f t="shared" si="3538"/>
        <v>Y$16</v>
      </c>
      <c r="Z2186" s="199" t="str">
        <f t="shared" si="3538"/>
        <v>Z$16</v>
      </c>
      <c r="AA2186" s="199" t="str">
        <f t="shared" si="3538"/>
        <v>AA$16</v>
      </c>
      <c r="AB2186" s="199" t="str">
        <f t="shared" si="3538"/>
        <v>AB$16</v>
      </c>
      <c r="AC2186" s="199" t="str">
        <f t="shared" si="3538"/>
        <v>AC$16</v>
      </c>
      <c r="AD2186" s="199" t="str">
        <f t="shared" si="3538"/>
        <v>AD$16</v>
      </c>
      <c r="AE2186" s="199" t="str">
        <f t="shared" si="3538"/>
        <v>AE$16</v>
      </c>
      <c r="AF2186" s="199" t="str">
        <f t="shared" si="3538"/>
        <v>AF$16</v>
      </c>
      <c r="AG2186" s="199" t="str">
        <f t="shared" si="3538"/>
        <v>AG$16</v>
      </c>
      <c r="AH2186" s="199" t="str">
        <f t="shared" si="3538"/>
        <v>AH$16</v>
      </c>
      <c r="AI2186" s="199" t="str">
        <f t="shared" si="3538"/>
        <v>AI$16</v>
      </c>
      <c r="AJ2186" s="199" t="str">
        <f t="shared" si="3538"/>
        <v>AJ$16</v>
      </c>
      <c r="AK2186" s="199" t="str">
        <f t="shared" si="3538"/>
        <v>AK$16</v>
      </c>
      <c r="AL2186" s="199" t="str">
        <f t="shared" si="3538"/>
        <v>AL$16</v>
      </c>
      <c r="AM2186" s="199" t="str">
        <f t="shared" si="3538"/>
        <v>AM$16</v>
      </c>
      <c r="AN2186" s="199" t="str">
        <f t="shared" si="3538"/>
        <v>AN$16</v>
      </c>
      <c r="AO2186" s="199" t="str">
        <f t="shared" si="3538"/>
        <v>AO$16</v>
      </c>
      <c r="AP2186" s="199" t="str">
        <f t="shared" si="3538"/>
        <v>AP$16</v>
      </c>
      <c r="AQ2186" s="199" t="str">
        <f t="shared" si="3538"/>
        <v>AQ$16</v>
      </c>
      <c r="AR2186" s="199" t="str">
        <f t="shared" si="3538"/>
        <v>AR$16</v>
      </c>
      <c r="AS2186" s="199" t="str">
        <f t="shared" si="3538"/>
        <v>AS$16</v>
      </c>
      <c r="AT2186" s="199" t="str">
        <f t="shared" si="3538"/>
        <v>AT$16</v>
      </c>
      <c r="AU2186" s="199" t="str">
        <f t="shared" si="3538"/>
        <v>AU$16</v>
      </c>
      <c r="AV2186" s="199" t="str">
        <f t="shared" si="3538"/>
        <v>AV$16</v>
      </c>
      <c r="AW2186" s="199" t="str">
        <f t="shared" si="3538"/>
        <v>AW$16</v>
      </c>
      <c r="AX2186" s="199" t="str">
        <f t="shared" si="3538"/>
        <v>AX$16</v>
      </c>
      <c r="AY2186" s="199" t="str">
        <f t="shared" ref="AY2186:CD2186" si="3539">AY$20</f>
        <v>AY$16</v>
      </c>
      <c r="AZ2186" s="199" t="str">
        <f t="shared" si="3539"/>
        <v>AZ$16</v>
      </c>
      <c r="BA2186" s="199" t="str">
        <f t="shared" si="3539"/>
        <v>BA$16</v>
      </c>
      <c r="BB2186" s="199" t="str">
        <f t="shared" si="3539"/>
        <v>BB$16</v>
      </c>
      <c r="BC2186" s="199" t="str">
        <f t="shared" si="3539"/>
        <v>BC$16</v>
      </c>
      <c r="BD2186" s="199" t="str">
        <f t="shared" si="3539"/>
        <v>BD$16</v>
      </c>
      <c r="BE2186" s="199" t="str">
        <f t="shared" si="3539"/>
        <v>BE$16</v>
      </c>
      <c r="BF2186" s="199" t="str">
        <f t="shared" si="3539"/>
        <v>BF$16</v>
      </c>
      <c r="BG2186" s="199" t="str">
        <f t="shared" si="3539"/>
        <v>BG$16</v>
      </c>
      <c r="BH2186" s="199" t="str">
        <f t="shared" si="3539"/>
        <v>BH$16</v>
      </c>
      <c r="BI2186" s="199" t="str">
        <f t="shared" si="3539"/>
        <v>BI$16</v>
      </c>
      <c r="BJ2186" s="199" t="str">
        <f t="shared" si="3539"/>
        <v>BJ$16</v>
      </c>
      <c r="BK2186" s="199" t="str">
        <f t="shared" si="3539"/>
        <v>BK$16</v>
      </c>
      <c r="BL2186" s="199" t="str">
        <f t="shared" si="3539"/>
        <v>BL$16</v>
      </c>
      <c r="BM2186" s="199" t="str">
        <f t="shared" si="3539"/>
        <v>BM$16</v>
      </c>
      <c r="BN2186" s="199" t="str">
        <f t="shared" si="3539"/>
        <v>BN$16</v>
      </c>
      <c r="BO2186" s="199" t="str">
        <f t="shared" si="3539"/>
        <v>BO$16</v>
      </c>
      <c r="BP2186" s="199" t="str">
        <f t="shared" si="3539"/>
        <v>BP$16</v>
      </c>
      <c r="BQ2186" s="199" t="str">
        <f t="shared" si="3539"/>
        <v>BQ$16</v>
      </c>
      <c r="BR2186" s="199" t="str">
        <f t="shared" si="3539"/>
        <v>BR$16</v>
      </c>
      <c r="BS2186" s="199" t="str">
        <f t="shared" si="3539"/>
        <v>BS$16</v>
      </c>
      <c r="BT2186" s="199" t="str">
        <f t="shared" si="3539"/>
        <v>BT$16</v>
      </c>
      <c r="BU2186" s="199" t="str">
        <f t="shared" si="3539"/>
        <v>BU$16</v>
      </c>
      <c r="BV2186" s="199" t="str">
        <f t="shared" si="3539"/>
        <v>BV$16</v>
      </c>
      <c r="BW2186" s="199" t="str">
        <f t="shared" si="3539"/>
        <v>BW$16</v>
      </c>
      <c r="BX2186" s="199" t="str">
        <f t="shared" si="3539"/>
        <v>BX$16</v>
      </c>
      <c r="BY2186" s="199" t="str">
        <f t="shared" si="3539"/>
        <v>BY$16</v>
      </c>
      <c r="BZ2186" s="199" t="str">
        <f t="shared" si="3539"/>
        <v>BZ$16</v>
      </c>
      <c r="CA2186" s="199" t="str">
        <f t="shared" si="3539"/>
        <v>CA$16</v>
      </c>
      <c r="CB2186" s="199" t="str">
        <f t="shared" si="3539"/>
        <v>CB$16</v>
      </c>
      <c r="CC2186" s="199" t="str">
        <f t="shared" si="3539"/>
        <v>CC$16</v>
      </c>
      <c r="CD2186" s="199" t="str">
        <f t="shared" si="3539"/>
        <v>CD$16</v>
      </c>
      <c r="CE2186" s="199" t="str">
        <f t="shared" ref="CE2186:CL2186" si="3540">CE$20</f>
        <v>CE$16</v>
      </c>
      <c r="CF2186" s="199" t="str">
        <f t="shared" si="3540"/>
        <v>CF$16</v>
      </c>
      <c r="CG2186" s="199" t="str">
        <f t="shared" si="3540"/>
        <v>CG$16</v>
      </c>
      <c r="CH2186" s="199" t="str">
        <f t="shared" si="3540"/>
        <v>CH$16</v>
      </c>
      <c r="CI2186" s="199" t="str">
        <f t="shared" si="3540"/>
        <v>CI$16</v>
      </c>
      <c r="CJ2186" s="199" t="str">
        <f t="shared" si="3540"/>
        <v>CJ$16</v>
      </c>
      <c r="CK2186" s="199" t="str">
        <f t="shared" si="3540"/>
        <v>CK$16</v>
      </c>
      <c r="CL2186" s="199" t="str">
        <f t="shared" si="3540"/>
        <v>CL$16</v>
      </c>
      <c r="CN2186" s="176"/>
      <c r="CO2186" s="199" t="str">
        <f t="shared" ref="CO2186:DL2186" si="3541">CO$20</f>
        <v>CO$16</v>
      </c>
      <c r="CP2186" s="199" t="str">
        <f t="shared" si="3541"/>
        <v>CP$16</v>
      </c>
      <c r="CQ2186" s="199" t="str">
        <f t="shared" si="3541"/>
        <v>CQ$16</v>
      </c>
      <c r="CR2186" s="199" t="str">
        <f t="shared" si="3541"/>
        <v>CR$16</v>
      </c>
      <c r="CS2186" s="199" t="str">
        <f t="shared" si="3541"/>
        <v>CS$16</v>
      </c>
      <c r="CT2186" s="199" t="str">
        <f t="shared" si="3541"/>
        <v>CT$16</v>
      </c>
      <c r="CU2186" s="199" t="str">
        <f t="shared" si="3541"/>
        <v>CU$16</v>
      </c>
      <c r="CV2186" s="199" t="str">
        <f t="shared" si="3541"/>
        <v>CV$16</v>
      </c>
      <c r="CW2186" s="199" t="str">
        <f t="shared" si="3541"/>
        <v>CW$16</v>
      </c>
      <c r="CX2186" s="199" t="str">
        <f t="shared" si="3541"/>
        <v>CX$16</v>
      </c>
      <c r="CY2186" s="199" t="str">
        <f t="shared" si="3541"/>
        <v>CY$16</v>
      </c>
      <c r="CZ2186" s="199" t="str">
        <f t="shared" si="3541"/>
        <v>CZ$16</v>
      </c>
      <c r="DA2186" s="199" t="str">
        <f t="shared" si="3541"/>
        <v>DA$16</v>
      </c>
      <c r="DB2186" s="199" t="str">
        <f t="shared" si="3541"/>
        <v>DB$16</v>
      </c>
      <c r="DC2186" s="199" t="str">
        <f t="shared" si="3541"/>
        <v>DC$16</v>
      </c>
      <c r="DD2186" s="199" t="str">
        <f t="shared" si="3541"/>
        <v>DD$16</v>
      </c>
      <c r="DE2186" s="199" t="str">
        <f t="shared" si="3541"/>
        <v>DE$16</v>
      </c>
      <c r="DF2186" s="199" t="str">
        <f t="shared" si="3541"/>
        <v>DF$16</v>
      </c>
      <c r="DG2186" s="199" t="str">
        <f t="shared" si="3541"/>
        <v>DG$16</v>
      </c>
      <c r="DH2186" s="199" t="str">
        <f t="shared" si="3541"/>
        <v>DH$16</v>
      </c>
      <c r="DI2186" s="199" t="str">
        <f t="shared" si="3541"/>
        <v>DI$16</v>
      </c>
      <c r="DJ2186" s="199" t="str">
        <f t="shared" si="3541"/>
        <v>DJ$16</v>
      </c>
      <c r="DK2186" s="199" t="str">
        <f t="shared" si="3541"/>
        <v>DK$16</v>
      </c>
      <c r="DL2186" s="199" t="str">
        <f t="shared" si="3541"/>
        <v>DL$16</v>
      </c>
    </row>
    <row r="2187" spans="1:116" x14ac:dyDescent="0.4">
      <c r="A2187" s="174"/>
      <c r="E2187" s="8"/>
      <c r="G2187" s="175" t="s">
        <v>462</v>
      </c>
      <c r="H2187" s="200"/>
      <c r="I2187" s="201"/>
      <c r="J2187" s="201"/>
      <c r="K2187" s="202"/>
      <c r="L2187" s="202"/>
      <c r="M2187" s="202"/>
      <c r="N2187" s="202"/>
      <c r="O2187" s="202"/>
      <c r="P2187" s="202"/>
      <c r="R2187" s="202"/>
      <c r="S2187" s="199" t="str">
        <f t="shared" ref="S2187:AX2187" si="3542">S$21</f>
        <v>S$17</v>
      </c>
      <c r="T2187" s="199" t="str">
        <f t="shared" si="3542"/>
        <v>T$17</v>
      </c>
      <c r="U2187" s="199" t="str">
        <f t="shared" si="3542"/>
        <v>U$17</v>
      </c>
      <c r="V2187" s="199" t="str">
        <f t="shared" si="3542"/>
        <v>V$17</v>
      </c>
      <c r="W2187" s="199" t="str">
        <f t="shared" si="3542"/>
        <v>W$17</v>
      </c>
      <c r="X2187" s="199" t="str">
        <f t="shared" si="3542"/>
        <v>X$17</v>
      </c>
      <c r="Y2187" s="199" t="str">
        <f t="shared" si="3542"/>
        <v>Y$17</v>
      </c>
      <c r="Z2187" s="199" t="str">
        <f t="shared" si="3542"/>
        <v>Z$17</v>
      </c>
      <c r="AA2187" s="199" t="str">
        <f t="shared" si="3542"/>
        <v>AA$17</v>
      </c>
      <c r="AB2187" s="199" t="str">
        <f t="shared" si="3542"/>
        <v>AB$17</v>
      </c>
      <c r="AC2187" s="199" t="str">
        <f t="shared" si="3542"/>
        <v>AC$17</v>
      </c>
      <c r="AD2187" s="199" t="str">
        <f t="shared" si="3542"/>
        <v>AD$17</v>
      </c>
      <c r="AE2187" s="199" t="str">
        <f t="shared" si="3542"/>
        <v>AE$17</v>
      </c>
      <c r="AF2187" s="199" t="str">
        <f t="shared" si="3542"/>
        <v>AF$17</v>
      </c>
      <c r="AG2187" s="199" t="str">
        <f t="shared" si="3542"/>
        <v>AG$17</v>
      </c>
      <c r="AH2187" s="199" t="str">
        <f t="shared" si="3542"/>
        <v>AH$17</v>
      </c>
      <c r="AI2187" s="199" t="str">
        <f t="shared" si="3542"/>
        <v>AI$17</v>
      </c>
      <c r="AJ2187" s="199" t="str">
        <f t="shared" si="3542"/>
        <v>AJ$17</v>
      </c>
      <c r="AK2187" s="199" t="str">
        <f t="shared" si="3542"/>
        <v>AK$17</v>
      </c>
      <c r="AL2187" s="199" t="str">
        <f t="shared" si="3542"/>
        <v>AL$17</v>
      </c>
      <c r="AM2187" s="199" t="str">
        <f t="shared" si="3542"/>
        <v>AM$17</v>
      </c>
      <c r="AN2187" s="199" t="str">
        <f t="shared" si="3542"/>
        <v>AN$17</v>
      </c>
      <c r="AO2187" s="199" t="str">
        <f t="shared" si="3542"/>
        <v>AO$17</v>
      </c>
      <c r="AP2187" s="199" t="str">
        <f t="shared" si="3542"/>
        <v>AP$17</v>
      </c>
      <c r="AQ2187" s="199" t="str">
        <f t="shared" si="3542"/>
        <v>AQ$17</v>
      </c>
      <c r="AR2187" s="199" t="str">
        <f t="shared" si="3542"/>
        <v>AR$17</v>
      </c>
      <c r="AS2187" s="199" t="str">
        <f t="shared" si="3542"/>
        <v>AS$17</v>
      </c>
      <c r="AT2187" s="199" t="str">
        <f t="shared" si="3542"/>
        <v>AT$17</v>
      </c>
      <c r="AU2187" s="199" t="str">
        <f t="shared" si="3542"/>
        <v>AU$17</v>
      </c>
      <c r="AV2187" s="199" t="str">
        <f t="shared" si="3542"/>
        <v>AV$17</v>
      </c>
      <c r="AW2187" s="199" t="str">
        <f t="shared" si="3542"/>
        <v>AW$17</v>
      </c>
      <c r="AX2187" s="199" t="str">
        <f t="shared" si="3542"/>
        <v>AX$17</v>
      </c>
      <c r="AY2187" s="199" t="str">
        <f t="shared" ref="AY2187:CD2187" si="3543">AY$21</f>
        <v>AY$17</v>
      </c>
      <c r="AZ2187" s="199" t="str">
        <f t="shared" si="3543"/>
        <v>AZ$17</v>
      </c>
      <c r="BA2187" s="199" t="str">
        <f t="shared" si="3543"/>
        <v>BA$17</v>
      </c>
      <c r="BB2187" s="199" t="str">
        <f t="shared" si="3543"/>
        <v>BB$17</v>
      </c>
      <c r="BC2187" s="199" t="str">
        <f t="shared" si="3543"/>
        <v>BC$17</v>
      </c>
      <c r="BD2187" s="199" t="str">
        <f t="shared" si="3543"/>
        <v>BD$17</v>
      </c>
      <c r="BE2187" s="199" t="str">
        <f t="shared" si="3543"/>
        <v>BE$17</v>
      </c>
      <c r="BF2187" s="199" t="str">
        <f t="shared" si="3543"/>
        <v>BF$17</v>
      </c>
      <c r="BG2187" s="199" t="str">
        <f t="shared" si="3543"/>
        <v>BG$17</v>
      </c>
      <c r="BH2187" s="199" t="str">
        <f t="shared" si="3543"/>
        <v>BH$17</v>
      </c>
      <c r="BI2187" s="199" t="str">
        <f t="shared" si="3543"/>
        <v>BI$17</v>
      </c>
      <c r="BJ2187" s="199" t="str">
        <f t="shared" si="3543"/>
        <v>BJ$17</v>
      </c>
      <c r="BK2187" s="199" t="str">
        <f t="shared" si="3543"/>
        <v>BK$17</v>
      </c>
      <c r="BL2187" s="199" t="str">
        <f t="shared" si="3543"/>
        <v>BL$17</v>
      </c>
      <c r="BM2187" s="199" t="str">
        <f t="shared" si="3543"/>
        <v>BM$17</v>
      </c>
      <c r="BN2187" s="199" t="str">
        <f t="shared" si="3543"/>
        <v>BN$17</v>
      </c>
      <c r="BO2187" s="199" t="str">
        <f t="shared" si="3543"/>
        <v>BO$17</v>
      </c>
      <c r="BP2187" s="199" t="str">
        <f t="shared" si="3543"/>
        <v>BP$17</v>
      </c>
      <c r="BQ2187" s="199" t="str">
        <f t="shared" si="3543"/>
        <v>BQ$17</v>
      </c>
      <c r="BR2187" s="199" t="str">
        <f t="shared" si="3543"/>
        <v>BR$17</v>
      </c>
      <c r="BS2187" s="199" t="str">
        <f t="shared" si="3543"/>
        <v>BS$17</v>
      </c>
      <c r="BT2187" s="199" t="str">
        <f t="shared" si="3543"/>
        <v>BT$17</v>
      </c>
      <c r="BU2187" s="199" t="str">
        <f t="shared" si="3543"/>
        <v>BU$17</v>
      </c>
      <c r="BV2187" s="199" t="str">
        <f t="shared" si="3543"/>
        <v>BV$17</v>
      </c>
      <c r="BW2187" s="199" t="str">
        <f t="shared" si="3543"/>
        <v>BW$17</v>
      </c>
      <c r="BX2187" s="199" t="str">
        <f t="shared" si="3543"/>
        <v>BX$17</v>
      </c>
      <c r="BY2187" s="199" t="str">
        <f t="shared" si="3543"/>
        <v>BY$17</v>
      </c>
      <c r="BZ2187" s="199" t="str">
        <f t="shared" si="3543"/>
        <v>BZ$17</v>
      </c>
      <c r="CA2187" s="199" t="str">
        <f t="shared" si="3543"/>
        <v>CA$17</v>
      </c>
      <c r="CB2187" s="199" t="str">
        <f t="shared" si="3543"/>
        <v>CB$17</v>
      </c>
      <c r="CC2187" s="199" t="str">
        <f t="shared" si="3543"/>
        <v>CC$17</v>
      </c>
      <c r="CD2187" s="199" t="str">
        <f t="shared" si="3543"/>
        <v>CD$17</v>
      </c>
      <c r="CE2187" s="199" t="str">
        <f t="shared" ref="CE2187:CL2187" si="3544">CE$21</f>
        <v>CE$17</v>
      </c>
      <c r="CF2187" s="199" t="str">
        <f t="shared" si="3544"/>
        <v>CF$17</v>
      </c>
      <c r="CG2187" s="199" t="str">
        <f t="shared" si="3544"/>
        <v>CG$17</v>
      </c>
      <c r="CH2187" s="199" t="str">
        <f t="shared" si="3544"/>
        <v>CH$17</v>
      </c>
      <c r="CI2187" s="199" t="str">
        <f t="shared" si="3544"/>
        <v>CI$17</v>
      </c>
      <c r="CJ2187" s="199" t="str">
        <f t="shared" si="3544"/>
        <v>CJ$17</v>
      </c>
      <c r="CK2187" s="199" t="str">
        <f t="shared" si="3544"/>
        <v>CK$17</v>
      </c>
      <c r="CL2187" s="199" t="str">
        <f t="shared" si="3544"/>
        <v>CL$17</v>
      </c>
      <c r="CN2187" s="201"/>
      <c r="CO2187" s="199" t="str">
        <f t="shared" ref="CO2187:DL2187" si="3545">CO$21</f>
        <v>CO$17</v>
      </c>
      <c r="CP2187" s="199" t="str">
        <f t="shared" si="3545"/>
        <v>CP$17</v>
      </c>
      <c r="CQ2187" s="199" t="str">
        <f t="shared" si="3545"/>
        <v>CQ$17</v>
      </c>
      <c r="CR2187" s="199" t="str">
        <f t="shared" si="3545"/>
        <v>CR$17</v>
      </c>
      <c r="CS2187" s="199" t="str">
        <f t="shared" si="3545"/>
        <v>CS$17</v>
      </c>
      <c r="CT2187" s="199" t="str">
        <f t="shared" si="3545"/>
        <v>CT$17</v>
      </c>
      <c r="CU2187" s="199" t="str">
        <f t="shared" si="3545"/>
        <v>CU$17</v>
      </c>
      <c r="CV2187" s="199" t="str">
        <f t="shared" si="3545"/>
        <v>CV$17</v>
      </c>
      <c r="CW2187" s="199" t="str">
        <f t="shared" si="3545"/>
        <v>CW$17</v>
      </c>
      <c r="CX2187" s="199" t="str">
        <f t="shared" si="3545"/>
        <v>CX$17</v>
      </c>
      <c r="CY2187" s="199" t="str">
        <f t="shared" si="3545"/>
        <v>CY$17</v>
      </c>
      <c r="CZ2187" s="199" t="str">
        <f t="shared" si="3545"/>
        <v>CZ$17</v>
      </c>
      <c r="DA2187" s="199" t="str">
        <f t="shared" si="3545"/>
        <v>DA$17</v>
      </c>
      <c r="DB2187" s="199" t="str">
        <f t="shared" si="3545"/>
        <v>DB$17</v>
      </c>
      <c r="DC2187" s="199" t="str">
        <f t="shared" si="3545"/>
        <v>DC$17</v>
      </c>
      <c r="DD2187" s="199" t="str">
        <f t="shared" si="3545"/>
        <v>DD$17</v>
      </c>
      <c r="DE2187" s="199" t="str">
        <f t="shared" si="3545"/>
        <v>DE$17</v>
      </c>
      <c r="DF2187" s="199" t="str">
        <f t="shared" si="3545"/>
        <v>DF$17</v>
      </c>
      <c r="DG2187" s="199" t="str">
        <f t="shared" si="3545"/>
        <v>DG$17</v>
      </c>
      <c r="DH2187" s="199" t="str">
        <f t="shared" si="3545"/>
        <v>DH$17</v>
      </c>
      <c r="DI2187" s="199" t="str">
        <f t="shared" si="3545"/>
        <v>DI$17</v>
      </c>
      <c r="DJ2187" s="199" t="str">
        <f t="shared" si="3545"/>
        <v>DJ$17</v>
      </c>
      <c r="DK2187" s="199" t="str">
        <f t="shared" si="3545"/>
        <v>DK$17</v>
      </c>
      <c r="DL2187" s="199" t="str">
        <f t="shared" si="3545"/>
        <v>DL$17</v>
      </c>
    </row>
    <row r="2188" spans="1:116" x14ac:dyDescent="0.4">
      <c r="A2188" s="174"/>
      <c r="E2188" s="8"/>
      <c r="G2188" s="175" t="s">
        <v>491</v>
      </c>
      <c r="H2188" s="200"/>
      <c r="I2188" s="201"/>
      <c r="J2188" s="201"/>
      <c r="K2188" s="202"/>
      <c r="L2188" s="202"/>
      <c r="M2188" s="202"/>
      <c r="N2188" s="202"/>
      <c r="O2188" s="202"/>
      <c r="P2188" s="202"/>
      <c r="R2188" s="202"/>
      <c r="S2188" s="190"/>
      <c r="T2188" s="190"/>
      <c r="U2188" s="190"/>
      <c r="V2188" s="190"/>
      <c r="W2188" s="190"/>
      <c r="X2188" s="190"/>
      <c r="Y2188" s="190"/>
      <c r="Z2188" s="190"/>
      <c r="AA2188" s="190"/>
      <c r="AB2188" s="190"/>
      <c r="AC2188" s="190"/>
      <c r="AD2188" s="190"/>
      <c r="AE2188" s="190"/>
      <c r="AF2188" s="190"/>
      <c r="AG2188" s="190"/>
      <c r="AH2188" s="190"/>
      <c r="AI2188" s="190"/>
      <c r="AJ2188" s="190"/>
      <c r="AK2188" s="190"/>
      <c r="AL2188" s="190"/>
      <c r="AM2188" s="190"/>
      <c r="AN2188" s="190"/>
      <c r="AO2188" s="190"/>
      <c r="AP2188" s="190"/>
      <c r="AQ2188" s="190"/>
      <c r="AR2188" s="190"/>
      <c r="AS2188" s="190"/>
      <c r="AT2188" s="190"/>
      <c r="AU2188" s="190"/>
      <c r="AV2188" s="190"/>
      <c r="AW2188" s="190"/>
      <c r="AX2188" s="190"/>
      <c r="AY2188" s="190"/>
      <c r="AZ2188" s="190"/>
      <c r="BA2188" s="190"/>
      <c r="BB2188" s="190"/>
      <c r="BC2188" s="190"/>
      <c r="BD2188" s="190"/>
      <c r="BE2188" s="190"/>
      <c r="BF2188" s="190"/>
      <c r="BG2188" s="190"/>
      <c r="BH2188" s="190"/>
      <c r="BI2188" s="190"/>
      <c r="BJ2188" s="190"/>
      <c r="BK2188" s="190"/>
      <c r="BL2188" s="190"/>
      <c r="BM2188" s="190"/>
      <c r="BN2188" s="190"/>
      <c r="BO2188" s="190"/>
      <c r="BP2188" s="190"/>
      <c r="BQ2188" s="190"/>
      <c r="BR2188" s="190"/>
      <c r="BS2188" s="190"/>
      <c r="BT2188" s="190"/>
      <c r="BU2188" s="190"/>
      <c r="BV2188" s="190"/>
      <c r="BW2188" s="190"/>
      <c r="BX2188" s="190"/>
      <c r="BY2188" s="190"/>
      <c r="BZ2188" s="190"/>
      <c r="CA2188" s="190"/>
      <c r="CB2188" s="190"/>
      <c r="CC2188" s="190"/>
      <c r="CD2188" s="190"/>
      <c r="CE2188" s="190"/>
      <c r="CF2188" s="190"/>
      <c r="CG2188" s="190"/>
      <c r="CH2188" s="190"/>
      <c r="CI2188" s="190"/>
      <c r="CJ2188" s="190"/>
      <c r="CK2188" s="190"/>
      <c r="CL2188" s="190"/>
      <c r="CN2188" s="201"/>
      <c r="CO2188" s="190"/>
      <c r="CP2188" s="190"/>
      <c r="CQ2188" s="190"/>
      <c r="CR2188" s="190"/>
      <c r="CS2188" s="190"/>
      <c r="CT2188" s="190"/>
      <c r="CU2188" s="190"/>
      <c r="CV2188" s="190"/>
      <c r="CW2188" s="190"/>
      <c r="CX2188" s="190"/>
      <c r="CY2188" s="190"/>
      <c r="CZ2188" s="190"/>
      <c r="DA2188" s="190"/>
      <c r="DB2188" s="190"/>
      <c r="DC2188" s="190"/>
      <c r="DD2188" s="190"/>
      <c r="DE2188" s="190"/>
      <c r="DF2188" s="190"/>
      <c r="DG2188" s="190"/>
      <c r="DH2188" s="190"/>
      <c r="DI2188" s="190"/>
      <c r="DJ2188" s="190"/>
      <c r="DK2188" s="190"/>
      <c r="DL2188" s="190"/>
    </row>
    <row r="2189" spans="1:116" x14ac:dyDescent="0.4">
      <c r="A2189" s="174"/>
      <c r="E2189" s="8"/>
      <c r="G2189" s="175" t="s">
        <v>505</v>
      </c>
      <c r="H2189" s="200"/>
      <c r="I2189" s="201"/>
      <c r="J2189" s="201"/>
      <c r="K2189" s="202"/>
      <c r="L2189" s="202"/>
      <c r="M2189" s="202"/>
      <c r="N2189" s="202"/>
      <c r="O2189" s="202"/>
      <c r="P2189" s="202"/>
      <c r="R2189" s="202"/>
      <c r="S2189" s="190"/>
      <c r="T2189" s="190"/>
      <c r="U2189" s="190"/>
      <c r="V2189" s="190"/>
      <c r="W2189" s="190"/>
      <c r="X2189" s="190"/>
      <c r="Y2189" s="190"/>
      <c r="Z2189" s="190"/>
      <c r="AA2189" s="190"/>
      <c r="AB2189" s="190"/>
      <c r="AC2189" s="190"/>
      <c r="AD2189" s="190"/>
      <c r="AE2189" s="190"/>
      <c r="AF2189" s="190"/>
      <c r="AG2189" s="190"/>
      <c r="AH2189" s="190"/>
      <c r="AI2189" s="190"/>
      <c r="AJ2189" s="190"/>
      <c r="AK2189" s="190"/>
      <c r="AL2189" s="190"/>
      <c r="AM2189" s="190"/>
      <c r="AN2189" s="190"/>
      <c r="AO2189" s="190"/>
      <c r="AP2189" s="190"/>
      <c r="AQ2189" s="190"/>
      <c r="AR2189" s="190"/>
      <c r="AS2189" s="190"/>
      <c r="AT2189" s="190"/>
      <c r="AU2189" s="190"/>
      <c r="AV2189" s="190"/>
      <c r="AW2189" s="190"/>
      <c r="AX2189" s="190"/>
      <c r="AY2189" s="190"/>
      <c r="AZ2189" s="190"/>
      <c r="BA2189" s="190"/>
      <c r="BB2189" s="190"/>
      <c r="BC2189" s="190"/>
      <c r="BD2189" s="190"/>
      <c r="BE2189" s="190"/>
      <c r="BF2189" s="190"/>
      <c r="BG2189" s="190"/>
      <c r="BH2189" s="190"/>
      <c r="BI2189" s="190"/>
      <c r="BJ2189" s="190"/>
      <c r="BK2189" s="190"/>
      <c r="BL2189" s="190"/>
      <c r="BM2189" s="190"/>
      <c r="BN2189" s="190"/>
      <c r="BO2189" s="190"/>
      <c r="BP2189" s="190"/>
      <c r="BQ2189" s="190"/>
      <c r="BR2189" s="190"/>
      <c r="BS2189" s="190"/>
      <c r="BT2189" s="190"/>
      <c r="BU2189" s="190"/>
      <c r="BV2189" s="190"/>
      <c r="BW2189" s="190"/>
      <c r="BX2189" s="190"/>
      <c r="BY2189" s="190"/>
      <c r="BZ2189" s="190"/>
      <c r="CA2189" s="190"/>
      <c r="CB2189" s="190"/>
      <c r="CC2189" s="190"/>
      <c r="CD2189" s="190"/>
      <c r="CE2189" s="190"/>
      <c r="CF2189" s="190"/>
      <c r="CG2189" s="190"/>
      <c r="CH2189" s="190"/>
      <c r="CI2189" s="190"/>
      <c r="CJ2189" s="190"/>
      <c r="CK2189" s="190"/>
      <c r="CL2189" s="190"/>
      <c r="CN2189" s="201"/>
      <c r="CO2189" s="190"/>
      <c r="CP2189" s="190"/>
      <c r="CQ2189" s="190"/>
      <c r="CR2189" s="190"/>
      <c r="CS2189" s="190"/>
      <c r="CT2189" s="190"/>
      <c r="CU2189" s="190"/>
      <c r="CV2189" s="190"/>
      <c r="CW2189" s="190"/>
      <c r="CX2189" s="190"/>
      <c r="CY2189" s="190"/>
      <c r="CZ2189" s="190"/>
      <c r="DA2189" s="190"/>
      <c r="DB2189" s="190"/>
      <c r="DC2189" s="190"/>
      <c r="DD2189" s="190"/>
      <c r="DE2189" s="190"/>
      <c r="DF2189" s="190"/>
      <c r="DG2189" s="190"/>
      <c r="DH2189" s="190"/>
      <c r="DI2189" s="190"/>
      <c r="DJ2189" s="190"/>
      <c r="DK2189" s="190"/>
      <c r="DL2189" s="190"/>
    </row>
    <row r="2190" spans="1:116" x14ac:dyDescent="0.4">
      <c r="A2190" s="174"/>
      <c r="E2190" s="8"/>
      <c r="G2190" s="175" t="s">
        <v>463</v>
      </c>
      <c r="H2190" s="200"/>
      <c r="I2190" s="201"/>
      <c r="J2190" s="201"/>
      <c r="K2190" s="202"/>
      <c r="L2190" s="202"/>
      <c r="M2190" s="202"/>
      <c r="N2190" s="202"/>
      <c r="O2190" s="202"/>
      <c r="P2190" s="202"/>
      <c r="R2190" s="202"/>
      <c r="S2190" s="190" t="str">
        <f t="shared" ref="S2190:AX2190" si="3546">S$22</f>
        <v>S$18</v>
      </c>
      <c r="T2190" s="190" t="str">
        <f t="shared" si="3546"/>
        <v>T$18</v>
      </c>
      <c r="U2190" s="190" t="str">
        <f t="shared" si="3546"/>
        <v>U$18</v>
      </c>
      <c r="V2190" s="190" t="str">
        <f t="shared" si="3546"/>
        <v>V$18</v>
      </c>
      <c r="W2190" s="190" t="str">
        <f t="shared" si="3546"/>
        <v>W$18</v>
      </c>
      <c r="X2190" s="190" t="str">
        <f t="shared" si="3546"/>
        <v>X$18</v>
      </c>
      <c r="Y2190" s="190" t="str">
        <f t="shared" si="3546"/>
        <v>Y$18</v>
      </c>
      <c r="Z2190" s="190" t="str">
        <f t="shared" si="3546"/>
        <v>Z$18</v>
      </c>
      <c r="AA2190" s="190" t="str">
        <f t="shared" si="3546"/>
        <v>AA$18</v>
      </c>
      <c r="AB2190" s="190" t="str">
        <f t="shared" si="3546"/>
        <v>AB$18</v>
      </c>
      <c r="AC2190" s="190" t="str">
        <f t="shared" si="3546"/>
        <v>AC$18</v>
      </c>
      <c r="AD2190" s="190" t="str">
        <f t="shared" si="3546"/>
        <v>AD$18</v>
      </c>
      <c r="AE2190" s="190" t="str">
        <f t="shared" si="3546"/>
        <v>AE$18</v>
      </c>
      <c r="AF2190" s="190" t="str">
        <f t="shared" si="3546"/>
        <v>AF$18</v>
      </c>
      <c r="AG2190" s="190" t="str">
        <f t="shared" si="3546"/>
        <v>AG$18</v>
      </c>
      <c r="AH2190" s="190" t="str">
        <f t="shared" si="3546"/>
        <v>AH$18</v>
      </c>
      <c r="AI2190" s="190" t="str">
        <f t="shared" si="3546"/>
        <v>AI$18</v>
      </c>
      <c r="AJ2190" s="190" t="str">
        <f t="shared" si="3546"/>
        <v>AJ$18</v>
      </c>
      <c r="AK2190" s="190" t="str">
        <f t="shared" si="3546"/>
        <v>AK$18</v>
      </c>
      <c r="AL2190" s="190" t="str">
        <f t="shared" si="3546"/>
        <v>AL$18</v>
      </c>
      <c r="AM2190" s="190" t="str">
        <f t="shared" si="3546"/>
        <v>AM$18</v>
      </c>
      <c r="AN2190" s="190" t="str">
        <f t="shared" si="3546"/>
        <v>AN$18</v>
      </c>
      <c r="AO2190" s="190" t="str">
        <f t="shared" si="3546"/>
        <v>AO$18</v>
      </c>
      <c r="AP2190" s="190" t="str">
        <f t="shared" si="3546"/>
        <v>AP$18</v>
      </c>
      <c r="AQ2190" s="190" t="str">
        <f t="shared" si="3546"/>
        <v>AQ$18</v>
      </c>
      <c r="AR2190" s="190" t="str">
        <f t="shared" si="3546"/>
        <v>AR$18</v>
      </c>
      <c r="AS2190" s="190" t="str">
        <f t="shared" si="3546"/>
        <v>AS$18</v>
      </c>
      <c r="AT2190" s="190" t="str">
        <f t="shared" si="3546"/>
        <v>AT$18</v>
      </c>
      <c r="AU2190" s="190" t="str">
        <f t="shared" si="3546"/>
        <v>AU$18</v>
      </c>
      <c r="AV2190" s="190" t="str">
        <f t="shared" si="3546"/>
        <v>AV$18</v>
      </c>
      <c r="AW2190" s="190" t="str">
        <f t="shared" si="3546"/>
        <v>AW$18</v>
      </c>
      <c r="AX2190" s="190" t="str">
        <f t="shared" si="3546"/>
        <v>AX$18</v>
      </c>
      <c r="AY2190" s="190" t="str">
        <f t="shared" ref="AY2190:CD2190" si="3547">AY$22</f>
        <v>AY$18</v>
      </c>
      <c r="AZ2190" s="190" t="str">
        <f t="shared" si="3547"/>
        <v>AZ$18</v>
      </c>
      <c r="BA2190" s="190" t="str">
        <f t="shared" si="3547"/>
        <v>BA$18</v>
      </c>
      <c r="BB2190" s="190" t="str">
        <f t="shared" si="3547"/>
        <v>BB$18</v>
      </c>
      <c r="BC2190" s="190" t="str">
        <f t="shared" si="3547"/>
        <v>BC$18</v>
      </c>
      <c r="BD2190" s="190" t="str">
        <f t="shared" si="3547"/>
        <v>BD$18</v>
      </c>
      <c r="BE2190" s="190" t="str">
        <f t="shared" si="3547"/>
        <v>BE$18</v>
      </c>
      <c r="BF2190" s="190" t="str">
        <f t="shared" si="3547"/>
        <v>BF$18</v>
      </c>
      <c r="BG2190" s="190" t="str">
        <f t="shared" si="3547"/>
        <v>BG$18</v>
      </c>
      <c r="BH2190" s="190" t="str">
        <f t="shared" si="3547"/>
        <v>BH$18</v>
      </c>
      <c r="BI2190" s="190" t="str">
        <f t="shared" si="3547"/>
        <v>BI$18</v>
      </c>
      <c r="BJ2190" s="190" t="str">
        <f t="shared" si="3547"/>
        <v>BJ$18</v>
      </c>
      <c r="BK2190" s="190" t="str">
        <f t="shared" si="3547"/>
        <v>BK$18</v>
      </c>
      <c r="BL2190" s="190" t="str">
        <f t="shared" si="3547"/>
        <v>BL$18</v>
      </c>
      <c r="BM2190" s="190" t="str">
        <f t="shared" si="3547"/>
        <v>BM$18</v>
      </c>
      <c r="BN2190" s="190" t="str">
        <f t="shared" si="3547"/>
        <v>BN$18</v>
      </c>
      <c r="BO2190" s="190" t="str">
        <f t="shared" si="3547"/>
        <v>BO$18</v>
      </c>
      <c r="BP2190" s="190" t="str">
        <f t="shared" si="3547"/>
        <v>BP$18</v>
      </c>
      <c r="BQ2190" s="190" t="str">
        <f t="shared" si="3547"/>
        <v>BQ$18</v>
      </c>
      <c r="BR2190" s="190" t="str">
        <f t="shared" si="3547"/>
        <v>BR$18</v>
      </c>
      <c r="BS2190" s="190" t="str">
        <f t="shared" si="3547"/>
        <v>BS$18</v>
      </c>
      <c r="BT2190" s="190" t="str">
        <f t="shared" si="3547"/>
        <v>BT$18</v>
      </c>
      <c r="BU2190" s="190" t="str">
        <f t="shared" si="3547"/>
        <v>BU$18</v>
      </c>
      <c r="BV2190" s="190" t="str">
        <f t="shared" si="3547"/>
        <v>BV$18</v>
      </c>
      <c r="BW2190" s="190" t="str">
        <f t="shared" si="3547"/>
        <v>BW$18</v>
      </c>
      <c r="BX2190" s="190" t="str">
        <f t="shared" si="3547"/>
        <v>BX$18</v>
      </c>
      <c r="BY2190" s="190" t="str">
        <f t="shared" si="3547"/>
        <v>BY$18</v>
      </c>
      <c r="BZ2190" s="190" t="str">
        <f t="shared" si="3547"/>
        <v>BZ$18</v>
      </c>
      <c r="CA2190" s="190" t="str">
        <f t="shared" si="3547"/>
        <v>CA$18</v>
      </c>
      <c r="CB2190" s="190" t="str">
        <f t="shared" si="3547"/>
        <v>CB$18</v>
      </c>
      <c r="CC2190" s="190" t="str">
        <f t="shared" si="3547"/>
        <v>CC$18</v>
      </c>
      <c r="CD2190" s="190" t="str">
        <f t="shared" si="3547"/>
        <v>CD$18</v>
      </c>
      <c r="CE2190" s="190" t="str">
        <f t="shared" ref="CE2190:CL2190" si="3548">CE$22</f>
        <v>CE$18</v>
      </c>
      <c r="CF2190" s="190" t="str">
        <f t="shared" si="3548"/>
        <v>CF$18</v>
      </c>
      <c r="CG2190" s="190" t="str">
        <f t="shared" si="3548"/>
        <v>CG$18</v>
      </c>
      <c r="CH2190" s="190" t="str">
        <f t="shared" si="3548"/>
        <v>CH$18</v>
      </c>
      <c r="CI2190" s="190" t="str">
        <f t="shared" si="3548"/>
        <v>CI$18</v>
      </c>
      <c r="CJ2190" s="190" t="str">
        <f t="shared" si="3548"/>
        <v>CJ$18</v>
      </c>
      <c r="CK2190" s="190" t="str">
        <f t="shared" si="3548"/>
        <v>CK$18</v>
      </c>
      <c r="CL2190" s="190" t="str">
        <f t="shared" si="3548"/>
        <v>CL$18</v>
      </c>
      <c r="CN2190" s="201"/>
      <c r="CO2190" s="190" t="str">
        <f t="shared" ref="CO2190:DL2190" si="3549">CO$22</f>
        <v>CO$18</v>
      </c>
      <c r="CP2190" s="190" t="str">
        <f t="shared" si="3549"/>
        <v>CP$18</v>
      </c>
      <c r="CQ2190" s="190" t="str">
        <f t="shared" si="3549"/>
        <v>CQ$18</v>
      </c>
      <c r="CR2190" s="190" t="str">
        <f t="shared" si="3549"/>
        <v>CR$18</v>
      </c>
      <c r="CS2190" s="190" t="str">
        <f t="shared" si="3549"/>
        <v>CS$18</v>
      </c>
      <c r="CT2190" s="190" t="str">
        <f t="shared" si="3549"/>
        <v>CT$18</v>
      </c>
      <c r="CU2190" s="190" t="str">
        <f t="shared" si="3549"/>
        <v>CU$18</v>
      </c>
      <c r="CV2190" s="190" t="str">
        <f t="shared" si="3549"/>
        <v>CV$18</v>
      </c>
      <c r="CW2190" s="190" t="str">
        <f t="shared" si="3549"/>
        <v>CW$18</v>
      </c>
      <c r="CX2190" s="190" t="str">
        <f t="shared" si="3549"/>
        <v>CX$18</v>
      </c>
      <c r="CY2190" s="190" t="str">
        <f t="shared" si="3549"/>
        <v>CY$18</v>
      </c>
      <c r="CZ2190" s="190" t="str">
        <f t="shared" si="3549"/>
        <v>CZ$18</v>
      </c>
      <c r="DA2190" s="190" t="str">
        <f t="shared" si="3549"/>
        <v>DA$18</v>
      </c>
      <c r="DB2190" s="190" t="str">
        <f t="shared" si="3549"/>
        <v>DB$18</v>
      </c>
      <c r="DC2190" s="190" t="str">
        <f t="shared" si="3549"/>
        <v>DC$18</v>
      </c>
      <c r="DD2190" s="190" t="str">
        <f t="shared" si="3549"/>
        <v>DD$18</v>
      </c>
      <c r="DE2190" s="190" t="str">
        <f t="shared" si="3549"/>
        <v>DE$18</v>
      </c>
      <c r="DF2190" s="190" t="str">
        <f t="shared" si="3549"/>
        <v>DF$18</v>
      </c>
      <c r="DG2190" s="190" t="str">
        <f t="shared" si="3549"/>
        <v>DG$18</v>
      </c>
      <c r="DH2190" s="190" t="str">
        <f t="shared" si="3549"/>
        <v>DH$18</v>
      </c>
      <c r="DI2190" s="190" t="str">
        <f t="shared" si="3549"/>
        <v>DI$18</v>
      </c>
      <c r="DJ2190" s="190" t="str">
        <f t="shared" si="3549"/>
        <v>DJ$18</v>
      </c>
      <c r="DK2190" s="190" t="str">
        <f t="shared" si="3549"/>
        <v>DK$18</v>
      </c>
      <c r="DL2190" s="190" t="str">
        <f t="shared" si="3549"/>
        <v>DL$18</v>
      </c>
    </row>
    <row r="2191" spans="1:116" x14ac:dyDescent="0.4">
      <c r="A2191" s="174"/>
      <c r="E2191" s="8"/>
      <c r="G2191" s="175" t="s">
        <v>464</v>
      </c>
      <c r="H2191" s="200"/>
      <c r="I2191" s="201"/>
      <c r="J2191" s="201"/>
      <c r="K2191" s="202"/>
      <c r="L2191" s="202"/>
      <c r="M2191" s="202"/>
      <c r="N2191" s="202"/>
      <c r="O2191" s="202"/>
      <c r="P2191" s="202"/>
      <c r="R2191" s="202"/>
      <c r="S2191" s="190" t="str">
        <f t="shared" ref="S2191:AX2191" si="3550">S$23</f>
        <v>S$19</v>
      </c>
      <c r="T2191" s="190" t="str">
        <f t="shared" si="3550"/>
        <v>T$19</v>
      </c>
      <c r="U2191" s="190" t="str">
        <f t="shared" si="3550"/>
        <v>U$19</v>
      </c>
      <c r="V2191" s="190" t="str">
        <f t="shared" si="3550"/>
        <v>V$19</v>
      </c>
      <c r="W2191" s="190" t="str">
        <f t="shared" si="3550"/>
        <v>W$19</v>
      </c>
      <c r="X2191" s="190" t="str">
        <f t="shared" si="3550"/>
        <v>X$19</v>
      </c>
      <c r="Y2191" s="190" t="str">
        <f t="shared" si="3550"/>
        <v>Y$19</v>
      </c>
      <c r="Z2191" s="190" t="str">
        <f t="shared" si="3550"/>
        <v>Z$19</v>
      </c>
      <c r="AA2191" s="190" t="str">
        <f t="shared" si="3550"/>
        <v>AA$19</v>
      </c>
      <c r="AB2191" s="190" t="str">
        <f t="shared" si="3550"/>
        <v>AB$19</v>
      </c>
      <c r="AC2191" s="190" t="str">
        <f t="shared" si="3550"/>
        <v>AC$19</v>
      </c>
      <c r="AD2191" s="190" t="str">
        <f t="shared" si="3550"/>
        <v>AD$19</v>
      </c>
      <c r="AE2191" s="190" t="str">
        <f t="shared" si="3550"/>
        <v>AE$19</v>
      </c>
      <c r="AF2191" s="190" t="str">
        <f t="shared" si="3550"/>
        <v>AF$19</v>
      </c>
      <c r="AG2191" s="190" t="str">
        <f t="shared" si="3550"/>
        <v>AG$19</v>
      </c>
      <c r="AH2191" s="190" t="str">
        <f t="shared" si="3550"/>
        <v>AH$19</v>
      </c>
      <c r="AI2191" s="190" t="str">
        <f t="shared" si="3550"/>
        <v>AI$19</v>
      </c>
      <c r="AJ2191" s="190" t="str">
        <f t="shared" si="3550"/>
        <v>AJ$19</v>
      </c>
      <c r="AK2191" s="190" t="str">
        <f t="shared" si="3550"/>
        <v>AK$19</v>
      </c>
      <c r="AL2191" s="190" t="str">
        <f t="shared" si="3550"/>
        <v>AL$19</v>
      </c>
      <c r="AM2191" s="190" t="str">
        <f t="shared" si="3550"/>
        <v>AM$19</v>
      </c>
      <c r="AN2191" s="190" t="str">
        <f t="shared" si="3550"/>
        <v>AN$19</v>
      </c>
      <c r="AO2191" s="190" t="str">
        <f t="shared" si="3550"/>
        <v>AO$19</v>
      </c>
      <c r="AP2191" s="190" t="str">
        <f t="shared" si="3550"/>
        <v>AP$19</v>
      </c>
      <c r="AQ2191" s="190" t="str">
        <f t="shared" si="3550"/>
        <v>AQ$19</v>
      </c>
      <c r="AR2191" s="190" t="str">
        <f t="shared" si="3550"/>
        <v>AR$19</v>
      </c>
      <c r="AS2191" s="190" t="str">
        <f t="shared" si="3550"/>
        <v>AS$19</v>
      </c>
      <c r="AT2191" s="190" t="str">
        <f t="shared" si="3550"/>
        <v>AT$19</v>
      </c>
      <c r="AU2191" s="190" t="str">
        <f t="shared" si="3550"/>
        <v>AU$19</v>
      </c>
      <c r="AV2191" s="190" t="str">
        <f t="shared" si="3550"/>
        <v>AV$19</v>
      </c>
      <c r="AW2191" s="190" t="str">
        <f t="shared" si="3550"/>
        <v>AW$19</v>
      </c>
      <c r="AX2191" s="190" t="str">
        <f t="shared" si="3550"/>
        <v>AX$19</v>
      </c>
      <c r="AY2191" s="190" t="str">
        <f t="shared" ref="AY2191:CD2191" si="3551">AY$23</f>
        <v>AY$19</v>
      </c>
      <c r="AZ2191" s="190" t="str">
        <f t="shared" si="3551"/>
        <v>AZ$19</v>
      </c>
      <c r="BA2191" s="190" t="str">
        <f t="shared" si="3551"/>
        <v>BA$19</v>
      </c>
      <c r="BB2191" s="190" t="str">
        <f t="shared" si="3551"/>
        <v>BB$19</v>
      </c>
      <c r="BC2191" s="190" t="str">
        <f t="shared" si="3551"/>
        <v>BC$19</v>
      </c>
      <c r="BD2191" s="190" t="str">
        <f t="shared" si="3551"/>
        <v>BD$19</v>
      </c>
      <c r="BE2191" s="190" t="str">
        <f t="shared" si="3551"/>
        <v>BE$19</v>
      </c>
      <c r="BF2191" s="190" t="str">
        <f t="shared" si="3551"/>
        <v>BF$19</v>
      </c>
      <c r="BG2191" s="190" t="str">
        <f t="shared" si="3551"/>
        <v>BG$19</v>
      </c>
      <c r="BH2191" s="190" t="str">
        <f t="shared" si="3551"/>
        <v>BH$19</v>
      </c>
      <c r="BI2191" s="190" t="str">
        <f t="shared" si="3551"/>
        <v>BI$19</v>
      </c>
      <c r="BJ2191" s="190" t="str">
        <f t="shared" si="3551"/>
        <v>BJ$19</v>
      </c>
      <c r="BK2191" s="190" t="str">
        <f t="shared" si="3551"/>
        <v>BK$19</v>
      </c>
      <c r="BL2191" s="190" t="str">
        <f t="shared" si="3551"/>
        <v>BL$19</v>
      </c>
      <c r="BM2191" s="190" t="str">
        <f t="shared" si="3551"/>
        <v>BM$19</v>
      </c>
      <c r="BN2191" s="190" t="str">
        <f t="shared" si="3551"/>
        <v>BN$19</v>
      </c>
      <c r="BO2191" s="190" t="str">
        <f t="shared" si="3551"/>
        <v>BO$19</v>
      </c>
      <c r="BP2191" s="190" t="str">
        <f t="shared" si="3551"/>
        <v>BP$19</v>
      </c>
      <c r="BQ2191" s="190" t="str">
        <f t="shared" si="3551"/>
        <v>BQ$19</v>
      </c>
      <c r="BR2191" s="190" t="str">
        <f t="shared" si="3551"/>
        <v>BR$19</v>
      </c>
      <c r="BS2191" s="190" t="str">
        <f t="shared" si="3551"/>
        <v>BS$19</v>
      </c>
      <c r="BT2191" s="190" t="str">
        <f t="shared" si="3551"/>
        <v>BT$19</v>
      </c>
      <c r="BU2191" s="190" t="str">
        <f t="shared" si="3551"/>
        <v>BU$19</v>
      </c>
      <c r="BV2191" s="190" t="str">
        <f t="shared" si="3551"/>
        <v>BV$19</v>
      </c>
      <c r="BW2191" s="190" t="str">
        <f t="shared" si="3551"/>
        <v>BW$19</v>
      </c>
      <c r="BX2191" s="190" t="str">
        <f t="shared" si="3551"/>
        <v>BX$19</v>
      </c>
      <c r="BY2191" s="190" t="str">
        <f t="shared" si="3551"/>
        <v>BY$19</v>
      </c>
      <c r="BZ2191" s="190" t="str">
        <f t="shared" si="3551"/>
        <v>BZ$19</v>
      </c>
      <c r="CA2191" s="190" t="str">
        <f t="shared" si="3551"/>
        <v>CA$19</v>
      </c>
      <c r="CB2191" s="190" t="str">
        <f t="shared" si="3551"/>
        <v>CB$19</v>
      </c>
      <c r="CC2191" s="190" t="str">
        <f t="shared" si="3551"/>
        <v>CC$19</v>
      </c>
      <c r="CD2191" s="190" t="str">
        <f t="shared" si="3551"/>
        <v>CD$19</v>
      </c>
      <c r="CE2191" s="190" t="str">
        <f t="shared" ref="CE2191:CL2191" si="3552">CE$23</f>
        <v>CE$19</v>
      </c>
      <c r="CF2191" s="190" t="str">
        <f t="shared" si="3552"/>
        <v>CF$19</v>
      </c>
      <c r="CG2191" s="190" t="str">
        <f t="shared" si="3552"/>
        <v>CG$19</v>
      </c>
      <c r="CH2191" s="190" t="str">
        <f t="shared" si="3552"/>
        <v>CH$19</v>
      </c>
      <c r="CI2191" s="190" t="str">
        <f t="shared" si="3552"/>
        <v>CI$19</v>
      </c>
      <c r="CJ2191" s="190" t="str">
        <f t="shared" si="3552"/>
        <v>CJ$19</v>
      </c>
      <c r="CK2191" s="190" t="str">
        <f t="shared" si="3552"/>
        <v>CK$19</v>
      </c>
      <c r="CL2191" s="190" t="str">
        <f t="shared" si="3552"/>
        <v>CL$19</v>
      </c>
      <c r="CN2191" s="201"/>
      <c r="CO2191" s="190" t="str">
        <f t="shared" ref="CO2191:DL2191" si="3553">CO$23</f>
        <v>CO$19</v>
      </c>
      <c r="CP2191" s="190" t="str">
        <f t="shared" si="3553"/>
        <v>CP$19</v>
      </c>
      <c r="CQ2191" s="190" t="str">
        <f t="shared" si="3553"/>
        <v>CQ$19</v>
      </c>
      <c r="CR2191" s="190" t="str">
        <f t="shared" si="3553"/>
        <v>CR$19</v>
      </c>
      <c r="CS2191" s="190" t="str">
        <f t="shared" si="3553"/>
        <v>CS$19</v>
      </c>
      <c r="CT2191" s="190" t="str">
        <f t="shared" si="3553"/>
        <v>CT$19</v>
      </c>
      <c r="CU2191" s="190" t="str">
        <f t="shared" si="3553"/>
        <v>CU$19</v>
      </c>
      <c r="CV2191" s="190" t="str">
        <f t="shared" si="3553"/>
        <v>CV$19</v>
      </c>
      <c r="CW2191" s="190" t="str">
        <f t="shared" si="3553"/>
        <v>CW$19</v>
      </c>
      <c r="CX2191" s="190" t="str">
        <f t="shared" si="3553"/>
        <v>CX$19</v>
      </c>
      <c r="CY2191" s="190" t="str">
        <f t="shared" si="3553"/>
        <v>CY$19</v>
      </c>
      <c r="CZ2191" s="190" t="str">
        <f t="shared" si="3553"/>
        <v>CZ$19</v>
      </c>
      <c r="DA2191" s="190" t="str">
        <f t="shared" si="3553"/>
        <v>DA$19</v>
      </c>
      <c r="DB2191" s="190" t="str">
        <f t="shared" si="3553"/>
        <v>DB$19</v>
      </c>
      <c r="DC2191" s="190" t="str">
        <f t="shared" si="3553"/>
        <v>DC$19</v>
      </c>
      <c r="DD2191" s="190" t="str">
        <f t="shared" si="3553"/>
        <v>DD$19</v>
      </c>
      <c r="DE2191" s="190" t="str">
        <f t="shared" si="3553"/>
        <v>DE$19</v>
      </c>
      <c r="DF2191" s="190" t="str">
        <f t="shared" si="3553"/>
        <v>DF$19</v>
      </c>
      <c r="DG2191" s="190" t="str">
        <f t="shared" si="3553"/>
        <v>DG$19</v>
      </c>
      <c r="DH2191" s="190" t="str">
        <f t="shared" si="3553"/>
        <v>DH$19</v>
      </c>
      <c r="DI2191" s="190" t="str">
        <f t="shared" si="3553"/>
        <v>DI$19</v>
      </c>
      <c r="DJ2191" s="190" t="str">
        <f t="shared" si="3553"/>
        <v>DJ$19</v>
      </c>
      <c r="DK2191" s="190" t="str">
        <f t="shared" si="3553"/>
        <v>DK$19</v>
      </c>
      <c r="DL2191" s="190" t="str">
        <f t="shared" si="3553"/>
        <v>DL$19</v>
      </c>
    </row>
    <row r="2192" spans="1:116" x14ac:dyDescent="0.4">
      <c r="A2192" s="31" t="s">
        <v>218</v>
      </c>
      <c r="B2192" s="31" t="s">
        <v>395</v>
      </c>
      <c r="C2192" s="31"/>
      <c r="D2192" t="s">
        <v>408</v>
      </c>
      <c r="E2192" s="8" t="str">
        <f t="shared" si="3496"/>
        <v>2192 WCUR-IS</v>
      </c>
      <c r="F2192" t="s">
        <v>436</v>
      </c>
      <c r="G2192" s="70" t="s">
        <v>402</v>
      </c>
      <c r="H2192" s="48"/>
      <c r="I2192" s="304"/>
      <c r="J2192" s="304"/>
      <c r="K2192" s="48"/>
      <c r="L2192" s="48"/>
      <c r="M2192" s="48"/>
      <c r="N2192" s="48"/>
      <c r="O2192" s="48"/>
      <c r="P2192" s="48"/>
      <c r="R2192" s="70"/>
      <c r="S2192" s="305"/>
      <c r="T2192" s="305"/>
      <c r="U2192" s="305"/>
      <c r="V2192" s="305"/>
      <c r="W2192" s="305"/>
      <c r="X2192" s="305"/>
      <c r="Y2192" s="305"/>
      <c r="Z2192" s="305"/>
      <c r="AA2192" s="305"/>
      <c r="AB2192" s="305"/>
      <c r="AC2192" s="305"/>
      <c r="AD2192" s="305"/>
      <c r="AE2192" s="305"/>
      <c r="AF2192" s="305"/>
      <c r="AG2192" s="305"/>
      <c r="AH2192" s="305"/>
      <c r="AI2192" s="305"/>
      <c r="AJ2192" s="305"/>
      <c r="AK2192" s="305"/>
      <c r="AL2192" s="305"/>
      <c r="AM2192" s="305"/>
      <c r="AN2192" s="305"/>
      <c r="AO2192" s="305"/>
      <c r="AP2192" s="305"/>
      <c r="AQ2192" s="305"/>
      <c r="AR2192" s="305"/>
      <c r="AS2192" s="305"/>
      <c r="AT2192" s="305"/>
      <c r="AU2192" s="305"/>
      <c r="AV2192" s="305"/>
      <c r="AW2192" s="305"/>
      <c r="AX2192" s="305"/>
      <c r="AY2192" s="305"/>
      <c r="AZ2192" s="305"/>
      <c r="BA2192" s="305"/>
      <c r="BB2192" s="305"/>
      <c r="BC2192" s="305"/>
      <c r="BD2192" s="305"/>
      <c r="BE2192" s="305"/>
      <c r="BF2192" s="305"/>
      <c r="BG2192" s="305"/>
      <c r="BH2192" s="305"/>
      <c r="BI2192" s="305"/>
      <c r="BJ2192" s="305"/>
      <c r="BK2192" s="305"/>
      <c r="BL2192" s="305"/>
      <c r="BM2192" s="305"/>
      <c r="BN2192" s="305"/>
      <c r="BO2192" s="305"/>
      <c r="BP2192" s="305"/>
      <c r="BQ2192" s="305"/>
      <c r="BR2192" s="305"/>
      <c r="BS2192" s="305"/>
      <c r="BT2192" s="305"/>
      <c r="BU2192" s="305"/>
      <c r="BV2192" s="305"/>
      <c r="BW2192" s="305"/>
      <c r="BX2192" s="305"/>
      <c r="BY2192" s="305"/>
      <c r="BZ2192" s="305"/>
      <c r="CA2192" s="305"/>
      <c r="CB2192" s="305"/>
      <c r="CC2192" s="305"/>
      <c r="CD2192" s="305"/>
      <c r="CE2192" s="305"/>
      <c r="CF2192" s="305"/>
      <c r="CG2192" s="305"/>
      <c r="CH2192" s="305"/>
      <c r="CI2192" s="305"/>
      <c r="CJ2192" s="305"/>
      <c r="CK2192" s="305"/>
      <c r="CL2192" s="305"/>
      <c r="CN2192" s="304"/>
      <c r="CO2192" s="305"/>
      <c r="CP2192" s="305"/>
      <c r="CQ2192" s="305"/>
      <c r="CR2192" s="305"/>
      <c r="CS2192" s="305"/>
      <c r="CT2192" s="305"/>
      <c r="CU2192" s="305"/>
      <c r="CV2192" s="305"/>
      <c r="CW2192" s="305"/>
      <c r="CX2192" s="305"/>
      <c r="CY2192" s="305"/>
      <c r="CZ2192" s="305"/>
      <c r="DA2192" s="305"/>
      <c r="DB2192" s="305"/>
      <c r="DC2192" s="305"/>
      <c r="DD2192" s="305"/>
      <c r="DE2192" s="305"/>
      <c r="DF2192" s="305"/>
      <c r="DG2192" s="305"/>
      <c r="DH2192" s="305"/>
      <c r="DI2192" s="305"/>
      <c r="DJ2192" s="305"/>
      <c r="DK2192" s="305"/>
      <c r="DL2192" s="305"/>
    </row>
    <row r="2193" spans="1:116" x14ac:dyDescent="0.4">
      <c r="A2193" s="31"/>
      <c r="B2193" t="str">
        <f t="shared" ref="B2193:B2200" si="3554">E2193</f>
        <v>2193 WCUR-IS</v>
      </c>
      <c r="D2193" t="s">
        <v>408</v>
      </c>
      <c r="E2193" s="8" t="str">
        <f t="shared" si="3496"/>
        <v>2193 WCUR-IS</v>
      </c>
      <c r="G2193" s="125" t="s">
        <v>392</v>
      </c>
      <c r="H2193" s="31"/>
      <c r="I2193" s="73"/>
      <c r="J2193" s="73"/>
      <c r="K2193" s="124">
        <f>'IS BS CF'!K$19</f>
        <v>75683656.647484794</v>
      </c>
      <c r="L2193" s="124">
        <f>'IS BS CF'!L$19</f>
        <v>66853775.639539368</v>
      </c>
      <c r="M2193" s="124">
        <f>'IS BS CF'!M$19</f>
        <v>73496402.741000757</v>
      </c>
      <c r="N2193" s="124">
        <f>'IS BS CF'!N$19</f>
        <v>80643736.243152142</v>
      </c>
      <c r="O2193" s="124">
        <f>'IS BS CF'!O$19</f>
        <v>88330032.279876962</v>
      </c>
      <c r="P2193" s="124">
        <f>'IS BS CF'!P$19</f>
        <v>19697719.696569722</v>
      </c>
      <c r="Q2193" s="124"/>
      <c r="R2193" s="124">
        <f>'IS BS CF'!R$19</f>
        <v>0</v>
      </c>
      <c r="S2193" s="124">
        <f>'IS BS CF'!S$19</f>
        <v>6025000.0000000009</v>
      </c>
      <c r="T2193" s="124">
        <f>'IS BS CF'!T$19</f>
        <v>6075208.3333333321</v>
      </c>
      <c r="U2193" s="124">
        <f>'IS BS CF'!U$19</f>
        <v>6125730.46875</v>
      </c>
      <c r="V2193" s="124">
        <f>'IS BS CF'!V$19</f>
        <v>6176568.1495949058</v>
      </c>
      <c r="W2193" s="124">
        <f>'IS BS CF'!W$19</f>
        <v>6227723.128292881</v>
      </c>
      <c r="X2193" s="124">
        <f>'IS BS CF'!X$19</f>
        <v>6279197.1663940772</v>
      </c>
      <c r="Y2193" s="124">
        <f>'IS BS CF'!Y$19</f>
        <v>6330992.0346195921</v>
      </c>
      <c r="Z2193" s="124">
        <f>'IS BS CF'!Z$19</f>
        <v>6383109.5129072713</v>
      </c>
      <c r="AA2193" s="124">
        <f>'IS BS CF'!AA$19</f>
        <v>6435551.3904578779</v>
      </c>
      <c r="AB2193" s="124">
        <f>'IS BS CF'!AB$19</f>
        <v>6488319.4657812435</v>
      </c>
      <c r="AC2193" s="124">
        <f>'IS BS CF'!AC$19</f>
        <v>6541415.5467428928</v>
      </c>
      <c r="AD2193" s="124">
        <f>'IS BS CF'!AD$19</f>
        <v>6594841.4506107206</v>
      </c>
      <c r="AE2193" s="124">
        <f>'IS BS CF'!AE$19</f>
        <v>5329171.8301983224</v>
      </c>
      <c r="AF2193" s="124">
        <f>'IS BS CF'!AF$19</f>
        <v>5372267.643077625</v>
      </c>
      <c r="AG2193" s="124">
        <f>'IS BS CF'!AG$19</f>
        <v>5415630.0673866458</v>
      </c>
      <c r="AH2193" s="124">
        <f>'IS BS CF'!AH$19</f>
        <v>5459260.5766961072</v>
      </c>
      <c r="AI2193" s="124">
        <f>'IS BS CF'!AI$19</f>
        <v>5503160.6522278022</v>
      </c>
      <c r="AJ2193" s="124">
        <f>'IS BS CF'!AJ$19</f>
        <v>5547331.7828928307</v>
      </c>
      <c r="AK2193" s="124">
        <f>'IS BS CF'!AK$19</f>
        <v>5591775.4653298203</v>
      </c>
      <c r="AL2193" s="124">
        <f>'IS BS CF'!AL$19</f>
        <v>5636493.2039436512</v>
      </c>
      <c r="AM2193" s="124">
        <f>'IS BS CF'!AM$19</f>
        <v>5681486.5109441523</v>
      </c>
      <c r="AN2193" s="124">
        <f>'IS BS CF'!AN$19</f>
        <v>5726756.9063848816</v>
      </c>
      <c r="AO2193" s="124">
        <f>'IS BS CF'!AO$19</f>
        <v>5772305.9182022978</v>
      </c>
      <c r="AP2193" s="124">
        <f>'IS BS CF'!AP$19</f>
        <v>5818135.0822552387</v>
      </c>
      <c r="AQ2193" s="124">
        <f>'IS BS CF'!AQ$19</f>
        <v>5864245.9423642326</v>
      </c>
      <c r="AR2193" s="124">
        <f>'IS BS CF'!AR$19</f>
        <v>5910640.0503511727</v>
      </c>
      <c r="AS2193" s="124">
        <f>'IS BS CF'!AS$19</f>
        <v>5957318.9660792705</v>
      </c>
      <c r="AT2193" s="124">
        <f>'IS BS CF'!AT$19</f>
        <v>6004284.2574931495</v>
      </c>
      <c r="AU2193" s="124">
        <f>'IS BS CF'!AU$19</f>
        <v>6051537.5006589666</v>
      </c>
      <c r="AV2193" s="124">
        <f>'IS BS CF'!AV$19</f>
        <v>6099080.2798050363</v>
      </c>
      <c r="AW2193" s="124">
        <f>'IS BS CF'!AW$19</f>
        <v>6146914.187362371</v>
      </c>
      <c r="AX2193" s="124">
        <f>'IS BS CF'!AX$19</f>
        <v>6195040.8240055852</v>
      </c>
      <c r="AY2193" s="124">
        <f>'IS BS CF'!AY$19</f>
        <v>6243461.7986939661</v>
      </c>
      <c r="AZ2193" s="124">
        <f>'IS BS CF'!AZ$19</f>
        <v>6292178.7287127133</v>
      </c>
      <c r="BA2193" s="124">
        <f>'IS BS CF'!BA$19</f>
        <v>6341193.2397142332</v>
      </c>
      <c r="BB2193" s="124">
        <f>'IS BS CF'!BB$19</f>
        <v>6390506.9657600485</v>
      </c>
      <c r="BC2193" s="124">
        <f>'IS BS CF'!BC$19</f>
        <v>6440121.5493625691</v>
      </c>
      <c r="BD2193" s="124">
        <f>'IS BS CF'!BD$19</f>
        <v>6490038.6415269421</v>
      </c>
      <c r="BE2193" s="124">
        <f>'IS BS CF'!BE$19</f>
        <v>6540259.9017934687</v>
      </c>
      <c r="BF2193" s="124">
        <f>'IS BS CF'!BF$19</f>
        <v>6590786.998280352</v>
      </c>
      <c r="BG2193" s="124">
        <f>'IS BS CF'!BG$19</f>
        <v>6641621.6077257143</v>
      </c>
      <c r="BH2193" s="124">
        <f>'IS BS CF'!BH$19</f>
        <v>6692765.4155310439</v>
      </c>
      <c r="BI2193" s="124">
        <f>'IS BS CF'!BI$19</f>
        <v>6744220.1158041703</v>
      </c>
      <c r="BJ2193" s="124">
        <f>'IS BS CF'!BJ$19</f>
        <v>6795987.4114020923</v>
      </c>
      <c r="BK2193" s="124">
        <f>'IS BS CF'!BK$19</f>
        <v>6848069.0139753744</v>
      </c>
      <c r="BL2193" s="124">
        <f>'IS BS CF'!BL$19</f>
        <v>6900466.6440106742</v>
      </c>
      <c r="BM2193" s="124">
        <f>'IS BS CF'!BM$19</f>
        <v>6953182.0308760004</v>
      </c>
      <c r="BN2193" s="124">
        <f>'IS BS CF'!BN$19</f>
        <v>7006216.9128637398</v>
      </c>
      <c r="BO2193" s="124">
        <f>'IS BS CF'!BO$19</f>
        <v>7059573.037235532</v>
      </c>
      <c r="BP2193" s="124">
        <f>'IS BS CF'!BP$19</f>
        <v>7113252.1602668613</v>
      </c>
      <c r="BQ2193" s="124">
        <f>'IS BS CF'!BQ$19</f>
        <v>7167256.0472914213</v>
      </c>
      <c r="BR2193" s="124">
        <f>'IS BS CF'!BR$19</f>
        <v>7221586.4727468798</v>
      </c>
      <c r="BS2193" s="124">
        <f>'IS BS CF'!BS$19</f>
        <v>7276245.220219139</v>
      </c>
      <c r="BT2193" s="124">
        <f>'IS BS CF'!BT$19</f>
        <v>7331234.0824885489</v>
      </c>
      <c r="BU2193" s="124">
        <f>'IS BS CF'!BU$19</f>
        <v>7386554.8615750493</v>
      </c>
      <c r="BV2193" s="124">
        <f>'IS BS CF'!BV$19</f>
        <v>7442209.368784559</v>
      </c>
      <c r="BW2193" s="124">
        <f>'IS BS CF'!BW$19</f>
        <v>7498199.4247543439</v>
      </c>
      <c r="BX2193" s="124">
        <f>'IS BS CF'!BX$19</f>
        <v>7554526.8595002405</v>
      </c>
      <c r="BY2193" s="124">
        <f>'IS BS CF'!BY$19</f>
        <v>7611193.5124622472</v>
      </c>
      <c r="BZ2193" s="124">
        <f>'IS BS CF'!BZ$19</f>
        <v>7668201.2325521372</v>
      </c>
      <c r="CA2193" s="124">
        <f>'IS BS CF'!CA$19</f>
        <v>1604198.3481294103</v>
      </c>
      <c r="CB2193" s="124">
        <f>'IS BS CF'!CB$19</f>
        <v>1610882.5079132619</v>
      </c>
      <c r="CC2193" s="124">
        <f>'IS BS CF'!CC$19</f>
        <v>1617594.5183628986</v>
      </c>
      <c r="CD2193" s="124">
        <f>'IS BS CF'!CD$19</f>
        <v>1624334.4955227524</v>
      </c>
      <c r="CE2193" s="124">
        <f>'IS BS CF'!CE$19</f>
        <v>1631102.5559207799</v>
      </c>
      <c r="CF2193" s="124">
        <f>'IS BS CF'!CF$19</f>
        <v>1637898.8165703602</v>
      </c>
      <c r="CG2193" s="124">
        <f>'IS BS CF'!CG$19</f>
        <v>1644723.3949728126</v>
      </c>
      <c r="CH2193" s="124">
        <f>'IS BS CF'!CH$19</f>
        <v>1651576.409118511</v>
      </c>
      <c r="CI2193" s="124">
        <f>'IS BS CF'!CI$19</f>
        <v>1658457.9774898477</v>
      </c>
      <c r="CJ2193" s="124">
        <f>'IS BS CF'!CJ$19</f>
        <v>1665368.219062686</v>
      </c>
      <c r="CK2193" s="124">
        <f>'IS BS CF'!CK$19</f>
        <v>1672307.2533087621</v>
      </c>
      <c r="CL2193" s="124">
        <f>'IS BS CF'!CL$19</f>
        <v>1679275.200197641</v>
      </c>
      <c r="CN2193" s="73"/>
      <c r="CO2193" s="124" t="e">
        <f>#REF!</f>
        <v>#REF!</v>
      </c>
      <c r="CP2193" s="124" t="e">
        <f>#REF!</f>
        <v>#REF!</v>
      </c>
      <c r="CQ2193" s="124" t="e">
        <f>#REF!</f>
        <v>#REF!</v>
      </c>
      <c r="CR2193" s="124" t="e">
        <f>#REF!</f>
        <v>#REF!</v>
      </c>
      <c r="CS2193" s="124" t="e">
        <f>#REF!</f>
        <v>#REF!</v>
      </c>
      <c r="CT2193" s="124" t="e">
        <f>#REF!</f>
        <v>#REF!</v>
      </c>
      <c r="CU2193" s="124" t="e">
        <f>#REF!</f>
        <v>#REF!</v>
      </c>
      <c r="CV2193" s="124" t="e">
        <f>#REF!</f>
        <v>#REF!</v>
      </c>
      <c r="CW2193" s="124" t="e">
        <f>#REF!</f>
        <v>#REF!</v>
      </c>
      <c r="CX2193" s="124" t="e">
        <f>#REF!</f>
        <v>#REF!</v>
      </c>
      <c r="CY2193" s="124" t="e">
        <f>#REF!</f>
        <v>#REF!</v>
      </c>
      <c r="CZ2193" s="124" t="e">
        <f>#REF!</f>
        <v>#REF!</v>
      </c>
      <c r="DA2193" s="124" t="e">
        <f>#REF!</f>
        <v>#REF!</v>
      </c>
      <c r="DB2193" s="124" t="e">
        <f>#REF!</f>
        <v>#REF!</v>
      </c>
      <c r="DC2193" s="124" t="e">
        <f>#REF!</f>
        <v>#REF!</v>
      </c>
      <c r="DD2193" s="124" t="e">
        <f>#REF!</f>
        <v>#REF!</v>
      </c>
      <c r="DE2193" s="124" t="e">
        <f>#REF!</f>
        <v>#REF!</v>
      </c>
      <c r="DF2193" s="124" t="e">
        <f>#REF!</f>
        <v>#REF!</v>
      </c>
      <c r="DG2193" s="124" t="e">
        <f>#REF!</f>
        <v>#REF!</v>
      </c>
      <c r="DH2193" s="124" t="e">
        <f>#REF!</f>
        <v>#REF!</v>
      </c>
      <c r="DI2193" s="124" t="e">
        <f>#REF!</f>
        <v>#REF!</v>
      </c>
      <c r="DJ2193" s="124" t="e">
        <f>#REF!</f>
        <v>#REF!</v>
      </c>
      <c r="DK2193" s="124" t="e">
        <f>#REF!</f>
        <v>#REF!</v>
      </c>
      <c r="DL2193" s="124" t="e">
        <f>#REF!</f>
        <v>#REF!</v>
      </c>
    </row>
    <row r="2194" spans="1:116" x14ac:dyDescent="0.4">
      <c r="A2194" s="31"/>
      <c r="B2194" t="str">
        <f t="shared" si="3554"/>
        <v>2194 WCUR-IS</v>
      </c>
      <c r="D2194" t="s">
        <v>408</v>
      </c>
      <c r="E2194" s="8" t="str">
        <f t="shared" si="3496"/>
        <v>2194 WCUR-IS</v>
      </c>
      <c r="G2194" s="67"/>
      <c r="H2194" s="31"/>
      <c r="I2194" s="73"/>
      <c r="J2194" s="73"/>
      <c r="K2194" s="31"/>
      <c r="L2194" s="31"/>
      <c r="M2194" s="31"/>
      <c r="N2194" s="31"/>
      <c r="O2194" s="31"/>
      <c r="P2194" s="31"/>
      <c r="R2194" s="67"/>
      <c r="S2194" s="67"/>
      <c r="T2194" s="67"/>
      <c r="U2194" s="67"/>
      <c r="V2194" s="67"/>
      <c r="W2194" s="67"/>
      <c r="X2194" s="67"/>
      <c r="Y2194" s="67"/>
      <c r="Z2194" s="67"/>
      <c r="AA2194" s="67"/>
      <c r="AB2194" s="67"/>
      <c r="AC2194" s="67"/>
      <c r="AD2194" s="67"/>
      <c r="AE2194" s="67"/>
      <c r="AF2194" s="67"/>
      <c r="AG2194" s="67"/>
      <c r="AH2194" s="67"/>
      <c r="AI2194" s="67"/>
      <c r="AJ2194" s="67"/>
      <c r="AK2194" s="67"/>
      <c r="AL2194" s="67"/>
      <c r="AM2194" s="67"/>
      <c r="AN2194" s="67"/>
      <c r="AO2194" s="67"/>
      <c r="AP2194" s="67"/>
      <c r="AQ2194" s="67"/>
      <c r="AR2194" s="67"/>
      <c r="AS2194" s="67"/>
      <c r="AT2194" s="67"/>
      <c r="AU2194" s="67"/>
      <c r="AV2194" s="67"/>
      <c r="AW2194" s="67"/>
      <c r="AX2194" s="67"/>
      <c r="AY2194" s="67"/>
      <c r="AZ2194" s="67"/>
      <c r="BA2194" s="67"/>
      <c r="BB2194" s="67"/>
      <c r="BC2194" s="67"/>
      <c r="BD2194" s="67"/>
      <c r="BE2194" s="67"/>
      <c r="BF2194" s="67"/>
      <c r="BG2194" s="67"/>
      <c r="BH2194" s="67"/>
      <c r="BI2194" s="67"/>
      <c r="BJ2194" s="67"/>
      <c r="BK2194" s="67"/>
      <c r="BL2194" s="67"/>
      <c r="BM2194" s="67"/>
      <c r="BN2194" s="67"/>
      <c r="BO2194" s="67"/>
      <c r="BP2194" s="67"/>
      <c r="BQ2194" s="67"/>
      <c r="BR2194" s="67"/>
      <c r="BS2194" s="67"/>
      <c r="BT2194" s="67"/>
      <c r="BU2194" s="67"/>
      <c r="BV2194" s="67"/>
      <c r="BW2194" s="67"/>
      <c r="BX2194" s="67"/>
      <c r="BY2194" s="67"/>
      <c r="BZ2194" s="67"/>
      <c r="CA2194" s="67"/>
      <c r="CB2194" s="67"/>
      <c r="CC2194" s="67"/>
      <c r="CD2194" s="67"/>
      <c r="CE2194" s="67"/>
      <c r="CF2194" s="67"/>
      <c r="CG2194" s="67"/>
      <c r="CH2194" s="67"/>
      <c r="CI2194" s="67"/>
      <c r="CJ2194" s="67"/>
      <c r="CK2194" s="67"/>
      <c r="CL2194" s="67"/>
      <c r="CN2194" s="73"/>
      <c r="CO2194" s="67"/>
      <c r="CP2194" s="67"/>
      <c r="CQ2194" s="67"/>
      <c r="CR2194" s="67"/>
      <c r="CS2194" s="67"/>
      <c r="CT2194" s="67"/>
      <c r="CU2194" s="67"/>
      <c r="CV2194" s="67"/>
      <c r="CW2194" s="67"/>
      <c r="CX2194" s="67"/>
      <c r="CY2194" s="67"/>
      <c r="CZ2194" s="67"/>
      <c r="DA2194" s="67"/>
      <c r="DB2194" s="67"/>
      <c r="DC2194" s="67"/>
      <c r="DD2194" s="67"/>
      <c r="DE2194" s="67"/>
      <c r="DF2194" s="67"/>
      <c r="DG2194" s="67"/>
      <c r="DH2194" s="67"/>
      <c r="DI2194" s="67"/>
      <c r="DJ2194" s="67"/>
      <c r="DK2194" s="67"/>
      <c r="DL2194" s="67"/>
    </row>
    <row r="2195" spans="1:116" x14ac:dyDescent="0.4">
      <c r="B2195" t="str">
        <f t="shared" si="3554"/>
        <v>2195 WCUR-IS</v>
      </c>
      <c r="D2195" t="s">
        <v>408</v>
      </c>
      <c r="E2195" s="8" t="str">
        <f t="shared" si="3496"/>
        <v>2195 WCUR-IS</v>
      </c>
      <c r="G2195" s="129" t="str">
        <f>G2197&amp;":"</f>
        <v>Unearned revenue:</v>
      </c>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1:116" x14ac:dyDescent="0.4">
      <c r="B2196" t="str">
        <f t="shared" si="3554"/>
        <v>2196 WCUR-IS</v>
      </c>
      <c r="D2196" t="s">
        <v>408</v>
      </c>
      <c r="E2196" s="8" t="str">
        <f t="shared" si="3496"/>
        <v>2196 WCUR-IS</v>
      </c>
      <c r="G2196" s="145" t="s">
        <v>403</v>
      </c>
      <c r="H2196" s="12"/>
      <c r="I2196" s="60"/>
      <c r="J2196" s="60"/>
      <c r="K2196" s="17">
        <v>30</v>
      </c>
      <c r="L2196" s="17">
        <v>30</v>
      </c>
      <c r="M2196" s="17">
        <v>30</v>
      </c>
      <c r="N2196" s="17">
        <v>30</v>
      </c>
      <c r="O2196" s="17">
        <v>30</v>
      </c>
      <c r="P2196" s="17">
        <v>30</v>
      </c>
      <c r="R2196" s="15"/>
      <c r="S2196" s="15" cm="1">
        <f t="array" ref="S2196">INDEX($K:$P,ROW(),MATCH(S$3,$K$2:$P$2,0))</f>
        <v>30</v>
      </c>
      <c r="T2196" s="15" cm="1">
        <f t="array" ref="T2196">INDEX($K:$P,ROW(),MATCH(T$3,$K$2:$P$2,0))</f>
        <v>30</v>
      </c>
      <c r="U2196" s="15" cm="1">
        <f t="array" ref="U2196">INDEX($K:$P,ROW(),MATCH(U$3,$K$2:$P$2,0))</f>
        <v>30</v>
      </c>
      <c r="V2196" s="15" cm="1">
        <f t="array" ref="V2196">INDEX($K:$P,ROW(),MATCH(V$3,$K$2:$P$2,0))</f>
        <v>30</v>
      </c>
      <c r="W2196" s="15" cm="1">
        <f t="array" ref="W2196">INDEX($K:$P,ROW(),MATCH(W$3,$K$2:$P$2,0))</f>
        <v>30</v>
      </c>
      <c r="X2196" s="15" cm="1">
        <f t="array" ref="X2196">INDEX($K:$P,ROW(),MATCH(X$3,$K$2:$P$2,0))</f>
        <v>30</v>
      </c>
      <c r="Y2196" s="15" cm="1">
        <f t="array" ref="Y2196">INDEX($K:$P,ROW(),MATCH(Y$3,$K$2:$P$2,0))</f>
        <v>30</v>
      </c>
      <c r="Z2196" s="15" cm="1">
        <f t="array" ref="Z2196">INDEX($K:$P,ROW(),MATCH(Z$3,$K$2:$P$2,0))</f>
        <v>30</v>
      </c>
      <c r="AA2196" s="15" cm="1">
        <f t="array" ref="AA2196">INDEX($K:$P,ROW(),MATCH(AA$3,$K$2:$P$2,0))</f>
        <v>30</v>
      </c>
      <c r="AB2196" s="15" cm="1">
        <f t="array" ref="AB2196">INDEX($K:$P,ROW(),MATCH(AB$3,$K$2:$P$2,0))</f>
        <v>30</v>
      </c>
      <c r="AC2196" s="15" cm="1">
        <f t="array" ref="AC2196">INDEX($K:$P,ROW(),MATCH(AC$3,$K$2:$P$2,0))</f>
        <v>30</v>
      </c>
      <c r="AD2196" s="15" cm="1">
        <f t="array" ref="AD2196">INDEX($K:$P,ROW(),MATCH(AD$3,$K$2:$P$2,0))</f>
        <v>30</v>
      </c>
      <c r="AE2196" s="15" cm="1">
        <f t="array" ref="AE2196">INDEX($K:$P,ROW(),MATCH(AE$3,$K$2:$P$2,0))</f>
        <v>30</v>
      </c>
      <c r="AF2196" s="15" cm="1">
        <f t="array" ref="AF2196">INDEX($K:$P,ROW(),MATCH(AF$3,$K$2:$P$2,0))</f>
        <v>30</v>
      </c>
      <c r="AG2196" s="15" cm="1">
        <f t="array" ref="AG2196">INDEX($K:$P,ROW(),MATCH(AG$3,$K$2:$P$2,0))</f>
        <v>30</v>
      </c>
      <c r="AH2196" s="15" cm="1">
        <f t="array" ref="AH2196">INDEX($K:$P,ROW(),MATCH(AH$3,$K$2:$P$2,0))</f>
        <v>30</v>
      </c>
      <c r="AI2196" s="15" cm="1">
        <f t="array" ref="AI2196">INDEX($K:$P,ROW(),MATCH(AI$3,$K$2:$P$2,0))</f>
        <v>30</v>
      </c>
      <c r="AJ2196" s="15" cm="1">
        <f t="array" ref="AJ2196">INDEX($K:$P,ROW(),MATCH(AJ$3,$K$2:$P$2,0))</f>
        <v>30</v>
      </c>
      <c r="AK2196" s="15" cm="1">
        <f t="array" ref="AK2196">INDEX($K:$P,ROW(),MATCH(AK$3,$K$2:$P$2,0))</f>
        <v>30</v>
      </c>
      <c r="AL2196" s="15" cm="1">
        <f t="array" ref="AL2196">INDEX($K:$P,ROW(),MATCH(AL$3,$K$2:$P$2,0))</f>
        <v>30</v>
      </c>
      <c r="AM2196" s="15" cm="1">
        <f t="array" ref="AM2196">INDEX($K:$P,ROW(),MATCH(AM$3,$K$2:$P$2,0))</f>
        <v>30</v>
      </c>
      <c r="AN2196" s="15" cm="1">
        <f t="array" ref="AN2196">INDEX($K:$P,ROW(),MATCH(AN$3,$K$2:$P$2,0))</f>
        <v>30</v>
      </c>
      <c r="AO2196" s="15" cm="1">
        <f t="array" ref="AO2196">INDEX($K:$P,ROW(),MATCH(AO$3,$K$2:$P$2,0))</f>
        <v>30</v>
      </c>
      <c r="AP2196" s="15" cm="1">
        <f t="array" ref="AP2196">INDEX($K:$P,ROW(),MATCH(AP$3,$K$2:$P$2,0))</f>
        <v>30</v>
      </c>
      <c r="AQ2196" s="15" cm="1">
        <f t="array" ref="AQ2196">INDEX($K:$P,ROW(),MATCH(AQ$3,$K$2:$P$2,0))</f>
        <v>30</v>
      </c>
      <c r="AR2196" s="15" cm="1">
        <f t="array" ref="AR2196">INDEX($K:$P,ROW(),MATCH(AR$3,$K$2:$P$2,0))</f>
        <v>30</v>
      </c>
      <c r="AS2196" s="15" cm="1">
        <f t="array" ref="AS2196">INDEX($K:$P,ROW(),MATCH(AS$3,$K$2:$P$2,0))</f>
        <v>30</v>
      </c>
      <c r="AT2196" s="15" cm="1">
        <f t="array" ref="AT2196">INDEX($K:$P,ROW(),MATCH(AT$3,$K$2:$P$2,0))</f>
        <v>30</v>
      </c>
      <c r="AU2196" s="15" cm="1">
        <f t="array" ref="AU2196">INDEX($K:$P,ROW(),MATCH(AU$3,$K$2:$P$2,0))</f>
        <v>30</v>
      </c>
      <c r="AV2196" s="15" cm="1">
        <f t="array" ref="AV2196">INDEX($K:$P,ROW(),MATCH(AV$3,$K$2:$P$2,0))</f>
        <v>30</v>
      </c>
      <c r="AW2196" s="15" cm="1">
        <f t="array" ref="AW2196">INDEX($K:$P,ROW(),MATCH(AW$3,$K$2:$P$2,0))</f>
        <v>30</v>
      </c>
      <c r="AX2196" s="15" cm="1">
        <f t="array" ref="AX2196">INDEX($K:$P,ROW(),MATCH(AX$3,$K$2:$P$2,0))</f>
        <v>30</v>
      </c>
      <c r="AY2196" s="15" cm="1">
        <f t="array" ref="AY2196">INDEX($K:$P,ROW(),MATCH(AY$3,$K$2:$P$2,0))</f>
        <v>30</v>
      </c>
      <c r="AZ2196" s="15" cm="1">
        <f t="array" ref="AZ2196">INDEX($K:$P,ROW(),MATCH(AZ$3,$K$2:$P$2,0))</f>
        <v>30</v>
      </c>
      <c r="BA2196" s="15" cm="1">
        <f t="array" ref="BA2196">INDEX($K:$P,ROW(),MATCH(BA$3,$K$2:$P$2,0))</f>
        <v>30</v>
      </c>
      <c r="BB2196" s="15" cm="1">
        <f t="array" ref="BB2196">INDEX($K:$P,ROW(),MATCH(BB$3,$K$2:$P$2,0))</f>
        <v>30</v>
      </c>
      <c r="BC2196" s="15" cm="1">
        <f t="array" ref="BC2196">INDEX($K:$P,ROW(),MATCH(BC$3,$K$2:$P$2,0))</f>
        <v>30</v>
      </c>
      <c r="BD2196" s="15" cm="1">
        <f t="array" ref="BD2196">INDEX($K:$P,ROW(),MATCH(BD$3,$K$2:$P$2,0))</f>
        <v>30</v>
      </c>
      <c r="BE2196" s="15" cm="1">
        <f t="array" ref="BE2196">INDEX($K:$P,ROW(),MATCH(BE$3,$K$2:$P$2,0))</f>
        <v>30</v>
      </c>
      <c r="BF2196" s="15" cm="1">
        <f t="array" ref="BF2196">INDEX($K:$P,ROW(),MATCH(BF$3,$K$2:$P$2,0))</f>
        <v>30</v>
      </c>
      <c r="BG2196" s="15" cm="1">
        <f t="array" ref="BG2196">INDEX($K:$P,ROW(),MATCH(BG$3,$K$2:$P$2,0))</f>
        <v>30</v>
      </c>
      <c r="BH2196" s="15" cm="1">
        <f t="array" ref="BH2196">INDEX($K:$P,ROW(),MATCH(BH$3,$K$2:$P$2,0))</f>
        <v>30</v>
      </c>
      <c r="BI2196" s="15" cm="1">
        <f t="array" ref="BI2196">INDEX($K:$P,ROW(),MATCH(BI$3,$K$2:$P$2,0))</f>
        <v>30</v>
      </c>
      <c r="BJ2196" s="15" cm="1">
        <f t="array" ref="BJ2196">INDEX($K:$P,ROW(),MATCH(BJ$3,$K$2:$P$2,0))</f>
        <v>30</v>
      </c>
      <c r="BK2196" s="15" cm="1">
        <f t="array" ref="BK2196">INDEX($K:$P,ROW(),MATCH(BK$3,$K$2:$P$2,0))</f>
        <v>30</v>
      </c>
      <c r="BL2196" s="15" cm="1">
        <f t="array" ref="BL2196">INDEX($K:$P,ROW(),MATCH(BL$3,$K$2:$P$2,0))</f>
        <v>30</v>
      </c>
      <c r="BM2196" s="15" cm="1">
        <f t="array" ref="BM2196">INDEX($K:$P,ROW(),MATCH(BM$3,$K$2:$P$2,0))</f>
        <v>30</v>
      </c>
      <c r="BN2196" s="15" cm="1">
        <f t="array" ref="BN2196">INDEX($K:$P,ROW(),MATCH(BN$3,$K$2:$P$2,0))</f>
        <v>30</v>
      </c>
      <c r="BO2196" s="15" cm="1">
        <f t="array" ref="BO2196">INDEX($K:$P,ROW(),MATCH(BO$3,$K$2:$P$2,0))</f>
        <v>30</v>
      </c>
      <c r="BP2196" s="15" cm="1">
        <f t="array" ref="BP2196">INDEX($K:$P,ROW(),MATCH(BP$3,$K$2:$P$2,0))</f>
        <v>30</v>
      </c>
      <c r="BQ2196" s="15" cm="1">
        <f t="array" ref="BQ2196">INDEX($K:$P,ROW(),MATCH(BQ$3,$K$2:$P$2,0))</f>
        <v>30</v>
      </c>
      <c r="BR2196" s="15" cm="1">
        <f t="array" ref="BR2196">INDEX($K:$P,ROW(),MATCH(BR$3,$K$2:$P$2,0))</f>
        <v>30</v>
      </c>
      <c r="BS2196" s="15" cm="1">
        <f t="array" ref="BS2196">INDEX($K:$P,ROW(),MATCH(BS$3,$K$2:$P$2,0))</f>
        <v>30</v>
      </c>
      <c r="BT2196" s="15" cm="1">
        <f t="array" ref="BT2196">INDEX($K:$P,ROW(),MATCH(BT$3,$K$2:$P$2,0))</f>
        <v>30</v>
      </c>
      <c r="BU2196" s="15" cm="1">
        <f t="array" ref="BU2196">INDEX($K:$P,ROW(),MATCH(BU$3,$K$2:$P$2,0))</f>
        <v>30</v>
      </c>
      <c r="BV2196" s="15" cm="1">
        <f t="array" ref="BV2196">INDEX($K:$P,ROW(),MATCH(BV$3,$K$2:$P$2,0))</f>
        <v>30</v>
      </c>
      <c r="BW2196" s="15" cm="1">
        <f t="array" ref="BW2196">INDEX($K:$P,ROW(),MATCH(BW$3,$K$2:$P$2,0))</f>
        <v>30</v>
      </c>
      <c r="BX2196" s="15" cm="1">
        <f t="array" ref="BX2196">INDEX($K:$P,ROW(),MATCH(BX$3,$K$2:$P$2,0))</f>
        <v>30</v>
      </c>
      <c r="BY2196" s="15" cm="1">
        <f t="array" ref="BY2196">INDEX($K:$P,ROW(),MATCH(BY$3,$K$2:$P$2,0))</f>
        <v>30</v>
      </c>
      <c r="BZ2196" s="15" cm="1">
        <f t="array" ref="BZ2196">INDEX($K:$P,ROW(),MATCH(BZ$3,$K$2:$P$2,0))</f>
        <v>30</v>
      </c>
      <c r="CA2196" s="15" cm="1">
        <f t="array" ref="CA2196">INDEX($K:$P,ROW(),MATCH(CA$3,$K$2:$P$2,0))</f>
        <v>30</v>
      </c>
      <c r="CB2196" s="15" cm="1">
        <f t="array" ref="CB2196">INDEX($K:$P,ROW(),MATCH(CB$3,$K$2:$P$2,0))</f>
        <v>30</v>
      </c>
      <c r="CC2196" s="15" cm="1">
        <f t="array" ref="CC2196">INDEX($K:$P,ROW(),MATCH(CC$3,$K$2:$P$2,0))</f>
        <v>30</v>
      </c>
      <c r="CD2196" s="15" cm="1">
        <f t="array" ref="CD2196">INDEX($K:$P,ROW(),MATCH(CD$3,$K$2:$P$2,0))</f>
        <v>30</v>
      </c>
      <c r="CE2196" s="15" cm="1">
        <f t="array" ref="CE2196">INDEX($K:$P,ROW(),MATCH(CE$3,$K$2:$P$2,0))</f>
        <v>30</v>
      </c>
      <c r="CF2196" s="15" cm="1">
        <f t="array" ref="CF2196">INDEX($K:$P,ROW(),MATCH(CF$3,$K$2:$P$2,0))</f>
        <v>30</v>
      </c>
      <c r="CG2196" s="15" cm="1">
        <f t="array" ref="CG2196">INDEX($K:$P,ROW(),MATCH(CG$3,$K$2:$P$2,0))</f>
        <v>30</v>
      </c>
      <c r="CH2196" s="15" cm="1">
        <f t="array" ref="CH2196">INDEX($K:$P,ROW(),MATCH(CH$3,$K$2:$P$2,0))</f>
        <v>30</v>
      </c>
      <c r="CI2196" s="15" cm="1">
        <f t="array" ref="CI2196">INDEX($K:$P,ROW(),MATCH(CI$3,$K$2:$P$2,0))</f>
        <v>30</v>
      </c>
      <c r="CJ2196" s="15" cm="1">
        <f t="array" ref="CJ2196">INDEX($K:$P,ROW(),MATCH(CJ$3,$K$2:$P$2,0))</f>
        <v>30</v>
      </c>
      <c r="CK2196" s="15" cm="1">
        <f t="array" ref="CK2196">INDEX($K:$P,ROW(),MATCH(CK$3,$K$2:$P$2,0))</f>
        <v>30</v>
      </c>
      <c r="CL2196" s="15" cm="1">
        <f t="array" ref="CL2196">INDEX($K:$P,ROW(),MATCH(CL$3,$K$2:$P$2,0))</f>
        <v>30</v>
      </c>
      <c r="CN2196"/>
      <c r="CO2196" s="15" t="e" cm="1">
        <f t="array" ref="CO2196">INDEX($K:$P,ROW(),MATCH(CO$3,$K$2:$P$2,0))</f>
        <v>#N/A</v>
      </c>
      <c r="CP2196" s="15" t="e" cm="1">
        <f t="array" ref="CP2196">INDEX($K:$P,ROW(),MATCH(CP$3,$K$2:$P$2,0))</f>
        <v>#N/A</v>
      </c>
      <c r="CQ2196" s="15" t="e" cm="1">
        <f t="array" ref="CQ2196">INDEX($K:$P,ROW(),MATCH(CQ$3,$K$2:$P$2,0))</f>
        <v>#N/A</v>
      </c>
      <c r="CR2196" s="15" t="e" cm="1">
        <f t="array" ref="CR2196">INDEX($K:$P,ROW(),MATCH(CR$3,$K$2:$P$2,0))</f>
        <v>#N/A</v>
      </c>
      <c r="CS2196" s="15" t="e" cm="1">
        <f t="array" ref="CS2196">INDEX($K:$P,ROW(),MATCH(CS$3,$K$2:$P$2,0))</f>
        <v>#N/A</v>
      </c>
      <c r="CT2196" s="15" t="e" cm="1">
        <f t="array" ref="CT2196">INDEX($K:$P,ROW(),MATCH(CT$3,$K$2:$P$2,0))</f>
        <v>#N/A</v>
      </c>
      <c r="CU2196" s="15" t="e" cm="1">
        <f t="array" ref="CU2196">INDEX($K:$P,ROW(),MATCH(CU$3,$K$2:$P$2,0))</f>
        <v>#N/A</v>
      </c>
      <c r="CV2196" s="15" t="e" cm="1">
        <f t="array" ref="CV2196">INDEX($K:$P,ROW(),MATCH(CV$3,$K$2:$P$2,0))</f>
        <v>#N/A</v>
      </c>
      <c r="CW2196" s="15" t="e" cm="1">
        <f t="array" ref="CW2196">INDEX($K:$P,ROW(),MATCH(CW$3,$K$2:$P$2,0))</f>
        <v>#N/A</v>
      </c>
      <c r="CX2196" s="15" t="e" cm="1">
        <f t="array" ref="CX2196">INDEX($K:$P,ROW(),MATCH(CX$3,$K$2:$P$2,0))</f>
        <v>#N/A</v>
      </c>
      <c r="CY2196" s="15" t="e" cm="1">
        <f t="array" ref="CY2196">INDEX($K:$P,ROW(),MATCH(CY$3,$K$2:$P$2,0))</f>
        <v>#N/A</v>
      </c>
      <c r="CZ2196" s="15" t="e" cm="1">
        <f t="array" ref="CZ2196">INDEX($K:$P,ROW(),MATCH(CZ$3,$K$2:$P$2,0))</f>
        <v>#N/A</v>
      </c>
      <c r="DA2196" s="15" t="e" cm="1">
        <f t="array" ref="DA2196">INDEX($K:$P,ROW(),MATCH(DA$3,$K$2:$P$2,0))</f>
        <v>#N/A</v>
      </c>
      <c r="DB2196" s="15" t="e" cm="1">
        <f t="array" ref="DB2196">INDEX($K:$P,ROW(),MATCH(DB$3,$K$2:$P$2,0))</f>
        <v>#N/A</v>
      </c>
      <c r="DC2196" s="15" t="e" cm="1">
        <f t="array" ref="DC2196">INDEX($K:$P,ROW(),MATCH(DC$3,$K$2:$P$2,0))</f>
        <v>#N/A</v>
      </c>
      <c r="DD2196" s="15" t="e" cm="1">
        <f t="array" ref="DD2196">INDEX($K:$P,ROW(),MATCH(DD$3,$K$2:$P$2,0))</f>
        <v>#N/A</v>
      </c>
      <c r="DE2196" s="15" t="e" cm="1">
        <f t="array" ref="DE2196">INDEX($K:$P,ROW(),MATCH(DE$3,$K$2:$P$2,0))</f>
        <v>#N/A</v>
      </c>
      <c r="DF2196" s="15" t="e" cm="1">
        <f t="array" ref="DF2196">INDEX($K:$P,ROW(),MATCH(DF$3,$K$2:$P$2,0))</f>
        <v>#N/A</v>
      </c>
      <c r="DG2196" s="15" t="e" cm="1">
        <f t="array" ref="DG2196">INDEX($K:$P,ROW(),MATCH(DG$3,$K$2:$P$2,0))</f>
        <v>#N/A</v>
      </c>
      <c r="DH2196" s="15" t="e" cm="1">
        <f t="array" ref="DH2196">INDEX($K:$P,ROW(),MATCH(DH$3,$K$2:$P$2,0))</f>
        <v>#N/A</v>
      </c>
      <c r="DI2196" s="15" t="e" cm="1">
        <f t="array" ref="DI2196">INDEX($K:$P,ROW(),MATCH(DI$3,$K$2:$P$2,0))</f>
        <v>#N/A</v>
      </c>
      <c r="DJ2196" s="15" t="e" cm="1">
        <f t="array" ref="DJ2196">INDEX($K:$P,ROW(),MATCH(DJ$3,$K$2:$P$2,0))</f>
        <v>#N/A</v>
      </c>
      <c r="DK2196" s="15" t="e" cm="1">
        <f t="array" ref="DK2196">INDEX($K:$P,ROW(),MATCH(DK$3,$K$2:$P$2,0))</f>
        <v>#N/A</v>
      </c>
      <c r="DL2196" s="15" t="e" cm="1">
        <f t="array" ref="DL2196">INDEX($K:$P,ROW(),MATCH(DL$3,$K$2:$P$2,0))</f>
        <v>#N/A</v>
      </c>
    </row>
    <row r="2197" spans="1:116" x14ac:dyDescent="0.4">
      <c r="B2197" t="str">
        <f t="shared" si="3554"/>
        <v>2197 WCUR-IS</v>
      </c>
      <c r="C2197" t="s">
        <v>232</v>
      </c>
      <c r="D2197" t="s">
        <v>408</v>
      </c>
      <c r="E2197" s="8" t="str">
        <f t="shared" si="3496"/>
        <v>2197 WCUR-IS</v>
      </c>
      <c r="G2197" s="126" t="s">
        <v>43</v>
      </c>
      <c r="H2197" s="27"/>
      <c r="I2197" s="78"/>
      <c r="J2197" s="78"/>
      <c r="K2197" s="118">
        <f>SUMIF($4:$4,K$2,2197:2197)</f>
        <v>6594841.4506107206</v>
      </c>
      <c r="L2197" s="118">
        <f>SUMIF($4:$4,L$2,2197:2197)</f>
        <v>5818135.0822552387</v>
      </c>
      <c r="M2197" s="118">
        <f t="shared" ref="M2197:P2197" si="3555">SUMIF($4:$4,M$2,2197:2197)</f>
        <v>6390506.9657600485</v>
      </c>
      <c r="N2197" s="118">
        <f t="shared" si="3555"/>
        <v>7006216.9128637398</v>
      </c>
      <c r="O2197" s="118">
        <f t="shared" si="3555"/>
        <v>7668201.2325521372</v>
      </c>
      <c r="P2197" s="118">
        <f t="shared" si="3555"/>
        <v>1679275.200197641</v>
      </c>
      <c r="R2197" s="118"/>
      <c r="S2197" s="118">
        <f t="shared" ref="S2197:CD2197" si="3556">MIN(S2196/30*S2193,R2197+S2193)</f>
        <v>6025000.0000000009</v>
      </c>
      <c r="T2197" s="118">
        <f t="shared" si="3556"/>
        <v>6075208.3333333321</v>
      </c>
      <c r="U2197" s="118">
        <f t="shared" si="3556"/>
        <v>6125730.46875</v>
      </c>
      <c r="V2197" s="118">
        <f t="shared" si="3556"/>
        <v>6176568.1495949058</v>
      </c>
      <c r="W2197" s="118">
        <f t="shared" si="3556"/>
        <v>6227723.128292881</v>
      </c>
      <c r="X2197" s="118">
        <f t="shared" si="3556"/>
        <v>6279197.1663940772</v>
      </c>
      <c r="Y2197" s="118">
        <f t="shared" si="3556"/>
        <v>6330992.0346195921</v>
      </c>
      <c r="Z2197" s="118">
        <f t="shared" si="3556"/>
        <v>6383109.5129072713</v>
      </c>
      <c r="AA2197" s="118">
        <f t="shared" si="3556"/>
        <v>6435551.3904578779</v>
      </c>
      <c r="AB2197" s="118">
        <f t="shared" si="3556"/>
        <v>6488319.4657812435</v>
      </c>
      <c r="AC2197" s="118">
        <f t="shared" si="3556"/>
        <v>6541415.5467428928</v>
      </c>
      <c r="AD2197" s="118">
        <f t="shared" si="3556"/>
        <v>6594841.4506107206</v>
      </c>
      <c r="AE2197" s="118">
        <f t="shared" si="3556"/>
        <v>5329171.8301983224</v>
      </c>
      <c r="AF2197" s="118">
        <f t="shared" si="3556"/>
        <v>5372267.643077625</v>
      </c>
      <c r="AG2197" s="118">
        <f t="shared" si="3556"/>
        <v>5415630.0673866458</v>
      </c>
      <c r="AH2197" s="118">
        <f t="shared" si="3556"/>
        <v>5459260.5766961072</v>
      </c>
      <c r="AI2197" s="118">
        <f t="shared" si="3556"/>
        <v>5503160.6522278022</v>
      </c>
      <c r="AJ2197" s="118">
        <f t="shared" si="3556"/>
        <v>5547331.7828928307</v>
      </c>
      <c r="AK2197" s="118">
        <f t="shared" si="3556"/>
        <v>5591775.4653298203</v>
      </c>
      <c r="AL2197" s="118">
        <f t="shared" si="3556"/>
        <v>5636493.2039436512</v>
      </c>
      <c r="AM2197" s="118">
        <f t="shared" si="3556"/>
        <v>5681486.5109441523</v>
      </c>
      <c r="AN2197" s="118">
        <f t="shared" si="3556"/>
        <v>5726756.9063848816</v>
      </c>
      <c r="AO2197" s="118">
        <f t="shared" si="3556"/>
        <v>5772305.9182022978</v>
      </c>
      <c r="AP2197" s="118">
        <f t="shared" si="3556"/>
        <v>5818135.0822552387</v>
      </c>
      <c r="AQ2197" s="118">
        <f t="shared" si="3556"/>
        <v>5864245.9423642326</v>
      </c>
      <c r="AR2197" s="118">
        <f t="shared" si="3556"/>
        <v>5910640.0503511727</v>
      </c>
      <c r="AS2197" s="118">
        <f t="shared" si="3556"/>
        <v>5957318.9660792705</v>
      </c>
      <c r="AT2197" s="118">
        <f t="shared" si="3556"/>
        <v>6004284.2574931495</v>
      </c>
      <c r="AU2197" s="118">
        <f t="shared" si="3556"/>
        <v>6051537.5006589666</v>
      </c>
      <c r="AV2197" s="118">
        <f t="shared" si="3556"/>
        <v>6099080.2798050363</v>
      </c>
      <c r="AW2197" s="118">
        <f t="shared" si="3556"/>
        <v>6146914.187362371</v>
      </c>
      <c r="AX2197" s="118">
        <f t="shared" si="3556"/>
        <v>6195040.8240055852</v>
      </c>
      <c r="AY2197" s="118">
        <f t="shared" si="3556"/>
        <v>6243461.7986939661</v>
      </c>
      <c r="AZ2197" s="118">
        <f t="shared" si="3556"/>
        <v>6292178.7287127133</v>
      </c>
      <c r="BA2197" s="118">
        <f t="shared" si="3556"/>
        <v>6341193.2397142332</v>
      </c>
      <c r="BB2197" s="118">
        <f t="shared" si="3556"/>
        <v>6390506.9657600485</v>
      </c>
      <c r="BC2197" s="118">
        <f t="shared" si="3556"/>
        <v>6440121.5493625691</v>
      </c>
      <c r="BD2197" s="118">
        <f t="shared" si="3556"/>
        <v>6490038.6415269421</v>
      </c>
      <c r="BE2197" s="118">
        <f t="shared" si="3556"/>
        <v>6540259.9017934687</v>
      </c>
      <c r="BF2197" s="118">
        <f t="shared" si="3556"/>
        <v>6590786.998280352</v>
      </c>
      <c r="BG2197" s="118">
        <f t="shared" si="3556"/>
        <v>6641621.6077257143</v>
      </c>
      <c r="BH2197" s="118">
        <f t="shared" si="3556"/>
        <v>6692765.4155310439</v>
      </c>
      <c r="BI2197" s="118">
        <f t="shared" si="3556"/>
        <v>6744220.1158041703</v>
      </c>
      <c r="BJ2197" s="118">
        <f t="shared" si="3556"/>
        <v>6795987.4114020923</v>
      </c>
      <c r="BK2197" s="118">
        <f t="shared" si="3556"/>
        <v>6848069.0139753744</v>
      </c>
      <c r="BL2197" s="118">
        <f t="shared" si="3556"/>
        <v>6900466.6440106742</v>
      </c>
      <c r="BM2197" s="118">
        <f t="shared" si="3556"/>
        <v>6953182.0308760004</v>
      </c>
      <c r="BN2197" s="118">
        <f t="shared" si="3556"/>
        <v>7006216.9128637398</v>
      </c>
      <c r="BO2197" s="118">
        <f t="shared" si="3556"/>
        <v>7059573.037235532</v>
      </c>
      <c r="BP2197" s="118">
        <f t="shared" si="3556"/>
        <v>7113252.1602668613</v>
      </c>
      <c r="BQ2197" s="118">
        <f t="shared" si="3556"/>
        <v>7167256.0472914213</v>
      </c>
      <c r="BR2197" s="118">
        <f t="shared" si="3556"/>
        <v>7221586.4727468798</v>
      </c>
      <c r="BS2197" s="118">
        <f t="shared" si="3556"/>
        <v>7276245.220219139</v>
      </c>
      <c r="BT2197" s="118">
        <f t="shared" si="3556"/>
        <v>7331234.0824885489</v>
      </c>
      <c r="BU2197" s="118">
        <f t="shared" si="3556"/>
        <v>7386554.8615750493</v>
      </c>
      <c r="BV2197" s="118">
        <f t="shared" si="3556"/>
        <v>7442209.368784559</v>
      </c>
      <c r="BW2197" s="118">
        <f t="shared" si="3556"/>
        <v>7498199.4247543439</v>
      </c>
      <c r="BX2197" s="118">
        <f t="shared" si="3556"/>
        <v>7554526.8595002405</v>
      </c>
      <c r="BY2197" s="118">
        <f t="shared" si="3556"/>
        <v>7611193.5124622472</v>
      </c>
      <c r="BZ2197" s="118">
        <f t="shared" si="3556"/>
        <v>7668201.2325521372</v>
      </c>
      <c r="CA2197" s="118">
        <f t="shared" si="3556"/>
        <v>1604198.3481294103</v>
      </c>
      <c r="CB2197" s="118">
        <f t="shared" si="3556"/>
        <v>1610882.5079132619</v>
      </c>
      <c r="CC2197" s="118">
        <f t="shared" si="3556"/>
        <v>1617594.5183628986</v>
      </c>
      <c r="CD2197" s="118">
        <f t="shared" si="3556"/>
        <v>1624334.4955227524</v>
      </c>
      <c r="CE2197" s="118">
        <f t="shared" ref="CE2197:CK2197" si="3557">MIN(CE2196/30*CE2193,CD2197+CE2193)</f>
        <v>1631102.5559207799</v>
      </c>
      <c r="CF2197" s="118">
        <f t="shared" si="3557"/>
        <v>1637898.8165703602</v>
      </c>
      <c r="CG2197" s="118">
        <f t="shared" si="3557"/>
        <v>1644723.3949728126</v>
      </c>
      <c r="CH2197" s="118">
        <f t="shared" si="3557"/>
        <v>1651576.409118511</v>
      </c>
      <c r="CI2197" s="118">
        <f t="shared" si="3557"/>
        <v>1658457.9774898477</v>
      </c>
      <c r="CJ2197" s="118">
        <f t="shared" si="3557"/>
        <v>1665368.219062686</v>
      </c>
      <c r="CK2197" s="118">
        <f t="shared" si="3557"/>
        <v>1672307.2533087621</v>
      </c>
      <c r="CL2197" s="118">
        <f>MIN(CL2196/30*CL2193,CK2197+CL2193)</f>
        <v>1679275.200197641</v>
      </c>
      <c r="CN2197"/>
      <c r="CO2197" s="118" t="e">
        <f>MIN(CO2196/90*CO2193,CN2197+CO2193)</f>
        <v>#N/A</v>
      </c>
      <c r="CP2197" s="118" t="e">
        <f t="shared" ref="CP2197:DL2197" si="3558">MIN(CP2196/90*CP2193,CO2197+CP2193)</f>
        <v>#N/A</v>
      </c>
      <c r="CQ2197" s="118" t="e">
        <f t="shared" si="3558"/>
        <v>#N/A</v>
      </c>
      <c r="CR2197" s="118" t="e">
        <f t="shared" si="3558"/>
        <v>#N/A</v>
      </c>
      <c r="CS2197" s="118" t="e">
        <f t="shared" si="3558"/>
        <v>#N/A</v>
      </c>
      <c r="CT2197" s="118" t="e">
        <f t="shared" si="3558"/>
        <v>#N/A</v>
      </c>
      <c r="CU2197" s="118" t="e">
        <f t="shared" si="3558"/>
        <v>#N/A</v>
      </c>
      <c r="CV2197" s="118" t="e">
        <f t="shared" si="3558"/>
        <v>#N/A</v>
      </c>
      <c r="CW2197" s="118" t="e">
        <f t="shared" si="3558"/>
        <v>#N/A</v>
      </c>
      <c r="CX2197" s="118" t="e">
        <f t="shared" si="3558"/>
        <v>#N/A</v>
      </c>
      <c r="CY2197" s="118" t="e">
        <f t="shared" si="3558"/>
        <v>#N/A</v>
      </c>
      <c r="CZ2197" s="118" t="e">
        <f t="shared" si="3558"/>
        <v>#N/A</v>
      </c>
      <c r="DA2197" s="118" t="e">
        <f t="shared" si="3558"/>
        <v>#N/A</v>
      </c>
      <c r="DB2197" s="118" t="e">
        <f t="shared" si="3558"/>
        <v>#N/A</v>
      </c>
      <c r="DC2197" s="118" t="e">
        <f t="shared" si="3558"/>
        <v>#N/A</v>
      </c>
      <c r="DD2197" s="118" t="e">
        <f t="shared" si="3558"/>
        <v>#N/A</v>
      </c>
      <c r="DE2197" s="118" t="e">
        <f t="shared" si="3558"/>
        <v>#N/A</v>
      </c>
      <c r="DF2197" s="118" t="e">
        <f t="shared" si="3558"/>
        <v>#N/A</v>
      </c>
      <c r="DG2197" s="118" t="e">
        <f t="shared" si="3558"/>
        <v>#N/A</v>
      </c>
      <c r="DH2197" s="118" t="e">
        <f t="shared" si="3558"/>
        <v>#N/A</v>
      </c>
      <c r="DI2197" s="118" t="e">
        <f t="shared" si="3558"/>
        <v>#N/A</v>
      </c>
      <c r="DJ2197" s="118" t="e">
        <f t="shared" si="3558"/>
        <v>#N/A</v>
      </c>
      <c r="DK2197" s="118" t="e">
        <f t="shared" si="3558"/>
        <v>#N/A</v>
      </c>
      <c r="DL2197" s="118" t="e">
        <f t="shared" si="3558"/>
        <v>#N/A</v>
      </c>
    </row>
    <row r="2198" spans="1:116" x14ac:dyDescent="0.4">
      <c r="B2198" t="str">
        <f t="shared" si="3554"/>
        <v>2198 WCUR-IS</v>
      </c>
      <c r="D2198" t="s">
        <v>408</v>
      </c>
      <c r="E2198" s="8" t="str">
        <f t="shared" si="3496"/>
        <v>2198 WCUR-IS</v>
      </c>
      <c r="G2198" s="126"/>
      <c r="H2198" s="27"/>
      <c r="I2198" s="78"/>
      <c r="J2198" s="78"/>
      <c r="K2198" s="33"/>
      <c r="L2198" s="33"/>
      <c r="M2198" s="33"/>
      <c r="N2198" s="33"/>
      <c r="O2198" s="33"/>
      <c r="P2198" s="33"/>
      <c r="R2198" s="33"/>
      <c r="S2198" s="33"/>
      <c r="T2198" s="33"/>
      <c r="U2198" s="33"/>
      <c r="V2198" s="33"/>
      <c r="W2198" s="33"/>
      <c r="X2198" s="33"/>
      <c r="Y2198" s="33"/>
      <c r="Z2198" s="33"/>
      <c r="AA2198" s="33"/>
      <c r="AB2198" s="33"/>
      <c r="AC2198" s="33"/>
      <c r="AD2198" s="33"/>
      <c r="AE2198" s="33"/>
      <c r="AF2198" s="33"/>
      <c r="AG2198" s="33"/>
      <c r="AH2198" s="33"/>
      <c r="AI2198" s="33"/>
      <c r="AJ2198" s="33"/>
      <c r="AK2198" s="33"/>
      <c r="AL2198" s="33"/>
      <c r="AM2198" s="33"/>
      <c r="AN2198" s="33"/>
      <c r="AO2198" s="33"/>
      <c r="AP2198" s="33"/>
      <c r="AQ2198" s="33"/>
      <c r="AR2198" s="33"/>
      <c r="AS2198" s="33"/>
      <c r="AT2198" s="33"/>
      <c r="AU2198" s="33"/>
      <c r="AV2198" s="33"/>
      <c r="AW2198" s="33"/>
      <c r="AX2198" s="33"/>
      <c r="AY2198" s="33"/>
      <c r="AZ2198" s="33"/>
      <c r="BA2198" s="33"/>
      <c r="BB2198" s="33"/>
      <c r="BC2198" s="33"/>
      <c r="BD2198" s="33"/>
      <c r="BE2198" s="33"/>
      <c r="BF2198" s="33"/>
      <c r="BG2198" s="33"/>
      <c r="BH2198" s="33"/>
      <c r="BI2198" s="33"/>
      <c r="BJ2198" s="33"/>
      <c r="BK2198" s="33"/>
      <c r="BL2198" s="33"/>
      <c r="BM2198" s="33"/>
      <c r="BN2198" s="33"/>
      <c r="BO2198" s="33"/>
      <c r="BP2198" s="33"/>
      <c r="BQ2198" s="33"/>
      <c r="BR2198" s="33"/>
      <c r="BS2198" s="33"/>
      <c r="BT2198" s="33"/>
      <c r="BU2198" s="33"/>
      <c r="BV2198" s="33"/>
      <c r="BW2198" s="33"/>
      <c r="BX2198" s="33"/>
      <c r="BY2198" s="33"/>
      <c r="BZ2198" s="33"/>
      <c r="CA2198" s="33"/>
      <c r="CB2198" s="33"/>
      <c r="CC2198" s="33"/>
      <c r="CD2198" s="33"/>
      <c r="CE2198" s="33"/>
      <c r="CF2198" s="33"/>
      <c r="CG2198" s="33"/>
      <c r="CH2198" s="33"/>
      <c r="CI2198" s="33"/>
      <c r="CJ2198" s="33"/>
      <c r="CK2198" s="33"/>
      <c r="CL2198" s="33"/>
      <c r="CN2198"/>
      <c r="CO2198" s="33"/>
      <c r="CP2198" s="33"/>
      <c r="CQ2198" s="33"/>
      <c r="CR2198" s="33"/>
      <c r="CS2198" s="33"/>
      <c r="CT2198" s="33"/>
      <c r="CU2198" s="33"/>
      <c r="CV2198" s="33"/>
      <c r="CW2198" s="33"/>
      <c r="CX2198" s="33"/>
      <c r="CY2198" s="33"/>
      <c r="CZ2198" s="33"/>
      <c r="DA2198" s="33"/>
      <c r="DB2198" s="33"/>
      <c r="DC2198" s="33"/>
      <c r="DD2198" s="33"/>
      <c r="DE2198" s="33"/>
      <c r="DF2198" s="33"/>
      <c r="DG2198" s="33"/>
      <c r="DH2198" s="33"/>
      <c r="DI2198" s="33"/>
      <c r="DJ2198" s="33"/>
      <c r="DK2198" s="33"/>
      <c r="DL2198" s="33"/>
    </row>
    <row r="2199" spans="1:116" x14ac:dyDescent="0.4">
      <c r="B2199" t="str">
        <f t="shared" si="3554"/>
        <v>2199 WCUR-IS</v>
      </c>
      <c r="C2199" t="s">
        <v>234</v>
      </c>
      <c r="D2199" t="s">
        <v>408</v>
      </c>
      <c r="E2199" s="8" t="str">
        <f t="shared" si="3496"/>
        <v>2199 WCUR-IS</v>
      </c>
      <c r="G2199" s="126" t="str">
        <f>"Change in "&amp;G2197</f>
        <v>Change in Unearned revenue</v>
      </c>
      <c r="K2199" s="33">
        <f>SUMIF($3:$3,K$2,2199:2199)</f>
        <v>6594841.4506107206</v>
      </c>
      <c r="L2199" s="33">
        <f t="shared" ref="L2199:P2199" si="3559">SUMIF($3:$3,L$2,2199:2199)</f>
        <v>-776706.36835548189</v>
      </c>
      <c r="M2199" s="33">
        <f t="shared" si="3559"/>
        <v>572371.88350480981</v>
      </c>
      <c r="N2199" s="33">
        <f t="shared" si="3559"/>
        <v>615709.94710369129</v>
      </c>
      <c r="O2199" s="33">
        <f t="shared" si="3559"/>
        <v>661984.31968839746</v>
      </c>
      <c r="P2199" s="33">
        <f t="shared" si="3559"/>
        <v>-5988926.0323544964</v>
      </c>
      <c r="R2199" s="33"/>
      <c r="S2199" s="33">
        <f>S2197-R2197</f>
        <v>6025000.0000000009</v>
      </c>
      <c r="T2199" s="33">
        <f t="shared" ref="T2199:CE2199" si="3560">T2197-S2197</f>
        <v>50208.33333333116</v>
      </c>
      <c r="U2199" s="33">
        <f t="shared" si="3560"/>
        <v>50522.135416667908</v>
      </c>
      <c r="V2199" s="33">
        <f t="shared" si="3560"/>
        <v>50837.680844905786</v>
      </c>
      <c r="W2199" s="33">
        <f t="shared" si="3560"/>
        <v>51154.978697975166</v>
      </c>
      <c r="X2199" s="33">
        <f t="shared" si="3560"/>
        <v>51474.038101196289</v>
      </c>
      <c r="Y2199" s="33">
        <f t="shared" si="3560"/>
        <v>51794.868225514889</v>
      </c>
      <c r="Z2199" s="33">
        <f t="shared" si="3560"/>
        <v>52117.478287679143</v>
      </c>
      <c r="AA2199" s="33">
        <f t="shared" si="3560"/>
        <v>52441.877550606616</v>
      </c>
      <c r="AB2199" s="33">
        <f t="shared" si="3560"/>
        <v>52768.075323365629</v>
      </c>
      <c r="AC2199" s="33">
        <f t="shared" si="3560"/>
        <v>53096.080961649306</v>
      </c>
      <c r="AD2199" s="33">
        <f t="shared" si="3560"/>
        <v>53425.903867827728</v>
      </c>
      <c r="AE2199" s="33">
        <f t="shared" si="3560"/>
        <v>-1265669.6204123981</v>
      </c>
      <c r="AF2199" s="33">
        <f t="shared" si="3560"/>
        <v>43095.812879302539</v>
      </c>
      <c r="AG2199" s="33">
        <f t="shared" si="3560"/>
        <v>43362.424309020862</v>
      </c>
      <c r="AH2199" s="33">
        <f t="shared" si="3560"/>
        <v>43630.50930946134</v>
      </c>
      <c r="AI2199" s="33">
        <f t="shared" si="3560"/>
        <v>43900.075531695038</v>
      </c>
      <c r="AJ2199" s="33">
        <f t="shared" si="3560"/>
        <v>44171.130665028468</v>
      </c>
      <c r="AK2199" s="33">
        <f t="shared" si="3560"/>
        <v>44443.68243698962</v>
      </c>
      <c r="AL2199" s="33">
        <f t="shared" si="3560"/>
        <v>44717.738613830879</v>
      </c>
      <c r="AM2199" s="33">
        <f t="shared" si="3560"/>
        <v>44993.307000501081</v>
      </c>
      <c r="AN2199" s="33">
        <f t="shared" si="3560"/>
        <v>45270.395440729335</v>
      </c>
      <c r="AO2199" s="33">
        <f t="shared" si="3560"/>
        <v>45549.011817416176</v>
      </c>
      <c r="AP2199" s="33">
        <f t="shared" si="3560"/>
        <v>45829.164052940905</v>
      </c>
      <c r="AQ2199" s="33">
        <f t="shared" si="3560"/>
        <v>46110.860108993948</v>
      </c>
      <c r="AR2199" s="33">
        <f t="shared" si="3560"/>
        <v>46394.107986940071</v>
      </c>
      <c r="AS2199" s="33">
        <f t="shared" si="3560"/>
        <v>46678.915728097782</v>
      </c>
      <c r="AT2199" s="33">
        <f t="shared" si="3560"/>
        <v>46965.291413879022</v>
      </c>
      <c r="AU2199" s="33">
        <f t="shared" si="3560"/>
        <v>47253.243165817112</v>
      </c>
      <c r="AV2199" s="33">
        <f t="shared" si="3560"/>
        <v>47542.779146069661</v>
      </c>
      <c r="AW2199" s="33">
        <f t="shared" si="3560"/>
        <v>47833.907557334751</v>
      </c>
      <c r="AX2199" s="33">
        <f t="shared" si="3560"/>
        <v>48126.636643214151</v>
      </c>
      <c r="AY2199" s="33">
        <f t="shared" si="3560"/>
        <v>48420.974688380957</v>
      </c>
      <c r="AZ2199" s="33">
        <f t="shared" si="3560"/>
        <v>48716.930018747225</v>
      </c>
      <c r="BA2199" s="33">
        <f t="shared" si="3560"/>
        <v>49014.511001519859</v>
      </c>
      <c r="BB2199" s="33">
        <f t="shared" si="3560"/>
        <v>49313.726045815274</v>
      </c>
      <c r="BC2199" s="33">
        <f t="shared" si="3560"/>
        <v>49614.583602520637</v>
      </c>
      <c r="BD2199" s="33">
        <f t="shared" si="3560"/>
        <v>49917.092164373025</v>
      </c>
      <c r="BE2199" s="33">
        <f t="shared" si="3560"/>
        <v>50221.260266526602</v>
      </c>
      <c r="BF2199" s="33">
        <f t="shared" si="3560"/>
        <v>50527.096486883238</v>
      </c>
      <c r="BG2199" s="33">
        <f t="shared" si="3560"/>
        <v>50834.609445362352</v>
      </c>
      <c r="BH2199" s="33">
        <f t="shared" si="3560"/>
        <v>51143.807805329561</v>
      </c>
      <c r="BI2199" s="33">
        <f t="shared" si="3560"/>
        <v>51454.700273126364</v>
      </c>
      <c r="BJ2199" s="33">
        <f t="shared" si="3560"/>
        <v>51767.295597922057</v>
      </c>
      <c r="BK2199" s="33">
        <f t="shared" si="3560"/>
        <v>52081.602573282085</v>
      </c>
      <c r="BL2199" s="33">
        <f t="shared" si="3560"/>
        <v>52397.630035299808</v>
      </c>
      <c r="BM2199" s="33">
        <f t="shared" si="3560"/>
        <v>52715.386865326203</v>
      </c>
      <c r="BN2199" s="33">
        <f t="shared" si="3560"/>
        <v>53034.881987739354</v>
      </c>
      <c r="BO2199" s="33">
        <f t="shared" si="3560"/>
        <v>53356.12437179219</v>
      </c>
      <c r="BP2199" s="33">
        <f t="shared" si="3560"/>
        <v>53679.123031329364</v>
      </c>
      <c r="BQ2199" s="33">
        <f t="shared" si="3560"/>
        <v>54003.887024560012</v>
      </c>
      <c r="BR2199" s="33">
        <f t="shared" si="3560"/>
        <v>54330.425455458462</v>
      </c>
      <c r="BS2199" s="33">
        <f t="shared" si="3560"/>
        <v>54658.747472259216</v>
      </c>
      <c r="BT2199" s="33">
        <f t="shared" si="3560"/>
        <v>54988.862269409932</v>
      </c>
      <c r="BU2199" s="33">
        <f t="shared" si="3560"/>
        <v>55320.779086500406</v>
      </c>
      <c r="BV2199" s="33">
        <f t="shared" si="3560"/>
        <v>55654.507209509611</v>
      </c>
      <c r="BW2199" s="33">
        <f t="shared" si="3560"/>
        <v>55990.055969784968</v>
      </c>
      <c r="BX2199" s="33">
        <f t="shared" si="3560"/>
        <v>56327.434745896608</v>
      </c>
      <c r="BY2199" s="33">
        <f t="shared" si="3560"/>
        <v>56666.652962006629</v>
      </c>
      <c r="BZ2199" s="33">
        <f t="shared" si="3560"/>
        <v>57007.720089890063</v>
      </c>
      <c r="CA2199" s="33">
        <f t="shared" si="3560"/>
        <v>-6064002.8844227269</v>
      </c>
      <c r="CB2199" s="33">
        <f t="shared" si="3560"/>
        <v>6684.1597838515881</v>
      </c>
      <c r="CC2199" s="33">
        <f t="shared" si="3560"/>
        <v>6712.0104496367276</v>
      </c>
      <c r="CD2199" s="33">
        <f t="shared" si="3560"/>
        <v>6739.9771598537918</v>
      </c>
      <c r="CE2199" s="33">
        <f t="shared" si="3560"/>
        <v>6768.0603980275337</v>
      </c>
      <c r="CF2199" s="33">
        <f t="shared" ref="CF2199:CL2199" si="3561">CF2197-CE2197</f>
        <v>6796.2606495802756</v>
      </c>
      <c r="CG2199" s="33">
        <f t="shared" si="3561"/>
        <v>6824.5784024524037</v>
      </c>
      <c r="CH2199" s="33">
        <f t="shared" si="3561"/>
        <v>6853.0141456983984</v>
      </c>
      <c r="CI2199" s="33">
        <f t="shared" si="3561"/>
        <v>6881.5683713366743</v>
      </c>
      <c r="CJ2199" s="33">
        <f t="shared" si="3561"/>
        <v>6910.2415728382766</v>
      </c>
      <c r="CK2199" s="33">
        <f t="shared" si="3561"/>
        <v>6939.0342460761312</v>
      </c>
      <c r="CL2199" s="33">
        <f t="shared" si="3561"/>
        <v>6967.9468888789415</v>
      </c>
      <c r="CO2199" s="33" t="e">
        <f t="shared" ref="CO2199" si="3562">CO2197-CN2197</f>
        <v>#N/A</v>
      </c>
      <c r="CP2199" s="33" t="e">
        <f t="shared" ref="CP2199" si="3563">CP2197-CO2197</f>
        <v>#N/A</v>
      </c>
      <c r="CQ2199" s="33" t="e">
        <f t="shared" ref="CQ2199" si="3564">CQ2197-CP2197</f>
        <v>#N/A</v>
      </c>
      <c r="CR2199" s="33" t="e">
        <f t="shared" ref="CR2199" si="3565">CR2197-CQ2197</f>
        <v>#N/A</v>
      </c>
      <c r="CS2199" s="33" t="e">
        <f t="shared" ref="CS2199" si="3566">CS2197-CR2197</f>
        <v>#N/A</v>
      </c>
      <c r="CT2199" s="33" t="e">
        <f t="shared" ref="CT2199" si="3567">CT2197-CS2197</f>
        <v>#N/A</v>
      </c>
      <c r="CU2199" s="33" t="e">
        <f t="shared" ref="CU2199" si="3568">CU2197-CT2197</f>
        <v>#N/A</v>
      </c>
      <c r="CV2199" s="33" t="e">
        <f t="shared" ref="CV2199" si="3569">CV2197-CU2197</f>
        <v>#N/A</v>
      </c>
      <c r="CW2199" s="33" t="e">
        <f t="shared" ref="CW2199" si="3570">CW2197-CV2197</f>
        <v>#N/A</v>
      </c>
      <c r="CX2199" s="33" t="e">
        <f t="shared" ref="CX2199" si="3571">CX2197-CW2197</f>
        <v>#N/A</v>
      </c>
      <c r="CY2199" s="33" t="e">
        <f t="shared" ref="CY2199" si="3572">CY2197-CX2197</f>
        <v>#N/A</v>
      </c>
      <c r="CZ2199" s="33" t="e">
        <f t="shared" ref="CZ2199" si="3573">CZ2197-CY2197</f>
        <v>#N/A</v>
      </c>
      <c r="DA2199" s="33" t="e">
        <f t="shared" ref="DA2199" si="3574">DA2197-CZ2197</f>
        <v>#N/A</v>
      </c>
      <c r="DB2199" s="33" t="e">
        <f t="shared" ref="DB2199" si="3575">DB2197-DA2197</f>
        <v>#N/A</v>
      </c>
      <c r="DC2199" s="33" t="e">
        <f t="shared" ref="DC2199" si="3576">DC2197-DB2197</f>
        <v>#N/A</v>
      </c>
      <c r="DD2199" s="33" t="e">
        <f t="shared" ref="DD2199" si="3577">DD2197-DC2197</f>
        <v>#N/A</v>
      </c>
      <c r="DE2199" s="33" t="e">
        <f t="shared" ref="DE2199" si="3578">DE2197-DD2197</f>
        <v>#N/A</v>
      </c>
      <c r="DF2199" s="33" t="e">
        <f t="shared" ref="DF2199" si="3579">DF2197-DE2197</f>
        <v>#N/A</v>
      </c>
      <c r="DG2199" s="33" t="e">
        <f t="shared" ref="DG2199" si="3580">DG2197-DF2197</f>
        <v>#N/A</v>
      </c>
      <c r="DH2199" s="33" t="e">
        <f t="shared" ref="DH2199" si="3581">DH2197-DG2197</f>
        <v>#N/A</v>
      </c>
      <c r="DI2199" s="33" t="e">
        <f t="shared" ref="DI2199" si="3582">DI2197-DH2197</f>
        <v>#N/A</v>
      </c>
      <c r="DJ2199" s="33" t="e">
        <f t="shared" ref="DJ2199" si="3583">DJ2197-DI2197</f>
        <v>#N/A</v>
      </c>
      <c r="DK2199" s="33" t="e">
        <f t="shared" ref="DK2199:DL2199" si="3584">DK2197-DJ2197</f>
        <v>#N/A</v>
      </c>
      <c r="DL2199" s="33" t="e">
        <f t="shared" si="3584"/>
        <v>#N/A</v>
      </c>
    </row>
    <row r="2200" spans="1:116" x14ac:dyDescent="0.4">
      <c r="B2200" t="str">
        <f t="shared" si="3554"/>
        <v>2200 WCUR-IS</v>
      </c>
      <c r="D2200" t="s">
        <v>408</v>
      </c>
      <c r="E2200" s="8" t="str">
        <f t="shared" si="3496"/>
        <v>2200 WCUR-IS</v>
      </c>
      <c r="G2200" s="125"/>
      <c r="K2200" s="53"/>
      <c r="L2200" s="53"/>
      <c r="M2200" s="53"/>
      <c r="N2200" s="53"/>
      <c r="O2200" s="53"/>
      <c r="P2200" s="53"/>
      <c r="R2200" s="24"/>
      <c r="S2200" s="24"/>
      <c r="T2200" s="24"/>
      <c r="U2200" s="24"/>
      <c r="V2200" s="24"/>
      <c r="W2200" s="24"/>
      <c r="X2200" s="24"/>
      <c r="Y2200" s="24"/>
      <c r="Z2200" s="24"/>
      <c r="AA2200" s="24"/>
      <c r="AB2200" s="24"/>
      <c r="AC2200" s="24"/>
      <c r="AD2200" s="24"/>
      <c r="AE2200" s="24"/>
      <c r="AF2200" s="24"/>
      <c r="AG2200" s="24"/>
      <c r="AH2200" s="24"/>
      <c r="AI2200" s="24"/>
      <c r="AJ2200" s="24"/>
      <c r="AK2200" s="24"/>
      <c r="AL2200" s="24"/>
      <c r="AM2200" s="24"/>
      <c r="AN2200" s="24"/>
      <c r="AO2200" s="24"/>
      <c r="AP2200" s="24"/>
      <c r="AQ2200" s="24"/>
      <c r="AR2200" s="24"/>
      <c r="AS2200" s="24"/>
      <c r="AT2200" s="24"/>
      <c r="AU2200" s="24"/>
      <c r="AV2200" s="24"/>
      <c r="AW2200" s="24"/>
      <c r="AX2200" s="24"/>
      <c r="AY2200" s="24"/>
      <c r="AZ2200" s="24"/>
      <c r="BA2200" s="24"/>
      <c r="BB2200" s="24"/>
      <c r="BC2200" s="24"/>
      <c r="BD2200" s="24"/>
      <c r="BE2200" s="24"/>
      <c r="BF2200" s="24"/>
      <c r="BG2200" s="24"/>
      <c r="BH2200" s="24"/>
      <c r="BI2200" s="24"/>
      <c r="BJ2200" s="24"/>
      <c r="BK2200" s="24"/>
      <c r="BL2200" s="24"/>
      <c r="BM2200" s="24"/>
      <c r="BN2200" s="24"/>
      <c r="BO2200" s="24"/>
      <c r="BP2200" s="24"/>
      <c r="BQ2200" s="24"/>
      <c r="BR2200" s="24"/>
      <c r="BS2200" s="24"/>
      <c r="BT2200" s="24"/>
      <c r="BU2200" s="24"/>
      <c r="BV2200" s="24"/>
      <c r="BW2200" s="24"/>
      <c r="BX2200" s="24"/>
      <c r="BY2200" s="24"/>
      <c r="BZ2200" s="24"/>
      <c r="CA2200" s="24"/>
      <c r="CB2200" s="24"/>
      <c r="CC2200" s="24"/>
      <c r="CD2200" s="24"/>
      <c r="CE2200" s="24"/>
      <c r="CF2200" s="24"/>
      <c r="CG2200" s="24"/>
      <c r="CH2200" s="24"/>
      <c r="CI2200" s="24"/>
      <c r="CJ2200" s="24"/>
      <c r="CK2200" s="24"/>
      <c r="CL2200" s="24"/>
      <c r="CO2200" s="24"/>
      <c r="CP2200" s="24"/>
      <c r="CQ2200" s="24"/>
      <c r="CR2200" s="24"/>
      <c r="CS2200" s="24"/>
      <c r="CT2200" s="24"/>
      <c r="CU2200" s="24"/>
      <c r="CV2200" s="24"/>
      <c r="CW2200" s="24"/>
      <c r="CX2200" s="24"/>
      <c r="CY2200" s="24"/>
      <c r="CZ2200" s="24"/>
      <c r="DA2200" s="24"/>
      <c r="DB2200" s="24"/>
      <c r="DC2200" s="24"/>
      <c r="DD2200" s="24"/>
      <c r="DE2200" s="24"/>
      <c r="DF2200" s="24"/>
      <c r="DG2200" s="24"/>
      <c r="DH2200" s="24"/>
      <c r="DI2200" s="24"/>
      <c r="DJ2200" s="24"/>
      <c r="DK2200" s="24"/>
      <c r="DL2200" s="24"/>
    </row>
    <row r="2201" spans="1:116" x14ac:dyDescent="0.4">
      <c r="B2201" t="s">
        <v>332</v>
      </c>
      <c r="D2201" t="s">
        <v>408</v>
      </c>
      <c r="E2201" s="8" t="str">
        <f t="shared" si="3496"/>
        <v>2201 WCUR-IS</v>
      </c>
      <c r="G2201" s="136" t="str">
        <f>G2175</f>
        <v>(Primary label)</v>
      </c>
      <c r="K2201" s="53"/>
      <c r="L2201" s="53"/>
      <c r="M2201" s="53"/>
      <c r="N2201" s="53"/>
      <c r="O2201" s="53"/>
      <c r="P2201" s="53"/>
      <c r="R2201" s="24"/>
      <c r="S2201" s="24"/>
      <c r="T2201" s="24"/>
      <c r="U2201" s="24"/>
      <c r="V2201" s="24"/>
      <c r="W2201" s="24"/>
      <c r="X2201" s="24"/>
      <c r="Y2201" s="24"/>
      <c r="Z2201" s="24"/>
      <c r="AA2201" s="24"/>
      <c r="AB2201" s="24"/>
      <c r="AC2201" s="24"/>
      <c r="AD2201" s="24"/>
      <c r="AE2201" s="24"/>
      <c r="AF2201" s="24"/>
      <c r="AG2201" s="24"/>
      <c r="AH2201" s="24"/>
      <c r="AI2201" s="24"/>
      <c r="AJ2201" s="24"/>
      <c r="AK2201" s="24"/>
      <c r="AL2201" s="24"/>
      <c r="AM2201" s="24"/>
      <c r="AN2201" s="24"/>
      <c r="AO2201" s="24"/>
      <c r="AP2201" s="24"/>
      <c r="AQ2201" s="24"/>
      <c r="AR2201" s="24"/>
      <c r="AS2201" s="24"/>
      <c r="AT2201" s="24"/>
      <c r="AU2201" s="24"/>
      <c r="AV2201" s="24"/>
      <c r="AW2201" s="24"/>
      <c r="AX2201" s="24"/>
      <c r="AY2201" s="24"/>
      <c r="AZ2201" s="24"/>
      <c r="BA2201" s="24"/>
      <c r="BB2201" s="24"/>
      <c r="BC2201" s="24"/>
      <c r="BD2201" s="24"/>
      <c r="BE2201" s="24"/>
      <c r="BF2201" s="24"/>
      <c r="BG2201" s="24"/>
      <c r="BH2201" s="24"/>
      <c r="BI2201" s="24"/>
      <c r="BJ2201" s="24"/>
      <c r="BK2201" s="24"/>
      <c r="BL2201" s="24"/>
      <c r="BM2201" s="24"/>
      <c r="BN2201" s="24"/>
      <c r="BO2201" s="24"/>
      <c r="BP2201" s="24"/>
      <c r="BQ2201" s="24"/>
      <c r="BR2201" s="24"/>
      <c r="BS2201" s="24"/>
      <c r="BT2201" s="24"/>
      <c r="BU2201" s="24"/>
      <c r="BV2201" s="24"/>
      <c r="BW2201" s="24"/>
      <c r="BX2201" s="24"/>
      <c r="BY2201" s="24"/>
      <c r="BZ2201" s="24"/>
      <c r="CA2201" s="24"/>
      <c r="CB2201" s="24"/>
      <c r="CC2201" s="24"/>
      <c r="CD2201" s="24"/>
      <c r="CE2201" s="24"/>
      <c r="CF2201" s="24"/>
      <c r="CG2201" s="24"/>
      <c r="CH2201" s="24"/>
      <c r="CI2201" s="24"/>
      <c r="CJ2201" s="24"/>
      <c r="CK2201" s="24"/>
      <c r="CL2201" s="24"/>
      <c r="CO2201" s="24"/>
      <c r="CP2201" s="24"/>
      <c r="CQ2201" s="24"/>
      <c r="CR2201" s="24"/>
      <c r="CS2201" s="24"/>
      <c r="CT2201" s="24"/>
      <c r="CU2201" s="24"/>
      <c r="CV2201" s="24"/>
      <c r="CW2201" s="24"/>
      <c r="CX2201" s="24"/>
      <c r="CY2201" s="24"/>
      <c r="CZ2201" s="24"/>
      <c r="DA2201" s="24"/>
      <c r="DB2201" s="24"/>
      <c r="DC2201" s="24"/>
      <c r="DD2201" s="24"/>
      <c r="DE2201" s="24"/>
      <c r="DF2201" s="24"/>
      <c r="DG2201" s="24"/>
      <c r="DH2201" s="24"/>
      <c r="DI2201" s="24"/>
      <c r="DJ2201" s="24"/>
      <c r="DK2201" s="24"/>
      <c r="DL2201" s="24"/>
    </row>
    <row r="2202" spans="1:116" x14ac:dyDescent="0.4">
      <c r="B2202" t="s">
        <v>332</v>
      </c>
      <c r="D2202" t="s">
        <v>408</v>
      </c>
      <c r="E2202" s="8" t="str">
        <f t="shared" si="3496"/>
        <v>2202 WCUR-IS</v>
      </c>
      <c r="G2202" s="136" t="str">
        <f t="shared" ref="G2202:G2208" si="3585">G2176</f>
        <v>primary unit</v>
      </c>
      <c r="K2202" s="53"/>
      <c r="L2202" s="53"/>
      <c r="M2202" s="53"/>
      <c r="N2202" s="53"/>
      <c r="O2202" s="53"/>
      <c r="P2202" s="53"/>
      <c r="R2202" s="24"/>
      <c r="S2202" s="24"/>
      <c r="T2202" s="24"/>
      <c r="U2202" s="24"/>
      <c r="V2202" s="24"/>
      <c r="W2202" s="24"/>
      <c r="X2202" s="24"/>
      <c r="Y2202" s="24"/>
      <c r="Z2202" s="24"/>
      <c r="AA2202" s="24"/>
      <c r="AB2202" s="24"/>
      <c r="AC2202" s="24"/>
      <c r="AD2202" s="24"/>
      <c r="AE2202" s="24"/>
      <c r="AF2202" s="24"/>
      <c r="AG2202" s="24"/>
      <c r="AH2202" s="24"/>
      <c r="AI2202" s="24"/>
      <c r="AJ2202" s="24"/>
      <c r="AK2202" s="24"/>
      <c r="AL2202" s="24"/>
      <c r="AM2202" s="24"/>
      <c r="AN2202" s="24"/>
      <c r="AO2202" s="24"/>
      <c r="AP2202" s="24"/>
      <c r="AQ2202" s="24"/>
      <c r="AR2202" s="24"/>
      <c r="AS2202" s="24"/>
      <c r="AT2202" s="24"/>
      <c r="AU2202" s="24"/>
      <c r="AV2202" s="24"/>
      <c r="AW2202" s="24"/>
      <c r="AX2202" s="24"/>
      <c r="AY2202" s="24"/>
      <c r="AZ2202" s="24"/>
      <c r="BA2202" s="24"/>
      <c r="BB2202" s="24"/>
      <c r="BC2202" s="24"/>
      <c r="BD2202" s="24"/>
      <c r="BE2202" s="24"/>
      <c r="BF2202" s="24"/>
      <c r="BG2202" s="24"/>
      <c r="BH2202" s="24"/>
      <c r="BI2202" s="24"/>
      <c r="BJ2202" s="24"/>
      <c r="BK2202" s="24"/>
      <c r="BL2202" s="24"/>
      <c r="BM2202" s="24"/>
      <c r="BN2202" s="24"/>
      <c r="BO2202" s="24"/>
      <c r="BP2202" s="24"/>
      <c r="BQ2202" s="24"/>
      <c r="BR2202" s="24"/>
      <c r="BS2202" s="24"/>
      <c r="BT2202" s="24"/>
      <c r="BU2202" s="24"/>
      <c r="BV2202" s="24"/>
      <c r="BW2202" s="24"/>
      <c r="BX2202" s="24"/>
      <c r="BY2202" s="24"/>
      <c r="BZ2202" s="24"/>
      <c r="CA2202" s="24"/>
      <c r="CB2202" s="24"/>
      <c r="CC2202" s="24"/>
      <c r="CD2202" s="24"/>
      <c r="CE2202" s="24"/>
      <c r="CF2202" s="24"/>
      <c r="CG2202" s="24"/>
      <c r="CH2202" s="24"/>
      <c r="CI2202" s="24"/>
      <c r="CJ2202" s="24"/>
      <c r="CK2202" s="24"/>
      <c r="CL2202" s="24"/>
      <c r="CO2202" s="24"/>
      <c r="CP2202" s="24"/>
      <c r="CQ2202" s="24"/>
      <c r="CR2202" s="24"/>
      <c r="CS2202" s="24"/>
      <c r="CT2202" s="24"/>
      <c r="CU2202" s="24"/>
      <c r="CV2202" s="24"/>
      <c r="CW2202" s="24"/>
      <c r="CX2202" s="24"/>
      <c r="CY2202" s="24"/>
      <c r="CZ2202" s="24"/>
      <c r="DA2202" s="24"/>
      <c r="DB2202" s="24"/>
      <c r="DC2202" s="24"/>
      <c r="DD2202" s="24"/>
      <c r="DE2202" s="24"/>
      <c r="DF2202" s="24"/>
      <c r="DG2202" s="24"/>
      <c r="DH2202" s="24"/>
      <c r="DI2202" s="24"/>
      <c r="DJ2202" s="24"/>
      <c r="DK2202" s="24"/>
      <c r="DL2202" s="24"/>
    </row>
    <row r="2203" spans="1:116" x14ac:dyDescent="0.4">
      <c r="B2203" t="s">
        <v>332</v>
      </c>
      <c r="D2203" t="s">
        <v>408</v>
      </c>
      <c r="E2203" s="8" t="str">
        <f t="shared" si="3496"/>
        <v>2203 WCUR-IS</v>
      </c>
      <c r="G2203" s="136" t="str">
        <f t="shared" si="3585"/>
        <v>Primary revenue driver</v>
      </c>
      <c r="K2203" s="53"/>
      <c r="L2203" s="53"/>
      <c r="M2203" s="53"/>
      <c r="N2203" s="53"/>
      <c r="O2203" s="53"/>
      <c r="P2203" s="53"/>
      <c r="R2203" s="24"/>
      <c r="S2203" s="179" t="str">
        <f>S2186</f>
        <v>S$16</v>
      </c>
      <c r="T2203" s="179" t="str">
        <f t="shared" ref="T2203:CE2203" si="3586">T2186</f>
        <v>T$16</v>
      </c>
      <c r="U2203" s="179" t="str">
        <f t="shared" si="3586"/>
        <v>U$16</v>
      </c>
      <c r="V2203" s="179" t="str">
        <f t="shared" si="3586"/>
        <v>V$16</v>
      </c>
      <c r="W2203" s="179" t="str">
        <f t="shared" si="3586"/>
        <v>W$16</v>
      </c>
      <c r="X2203" s="179" t="str">
        <f t="shared" si="3586"/>
        <v>X$16</v>
      </c>
      <c r="Y2203" s="179" t="str">
        <f t="shared" si="3586"/>
        <v>Y$16</v>
      </c>
      <c r="Z2203" s="179" t="str">
        <f t="shared" si="3586"/>
        <v>Z$16</v>
      </c>
      <c r="AA2203" s="179" t="str">
        <f t="shared" si="3586"/>
        <v>AA$16</v>
      </c>
      <c r="AB2203" s="179" t="str">
        <f t="shared" si="3586"/>
        <v>AB$16</v>
      </c>
      <c r="AC2203" s="179" t="str">
        <f t="shared" si="3586"/>
        <v>AC$16</v>
      </c>
      <c r="AD2203" s="179" t="str">
        <f t="shared" si="3586"/>
        <v>AD$16</v>
      </c>
      <c r="AE2203" s="179" t="str">
        <f t="shared" si="3586"/>
        <v>AE$16</v>
      </c>
      <c r="AF2203" s="179" t="str">
        <f t="shared" si="3586"/>
        <v>AF$16</v>
      </c>
      <c r="AG2203" s="179" t="str">
        <f t="shared" si="3586"/>
        <v>AG$16</v>
      </c>
      <c r="AH2203" s="179" t="str">
        <f t="shared" si="3586"/>
        <v>AH$16</v>
      </c>
      <c r="AI2203" s="179" t="str">
        <f t="shared" si="3586"/>
        <v>AI$16</v>
      </c>
      <c r="AJ2203" s="179" t="str">
        <f t="shared" si="3586"/>
        <v>AJ$16</v>
      </c>
      <c r="AK2203" s="179" t="str">
        <f t="shared" si="3586"/>
        <v>AK$16</v>
      </c>
      <c r="AL2203" s="179" t="str">
        <f t="shared" si="3586"/>
        <v>AL$16</v>
      </c>
      <c r="AM2203" s="179" t="str">
        <f t="shared" si="3586"/>
        <v>AM$16</v>
      </c>
      <c r="AN2203" s="179" t="str">
        <f t="shared" si="3586"/>
        <v>AN$16</v>
      </c>
      <c r="AO2203" s="179" t="str">
        <f t="shared" si="3586"/>
        <v>AO$16</v>
      </c>
      <c r="AP2203" s="179" t="str">
        <f t="shared" si="3586"/>
        <v>AP$16</v>
      </c>
      <c r="AQ2203" s="179" t="str">
        <f t="shared" si="3586"/>
        <v>AQ$16</v>
      </c>
      <c r="AR2203" s="179" t="str">
        <f t="shared" si="3586"/>
        <v>AR$16</v>
      </c>
      <c r="AS2203" s="179" t="str">
        <f t="shared" si="3586"/>
        <v>AS$16</v>
      </c>
      <c r="AT2203" s="179" t="str">
        <f t="shared" si="3586"/>
        <v>AT$16</v>
      </c>
      <c r="AU2203" s="179" t="str">
        <f t="shared" si="3586"/>
        <v>AU$16</v>
      </c>
      <c r="AV2203" s="179" t="str">
        <f t="shared" si="3586"/>
        <v>AV$16</v>
      </c>
      <c r="AW2203" s="179" t="str">
        <f t="shared" si="3586"/>
        <v>AW$16</v>
      </c>
      <c r="AX2203" s="179" t="str">
        <f t="shared" si="3586"/>
        <v>AX$16</v>
      </c>
      <c r="AY2203" s="179" t="str">
        <f t="shared" si="3586"/>
        <v>AY$16</v>
      </c>
      <c r="AZ2203" s="179" t="str">
        <f t="shared" si="3586"/>
        <v>AZ$16</v>
      </c>
      <c r="BA2203" s="179" t="str">
        <f t="shared" si="3586"/>
        <v>BA$16</v>
      </c>
      <c r="BB2203" s="179" t="str">
        <f t="shared" si="3586"/>
        <v>BB$16</v>
      </c>
      <c r="BC2203" s="179" t="str">
        <f t="shared" si="3586"/>
        <v>BC$16</v>
      </c>
      <c r="BD2203" s="179" t="str">
        <f t="shared" si="3586"/>
        <v>BD$16</v>
      </c>
      <c r="BE2203" s="179" t="str">
        <f t="shared" si="3586"/>
        <v>BE$16</v>
      </c>
      <c r="BF2203" s="179" t="str">
        <f t="shared" si="3586"/>
        <v>BF$16</v>
      </c>
      <c r="BG2203" s="179" t="str">
        <f t="shared" si="3586"/>
        <v>BG$16</v>
      </c>
      <c r="BH2203" s="179" t="str">
        <f t="shared" si="3586"/>
        <v>BH$16</v>
      </c>
      <c r="BI2203" s="179" t="str">
        <f t="shared" si="3586"/>
        <v>BI$16</v>
      </c>
      <c r="BJ2203" s="179" t="str">
        <f t="shared" si="3586"/>
        <v>BJ$16</v>
      </c>
      <c r="BK2203" s="179" t="str">
        <f t="shared" si="3586"/>
        <v>BK$16</v>
      </c>
      <c r="BL2203" s="179" t="str">
        <f t="shared" si="3586"/>
        <v>BL$16</v>
      </c>
      <c r="BM2203" s="179" t="str">
        <f t="shared" si="3586"/>
        <v>BM$16</v>
      </c>
      <c r="BN2203" s="179" t="str">
        <f t="shared" si="3586"/>
        <v>BN$16</v>
      </c>
      <c r="BO2203" s="179" t="str">
        <f t="shared" si="3586"/>
        <v>BO$16</v>
      </c>
      <c r="BP2203" s="179" t="str">
        <f t="shared" si="3586"/>
        <v>BP$16</v>
      </c>
      <c r="BQ2203" s="179" t="str">
        <f t="shared" si="3586"/>
        <v>BQ$16</v>
      </c>
      <c r="BR2203" s="179" t="str">
        <f t="shared" si="3586"/>
        <v>BR$16</v>
      </c>
      <c r="BS2203" s="179" t="str">
        <f t="shared" si="3586"/>
        <v>BS$16</v>
      </c>
      <c r="BT2203" s="179" t="str">
        <f t="shared" si="3586"/>
        <v>BT$16</v>
      </c>
      <c r="BU2203" s="179" t="str">
        <f t="shared" si="3586"/>
        <v>BU$16</v>
      </c>
      <c r="BV2203" s="179" t="str">
        <f t="shared" si="3586"/>
        <v>BV$16</v>
      </c>
      <c r="BW2203" s="179" t="str">
        <f t="shared" si="3586"/>
        <v>BW$16</v>
      </c>
      <c r="BX2203" s="179" t="str">
        <f t="shared" si="3586"/>
        <v>BX$16</v>
      </c>
      <c r="BY2203" s="179" t="str">
        <f t="shared" si="3586"/>
        <v>BY$16</v>
      </c>
      <c r="BZ2203" s="179" t="str">
        <f t="shared" si="3586"/>
        <v>BZ$16</v>
      </c>
      <c r="CA2203" s="179" t="str">
        <f t="shared" si="3586"/>
        <v>CA$16</v>
      </c>
      <c r="CB2203" s="179" t="str">
        <f t="shared" si="3586"/>
        <v>CB$16</v>
      </c>
      <c r="CC2203" s="179" t="str">
        <f t="shared" si="3586"/>
        <v>CC$16</v>
      </c>
      <c r="CD2203" s="179" t="str">
        <f t="shared" si="3586"/>
        <v>CD$16</v>
      </c>
      <c r="CE2203" s="179" t="str">
        <f t="shared" si="3586"/>
        <v>CE$16</v>
      </c>
      <c r="CF2203" s="179" t="str">
        <f t="shared" ref="CF2203:CL2203" si="3587">CF2186</f>
        <v>CF$16</v>
      </c>
      <c r="CG2203" s="179" t="str">
        <f t="shared" si="3587"/>
        <v>CG$16</v>
      </c>
      <c r="CH2203" s="179" t="str">
        <f t="shared" si="3587"/>
        <v>CH$16</v>
      </c>
      <c r="CI2203" s="179" t="str">
        <f t="shared" si="3587"/>
        <v>CI$16</v>
      </c>
      <c r="CJ2203" s="179" t="str">
        <f t="shared" si="3587"/>
        <v>CJ$16</v>
      </c>
      <c r="CK2203" s="179" t="str">
        <f t="shared" si="3587"/>
        <v>CK$16</v>
      </c>
      <c r="CL2203" s="179" t="str">
        <f t="shared" si="3587"/>
        <v>CL$16</v>
      </c>
      <c r="CO2203" s="179" t="e">
        <f t="shared" ref="CO2203:DL2203" ca="1" si="3588">CO941</f>
        <v>#N/A</v>
      </c>
      <c r="CP2203" s="179" t="e">
        <f t="shared" ca="1" si="3588"/>
        <v>#N/A</v>
      </c>
      <c r="CQ2203" s="179" t="e">
        <f t="shared" ca="1" si="3588"/>
        <v>#N/A</v>
      </c>
      <c r="CR2203" s="179" t="e">
        <f t="shared" ca="1" si="3588"/>
        <v>#N/A</v>
      </c>
      <c r="CS2203" s="179" t="e">
        <f t="shared" ca="1" si="3588"/>
        <v>#N/A</v>
      </c>
      <c r="CT2203" s="179" t="e">
        <f t="shared" ca="1" si="3588"/>
        <v>#N/A</v>
      </c>
      <c r="CU2203" s="179" t="e">
        <f t="shared" ca="1" si="3588"/>
        <v>#N/A</v>
      </c>
      <c r="CV2203" s="179" t="e">
        <f t="shared" ca="1" si="3588"/>
        <v>#N/A</v>
      </c>
      <c r="CW2203" s="179" t="e">
        <f t="shared" ca="1" si="3588"/>
        <v>#N/A</v>
      </c>
      <c r="CX2203" s="179" t="e">
        <f t="shared" ca="1" si="3588"/>
        <v>#N/A</v>
      </c>
      <c r="CY2203" s="179" t="e">
        <f t="shared" ca="1" si="3588"/>
        <v>#N/A</v>
      </c>
      <c r="CZ2203" s="179" t="e">
        <f t="shared" ca="1" si="3588"/>
        <v>#N/A</v>
      </c>
      <c r="DA2203" s="179" t="e">
        <f t="shared" ca="1" si="3588"/>
        <v>#N/A</v>
      </c>
      <c r="DB2203" s="179" t="e">
        <f t="shared" ca="1" si="3588"/>
        <v>#N/A</v>
      </c>
      <c r="DC2203" s="179" t="e">
        <f t="shared" ca="1" si="3588"/>
        <v>#N/A</v>
      </c>
      <c r="DD2203" s="179" t="e">
        <f t="shared" ca="1" si="3588"/>
        <v>#N/A</v>
      </c>
      <c r="DE2203" s="179" t="e">
        <f t="shared" ca="1" si="3588"/>
        <v>#N/A</v>
      </c>
      <c r="DF2203" s="179" t="e">
        <f t="shared" ca="1" si="3588"/>
        <v>#N/A</v>
      </c>
      <c r="DG2203" s="179" t="e">
        <f t="shared" ca="1" si="3588"/>
        <v>#N/A</v>
      </c>
      <c r="DH2203" s="179" t="e">
        <f t="shared" ca="1" si="3588"/>
        <v>#N/A</v>
      </c>
      <c r="DI2203" s="179" t="e">
        <f t="shared" ca="1" si="3588"/>
        <v>#N/A</v>
      </c>
      <c r="DJ2203" s="179" t="e">
        <f t="shared" ca="1" si="3588"/>
        <v>#N/A</v>
      </c>
      <c r="DK2203" s="179" t="e">
        <f t="shared" ca="1" si="3588"/>
        <v>#N/A</v>
      </c>
      <c r="DL2203" s="179" t="e">
        <f t="shared" ca="1" si="3588"/>
        <v>#N/A</v>
      </c>
    </row>
    <row r="2204" spans="1:116" x14ac:dyDescent="0.4">
      <c r="B2204" t="s">
        <v>332</v>
      </c>
      <c r="D2204" t="s">
        <v>408</v>
      </c>
      <c r="E2204" s="8" t="str">
        <f t="shared" si="3496"/>
        <v>2204 WCUR-IS</v>
      </c>
      <c r="G2204" s="136" t="str">
        <f t="shared" si="3585"/>
        <v>Primary volume driver</v>
      </c>
      <c r="H2204" s="56"/>
      <c r="I2204" s="79"/>
      <c r="J2204" s="79"/>
      <c r="K2204" s="15"/>
      <c r="L2204" s="15"/>
      <c r="M2204" s="15"/>
      <c r="N2204" s="15"/>
      <c r="O2204" s="15"/>
      <c r="P2204" s="15"/>
      <c r="R2204" s="15"/>
      <c r="S2204" s="179" t="str">
        <f t="shared" ref="S2204:CD2204" si="3589">S2187</f>
        <v>S$17</v>
      </c>
      <c r="T2204" s="179" t="str">
        <f t="shared" si="3589"/>
        <v>T$17</v>
      </c>
      <c r="U2204" s="179" t="str">
        <f t="shared" si="3589"/>
        <v>U$17</v>
      </c>
      <c r="V2204" s="179" t="str">
        <f t="shared" si="3589"/>
        <v>V$17</v>
      </c>
      <c r="W2204" s="179" t="str">
        <f t="shared" si="3589"/>
        <v>W$17</v>
      </c>
      <c r="X2204" s="179" t="str">
        <f t="shared" si="3589"/>
        <v>X$17</v>
      </c>
      <c r="Y2204" s="179" t="str">
        <f t="shared" si="3589"/>
        <v>Y$17</v>
      </c>
      <c r="Z2204" s="179" t="str">
        <f t="shared" si="3589"/>
        <v>Z$17</v>
      </c>
      <c r="AA2204" s="179" t="str">
        <f t="shared" si="3589"/>
        <v>AA$17</v>
      </c>
      <c r="AB2204" s="179" t="str">
        <f t="shared" si="3589"/>
        <v>AB$17</v>
      </c>
      <c r="AC2204" s="179" t="str">
        <f t="shared" si="3589"/>
        <v>AC$17</v>
      </c>
      <c r="AD2204" s="179" t="str">
        <f t="shared" si="3589"/>
        <v>AD$17</v>
      </c>
      <c r="AE2204" s="179" t="str">
        <f t="shared" si="3589"/>
        <v>AE$17</v>
      </c>
      <c r="AF2204" s="179" t="str">
        <f t="shared" si="3589"/>
        <v>AF$17</v>
      </c>
      <c r="AG2204" s="179" t="str">
        <f t="shared" si="3589"/>
        <v>AG$17</v>
      </c>
      <c r="AH2204" s="179" t="str">
        <f t="shared" si="3589"/>
        <v>AH$17</v>
      </c>
      <c r="AI2204" s="179" t="str">
        <f t="shared" si="3589"/>
        <v>AI$17</v>
      </c>
      <c r="AJ2204" s="179" t="str">
        <f t="shared" si="3589"/>
        <v>AJ$17</v>
      </c>
      <c r="AK2204" s="179" t="str">
        <f t="shared" si="3589"/>
        <v>AK$17</v>
      </c>
      <c r="AL2204" s="179" t="str">
        <f t="shared" si="3589"/>
        <v>AL$17</v>
      </c>
      <c r="AM2204" s="179" t="str">
        <f t="shared" si="3589"/>
        <v>AM$17</v>
      </c>
      <c r="AN2204" s="179" t="str">
        <f t="shared" si="3589"/>
        <v>AN$17</v>
      </c>
      <c r="AO2204" s="179" t="str">
        <f t="shared" si="3589"/>
        <v>AO$17</v>
      </c>
      <c r="AP2204" s="179" t="str">
        <f t="shared" si="3589"/>
        <v>AP$17</v>
      </c>
      <c r="AQ2204" s="179" t="str">
        <f t="shared" si="3589"/>
        <v>AQ$17</v>
      </c>
      <c r="AR2204" s="179" t="str">
        <f t="shared" si="3589"/>
        <v>AR$17</v>
      </c>
      <c r="AS2204" s="179" t="str">
        <f t="shared" si="3589"/>
        <v>AS$17</v>
      </c>
      <c r="AT2204" s="179" t="str">
        <f t="shared" si="3589"/>
        <v>AT$17</v>
      </c>
      <c r="AU2204" s="179" t="str">
        <f t="shared" si="3589"/>
        <v>AU$17</v>
      </c>
      <c r="AV2204" s="179" t="str">
        <f t="shared" si="3589"/>
        <v>AV$17</v>
      </c>
      <c r="AW2204" s="179" t="str">
        <f t="shared" si="3589"/>
        <v>AW$17</v>
      </c>
      <c r="AX2204" s="179" t="str">
        <f t="shared" si="3589"/>
        <v>AX$17</v>
      </c>
      <c r="AY2204" s="179" t="str">
        <f t="shared" si="3589"/>
        <v>AY$17</v>
      </c>
      <c r="AZ2204" s="179" t="str">
        <f t="shared" si="3589"/>
        <v>AZ$17</v>
      </c>
      <c r="BA2204" s="179" t="str">
        <f t="shared" si="3589"/>
        <v>BA$17</v>
      </c>
      <c r="BB2204" s="179" t="str">
        <f t="shared" si="3589"/>
        <v>BB$17</v>
      </c>
      <c r="BC2204" s="179" t="str">
        <f t="shared" si="3589"/>
        <v>BC$17</v>
      </c>
      <c r="BD2204" s="179" t="str">
        <f t="shared" si="3589"/>
        <v>BD$17</v>
      </c>
      <c r="BE2204" s="179" t="str">
        <f t="shared" si="3589"/>
        <v>BE$17</v>
      </c>
      <c r="BF2204" s="179" t="str">
        <f t="shared" si="3589"/>
        <v>BF$17</v>
      </c>
      <c r="BG2204" s="179" t="str">
        <f t="shared" si="3589"/>
        <v>BG$17</v>
      </c>
      <c r="BH2204" s="179" t="str">
        <f t="shared" si="3589"/>
        <v>BH$17</v>
      </c>
      <c r="BI2204" s="179" t="str">
        <f t="shared" si="3589"/>
        <v>BI$17</v>
      </c>
      <c r="BJ2204" s="179" t="str">
        <f t="shared" si="3589"/>
        <v>BJ$17</v>
      </c>
      <c r="BK2204" s="179" t="str">
        <f t="shared" si="3589"/>
        <v>BK$17</v>
      </c>
      <c r="BL2204" s="179" t="str">
        <f t="shared" si="3589"/>
        <v>BL$17</v>
      </c>
      <c r="BM2204" s="179" t="str">
        <f t="shared" si="3589"/>
        <v>BM$17</v>
      </c>
      <c r="BN2204" s="179" t="str">
        <f t="shared" si="3589"/>
        <v>BN$17</v>
      </c>
      <c r="BO2204" s="179" t="str">
        <f t="shared" si="3589"/>
        <v>BO$17</v>
      </c>
      <c r="BP2204" s="179" t="str">
        <f t="shared" si="3589"/>
        <v>BP$17</v>
      </c>
      <c r="BQ2204" s="179" t="str">
        <f t="shared" si="3589"/>
        <v>BQ$17</v>
      </c>
      <c r="BR2204" s="179" t="str">
        <f t="shared" si="3589"/>
        <v>BR$17</v>
      </c>
      <c r="BS2204" s="179" t="str">
        <f t="shared" si="3589"/>
        <v>BS$17</v>
      </c>
      <c r="BT2204" s="179" t="str">
        <f t="shared" si="3589"/>
        <v>BT$17</v>
      </c>
      <c r="BU2204" s="179" t="str">
        <f t="shared" si="3589"/>
        <v>BU$17</v>
      </c>
      <c r="BV2204" s="179" t="str">
        <f t="shared" si="3589"/>
        <v>BV$17</v>
      </c>
      <c r="BW2204" s="179" t="str">
        <f t="shared" si="3589"/>
        <v>BW$17</v>
      </c>
      <c r="BX2204" s="179" t="str">
        <f t="shared" si="3589"/>
        <v>BX$17</v>
      </c>
      <c r="BY2204" s="179" t="str">
        <f t="shared" si="3589"/>
        <v>BY$17</v>
      </c>
      <c r="BZ2204" s="179" t="str">
        <f t="shared" si="3589"/>
        <v>BZ$17</v>
      </c>
      <c r="CA2204" s="179" t="str">
        <f t="shared" si="3589"/>
        <v>CA$17</v>
      </c>
      <c r="CB2204" s="179" t="str">
        <f t="shared" si="3589"/>
        <v>CB$17</v>
      </c>
      <c r="CC2204" s="179" t="str">
        <f t="shared" si="3589"/>
        <v>CC$17</v>
      </c>
      <c r="CD2204" s="179" t="str">
        <f t="shared" si="3589"/>
        <v>CD$17</v>
      </c>
      <c r="CE2204" s="179" t="str">
        <f t="shared" ref="CE2204:CL2204" si="3590">CE2187</f>
        <v>CE$17</v>
      </c>
      <c r="CF2204" s="179" t="str">
        <f t="shared" si="3590"/>
        <v>CF$17</v>
      </c>
      <c r="CG2204" s="179" t="str">
        <f t="shared" si="3590"/>
        <v>CG$17</v>
      </c>
      <c r="CH2204" s="179" t="str">
        <f t="shared" si="3590"/>
        <v>CH$17</v>
      </c>
      <c r="CI2204" s="179" t="str">
        <f t="shared" si="3590"/>
        <v>CI$17</v>
      </c>
      <c r="CJ2204" s="179" t="str">
        <f t="shared" si="3590"/>
        <v>CJ$17</v>
      </c>
      <c r="CK2204" s="179" t="str">
        <f t="shared" si="3590"/>
        <v>CK$17</v>
      </c>
      <c r="CL2204" s="179" t="str">
        <f t="shared" si="3590"/>
        <v>CL$17</v>
      </c>
      <c r="CN2204" s="79"/>
      <c r="CO2204" s="179">
        <f t="shared" ref="CO2204:DL2204" si="3591">CO942</f>
        <v>0</v>
      </c>
      <c r="CP2204" s="179">
        <f t="shared" si="3591"/>
        <v>0</v>
      </c>
      <c r="CQ2204" s="179">
        <f t="shared" si="3591"/>
        <v>0</v>
      </c>
      <c r="CR2204" s="179">
        <f t="shared" si="3591"/>
        <v>0</v>
      </c>
      <c r="CS2204" s="179">
        <f t="shared" si="3591"/>
        <v>0</v>
      </c>
      <c r="CT2204" s="179">
        <f t="shared" si="3591"/>
        <v>0</v>
      </c>
      <c r="CU2204" s="179">
        <f t="shared" si="3591"/>
        <v>0</v>
      </c>
      <c r="CV2204" s="179">
        <f t="shared" si="3591"/>
        <v>0</v>
      </c>
      <c r="CW2204" s="179">
        <f t="shared" si="3591"/>
        <v>0</v>
      </c>
      <c r="CX2204" s="179">
        <f t="shared" si="3591"/>
        <v>0</v>
      </c>
      <c r="CY2204" s="179">
        <f t="shared" si="3591"/>
        <v>0</v>
      </c>
      <c r="CZ2204" s="179">
        <f t="shared" si="3591"/>
        <v>0</v>
      </c>
      <c r="DA2204" s="179">
        <f t="shared" si="3591"/>
        <v>0</v>
      </c>
      <c r="DB2204" s="179">
        <f t="shared" si="3591"/>
        <v>0</v>
      </c>
      <c r="DC2204" s="179">
        <f t="shared" si="3591"/>
        <v>0</v>
      </c>
      <c r="DD2204" s="179">
        <f t="shared" si="3591"/>
        <v>0</v>
      </c>
      <c r="DE2204" s="179">
        <f t="shared" si="3591"/>
        <v>0</v>
      </c>
      <c r="DF2204" s="179">
        <f t="shared" si="3591"/>
        <v>0</v>
      </c>
      <c r="DG2204" s="179">
        <f t="shared" si="3591"/>
        <v>0</v>
      </c>
      <c r="DH2204" s="179">
        <f t="shared" si="3591"/>
        <v>0</v>
      </c>
      <c r="DI2204" s="179">
        <f t="shared" si="3591"/>
        <v>0</v>
      </c>
      <c r="DJ2204" s="179">
        <f t="shared" si="3591"/>
        <v>0</v>
      </c>
      <c r="DK2204" s="179">
        <f t="shared" si="3591"/>
        <v>0</v>
      </c>
      <c r="DL2204" s="179">
        <f t="shared" si="3591"/>
        <v>0</v>
      </c>
    </row>
    <row r="2205" spans="1:116" x14ac:dyDescent="0.4">
      <c r="B2205" t="s">
        <v>332</v>
      </c>
      <c r="D2205" t="s">
        <v>408</v>
      </c>
      <c r="E2205" s="8" t="str">
        <f t="shared" si="3496"/>
        <v>2205 WCUR-IS</v>
      </c>
      <c r="G2205" s="136" t="str">
        <f t="shared" si="3585"/>
        <v>Simple accounts payble - IS driven:</v>
      </c>
      <c r="H2205" s="12"/>
      <c r="I2205" s="60"/>
      <c r="J2205" s="60"/>
      <c r="K2205" s="15"/>
      <c r="L2205" s="15"/>
      <c r="M2205" s="15"/>
      <c r="N2205" s="15"/>
      <c r="O2205" s="15"/>
      <c r="P2205" s="15"/>
      <c r="R2205" s="15"/>
      <c r="S2205" s="179">
        <f t="shared" ref="S2205:CD2205" si="3592">S2188</f>
        <v>0</v>
      </c>
      <c r="T2205" s="179">
        <f t="shared" si="3592"/>
        <v>0</v>
      </c>
      <c r="U2205" s="179">
        <f t="shared" si="3592"/>
        <v>0</v>
      </c>
      <c r="V2205" s="179">
        <f t="shared" si="3592"/>
        <v>0</v>
      </c>
      <c r="W2205" s="179">
        <f t="shared" si="3592"/>
        <v>0</v>
      </c>
      <c r="X2205" s="179">
        <f t="shared" si="3592"/>
        <v>0</v>
      </c>
      <c r="Y2205" s="179">
        <f t="shared" si="3592"/>
        <v>0</v>
      </c>
      <c r="Z2205" s="179">
        <f t="shared" si="3592"/>
        <v>0</v>
      </c>
      <c r="AA2205" s="179">
        <f t="shared" si="3592"/>
        <v>0</v>
      </c>
      <c r="AB2205" s="179">
        <f t="shared" si="3592"/>
        <v>0</v>
      </c>
      <c r="AC2205" s="179">
        <f t="shared" si="3592"/>
        <v>0</v>
      </c>
      <c r="AD2205" s="179">
        <f t="shared" si="3592"/>
        <v>0</v>
      </c>
      <c r="AE2205" s="179">
        <f t="shared" si="3592"/>
        <v>0</v>
      </c>
      <c r="AF2205" s="179">
        <f t="shared" si="3592"/>
        <v>0</v>
      </c>
      <c r="AG2205" s="179">
        <f t="shared" si="3592"/>
        <v>0</v>
      </c>
      <c r="AH2205" s="179">
        <f t="shared" si="3592"/>
        <v>0</v>
      </c>
      <c r="AI2205" s="179">
        <f t="shared" si="3592"/>
        <v>0</v>
      </c>
      <c r="AJ2205" s="179">
        <f t="shared" si="3592"/>
        <v>0</v>
      </c>
      <c r="AK2205" s="179">
        <f t="shared" si="3592"/>
        <v>0</v>
      </c>
      <c r="AL2205" s="179">
        <f t="shared" si="3592"/>
        <v>0</v>
      </c>
      <c r="AM2205" s="179">
        <f t="shared" si="3592"/>
        <v>0</v>
      </c>
      <c r="AN2205" s="179">
        <f t="shared" si="3592"/>
        <v>0</v>
      </c>
      <c r="AO2205" s="179">
        <f t="shared" si="3592"/>
        <v>0</v>
      </c>
      <c r="AP2205" s="179">
        <f t="shared" si="3592"/>
        <v>0</v>
      </c>
      <c r="AQ2205" s="179">
        <f t="shared" si="3592"/>
        <v>0</v>
      </c>
      <c r="AR2205" s="179">
        <f t="shared" si="3592"/>
        <v>0</v>
      </c>
      <c r="AS2205" s="179">
        <f t="shared" si="3592"/>
        <v>0</v>
      </c>
      <c r="AT2205" s="179">
        <f t="shared" si="3592"/>
        <v>0</v>
      </c>
      <c r="AU2205" s="179">
        <f t="shared" si="3592"/>
        <v>0</v>
      </c>
      <c r="AV2205" s="179">
        <f t="shared" si="3592"/>
        <v>0</v>
      </c>
      <c r="AW2205" s="179">
        <f t="shared" si="3592"/>
        <v>0</v>
      </c>
      <c r="AX2205" s="179">
        <f t="shared" si="3592"/>
        <v>0</v>
      </c>
      <c r="AY2205" s="179">
        <f t="shared" si="3592"/>
        <v>0</v>
      </c>
      <c r="AZ2205" s="179">
        <f t="shared" si="3592"/>
        <v>0</v>
      </c>
      <c r="BA2205" s="179">
        <f t="shared" si="3592"/>
        <v>0</v>
      </c>
      <c r="BB2205" s="179">
        <f t="shared" si="3592"/>
        <v>0</v>
      </c>
      <c r="BC2205" s="179">
        <f t="shared" si="3592"/>
        <v>0</v>
      </c>
      <c r="BD2205" s="179">
        <f t="shared" si="3592"/>
        <v>0</v>
      </c>
      <c r="BE2205" s="179">
        <f t="shared" si="3592"/>
        <v>0</v>
      </c>
      <c r="BF2205" s="179">
        <f t="shared" si="3592"/>
        <v>0</v>
      </c>
      <c r="BG2205" s="179">
        <f t="shared" si="3592"/>
        <v>0</v>
      </c>
      <c r="BH2205" s="179">
        <f t="shared" si="3592"/>
        <v>0</v>
      </c>
      <c r="BI2205" s="179">
        <f t="shared" si="3592"/>
        <v>0</v>
      </c>
      <c r="BJ2205" s="179">
        <f t="shared" si="3592"/>
        <v>0</v>
      </c>
      <c r="BK2205" s="179">
        <f t="shared" si="3592"/>
        <v>0</v>
      </c>
      <c r="BL2205" s="179">
        <f t="shared" si="3592"/>
        <v>0</v>
      </c>
      <c r="BM2205" s="179">
        <f t="shared" si="3592"/>
        <v>0</v>
      </c>
      <c r="BN2205" s="179">
        <f t="shared" si="3592"/>
        <v>0</v>
      </c>
      <c r="BO2205" s="179">
        <f t="shared" si="3592"/>
        <v>0</v>
      </c>
      <c r="BP2205" s="179">
        <f t="shared" si="3592"/>
        <v>0</v>
      </c>
      <c r="BQ2205" s="179">
        <f t="shared" si="3592"/>
        <v>0</v>
      </c>
      <c r="BR2205" s="179">
        <f t="shared" si="3592"/>
        <v>0</v>
      </c>
      <c r="BS2205" s="179">
        <f t="shared" si="3592"/>
        <v>0</v>
      </c>
      <c r="BT2205" s="179">
        <f t="shared" si="3592"/>
        <v>0</v>
      </c>
      <c r="BU2205" s="179">
        <f t="shared" si="3592"/>
        <v>0</v>
      </c>
      <c r="BV2205" s="179">
        <f t="shared" si="3592"/>
        <v>0</v>
      </c>
      <c r="BW2205" s="179">
        <f t="shared" si="3592"/>
        <v>0</v>
      </c>
      <c r="BX2205" s="179">
        <f t="shared" si="3592"/>
        <v>0</v>
      </c>
      <c r="BY2205" s="179">
        <f t="shared" si="3592"/>
        <v>0</v>
      </c>
      <c r="BZ2205" s="179">
        <f t="shared" si="3592"/>
        <v>0</v>
      </c>
      <c r="CA2205" s="179">
        <f t="shared" si="3592"/>
        <v>0</v>
      </c>
      <c r="CB2205" s="179">
        <f t="shared" si="3592"/>
        <v>0</v>
      </c>
      <c r="CC2205" s="179">
        <f t="shared" si="3592"/>
        <v>0</v>
      </c>
      <c r="CD2205" s="179">
        <f t="shared" si="3592"/>
        <v>0</v>
      </c>
      <c r="CE2205" s="179">
        <f t="shared" ref="CE2205:CL2205" si="3593">CE2188</f>
        <v>0</v>
      </c>
      <c r="CF2205" s="179">
        <f t="shared" si="3593"/>
        <v>0</v>
      </c>
      <c r="CG2205" s="179">
        <f t="shared" si="3593"/>
        <v>0</v>
      </c>
      <c r="CH2205" s="179">
        <f t="shared" si="3593"/>
        <v>0</v>
      </c>
      <c r="CI2205" s="179">
        <f t="shared" si="3593"/>
        <v>0</v>
      </c>
      <c r="CJ2205" s="179">
        <f t="shared" si="3593"/>
        <v>0</v>
      </c>
      <c r="CK2205" s="179">
        <f t="shared" si="3593"/>
        <v>0</v>
      </c>
      <c r="CL2205" s="179">
        <f t="shared" si="3593"/>
        <v>0</v>
      </c>
      <c r="CN2205" s="60"/>
      <c r="CO2205" s="179">
        <f t="shared" ref="CO2205:DL2205" si="3594">CO943</f>
        <v>0</v>
      </c>
      <c r="CP2205" s="179">
        <f t="shared" si="3594"/>
        <v>0</v>
      </c>
      <c r="CQ2205" s="179">
        <f t="shared" si="3594"/>
        <v>0</v>
      </c>
      <c r="CR2205" s="179">
        <f t="shared" si="3594"/>
        <v>0</v>
      </c>
      <c r="CS2205" s="179">
        <f t="shared" si="3594"/>
        <v>0</v>
      </c>
      <c r="CT2205" s="179">
        <f t="shared" si="3594"/>
        <v>0</v>
      </c>
      <c r="CU2205" s="179">
        <f t="shared" si="3594"/>
        <v>0</v>
      </c>
      <c r="CV2205" s="179">
        <f t="shared" si="3594"/>
        <v>0</v>
      </c>
      <c r="CW2205" s="179">
        <f t="shared" si="3594"/>
        <v>0</v>
      </c>
      <c r="CX2205" s="179">
        <f t="shared" si="3594"/>
        <v>0</v>
      </c>
      <c r="CY2205" s="179">
        <f t="shared" si="3594"/>
        <v>0</v>
      </c>
      <c r="CZ2205" s="179">
        <f t="shared" si="3594"/>
        <v>0</v>
      </c>
      <c r="DA2205" s="179">
        <f t="shared" si="3594"/>
        <v>0</v>
      </c>
      <c r="DB2205" s="179">
        <f t="shared" si="3594"/>
        <v>0</v>
      </c>
      <c r="DC2205" s="179">
        <f t="shared" si="3594"/>
        <v>0</v>
      </c>
      <c r="DD2205" s="179">
        <f t="shared" si="3594"/>
        <v>0</v>
      </c>
      <c r="DE2205" s="179">
        <f t="shared" si="3594"/>
        <v>0</v>
      </c>
      <c r="DF2205" s="179">
        <f t="shared" si="3594"/>
        <v>0</v>
      </c>
      <c r="DG2205" s="179">
        <f t="shared" si="3594"/>
        <v>0</v>
      </c>
      <c r="DH2205" s="179">
        <f t="shared" si="3594"/>
        <v>0</v>
      </c>
      <c r="DI2205" s="179">
        <f t="shared" si="3594"/>
        <v>0</v>
      </c>
      <c r="DJ2205" s="179">
        <f t="shared" si="3594"/>
        <v>0</v>
      </c>
      <c r="DK2205" s="179">
        <f t="shared" si="3594"/>
        <v>0</v>
      </c>
      <c r="DL2205" s="179">
        <f t="shared" si="3594"/>
        <v>0</v>
      </c>
    </row>
    <row r="2206" spans="1:116" x14ac:dyDescent="0.4">
      <c r="B2206" t="s">
        <v>332</v>
      </c>
      <c r="D2206" t="s">
        <v>408</v>
      </c>
      <c r="E2206" s="8" t="str">
        <f t="shared" si="3496"/>
        <v>2206 WCUR-IS</v>
      </c>
      <c r="G2206" s="191" t="str">
        <f>SUBSTITUTE(TRIM(MID(G2192, SEARCH("-", G2192) + 1, LEN(G2192))),":","")</f>
        <v>IS driven</v>
      </c>
      <c r="H2206" s="12"/>
      <c r="I2206" s="60"/>
      <c r="J2206" s="60"/>
      <c r="K2206" s="15"/>
      <c r="L2206" s="15"/>
      <c r="M2206" s="15"/>
      <c r="N2206" s="15"/>
      <c r="O2206" s="15"/>
      <c r="P2206" s="15"/>
      <c r="R2206" s="15"/>
      <c r="CN2206" s="60"/>
      <c r="CO2206" s="8"/>
      <c r="CP2206" s="8"/>
      <c r="CQ2206" s="8"/>
      <c r="CR2206" s="8"/>
      <c r="CS2206" s="8"/>
      <c r="CT2206" s="8"/>
      <c r="CU2206" s="8"/>
      <c r="CV2206" s="8"/>
      <c r="CW2206" s="8"/>
      <c r="CX2206" s="8"/>
      <c r="CY2206" s="8"/>
      <c r="CZ2206" s="8"/>
      <c r="DA2206" s="8"/>
      <c r="DB2206" s="8"/>
      <c r="DC2206" s="8"/>
      <c r="DD2206" s="8"/>
      <c r="DE2206" s="8"/>
      <c r="DF2206" s="8"/>
      <c r="DG2206" s="8"/>
      <c r="DH2206" s="8"/>
      <c r="DI2206" s="8"/>
      <c r="DJ2206" s="8"/>
      <c r="DK2206" s="8"/>
      <c r="DL2206" s="8"/>
    </row>
    <row r="2207" spans="1:116" x14ac:dyDescent="0.4">
      <c r="B2207" t="s">
        <v>332</v>
      </c>
      <c r="D2207" t="s">
        <v>408</v>
      </c>
      <c r="E2207" s="8" t="str">
        <f t="shared" si="3496"/>
        <v>2207 WCUR-IS</v>
      </c>
      <c r="G2207" s="136" t="str">
        <f t="shared" si="3585"/>
        <v>Secondary revenue driver</v>
      </c>
      <c r="H2207" s="12"/>
      <c r="I2207" s="60"/>
      <c r="J2207" s="60"/>
      <c r="K2207" s="15"/>
      <c r="L2207" s="15"/>
      <c r="M2207" s="15"/>
      <c r="N2207" s="15"/>
      <c r="O2207" s="15"/>
      <c r="P2207" s="15"/>
      <c r="R2207" s="15"/>
      <c r="S2207" s="212" t="str">
        <f t="shared" ref="S2207:AX2207" si="3595">ADDRESS(ROW(S2196),COLUMN(S2196),2)</f>
        <v>S$2196</v>
      </c>
      <c r="T2207" s="212" t="str">
        <f t="shared" si="3595"/>
        <v>T$2196</v>
      </c>
      <c r="U2207" s="212" t="str">
        <f t="shared" si="3595"/>
        <v>U$2196</v>
      </c>
      <c r="V2207" s="212" t="str">
        <f t="shared" si="3595"/>
        <v>V$2196</v>
      </c>
      <c r="W2207" s="212" t="str">
        <f t="shared" si="3595"/>
        <v>W$2196</v>
      </c>
      <c r="X2207" s="212" t="str">
        <f t="shared" si="3595"/>
        <v>X$2196</v>
      </c>
      <c r="Y2207" s="212" t="str">
        <f t="shared" si="3595"/>
        <v>Y$2196</v>
      </c>
      <c r="Z2207" s="212" t="str">
        <f t="shared" si="3595"/>
        <v>Z$2196</v>
      </c>
      <c r="AA2207" s="212" t="str">
        <f t="shared" si="3595"/>
        <v>AA$2196</v>
      </c>
      <c r="AB2207" s="212" t="str">
        <f t="shared" si="3595"/>
        <v>AB$2196</v>
      </c>
      <c r="AC2207" s="212" t="str">
        <f t="shared" si="3595"/>
        <v>AC$2196</v>
      </c>
      <c r="AD2207" s="212" t="str">
        <f t="shared" si="3595"/>
        <v>AD$2196</v>
      </c>
      <c r="AE2207" s="212" t="str">
        <f t="shared" si="3595"/>
        <v>AE$2196</v>
      </c>
      <c r="AF2207" s="212" t="str">
        <f t="shared" si="3595"/>
        <v>AF$2196</v>
      </c>
      <c r="AG2207" s="212" t="str">
        <f t="shared" si="3595"/>
        <v>AG$2196</v>
      </c>
      <c r="AH2207" s="212" t="str">
        <f t="shared" si="3595"/>
        <v>AH$2196</v>
      </c>
      <c r="AI2207" s="212" t="str">
        <f t="shared" si="3595"/>
        <v>AI$2196</v>
      </c>
      <c r="AJ2207" s="212" t="str">
        <f t="shared" si="3595"/>
        <v>AJ$2196</v>
      </c>
      <c r="AK2207" s="212" t="str">
        <f t="shared" si="3595"/>
        <v>AK$2196</v>
      </c>
      <c r="AL2207" s="212" t="str">
        <f t="shared" si="3595"/>
        <v>AL$2196</v>
      </c>
      <c r="AM2207" s="212" t="str">
        <f t="shared" si="3595"/>
        <v>AM$2196</v>
      </c>
      <c r="AN2207" s="212" t="str">
        <f t="shared" si="3595"/>
        <v>AN$2196</v>
      </c>
      <c r="AO2207" s="212" t="str">
        <f t="shared" si="3595"/>
        <v>AO$2196</v>
      </c>
      <c r="AP2207" s="212" t="str">
        <f t="shared" si="3595"/>
        <v>AP$2196</v>
      </c>
      <c r="AQ2207" s="212" t="str">
        <f t="shared" si="3595"/>
        <v>AQ$2196</v>
      </c>
      <c r="AR2207" s="212" t="str">
        <f t="shared" si="3595"/>
        <v>AR$2196</v>
      </c>
      <c r="AS2207" s="212" t="str">
        <f t="shared" si="3595"/>
        <v>AS$2196</v>
      </c>
      <c r="AT2207" s="212" t="str">
        <f t="shared" si="3595"/>
        <v>AT$2196</v>
      </c>
      <c r="AU2207" s="212" t="str">
        <f t="shared" si="3595"/>
        <v>AU$2196</v>
      </c>
      <c r="AV2207" s="212" t="str">
        <f t="shared" si="3595"/>
        <v>AV$2196</v>
      </c>
      <c r="AW2207" s="212" t="str">
        <f t="shared" si="3595"/>
        <v>AW$2196</v>
      </c>
      <c r="AX2207" s="212" t="str">
        <f t="shared" si="3595"/>
        <v>AX$2196</v>
      </c>
      <c r="AY2207" s="212" t="str">
        <f t="shared" ref="AY2207:CD2207" si="3596">ADDRESS(ROW(AY2196),COLUMN(AY2196),2)</f>
        <v>AY$2196</v>
      </c>
      <c r="AZ2207" s="212" t="str">
        <f t="shared" si="3596"/>
        <v>AZ$2196</v>
      </c>
      <c r="BA2207" s="212" t="str">
        <f t="shared" si="3596"/>
        <v>BA$2196</v>
      </c>
      <c r="BB2207" s="212" t="str">
        <f t="shared" si="3596"/>
        <v>BB$2196</v>
      </c>
      <c r="BC2207" s="212" t="str">
        <f t="shared" si="3596"/>
        <v>BC$2196</v>
      </c>
      <c r="BD2207" s="212" t="str">
        <f t="shared" si="3596"/>
        <v>BD$2196</v>
      </c>
      <c r="BE2207" s="212" t="str">
        <f t="shared" si="3596"/>
        <v>BE$2196</v>
      </c>
      <c r="BF2207" s="212" t="str">
        <f t="shared" si="3596"/>
        <v>BF$2196</v>
      </c>
      <c r="BG2207" s="212" t="str">
        <f t="shared" si="3596"/>
        <v>BG$2196</v>
      </c>
      <c r="BH2207" s="212" t="str">
        <f t="shared" si="3596"/>
        <v>BH$2196</v>
      </c>
      <c r="BI2207" s="212" t="str">
        <f t="shared" si="3596"/>
        <v>BI$2196</v>
      </c>
      <c r="BJ2207" s="212" t="str">
        <f t="shared" si="3596"/>
        <v>BJ$2196</v>
      </c>
      <c r="BK2207" s="212" t="str">
        <f t="shared" si="3596"/>
        <v>BK$2196</v>
      </c>
      <c r="BL2207" s="212" t="str">
        <f t="shared" si="3596"/>
        <v>BL$2196</v>
      </c>
      <c r="BM2207" s="212" t="str">
        <f t="shared" si="3596"/>
        <v>BM$2196</v>
      </c>
      <c r="BN2207" s="212" t="str">
        <f t="shared" si="3596"/>
        <v>BN$2196</v>
      </c>
      <c r="BO2207" s="212" t="str">
        <f t="shared" si="3596"/>
        <v>BO$2196</v>
      </c>
      <c r="BP2207" s="212" t="str">
        <f t="shared" si="3596"/>
        <v>BP$2196</v>
      </c>
      <c r="BQ2207" s="212" t="str">
        <f t="shared" si="3596"/>
        <v>BQ$2196</v>
      </c>
      <c r="BR2207" s="212" t="str">
        <f t="shared" si="3596"/>
        <v>BR$2196</v>
      </c>
      <c r="BS2207" s="212" t="str">
        <f t="shared" si="3596"/>
        <v>BS$2196</v>
      </c>
      <c r="BT2207" s="212" t="str">
        <f t="shared" si="3596"/>
        <v>BT$2196</v>
      </c>
      <c r="BU2207" s="212" t="str">
        <f t="shared" si="3596"/>
        <v>BU$2196</v>
      </c>
      <c r="BV2207" s="212" t="str">
        <f t="shared" si="3596"/>
        <v>BV$2196</v>
      </c>
      <c r="BW2207" s="212" t="str">
        <f t="shared" si="3596"/>
        <v>BW$2196</v>
      </c>
      <c r="BX2207" s="212" t="str">
        <f t="shared" si="3596"/>
        <v>BX$2196</v>
      </c>
      <c r="BY2207" s="212" t="str">
        <f t="shared" si="3596"/>
        <v>BY$2196</v>
      </c>
      <c r="BZ2207" s="212" t="str">
        <f t="shared" si="3596"/>
        <v>BZ$2196</v>
      </c>
      <c r="CA2207" s="212" t="str">
        <f t="shared" si="3596"/>
        <v>CA$2196</v>
      </c>
      <c r="CB2207" s="212" t="str">
        <f t="shared" si="3596"/>
        <v>CB$2196</v>
      </c>
      <c r="CC2207" s="212" t="str">
        <f t="shared" si="3596"/>
        <v>CC$2196</v>
      </c>
      <c r="CD2207" s="212" t="str">
        <f t="shared" si="3596"/>
        <v>CD$2196</v>
      </c>
      <c r="CE2207" s="212" t="str">
        <f t="shared" ref="CE2207:CL2207" si="3597">ADDRESS(ROW(CE2196),COLUMN(CE2196),2)</f>
        <v>CE$2196</v>
      </c>
      <c r="CF2207" s="212" t="str">
        <f t="shared" si="3597"/>
        <v>CF$2196</v>
      </c>
      <c r="CG2207" s="212" t="str">
        <f t="shared" si="3597"/>
        <v>CG$2196</v>
      </c>
      <c r="CH2207" s="212" t="str">
        <f t="shared" si="3597"/>
        <v>CH$2196</v>
      </c>
      <c r="CI2207" s="212" t="str">
        <f t="shared" si="3597"/>
        <v>CI$2196</v>
      </c>
      <c r="CJ2207" s="212" t="str">
        <f t="shared" si="3597"/>
        <v>CJ$2196</v>
      </c>
      <c r="CK2207" s="212" t="str">
        <f t="shared" si="3597"/>
        <v>CK$2196</v>
      </c>
      <c r="CL2207" s="212" t="str">
        <f t="shared" si="3597"/>
        <v>CL$2196</v>
      </c>
      <c r="CN2207" s="60"/>
      <c r="CO2207" s="212" t="str">
        <f>ADDRESS(ROW(CO951),COLUMN(CO951),2)</f>
        <v>CO$951</v>
      </c>
      <c r="CP2207" s="212" t="str">
        <f>ADDRESS(ROW(CP951),COLUMN(CP951),2)</f>
        <v>CP$951</v>
      </c>
      <c r="CQ2207" s="212" t="str">
        <f>ADDRESS(ROW(CQ951),COLUMN(CQ951),2)</f>
        <v>CQ$951</v>
      </c>
      <c r="CR2207" s="212" t="str">
        <f>ADDRESS(ROW(CR951),COLUMN(CR951),2)</f>
        <v>CR$951</v>
      </c>
      <c r="CS2207" s="212" t="str">
        <f>ADDRESS(ROW(CS951),COLUMN(CS951),2)</f>
        <v>CS$951</v>
      </c>
      <c r="CT2207" s="212" t="str">
        <f>ADDRESS(ROW(CT951),COLUMN(CT951),2)</f>
        <v>CT$951</v>
      </c>
      <c r="CU2207" s="212" t="str">
        <f>ADDRESS(ROW(CU951),COLUMN(CU951),2)</f>
        <v>CU$951</v>
      </c>
      <c r="CV2207" s="212" t="str">
        <f>ADDRESS(ROW(CV951),COLUMN(CV951),2)</f>
        <v>CV$951</v>
      </c>
      <c r="CW2207" s="212" t="str">
        <f>ADDRESS(ROW(CW951),COLUMN(CW951),2)</f>
        <v>CW$951</v>
      </c>
      <c r="CX2207" s="212" t="str">
        <f>ADDRESS(ROW(CX951),COLUMN(CX951),2)</f>
        <v>CX$951</v>
      </c>
      <c r="CY2207" s="212" t="str">
        <f>ADDRESS(ROW(CY951),COLUMN(CY951),2)</f>
        <v>CY$951</v>
      </c>
      <c r="CZ2207" s="212" t="str">
        <f>ADDRESS(ROW(CZ951),COLUMN(CZ951),2)</f>
        <v>CZ$951</v>
      </c>
      <c r="DA2207" s="212" t="str">
        <f>ADDRESS(ROW(DA951),COLUMN(DA951),2)</f>
        <v>DA$951</v>
      </c>
      <c r="DB2207" s="212" t="str">
        <f>ADDRESS(ROW(DB951),COLUMN(DB951),2)</f>
        <v>DB$951</v>
      </c>
      <c r="DC2207" s="212" t="str">
        <f>ADDRESS(ROW(DC951),COLUMN(DC951),2)</f>
        <v>DC$951</v>
      </c>
      <c r="DD2207" s="212" t="str">
        <f>ADDRESS(ROW(DD951),COLUMN(DD951),2)</f>
        <v>DD$951</v>
      </c>
      <c r="DE2207" s="212" t="str">
        <f>ADDRESS(ROW(DE951),COLUMN(DE951),2)</f>
        <v>DE$951</v>
      </c>
      <c r="DF2207" s="212" t="str">
        <f>ADDRESS(ROW(DF951),COLUMN(DF951),2)</f>
        <v>DF$951</v>
      </c>
      <c r="DG2207" s="212" t="str">
        <f>ADDRESS(ROW(DG951),COLUMN(DG951),2)</f>
        <v>DG$951</v>
      </c>
      <c r="DH2207" s="212" t="str">
        <f>ADDRESS(ROW(DH951),COLUMN(DH951),2)</f>
        <v>DH$951</v>
      </c>
      <c r="DI2207" s="212" t="str">
        <f>ADDRESS(ROW(DI951),COLUMN(DI951),2)</f>
        <v>DI$951</v>
      </c>
      <c r="DJ2207" s="212" t="str">
        <f>ADDRESS(ROW(DJ951),COLUMN(DJ951),2)</f>
        <v>DJ$951</v>
      </c>
      <c r="DK2207" s="212" t="str">
        <f>ADDRESS(ROW(DK951),COLUMN(DK951),2)</f>
        <v>DK$951</v>
      </c>
      <c r="DL2207" s="212" t="str">
        <f>ADDRESS(ROW(DL951),COLUMN(DL951),2)</f>
        <v>DL$951</v>
      </c>
    </row>
    <row r="2208" spans="1:116" x14ac:dyDescent="0.4">
      <c r="B2208" t="s">
        <v>332</v>
      </c>
      <c r="D2208" t="s">
        <v>408</v>
      </c>
      <c r="E2208" s="8" t="str">
        <f t="shared" ref="E2208" si="3598">ROW()&amp;" "&amp;D2208</f>
        <v>2208 WCUR-IS</v>
      </c>
      <c r="G2208" s="136" t="str">
        <f t="shared" si="3585"/>
        <v>Secondary volume driver</v>
      </c>
      <c r="S2208" s="212" t="str">
        <f t="shared" ref="S2208:AX2208" si="3599">ADDRESS(ROW(S2195),COLUMN(S2195),2)</f>
        <v>S$2195</v>
      </c>
      <c r="T2208" s="212" t="str">
        <f t="shared" si="3599"/>
        <v>T$2195</v>
      </c>
      <c r="U2208" s="212" t="str">
        <f t="shared" si="3599"/>
        <v>U$2195</v>
      </c>
      <c r="V2208" s="212" t="str">
        <f t="shared" si="3599"/>
        <v>V$2195</v>
      </c>
      <c r="W2208" s="212" t="str">
        <f t="shared" si="3599"/>
        <v>W$2195</v>
      </c>
      <c r="X2208" s="212" t="str">
        <f t="shared" si="3599"/>
        <v>X$2195</v>
      </c>
      <c r="Y2208" s="212" t="str">
        <f t="shared" si="3599"/>
        <v>Y$2195</v>
      </c>
      <c r="Z2208" s="212" t="str">
        <f t="shared" si="3599"/>
        <v>Z$2195</v>
      </c>
      <c r="AA2208" s="212" t="str">
        <f t="shared" si="3599"/>
        <v>AA$2195</v>
      </c>
      <c r="AB2208" s="212" t="str">
        <f t="shared" si="3599"/>
        <v>AB$2195</v>
      </c>
      <c r="AC2208" s="212" t="str">
        <f t="shared" si="3599"/>
        <v>AC$2195</v>
      </c>
      <c r="AD2208" s="212" t="str">
        <f t="shared" si="3599"/>
        <v>AD$2195</v>
      </c>
      <c r="AE2208" s="212" t="str">
        <f t="shared" si="3599"/>
        <v>AE$2195</v>
      </c>
      <c r="AF2208" s="212" t="str">
        <f t="shared" si="3599"/>
        <v>AF$2195</v>
      </c>
      <c r="AG2208" s="212" t="str">
        <f t="shared" si="3599"/>
        <v>AG$2195</v>
      </c>
      <c r="AH2208" s="212" t="str">
        <f t="shared" si="3599"/>
        <v>AH$2195</v>
      </c>
      <c r="AI2208" s="212" t="str">
        <f t="shared" si="3599"/>
        <v>AI$2195</v>
      </c>
      <c r="AJ2208" s="212" t="str">
        <f t="shared" si="3599"/>
        <v>AJ$2195</v>
      </c>
      <c r="AK2208" s="212" t="str">
        <f t="shared" si="3599"/>
        <v>AK$2195</v>
      </c>
      <c r="AL2208" s="212" t="str">
        <f t="shared" si="3599"/>
        <v>AL$2195</v>
      </c>
      <c r="AM2208" s="212" t="str">
        <f t="shared" si="3599"/>
        <v>AM$2195</v>
      </c>
      <c r="AN2208" s="212" t="str">
        <f t="shared" si="3599"/>
        <v>AN$2195</v>
      </c>
      <c r="AO2208" s="212" t="str">
        <f t="shared" si="3599"/>
        <v>AO$2195</v>
      </c>
      <c r="AP2208" s="212" t="str">
        <f t="shared" si="3599"/>
        <v>AP$2195</v>
      </c>
      <c r="AQ2208" s="212" t="str">
        <f t="shared" si="3599"/>
        <v>AQ$2195</v>
      </c>
      <c r="AR2208" s="212" t="str">
        <f t="shared" si="3599"/>
        <v>AR$2195</v>
      </c>
      <c r="AS2208" s="212" t="str">
        <f t="shared" si="3599"/>
        <v>AS$2195</v>
      </c>
      <c r="AT2208" s="212" t="str">
        <f t="shared" si="3599"/>
        <v>AT$2195</v>
      </c>
      <c r="AU2208" s="212" t="str">
        <f t="shared" si="3599"/>
        <v>AU$2195</v>
      </c>
      <c r="AV2208" s="212" t="str">
        <f t="shared" si="3599"/>
        <v>AV$2195</v>
      </c>
      <c r="AW2208" s="212" t="str">
        <f t="shared" si="3599"/>
        <v>AW$2195</v>
      </c>
      <c r="AX2208" s="212" t="str">
        <f t="shared" si="3599"/>
        <v>AX$2195</v>
      </c>
      <c r="AY2208" s="212" t="str">
        <f t="shared" ref="AY2208:CD2208" si="3600">ADDRESS(ROW(AY2195),COLUMN(AY2195),2)</f>
        <v>AY$2195</v>
      </c>
      <c r="AZ2208" s="212" t="str">
        <f t="shared" si="3600"/>
        <v>AZ$2195</v>
      </c>
      <c r="BA2208" s="212" t="str">
        <f t="shared" si="3600"/>
        <v>BA$2195</v>
      </c>
      <c r="BB2208" s="212" t="str">
        <f t="shared" si="3600"/>
        <v>BB$2195</v>
      </c>
      <c r="BC2208" s="212" t="str">
        <f t="shared" si="3600"/>
        <v>BC$2195</v>
      </c>
      <c r="BD2208" s="212" t="str">
        <f t="shared" si="3600"/>
        <v>BD$2195</v>
      </c>
      <c r="BE2208" s="212" t="str">
        <f t="shared" si="3600"/>
        <v>BE$2195</v>
      </c>
      <c r="BF2208" s="212" t="str">
        <f t="shared" si="3600"/>
        <v>BF$2195</v>
      </c>
      <c r="BG2208" s="212" t="str">
        <f t="shared" si="3600"/>
        <v>BG$2195</v>
      </c>
      <c r="BH2208" s="212" t="str">
        <f t="shared" si="3600"/>
        <v>BH$2195</v>
      </c>
      <c r="BI2208" s="212" t="str">
        <f t="shared" si="3600"/>
        <v>BI$2195</v>
      </c>
      <c r="BJ2208" s="212" t="str">
        <f t="shared" si="3600"/>
        <v>BJ$2195</v>
      </c>
      <c r="BK2208" s="212" t="str">
        <f t="shared" si="3600"/>
        <v>BK$2195</v>
      </c>
      <c r="BL2208" s="212" t="str">
        <f t="shared" si="3600"/>
        <v>BL$2195</v>
      </c>
      <c r="BM2208" s="212" t="str">
        <f t="shared" si="3600"/>
        <v>BM$2195</v>
      </c>
      <c r="BN2208" s="212" t="str">
        <f t="shared" si="3600"/>
        <v>BN$2195</v>
      </c>
      <c r="BO2208" s="212" t="str">
        <f t="shared" si="3600"/>
        <v>BO$2195</v>
      </c>
      <c r="BP2208" s="212" t="str">
        <f t="shared" si="3600"/>
        <v>BP$2195</v>
      </c>
      <c r="BQ2208" s="212" t="str">
        <f t="shared" si="3600"/>
        <v>BQ$2195</v>
      </c>
      <c r="BR2208" s="212" t="str">
        <f t="shared" si="3600"/>
        <v>BR$2195</v>
      </c>
      <c r="BS2208" s="212" t="str">
        <f t="shared" si="3600"/>
        <v>BS$2195</v>
      </c>
      <c r="BT2208" s="212" t="str">
        <f t="shared" si="3600"/>
        <v>BT$2195</v>
      </c>
      <c r="BU2208" s="212" t="str">
        <f t="shared" si="3600"/>
        <v>BU$2195</v>
      </c>
      <c r="BV2208" s="212" t="str">
        <f t="shared" si="3600"/>
        <v>BV$2195</v>
      </c>
      <c r="BW2208" s="212" t="str">
        <f t="shared" si="3600"/>
        <v>BW$2195</v>
      </c>
      <c r="BX2208" s="212" t="str">
        <f t="shared" si="3600"/>
        <v>BX$2195</v>
      </c>
      <c r="BY2208" s="212" t="str">
        <f t="shared" si="3600"/>
        <v>BY$2195</v>
      </c>
      <c r="BZ2208" s="212" t="str">
        <f t="shared" si="3600"/>
        <v>BZ$2195</v>
      </c>
      <c r="CA2208" s="212" t="str">
        <f t="shared" si="3600"/>
        <v>CA$2195</v>
      </c>
      <c r="CB2208" s="212" t="str">
        <f t="shared" si="3600"/>
        <v>CB$2195</v>
      </c>
      <c r="CC2208" s="212" t="str">
        <f t="shared" si="3600"/>
        <v>CC$2195</v>
      </c>
      <c r="CD2208" s="212" t="str">
        <f t="shared" si="3600"/>
        <v>CD$2195</v>
      </c>
      <c r="CE2208" s="212" t="str">
        <f t="shared" ref="CE2208:CL2208" si="3601">ADDRESS(ROW(CE2195),COLUMN(CE2195),2)</f>
        <v>CE$2195</v>
      </c>
      <c r="CF2208" s="212" t="str">
        <f t="shared" si="3601"/>
        <v>CF$2195</v>
      </c>
      <c r="CG2208" s="212" t="str">
        <f t="shared" si="3601"/>
        <v>CG$2195</v>
      </c>
      <c r="CH2208" s="212" t="str">
        <f t="shared" si="3601"/>
        <v>CH$2195</v>
      </c>
      <c r="CI2208" s="212" t="str">
        <f t="shared" si="3601"/>
        <v>CI$2195</v>
      </c>
      <c r="CJ2208" s="212" t="str">
        <f t="shared" si="3601"/>
        <v>CJ$2195</v>
      </c>
      <c r="CK2208" s="212" t="str">
        <f t="shared" si="3601"/>
        <v>CK$2195</v>
      </c>
      <c r="CL2208" s="212" t="str">
        <f t="shared" si="3601"/>
        <v>CL$2195</v>
      </c>
      <c r="CO2208" s="212" t="str">
        <f>ADDRESS(ROW(CO950),COLUMN(CO950),2)</f>
        <v>CO$950</v>
      </c>
      <c r="CP2208" s="212" t="str">
        <f>ADDRESS(ROW(CP950),COLUMN(CP950),2)</f>
        <v>CP$950</v>
      </c>
      <c r="CQ2208" s="212" t="str">
        <f>ADDRESS(ROW(CQ950),COLUMN(CQ950),2)</f>
        <v>CQ$950</v>
      </c>
      <c r="CR2208" s="212" t="str">
        <f>ADDRESS(ROW(CR950),COLUMN(CR950),2)</f>
        <v>CR$950</v>
      </c>
      <c r="CS2208" s="212" t="str">
        <f>ADDRESS(ROW(CS950),COLUMN(CS950),2)</f>
        <v>CS$950</v>
      </c>
      <c r="CT2208" s="212" t="str">
        <f>ADDRESS(ROW(CT950),COLUMN(CT950),2)</f>
        <v>CT$950</v>
      </c>
      <c r="CU2208" s="212" t="str">
        <f>ADDRESS(ROW(CU950),COLUMN(CU950),2)</f>
        <v>CU$950</v>
      </c>
      <c r="CV2208" s="212" t="str">
        <f>ADDRESS(ROW(CV950),COLUMN(CV950),2)</f>
        <v>CV$950</v>
      </c>
      <c r="CW2208" s="212" t="str">
        <f>ADDRESS(ROW(CW950),COLUMN(CW950),2)</f>
        <v>CW$950</v>
      </c>
      <c r="CX2208" s="212" t="str">
        <f>ADDRESS(ROW(CX950),COLUMN(CX950),2)</f>
        <v>CX$950</v>
      </c>
      <c r="CY2208" s="212" t="str">
        <f>ADDRESS(ROW(CY950),COLUMN(CY950),2)</f>
        <v>CY$950</v>
      </c>
      <c r="CZ2208" s="212" t="str">
        <f>ADDRESS(ROW(CZ950),COLUMN(CZ950),2)</f>
        <v>CZ$950</v>
      </c>
      <c r="DA2208" s="212" t="str">
        <f>ADDRESS(ROW(DA950),COLUMN(DA950),2)</f>
        <v>DA$950</v>
      </c>
      <c r="DB2208" s="212" t="str">
        <f>ADDRESS(ROW(DB950),COLUMN(DB950),2)</f>
        <v>DB$950</v>
      </c>
      <c r="DC2208" s="212" t="str">
        <f>ADDRESS(ROW(DC950),COLUMN(DC950),2)</f>
        <v>DC$950</v>
      </c>
      <c r="DD2208" s="212" t="str">
        <f>ADDRESS(ROW(DD950),COLUMN(DD950),2)</f>
        <v>DD$950</v>
      </c>
      <c r="DE2208" s="212" t="str">
        <f>ADDRESS(ROW(DE950),COLUMN(DE950),2)</f>
        <v>DE$950</v>
      </c>
      <c r="DF2208" s="212" t="str">
        <f>ADDRESS(ROW(DF950),COLUMN(DF950),2)</f>
        <v>DF$950</v>
      </c>
      <c r="DG2208" s="212" t="str">
        <f>ADDRESS(ROW(DG950),COLUMN(DG950),2)</f>
        <v>DG$950</v>
      </c>
      <c r="DH2208" s="212" t="str">
        <f>ADDRESS(ROW(DH950),COLUMN(DH950),2)</f>
        <v>DH$950</v>
      </c>
      <c r="DI2208" s="212" t="str">
        <f>ADDRESS(ROW(DI950),COLUMN(DI950),2)</f>
        <v>DI$950</v>
      </c>
      <c r="DJ2208" s="212" t="str">
        <f>ADDRESS(ROW(DJ950),COLUMN(DJ950),2)</f>
        <v>DJ$950</v>
      </c>
      <c r="DK2208" s="212" t="str">
        <f>ADDRESS(ROW(DK950),COLUMN(DK950),2)</f>
        <v>DK$950</v>
      </c>
      <c r="DL2208" s="212" t="str">
        <f>ADDRESS(ROW(DL950),COLUMN(DL950),2)</f>
        <v>DL$950</v>
      </c>
    </row>
    <row r="2209" spans="1:116" x14ac:dyDescent="0.4">
      <c r="CO2209" s="8"/>
      <c r="CP2209" s="8"/>
      <c r="CQ2209" s="8"/>
      <c r="CR2209" s="8"/>
      <c r="CS2209" s="8"/>
      <c r="CT2209" s="8"/>
      <c r="CU2209" s="8"/>
      <c r="CV2209" s="8"/>
      <c r="CW2209" s="8"/>
      <c r="CX2209" s="8"/>
      <c r="CY2209" s="8"/>
      <c r="CZ2209" s="8"/>
      <c r="DA2209" s="8"/>
      <c r="DB2209" s="8"/>
      <c r="DC2209" s="8"/>
      <c r="DD2209" s="8"/>
      <c r="DE2209" s="8"/>
      <c r="DF2209" s="8"/>
      <c r="DG2209" s="8"/>
      <c r="DH2209" s="8"/>
      <c r="DI2209" s="8"/>
      <c r="DJ2209" s="8"/>
      <c r="DK2209" s="8"/>
      <c r="DL2209" s="8"/>
    </row>
    <row r="2210" spans="1:116" x14ac:dyDescent="0.4">
      <c r="A2210" s="174"/>
      <c r="E2210" s="8"/>
      <c r="G2210" s="175" t="s">
        <v>490</v>
      </c>
      <c r="H2210" s="174"/>
      <c r="I2210" s="176"/>
      <c r="J2210" s="176"/>
      <c r="K2210" s="197"/>
      <c r="L2210" s="197"/>
      <c r="M2210" s="197"/>
      <c r="N2210" s="197"/>
      <c r="O2210" s="197"/>
      <c r="P2210" s="197"/>
      <c r="R2210" s="198"/>
      <c r="S2210" s="174"/>
      <c r="T2210" s="174"/>
      <c r="U2210" s="174"/>
      <c r="V2210" s="174"/>
      <c r="W2210" s="174"/>
      <c r="X2210" s="174"/>
      <c r="Y2210" s="174"/>
      <c r="Z2210" s="174"/>
      <c r="AA2210" s="174"/>
      <c r="AB2210" s="174"/>
      <c r="AC2210" s="174"/>
      <c r="AD2210" s="174"/>
      <c r="AE2210" s="174"/>
      <c r="AF2210" s="174"/>
      <c r="AG2210" s="174"/>
      <c r="AH2210" s="174"/>
      <c r="AI2210" s="174"/>
      <c r="AJ2210" s="174"/>
      <c r="AK2210" s="174"/>
      <c r="AL2210" s="174"/>
      <c r="AM2210" s="174"/>
      <c r="AN2210" s="174"/>
      <c r="AO2210" s="174"/>
      <c r="AP2210" s="174"/>
      <c r="AQ2210" s="174"/>
      <c r="AR2210" s="174"/>
      <c r="AS2210" s="174"/>
      <c r="AT2210" s="174"/>
      <c r="AU2210" s="174"/>
      <c r="AV2210" s="174"/>
      <c r="AW2210" s="174"/>
      <c r="AX2210" s="174"/>
      <c r="AY2210" s="174"/>
      <c r="AZ2210" s="174"/>
      <c r="BA2210" s="174"/>
      <c r="BB2210" s="174"/>
      <c r="BC2210" s="174"/>
      <c r="BD2210" s="174"/>
      <c r="BE2210" s="174"/>
      <c r="BF2210" s="174"/>
      <c r="BG2210" s="174"/>
      <c r="BH2210" s="174"/>
      <c r="BI2210" s="174"/>
      <c r="BJ2210" s="174"/>
      <c r="BK2210" s="174"/>
      <c r="BL2210" s="174"/>
      <c r="BM2210" s="174"/>
      <c r="BN2210" s="174"/>
      <c r="BO2210" s="174"/>
      <c r="BP2210" s="174"/>
      <c r="BQ2210" s="174"/>
      <c r="BR2210" s="174"/>
      <c r="BS2210" s="174"/>
      <c r="BT2210" s="174"/>
      <c r="BU2210" s="174"/>
      <c r="BV2210" s="174"/>
      <c r="BW2210" s="174"/>
      <c r="BX2210" s="174"/>
      <c r="BY2210" s="174"/>
      <c r="BZ2210" s="174"/>
      <c r="CA2210" s="174"/>
      <c r="CB2210" s="174"/>
      <c r="CC2210" s="174"/>
      <c r="CD2210" s="174"/>
      <c r="CE2210" s="174"/>
      <c r="CF2210" s="174"/>
      <c r="CG2210" s="174"/>
      <c r="CH2210" s="174"/>
      <c r="CI2210" s="174"/>
      <c r="CJ2210" s="174"/>
      <c r="CK2210" s="174"/>
      <c r="CL2210" s="174"/>
      <c r="CN2210" s="176"/>
      <c r="CO2210" s="174"/>
      <c r="CP2210" s="174"/>
      <c r="CQ2210" s="174"/>
      <c r="CR2210" s="174"/>
      <c r="CS2210" s="174"/>
      <c r="CT2210" s="174"/>
      <c r="CU2210" s="174"/>
      <c r="CV2210" s="174"/>
      <c r="CW2210" s="174"/>
      <c r="CX2210" s="174"/>
      <c r="CY2210" s="174"/>
      <c r="CZ2210" s="174"/>
      <c r="DA2210" s="174"/>
      <c r="DB2210" s="174"/>
      <c r="DC2210" s="174"/>
      <c r="DD2210" s="174"/>
      <c r="DE2210" s="174"/>
      <c r="DF2210" s="174"/>
      <c r="DG2210" s="174"/>
      <c r="DH2210" s="174"/>
      <c r="DI2210" s="174"/>
      <c r="DJ2210" s="174"/>
      <c r="DK2210" s="174"/>
      <c r="DL2210" s="174"/>
    </row>
    <row r="2211" spans="1:116" x14ac:dyDescent="0.4">
      <c r="A2211" s="174"/>
      <c r="E2211" s="8"/>
      <c r="G2211" s="175" t="s">
        <v>492</v>
      </c>
      <c r="H2211" s="174"/>
      <c r="I2211" s="176"/>
      <c r="J2211" s="176"/>
      <c r="K2211" s="197"/>
      <c r="L2211" s="197"/>
      <c r="M2211" s="197"/>
      <c r="N2211" s="197"/>
      <c r="O2211" s="197"/>
      <c r="P2211" s="197"/>
      <c r="R2211" s="198"/>
      <c r="S2211" s="174"/>
      <c r="T2211" s="174"/>
      <c r="U2211" s="174"/>
      <c r="V2211" s="174"/>
      <c r="W2211" s="174"/>
      <c r="X2211" s="174"/>
      <c r="Y2211" s="174"/>
      <c r="Z2211" s="174"/>
      <c r="AA2211" s="174"/>
      <c r="AB2211" s="174"/>
      <c r="AC2211" s="174"/>
      <c r="AD2211" s="174"/>
      <c r="AE2211" s="174"/>
      <c r="AF2211" s="174"/>
      <c r="AG2211" s="174"/>
      <c r="AH2211" s="174"/>
      <c r="AI2211" s="174"/>
      <c r="AJ2211" s="174"/>
      <c r="AK2211" s="174"/>
      <c r="AL2211" s="174"/>
      <c r="AM2211" s="174"/>
      <c r="AN2211" s="174"/>
      <c r="AO2211" s="174"/>
      <c r="AP2211" s="174"/>
      <c r="AQ2211" s="174"/>
      <c r="AR2211" s="174"/>
      <c r="AS2211" s="174"/>
      <c r="AT2211" s="174"/>
      <c r="AU2211" s="174"/>
      <c r="AV2211" s="174"/>
      <c r="AW2211" s="174"/>
      <c r="AX2211" s="174"/>
      <c r="AY2211" s="174"/>
      <c r="AZ2211" s="174"/>
      <c r="BA2211" s="174"/>
      <c r="BB2211" s="174"/>
      <c r="BC2211" s="174"/>
      <c r="BD2211" s="174"/>
      <c r="BE2211" s="174"/>
      <c r="BF2211" s="174"/>
      <c r="BG2211" s="174"/>
      <c r="BH2211" s="174"/>
      <c r="BI2211" s="174"/>
      <c r="BJ2211" s="174"/>
      <c r="BK2211" s="174"/>
      <c r="BL2211" s="174"/>
      <c r="BM2211" s="174"/>
      <c r="BN2211" s="174"/>
      <c r="BO2211" s="174"/>
      <c r="BP2211" s="174"/>
      <c r="BQ2211" s="174"/>
      <c r="BR2211" s="174"/>
      <c r="BS2211" s="174"/>
      <c r="BT2211" s="174"/>
      <c r="BU2211" s="174"/>
      <c r="BV2211" s="174"/>
      <c r="BW2211" s="174"/>
      <c r="BX2211" s="174"/>
      <c r="BY2211" s="174"/>
      <c r="BZ2211" s="174"/>
      <c r="CA2211" s="174"/>
      <c r="CB2211" s="174"/>
      <c r="CC2211" s="174"/>
      <c r="CD2211" s="174"/>
      <c r="CE2211" s="174"/>
      <c r="CF2211" s="174"/>
      <c r="CG2211" s="174"/>
      <c r="CH2211" s="174"/>
      <c r="CI2211" s="174"/>
      <c r="CJ2211" s="174"/>
      <c r="CK2211" s="174"/>
      <c r="CL2211" s="174"/>
      <c r="CN2211" s="176"/>
      <c r="CO2211" s="174"/>
      <c r="CP2211" s="174"/>
      <c r="CQ2211" s="174"/>
      <c r="CR2211" s="174"/>
      <c r="CS2211" s="174"/>
      <c r="CT2211" s="174"/>
      <c r="CU2211" s="174"/>
      <c r="CV2211" s="174"/>
      <c r="CW2211" s="174"/>
      <c r="CX2211" s="174"/>
      <c r="CY2211" s="174"/>
      <c r="CZ2211" s="174"/>
      <c r="DA2211" s="174"/>
      <c r="DB2211" s="174"/>
      <c r="DC2211" s="174"/>
      <c r="DD2211" s="174"/>
      <c r="DE2211" s="174"/>
      <c r="DF2211" s="174"/>
      <c r="DG2211" s="174"/>
      <c r="DH2211" s="174"/>
      <c r="DI2211" s="174"/>
      <c r="DJ2211" s="174"/>
      <c r="DK2211" s="174"/>
      <c r="DL2211" s="174"/>
    </row>
    <row r="2212" spans="1:116" x14ac:dyDescent="0.4">
      <c r="A2212" s="174"/>
      <c r="E2212" s="8"/>
      <c r="G2212" s="175" t="s">
        <v>461</v>
      </c>
      <c r="H2212" s="174"/>
      <c r="I2212" s="176"/>
      <c r="J2212" s="176"/>
      <c r="K2212" s="197"/>
      <c r="L2212" s="197"/>
      <c r="M2212" s="197"/>
      <c r="N2212" s="197"/>
      <c r="O2212" s="197"/>
      <c r="P2212" s="197"/>
      <c r="R2212" s="198"/>
      <c r="S2212" s="199" t="str">
        <f t="shared" ref="S2212:CD2212" si="3602">S$20</f>
        <v>S$16</v>
      </c>
      <c r="T2212" s="199" t="str">
        <f t="shared" si="3602"/>
        <v>T$16</v>
      </c>
      <c r="U2212" s="199" t="str">
        <f t="shared" si="3602"/>
        <v>U$16</v>
      </c>
      <c r="V2212" s="199" t="str">
        <f t="shared" si="3602"/>
        <v>V$16</v>
      </c>
      <c r="W2212" s="199" t="str">
        <f t="shared" si="3602"/>
        <v>W$16</v>
      </c>
      <c r="X2212" s="199" t="str">
        <f t="shared" si="3602"/>
        <v>X$16</v>
      </c>
      <c r="Y2212" s="199" t="str">
        <f t="shared" si="3602"/>
        <v>Y$16</v>
      </c>
      <c r="Z2212" s="199" t="str">
        <f t="shared" si="3602"/>
        <v>Z$16</v>
      </c>
      <c r="AA2212" s="199" t="str">
        <f t="shared" si="3602"/>
        <v>AA$16</v>
      </c>
      <c r="AB2212" s="199" t="str">
        <f t="shared" si="3602"/>
        <v>AB$16</v>
      </c>
      <c r="AC2212" s="199" t="str">
        <f t="shared" si="3602"/>
        <v>AC$16</v>
      </c>
      <c r="AD2212" s="199" t="str">
        <f t="shared" si="3602"/>
        <v>AD$16</v>
      </c>
      <c r="AE2212" s="199" t="str">
        <f t="shared" si="3602"/>
        <v>AE$16</v>
      </c>
      <c r="AF2212" s="199" t="str">
        <f t="shared" si="3602"/>
        <v>AF$16</v>
      </c>
      <c r="AG2212" s="199" t="str">
        <f t="shared" si="3602"/>
        <v>AG$16</v>
      </c>
      <c r="AH2212" s="199" t="str">
        <f t="shared" si="3602"/>
        <v>AH$16</v>
      </c>
      <c r="AI2212" s="199" t="str">
        <f t="shared" si="3602"/>
        <v>AI$16</v>
      </c>
      <c r="AJ2212" s="199" t="str">
        <f t="shared" si="3602"/>
        <v>AJ$16</v>
      </c>
      <c r="AK2212" s="199" t="str">
        <f t="shared" si="3602"/>
        <v>AK$16</v>
      </c>
      <c r="AL2212" s="199" t="str">
        <f t="shared" si="3602"/>
        <v>AL$16</v>
      </c>
      <c r="AM2212" s="199" t="str">
        <f t="shared" si="3602"/>
        <v>AM$16</v>
      </c>
      <c r="AN2212" s="199" t="str">
        <f t="shared" si="3602"/>
        <v>AN$16</v>
      </c>
      <c r="AO2212" s="199" t="str">
        <f t="shared" si="3602"/>
        <v>AO$16</v>
      </c>
      <c r="AP2212" s="199" t="str">
        <f t="shared" si="3602"/>
        <v>AP$16</v>
      </c>
      <c r="AQ2212" s="199" t="str">
        <f t="shared" si="3602"/>
        <v>AQ$16</v>
      </c>
      <c r="AR2212" s="199" t="str">
        <f t="shared" si="3602"/>
        <v>AR$16</v>
      </c>
      <c r="AS2212" s="199" t="str">
        <f t="shared" si="3602"/>
        <v>AS$16</v>
      </c>
      <c r="AT2212" s="199" t="str">
        <f t="shared" si="3602"/>
        <v>AT$16</v>
      </c>
      <c r="AU2212" s="199" t="str">
        <f t="shared" si="3602"/>
        <v>AU$16</v>
      </c>
      <c r="AV2212" s="199" t="str">
        <f t="shared" si="3602"/>
        <v>AV$16</v>
      </c>
      <c r="AW2212" s="199" t="str">
        <f t="shared" si="3602"/>
        <v>AW$16</v>
      </c>
      <c r="AX2212" s="199" t="str">
        <f t="shared" si="3602"/>
        <v>AX$16</v>
      </c>
      <c r="AY2212" s="199" t="str">
        <f t="shared" si="3602"/>
        <v>AY$16</v>
      </c>
      <c r="AZ2212" s="199" t="str">
        <f t="shared" si="3602"/>
        <v>AZ$16</v>
      </c>
      <c r="BA2212" s="199" t="str">
        <f t="shared" si="3602"/>
        <v>BA$16</v>
      </c>
      <c r="BB2212" s="199" t="str">
        <f t="shared" si="3602"/>
        <v>BB$16</v>
      </c>
      <c r="BC2212" s="199" t="str">
        <f t="shared" si="3602"/>
        <v>BC$16</v>
      </c>
      <c r="BD2212" s="199" t="str">
        <f t="shared" si="3602"/>
        <v>BD$16</v>
      </c>
      <c r="BE2212" s="199" t="str">
        <f t="shared" si="3602"/>
        <v>BE$16</v>
      </c>
      <c r="BF2212" s="199" t="str">
        <f t="shared" si="3602"/>
        <v>BF$16</v>
      </c>
      <c r="BG2212" s="199" t="str">
        <f t="shared" si="3602"/>
        <v>BG$16</v>
      </c>
      <c r="BH2212" s="199" t="str">
        <f t="shared" si="3602"/>
        <v>BH$16</v>
      </c>
      <c r="BI2212" s="199" t="str">
        <f t="shared" si="3602"/>
        <v>BI$16</v>
      </c>
      <c r="BJ2212" s="199" t="str">
        <f t="shared" si="3602"/>
        <v>BJ$16</v>
      </c>
      <c r="BK2212" s="199" t="str">
        <f t="shared" si="3602"/>
        <v>BK$16</v>
      </c>
      <c r="BL2212" s="199" t="str">
        <f t="shared" si="3602"/>
        <v>BL$16</v>
      </c>
      <c r="BM2212" s="199" t="str">
        <f t="shared" si="3602"/>
        <v>BM$16</v>
      </c>
      <c r="BN2212" s="199" t="str">
        <f t="shared" si="3602"/>
        <v>BN$16</v>
      </c>
      <c r="BO2212" s="199" t="str">
        <f t="shared" si="3602"/>
        <v>BO$16</v>
      </c>
      <c r="BP2212" s="199" t="str">
        <f t="shared" si="3602"/>
        <v>BP$16</v>
      </c>
      <c r="BQ2212" s="199" t="str">
        <f t="shared" si="3602"/>
        <v>BQ$16</v>
      </c>
      <c r="BR2212" s="199" t="str">
        <f t="shared" si="3602"/>
        <v>BR$16</v>
      </c>
      <c r="BS2212" s="199" t="str">
        <f t="shared" si="3602"/>
        <v>BS$16</v>
      </c>
      <c r="BT2212" s="199" t="str">
        <f t="shared" si="3602"/>
        <v>BT$16</v>
      </c>
      <c r="BU2212" s="199" t="str">
        <f t="shared" si="3602"/>
        <v>BU$16</v>
      </c>
      <c r="BV2212" s="199" t="str">
        <f t="shared" si="3602"/>
        <v>BV$16</v>
      </c>
      <c r="BW2212" s="199" t="str">
        <f t="shared" si="3602"/>
        <v>BW$16</v>
      </c>
      <c r="BX2212" s="199" t="str">
        <f t="shared" si="3602"/>
        <v>BX$16</v>
      </c>
      <c r="BY2212" s="199" t="str">
        <f t="shared" si="3602"/>
        <v>BY$16</v>
      </c>
      <c r="BZ2212" s="199" t="str">
        <f t="shared" si="3602"/>
        <v>BZ$16</v>
      </c>
      <c r="CA2212" s="199" t="str">
        <f t="shared" si="3602"/>
        <v>CA$16</v>
      </c>
      <c r="CB2212" s="199" t="str">
        <f t="shared" si="3602"/>
        <v>CB$16</v>
      </c>
      <c r="CC2212" s="199" t="str">
        <f t="shared" si="3602"/>
        <v>CC$16</v>
      </c>
      <c r="CD2212" s="199" t="str">
        <f t="shared" si="3602"/>
        <v>CD$16</v>
      </c>
      <c r="CE2212" s="199" t="str">
        <f t="shared" ref="CE2212:CL2212" si="3603">CE$20</f>
        <v>CE$16</v>
      </c>
      <c r="CF2212" s="199" t="str">
        <f t="shared" si="3603"/>
        <v>CF$16</v>
      </c>
      <c r="CG2212" s="199" t="str">
        <f t="shared" si="3603"/>
        <v>CG$16</v>
      </c>
      <c r="CH2212" s="199" t="str">
        <f t="shared" si="3603"/>
        <v>CH$16</v>
      </c>
      <c r="CI2212" s="199" t="str">
        <f t="shared" si="3603"/>
        <v>CI$16</v>
      </c>
      <c r="CJ2212" s="199" t="str">
        <f t="shared" si="3603"/>
        <v>CJ$16</v>
      </c>
      <c r="CK2212" s="199" t="str">
        <f t="shared" si="3603"/>
        <v>CK$16</v>
      </c>
      <c r="CL2212" s="199" t="str">
        <f t="shared" si="3603"/>
        <v>CL$16</v>
      </c>
      <c r="CN2212" s="176"/>
      <c r="CO2212" s="199" t="str">
        <f t="shared" ref="CO2212:DL2212" si="3604">CO$20</f>
        <v>CO$16</v>
      </c>
      <c r="CP2212" s="199" t="str">
        <f t="shared" si="3604"/>
        <v>CP$16</v>
      </c>
      <c r="CQ2212" s="199" t="str">
        <f t="shared" si="3604"/>
        <v>CQ$16</v>
      </c>
      <c r="CR2212" s="199" t="str">
        <f t="shared" si="3604"/>
        <v>CR$16</v>
      </c>
      <c r="CS2212" s="199" t="str">
        <f t="shared" si="3604"/>
        <v>CS$16</v>
      </c>
      <c r="CT2212" s="199" t="str">
        <f t="shared" si="3604"/>
        <v>CT$16</v>
      </c>
      <c r="CU2212" s="199" t="str">
        <f t="shared" si="3604"/>
        <v>CU$16</v>
      </c>
      <c r="CV2212" s="199" t="str">
        <f t="shared" si="3604"/>
        <v>CV$16</v>
      </c>
      <c r="CW2212" s="199" t="str">
        <f t="shared" si="3604"/>
        <v>CW$16</v>
      </c>
      <c r="CX2212" s="199" t="str">
        <f t="shared" si="3604"/>
        <v>CX$16</v>
      </c>
      <c r="CY2212" s="199" t="str">
        <f t="shared" si="3604"/>
        <v>CY$16</v>
      </c>
      <c r="CZ2212" s="199" t="str">
        <f t="shared" si="3604"/>
        <v>CZ$16</v>
      </c>
      <c r="DA2212" s="199" t="str">
        <f t="shared" si="3604"/>
        <v>DA$16</v>
      </c>
      <c r="DB2212" s="199" t="str">
        <f t="shared" si="3604"/>
        <v>DB$16</v>
      </c>
      <c r="DC2212" s="199" t="str">
        <f t="shared" si="3604"/>
        <v>DC$16</v>
      </c>
      <c r="DD2212" s="199" t="str">
        <f t="shared" si="3604"/>
        <v>DD$16</v>
      </c>
      <c r="DE2212" s="199" t="str">
        <f t="shared" si="3604"/>
        <v>DE$16</v>
      </c>
      <c r="DF2212" s="199" t="str">
        <f t="shared" si="3604"/>
        <v>DF$16</v>
      </c>
      <c r="DG2212" s="199" t="str">
        <f t="shared" si="3604"/>
        <v>DG$16</v>
      </c>
      <c r="DH2212" s="199" t="str">
        <f t="shared" si="3604"/>
        <v>DH$16</v>
      </c>
      <c r="DI2212" s="199" t="str">
        <f t="shared" si="3604"/>
        <v>DI$16</v>
      </c>
      <c r="DJ2212" s="199" t="str">
        <f t="shared" si="3604"/>
        <v>DJ$16</v>
      </c>
      <c r="DK2212" s="199" t="str">
        <f t="shared" si="3604"/>
        <v>DK$16</v>
      </c>
      <c r="DL2212" s="199" t="str">
        <f t="shared" si="3604"/>
        <v>DL$16</v>
      </c>
    </row>
    <row r="2213" spans="1:116" x14ac:dyDescent="0.4">
      <c r="A2213" s="174"/>
      <c r="E2213" s="8"/>
      <c r="G2213" s="175" t="s">
        <v>462</v>
      </c>
      <c r="H2213" s="200"/>
      <c r="I2213" s="201"/>
      <c r="J2213" s="201"/>
      <c r="K2213" s="202"/>
      <c r="L2213" s="202"/>
      <c r="M2213" s="202"/>
      <c r="N2213" s="202"/>
      <c r="O2213" s="202"/>
      <c r="P2213" s="202"/>
      <c r="R2213" s="202"/>
      <c r="S2213" s="199" t="str">
        <f t="shared" ref="S2213:CD2213" si="3605">S$21</f>
        <v>S$17</v>
      </c>
      <c r="T2213" s="199" t="str">
        <f t="shared" si="3605"/>
        <v>T$17</v>
      </c>
      <c r="U2213" s="199" t="str">
        <f t="shared" si="3605"/>
        <v>U$17</v>
      </c>
      <c r="V2213" s="199" t="str">
        <f t="shared" si="3605"/>
        <v>V$17</v>
      </c>
      <c r="W2213" s="199" t="str">
        <f t="shared" si="3605"/>
        <v>W$17</v>
      </c>
      <c r="X2213" s="199" t="str">
        <f t="shared" si="3605"/>
        <v>X$17</v>
      </c>
      <c r="Y2213" s="199" t="str">
        <f t="shared" si="3605"/>
        <v>Y$17</v>
      </c>
      <c r="Z2213" s="199" t="str">
        <f t="shared" si="3605"/>
        <v>Z$17</v>
      </c>
      <c r="AA2213" s="199" t="str">
        <f t="shared" si="3605"/>
        <v>AA$17</v>
      </c>
      <c r="AB2213" s="199" t="str">
        <f t="shared" si="3605"/>
        <v>AB$17</v>
      </c>
      <c r="AC2213" s="199" t="str">
        <f t="shared" si="3605"/>
        <v>AC$17</v>
      </c>
      <c r="AD2213" s="199" t="str">
        <f t="shared" si="3605"/>
        <v>AD$17</v>
      </c>
      <c r="AE2213" s="199" t="str">
        <f t="shared" si="3605"/>
        <v>AE$17</v>
      </c>
      <c r="AF2213" s="199" t="str">
        <f t="shared" si="3605"/>
        <v>AF$17</v>
      </c>
      <c r="AG2213" s="199" t="str">
        <f t="shared" si="3605"/>
        <v>AG$17</v>
      </c>
      <c r="AH2213" s="199" t="str">
        <f t="shared" si="3605"/>
        <v>AH$17</v>
      </c>
      <c r="AI2213" s="199" t="str">
        <f t="shared" si="3605"/>
        <v>AI$17</v>
      </c>
      <c r="AJ2213" s="199" t="str">
        <f t="shared" si="3605"/>
        <v>AJ$17</v>
      </c>
      <c r="AK2213" s="199" t="str">
        <f t="shared" si="3605"/>
        <v>AK$17</v>
      </c>
      <c r="AL2213" s="199" t="str">
        <f t="shared" si="3605"/>
        <v>AL$17</v>
      </c>
      <c r="AM2213" s="199" t="str">
        <f t="shared" si="3605"/>
        <v>AM$17</v>
      </c>
      <c r="AN2213" s="199" t="str">
        <f t="shared" si="3605"/>
        <v>AN$17</v>
      </c>
      <c r="AO2213" s="199" t="str">
        <f t="shared" si="3605"/>
        <v>AO$17</v>
      </c>
      <c r="AP2213" s="199" t="str">
        <f t="shared" si="3605"/>
        <v>AP$17</v>
      </c>
      <c r="AQ2213" s="199" t="str">
        <f t="shared" si="3605"/>
        <v>AQ$17</v>
      </c>
      <c r="AR2213" s="199" t="str">
        <f t="shared" si="3605"/>
        <v>AR$17</v>
      </c>
      <c r="AS2213" s="199" t="str">
        <f t="shared" si="3605"/>
        <v>AS$17</v>
      </c>
      <c r="AT2213" s="199" t="str">
        <f t="shared" si="3605"/>
        <v>AT$17</v>
      </c>
      <c r="AU2213" s="199" t="str">
        <f t="shared" si="3605"/>
        <v>AU$17</v>
      </c>
      <c r="AV2213" s="199" t="str">
        <f t="shared" si="3605"/>
        <v>AV$17</v>
      </c>
      <c r="AW2213" s="199" t="str">
        <f t="shared" si="3605"/>
        <v>AW$17</v>
      </c>
      <c r="AX2213" s="199" t="str">
        <f t="shared" si="3605"/>
        <v>AX$17</v>
      </c>
      <c r="AY2213" s="199" t="str">
        <f t="shared" si="3605"/>
        <v>AY$17</v>
      </c>
      <c r="AZ2213" s="199" t="str">
        <f t="shared" si="3605"/>
        <v>AZ$17</v>
      </c>
      <c r="BA2213" s="199" t="str">
        <f t="shared" si="3605"/>
        <v>BA$17</v>
      </c>
      <c r="BB2213" s="199" t="str">
        <f t="shared" si="3605"/>
        <v>BB$17</v>
      </c>
      <c r="BC2213" s="199" t="str">
        <f t="shared" si="3605"/>
        <v>BC$17</v>
      </c>
      <c r="BD2213" s="199" t="str">
        <f t="shared" si="3605"/>
        <v>BD$17</v>
      </c>
      <c r="BE2213" s="199" t="str">
        <f t="shared" si="3605"/>
        <v>BE$17</v>
      </c>
      <c r="BF2213" s="199" t="str">
        <f t="shared" si="3605"/>
        <v>BF$17</v>
      </c>
      <c r="BG2213" s="199" t="str">
        <f t="shared" si="3605"/>
        <v>BG$17</v>
      </c>
      <c r="BH2213" s="199" t="str">
        <f t="shared" si="3605"/>
        <v>BH$17</v>
      </c>
      <c r="BI2213" s="199" t="str">
        <f t="shared" si="3605"/>
        <v>BI$17</v>
      </c>
      <c r="BJ2213" s="199" t="str">
        <f t="shared" si="3605"/>
        <v>BJ$17</v>
      </c>
      <c r="BK2213" s="199" t="str">
        <f t="shared" si="3605"/>
        <v>BK$17</v>
      </c>
      <c r="BL2213" s="199" t="str">
        <f t="shared" si="3605"/>
        <v>BL$17</v>
      </c>
      <c r="BM2213" s="199" t="str">
        <f t="shared" si="3605"/>
        <v>BM$17</v>
      </c>
      <c r="BN2213" s="199" t="str">
        <f t="shared" si="3605"/>
        <v>BN$17</v>
      </c>
      <c r="BO2213" s="199" t="str">
        <f t="shared" si="3605"/>
        <v>BO$17</v>
      </c>
      <c r="BP2213" s="199" t="str">
        <f t="shared" si="3605"/>
        <v>BP$17</v>
      </c>
      <c r="BQ2213" s="199" t="str">
        <f t="shared" si="3605"/>
        <v>BQ$17</v>
      </c>
      <c r="BR2213" s="199" t="str">
        <f t="shared" si="3605"/>
        <v>BR$17</v>
      </c>
      <c r="BS2213" s="199" t="str">
        <f t="shared" si="3605"/>
        <v>BS$17</v>
      </c>
      <c r="BT2213" s="199" t="str">
        <f t="shared" si="3605"/>
        <v>BT$17</v>
      </c>
      <c r="BU2213" s="199" t="str">
        <f t="shared" si="3605"/>
        <v>BU$17</v>
      </c>
      <c r="BV2213" s="199" t="str">
        <f t="shared" si="3605"/>
        <v>BV$17</v>
      </c>
      <c r="BW2213" s="199" t="str">
        <f t="shared" si="3605"/>
        <v>BW$17</v>
      </c>
      <c r="BX2213" s="199" t="str">
        <f t="shared" si="3605"/>
        <v>BX$17</v>
      </c>
      <c r="BY2213" s="199" t="str">
        <f t="shared" si="3605"/>
        <v>BY$17</v>
      </c>
      <c r="BZ2213" s="199" t="str">
        <f t="shared" si="3605"/>
        <v>BZ$17</v>
      </c>
      <c r="CA2213" s="199" t="str">
        <f t="shared" si="3605"/>
        <v>CA$17</v>
      </c>
      <c r="CB2213" s="199" t="str">
        <f t="shared" si="3605"/>
        <v>CB$17</v>
      </c>
      <c r="CC2213" s="199" t="str">
        <f t="shared" si="3605"/>
        <v>CC$17</v>
      </c>
      <c r="CD2213" s="199" t="str">
        <f t="shared" si="3605"/>
        <v>CD$17</v>
      </c>
      <c r="CE2213" s="199" t="str">
        <f t="shared" ref="CE2213:CL2213" si="3606">CE$21</f>
        <v>CE$17</v>
      </c>
      <c r="CF2213" s="199" t="str">
        <f t="shared" si="3606"/>
        <v>CF$17</v>
      </c>
      <c r="CG2213" s="199" t="str">
        <f t="shared" si="3606"/>
        <v>CG$17</v>
      </c>
      <c r="CH2213" s="199" t="str">
        <f t="shared" si="3606"/>
        <v>CH$17</v>
      </c>
      <c r="CI2213" s="199" t="str">
        <f t="shared" si="3606"/>
        <v>CI$17</v>
      </c>
      <c r="CJ2213" s="199" t="str">
        <f t="shared" si="3606"/>
        <v>CJ$17</v>
      </c>
      <c r="CK2213" s="199" t="str">
        <f t="shared" si="3606"/>
        <v>CK$17</v>
      </c>
      <c r="CL2213" s="199" t="str">
        <f t="shared" si="3606"/>
        <v>CL$17</v>
      </c>
      <c r="CN2213" s="201"/>
      <c r="CO2213" s="199" t="str">
        <f t="shared" ref="CO2213:DL2213" si="3607">CO$21</f>
        <v>CO$17</v>
      </c>
      <c r="CP2213" s="199" t="str">
        <f t="shared" si="3607"/>
        <v>CP$17</v>
      </c>
      <c r="CQ2213" s="199" t="str">
        <f t="shared" si="3607"/>
        <v>CQ$17</v>
      </c>
      <c r="CR2213" s="199" t="str">
        <f t="shared" si="3607"/>
        <v>CR$17</v>
      </c>
      <c r="CS2213" s="199" t="str">
        <f t="shared" si="3607"/>
        <v>CS$17</v>
      </c>
      <c r="CT2213" s="199" t="str">
        <f t="shared" si="3607"/>
        <v>CT$17</v>
      </c>
      <c r="CU2213" s="199" t="str">
        <f t="shared" si="3607"/>
        <v>CU$17</v>
      </c>
      <c r="CV2213" s="199" t="str">
        <f t="shared" si="3607"/>
        <v>CV$17</v>
      </c>
      <c r="CW2213" s="199" t="str">
        <f t="shared" si="3607"/>
        <v>CW$17</v>
      </c>
      <c r="CX2213" s="199" t="str">
        <f t="shared" si="3607"/>
        <v>CX$17</v>
      </c>
      <c r="CY2213" s="199" t="str">
        <f t="shared" si="3607"/>
        <v>CY$17</v>
      </c>
      <c r="CZ2213" s="199" t="str">
        <f t="shared" si="3607"/>
        <v>CZ$17</v>
      </c>
      <c r="DA2213" s="199" t="str">
        <f t="shared" si="3607"/>
        <v>DA$17</v>
      </c>
      <c r="DB2213" s="199" t="str">
        <f t="shared" si="3607"/>
        <v>DB$17</v>
      </c>
      <c r="DC2213" s="199" t="str">
        <f t="shared" si="3607"/>
        <v>DC$17</v>
      </c>
      <c r="DD2213" s="199" t="str">
        <f t="shared" si="3607"/>
        <v>DD$17</v>
      </c>
      <c r="DE2213" s="199" t="str">
        <f t="shared" si="3607"/>
        <v>DE$17</v>
      </c>
      <c r="DF2213" s="199" t="str">
        <f t="shared" si="3607"/>
        <v>DF$17</v>
      </c>
      <c r="DG2213" s="199" t="str">
        <f t="shared" si="3607"/>
        <v>DG$17</v>
      </c>
      <c r="DH2213" s="199" t="str">
        <f t="shared" si="3607"/>
        <v>DH$17</v>
      </c>
      <c r="DI2213" s="199" t="str">
        <f t="shared" si="3607"/>
        <v>DI$17</v>
      </c>
      <c r="DJ2213" s="199" t="str">
        <f t="shared" si="3607"/>
        <v>DJ$17</v>
      </c>
      <c r="DK2213" s="199" t="str">
        <f t="shared" si="3607"/>
        <v>DK$17</v>
      </c>
      <c r="DL2213" s="199" t="str">
        <f t="shared" si="3607"/>
        <v>DL$17</v>
      </c>
    </row>
    <row r="2214" spans="1:116" x14ac:dyDescent="0.4">
      <c r="A2214" s="174"/>
      <c r="E2214" s="8"/>
      <c r="G2214" s="175" t="s">
        <v>491</v>
      </c>
      <c r="H2214" s="200"/>
      <c r="I2214" s="201"/>
      <c r="J2214" s="201"/>
      <c r="K2214" s="202"/>
      <c r="L2214" s="202"/>
      <c r="M2214" s="202"/>
      <c r="N2214" s="202"/>
      <c r="O2214" s="202"/>
      <c r="P2214" s="202"/>
      <c r="R2214" s="202"/>
      <c r="S2214" s="190"/>
      <c r="T2214" s="190"/>
      <c r="U2214" s="190"/>
      <c r="V2214" s="190"/>
      <c r="W2214" s="190"/>
      <c r="X2214" s="190"/>
      <c r="Y2214" s="190"/>
      <c r="Z2214" s="190"/>
      <c r="AA2214" s="190"/>
      <c r="AB2214" s="190"/>
      <c r="AC2214" s="190"/>
      <c r="AD2214" s="190"/>
      <c r="AE2214" s="190"/>
      <c r="AF2214" s="190"/>
      <c r="AG2214" s="190"/>
      <c r="AH2214" s="190"/>
      <c r="AI2214" s="190"/>
      <c r="AJ2214" s="190"/>
      <c r="AK2214" s="190"/>
      <c r="AL2214" s="190"/>
      <c r="AM2214" s="190"/>
      <c r="AN2214" s="190"/>
      <c r="AO2214" s="190"/>
      <c r="AP2214" s="190"/>
      <c r="AQ2214" s="190"/>
      <c r="AR2214" s="190"/>
      <c r="AS2214" s="190"/>
      <c r="AT2214" s="190"/>
      <c r="AU2214" s="190"/>
      <c r="AV2214" s="190"/>
      <c r="AW2214" s="190"/>
      <c r="AX2214" s="190"/>
      <c r="AY2214" s="190"/>
      <c r="AZ2214" s="190"/>
      <c r="BA2214" s="190"/>
      <c r="BB2214" s="190"/>
      <c r="BC2214" s="190"/>
      <c r="BD2214" s="190"/>
      <c r="BE2214" s="190"/>
      <c r="BF2214" s="190"/>
      <c r="BG2214" s="190"/>
      <c r="BH2214" s="190"/>
      <c r="BI2214" s="190"/>
      <c r="BJ2214" s="190"/>
      <c r="BK2214" s="190"/>
      <c r="BL2214" s="190"/>
      <c r="BM2214" s="190"/>
      <c r="BN2214" s="190"/>
      <c r="BO2214" s="190"/>
      <c r="BP2214" s="190"/>
      <c r="BQ2214" s="190"/>
      <c r="BR2214" s="190"/>
      <c r="BS2214" s="190"/>
      <c r="BT2214" s="190"/>
      <c r="BU2214" s="190"/>
      <c r="BV2214" s="190"/>
      <c r="BW2214" s="190"/>
      <c r="BX2214" s="190"/>
      <c r="BY2214" s="190"/>
      <c r="BZ2214" s="190"/>
      <c r="CA2214" s="190"/>
      <c r="CB2214" s="190"/>
      <c r="CC2214" s="190"/>
      <c r="CD2214" s="190"/>
      <c r="CE2214" s="190"/>
      <c r="CF2214" s="190"/>
      <c r="CG2214" s="190"/>
      <c r="CH2214" s="190"/>
      <c r="CI2214" s="190"/>
      <c r="CJ2214" s="190"/>
      <c r="CK2214" s="190"/>
      <c r="CL2214" s="190"/>
      <c r="CN2214" s="201"/>
      <c r="CO2214" s="190"/>
      <c r="CP2214" s="190"/>
      <c r="CQ2214" s="190"/>
      <c r="CR2214" s="190"/>
      <c r="CS2214" s="190"/>
      <c r="CT2214" s="190"/>
      <c r="CU2214" s="190"/>
      <c r="CV2214" s="190"/>
      <c r="CW2214" s="190"/>
      <c r="CX2214" s="190"/>
      <c r="CY2214" s="190"/>
      <c r="CZ2214" s="190"/>
      <c r="DA2214" s="190"/>
      <c r="DB2214" s="190"/>
      <c r="DC2214" s="190"/>
      <c r="DD2214" s="190"/>
      <c r="DE2214" s="190"/>
      <c r="DF2214" s="190"/>
      <c r="DG2214" s="190"/>
      <c r="DH2214" s="190"/>
      <c r="DI2214" s="190"/>
      <c r="DJ2214" s="190"/>
      <c r="DK2214" s="190"/>
      <c r="DL2214" s="190"/>
    </row>
    <row r="2215" spans="1:116" x14ac:dyDescent="0.4">
      <c r="A2215" s="174"/>
      <c r="E2215" s="8"/>
      <c r="G2215" s="175" t="s">
        <v>505</v>
      </c>
      <c r="H2215" s="200"/>
      <c r="I2215" s="201"/>
      <c r="J2215" s="201"/>
      <c r="K2215" s="202"/>
      <c r="L2215" s="202"/>
      <c r="M2215" s="202"/>
      <c r="N2215" s="202"/>
      <c r="O2215" s="202"/>
      <c r="P2215" s="202"/>
      <c r="R2215" s="202"/>
      <c r="S2215" s="190"/>
      <c r="T2215" s="190"/>
      <c r="U2215" s="190"/>
      <c r="V2215" s="190"/>
      <c r="W2215" s="190"/>
      <c r="X2215" s="190"/>
      <c r="Y2215" s="190"/>
      <c r="Z2215" s="190"/>
      <c r="AA2215" s="190"/>
      <c r="AB2215" s="190"/>
      <c r="AC2215" s="190"/>
      <c r="AD2215" s="190"/>
      <c r="AE2215" s="190"/>
      <c r="AF2215" s="190"/>
      <c r="AG2215" s="190"/>
      <c r="AH2215" s="190"/>
      <c r="AI2215" s="190"/>
      <c r="AJ2215" s="190"/>
      <c r="AK2215" s="190"/>
      <c r="AL2215" s="190"/>
      <c r="AM2215" s="190"/>
      <c r="AN2215" s="190"/>
      <c r="AO2215" s="190"/>
      <c r="AP2215" s="190"/>
      <c r="AQ2215" s="190"/>
      <c r="AR2215" s="190"/>
      <c r="AS2215" s="190"/>
      <c r="AT2215" s="190"/>
      <c r="AU2215" s="190"/>
      <c r="AV2215" s="190"/>
      <c r="AW2215" s="190"/>
      <c r="AX2215" s="190"/>
      <c r="AY2215" s="190"/>
      <c r="AZ2215" s="190"/>
      <c r="BA2215" s="190"/>
      <c r="BB2215" s="190"/>
      <c r="BC2215" s="190"/>
      <c r="BD2215" s="190"/>
      <c r="BE2215" s="190"/>
      <c r="BF2215" s="190"/>
      <c r="BG2215" s="190"/>
      <c r="BH2215" s="190"/>
      <c r="BI2215" s="190"/>
      <c r="BJ2215" s="190"/>
      <c r="BK2215" s="190"/>
      <c r="BL2215" s="190"/>
      <c r="BM2215" s="190"/>
      <c r="BN2215" s="190"/>
      <c r="BO2215" s="190"/>
      <c r="BP2215" s="190"/>
      <c r="BQ2215" s="190"/>
      <c r="BR2215" s="190"/>
      <c r="BS2215" s="190"/>
      <c r="BT2215" s="190"/>
      <c r="BU2215" s="190"/>
      <c r="BV2215" s="190"/>
      <c r="BW2215" s="190"/>
      <c r="BX2215" s="190"/>
      <c r="BY2215" s="190"/>
      <c r="BZ2215" s="190"/>
      <c r="CA2215" s="190"/>
      <c r="CB2215" s="190"/>
      <c r="CC2215" s="190"/>
      <c r="CD2215" s="190"/>
      <c r="CE2215" s="190"/>
      <c r="CF2215" s="190"/>
      <c r="CG2215" s="190"/>
      <c r="CH2215" s="190"/>
      <c r="CI2215" s="190"/>
      <c r="CJ2215" s="190"/>
      <c r="CK2215" s="190"/>
      <c r="CL2215" s="190"/>
      <c r="CN2215" s="201"/>
      <c r="CO2215" s="190"/>
      <c r="CP2215" s="190"/>
      <c r="CQ2215" s="190"/>
      <c r="CR2215" s="190"/>
      <c r="CS2215" s="190"/>
      <c r="CT2215" s="190"/>
      <c r="CU2215" s="190"/>
      <c r="CV2215" s="190"/>
      <c r="CW2215" s="190"/>
      <c r="CX2215" s="190"/>
      <c r="CY2215" s="190"/>
      <c r="CZ2215" s="190"/>
      <c r="DA2215" s="190"/>
      <c r="DB2215" s="190"/>
      <c r="DC2215" s="190"/>
      <c r="DD2215" s="190"/>
      <c r="DE2215" s="190"/>
      <c r="DF2215" s="190"/>
      <c r="DG2215" s="190"/>
      <c r="DH2215" s="190"/>
      <c r="DI2215" s="190"/>
      <c r="DJ2215" s="190"/>
      <c r="DK2215" s="190"/>
      <c r="DL2215" s="190"/>
    </row>
    <row r="2216" spans="1:116" x14ac:dyDescent="0.4">
      <c r="A2216" s="174"/>
      <c r="E2216" s="8"/>
      <c r="G2216" s="175" t="s">
        <v>463</v>
      </c>
      <c r="H2216" s="200"/>
      <c r="I2216" s="201"/>
      <c r="J2216" s="201"/>
      <c r="K2216" s="202"/>
      <c r="L2216" s="202"/>
      <c r="M2216" s="202"/>
      <c r="N2216" s="202"/>
      <c r="O2216" s="202"/>
      <c r="P2216" s="202"/>
      <c r="R2216" s="202"/>
      <c r="S2216" s="190" t="str">
        <f t="shared" ref="S2216:CD2216" si="3608">S$22</f>
        <v>S$18</v>
      </c>
      <c r="T2216" s="190" t="str">
        <f t="shared" si="3608"/>
        <v>T$18</v>
      </c>
      <c r="U2216" s="190" t="str">
        <f t="shared" si="3608"/>
        <v>U$18</v>
      </c>
      <c r="V2216" s="190" t="str">
        <f t="shared" si="3608"/>
        <v>V$18</v>
      </c>
      <c r="W2216" s="190" t="str">
        <f t="shared" si="3608"/>
        <v>W$18</v>
      </c>
      <c r="X2216" s="190" t="str">
        <f t="shared" si="3608"/>
        <v>X$18</v>
      </c>
      <c r="Y2216" s="190" t="str">
        <f t="shared" si="3608"/>
        <v>Y$18</v>
      </c>
      <c r="Z2216" s="190" t="str">
        <f t="shared" si="3608"/>
        <v>Z$18</v>
      </c>
      <c r="AA2216" s="190" t="str">
        <f t="shared" si="3608"/>
        <v>AA$18</v>
      </c>
      <c r="AB2216" s="190" t="str">
        <f t="shared" si="3608"/>
        <v>AB$18</v>
      </c>
      <c r="AC2216" s="190" t="str">
        <f t="shared" si="3608"/>
        <v>AC$18</v>
      </c>
      <c r="AD2216" s="190" t="str">
        <f t="shared" si="3608"/>
        <v>AD$18</v>
      </c>
      <c r="AE2216" s="190" t="str">
        <f t="shared" si="3608"/>
        <v>AE$18</v>
      </c>
      <c r="AF2216" s="190" t="str">
        <f t="shared" si="3608"/>
        <v>AF$18</v>
      </c>
      <c r="AG2216" s="190" t="str">
        <f t="shared" si="3608"/>
        <v>AG$18</v>
      </c>
      <c r="AH2216" s="190" t="str">
        <f t="shared" si="3608"/>
        <v>AH$18</v>
      </c>
      <c r="AI2216" s="190" t="str">
        <f t="shared" si="3608"/>
        <v>AI$18</v>
      </c>
      <c r="AJ2216" s="190" t="str">
        <f t="shared" si="3608"/>
        <v>AJ$18</v>
      </c>
      <c r="AK2216" s="190" t="str">
        <f t="shared" si="3608"/>
        <v>AK$18</v>
      </c>
      <c r="AL2216" s="190" t="str">
        <f t="shared" si="3608"/>
        <v>AL$18</v>
      </c>
      <c r="AM2216" s="190" t="str">
        <f t="shared" si="3608"/>
        <v>AM$18</v>
      </c>
      <c r="AN2216" s="190" t="str">
        <f t="shared" si="3608"/>
        <v>AN$18</v>
      </c>
      <c r="AO2216" s="190" t="str">
        <f t="shared" si="3608"/>
        <v>AO$18</v>
      </c>
      <c r="AP2216" s="190" t="str">
        <f t="shared" si="3608"/>
        <v>AP$18</v>
      </c>
      <c r="AQ2216" s="190" t="str">
        <f t="shared" si="3608"/>
        <v>AQ$18</v>
      </c>
      <c r="AR2216" s="190" t="str">
        <f t="shared" si="3608"/>
        <v>AR$18</v>
      </c>
      <c r="AS2216" s="190" t="str">
        <f t="shared" si="3608"/>
        <v>AS$18</v>
      </c>
      <c r="AT2216" s="190" t="str">
        <f t="shared" si="3608"/>
        <v>AT$18</v>
      </c>
      <c r="AU2216" s="190" t="str">
        <f t="shared" si="3608"/>
        <v>AU$18</v>
      </c>
      <c r="AV2216" s="190" t="str">
        <f t="shared" si="3608"/>
        <v>AV$18</v>
      </c>
      <c r="AW2216" s="190" t="str">
        <f t="shared" si="3608"/>
        <v>AW$18</v>
      </c>
      <c r="AX2216" s="190" t="str">
        <f t="shared" si="3608"/>
        <v>AX$18</v>
      </c>
      <c r="AY2216" s="190" t="str">
        <f t="shared" si="3608"/>
        <v>AY$18</v>
      </c>
      <c r="AZ2216" s="190" t="str">
        <f t="shared" si="3608"/>
        <v>AZ$18</v>
      </c>
      <c r="BA2216" s="190" t="str">
        <f t="shared" si="3608"/>
        <v>BA$18</v>
      </c>
      <c r="BB2216" s="190" t="str">
        <f t="shared" si="3608"/>
        <v>BB$18</v>
      </c>
      <c r="BC2216" s="190" t="str">
        <f t="shared" si="3608"/>
        <v>BC$18</v>
      </c>
      <c r="BD2216" s="190" t="str">
        <f t="shared" si="3608"/>
        <v>BD$18</v>
      </c>
      <c r="BE2216" s="190" t="str">
        <f t="shared" si="3608"/>
        <v>BE$18</v>
      </c>
      <c r="BF2216" s="190" t="str">
        <f t="shared" si="3608"/>
        <v>BF$18</v>
      </c>
      <c r="BG2216" s="190" t="str">
        <f t="shared" si="3608"/>
        <v>BG$18</v>
      </c>
      <c r="BH2216" s="190" t="str">
        <f t="shared" si="3608"/>
        <v>BH$18</v>
      </c>
      <c r="BI2216" s="190" t="str">
        <f t="shared" si="3608"/>
        <v>BI$18</v>
      </c>
      <c r="BJ2216" s="190" t="str">
        <f t="shared" si="3608"/>
        <v>BJ$18</v>
      </c>
      <c r="BK2216" s="190" t="str">
        <f t="shared" si="3608"/>
        <v>BK$18</v>
      </c>
      <c r="BL2216" s="190" t="str">
        <f t="shared" si="3608"/>
        <v>BL$18</v>
      </c>
      <c r="BM2216" s="190" t="str">
        <f t="shared" si="3608"/>
        <v>BM$18</v>
      </c>
      <c r="BN2216" s="190" t="str">
        <f t="shared" si="3608"/>
        <v>BN$18</v>
      </c>
      <c r="BO2216" s="190" t="str">
        <f t="shared" si="3608"/>
        <v>BO$18</v>
      </c>
      <c r="BP2216" s="190" t="str">
        <f t="shared" si="3608"/>
        <v>BP$18</v>
      </c>
      <c r="BQ2216" s="190" t="str">
        <f t="shared" si="3608"/>
        <v>BQ$18</v>
      </c>
      <c r="BR2216" s="190" t="str">
        <f t="shared" si="3608"/>
        <v>BR$18</v>
      </c>
      <c r="BS2216" s="190" t="str">
        <f t="shared" si="3608"/>
        <v>BS$18</v>
      </c>
      <c r="BT2216" s="190" t="str">
        <f t="shared" si="3608"/>
        <v>BT$18</v>
      </c>
      <c r="BU2216" s="190" t="str">
        <f t="shared" si="3608"/>
        <v>BU$18</v>
      </c>
      <c r="BV2216" s="190" t="str">
        <f t="shared" si="3608"/>
        <v>BV$18</v>
      </c>
      <c r="BW2216" s="190" t="str">
        <f t="shared" si="3608"/>
        <v>BW$18</v>
      </c>
      <c r="BX2216" s="190" t="str">
        <f t="shared" si="3608"/>
        <v>BX$18</v>
      </c>
      <c r="BY2216" s="190" t="str">
        <f t="shared" si="3608"/>
        <v>BY$18</v>
      </c>
      <c r="BZ2216" s="190" t="str">
        <f t="shared" si="3608"/>
        <v>BZ$18</v>
      </c>
      <c r="CA2216" s="190" t="str">
        <f t="shared" si="3608"/>
        <v>CA$18</v>
      </c>
      <c r="CB2216" s="190" t="str">
        <f t="shared" si="3608"/>
        <v>CB$18</v>
      </c>
      <c r="CC2216" s="190" t="str">
        <f t="shared" si="3608"/>
        <v>CC$18</v>
      </c>
      <c r="CD2216" s="190" t="str">
        <f t="shared" si="3608"/>
        <v>CD$18</v>
      </c>
      <c r="CE2216" s="190" t="str">
        <f t="shared" ref="CE2216:CL2216" si="3609">CE$22</f>
        <v>CE$18</v>
      </c>
      <c r="CF2216" s="190" t="str">
        <f t="shared" si="3609"/>
        <v>CF$18</v>
      </c>
      <c r="CG2216" s="190" t="str">
        <f t="shared" si="3609"/>
        <v>CG$18</v>
      </c>
      <c r="CH2216" s="190" t="str">
        <f t="shared" si="3609"/>
        <v>CH$18</v>
      </c>
      <c r="CI2216" s="190" t="str">
        <f t="shared" si="3609"/>
        <v>CI$18</v>
      </c>
      <c r="CJ2216" s="190" t="str">
        <f t="shared" si="3609"/>
        <v>CJ$18</v>
      </c>
      <c r="CK2216" s="190" t="str">
        <f t="shared" si="3609"/>
        <v>CK$18</v>
      </c>
      <c r="CL2216" s="190" t="str">
        <f t="shared" si="3609"/>
        <v>CL$18</v>
      </c>
      <c r="CN2216" s="201"/>
      <c r="CO2216" s="190" t="str">
        <f t="shared" ref="CO2216:DL2216" si="3610">CO$22</f>
        <v>CO$18</v>
      </c>
      <c r="CP2216" s="190" t="str">
        <f t="shared" si="3610"/>
        <v>CP$18</v>
      </c>
      <c r="CQ2216" s="190" t="str">
        <f t="shared" si="3610"/>
        <v>CQ$18</v>
      </c>
      <c r="CR2216" s="190" t="str">
        <f t="shared" si="3610"/>
        <v>CR$18</v>
      </c>
      <c r="CS2216" s="190" t="str">
        <f t="shared" si="3610"/>
        <v>CS$18</v>
      </c>
      <c r="CT2216" s="190" t="str">
        <f t="shared" si="3610"/>
        <v>CT$18</v>
      </c>
      <c r="CU2216" s="190" t="str">
        <f t="shared" si="3610"/>
        <v>CU$18</v>
      </c>
      <c r="CV2216" s="190" t="str">
        <f t="shared" si="3610"/>
        <v>CV$18</v>
      </c>
      <c r="CW2216" s="190" t="str">
        <f t="shared" si="3610"/>
        <v>CW$18</v>
      </c>
      <c r="CX2216" s="190" t="str">
        <f t="shared" si="3610"/>
        <v>CX$18</v>
      </c>
      <c r="CY2216" s="190" t="str">
        <f t="shared" si="3610"/>
        <v>CY$18</v>
      </c>
      <c r="CZ2216" s="190" t="str">
        <f t="shared" si="3610"/>
        <v>CZ$18</v>
      </c>
      <c r="DA2216" s="190" t="str">
        <f t="shared" si="3610"/>
        <v>DA$18</v>
      </c>
      <c r="DB2216" s="190" t="str">
        <f t="shared" si="3610"/>
        <v>DB$18</v>
      </c>
      <c r="DC2216" s="190" t="str">
        <f t="shared" si="3610"/>
        <v>DC$18</v>
      </c>
      <c r="DD2216" s="190" t="str">
        <f t="shared" si="3610"/>
        <v>DD$18</v>
      </c>
      <c r="DE2216" s="190" t="str">
        <f t="shared" si="3610"/>
        <v>DE$18</v>
      </c>
      <c r="DF2216" s="190" t="str">
        <f t="shared" si="3610"/>
        <v>DF$18</v>
      </c>
      <c r="DG2216" s="190" t="str">
        <f t="shared" si="3610"/>
        <v>DG$18</v>
      </c>
      <c r="DH2216" s="190" t="str">
        <f t="shared" si="3610"/>
        <v>DH$18</v>
      </c>
      <c r="DI2216" s="190" t="str">
        <f t="shared" si="3610"/>
        <v>DI$18</v>
      </c>
      <c r="DJ2216" s="190" t="str">
        <f t="shared" si="3610"/>
        <v>DJ$18</v>
      </c>
      <c r="DK2216" s="190" t="str">
        <f t="shared" si="3610"/>
        <v>DK$18</v>
      </c>
      <c r="DL2216" s="190" t="str">
        <f t="shared" si="3610"/>
        <v>DL$18</v>
      </c>
    </row>
    <row r="2217" spans="1:116" x14ac:dyDescent="0.4">
      <c r="A2217" s="174"/>
      <c r="E2217" s="8"/>
      <c r="G2217" s="175" t="s">
        <v>464</v>
      </c>
      <c r="H2217" s="200"/>
      <c r="I2217" s="201"/>
      <c r="J2217" s="201"/>
      <c r="K2217" s="202"/>
      <c r="L2217" s="202"/>
      <c r="M2217" s="202"/>
      <c r="N2217" s="202"/>
      <c r="O2217" s="202"/>
      <c r="P2217" s="202"/>
      <c r="R2217" s="202"/>
      <c r="S2217" s="190" t="str">
        <f t="shared" ref="S2217:CD2217" si="3611">S$23</f>
        <v>S$19</v>
      </c>
      <c r="T2217" s="190" t="str">
        <f t="shared" si="3611"/>
        <v>T$19</v>
      </c>
      <c r="U2217" s="190" t="str">
        <f t="shared" si="3611"/>
        <v>U$19</v>
      </c>
      <c r="V2217" s="190" t="str">
        <f t="shared" si="3611"/>
        <v>V$19</v>
      </c>
      <c r="W2217" s="190" t="str">
        <f t="shared" si="3611"/>
        <v>W$19</v>
      </c>
      <c r="X2217" s="190" t="str">
        <f t="shared" si="3611"/>
        <v>X$19</v>
      </c>
      <c r="Y2217" s="190" t="str">
        <f t="shared" si="3611"/>
        <v>Y$19</v>
      </c>
      <c r="Z2217" s="190" t="str">
        <f t="shared" si="3611"/>
        <v>Z$19</v>
      </c>
      <c r="AA2217" s="190" t="str">
        <f t="shared" si="3611"/>
        <v>AA$19</v>
      </c>
      <c r="AB2217" s="190" t="str">
        <f t="shared" si="3611"/>
        <v>AB$19</v>
      </c>
      <c r="AC2217" s="190" t="str">
        <f t="shared" si="3611"/>
        <v>AC$19</v>
      </c>
      <c r="AD2217" s="190" t="str">
        <f t="shared" si="3611"/>
        <v>AD$19</v>
      </c>
      <c r="AE2217" s="190" t="str">
        <f t="shared" si="3611"/>
        <v>AE$19</v>
      </c>
      <c r="AF2217" s="190" t="str">
        <f t="shared" si="3611"/>
        <v>AF$19</v>
      </c>
      <c r="AG2217" s="190" t="str">
        <f t="shared" si="3611"/>
        <v>AG$19</v>
      </c>
      <c r="AH2217" s="190" t="str">
        <f t="shared" si="3611"/>
        <v>AH$19</v>
      </c>
      <c r="AI2217" s="190" t="str">
        <f t="shared" si="3611"/>
        <v>AI$19</v>
      </c>
      <c r="AJ2217" s="190" t="str">
        <f t="shared" si="3611"/>
        <v>AJ$19</v>
      </c>
      <c r="AK2217" s="190" t="str">
        <f t="shared" si="3611"/>
        <v>AK$19</v>
      </c>
      <c r="AL2217" s="190" t="str">
        <f t="shared" si="3611"/>
        <v>AL$19</v>
      </c>
      <c r="AM2217" s="190" t="str">
        <f t="shared" si="3611"/>
        <v>AM$19</v>
      </c>
      <c r="AN2217" s="190" t="str">
        <f t="shared" si="3611"/>
        <v>AN$19</v>
      </c>
      <c r="AO2217" s="190" t="str">
        <f t="shared" si="3611"/>
        <v>AO$19</v>
      </c>
      <c r="AP2217" s="190" t="str">
        <f t="shared" si="3611"/>
        <v>AP$19</v>
      </c>
      <c r="AQ2217" s="190" t="str">
        <f t="shared" si="3611"/>
        <v>AQ$19</v>
      </c>
      <c r="AR2217" s="190" t="str">
        <f t="shared" si="3611"/>
        <v>AR$19</v>
      </c>
      <c r="AS2217" s="190" t="str">
        <f t="shared" si="3611"/>
        <v>AS$19</v>
      </c>
      <c r="AT2217" s="190" t="str">
        <f t="shared" si="3611"/>
        <v>AT$19</v>
      </c>
      <c r="AU2217" s="190" t="str">
        <f t="shared" si="3611"/>
        <v>AU$19</v>
      </c>
      <c r="AV2217" s="190" t="str">
        <f t="shared" si="3611"/>
        <v>AV$19</v>
      </c>
      <c r="AW2217" s="190" t="str">
        <f t="shared" si="3611"/>
        <v>AW$19</v>
      </c>
      <c r="AX2217" s="190" t="str">
        <f t="shared" si="3611"/>
        <v>AX$19</v>
      </c>
      <c r="AY2217" s="190" t="str">
        <f t="shared" si="3611"/>
        <v>AY$19</v>
      </c>
      <c r="AZ2217" s="190" t="str">
        <f t="shared" si="3611"/>
        <v>AZ$19</v>
      </c>
      <c r="BA2217" s="190" t="str">
        <f t="shared" si="3611"/>
        <v>BA$19</v>
      </c>
      <c r="BB2217" s="190" t="str">
        <f t="shared" si="3611"/>
        <v>BB$19</v>
      </c>
      <c r="BC2217" s="190" t="str">
        <f t="shared" si="3611"/>
        <v>BC$19</v>
      </c>
      <c r="BD2217" s="190" t="str">
        <f t="shared" si="3611"/>
        <v>BD$19</v>
      </c>
      <c r="BE2217" s="190" t="str">
        <f t="shared" si="3611"/>
        <v>BE$19</v>
      </c>
      <c r="BF2217" s="190" t="str">
        <f t="shared" si="3611"/>
        <v>BF$19</v>
      </c>
      <c r="BG2217" s="190" t="str">
        <f t="shared" si="3611"/>
        <v>BG$19</v>
      </c>
      <c r="BH2217" s="190" t="str">
        <f t="shared" si="3611"/>
        <v>BH$19</v>
      </c>
      <c r="BI2217" s="190" t="str">
        <f t="shared" si="3611"/>
        <v>BI$19</v>
      </c>
      <c r="BJ2217" s="190" t="str">
        <f t="shared" si="3611"/>
        <v>BJ$19</v>
      </c>
      <c r="BK2217" s="190" t="str">
        <f t="shared" si="3611"/>
        <v>BK$19</v>
      </c>
      <c r="BL2217" s="190" t="str">
        <f t="shared" si="3611"/>
        <v>BL$19</v>
      </c>
      <c r="BM2217" s="190" t="str">
        <f t="shared" si="3611"/>
        <v>BM$19</v>
      </c>
      <c r="BN2217" s="190" t="str">
        <f t="shared" si="3611"/>
        <v>BN$19</v>
      </c>
      <c r="BO2217" s="190" t="str">
        <f t="shared" si="3611"/>
        <v>BO$19</v>
      </c>
      <c r="BP2217" s="190" t="str">
        <f t="shared" si="3611"/>
        <v>BP$19</v>
      </c>
      <c r="BQ2217" s="190" t="str">
        <f t="shared" si="3611"/>
        <v>BQ$19</v>
      </c>
      <c r="BR2217" s="190" t="str">
        <f t="shared" si="3611"/>
        <v>BR$19</v>
      </c>
      <c r="BS2217" s="190" t="str">
        <f t="shared" si="3611"/>
        <v>BS$19</v>
      </c>
      <c r="BT2217" s="190" t="str">
        <f t="shared" si="3611"/>
        <v>BT$19</v>
      </c>
      <c r="BU2217" s="190" t="str">
        <f t="shared" si="3611"/>
        <v>BU$19</v>
      </c>
      <c r="BV2217" s="190" t="str">
        <f t="shared" si="3611"/>
        <v>BV$19</v>
      </c>
      <c r="BW2217" s="190" t="str">
        <f t="shared" si="3611"/>
        <v>BW$19</v>
      </c>
      <c r="BX2217" s="190" t="str">
        <f t="shared" si="3611"/>
        <v>BX$19</v>
      </c>
      <c r="BY2217" s="190" t="str">
        <f t="shared" si="3611"/>
        <v>BY$19</v>
      </c>
      <c r="BZ2217" s="190" t="str">
        <f t="shared" si="3611"/>
        <v>BZ$19</v>
      </c>
      <c r="CA2217" s="190" t="str">
        <f t="shared" si="3611"/>
        <v>CA$19</v>
      </c>
      <c r="CB2217" s="190" t="str">
        <f t="shared" si="3611"/>
        <v>CB$19</v>
      </c>
      <c r="CC2217" s="190" t="str">
        <f t="shared" si="3611"/>
        <v>CC$19</v>
      </c>
      <c r="CD2217" s="190" t="str">
        <f t="shared" si="3611"/>
        <v>CD$19</v>
      </c>
      <c r="CE2217" s="190" t="str">
        <f t="shared" ref="CE2217:CL2217" si="3612">CE$23</f>
        <v>CE$19</v>
      </c>
      <c r="CF2217" s="190" t="str">
        <f t="shared" si="3612"/>
        <v>CF$19</v>
      </c>
      <c r="CG2217" s="190" t="str">
        <f t="shared" si="3612"/>
        <v>CG$19</v>
      </c>
      <c r="CH2217" s="190" t="str">
        <f t="shared" si="3612"/>
        <v>CH$19</v>
      </c>
      <c r="CI2217" s="190" t="str">
        <f t="shared" si="3612"/>
        <v>CI$19</v>
      </c>
      <c r="CJ2217" s="190" t="str">
        <f t="shared" si="3612"/>
        <v>CJ$19</v>
      </c>
      <c r="CK2217" s="190" t="str">
        <f t="shared" si="3612"/>
        <v>CK$19</v>
      </c>
      <c r="CL2217" s="190" t="str">
        <f t="shared" si="3612"/>
        <v>CL$19</v>
      </c>
      <c r="CN2217" s="201"/>
      <c r="CO2217" s="190" t="str">
        <f t="shared" ref="CO2217:DL2217" si="3613">CO$23</f>
        <v>CO$19</v>
      </c>
      <c r="CP2217" s="190" t="str">
        <f t="shared" si="3613"/>
        <v>CP$19</v>
      </c>
      <c r="CQ2217" s="190" t="str">
        <f t="shared" si="3613"/>
        <v>CQ$19</v>
      </c>
      <c r="CR2217" s="190" t="str">
        <f t="shared" si="3613"/>
        <v>CR$19</v>
      </c>
      <c r="CS2217" s="190" t="str">
        <f t="shared" si="3613"/>
        <v>CS$19</v>
      </c>
      <c r="CT2217" s="190" t="str">
        <f t="shared" si="3613"/>
        <v>CT$19</v>
      </c>
      <c r="CU2217" s="190" t="str">
        <f t="shared" si="3613"/>
        <v>CU$19</v>
      </c>
      <c r="CV2217" s="190" t="str">
        <f t="shared" si="3613"/>
        <v>CV$19</v>
      </c>
      <c r="CW2217" s="190" t="str">
        <f t="shared" si="3613"/>
        <v>CW$19</v>
      </c>
      <c r="CX2217" s="190" t="str">
        <f t="shared" si="3613"/>
        <v>CX$19</v>
      </c>
      <c r="CY2217" s="190" t="str">
        <f t="shared" si="3613"/>
        <v>CY$19</v>
      </c>
      <c r="CZ2217" s="190" t="str">
        <f t="shared" si="3613"/>
        <v>CZ$19</v>
      </c>
      <c r="DA2217" s="190" t="str">
        <f t="shared" si="3613"/>
        <v>DA$19</v>
      </c>
      <c r="DB2217" s="190" t="str">
        <f t="shared" si="3613"/>
        <v>DB$19</v>
      </c>
      <c r="DC2217" s="190" t="str">
        <f t="shared" si="3613"/>
        <v>DC$19</v>
      </c>
      <c r="DD2217" s="190" t="str">
        <f t="shared" si="3613"/>
        <v>DD$19</v>
      </c>
      <c r="DE2217" s="190" t="str">
        <f t="shared" si="3613"/>
        <v>DE$19</v>
      </c>
      <c r="DF2217" s="190" t="str">
        <f t="shared" si="3613"/>
        <v>DF$19</v>
      </c>
      <c r="DG2217" s="190" t="str">
        <f t="shared" si="3613"/>
        <v>DG$19</v>
      </c>
      <c r="DH2217" s="190" t="str">
        <f t="shared" si="3613"/>
        <v>DH$19</v>
      </c>
      <c r="DI2217" s="190" t="str">
        <f t="shared" si="3613"/>
        <v>DI$19</v>
      </c>
      <c r="DJ2217" s="190" t="str">
        <f t="shared" si="3613"/>
        <v>DJ$19</v>
      </c>
      <c r="DK2217" s="190" t="str">
        <f t="shared" si="3613"/>
        <v>DK$19</v>
      </c>
      <c r="DL2217" s="190" t="str">
        <f t="shared" si="3613"/>
        <v>DL$19</v>
      </c>
    </row>
    <row r="2218" spans="1:116" x14ac:dyDescent="0.4">
      <c r="A2218" s="31" t="s">
        <v>218</v>
      </c>
      <c r="B2218" s="31" t="s">
        <v>395</v>
      </c>
      <c r="C2218" s="31"/>
      <c r="D2218" t="s">
        <v>523</v>
      </c>
      <c r="E2218" s="8" t="str">
        <f t="shared" ref="E2218:E2234" si="3614">ROW()&amp;" "&amp;D2218</f>
        <v>2218 WCPP-IS</v>
      </c>
      <c r="F2218" t="s">
        <v>525</v>
      </c>
      <c r="G2218" s="70" t="s">
        <v>402</v>
      </c>
      <c r="H2218" s="48"/>
      <c r="I2218" s="304"/>
      <c r="J2218" s="304"/>
      <c r="K2218" s="48"/>
      <c r="L2218" s="48"/>
      <c r="M2218" s="48"/>
      <c r="N2218" s="48"/>
      <c r="O2218" s="48"/>
      <c r="P2218" s="48"/>
      <c r="R2218" s="70"/>
      <c r="S2218" s="305"/>
      <c r="T2218" s="305"/>
      <c r="U2218" s="305"/>
      <c r="V2218" s="305"/>
      <c r="W2218" s="305"/>
      <c r="X2218" s="305"/>
      <c r="Y2218" s="305"/>
      <c r="Z2218" s="305"/>
      <c r="AA2218" s="305"/>
      <c r="AB2218" s="305"/>
      <c r="AC2218" s="305"/>
      <c r="AD2218" s="305"/>
      <c r="AE2218" s="305"/>
      <c r="AF2218" s="305"/>
      <c r="AG2218" s="305"/>
      <c r="AH2218" s="305"/>
      <c r="AI2218" s="305"/>
      <c r="AJ2218" s="305"/>
      <c r="AK2218" s="305"/>
      <c r="AL2218" s="305"/>
      <c r="AM2218" s="305"/>
      <c r="AN2218" s="305"/>
      <c r="AO2218" s="305"/>
      <c r="AP2218" s="305"/>
      <c r="AQ2218" s="305"/>
      <c r="AR2218" s="305"/>
      <c r="AS2218" s="305"/>
      <c r="AT2218" s="305"/>
      <c r="AU2218" s="305"/>
      <c r="AV2218" s="305"/>
      <c r="AW2218" s="305"/>
      <c r="AX2218" s="305"/>
      <c r="AY2218" s="305"/>
      <c r="AZ2218" s="305"/>
      <c r="BA2218" s="305"/>
      <c r="BB2218" s="305"/>
      <c r="BC2218" s="305"/>
      <c r="BD2218" s="305"/>
      <c r="BE2218" s="305"/>
      <c r="BF2218" s="305"/>
      <c r="BG2218" s="305"/>
      <c r="BH2218" s="305"/>
      <c r="BI2218" s="305"/>
      <c r="BJ2218" s="305"/>
      <c r="BK2218" s="305"/>
      <c r="BL2218" s="305"/>
      <c r="BM2218" s="305"/>
      <c r="BN2218" s="305"/>
      <c r="BO2218" s="305"/>
      <c r="BP2218" s="305"/>
      <c r="BQ2218" s="305"/>
      <c r="BR2218" s="305"/>
      <c r="BS2218" s="305"/>
      <c r="BT2218" s="305"/>
      <c r="BU2218" s="305"/>
      <c r="BV2218" s="305"/>
      <c r="BW2218" s="305"/>
      <c r="BX2218" s="305"/>
      <c r="BY2218" s="305"/>
      <c r="BZ2218" s="305"/>
      <c r="CA2218" s="305"/>
      <c r="CB2218" s="305"/>
      <c r="CC2218" s="305"/>
      <c r="CD2218" s="305"/>
      <c r="CE2218" s="305"/>
      <c r="CF2218" s="305"/>
      <c r="CG2218" s="305"/>
      <c r="CH2218" s="305"/>
      <c r="CI2218" s="305"/>
      <c r="CJ2218" s="305"/>
      <c r="CK2218" s="305"/>
      <c r="CL2218" s="305"/>
      <c r="CN2218" s="304"/>
      <c r="CO2218" s="305"/>
      <c r="CP2218" s="305"/>
      <c r="CQ2218" s="305"/>
      <c r="CR2218" s="305"/>
      <c r="CS2218" s="305"/>
      <c r="CT2218" s="305"/>
      <c r="CU2218" s="305"/>
      <c r="CV2218" s="305"/>
      <c r="CW2218" s="305"/>
      <c r="CX2218" s="305"/>
      <c r="CY2218" s="305"/>
      <c r="CZ2218" s="305"/>
      <c r="DA2218" s="305"/>
      <c r="DB2218" s="305"/>
      <c r="DC2218" s="305"/>
      <c r="DD2218" s="305"/>
      <c r="DE2218" s="305"/>
      <c r="DF2218" s="305"/>
      <c r="DG2218" s="305"/>
      <c r="DH2218" s="305"/>
      <c r="DI2218" s="305"/>
      <c r="DJ2218" s="305"/>
      <c r="DK2218" s="305"/>
      <c r="DL2218" s="305"/>
    </row>
    <row r="2219" spans="1:116" x14ac:dyDescent="0.4">
      <c r="A2219" s="31"/>
      <c r="B2219" t="str">
        <f t="shared" ref="B2219:B2226" si="3615">E2219</f>
        <v>2219 WCPP-IS</v>
      </c>
      <c r="D2219" t="s">
        <v>523</v>
      </c>
      <c r="E2219" s="8" t="str">
        <f t="shared" si="3614"/>
        <v>2219 WCPP-IS</v>
      </c>
      <c r="G2219" s="125" t="s">
        <v>524</v>
      </c>
      <c r="H2219" s="31"/>
      <c r="I2219" s="73"/>
      <c r="J2219" s="73"/>
      <c r="K2219" s="124">
        <f>'IS BS CF'!K$25+'IS BS CF'!K$39</f>
        <v>-76091007.0474848</v>
      </c>
      <c r="L2219" s="124">
        <f>'IS BS CF'!L$25+'IS BS CF'!L$39</f>
        <v>-67949781.315934762</v>
      </c>
      <c r="M2219" s="124">
        <f>'IS BS CF'!M$25+'IS BS CF'!M$39</f>
        <v>-74679958.084410757</v>
      </c>
      <c r="N2219" s="124">
        <f>'IS BS CF'!N$25+'IS BS CF'!N$39</f>
        <v>-81920944.487383664</v>
      </c>
      <c r="O2219" s="124">
        <f>'IS BS CF'!O$25+'IS BS CF'!O$39</f>
        <v>-89707392.028565735</v>
      </c>
      <c r="P2219" s="124">
        <f>'IS BS CF'!P$25+'IS BS CF'!P$39</f>
        <v>-20413209.290719919</v>
      </c>
      <c r="Q2219" s="124"/>
      <c r="R2219" s="124">
        <f>'IS BS CF'!R$25+'IS BS CF'!R$39</f>
        <v>0</v>
      </c>
      <c r="S2219" s="124">
        <f>'IS BS CF'!S$25+'IS BS CF'!S$39</f>
        <v>-6058945.8666666672</v>
      </c>
      <c r="T2219" s="124">
        <f>'IS BS CF'!T$25+'IS BS CF'!T$39</f>
        <v>-6109154.1999999983</v>
      </c>
      <c r="U2219" s="124">
        <f>'IS BS CF'!U$25+'IS BS CF'!U$39</f>
        <v>-6159676.3354166662</v>
      </c>
      <c r="V2219" s="124">
        <f>'IS BS CF'!V$25+'IS BS CF'!V$39</f>
        <v>-6210514.016261572</v>
      </c>
      <c r="W2219" s="124">
        <f>'IS BS CF'!W$25+'IS BS CF'!W$39</f>
        <v>-6261668.9949595472</v>
      </c>
      <c r="X2219" s="124">
        <f>'IS BS CF'!X$25+'IS BS CF'!X$39</f>
        <v>-6313143.0330607435</v>
      </c>
      <c r="Y2219" s="124">
        <f>'IS BS CF'!Y$25+'IS BS CF'!Y$39</f>
        <v>-6364937.9012862584</v>
      </c>
      <c r="Z2219" s="124">
        <f>'IS BS CF'!Z$25+'IS BS CF'!Z$39</f>
        <v>-6417055.3795739375</v>
      </c>
      <c r="AA2219" s="124">
        <f>'IS BS CF'!AA$25+'IS BS CF'!AA$39</f>
        <v>-6469497.2571245441</v>
      </c>
      <c r="AB2219" s="124">
        <f>'IS BS CF'!AB$25+'IS BS CF'!AB$39</f>
        <v>-6522265.3324479098</v>
      </c>
      <c r="AC2219" s="124">
        <f>'IS BS CF'!AC$25+'IS BS CF'!AC$39</f>
        <v>-6575361.4134095591</v>
      </c>
      <c r="AD2219" s="124">
        <f>'IS BS CF'!AD$25+'IS BS CF'!AD$39</f>
        <v>-6628787.3172773868</v>
      </c>
      <c r="AE2219" s="124">
        <f>'IS BS CF'!AE$25+'IS BS CF'!AE$39</f>
        <v>-5418085.8751669722</v>
      </c>
      <c r="AF2219" s="124">
        <f>'IS BS CF'!AF$25+'IS BS CF'!AF$39</f>
        <v>-5461612.6461750679</v>
      </c>
      <c r="AG2219" s="124">
        <f>'IS BS CF'!AG$25+'IS BS CF'!AG$39</f>
        <v>-5505408.6947271787</v>
      </c>
      <c r="AH2219" s="124">
        <f>'IS BS CF'!AH$25+'IS BS CF'!AH$39</f>
        <v>-5549475.5091297347</v>
      </c>
      <c r="AI2219" s="124">
        <f>'IS BS CF'!AI$25+'IS BS CF'!AI$39</f>
        <v>-5593814.5854167473</v>
      </c>
      <c r="AJ2219" s="124">
        <f>'IS BS CF'!AJ$25+'IS BS CF'!AJ$39</f>
        <v>-5638427.4273884259</v>
      </c>
      <c r="AK2219" s="124">
        <f>'IS BS CF'!AK$25+'IS BS CF'!AK$39</f>
        <v>-5683315.5466497848</v>
      </c>
      <c r="AL2219" s="124">
        <f>'IS BS CF'!AL$25+'IS BS CF'!AL$39</f>
        <v>-5728480.4626497542</v>
      </c>
      <c r="AM2219" s="124">
        <f>'IS BS CF'!AM$25+'IS BS CF'!AM$39</f>
        <v>-5773923.7027202602</v>
      </c>
      <c r="AN2219" s="124">
        <f>'IS BS CF'!AN$25+'IS BS CF'!AN$39</f>
        <v>-5819646.8021153975</v>
      </c>
      <c r="AO2219" s="124">
        <f>'IS BS CF'!AO$25+'IS BS CF'!AO$39</f>
        <v>-5865651.3040509876</v>
      </c>
      <c r="AP2219" s="124">
        <f>'IS BS CF'!AP$25+'IS BS CF'!AP$39</f>
        <v>-5911938.7597444579</v>
      </c>
      <c r="AQ2219" s="124">
        <f>'IS BS CF'!AQ$25+'IS BS CF'!AQ$39</f>
        <v>-5960271.0114545412</v>
      </c>
      <c r="AR2219" s="124">
        <f>'IS BS CF'!AR$25+'IS BS CF'!AR$39</f>
        <v>-6007129.0605213512</v>
      </c>
      <c r="AS2219" s="124">
        <f>'IS BS CF'!AS$25+'IS BS CF'!AS$39</f>
        <v>-6054274.7654067297</v>
      </c>
      <c r="AT2219" s="124">
        <f>'IS BS CF'!AT$25+'IS BS CF'!AT$39</f>
        <v>-6101709.7097347472</v>
      </c>
      <c r="AU2219" s="124">
        <f>'IS BS CF'!AU$25+'IS BS CF'!AU$39</f>
        <v>-6149435.4853322227</v>
      </c>
      <c r="AV2219" s="124">
        <f>'IS BS CF'!AV$25+'IS BS CF'!AV$39</f>
        <v>-6197453.6922697537</v>
      </c>
      <c r="AW2219" s="124">
        <f>'IS BS CF'!AW$25+'IS BS CF'!AW$39</f>
        <v>-6245765.9389026612</v>
      </c>
      <c r="AX2219" s="124">
        <f>'IS BS CF'!AX$25+'IS BS CF'!AX$39</f>
        <v>-6294373.8419123078</v>
      </c>
      <c r="AY2219" s="124">
        <f>'IS BS CF'!AY$25+'IS BS CF'!AY$39</f>
        <v>-6343279.026347572</v>
      </c>
      <c r="AZ2219" s="124">
        <f>'IS BS CF'!AZ$25+'IS BS CF'!AZ$39</f>
        <v>-6392483.1256665075</v>
      </c>
      <c r="BA2219" s="124">
        <f>'IS BS CF'!BA$25+'IS BS CF'!BA$39</f>
        <v>-6441987.7817780422</v>
      </c>
      <c r="BB2219" s="124">
        <f>'IS BS CF'!BB$25+'IS BS CF'!BB$39</f>
        <v>-6491794.6450843159</v>
      </c>
      <c r="BC2219" s="124">
        <f>'IS BS CF'!BC$25+'IS BS CF'!BC$39</f>
        <v>-6543753.6716728611</v>
      </c>
      <c r="BD2219" s="124">
        <f>'IS BS CF'!BD$25+'IS BS CF'!BD$39</f>
        <v>-6594169.9347588783</v>
      </c>
      <c r="BE2219" s="124">
        <f>'IS BS CF'!BE$25+'IS BS CF'!BE$39</f>
        <v>-6644893.4076280706</v>
      </c>
      <c r="BF2219" s="124">
        <f>'IS BS CF'!BF$25+'IS BS CF'!BF$39</f>
        <v>-6695925.7750798222</v>
      </c>
      <c r="BG2219" s="124">
        <f>'IS BS CF'!BG$25+'IS BS CF'!BG$39</f>
        <v>-6747268.7306196382</v>
      </c>
      <c r="BH2219" s="124">
        <f>'IS BS CF'!BH$25+'IS BS CF'!BH$39</f>
        <v>-6798923.9765030211</v>
      </c>
      <c r="BI2219" s="124">
        <f>'IS BS CF'!BI$25+'IS BS CF'!BI$39</f>
        <v>-6850893.2237788783</v>
      </c>
      <c r="BJ2219" s="124">
        <f>'IS BS CF'!BJ$25+'IS BS CF'!BJ$39</f>
        <v>-6903178.19233278</v>
      </c>
      <c r="BK2219" s="124">
        <f>'IS BS CF'!BK$25+'IS BS CF'!BK$39</f>
        <v>-6955780.6109317951</v>
      </c>
      <c r="BL2219" s="124">
        <f>'IS BS CF'!BL$25+'IS BS CF'!BL$39</f>
        <v>-7008702.2172674472</v>
      </c>
      <c r="BM2219" s="124">
        <f>'IS BS CF'!BM$25+'IS BS CF'!BM$39</f>
        <v>-7061944.7580014272</v>
      </c>
      <c r="BN2219" s="124">
        <f>'IS BS CF'!BN$25+'IS BS CF'!BN$39</f>
        <v>-7115509.9888090435</v>
      </c>
      <c r="BO2219" s="124">
        <f>'IS BS CF'!BO$25+'IS BS CF'!BO$39</f>
        <v>-7171340.3864320535</v>
      </c>
      <c r="BP2219" s="124">
        <f>'IS BS CF'!BP$25+'IS BS CF'!BP$39</f>
        <v>-7225556.3006936964</v>
      </c>
      <c r="BQ2219" s="124">
        <f>'IS BS CF'!BQ$25+'IS BS CF'!BQ$39</f>
        <v>-7280100.2265885025</v>
      </c>
      <c r="BR2219" s="124">
        <f>'IS BS CF'!BR$25+'IS BS CF'!BR$39</f>
        <v>-7334973.9562985152</v>
      </c>
      <c r="BS2219" s="124">
        <f>'IS BS CF'!BS$25+'IS BS CF'!BS$39</f>
        <v>-7390179.2912454968</v>
      </c>
      <c r="BT2219" s="124">
        <f>'IS BS CF'!BT$25+'IS BS CF'!BT$39</f>
        <v>-7445718.0421376014</v>
      </c>
      <c r="BU2219" s="124">
        <f>'IS BS CF'!BU$25+'IS BS CF'!BU$39</f>
        <v>-7501592.0290149665</v>
      </c>
      <c r="BV2219" s="124">
        <f>'IS BS CF'!BV$25+'IS BS CF'!BV$39</f>
        <v>-7557803.0812965715</v>
      </c>
      <c r="BW2219" s="124">
        <f>'IS BS CF'!BW$25+'IS BS CF'!BW$39</f>
        <v>-7614353.0378260538</v>
      </c>
      <c r="BX2219" s="124">
        <f>'IS BS CF'!BX$25+'IS BS CF'!BX$39</f>
        <v>-7671243.7469194094</v>
      </c>
      <c r="BY2219" s="124">
        <f>'IS BS CF'!BY$25+'IS BS CF'!BY$39</f>
        <v>-7728477.0664110361</v>
      </c>
      <c r="BZ2219" s="124">
        <f>'IS BS CF'!BZ$25+'IS BS CF'!BZ$39</f>
        <v>-7786054.863701825</v>
      </c>
      <c r="CA2219" s="124">
        <f>'IS BS CF'!CA$25+'IS BS CF'!CA$39</f>
        <v>-1663449.6980427462</v>
      </c>
      <c r="CB2219" s="124">
        <f>'IS BS CF'!CB$25+'IS BS CF'!CB$39</f>
        <v>-1670200.6994244361</v>
      </c>
      <c r="CC2219" s="124">
        <f>'IS BS CF'!CC$25+'IS BS CF'!CC$39</f>
        <v>-1676979.8299785692</v>
      </c>
      <c r="CD2219" s="124">
        <f>'IS BS CF'!CD$25+'IS BS CF'!CD$39</f>
        <v>-1683787.2069100216</v>
      </c>
      <c r="CE2219" s="124">
        <f>'IS BS CF'!CE$25+'IS BS CF'!CE$39</f>
        <v>-1690622.9479120295</v>
      </c>
      <c r="CF2219" s="124">
        <f>'IS BS CF'!CF$25+'IS BS CF'!CF$39</f>
        <v>-1697487.1711681054</v>
      </c>
      <c r="CG2219" s="124">
        <f>'IS BS CF'!CG$25+'IS BS CF'!CG$39</f>
        <v>-1704379.9953545823</v>
      </c>
      <c r="CH2219" s="124">
        <f>'IS BS CF'!CH$25+'IS BS CF'!CH$39</f>
        <v>-1711301.5396417377</v>
      </c>
      <c r="CI2219" s="124">
        <f>'IS BS CF'!CI$25+'IS BS CF'!CI$39</f>
        <v>-1718251.9236967878</v>
      </c>
      <c r="CJ2219" s="124">
        <f>'IS BS CF'!CJ$25+'IS BS CF'!CJ$39</f>
        <v>-1725231.2676853545</v>
      </c>
      <c r="CK2219" s="124">
        <f>'IS BS CF'!CK$25+'IS BS CF'!CK$39</f>
        <v>-1732239.6922738913</v>
      </c>
      <c r="CL2219" s="124">
        <f>'IS BS CF'!CL$25+'IS BS CF'!CL$39</f>
        <v>-1739277.318631659</v>
      </c>
      <c r="CN2219" s="73"/>
      <c r="CO2219" s="124" t="e">
        <f>#REF!</f>
        <v>#REF!</v>
      </c>
      <c r="CP2219" s="124" t="e">
        <f>#REF!</f>
        <v>#REF!</v>
      </c>
      <c r="CQ2219" s="124" t="e">
        <f>#REF!</f>
        <v>#REF!</v>
      </c>
      <c r="CR2219" s="124" t="e">
        <f>#REF!</f>
        <v>#REF!</v>
      </c>
      <c r="CS2219" s="124" t="e">
        <f>#REF!</f>
        <v>#REF!</v>
      </c>
      <c r="CT2219" s="124" t="e">
        <f>#REF!</f>
        <v>#REF!</v>
      </c>
      <c r="CU2219" s="124" t="e">
        <f>#REF!</f>
        <v>#REF!</v>
      </c>
      <c r="CV2219" s="124" t="e">
        <f>#REF!</f>
        <v>#REF!</v>
      </c>
      <c r="CW2219" s="124" t="e">
        <f>#REF!</f>
        <v>#REF!</v>
      </c>
      <c r="CX2219" s="124" t="e">
        <f>#REF!</f>
        <v>#REF!</v>
      </c>
      <c r="CY2219" s="124" t="e">
        <f>#REF!</f>
        <v>#REF!</v>
      </c>
      <c r="CZ2219" s="124" t="e">
        <f>#REF!</f>
        <v>#REF!</v>
      </c>
      <c r="DA2219" s="124" t="e">
        <f>#REF!</f>
        <v>#REF!</v>
      </c>
      <c r="DB2219" s="124" t="e">
        <f>#REF!</f>
        <v>#REF!</v>
      </c>
      <c r="DC2219" s="124" t="e">
        <f>#REF!</f>
        <v>#REF!</v>
      </c>
      <c r="DD2219" s="124" t="e">
        <f>#REF!</f>
        <v>#REF!</v>
      </c>
      <c r="DE2219" s="124" t="e">
        <f>#REF!</f>
        <v>#REF!</v>
      </c>
      <c r="DF2219" s="124" t="e">
        <f>#REF!</f>
        <v>#REF!</v>
      </c>
      <c r="DG2219" s="124" t="e">
        <f>#REF!</f>
        <v>#REF!</v>
      </c>
      <c r="DH2219" s="124" t="e">
        <f>#REF!</f>
        <v>#REF!</v>
      </c>
      <c r="DI2219" s="124" t="e">
        <f>#REF!</f>
        <v>#REF!</v>
      </c>
      <c r="DJ2219" s="124" t="e">
        <f>#REF!</f>
        <v>#REF!</v>
      </c>
      <c r="DK2219" s="124" t="e">
        <f>#REF!</f>
        <v>#REF!</v>
      </c>
      <c r="DL2219" s="124" t="e">
        <f>#REF!</f>
        <v>#REF!</v>
      </c>
    </row>
    <row r="2220" spans="1:116" x14ac:dyDescent="0.4">
      <c r="A2220" s="31"/>
      <c r="B2220" t="str">
        <f t="shared" si="3615"/>
        <v>2220 WCPP-IS</v>
      </c>
      <c r="D2220" t="s">
        <v>523</v>
      </c>
      <c r="E2220" s="8" t="str">
        <f t="shared" si="3614"/>
        <v>2220 WCPP-IS</v>
      </c>
      <c r="G2220" s="67"/>
      <c r="H2220" s="31"/>
      <c r="I2220" s="73"/>
      <c r="J2220" s="73"/>
      <c r="K2220" s="31"/>
      <c r="L2220" s="31"/>
      <c r="M2220" s="31"/>
      <c r="N2220" s="31"/>
      <c r="O2220" s="31"/>
      <c r="P2220" s="31"/>
      <c r="R2220" s="67"/>
      <c r="S2220" s="67"/>
      <c r="T2220" s="67"/>
      <c r="U2220" s="67"/>
      <c r="V2220" s="67"/>
      <c r="W2220" s="67"/>
      <c r="X2220" s="67"/>
      <c r="Y2220" s="67"/>
      <c r="Z2220" s="67"/>
      <c r="AA2220" s="67"/>
      <c r="AB2220" s="67"/>
      <c r="AC2220" s="67"/>
      <c r="AD2220" s="67"/>
      <c r="AE2220" s="67"/>
      <c r="AF2220" s="67"/>
      <c r="AG2220" s="67"/>
      <c r="AH2220" s="67"/>
      <c r="AI2220" s="67"/>
      <c r="AJ2220" s="67"/>
      <c r="AK2220" s="67"/>
      <c r="AL2220" s="67"/>
      <c r="AM2220" s="67"/>
      <c r="AN2220" s="67"/>
      <c r="AO2220" s="67"/>
      <c r="AP2220" s="67"/>
      <c r="AQ2220" s="67"/>
      <c r="AR2220" s="67"/>
      <c r="AS2220" s="67"/>
      <c r="AT2220" s="67"/>
      <c r="AU2220" s="67"/>
      <c r="AV2220" s="67"/>
      <c r="AW2220" s="67"/>
      <c r="AX2220" s="67"/>
      <c r="AY2220" s="67"/>
      <c r="AZ2220" s="67"/>
      <c r="BA2220" s="67"/>
      <c r="BB2220" s="67"/>
      <c r="BC2220" s="67"/>
      <c r="BD2220" s="67"/>
      <c r="BE2220" s="67"/>
      <c r="BF2220" s="67"/>
      <c r="BG2220" s="67"/>
      <c r="BH2220" s="67"/>
      <c r="BI2220" s="67"/>
      <c r="BJ2220" s="67"/>
      <c r="BK2220" s="67"/>
      <c r="BL2220" s="67"/>
      <c r="BM2220" s="67"/>
      <c r="BN2220" s="67"/>
      <c r="BO2220" s="67"/>
      <c r="BP2220" s="67"/>
      <c r="BQ2220" s="67"/>
      <c r="BR2220" s="67"/>
      <c r="BS2220" s="67"/>
      <c r="BT2220" s="67"/>
      <c r="BU2220" s="67"/>
      <c r="BV2220" s="67"/>
      <c r="BW2220" s="67"/>
      <c r="BX2220" s="67"/>
      <c r="BY2220" s="67"/>
      <c r="BZ2220" s="67"/>
      <c r="CA2220" s="67"/>
      <c r="CB2220" s="67"/>
      <c r="CC2220" s="67"/>
      <c r="CD2220" s="67"/>
      <c r="CE2220" s="67"/>
      <c r="CF2220" s="67"/>
      <c r="CG2220" s="67"/>
      <c r="CH2220" s="67"/>
      <c r="CI2220" s="67"/>
      <c r="CJ2220" s="67"/>
      <c r="CK2220" s="67"/>
      <c r="CL2220" s="67"/>
      <c r="CN2220" s="73"/>
      <c r="CO2220" s="67"/>
      <c r="CP2220" s="67"/>
      <c r="CQ2220" s="67"/>
      <c r="CR2220" s="67"/>
      <c r="CS2220" s="67"/>
      <c r="CT2220" s="67"/>
      <c r="CU2220" s="67"/>
      <c r="CV2220" s="67"/>
      <c r="CW2220" s="67"/>
      <c r="CX2220" s="67"/>
      <c r="CY2220" s="67"/>
      <c r="CZ2220" s="67"/>
      <c r="DA2220" s="67"/>
      <c r="DB2220" s="67"/>
      <c r="DC2220" s="67"/>
      <c r="DD2220" s="67"/>
      <c r="DE2220" s="67"/>
      <c r="DF2220" s="67"/>
      <c r="DG2220" s="67"/>
      <c r="DH2220" s="67"/>
      <c r="DI2220" s="67"/>
      <c r="DJ2220" s="67"/>
      <c r="DK2220" s="67"/>
      <c r="DL2220" s="67"/>
    </row>
    <row r="2221" spans="1:116" x14ac:dyDescent="0.4">
      <c r="B2221" t="str">
        <f t="shared" si="3615"/>
        <v>2221 WCPP-IS</v>
      </c>
      <c r="D2221" t="s">
        <v>523</v>
      </c>
      <c r="E2221" s="8" t="str">
        <f t="shared" si="3614"/>
        <v>2221 WCPP-IS</v>
      </c>
      <c r="G2221" s="129" t="str">
        <f>G2223&amp;":"</f>
        <v>Unearned revenue:</v>
      </c>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1:116" x14ac:dyDescent="0.4">
      <c r="B2222" t="str">
        <f t="shared" si="3615"/>
        <v>2222 WCPP-IS</v>
      </c>
      <c r="D2222" t="s">
        <v>523</v>
      </c>
      <c r="E2222" s="8" t="str">
        <f t="shared" si="3614"/>
        <v>2222 WCPP-IS</v>
      </c>
      <c r="G2222" s="145" t="s">
        <v>403</v>
      </c>
      <c r="H2222" s="12"/>
      <c r="I2222" s="60"/>
      <c r="J2222" s="60"/>
      <c r="K2222" s="17">
        <v>30</v>
      </c>
      <c r="L2222" s="17">
        <v>5</v>
      </c>
      <c r="M2222" s="17">
        <v>5</v>
      </c>
      <c r="N2222" s="17">
        <v>5</v>
      </c>
      <c r="O2222" s="17">
        <v>5</v>
      </c>
      <c r="P2222" s="17">
        <v>5</v>
      </c>
      <c r="R2222" s="15"/>
      <c r="S2222" s="15" cm="1">
        <f t="array" ref="S2222">INDEX($K:$P,ROW(),MATCH(S$3,$K$2:$P$2,0))</f>
        <v>30</v>
      </c>
      <c r="T2222" s="15" cm="1">
        <f t="array" ref="T2222">INDEX($K:$P,ROW(),MATCH(T$3,$K$2:$P$2,0))</f>
        <v>30</v>
      </c>
      <c r="U2222" s="15" cm="1">
        <f t="array" ref="U2222">INDEX($K:$P,ROW(),MATCH(U$3,$K$2:$P$2,0))</f>
        <v>30</v>
      </c>
      <c r="V2222" s="15" cm="1">
        <f t="array" ref="V2222">INDEX($K:$P,ROW(),MATCH(V$3,$K$2:$P$2,0))</f>
        <v>30</v>
      </c>
      <c r="W2222" s="15" cm="1">
        <f t="array" ref="W2222">INDEX($K:$P,ROW(),MATCH(W$3,$K$2:$P$2,0))</f>
        <v>30</v>
      </c>
      <c r="X2222" s="15" cm="1">
        <f t="array" ref="X2222">INDEX($K:$P,ROW(),MATCH(X$3,$K$2:$P$2,0))</f>
        <v>30</v>
      </c>
      <c r="Y2222" s="15" cm="1">
        <f t="array" ref="Y2222">INDEX($K:$P,ROW(),MATCH(Y$3,$K$2:$P$2,0))</f>
        <v>30</v>
      </c>
      <c r="Z2222" s="15" cm="1">
        <f t="array" ref="Z2222">INDEX($K:$P,ROW(),MATCH(Z$3,$K$2:$P$2,0))</f>
        <v>30</v>
      </c>
      <c r="AA2222" s="15" cm="1">
        <f t="array" ref="AA2222">INDEX($K:$P,ROW(),MATCH(AA$3,$K$2:$P$2,0))</f>
        <v>30</v>
      </c>
      <c r="AB2222" s="15" cm="1">
        <f t="array" ref="AB2222">INDEX($K:$P,ROW(),MATCH(AB$3,$K$2:$P$2,0))</f>
        <v>30</v>
      </c>
      <c r="AC2222" s="15" cm="1">
        <f t="array" ref="AC2222">INDEX($K:$P,ROW(),MATCH(AC$3,$K$2:$P$2,0))</f>
        <v>30</v>
      </c>
      <c r="AD2222" s="15" cm="1">
        <f t="array" ref="AD2222">INDEX($K:$P,ROW(),MATCH(AD$3,$K$2:$P$2,0))</f>
        <v>30</v>
      </c>
      <c r="AE2222" s="15" cm="1">
        <f t="array" ref="AE2222">INDEX($K:$P,ROW(),MATCH(AE$3,$K$2:$P$2,0))</f>
        <v>5</v>
      </c>
      <c r="AF2222" s="15" cm="1">
        <f t="array" ref="AF2222">INDEX($K:$P,ROW(),MATCH(AF$3,$K$2:$P$2,0))</f>
        <v>5</v>
      </c>
      <c r="AG2222" s="15" cm="1">
        <f t="array" ref="AG2222">INDEX($K:$P,ROW(),MATCH(AG$3,$K$2:$P$2,0))</f>
        <v>5</v>
      </c>
      <c r="AH2222" s="15" cm="1">
        <f t="array" ref="AH2222">INDEX($K:$P,ROW(),MATCH(AH$3,$K$2:$P$2,0))</f>
        <v>5</v>
      </c>
      <c r="AI2222" s="15" cm="1">
        <f t="array" ref="AI2222">INDEX($K:$P,ROW(),MATCH(AI$3,$K$2:$P$2,0))</f>
        <v>5</v>
      </c>
      <c r="AJ2222" s="15" cm="1">
        <f t="array" ref="AJ2222">INDEX($K:$P,ROW(),MATCH(AJ$3,$K$2:$P$2,0))</f>
        <v>5</v>
      </c>
      <c r="AK2222" s="15" cm="1">
        <f t="array" ref="AK2222">INDEX($K:$P,ROW(),MATCH(AK$3,$K$2:$P$2,0))</f>
        <v>5</v>
      </c>
      <c r="AL2222" s="15" cm="1">
        <f t="array" ref="AL2222">INDEX($K:$P,ROW(),MATCH(AL$3,$K$2:$P$2,0))</f>
        <v>5</v>
      </c>
      <c r="AM2222" s="15" cm="1">
        <f t="array" ref="AM2222">INDEX($K:$P,ROW(),MATCH(AM$3,$K$2:$P$2,0))</f>
        <v>5</v>
      </c>
      <c r="AN2222" s="15" cm="1">
        <f t="array" ref="AN2222">INDEX($K:$P,ROW(),MATCH(AN$3,$K$2:$P$2,0))</f>
        <v>5</v>
      </c>
      <c r="AO2222" s="15" cm="1">
        <f t="array" ref="AO2222">INDEX($K:$P,ROW(),MATCH(AO$3,$K$2:$P$2,0))</f>
        <v>5</v>
      </c>
      <c r="AP2222" s="15" cm="1">
        <f t="array" ref="AP2222">INDEX($K:$P,ROW(),MATCH(AP$3,$K$2:$P$2,0))</f>
        <v>5</v>
      </c>
      <c r="AQ2222" s="15" cm="1">
        <f t="array" ref="AQ2222">INDEX($K:$P,ROW(),MATCH(AQ$3,$K$2:$P$2,0))</f>
        <v>5</v>
      </c>
      <c r="AR2222" s="15" cm="1">
        <f t="array" ref="AR2222">INDEX($K:$P,ROW(),MATCH(AR$3,$K$2:$P$2,0))</f>
        <v>5</v>
      </c>
      <c r="AS2222" s="15" cm="1">
        <f t="array" ref="AS2222">INDEX($K:$P,ROW(),MATCH(AS$3,$K$2:$P$2,0))</f>
        <v>5</v>
      </c>
      <c r="AT2222" s="15" cm="1">
        <f t="array" ref="AT2222">INDEX($K:$P,ROW(),MATCH(AT$3,$K$2:$P$2,0))</f>
        <v>5</v>
      </c>
      <c r="AU2222" s="15" cm="1">
        <f t="array" ref="AU2222">INDEX($K:$P,ROW(),MATCH(AU$3,$K$2:$P$2,0))</f>
        <v>5</v>
      </c>
      <c r="AV2222" s="15" cm="1">
        <f t="array" ref="AV2222">INDEX($K:$P,ROW(),MATCH(AV$3,$K$2:$P$2,0))</f>
        <v>5</v>
      </c>
      <c r="AW2222" s="15" cm="1">
        <f t="array" ref="AW2222">INDEX($K:$P,ROW(),MATCH(AW$3,$K$2:$P$2,0))</f>
        <v>5</v>
      </c>
      <c r="AX2222" s="15" cm="1">
        <f t="array" ref="AX2222">INDEX($K:$P,ROW(),MATCH(AX$3,$K$2:$P$2,0))</f>
        <v>5</v>
      </c>
      <c r="AY2222" s="15" cm="1">
        <f t="array" ref="AY2222">INDEX($K:$P,ROW(),MATCH(AY$3,$K$2:$P$2,0))</f>
        <v>5</v>
      </c>
      <c r="AZ2222" s="15" cm="1">
        <f t="array" ref="AZ2222">INDEX($K:$P,ROW(),MATCH(AZ$3,$K$2:$P$2,0))</f>
        <v>5</v>
      </c>
      <c r="BA2222" s="15" cm="1">
        <f t="array" ref="BA2222">INDEX($K:$P,ROW(),MATCH(BA$3,$K$2:$P$2,0))</f>
        <v>5</v>
      </c>
      <c r="BB2222" s="15" cm="1">
        <f t="array" ref="BB2222">INDEX($K:$P,ROW(),MATCH(BB$3,$K$2:$P$2,0))</f>
        <v>5</v>
      </c>
      <c r="BC2222" s="15" cm="1">
        <f t="array" ref="BC2222">INDEX($K:$P,ROW(),MATCH(BC$3,$K$2:$P$2,0))</f>
        <v>5</v>
      </c>
      <c r="BD2222" s="15" cm="1">
        <f t="array" ref="BD2222">INDEX($K:$P,ROW(),MATCH(BD$3,$K$2:$P$2,0))</f>
        <v>5</v>
      </c>
      <c r="BE2222" s="15" cm="1">
        <f t="array" ref="BE2222">INDEX($K:$P,ROW(),MATCH(BE$3,$K$2:$P$2,0))</f>
        <v>5</v>
      </c>
      <c r="BF2222" s="15" cm="1">
        <f t="array" ref="BF2222">INDEX($K:$P,ROW(),MATCH(BF$3,$K$2:$P$2,0))</f>
        <v>5</v>
      </c>
      <c r="BG2222" s="15" cm="1">
        <f t="array" ref="BG2222">INDEX($K:$P,ROW(),MATCH(BG$3,$K$2:$P$2,0))</f>
        <v>5</v>
      </c>
      <c r="BH2222" s="15" cm="1">
        <f t="array" ref="BH2222">INDEX($K:$P,ROW(),MATCH(BH$3,$K$2:$P$2,0))</f>
        <v>5</v>
      </c>
      <c r="BI2222" s="15" cm="1">
        <f t="array" ref="BI2222">INDEX($K:$P,ROW(),MATCH(BI$3,$K$2:$P$2,0))</f>
        <v>5</v>
      </c>
      <c r="BJ2222" s="15" cm="1">
        <f t="array" ref="BJ2222">INDEX($K:$P,ROW(),MATCH(BJ$3,$K$2:$P$2,0))</f>
        <v>5</v>
      </c>
      <c r="BK2222" s="15" cm="1">
        <f t="array" ref="BK2222">INDEX($K:$P,ROW(),MATCH(BK$3,$K$2:$P$2,0))</f>
        <v>5</v>
      </c>
      <c r="BL2222" s="15" cm="1">
        <f t="array" ref="BL2222">INDEX($K:$P,ROW(),MATCH(BL$3,$K$2:$P$2,0))</f>
        <v>5</v>
      </c>
      <c r="BM2222" s="15" cm="1">
        <f t="array" ref="BM2222">INDEX($K:$P,ROW(),MATCH(BM$3,$K$2:$P$2,0))</f>
        <v>5</v>
      </c>
      <c r="BN2222" s="15" cm="1">
        <f t="array" ref="BN2222">INDEX($K:$P,ROW(),MATCH(BN$3,$K$2:$P$2,0))</f>
        <v>5</v>
      </c>
      <c r="BO2222" s="15" cm="1">
        <f t="array" ref="BO2222">INDEX($K:$P,ROW(),MATCH(BO$3,$K$2:$P$2,0))</f>
        <v>5</v>
      </c>
      <c r="BP2222" s="15" cm="1">
        <f t="array" ref="BP2222">INDEX($K:$P,ROW(),MATCH(BP$3,$K$2:$P$2,0))</f>
        <v>5</v>
      </c>
      <c r="BQ2222" s="15" cm="1">
        <f t="array" ref="BQ2222">INDEX($K:$P,ROW(),MATCH(BQ$3,$K$2:$P$2,0))</f>
        <v>5</v>
      </c>
      <c r="BR2222" s="15" cm="1">
        <f t="array" ref="BR2222">INDEX($K:$P,ROW(),MATCH(BR$3,$K$2:$P$2,0))</f>
        <v>5</v>
      </c>
      <c r="BS2222" s="15" cm="1">
        <f t="array" ref="BS2222">INDEX($K:$P,ROW(),MATCH(BS$3,$K$2:$P$2,0))</f>
        <v>5</v>
      </c>
      <c r="BT2222" s="15" cm="1">
        <f t="array" ref="BT2222">INDEX($K:$P,ROW(),MATCH(BT$3,$K$2:$P$2,0))</f>
        <v>5</v>
      </c>
      <c r="BU2222" s="15" cm="1">
        <f t="array" ref="BU2222">INDEX($K:$P,ROW(),MATCH(BU$3,$K$2:$P$2,0))</f>
        <v>5</v>
      </c>
      <c r="BV2222" s="15" cm="1">
        <f t="array" ref="BV2222">INDEX($K:$P,ROW(),MATCH(BV$3,$K$2:$P$2,0))</f>
        <v>5</v>
      </c>
      <c r="BW2222" s="15" cm="1">
        <f t="array" ref="BW2222">INDEX($K:$P,ROW(),MATCH(BW$3,$K$2:$P$2,0))</f>
        <v>5</v>
      </c>
      <c r="BX2222" s="15" cm="1">
        <f t="array" ref="BX2222">INDEX($K:$P,ROW(),MATCH(BX$3,$K$2:$P$2,0))</f>
        <v>5</v>
      </c>
      <c r="BY2222" s="15" cm="1">
        <f t="array" ref="BY2222">INDEX($K:$P,ROW(),MATCH(BY$3,$K$2:$P$2,0))</f>
        <v>5</v>
      </c>
      <c r="BZ2222" s="15" cm="1">
        <f t="array" ref="BZ2222">INDEX($K:$P,ROW(),MATCH(BZ$3,$K$2:$P$2,0))</f>
        <v>5</v>
      </c>
      <c r="CA2222" s="15" cm="1">
        <f t="array" ref="CA2222">INDEX($K:$P,ROW(),MATCH(CA$3,$K$2:$P$2,0))</f>
        <v>5</v>
      </c>
      <c r="CB2222" s="15" cm="1">
        <f t="array" ref="CB2222">INDEX($K:$P,ROW(),MATCH(CB$3,$K$2:$P$2,0))</f>
        <v>5</v>
      </c>
      <c r="CC2222" s="15" cm="1">
        <f t="array" ref="CC2222">INDEX($K:$P,ROW(),MATCH(CC$3,$K$2:$P$2,0))</f>
        <v>5</v>
      </c>
      <c r="CD2222" s="15" cm="1">
        <f t="array" ref="CD2222">INDEX($K:$P,ROW(),MATCH(CD$3,$K$2:$P$2,0))</f>
        <v>5</v>
      </c>
      <c r="CE2222" s="15" cm="1">
        <f t="array" ref="CE2222">INDEX($K:$P,ROW(),MATCH(CE$3,$K$2:$P$2,0))</f>
        <v>5</v>
      </c>
      <c r="CF2222" s="15" cm="1">
        <f t="array" ref="CF2222">INDEX($K:$P,ROW(),MATCH(CF$3,$K$2:$P$2,0))</f>
        <v>5</v>
      </c>
      <c r="CG2222" s="15" cm="1">
        <f t="array" ref="CG2222">INDEX($K:$P,ROW(),MATCH(CG$3,$K$2:$P$2,0))</f>
        <v>5</v>
      </c>
      <c r="CH2222" s="15" cm="1">
        <f t="array" ref="CH2222">INDEX($K:$P,ROW(),MATCH(CH$3,$K$2:$P$2,0))</f>
        <v>5</v>
      </c>
      <c r="CI2222" s="15" cm="1">
        <f t="array" ref="CI2222">INDEX($K:$P,ROW(),MATCH(CI$3,$K$2:$P$2,0))</f>
        <v>5</v>
      </c>
      <c r="CJ2222" s="15" cm="1">
        <f t="array" ref="CJ2222">INDEX($K:$P,ROW(),MATCH(CJ$3,$K$2:$P$2,0))</f>
        <v>5</v>
      </c>
      <c r="CK2222" s="15" cm="1">
        <f t="array" ref="CK2222">INDEX($K:$P,ROW(),MATCH(CK$3,$K$2:$P$2,0))</f>
        <v>5</v>
      </c>
      <c r="CL2222" s="15" cm="1">
        <f t="array" ref="CL2222">INDEX($K:$P,ROW(),MATCH(CL$3,$K$2:$P$2,0))</f>
        <v>5</v>
      </c>
      <c r="CN2222"/>
      <c r="CO2222" s="15" t="e" cm="1">
        <f t="array" ref="CO2222">INDEX($K:$P,ROW(),MATCH(CO$3,$K$2:$P$2,0))</f>
        <v>#N/A</v>
      </c>
      <c r="CP2222" s="15" t="e" cm="1">
        <f t="array" ref="CP2222">INDEX($K:$P,ROW(),MATCH(CP$3,$K$2:$P$2,0))</f>
        <v>#N/A</v>
      </c>
      <c r="CQ2222" s="15" t="e" cm="1">
        <f t="array" ref="CQ2222">INDEX($K:$P,ROW(),MATCH(CQ$3,$K$2:$P$2,0))</f>
        <v>#N/A</v>
      </c>
      <c r="CR2222" s="15" t="e" cm="1">
        <f t="array" ref="CR2222">INDEX($K:$P,ROW(),MATCH(CR$3,$K$2:$P$2,0))</f>
        <v>#N/A</v>
      </c>
      <c r="CS2222" s="15" t="e" cm="1">
        <f t="array" ref="CS2222">INDEX($K:$P,ROW(),MATCH(CS$3,$K$2:$P$2,0))</f>
        <v>#N/A</v>
      </c>
      <c r="CT2222" s="15" t="e" cm="1">
        <f t="array" ref="CT2222">INDEX($K:$P,ROW(),MATCH(CT$3,$K$2:$P$2,0))</f>
        <v>#N/A</v>
      </c>
      <c r="CU2222" s="15" t="e" cm="1">
        <f t="array" ref="CU2222">INDEX($K:$P,ROW(),MATCH(CU$3,$K$2:$P$2,0))</f>
        <v>#N/A</v>
      </c>
      <c r="CV2222" s="15" t="e" cm="1">
        <f t="array" ref="CV2222">INDEX($K:$P,ROW(),MATCH(CV$3,$K$2:$P$2,0))</f>
        <v>#N/A</v>
      </c>
      <c r="CW2222" s="15" t="e" cm="1">
        <f t="array" ref="CW2222">INDEX($K:$P,ROW(),MATCH(CW$3,$K$2:$P$2,0))</f>
        <v>#N/A</v>
      </c>
      <c r="CX2222" s="15" t="e" cm="1">
        <f t="array" ref="CX2222">INDEX($K:$P,ROW(),MATCH(CX$3,$K$2:$P$2,0))</f>
        <v>#N/A</v>
      </c>
      <c r="CY2222" s="15" t="e" cm="1">
        <f t="array" ref="CY2222">INDEX($K:$P,ROW(),MATCH(CY$3,$K$2:$P$2,0))</f>
        <v>#N/A</v>
      </c>
      <c r="CZ2222" s="15" t="e" cm="1">
        <f t="array" ref="CZ2222">INDEX($K:$P,ROW(),MATCH(CZ$3,$K$2:$P$2,0))</f>
        <v>#N/A</v>
      </c>
      <c r="DA2222" s="15" t="e" cm="1">
        <f t="array" ref="DA2222">INDEX($K:$P,ROW(),MATCH(DA$3,$K$2:$P$2,0))</f>
        <v>#N/A</v>
      </c>
      <c r="DB2222" s="15" t="e" cm="1">
        <f t="array" ref="DB2222">INDEX($K:$P,ROW(),MATCH(DB$3,$K$2:$P$2,0))</f>
        <v>#N/A</v>
      </c>
      <c r="DC2222" s="15" t="e" cm="1">
        <f t="array" ref="DC2222">INDEX($K:$P,ROW(),MATCH(DC$3,$K$2:$P$2,0))</f>
        <v>#N/A</v>
      </c>
      <c r="DD2222" s="15" t="e" cm="1">
        <f t="array" ref="DD2222">INDEX($K:$P,ROW(),MATCH(DD$3,$K$2:$P$2,0))</f>
        <v>#N/A</v>
      </c>
      <c r="DE2222" s="15" t="e" cm="1">
        <f t="array" ref="DE2222">INDEX($K:$P,ROW(),MATCH(DE$3,$K$2:$P$2,0))</f>
        <v>#N/A</v>
      </c>
      <c r="DF2222" s="15" t="e" cm="1">
        <f t="array" ref="DF2222">INDEX($K:$P,ROW(),MATCH(DF$3,$K$2:$P$2,0))</f>
        <v>#N/A</v>
      </c>
      <c r="DG2222" s="15" t="e" cm="1">
        <f t="array" ref="DG2222">INDEX($K:$P,ROW(),MATCH(DG$3,$K$2:$P$2,0))</f>
        <v>#N/A</v>
      </c>
      <c r="DH2222" s="15" t="e" cm="1">
        <f t="array" ref="DH2222">INDEX($K:$P,ROW(),MATCH(DH$3,$K$2:$P$2,0))</f>
        <v>#N/A</v>
      </c>
      <c r="DI2222" s="15" t="e" cm="1">
        <f t="array" ref="DI2222">INDEX($K:$P,ROW(),MATCH(DI$3,$K$2:$P$2,0))</f>
        <v>#N/A</v>
      </c>
      <c r="DJ2222" s="15" t="e" cm="1">
        <f t="array" ref="DJ2222">INDEX($K:$P,ROW(),MATCH(DJ$3,$K$2:$P$2,0))</f>
        <v>#N/A</v>
      </c>
      <c r="DK2222" s="15" t="e" cm="1">
        <f t="array" ref="DK2222">INDEX($K:$P,ROW(),MATCH(DK$3,$K$2:$P$2,0))</f>
        <v>#N/A</v>
      </c>
      <c r="DL2222" s="15" t="e" cm="1">
        <f t="array" ref="DL2222">INDEX($K:$P,ROW(),MATCH(DL$3,$K$2:$P$2,0))</f>
        <v>#N/A</v>
      </c>
    </row>
    <row r="2223" spans="1:116" x14ac:dyDescent="0.4">
      <c r="B2223" t="str">
        <f t="shared" si="3615"/>
        <v>2223 WCPP-IS</v>
      </c>
      <c r="C2223" t="s">
        <v>224</v>
      </c>
      <c r="D2223" t="s">
        <v>523</v>
      </c>
      <c r="E2223" s="8" t="str">
        <f t="shared" si="3614"/>
        <v>2223 WCPP-IS</v>
      </c>
      <c r="G2223" s="126" t="s">
        <v>43</v>
      </c>
      <c r="H2223" s="27"/>
      <c r="I2223" s="78"/>
      <c r="J2223" s="78"/>
      <c r="K2223" s="118">
        <f>SUMIF($4:$4,K$2,2223:2223)</f>
        <v>6628787.3172773868</v>
      </c>
      <c r="L2223" s="118">
        <f>SUMIF($4:$4,L$2,2223:2223)</f>
        <v>985323.12662407628</v>
      </c>
      <c r="M2223" s="118">
        <f t="shared" ref="M2223:P2223" si="3616">SUMIF($4:$4,M$2,2223:2223)</f>
        <v>1081965.7741807192</v>
      </c>
      <c r="N2223" s="118">
        <f t="shared" si="3616"/>
        <v>1185918.3314681738</v>
      </c>
      <c r="O2223" s="118">
        <f t="shared" si="3616"/>
        <v>1297675.8106169708</v>
      </c>
      <c r="P2223" s="118">
        <f t="shared" si="3616"/>
        <v>289879.55310527649</v>
      </c>
      <c r="R2223" s="118"/>
      <c r="S2223" s="118">
        <f t="shared" ref="S2223:CD2223" si="3617">MIN(S2222/30*-S2219,R2223-S2219)</f>
        <v>6058945.8666666672</v>
      </c>
      <c r="T2223" s="118">
        <f t="shared" si="3617"/>
        <v>6109154.1999999983</v>
      </c>
      <c r="U2223" s="118">
        <f t="shared" si="3617"/>
        <v>6159676.3354166662</v>
      </c>
      <c r="V2223" s="118">
        <f t="shared" si="3617"/>
        <v>6210514.016261572</v>
      </c>
      <c r="W2223" s="118">
        <f t="shared" si="3617"/>
        <v>6261668.9949595472</v>
      </c>
      <c r="X2223" s="118">
        <f t="shared" si="3617"/>
        <v>6313143.0330607435</v>
      </c>
      <c r="Y2223" s="118">
        <f t="shared" si="3617"/>
        <v>6364937.9012862584</v>
      </c>
      <c r="Z2223" s="118">
        <f t="shared" si="3617"/>
        <v>6417055.3795739375</v>
      </c>
      <c r="AA2223" s="118">
        <f t="shared" si="3617"/>
        <v>6469497.2571245441</v>
      </c>
      <c r="AB2223" s="118">
        <f t="shared" si="3617"/>
        <v>6522265.3324479098</v>
      </c>
      <c r="AC2223" s="118">
        <f t="shared" si="3617"/>
        <v>6575361.4134095591</v>
      </c>
      <c r="AD2223" s="118">
        <f t="shared" si="3617"/>
        <v>6628787.3172773868</v>
      </c>
      <c r="AE2223" s="118">
        <f t="shared" si="3617"/>
        <v>903014.31252782862</v>
      </c>
      <c r="AF2223" s="118">
        <f t="shared" si="3617"/>
        <v>910268.77436251123</v>
      </c>
      <c r="AG2223" s="118">
        <f t="shared" si="3617"/>
        <v>917568.11578786303</v>
      </c>
      <c r="AH2223" s="118">
        <f t="shared" si="3617"/>
        <v>924912.58485495578</v>
      </c>
      <c r="AI2223" s="118">
        <f t="shared" si="3617"/>
        <v>932302.43090279121</v>
      </c>
      <c r="AJ2223" s="118">
        <f t="shared" si="3617"/>
        <v>939737.90456473758</v>
      </c>
      <c r="AK2223" s="118">
        <f t="shared" si="3617"/>
        <v>947219.25777496409</v>
      </c>
      <c r="AL2223" s="118">
        <f t="shared" si="3617"/>
        <v>954746.743774959</v>
      </c>
      <c r="AM2223" s="118">
        <f t="shared" si="3617"/>
        <v>962320.61712004337</v>
      </c>
      <c r="AN2223" s="118">
        <f t="shared" si="3617"/>
        <v>969941.13368589955</v>
      </c>
      <c r="AO2223" s="118">
        <f t="shared" si="3617"/>
        <v>977608.55067516456</v>
      </c>
      <c r="AP2223" s="118">
        <f t="shared" si="3617"/>
        <v>985323.12662407628</v>
      </c>
      <c r="AQ2223" s="118">
        <f t="shared" si="3617"/>
        <v>993378.50190909021</v>
      </c>
      <c r="AR2223" s="118">
        <f t="shared" si="3617"/>
        <v>1001188.1767535585</v>
      </c>
      <c r="AS2223" s="118">
        <f t="shared" si="3617"/>
        <v>1009045.7942344549</v>
      </c>
      <c r="AT2223" s="118">
        <f t="shared" si="3617"/>
        <v>1016951.6182891245</v>
      </c>
      <c r="AU2223" s="118">
        <f t="shared" si="3617"/>
        <v>1024905.9142220371</v>
      </c>
      <c r="AV2223" s="118">
        <f t="shared" si="3617"/>
        <v>1032908.9487116255</v>
      </c>
      <c r="AW2223" s="118">
        <f t="shared" si="3617"/>
        <v>1040960.9898171101</v>
      </c>
      <c r="AX2223" s="118">
        <f t="shared" si="3617"/>
        <v>1049062.3069853846</v>
      </c>
      <c r="AY2223" s="118">
        <f t="shared" si="3617"/>
        <v>1057213.1710579286</v>
      </c>
      <c r="AZ2223" s="118">
        <f t="shared" si="3617"/>
        <v>1065413.8542777512</v>
      </c>
      <c r="BA2223" s="118">
        <f t="shared" si="3617"/>
        <v>1073664.6302963402</v>
      </c>
      <c r="BB2223" s="118">
        <f t="shared" si="3617"/>
        <v>1081965.7741807192</v>
      </c>
      <c r="BC2223" s="118">
        <f t="shared" si="3617"/>
        <v>1090625.6119454768</v>
      </c>
      <c r="BD2223" s="118">
        <f t="shared" si="3617"/>
        <v>1099028.322459813</v>
      </c>
      <c r="BE2223" s="118">
        <f t="shared" si="3617"/>
        <v>1107482.2346046783</v>
      </c>
      <c r="BF2223" s="118">
        <f t="shared" si="3617"/>
        <v>1115987.6291799704</v>
      </c>
      <c r="BG2223" s="118">
        <f t="shared" si="3617"/>
        <v>1124544.7884366063</v>
      </c>
      <c r="BH2223" s="118">
        <f t="shared" si="3617"/>
        <v>1133153.9960838368</v>
      </c>
      <c r="BI2223" s="118">
        <f t="shared" si="3617"/>
        <v>1141815.5372964796</v>
      </c>
      <c r="BJ2223" s="118">
        <f t="shared" si="3617"/>
        <v>1150529.6987221299</v>
      </c>
      <c r="BK2223" s="118">
        <f t="shared" si="3617"/>
        <v>1159296.7684886325</v>
      </c>
      <c r="BL2223" s="118">
        <f t="shared" si="3617"/>
        <v>1168117.036211241</v>
      </c>
      <c r="BM2223" s="118">
        <f t="shared" si="3617"/>
        <v>1176990.7930002378</v>
      </c>
      <c r="BN2223" s="118">
        <f t="shared" si="3617"/>
        <v>1185918.3314681738</v>
      </c>
      <c r="BO2223" s="118">
        <f t="shared" si="3617"/>
        <v>1195223.3977386756</v>
      </c>
      <c r="BP2223" s="118">
        <f t="shared" si="3617"/>
        <v>1204259.3834489493</v>
      </c>
      <c r="BQ2223" s="118">
        <f t="shared" si="3617"/>
        <v>1213350.0377647504</v>
      </c>
      <c r="BR2223" s="118">
        <f t="shared" si="3617"/>
        <v>1222495.6593830858</v>
      </c>
      <c r="BS2223" s="118">
        <f t="shared" si="3617"/>
        <v>1231696.5485409161</v>
      </c>
      <c r="BT2223" s="118">
        <f t="shared" si="3617"/>
        <v>1240953.0070229336</v>
      </c>
      <c r="BU2223" s="118">
        <f t="shared" si="3617"/>
        <v>1250265.338169161</v>
      </c>
      <c r="BV2223" s="118">
        <f t="shared" si="3617"/>
        <v>1259633.8468827619</v>
      </c>
      <c r="BW2223" s="118">
        <f t="shared" si="3617"/>
        <v>1269058.8396376756</v>
      </c>
      <c r="BX2223" s="118">
        <f t="shared" si="3617"/>
        <v>1278540.6244865682</v>
      </c>
      <c r="BY2223" s="118">
        <f t="shared" si="3617"/>
        <v>1288079.5110685059</v>
      </c>
      <c r="BZ2223" s="118">
        <f t="shared" si="3617"/>
        <v>1297675.8106169708</v>
      </c>
      <c r="CA2223" s="118">
        <f t="shared" si="3617"/>
        <v>277241.61634045769</v>
      </c>
      <c r="CB2223" s="118">
        <f t="shared" si="3617"/>
        <v>278366.78323740599</v>
      </c>
      <c r="CC2223" s="118">
        <f t="shared" si="3617"/>
        <v>279496.63832976151</v>
      </c>
      <c r="CD2223" s="118">
        <f t="shared" si="3617"/>
        <v>280631.20115167025</v>
      </c>
      <c r="CE2223" s="118">
        <f t="shared" ref="CE2223:CK2223" si="3618">MIN(CE2222/30*-CE2219,CD2223-CE2219)</f>
        <v>281770.49131867156</v>
      </c>
      <c r="CF2223" s="118">
        <f t="shared" si="3618"/>
        <v>282914.52852801757</v>
      </c>
      <c r="CG2223" s="118">
        <f t="shared" si="3618"/>
        <v>284063.33255909703</v>
      </c>
      <c r="CH2223" s="118">
        <f t="shared" si="3618"/>
        <v>285216.92327362293</v>
      </c>
      <c r="CI2223" s="118">
        <f t="shared" si="3618"/>
        <v>286375.3206161313</v>
      </c>
      <c r="CJ2223" s="118">
        <f t="shared" si="3618"/>
        <v>287538.54461422574</v>
      </c>
      <c r="CK2223" s="118">
        <f t="shared" si="3618"/>
        <v>288706.61537898186</v>
      </c>
      <c r="CL2223" s="118">
        <f>MIN(CL2222/30*-CL2219,CK2223-CL2219)</f>
        <v>289879.55310527649</v>
      </c>
      <c r="CN2223"/>
      <c r="CO2223" s="118" t="e">
        <f>MIN(CO2222/90*-CO2219,CN2223-CO2219)</f>
        <v>#N/A</v>
      </c>
      <c r="CP2223" s="118" t="e">
        <f t="shared" ref="CP2223:DL2223" si="3619">MIN(CP2222/90*-CP2219,CO2223-CP2219)</f>
        <v>#N/A</v>
      </c>
      <c r="CQ2223" s="118" t="e">
        <f t="shared" si="3619"/>
        <v>#N/A</v>
      </c>
      <c r="CR2223" s="118" t="e">
        <f t="shared" si="3619"/>
        <v>#N/A</v>
      </c>
      <c r="CS2223" s="118" t="e">
        <f t="shared" si="3619"/>
        <v>#N/A</v>
      </c>
      <c r="CT2223" s="118" t="e">
        <f t="shared" si="3619"/>
        <v>#N/A</v>
      </c>
      <c r="CU2223" s="118" t="e">
        <f t="shared" si="3619"/>
        <v>#N/A</v>
      </c>
      <c r="CV2223" s="118" t="e">
        <f t="shared" si="3619"/>
        <v>#N/A</v>
      </c>
      <c r="CW2223" s="118" t="e">
        <f t="shared" si="3619"/>
        <v>#N/A</v>
      </c>
      <c r="CX2223" s="118" t="e">
        <f t="shared" si="3619"/>
        <v>#N/A</v>
      </c>
      <c r="CY2223" s="118" t="e">
        <f t="shared" si="3619"/>
        <v>#N/A</v>
      </c>
      <c r="CZ2223" s="118" t="e">
        <f t="shared" si="3619"/>
        <v>#N/A</v>
      </c>
      <c r="DA2223" s="118" t="e">
        <f t="shared" si="3619"/>
        <v>#N/A</v>
      </c>
      <c r="DB2223" s="118" t="e">
        <f t="shared" si="3619"/>
        <v>#N/A</v>
      </c>
      <c r="DC2223" s="118" t="e">
        <f t="shared" si="3619"/>
        <v>#N/A</v>
      </c>
      <c r="DD2223" s="118" t="e">
        <f t="shared" si="3619"/>
        <v>#N/A</v>
      </c>
      <c r="DE2223" s="118" t="e">
        <f t="shared" si="3619"/>
        <v>#N/A</v>
      </c>
      <c r="DF2223" s="118" t="e">
        <f t="shared" si="3619"/>
        <v>#N/A</v>
      </c>
      <c r="DG2223" s="118" t="e">
        <f t="shared" si="3619"/>
        <v>#N/A</v>
      </c>
      <c r="DH2223" s="118" t="e">
        <f t="shared" si="3619"/>
        <v>#N/A</v>
      </c>
      <c r="DI2223" s="118" t="e">
        <f t="shared" si="3619"/>
        <v>#N/A</v>
      </c>
      <c r="DJ2223" s="118" t="e">
        <f t="shared" si="3619"/>
        <v>#N/A</v>
      </c>
      <c r="DK2223" s="118" t="e">
        <f t="shared" si="3619"/>
        <v>#N/A</v>
      </c>
      <c r="DL2223" s="118" t="e">
        <f t="shared" si="3619"/>
        <v>#N/A</v>
      </c>
    </row>
    <row r="2224" spans="1:116" x14ac:dyDescent="0.4">
      <c r="B2224" t="str">
        <f t="shared" si="3615"/>
        <v>2224 WCPP-IS</v>
      </c>
      <c r="D2224" t="s">
        <v>523</v>
      </c>
      <c r="E2224" s="8" t="str">
        <f t="shared" si="3614"/>
        <v>2224 WCPP-IS</v>
      </c>
      <c r="G2224" s="126"/>
      <c r="H2224" s="27"/>
      <c r="I2224" s="78"/>
      <c r="J2224" s="78"/>
      <c r="K2224" s="33"/>
      <c r="L2224" s="33"/>
      <c r="M2224" s="33"/>
      <c r="N2224" s="33"/>
      <c r="O2224" s="33"/>
      <c r="P2224" s="33"/>
      <c r="R2224" s="33"/>
      <c r="S2224" s="33"/>
      <c r="T2224" s="33"/>
      <c r="U2224" s="33"/>
      <c r="V2224" s="33"/>
      <c r="W2224" s="33"/>
      <c r="X2224" s="33"/>
      <c r="Y2224" s="33"/>
      <c r="Z2224" s="33"/>
      <c r="AA2224" s="33"/>
      <c r="AB2224" s="33"/>
      <c r="AC2224" s="33"/>
      <c r="AD2224" s="33"/>
      <c r="AE2224" s="33"/>
      <c r="AF2224" s="33"/>
      <c r="AG2224" s="33"/>
      <c r="AH2224" s="33"/>
      <c r="AI2224" s="33"/>
      <c r="AJ2224" s="33"/>
      <c r="AK2224" s="33"/>
      <c r="AL2224" s="33"/>
      <c r="AM2224" s="33"/>
      <c r="AN2224" s="33"/>
      <c r="AO2224" s="33"/>
      <c r="AP2224" s="33"/>
      <c r="AQ2224" s="33"/>
      <c r="AR2224" s="33"/>
      <c r="AS2224" s="33"/>
      <c r="AT2224" s="33"/>
      <c r="AU2224" s="33"/>
      <c r="AV2224" s="33"/>
      <c r="AW2224" s="33"/>
      <c r="AX2224" s="33"/>
      <c r="AY2224" s="33"/>
      <c r="AZ2224" s="33"/>
      <c r="BA2224" s="33"/>
      <c r="BB2224" s="33"/>
      <c r="BC2224" s="33"/>
      <c r="BD2224" s="33"/>
      <c r="BE2224" s="33"/>
      <c r="BF2224" s="33"/>
      <c r="BG2224" s="33"/>
      <c r="BH2224" s="33"/>
      <c r="BI2224" s="33"/>
      <c r="BJ2224" s="33"/>
      <c r="BK2224" s="33"/>
      <c r="BL2224" s="33"/>
      <c r="BM2224" s="33"/>
      <c r="BN2224" s="33"/>
      <c r="BO2224" s="33"/>
      <c r="BP2224" s="33"/>
      <c r="BQ2224" s="33"/>
      <c r="BR2224" s="33"/>
      <c r="BS2224" s="33"/>
      <c r="BT2224" s="33"/>
      <c r="BU2224" s="33"/>
      <c r="BV2224" s="33"/>
      <c r="BW2224" s="33"/>
      <c r="BX2224" s="33"/>
      <c r="BY2224" s="33"/>
      <c r="BZ2224" s="33"/>
      <c r="CA2224" s="33"/>
      <c r="CB2224" s="33"/>
      <c r="CC2224" s="33"/>
      <c r="CD2224" s="33"/>
      <c r="CE2224" s="33"/>
      <c r="CF2224" s="33"/>
      <c r="CG2224" s="33"/>
      <c r="CH2224" s="33"/>
      <c r="CI2224" s="33"/>
      <c r="CJ2224" s="33"/>
      <c r="CK2224" s="33"/>
      <c r="CL2224" s="33"/>
      <c r="CN2224"/>
      <c r="CO2224" s="33"/>
      <c r="CP2224" s="33"/>
      <c r="CQ2224" s="33"/>
      <c r="CR2224" s="33"/>
      <c r="CS2224" s="33"/>
      <c r="CT2224" s="33"/>
      <c r="CU2224" s="33"/>
      <c r="CV2224" s="33"/>
      <c r="CW2224" s="33"/>
      <c r="CX2224" s="33"/>
      <c r="CY2224" s="33"/>
      <c r="CZ2224" s="33"/>
      <c r="DA2224" s="33"/>
      <c r="DB2224" s="33"/>
      <c r="DC2224" s="33"/>
      <c r="DD2224" s="33"/>
      <c r="DE2224" s="33"/>
      <c r="DF2224" s="33"/>
      <c r="DG2224" s="33"/>
      <c r="DH2224" s="33"/>
      <c r="DI2224" s="33"/>
      <c r="DJ2224" s="33"/>
      <c r="DK2224" s="33"/>
      <c r="DL2224" s="33"/>
    </row>
    <row r="2225" spans="1:116" x14ac:dyDescent="0.4">
      <c r="B2225" t="str">
        <f t="shared" si="3615"/>
        <v>2225 WCPP-IS</v>
      </c>
      <c r="C2225" t="s">
        <v>234</v>
      </c>
      <c r="D2225" t="s">
        <v>523</v>
      </c>
      <c r="E2225" s="8" t="str">
        <f t="shared" si="3614"/>
        <v>2225 WCPP-IS</v>
      </c>
      <c r="G2225" s="126" t="str">
        <f>"Change in "&amp;G2223</f>
        <v>Change in Unearned revenue</v>
      </c>
      <c r="K2225" s="33">
        <f>SUMIF($3:$3,K$2,2225:2225)</f>
        <v>-6628787.3172773868</v>
      </c>
      <c r="L2225" s="33">
        <f t="shared" ref="L2225:P2225" si="3620">SUMIF($3:$3,L$2,2225:2225)</f>
        <v>5643464.1906533092</v>
      </c>
      <c r="M2225" s="33">
        <f t="shared" si="3620"/>
        <v>-96642.647556642885</v>
      </c>
      <c r="N2225" s="33">
        <f t="shared" si="3620"/>
        <v>-103952.55728745461</v>
      </c>
      <c r="O2225" s="33">
        <f t="shared" si="3620"/>
        <v>-111757.47914879699</v>
      </c>
      <c r="P2225" s="33">
        <f t="shared" si="3620"/>
        <v>1007796.2575116942</v>
      </c>
      <c r="R2225" s="33"/>
      <c r="S2225" s="33">
        <f>R2223-S2223</f>
        <v>-6058945.8666666672</v>
      </c>
      <c r="T2225" s="33">
        <f t="shared" ref="T2225:CE2225" si="3621">S2223-T2223</f>
        <v>-50208.33333333116</v>
      </c>
      <c r="U2225" s="33">
        <f t="shared" si="3621"/>
        <v>-50522.135416667908</v>
      </c>
      <c r="V2225" s="33">
        <f t="shared" si="3621"/>
        <v>-50837.680844905786</v>
      </c>
      <c r="W2225" s="33">
        <f t="shared" si="3621"/>
        <v>-51154.978697975166</v>
      </c>
      <c r="X2225" s="33">
        <f t="shared" si="3621"/>
        <v>-51474.038101196289</v>
      </c>
      <c r="Y2225" s="33">
        <f t="shared" si="3621"/>
        <v>-51794.868225514889</v>
      </c>
      <c r="Z2225" s="33">
        <f t="shared" si="3621"/>
        <v>-52117.478287679143</v>
      </c>
      <c r="AA2225" s="33">
        <f t="shared" si="3621"/>
        <v>-52441.877550606616</v>
      </c>
      <c r="AB2225" s="33">
        <f t="shared" si="3621"/>
        <v>-52768.075323365629</v>
      </c>
      <c r="AC2225" s="33">
        <f t="shared" si="3621"/>
        <v>-53096.080961649306</v>
      </c>
      <c r="AD2225" s="33">
        <f t="shared" si="3621"/>
        <v>-53425.903867827728</v>
      </c>
      <c r="AE2225" s="33">
        <f t="shared" si="3621"/>
        <v>5725773.0047495579</v>
      </c>
      <c r="AF2225" s="33">
        <f t="shared" si="3621"/>
        <v>-7254.4618346826173</v>
      </c>
      <c r="AG2225" s="33">
        <f t="shared" si="3621"/>
        <v>-7299.3414253517985</v>
      </c>
      <c r="AH2225" s="33">
        <f t="shared" si="3621"/>
        <v>-7344.4690670927521</v>
      </c>
      <c r="AI2225" s="33">
        <f t="shared" si="3621"/>
        <v>-7389.8460478354245</v>
      </c>
      <c r="AJ2225" s="33">
        <f t="shared" si="3621"/>
        <v>-7435.4736619463656</v>
      </c>
      <c r="AK2225" s="33">
        <f t="shared" si="3621"/>
        <v>-7481.3532102265162</v>
      </c>
      <c r="AL2225" s="33">
        <f t="shared" si="3621"/>
        <v>-7527.4859999949113</v>
      </c>
      <c r="AM2225" s="33">
        <f t="shared" si="3621"/>
        <v>-7573.873345084372</v>
      </c>
      <c r="AN2225" s="33">
        <f t="shared" si="3621"/>
        <v>-7620.5165658561746</v>
      </c>
      <c r="AO2225" s="33">
        <f t="shared" si="3621"/>
        <v>-7667.4169892650098</v>
      </c>
      <c r="AP2225" s="33">
        <f t="shared" si="3621"/>
        <v>-7714.575948911719</v>
      </c>
      <c r="AQ2225" s="33">
        <f t="shared" si="3621"/>
        <v>-8055.3752850139281</v>
      </c>
      <c r="AR2225" s="33">
        <f t="shared" si="3621"/>
        <v>-7809.6748444682453</v>
      </c>
      <c r="AS2225" s="33">
        <f t="shared" si="3621"/>
        <v>-7857.6174808964133</v>
      </c>
      <c r="AT2225" s="33">
        <f t="shared" si="3621"/>
        <v>-7905.8240546695888</v>
      </c>
      <c r="AU2225" s="33">
        <f t="shared" si="3621"/>
        <v>-7954.295932912617</v>
      </c>
      <c r="AV2225" s="33">
        <f t="shared" si="3621"/>
        <v>-8003.0344895884627</v>
      </c>
      <c r="AW2225" s="33">
        <f t="shared" si="3621"/>
        <v>-8052.0411054845899</v>
      </c>
      <c r="AX2225" s="33">
        <f t="shared" si="3621"/>
        <v>-8101.3171682744287</v>
      </c>
      <c r="AY2225" s="33">
        <f t="shared" si="3621"/>
        <v>-8150.8640725440346</v>
      </c>
      <c r="AZ2225" s="33">
        <f t="shared" si="3621"/>
        <v>-8200.6832198225893</v>
      </c>
      <c r="BA2225" s="33">
        <f t="shared" si="3621"/>
        <v>-8250.7760185890365</v>
      </c>
      <c r="BB2225" s="33">
        <f t="shared" si="3621"/>
        <v>-8301.143884378951</v>
      </c>
      <c r="BC2225" s="33">
        <f t="shared" si="3621"/>
        <v>-8659.8377647576854</v>
      </c>
      <c r="BD2225" s="33">
        <f t="shared" si="3621"/>
        <v>-8402.7105143361259</v>
      </c>
      <c r="BE2225" s="33">
        <f t="shared" si="3621"/>
        <v>-8453.912144865375</v>
      </c>
      <c r="BF2225" s="33">
        <f t="shared" si="3621"/>
        <v>-8505.3945752920117</v>
      </c>
      <c r="BG2225" s="33">
        <f t="shared" si="3621"/>
        <v>-8557.1592566359323</v>
      </c>
      <c r="BH2225" s="33">
        <f t="shared" si="3621"/>
        <v>-8609.2076472304761</v>
      </c>
      <c r="BI2225" s="33">
        <f t="shared" si="3621"/>
        <v>-8661.5412126427982</v>
      </c>
      <c r="BJ2225" s="33">
        <f t="shared" si="3621"/>
        <v>-8714.1614256503526</v>
      </c>
      <c r="BK2225" s="33">
        <f t="shared" si="3621"/>
        <v>-8767.0697665025946</v>
      </c>
      <c r="BL2225" s="33">
        <f t="shared" si="3621"/>
        <v>-8820.2677226085216</v>
      </c>
      <c r="BM2225" s="33">
        <f t="shared" si="3621"/>
        <v>-8873.7567889967468</v>
      </c>
      <c r="BN2225" s="33">
        <f t="shared" si="3621"/>
        <v>-8927.538467935985</v>
      </c>
      <c r="BO2225" s="33">
        <f t="shared" si="3621"/>
        <v>-9305.0662705018185</v>
      </c>
      <c r="BP2225" s="33">
        <f t="shared" si="3621"/>
        <v>-9035.9857102737296</v>
      </c>
      <c r="BQ2225" s="33">
        <f t="shared" si="3621"/>
        <v>-9090.6543158011045</v>
      </c>
      <c r="BR2225" s="33">
        <f t="shared" si="3621"/>
        <v>-9145.6216183353681</v>
      </c>
      <c r="BS2225" s="33">
        <f t="shared" si="3621"/>
        <v>-9200.8891578302719</v>
      </c>
      <c r="BT2225" s="33">
        <f t="shared" si="3621"/>
        <v>-9256.4584820175078</v>
      </c>
      <c r="BU2225" s="33">
        <f t="shared" si="3621"/>
        <v>-9312.3311462274287</v>
      </c>
      <c r="BV2225" s="33">
        <f t="shared" si="3621"/>
        <v>-9368.5087136009242</v>
      </c>
      <c r="BW2225" s="33">
        <f t="shared" si="3621"/>
        <v>-9424.9927549136337</v>
      </c>
      <c r="BX2225" s="33">
        <f t="shared" si="3621"/>
        <v>-9481.7848488925956</v>
      </c>
      <c r="BY2225" s="33">
        <f t="shared" si="3621"/>
        <v>-9538.8865819377825</v>
      </c>
      <c r="BZ2225" s="33">
        <f t="shared" si="3621"/>
        <v>-9596.2995484648272</v>
      </c>
      <c r="CA2225" s="33">
        <f t="shared" si="3621"/>
        <v>1020434.1942765131</v>
      </c>
      <c r="CB2225" s="33">
        <f t="shared" si="3621"/>
        <v>-1125.1668969482998</v>
      </c>
      <c r="CC2225" s="33">
        <f t="shared" si="3621"/>
        <v>-1129.8550923555158</v>
      </c>
      <c r="CD2225" s="33">
        <f t="shared" si="3621"/>
        <v>-1134.5628219087375</v>
      </c>
      <c r="CE2225" s="33">
        <f t="shared" si="3621"/>
        <v>-1139.2901670013089</v>
      </c>
      <c r="CF2225" s="33">
        <f t="shared" ref="CF2225:CL2225" si="3622">CE2223-CF2223</f>
        <v>-1144.0372093460173</v>
      </c>
      <c r="CG2225" s="33">
        <f t="shared" si="3622"/>
        <v>-1148.8040310794604</v>
      </c>
      <c r="CH2225" s="33">
        <f t="shared" si="3622"/>
        <v>-1153.5907145258971</v>
      </c>
      <c r="CI2225" s="33">
        <f t="shared" si="3622"/>
        <v>-1158.3973425083677</v>
      </c>
      <c r="CJ2225" s="33">
        <f t="shared" si="3622"/>
        <v>-1163.2239980944432</v>
      </c>
      <c r="CK2225" s="33">
        <f t="shared" si="3622"/>
        <v>-1168.0707647561212</v>
      </c>
      <c r="CL2225" s="33">
        <f t="shared" si="3622"/>
        <v>-1172.9377262946218</v>
      </c>
      <c r="CO2225" s="33" t="e">
        <f t="shared" ref="CO2225" si="3623">CO2223-CN2223</f>
        <v>#N/A</v>
      </c>
      <c r="CP2225" s="33" t="e">
        <f t="shared" ref="CP2225" si="3624">CP2223-CO2223</f>
        <v>#N/A</v>
      </c>
      <c r="CQ2225" s="33" t="e">
        <f t="shared" ref="CQ2225" si="3625">CQ2223-CP2223</f>
        <v>#N/A</v>
      </c>
      <c r="CR2225" s="33" t="e">
        <f t="shared" ref="CR2225" si="3626">CR2223-CQ2223</f>
        <v>#N/A</v>
      </c>
      <c r="CS2225" s="33" t="e">
        <f t="shared" ref="CS2225" si="3627">CS2223-CR2223</f>
        <v>#N/A</v>
      </c>
      <c r="CT2225" s="33" t="e">
        <f t="shared" ref="CT2225" si="3628">CT2223-CS2223</f>
        <v>#N/A</v>
      </c>
      <c r="CU2225" s="33" t="e">
        <f t="shared" ref="CU2225" si="3629">CU2223-CT2223</f>
        <v>#N/A</v>
      </c>
      <c r="CV2225" s="33" t="e">
        <f t="shared" ref="CV2225" si="3630">CV2223-CU2223</f>
        <v>#N/A</v>
      </c>
      <c r="CW2225" s="33" t="e">
        <f t="shared" ref="CW2225" si="3631">CW2223-CV2223</f>
        <v>#N/A</v>
      </c>
      <c r="CX2225" s="33" t="e">
        <f t="shared" ref="CX2225" si="3632">CX2223-CW2223</f>
        <v>#N/A</v>
      </c>
      <c r="CY2225" s="33" t="e">
        <f t="shared" ref="CY2225" si="3633">CY2223-CX2223</f>
        <v>#N/A</v>
      </c>
      <c r="CZ2225" s="33" t="e">
        <f t="shared" ref="CZ2225" si="3634">CZ2223-CY2223</f>
        <v>#N/A</v>
      </c>
      <c r="DA2225" s="33" t="e">
        <f t="shared" ref="DA2225" si="3635">DA2223-CZ2223</f>
        <v>#N/A</v>
      </c>
      <c r="DB2225" s="33" t="e">
        <f t="shared" ref="DB2225" si="3636">DB2223-DA2223</f>
        <v>#N/A</v>
      </c>
      <c r="DC2225" s="33" t="e">
        <f t="shared" ref="DC2225" si="3637">DC2223-DB2223</f>
        <v>#N/A</v>
      </c>
      <c r="DD2225" s="33" t="e">
        <f t="shared" ref="DD2225" si="3638">DD2223-DC2223</f>
        <v>#N/A</v>
      </c>
      <c r="DE2225" s="33" t="e">
        <f t="shared" ref="DE2225" si="3639">DE2223-DD2223</f>
        <v>#N/A</v>
      </c>
      <c r="DF2225" s="33" t="e">
        <f t="shared" ref="DF2225" si="3640">DF2223-DE2223</f>
        <v>#N/A</v>
      </c>
      <c r="DG2225" s="33" t="e">
        <f t="shared" ref="DG2225" si="3641">DG2223-DF2223</f>
        <v>#N/A</v>
      </c>
      <c r="DH2225" s="33" t="e">
        <f t="shared" ref="DH2225" si="3642">DH2223-DG2223</f>
        <v>#N/A</v>
      </c>
      <c r="DI2225" s="33" t="e">
        <f t="shared" ref="DI2225" si="3643">DI2223-DH2223</f>
        <v>#N/A</v>
      </c>
      <c r="DJ2225" s="33" t="e">
        <f t="shared" ref="DJ2225" si="3644">DJ2223-DI2223</f>
        <v>#N/A</v>
      </c>
      <c r="DK2225" s="33" t="e">
        <f t="shared" ref="DK2225:DL2225" si="3645">DK2223-DJ2223</f>
        <v>#N/A</v>
      </c>
      <c r="DL2225" s="33" t="e">
        <f t="shared" si="3645"/>
        <v>#N/A</v>
      </c>
    </row>
    <row r="2226" spans="1:116" x14ac:dyDescent="0.4">
      <c r="B2226" t="str">
        <f t="shared" si="3615"/>
        <v>2226 WCPP-IS</v>
      </c>
      <c r="D2226" t="s">
        <v>523</v>
      </c>
      <c r="E2226" s="8" t="str">
        <f t="shared" si="3614"/>
        <v>2226 WCPP-IS</v>
      </c>
      <c r="G2226" s="125"/>
      <c r="K2226" s="53"/>
      <c r="L2226" s="53"/>
      <c r="M2226" s="53"/>
      <c r="N2226" s="53"/>
      <c r="O2226" s="53"/>
      <c r="P2226" s="53"/>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24"/>
      <c r="AW2226" s="24"/>
      <c r="AX2226" s="24"/>
      <c r="AY2226" s="24"/>
      <c r="AZ2226" s="24"/>
      <c r="BA2226" s="24"/>
      <c r="BB2226" s="24"/>
      <c r="BC2226" s="24"/>
      <c r="BD2226" s="24"/>
      <c r="BE2226" s="24"/>
      <c r="BF2226" s="24"/>
      <c r="BG2226" s="24"/>
      <c r="BH2226" s="24"/>
      <c r="BI2226" s="24"/>
      <c r="BJ2226" s="24"/>
      <c r="BK2226" s="24"/>
      <c r="BL2226" s="24"/>
      <c r="BM2226" s="24"/>
      <c r="BN2226" s="24"/>
      <c r="BO2226" s="24"/>
      <c r="BP2226" s="24"/>
      <c r="BQ2226" s="24"/>
      <c r="BR2226" s="24"/>
      <c r="BS2226" s="24"/>
      <c r="BT2226" s="24"/>
      <c r="BU2226" s="24"/>
      <c r="BV2226" s="24"/>
      <c r="BW2226" s="24"/>
      <c r="BX2226" s="24"/>
      <c r="BY2226" s="24"/>
      <c r="BZ2226" s="24"/>
      <c r="CA2226" s="24"/>
      <c r="CB2226" s="24"/>
      <c r="CC2226" s="24"/>
      <c r="CD2226" s="24"/>
      <c r="CE2226" s="24"/>
      <c r="CF2226" s="24"/>
      <c r="CG2226" s="24"/>
      <c r="CH2226" s="24"/>
      <c r="CI2226" s="24"/>
      <c r="CJ2226" s="24"/>
      <c r="CK2226" s="24"/>
      <c r="CL2226" s="24"/>
      <c r="CO2226" s="24"/>
      <c r="CP2226" s="24"/>
      <c r="CQ2226" s="24"/>
      <c r="CR2226" s="24"/>
      <c r="CS2226" s="24"/>
      <c r="CT2226" s="24"/>
      <c r="CU2226" s="24"/>
      <c r="CV2226" s="24"/>
      <c r="CW2226" s="24"/>
      <c r="CX2226" s="24"/>
      <c r="CY2226" s="24"/>
      <c r="CZ2226" s="24"/>
      <c r="DA2226" s="24"/>
      <c r="DB2226" s="24"/>
      <c r="DC2226" s="24"/>
      <c r="DD2226" s="24"/>
      <c r="DE2226" s="24"/>
      <c r="DF2226" s="24"/>
      <c r="DG2226" s="24"/>
      <c r="DH2226" s="24"/>
      <c r="DI2226" s="24"/>
      <c r="DJ2226" s="24"/>
      <c r="DK2226" s="24"/>
      <c r="DL2226" s="24"/>
    </row>
    <row r="2227" spans="1:116" x14ac:dyDescent="0.4">
      <c r="B2227" t="s">
        <v>332</v>
      </c>
      <c r="D2227" t="s">
        <v>523</v>
      </c>
      <c r="E2227" s="8" t="str">
        <f t="shared" si="3614"/>
        <v>2227 WCPP-IS</v>
      </c>
      <c r="G2227" s="136" t="str">
        <f>G2201</f>
        <v>(Primary label)</v>
      </c>
      <c r="K2227" s="53"/>
      <c r="L2227" s="53"/>
      <c r="M2227" s="53"/>
      <c r="N2227" s="53"/>
      <c r="O2227" s="53"/>
      <c r="P2227" s="53"/>
      <c r="R2227" s="24"/>
      <c r="S2227" s="24"/>
      <c r="T2227" s="24"/>
      <c r="U2227" s="24"/>
      <c r="V2227" s="24"/>
      <c r="W2227" s="24"/>
      <c r="X2227" s="24"/>
      <c r="Y2227" s="24"/>
      <c r="Z2227" s="24"/>
      <c r="AA2227" s="24"/>
      <c r="AB2227" s="24"/>
      <c r="AC2227" s="24"/>
      <c r="AD2227" s="24"/>
      <c r="AE2227" s="24"/>
      <c r="AF2227" s="24"/>
      <c r="AG2227" s="24"/>
      <c r="AH2227" s="24"/>
      <c r="AI2227" s="24"/>
      <c r="AJ2227" s="24"/>
      <c r="AK2227" s="24"/>
      <c r="AL2227" s="24"/>
      <c r="AM2227" s="24"/>
      <c r="AN2227" s="24"/>
      <c r="AO2227" s="24"/>
      <c r="AP2227" s="24"/>
      <c r="AQ2227" s="24"/>
      <c r="AR2227" s="24"/>
      <c r="AS2227" s="24"/>
      <c r="AT2227" s="24"/>
      <c r="AU2227" s="24"/>
      <c r="AV2227" s="24"/>
      <c r="AW2227" s="24"/>
      <c r="AX2227" s="24"/>
      <c r="AY2227" s="24"/>
      <c r="AZ2227" s="24"/>
      <c r="BA2227" s="24"/>
      <c r="BB2227" s="24"/>
      <c r="BC2227" s="24"/>
      <c r="BD2227" s="24"/>
      <c r="BE2227" s="24"/>
      <c r="BF2227" s="24"/>
      <c r="BG2227" s="24"/>
      <c r="BH2227" s="24"/>
      <c r="BI2227" s="24"/>
      <c r="BJ2227" s="24"/>
      <c r="BK2227" s="24"/>
      <c r="BL2227" s="24"/>
      <c r="BM2227" s="24"/>
      <c r="BN2227" s="24"/>
      <c r="BO2227" s="24"/>
      <c r="BP2227" s="24"/>
      <c r="BQ2227" s="24"/>
      <c r="BR2227" s="24"/>
      <c r="BS2227" s="24"/>
      <c r="BT2227" s="24"/>
      <c r="BU2227" s="24"/>
      <c r="BV2227" s="24"/>
      <c r="BW2227" s="24"/>
      <c r="BX2227" s="24"/>
      <c r="BY2227" s="24"/>
      <c r="BZ2227" s="24"/>
      <c r="CA2227" s="24"/>
      <c r="CB2227" s="24"/>
      <c r="CC2227" s="24"/>
      <c r="CD2227" s="24"/>
      <c r="CE2227" s="24"/>
      <c r="CF2227" s="24"/>
      <c r="CG2227" s="24"/>
      <c r="CH2227" s="24"/>
      <c r="CI2227" s="24"/>
      <c r="CJ2227" s="24"/>
      <c r="CK2227" s="24"/>
      <c r="CL2227" s="24"/>
      <c r="CO2227" s="24"/>
      <c r="CP2227" s="24"/>
      <c r="CQ2227" s="24"/>
      <c r="CR2227" s="24"/>
      <c r="CS2227" s="24"/>
      <c r="CT2227" s="24"/>
      <c r="CU2227" s="24"/>
      <c r="CV2227" s="24"/>
      <c r="CW2227" s="24"/>
      <c r="CX2227" s="24"/>
      <c r="CY2227" s="24"/>
      <c r="CZ2227" s="24"/>
      <c r="DA2227" s="24"/>
      <c r="DB2227" s="24"/>
      <c r="DC2227" s="24"/>
      <c r="DD2227" s="24"/>
      <c r="DE2227" s="24"/>
      <c r="DF2227" s="24"/>
      <c r="DG2227" s="24"/>
      <c r="DH2227" s="24"/>
      <c r="DI2227" s="24"/>
      <c r="DJ2227" s="24"/>
      <c r="DK2227" s="24"/>
      <c r="DL2227" s="24"/>
    </row>
    <row r="2228" spans="1:116" x14ac:dyDescent="0.4">
      <c r="B2228" t="s">
        <v>332</v>
      </c>
      <c r="D2228" t="s">
        <v>523</v>
      </c>
      <c r="E2228" s="8" t="str">
        <f t="shared" si="3614"/>
        <v>2228 WCPP-IS</v>
      </c>
      <c r="G2228" s="136" t="str">
        <f t="shared" ref="G2228:G2234" si="3646">G2202</f>
        <v>primary unit</v>
      </c>
      <c r="K2228" s="53"/>
      <c r="L2228" s="53"/>
      <c r="M2228" s="53"/>
      <c r="N2228" s="53"/>
      <c r="O2228" s="53"/>
      <c r="P2228" s="53"/>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24"/>
      <c r="AW2228" s="24"/>
      <c r="AX2228" s="24"/>
      <c r="AY2228" s="24"/>
      <c r="AZ2228" s="24"/>
      <c r="BA2228" s="24"/>
      <c r="BB2228" s="24"/>
      <c r="BC2228" s="24"/>
      <c r="BD2228" s="24"/>
      <c r="BE2228" s="24"/>
      <c r="BF2228" s="24"/>
      <c r="BG2228" s="24"/>
      <c r="BH2228" s="24"/>
      <c r="BI2228" s="24"/>
      <c r="BJ2228" s="24"/>
      <c r="BK2228" s="24"/>
      <c r="BL2228" s="24"/>
      <c r="BM2228" s="24"/>
      <c r="BN2228" s="24"/>
      <c r="BO2228" s="24"/>
      <c r="BP2228" s="24"/>
      <c r="BQ2228" s="24"/>
      <c r="BR2228" s="24"/>
      <c r="BS2228" s="24"/>
      <c r="BT2228" s="24"/>
      <c r="BU2228" s="24"/>
      <c r="BV2228" s="24"/>
      <c r="BW2228" s="24"/>
      <c r="BX2228" s="24"/>
      <c r="BY2228" s="24"/>
      <c r="BZ2228" s="24"/>
      <c r="CA2228" s="24"/>
      <c r="CB2228" s="24"/>
      <c r="CC2228" s="24"/>
      <c r="CD2228" s="24"/>
      <c r="CE2228" s="24"/>
      <c r="CF2228" s="24"/>
      <c r="CG2228" s="24"/>
      <c r="CH2228" s="24"/>
      <c r="CI2228" s="24"/>
      <c r="CJ2228" s="24"/>
      <c r="CK2228" s="24"/>
      <c r="CL2228" s="24"/>
      <c r="CO2228" s="24"/>
      <c r="CP2228" s="24"/>
      <c r="CQ2228" s="24"/>
      <c r="CR2228" s="24"/>
      <c r="CS2228" s="24"/>
      <c r="CT2228" s="24"/>
      <c r="CU2228" s="24"/>
      <c r="CV2228" s="24"/>
      <c r="CW2228" s="24"/>
      <c r="CX2228" s="24"/>
      <c r="CY2228" s="24"/>
      <c r="CZ2228" s="24"/>
      <c r="DA2228" s="24"/>
      <c r="DB2228" s="24"/>
      <c r="DC2228" s="24"/>
      <c r="DD2228" s="24"/>
      <c r="DE2228" s="24"/>
      <c r="DF2228" s="24"/>
      <c r="DG2228" s="24"/>
      <c r="DH2228" s="24"/>
      <c r="DI2228" s="24"/>
      <c r="DJ2228" s="24"/>
      <c r="DK2228" s="24"/>
      <c r="DL2228" s="24"/>
    </row>
    <row r="2229" spans="1:116" x14ac:dyDescent="0.4">
      <c r="B2229" t="s">
        <v>332</v>
      </c>
      <c r="D2229" t="s">
        <v>523</v>
      </c>
      <c r="E2229" s="8" t="str">
        <f t="shared" si="3614"/>
        <v>2229 WCPP-IS</v>
      </c>
      <c r="G2229" s="136" t="str">
        <f t="shared" si="3646"/>
        <v>Primary revenue driver</v>
      </c>
      <c r="K2229" s="53"/>
      <c r="L2229" s="53"/>
      <c r="M2229" s="53"/>
      <c r="N2229" s="53"/>
      <c r="O2229" s="53"/>
      <c r="P2229" s="53"/>
      <c r="R2229" s="24"/>
      <c r="S2229" s="179" t="str">
        <f>S2212</f>
        <v>S$16</v>
      </c>
      <c r="T2229" s="179" t="str">
        <f t="shared" ref="T2229:CE2229" si="3647">T2212</f>
        <v>T$16</v>
      </c>
      <c r="U2229" s="179" t="str">
        <f t="shared" si="3647"/>
        <v>U$16</v>
      </c>
      <c r="V2229" s="179" t="str">
        <f t="shared" si="3647"/>
        <v>V$16</v>
      </c>
      <c r="W2229" s="179" t="str">
        <f t="shared" si="3647"/>
        <v>W$16</v>
      </c>
      <c r="X2229" s="179" t="str">
        <f t="shared" si="3647"/>
        <v>X$16</v>
      </c>
      <c r="Y2229" s="179" t="str">
        <f t="shared" si="3647"/>
        <v>Y$16</v>
      </c>
      <c r="Z2229" s="179" t="str">
        <f t="shared" si="3647"/>
        <v>Z$16</v>
      </c>
      <c r="AA2229" s="179" t="str">
        <f t="shared" si="3647"/>
        <v>AA$16</v>
      </c>
      <c r="AB2229" s="179" t="str">
        <f t="shared" si="3647"/>
        <v>AB$16</v>
      </c>
      <c r="AC2229" s="179" t="str">
        <f t="shared" si="3647"/>
        <v>AC$16</v>
      </c>
      <c r="AD2229" s="179" t="str">
        <f t="shared" si="3647"/>
        <v>AD$16</v>
      </c>
      <c r="AE2229" s="179" t="str">
        <f t="shared" si="3647"/>
        <v>AE$16</v>
      </c>
      <c r="AF2229" s="179" t="str">
        <f t="shared" si="3647"/>
        <v>AF$16</v>
      </c>
      <c r="AG2229" s="179" t="str">
        <f t="shared" si="3647"/>
        <v>AG$16</v>
      </c>
      <c r="AH2229" s="179" t="str">
        <f t="shared" si="3647"/>
        <v>AH$16</v>
      </c>
      <c r="AI2229" s="179" t="str">
        <f t="shared" si="3647"/>
        <v>AI$16</v>
      </c>
      <c r="AJ2229" s="179" t="str">
        <f t="shared" si="3647"/>
        <v>AJ$16</v>
      </c>
      <c r="AK2229" s="179" t="str">
        <f t="shared" si="3647"/>
        <v>AK$16</v>
      </c>
      <c r="AL2229" s="179" t="str">
        <f t="shared" si="3647"/>
        <v>AL$16</v>
      </c>
      <c r="AM2229" s="179" t="str">
        <f t="shared" si="3647"/>
        <v>AM$16</v>
      </c>
      <c r="AN2229" s="179" t="str">
        <f t="shared" si="3647"/>
        <v>AN$16</v>
      </c>
      <c r="AO2229" s="179" t="str">
        <f t="shared" si="3647"/>
        <v>AO$16</v>
      </c>
      <c r="AP2229" s="179" t="str">
        <f t="shared" si="3647"/>
        <v>AP$16</v>
      </c>
      <c r="AQ2229" s="179" t="str">
        <f t="shared" si="3647"/>
        <v>AQ$16</v>
      </c>
      <c r="AR2229" s="179" t="str">
        <f t="shared" si="3647"/>
        <v>AR$16</v>
      </c>
      <c r="AS2229" s="179" t="str">
        <f t="shared" si="3647"/>
        <v>AS$16</v>
      </c>
      <c r="AT2229" s="179" t="str">
        <f t="shared" si="3647"/>
        <v>AT$16</v>
      </c>
      <c r="AU2229" s="179" t="str">
        <f t="shared" si="3647"/>
        <v>AU$16</v>
      </c>
      <c r="AV2229" s="179" t="str">
        <f t="shared" si="3647"/>
        <v>AV$16</v>
      </c>
      <c r="AW2229" s="179" t="str">
        <f t="shared" si="3647"/>
        <v>AW$16</v>
      </c>
      <c r="AX2229" s="179" t="str">
        <f t="shared" si="3647"/>
        <v>AX$16</v>
      </c>
      <c r="AY2229" s="179" t="str">
        <f t="shared" si="3647"/>
        <v>AY$16</v>
      </c>
      <c r="AZ2229" s="179" t="str">
        <f t="shared" si="3647"/>
        <v>AZ$16</v>
      </c>
      <c r="BA2229" s="179" t="str">
        <f t="shared" si="3647"/>
        <v>BA$16</v>
      </c>
      <c r="BB2229" s="179" t="str">
        <f t="shared" si="3647"/>
        <v>BB$16</v>
      </c>
      <c r="BC2229" s="179" t="str">
        <f t="shared" si="3647"/>
        <v>BC$16</v>
      </c>
      <c r="BD2229" s="179" t="str">
        <f t="shared" si="3647"/>
        <v>BD$16</v>
      </c>
      <c r="BE2229" s="179" t="str">
        <f t="shared" si="3647"/>
        <v>BE$16</v>
      </c>
      <c r="BF2229" s="179" t="str">
        <f t="shared" si="3647"/>
        <v>BF$16</v>
      </c>
      <c r="BG2229" s="179" t="str">
        <f t="shared" si="3647"/>
        <v>BG$16</v>
      </c>
      <c r="BH2229" s="179" t="str">
        <f t="shared" si="3647"/>
        <v>BH$16</v>
      </c>
      <c r="BI2229" s="179" t="str">
        <f t="shared" si="3647"/>
        <v>BI$16</v>
      </c>
      <c r="BJ2229" s="179" t="str">
        <f t="shared" si="3647"/>
        <v>BJ$16</v>
      </c>
      <c r="BK2229" s="179" t="str">
        <f t="shared" si="3647"/>
        <v>BK$16</v>
      </c>
      <c r="BL2229" s="179" t="str">
        <f t="shared" si="3647"/>
        <v>BL$16</v>
      </c>
      <c r="BM2229" s="179" t="str">
        <f t="shared" si="3647"/>
        <v>BM$16</v>
      </c>
      <c r="BN2229" s="179" t="str">
        <f t="shared" si="3647"/>
        <v>BN$16</v>
      </c>
      <c r="BO2229" s="179" t="str">
        <f t="shared" si="3647"/>
        <v>BO$16</v>
      </c>
      <c r="BP2229" s="179" t="str">
        <f t="shared" si="3647"/>
        <v>BP$16</v>
      </c>
      <c r="BQ2229" s="179" t="str">
        <f t="shared" si="3647"/>
        <v>BQ$16</v>
      </c>
      <c r="BR2229" s="179" t="str">
        <f t="shared" si="3647"/>
        <v>BR$16</v>
      </c>
      <c r="BS2229" s="179" t="str">
        <f t="shared" si="3647"/>
        <v>BS$16</v>
      </c>
      <c r="BT2229" s="179" t="str">
        <f t="shared" si="3647"/>
        <v>BT$16</v>
      </c>
      <c r="BU2229" s="179" t="str">
        <f t="shared" si="3647"/>
        <v>BU$16</v>
      </c>
      <c r="BV2229" s="179" t="str">
        <f t="shared" si="3647"/>
        <v>BV$16</v>
      </c>
      <c r="BW2229" s="179" t="str">
        <f t="shared" si="3647"/>
        <v>BW$16</v>
      </c>
      <c r="BX2229" s="179" t="str">
        <f t="shared" si="3647"/>
        <v>BX$16</v>
      </c>
      <c r="BY2229" s="179" t="str">
        <f t="shared" si="3647"/>
        <v>BY$16</v>
      </c>
      <c r="BZ2229" s="179" t="str">
        <f t="shared" si="3647"/>
        <v>BZ$16</v>
      </c>
      <c r="CA2229" s="179" t="str">
        <f t="shared" si="3647"/>
        <v>CA$16</v>
      </c>
      <c r="CB2229" s="179" t="str">
        <f t="shared" si="3647"/>
        <v>CB$16</v>
      </c>
      <c r="CC2229" s="179" t="str">
        <f t="shared" si="3647"/>
        <v>CC$16</v>
      </c>
      <c r="CD2229" s="179" t="str">
        <f t="shared" si="3647"/>
        <v>CD$16</v>
      </c>
      <c r="CE2229" s="179" t="str">
        <f t="shared" si="3647"/>
        <v>CE$16</v>
      </c>
      <c r="CF2229" s="179" t="str">
        <f t="shared" ref="CF2229:CL2229" si="3648">CF2212</f>
        <v>CF$16</v>
      </c>
      <c r="CG2229" s="179" t="str">
        <f t="shared" si="3648"/>
        <v>CG$16</v>
      </c>
      <c r="CH2229" s="179" t="str">
        <f t="shared" si="3648"/>
        <v>CH$16</v>
      </c>
      <c r="CI2229" s="179" t="str">
        <f t="shared" si="3648"/>
        <v>CI$16</v>
      </c>
      <c r="CJ2229" s="179" t="str">
        <f t="shared" si="3648"/>
        <v>CJ$16</v>
      </c>
      <c r="CK2229" s="179" t="str">
        <f t="shared" si="3648"/>
        <v>CK$16</v>
      </c>
      <c r="CL2229" s="179" t="str">
        <f t="shared" si="3648"/>
        <v>CL$16</v>
      </c>
      <c r="CO2229" s="179">
        <f t="shared" ref="CO2229:DL2229" si="3649">CO966</f>
        <v>0</v>
      </c>
      <c r="CP2229" s="179">
        <f t="shared" si="3649"/>
        <v>0</v>
      </c>
      <c r="CQ2229" s="179">
        <f t="shared" si="3649"/>
        <v>0</v>
      </c>
      <c r="CR2229" s="179">
        <f t="shared" si="3649"/>
        <v>0</v>
      </c>
      <c r="CS2229" s="179">
        <f t="shared" si="3649"/>
        <v>0</v>
      </c>
      <c r="CT2229" s="179">
        <f t="shared" si="3649"/>
        <v>0</v>
      </c>
      <c r="CU2229" s="179">
        <f t="shared" si="3649"/>
        <v>0</v>
      </c>
      <c r="CV2229" s="179">
        <f t="shared" si="3649"/>
        <v>0</v>
      </c>
      <c r="CW2229" s="179">
        <f t="shared" si="3649"/>
        <v>0</v>
      </c>
      <c r="CX2229" s="179">
        <f t="shared" si="3649"/>
        <v>0</v>
      </c>
      <c r="CY2229" s="179">
        <f t="shared" si="3649"/>
        <v>0</v>
      </c>
      <c r="CZ2229" s="179">
        <f t="shared" si="3649"/>
        <v>0</v>
      </c>
      <c r="DA2229" s="179">
        <f t="shared" si="3649"/>
        <v>0</v>
      </c>
      <c r="DB2229" s="179">
        <f t="shared" si="3649"/>
        <v>0</v>
      </c>
      <c r="DC2229" s="179">
        <f t="shared" si="3649"/>
        <v>0</v>
      </c>
      <c r="DD2229" s="179">
        <f t="shared" si="3649"/>
        <v>0</v>
      </c>
      <c r="DE2229" s="179">
        <f t="shared" si="3649"/>
        <v>0</v>
      </c>
      <c r="DF2229" s="179">
        <f t="shared" si="3649"/>
        <v>0</v>
      </c>
      <c r="DG2229" s="179">
        <f t="shared" si="3649"/>
        <v>0</v>
      </c>
      <c r="DH2229" s="179">
        <f t="shared" si="3649"/>
        <v>0</v>
      </c>
      <c r="DI2229" s="179">
        <f t="shared" si="3649"/>
        <v>0</v>
      </c>
      <c r="DJ2229" s="179">
        <f t="shared" si="3649"/>
        <v>0</v>
      </c>
      <c r="DK2229" s="179">
        <f t="shared" si="3649"/>
        <v>0</v>
      </c>
      <c r="DL2229" s="179">
        <f t="shared" si="3649"/>
        <v>0</v>
      </c>
    </row>
    <row r="2230" spans="1:116" x14ac:dyDescent="0.4">
      <c r="B2230" t="s">
        <v>332</v>
      </c>
      <c r="D2230" t="s">
        <v>523</v>
      </c>
      <c r="E2230" s="8" t="str">
        <f t="shared" si="3614"/>
        <v>2230 WCPP-IS</v>
      </c>
      <c r="G2230" s="136" t="str">
        <f t="shared" si="3646"/>
        <v>Primary volume driver</v>
      </c>
      <c r="H2230" s="56"/>
      <c r="I2230" s="79"/>
      <c r="J2230" s="79"/>
      <c r="K2230" s="15"/>
      <c r="L2230" s="15"/>
      <c r="M2230" s="15"/>
      <c r="N2230" s="15"/>
      <c r="O2230" s="15"/>
      <c r="P2230" s="15"/>
      <c r="R2230" s="15"/>
      <c r="S2230" s="179" t="str">
        <f t="shared" ref="S2230:CD2230" si="3650">S2213</f>
        <v>S$17</v>
      </c>
      <c r="T2230" s="179" t="str">
        <f t="shared" si="3650"/>
        <v>T$17</v>
      </c>
      <c r="U2230" s="179" t="str">
        <f t="shared" si="3650"/>
        <v>U$17</v>
      </c>
      <c r="V2230" s="179" t="str">
        <f t="shared" si="3650"/>
        <v>V$17</v>
      </c>
      <c r="W2230" s="179" t="str">
        <f t="shared" si="3650"/>
        <v>W$17</v>
      </c>
      <c r="X2230" s="179" t="str">
        <f t="shared" si="3650"/>
        <v>X$17</v>
      </c>
      <c r="Y2230" s="179" t="str">
        <f t="shared" si="3650"/>
        <v>Y$17</v>
      </c>
      <c r="Z2230" s="179" t="str">
        <f t="shared" si="3650"/>
        <v>Z$17</v>
      </c>
      <c r="AA2230" s="179" t="str">
        <f t="shared" si="3650"/>
        <v>AA$17</v>
      </c>
      <c r="AB2230" s="179" t="str">
        <f t="shared" si="3650"/>
        <v>AB$17</v>
      </c>
      <c r="AC2230" s="179" t="str">
        <f t="shared" si="3650"/>
        <v>AC$17</v>
      </c>
      <c r="AD2230" s="179" t="str">
        <f t="shared" si="3650"/>
        <v>AD$17</v>
      </c>
      <c r="AE2230" s="179" t="str">
        <f t="shared" si="3650"/>
        <v>AE$17</v>
      </c>
      <c r="AF2230" s="179" t="str">
        <f t="shared" si="3650"/>
        <v>AF$17</v>
      </c>
      <c r="AG2230" s="179" t="str">
        <f t="shared" si="3650"/>
        <v>AG$17</v>
      </c>
      <c r="AH2230" s="179" t="str">
        <f t="shared" si="3650"/>
        <v>AH$17</v>
      </c>
      <c r="AI2230" s="179" t="str">
        <f t="shared" si="3650"/>
        <v>AI$17</v>
      </c>
      <c r="AJ2230" s="179" t="str">
        <f t="shared" si="3650"/>
        <v>AJ$17</v>
      </c>
      <c r="AK2230" s="179" t="str">
        <f t="shared" si="3650"/>
        <v>AK$17</v>
      </c>
      <c r="AL2230" s="179" t="str">
        <f t="shared" si="3650"/>
        <v>AL$17</v>
      </c>
      <c r="AM2230" s="179" t="str">
        <f t="shared" si="3650"/>
        <v>AM$17</v>
      </c>
      <c r="AN2230" s="179" t="str">
        <f t="shared" si="3650"/>
        <v>AN$17</v>
      </c>
      <c r="AO2230" s="179" t="str">
        <f t="shared" si="3650"/>
        <v>AO$17</v>
      </c>
      <c r="AP2230" s="179" t="str">
        <f t="shared" si="3650"/>
        <v>AP$17</v>
      </c>
      <c r="AQ2230" s="179" t="str">
        <f t="shared" si="3650"/>
        <v>AQ$17</v>
      </c>
      <c r="AR2230" s="179" t="str">
        <f t="shared" si="3650"/>
        <v>AR$17</v>
      </c>
      <c r="AS2230" s="179" t="str">
        <f t="shared" si="3650"/>
        <v>AS$17</v>
      </c>
      <c r="AT2230" s="179" t="str">
        <f t="shared" si="3650"/>
        <v>AT$17</v>
      </c>
      <c r="AU2230" s="179" t="str">
        <f t="shared" si="3650"/>
        <v>AU$17</v>
      </c>
      <c r="AV2230" s="179" t="str">
        <f t="shared" si="3650"/>
        <v>AV$17</v>
      </c>
      <c r="AW2230" s="179" t="str">
        <f t="shared" si="3650"/>
        <v>AW$17</v>
      </c>
      <c r="AX2230" s="179" t="str">
        <f t="shared" si="3650"/>
        <v>AX$17</v>
      </c>
      <c r="AY2230" s="179" t="str">
        <f t="shared" si="3650"/>
        <v>AY$17</v>
      </c>
      <c r="AZ2230" s="179" t="str">
        <f t="shared" si="3650"/>
        <v>AZ$17</v>
      </c>
      <c r="BA2230" s="179" t="str">
        <f t="shared" si="3650"/>
        <v>BA$17</v>
      </c>
      <c r="BB2230" s="179" t="str">
        <f t="shared" si="3650"/>
        <v>BB$17</v>
      </c>
      <c r="BC2230" s="179" t="str">
        <f t="shared" si="3650"/>
        <v>BC$17</v>
      </c>
      <c r="BD2230" s="179" t="str">
        <f t="shared" si="3650"/>
        <v>BD$17</v>
      </c>
      <c r="BE2230" s="179" t="str">
        <f t="shared" si="3650"/>
        <v>BE$17</v>
      </c>
      <c r="BF2230" s="179" t="str">
        <f t="shared" si="3650"/>
        <v>BF$17</v>
      </c>
      <c r="BG2230" s="179" t="str">
        <f t="shared" si="3650"/>
        <v>BG$17</v>
      </c>
      <c r="BH2230" s="179" t="str">
        <f t="shared" si="3650"/>
        <v>BH$17</v>
      </c>
      <c r="BI2230" s="179" t="str">
        <f t="shared" si="3650"/>
        <v>BI$17</v>
      </c>
      <c r="BJ2230" s="179" t="str">
        <f t="shared" si="3650"/>
        <v>BJ$17</v>
      </c>
      <c r="BK2230" s="179" t="str">
        <f t="shared" si="3650"/>
        <v>BK$17</v>
      </c>
      <c r="BL2230" s="179" t="str">
        <f t="shared" si="3650"/>
        <v>BL$17</v>
      </c>
      <c r="BM2230" s="179" t="str">
        <f t="shared" si="3650"/>
        <v>BM$17</v>
      </c>
      <c r="BN2230" s="179" t="str">
        <f t="shared" si="3650"/>
        <v>BN$17</v>
      </c>
      <c r="BO2230" s="179" t="str">
        <f t="shared" si="3650"/>
        <v>BO$17</v>
      </c>
      <c r="BP2230" s="179" t="str">
        <f t="shared" si="3650"/>
        <v>BP$17</v>
      </c>
      <c r="BQ2230" s="179" t="str">
        <f t="shared" si="3650"/>
        <v>BQ$17</v>
      </c>
      <c r="BR2230" s="179" t="str">
        <f t="shared" si="3650"/>
        <v>BR$17</v>
      </c>
      <c r="BS2230" s="179" t="str">
        <f t="shared" si="3650"/>
        <v>BS$17</v>
      </c>
      <c r="BT2230" s="179" t="str">
        <f t="shared" si="3650"/>
        <v>BT$17</v>
      </c>
      <c r="BU2230" s="179" t="str">
        <f t="shared" si="3650"/>
        <v>BU$17</v>
      </c>
      <c r="BV2230" s="179" t="str">
        <f t="shared" si="3650"/>
        <v>BV$17</v>
      </c>
      <c r="BW2230" s="179" t="str">
        <f t="shared" si="3650"/>
        <v>BW$17</v>
      </c>
      <c r="BX2230" s="179" t="str">
        <f t="shared" si="3650"/>
        <v>BX$17</v>
      </c>
      <c r="BY2230" s="179" t="str">
        <f t="shared" si="3650"/>
        <v>BY$17</v>
      </c>
      <c r="BZ2230" s="179" t="str">
        <f t="shared" si="3650"/>
        <v>BZ$17</v>
      </c>
      <c r="CA2230" s="179" t="str">
        <f t="shared" si="3650"/>
        <v>CA$17</v>
      </c>
      <c r="CB2230" s="179" t="str">
        <f t="shared" si="3650"/>
        <v>CB$17</v>
      </c>
      <c r="CC2230" s="179" t="str">
        <f t="shared" si="3650"/>
        <v>CC$17</v>
      </c>
      <c r="CD2230" s="179" t="str">
        <f t="shared" si="3650"/>
        <v>CD$17</v>
      </c>
      <c r="CE2230" s="179" t="str">
        <f t="shared" ref="CE2230:CL2230" si="3651">CE2213</f>
        <v>CE$17</v>
      </c>
      <c r="CF2230" s="179" t="str">
        <f t="shared" si="3651"/>
        <v>CF$17</v>
      </c>
      <c r="CG2230" s="179" t="str">
        <f t="shared" si="3651"/>
        <v>CG$17</v>
      </c>
      <c r="CH2230" s="179" t="str">
        <f t="shared" si="3651"/>
        <v>CH$17</v>
      </c>
      <c r="CI2230" s="179" t="str">
        <f t="shared" si="3651"/>
        <v>CI$17</v>
      </c>
      <c r="CJ2230" s="179" t="str">
        <f t="shared" si="3651"/>
        <v>CJ$17</v>
      </c>
      <c r="CK2230" s="179" t="str">
        <f t="shared" si="3651"/>
        <v>CK$17</v>
      </c>
      <c r="CL2230" s="179" t="str">
        <f t="shared" si="3651"/>
        <v>CL$17</v>
      </c>
      <c r="CN2230" s="79"/>
      <c r="CO2230" s="179">
        <f t="shared" ref="CO2230:DL2230" si="3652">CO967</f>
        <v>0</v>
      </c>
      <c r="CP2230" s="179">
        <f t="shared" si="3652"/>
        <v>0</v>
      </c>
      <c r="CQ2230" s="179">
        <f t="shared" si="3652"/>
        <v>0</v>
      </c>
      <c r="CR2230" s="179">
        <f t="shared" si="3652"/>
        <v>0</v>
      </c>
      <c r="CS2230" s="179">
        <f t="shared" si="3652"/>
        <v>0</v>
      </c>
      <c r="CT2230" s="179">
        <f t="shared" si="3652"/>
        <v>0</v>
      </c>
      <c r="CU2230" s="179">
        <f t="shared" si="3652"/>
        <v>0</v>
      </c>
      <c r="CV2230" s="179">
        <f t="shared" si="3652"/>
        <v>0</v>
      </c>
      <c r="CW2230" s="179">
        <f t="shared" si="3652"/>
        <v>0</v>
      </c>
      <c r="CX2230" s="179">
        <f t="shared" si="3652"/>
        <v>0</v>
      </c>
      <c r="CY2230" s="179">
        <f t="shared" si="3652"/>
        <v>0</v>
      </c>
      <c r="CZ2230" s="179">
        <f t="shared" si="3652"/>
        <v>0</v>
      </c>
      <c r="DA2230" s="179">
        <f t="shared" si="3652"/>
        <v>0</v>
      </c>
      <c r="DB2230" s="179">
        <f t="shared" si="3652"/>
        <v>0</v>
      </c>
      <c r="DC2230" s="179">
        <f t="shared" si="3652"/>
        <v>0</v>
      </c>
      <c r="DD2230" s="179">
        <f t="shared" si="3652"/>
        <v>0</v>
      </c>
      <c r="DE2230" s="179">
        <f t="shared" si="3652"/>
        <v>0</v>
      </c>
      <c r="DF2230" s="179">
        <f t="shared" si="3652"/>
        <v>0</v>
      </c>
      <c r="DG2230" s="179">
        <f t="shared" si="3652"/>
        <v>0</v>
      </c>
      <c r="DH2230" s="179">
        <f t="shared" si="3652"/>
        <v>0</v>
      </c>
      <c r="DI2230" s="179">
        <f t="shared" si="3652"/>
        <v>0</v>
      </c>
      <c r="DJ2230" s="179">
        <f t="shared" si="3652"/>
        <v>0</v>
      </c>
      <c r="DK2230" s="179">
        <f t="shared" si="3652"/>
        <v>0</v>
      </c>
      <c r="DL2230" s="179">
        <f t="shared" si="3652"/>
        <v>0</v>
      </c>
    </row>
    <row r="2231" spans="1:116" x14ac:dyDescent="0.4">
      <c r="B2231" t="s">
        <v>332</v>
      </c>
      <c r="D2231" t="s">
        <v>523</v>
      </c>
      <c r="E2231" s="8" t="str">
        <f t="shared" si="3614"/>
        <v>2231 WCPP-IS</v>
      </c>
      <c r="G2231" s="136" t="str">
        <f t="shared" si="3646"/>
        <v>Simple accounts payble - IS driven:</v>
      </c>
      <c r="H2231" s="12"/>
      <c r="I2231" s="60"/>
      <c r="J2231" s="60"/>
      <c r="K2231" s="15"/>
      <c r="L2231" s="15"/>
      <c r="M2231" s="15"/>
      <c r="N2231" s="15"/>
      <c r="O2231" s="15"/>
      <c r="P2231" s="15"/>
      <c r="R2231" s="15"/>
      <c r="S2231" s="179">
        <f t="shared" ref="S2231:CD2231" si="3653">S2214</f>
        <v>0</v>
      </c>
      <c r="T2231" s="179">
        <f t="shared" si="3653"/>
        <v>0</v>
      </c>
      <c r="U2231" s="179">
        <f t="shared" si="3653"/>
        <v>0</v>
      </c>
      <c r="V2231" s="179">
        <f t="shared" si="3653"/>
        <v>0</v>
      </c>
      <c r="W2231" s="179">
        <f t="shared" si="3653"/>
        <v>0</v>
      </c>
      <c r="X2231" s="179">
        <f t="shared" si="3653"/>
        <v>0</v>
      </c>
      <c r="Y2231" s="179">
        <f t="shared" si="3653"/>
        <v>0</v>
      </c>
      <c r="Z2231" s="179">
        <f t="shared" si="3653"/>
        <v>0</v>
      </c>
      <c r="AA2231" s="179">
        <f t="shared" si="3653"/>
        <v>0</v>
      </c>
      <c r="AB2231" s="179">
        <f t="shared" si="3653"/>
        <v>0</v>
      </c>
      <c r="AC2231" s="179">
        <f t="shared" si="3653"/>
        <v>0</v>
      </c>
      <c r="AD2231" s="179">
        <f t="shared" si="3653"/>
        <v>0</v>
      </c>
      <c r="AE2231" s="179">
        <f t="shared" si="3653"/>
        <v>0</v>
      </c>
      <c r="AF2231" s="179">
        <f t="shared" si="3653"/>
        <v>0</v>
      </c>
      <c r="AG2231" s="179">
        <f t="shared" si="3653"/>
        <v>0</v>
      </c>
      <c r="AH2231" s="179">
        <f t="shared" si="3653"/>
        <v>0</v>
      </c>
      <c r="AI2231" s="179">
        <f t="shared" si="3653"/>
        <v>0</v>
      </c>
      <c r="AJ2231" s="179">
        <f t="shared" si="3653"/>
        <v>0</v>
      </c>
      <c r="AK2231" s="179">
        <f t="shared" si="3653"/>
        <v>0</v>
      </c>
      <c r="AL2231" s="179">
        <f t="shared" si="3653"/>
        <v>0</v>
      </c>
      <c r="AM2231" s="179">
        <f t="shared" si="3653"/>
        <v>0</v>
      </c>
      <c r="AN2231" s="179">
        <f t="shared" si="3653"/>
        <v>0</v>
      </c>
      <c r="AO2231" s="179">
        <f t="shared" si="3653"/>
        <v>0</v>
      </c>
      <c r="AP2231" s="179">
        <f t="shared" si="3653"/>
        <v>0</v>
      </c>
      <c r="AQ2231" s="179">
        <f t="shared" si="3653"/>
        <v>0</v>
      </c>
      <c r="AR2231" s="179">
        <f t="shared" si="3653"/>
        <v>0</v>
      </c>
      <c r="AS2231" s="179">
        <f t="shared" si="3653"/>
        <v>0</v>
      </c>
      <c r="AT2231" s="179">
        <f t="shared" si="3653"/>
        <v>0</v>
      </c>
      <c r="AU2231" s="179">
        <f t="shared" si="3653"/>
        <v>0</v>
      </c>
      <c r="AV2231" s="179">
        <f t="shared" si="3653"/>
        <v>0</v>
      </c>
      <c r="AW2231" s="179">
        <f t="shared" si="3653"/>
        <v>0</v>
      </c>
      <c r="AX2231" s="179">
        <f t="shared" si="3653"/>
        <v>0</v>
      </c>
      <c r="AY2231" s="179">
        <f t="shared" si="3653"/>
        <v>0</v>
      </c>
      <c r="AZ2231" s="179">
        <f t="shared" si="3653"/>
        <v>0</v>
      </c>
      <c r="BA2231" s="179">
        <f t="shared" si="3653"/>
        <v>0</v>
      </c>
      <c r="BB2231" s="179">
        <f t="shared" si="3653"/>
        <v>0</v>
      </c>
      <c r="BC2231" s="179">
        <f t="shared" si="3653"/>
        <v>0</v>
      </c>
      <c r="BD2231" s="179">
        <f t="shared" si="3653"/>
        <v>0</v>
      </c>
      <c r="BE2231" s="179">
        <f t="shared" si="3653"/>
        <v>0</v>
      </c>
      <c r="BF2231" s="179">
        <f t="shared" si="3653"/>
        <v>0</v>
      </c>
      <c r="BG2231" s="179">
        <f t="shared" si="3653"/>
        <v>0</v>
      </c>
      <c r="BH2231" s="179">
        <f t="shared" si="3653"/>
        <v>0</v>
      </c>
      <c r="BI2231" s="179">
        <f t="shared" si="3653"/>
        <v>0</v>
      </c>
      <c r="BJ2231" s="179">
        <f t="shared" si="3653"/>
        <v>0</v>
      </c>
      <c r="BK2231" s="179">
        <f t="shared" si="3653"/>
        <v>0</v>
      </c>
      <c r="BL2231" s="179">
        <f t="shared" si="3653"/>
        <v>0</v>
      </c>
      <c r="BM2231" s="179">
        <f t="shared" si="3653"/>
        <v>0</v>
      </c>
      <c r="BN2231" s="179">
        <f t="shared" si="3653"/>
        <v>0</v>
      </c>
      <c r="BO2231" s="179">
        <f t="shared" si="3653"/>
        <v>0</v>
      </c>
      <c r="BP2231" s="179">
        <f t="shared" si="3653"/>
        <v>0</v>
      </c>
      <c r="BQ2231" s="179">
        <f t="shared" si="3653"/>
        <v>0</v>
      </c>
      <c r="BR2231" s="179">
        <f t="shared" si="3653"/>
        <v>0</v>
      </c>
      <c r="BS2231" s="179">
        <f t="shared" si="3653"/>
        <v>0</v>
      </c>
      <c r="BT2231" s="179">
        <f t="shared" si="3653"/>
        <v>0</v>
      </c>
      <c r="BU2231" s="179">
        <f t="shared" si="3653"/>
        <v>0</v>
      </c>
      <c r="BV2231" s="179">
        <f t="shared" si="3653"/>
        <v>0</v>
      </c>
      <c r="BW2231" s="179">
        <f t="shared" si="3653"/>
        <v>0</v>
      </c>
      <c r="BX2231" s="179">
        <f t="shared" si="3653"/>
        <v>0</v>
      </c>
      <c r="BY2231" s="179">
        <f t="shared" si="3653"/>
        <v>0</v>
      </c>
      <c r="BZ2231" s="179">
        <f t="shared" si="3653"/>
        <v>0</v>
      </c>
      <c r="CA2231" s="179">
        <f t="shared" si="3653"/>
        <v>0</v>
      </c>
      <c r="CB2231" s="179">
        <f t="shared" si="3653"/>
        <v>0</v>
      </c>
      <c r="CC2231" s="179">
        <f t="shared" si="3653"/>
        <v>0</v>
      </c>
      <c r="CD2231" s="179">
        <f t="shared" si="3653"/>
        <v>0</v>
      </c>
      <c r="CE2231" s="179">
        <f t="shared" ref="CE2231:CL2231" si="3654">CE2214</f>
        <v>0</v>
      </c>
      <c r="CF2231" s="179">
        <f t="shared" si="3654"/>
        <v>0</v>
      </c>
      <c r="CG2231" s="179">
        <f t="shared" si="3654"/>
        <v>0</v>
      </c>
      <c r="CH2231" s="179">
        <f t="shared" si="3654"/>
        <v>0</v>
      </c>
      <c r="CI2231" s="179">
        <f t="shared" si="3654"/>
        <v>0</v>
      </c>
      <c r="CJ2231" s="179">
        <f t="shared" si="3654"/>
        <v>0</v>
      </c>
      <c r="CK2231" s="179">
        <f t="shared" si="3654"/>
        <v>0</v>
      </c>
      <c r="CL2231" s="179">
        <f t="shared" si="3654"/>
        <v>0</v>
      </c>
      <c r="CN2231" s="60"/>
      <c r="CO2231" s="179">
        <f t="shared" ref="CO2231:DL2231" si="3655">CO968</f>
        <v>0</v>
      </c>
      <c r="CP2231" s="179">
        <f t="shared" si="3655"/>
        <v>0</v>
      </c>
      <c r="CQ2231" s="179">
        <f t="shared" si="3655"/>
        <v>0</v>
      </c>
      <c r="CR2231" s="179">
        <f t="shared" si="3655"/>
        <v>0</v>
      </c>
      <c r="CS2231" s="179">
        <f t="shared" si="3655"/>
        <v>0</v>
      </c>
      <c r="CT2231" s="179">
        <f t="shared" si="3655"/>
        <v>0</v>
      </c>
      <c r="CU2231" s="179">
        <f t="shared" si="3655"/>
        <v>0</v>
      </c>
      <c r="CV2231" s="179">
        <f t="shared" si="3655"/>
        <v>0</v>
      </c>
      <c r="CW2231" s="179">
        <f t="shared" si="3655"/>
        <v>0</v>
      </c>
      <c r="CX2231" s="179">
        <f t="shared" si="3655"/>
        <v>0</v>
      </c>
      <c r="CY2231" s="179">
        <f t="shared" si="3655"/>
        <v>0</v>
      </c>
      <c r="CZ2231" s="179">
        <f t="shared" si="3655"/>
        <v>0</v>
      </c>
      <c r="DA2231" s="179">
        <f t="shared" si="3655"/>
        <v>0</v>
      </c>
      <c r="DB2231" s="179">
        <f t="shared" si="3655"/>
        <v>0</v>
      </c>
      <c r="DC2231" s="179">
        <f t="shared" si="3655"/>
        <v>0</v>
      </c>
      <c r="DD2231" s="179">
        <f t="shared" si="3655"/>
        <v>0</v>
      </c>
      <c r="DE2231" s="179">
        <f t="shared" si="3655"/>
        <v>0</v>
      </c>
      <c r="DF2231" s="179">
        <f t="shared" si="3655"/>
        <v>0</v>
      </c>
      <c r="DG2231" s="179">
        <f t="shared" si="3655"/>
        <v>0</v>
      </c>
      <c r="DH2231" s="179">
        <f t="shared" si="3655"/>
        <v>0</v>
      </c>
      <c r="DI2231" s="179">
        <f t="shared" si="3655"/>
        <v>0</v>
      </c>
      <c r="DJ2231" s="179">
        <f t="shared" si="3655"/>
        <v>0</v>
      </c>
      <c r="DK2231" s="179">
        <f t="shared" si="3655"/>
        <v>0</v>
      </c>
      <c r="DL2231" s="179">
        <f t="shared" si="3655"/>
        <v>0</v>
      </c>
    </row>
    <row r="2232" spans="1:116" x14ac:dyDescent="0.4">
      <c r="B2232" t="s">
        <v>332</v>
      </c>
      <c r="D2232" t="s">
        <v>523</v>
      </c>
      <c r="E2232" s="8" t="str">
        <f t="shared" si="3614"/>
        <v>2232 WCPP-IS</v>
      </c>
      <c r="G2232" s="191" t="str">
        <f>SUBSTITUTE(TRIM(MID(G2218, SEARCH("-", G2218) + 1, LEN(G2218))),":","")</f>
        <v>IS driven</v>
      </c>
      <c r="H2232" s="12"/>
      <c r="I2232" s="60"/>
      <c r="J2232" s="60"/>
      <c r="K2232" s="15"/>
      <c r="L2232" s="15"/>
      <c r="M2232" s="15"/>
      <c r="N2232" s="15"/>
      <c r="O2232" s="15"/>
      <c r="P2232" s="15"/>
      <c r="R2232" s="15"/>
      <c r="CN2232" s="60"/>
      <c r="CO2232" s="8"/>
      <c r="CP2232" s="8"/>
      <c r="CQ2232" s="8"/>
      <c r="CR2232" s="8"/>
      <c r="CS2232" s="8"/>
      <c r="CT2232" s="8"/>
      <c r="CU2232" s="8"/>
      <c r="CV2232" s="8"/>
      <c r="CW2232" s="8"/>
      <c r="CX2232" s="8"/>
      <c r="CY2232" s="8"/>
      <c r="CZ2232" s="8"/>
      <c r="DA2232" s="8"/>
      <c r="DB2232" s="8"/>
      <c r="DC2232" s="8"/>
      <c r="DD2232" s="8"/>
      <c r="DE2232" s="8"/>
      <c r="DF2232" s="8"/>
      <c r="DG2232" s="8"/>
      <c r="DH2232" s="8"/>
      <c r="DI2232" s="8"/>
      <c r="DJ2232" s="8"/>
      <c r="DK2232" s="8"/>
      <c r="DL2232" s="8"/>
    </row>
    <row r="2233" spans="1:116" x14ac:dyDescent="0.4">
      <c r="B2233" t="s">
        <v>332</v>
      </c>
      <c r="D2233" t="s">
        <v>523</v>
      </c>
      <c r="E2233" s="8" t="str">
        <f t="shared" si="3614"/>
        <v>2233 WCPP-IS</v>
      </c>
      <c r="G2233" s="136" t="str">
        <f t="shared" si="3646"/>
        <v>Secondary revenue driver</v>
      </c>
      <c r="H2233" s="12"/>
      <c r="I2233" s="60"/>
      <c r="J2233" s="60"/>
      <c r="K2233" s="15"/>
      <c r="L2233" s="15"/>
      <c r="M2233" s="15"/>
      <c r="N2233" s="15"/>
      <c r="O2233" s="15"/>
      <c r="P2233" s="15"/>
      <c r="R2233" s="15"/>
      <c r="S2233" s="212" t="str">
        <f t="shared" ref="S2233:CD2233" si="3656">ADDRESS(ROW(S2222),COLUMN(S2222),2)</f>
        <v>S$2222</v>
      </c>
      <c r="T2233" s="212" t="str">
        <f t="shared" si="3656"/>
        <v>T$2222</v>
      </c>
      <c r="U2233" s="212" t="str">
        <f t="shared" si="3656"/>
        <v>U$2222</v>
      </c>
      <c r="V2233" s="212" t="str">
        <f t="shared" si="3656"/>
        <v>V$2222</v>
      </c>
      <c r="W2233" s="212" t="str">
        <f t="shared" si="3656"/>
        <v>W$2222</v>
      </c>
      <c r="X2233" s="212" t="str">
        <f t="shared" si="3656"/>
        <v>X$2222</v>
      </c>
      <c r="Y2233" s="212" t="str">
        <f t="shared" si="3656"/>
        <v>Y$2222</v>
      </c>
      <c r="Z2233" s="212" t="str">
        <f t="shared" si="3656"/>
        <v>Z$2222</v>
      </c>
      <c r="AA2233" s="212" t="str">
        <f t="shared" si="3656"/>
        <v>AA$2222</v>
      </c>
      <c r="AB2233" s="212" t="str">
        <f t="shared" si="3656"/>
        <v>AB$2222</v>
      </c>
      <c r="AC2233" s="212" t="str">
        <f t="shared" si="3656"/>
        <v>AC$2222</v>
      </c>
      <c r="AD2233" s="212" t="str">
        <f t="shared" si="3656"/>
        <v>AD$2222</v>
      </c>
      <c r="AE2233" s="212" t="str">
        <f t="shared" si="3656"/>
        <v>AE$2222</v>
      </c>
      <c r="AF2233" s="212" t="str">
        <f t="shared" si="3656"/>
        <v>AF$2222</v>
      </c>
      <c r="AG2233" s="212" t="str">
        <f t="shared" si="3656"/>
        <v>AG$2222</v>
      </c>
      <c r="AH2233" s="212" t="str">
        <f t="shared" si="3656"/>
        <v>AH$2222</v>
      </c>
      <c r="AI2233" s="212" t="str">
        <f t="shared" si="3656"/>
        <v>AI$2222</v>
      </c>
      <c r="AJ2233" s="212" t="str">
        <f t="shared" si="3656"/>
        <v>AJ$2222</v>
      </c>
      <c r="AK2233" s="212" t="str">
        <f t="shared" si="3656"/>
        <v>AK$2222</v>
      </c>
      <c r="AL2233" s="212" t="str">
        <f t="shared" si="3656"/>
        <v>AL$2222</v>
      </c>
      <c r="AM2233" s="212" t="str">
        <f t="shared" si="3656"/>
        <v>AM$2222</v>
      </c>
      <c r="AN2233" s="212" t="str">
        <f t="shared" si="3656"/>
        <v>AN$2222</v>
      </c>
      <c r="AO2233" s="212" t="str">
        <f t="shared" si="3656"/>
        <v>AO$2222</v>
      </c>
      <c r="AP2233" s="212" t="str">
        <f t="shared" si="3656"/>
        <v>AP$2222</v>
      </c>
      <c r="AQ2233" s="212" t="str">
        <f t="shared" si="3656"/>
        <v>AQ$2222</v>
      </c>
      <c r="AR2233" s="212" t="str">
        <f t="shared" si="3656"/>
        <v>AR$2222</v>
      </c>
      <c r="AS2233" s="212" t="str">
        <f t="shared" si="3656"/>
        <v>AS$2222</v>
      </c>
      <c r="AT2233" s="212" t="str">
        <f t="shared" si="3656"/>
        <v>AT$2222</v>
      </c>
      <c r="AU2233" s="212" t="str">
        <f t="shared" si="3656"/>
        <v>AU$2222</v>
      </c>
      <c r="AV2233" s="212" t="str">
        <f t="shared" si="3656"/>
        <v>AV$2222</v>
      </c>
      <c r="AW2233" s="212" t="str">
        <f t="shared" si="3656"/>
        <v>AW$2222</v>
      </c>
      <c r="AX2233" s="212" t="str">
        <f t="shared" si="3656"/>
        <v>AX$2222</v>
      </c>
      <c r="AY2233" s="212" t="str">
        <f t="shared" si="3656"/>
        <v>AY$2222</v>
      </c>
      <c r="AZ2233" s="212" t="str">
        <f t="shared" si="3656"/>
        <v>AZ$2222</v>
      </c>
      <c r="BA2233" s="212" t="str">
        <f t="shared" si="3656"/>
        <v>BA$2222</v>
      </c>
      <c r="BB2233" s="212" t="str">
        <f t="shared" si="3656"/>
        <v>BB$2222</v>
      </c>
      <c r="BC2233" s="212" t="str">
        <f t="shared" si="3656"/>
        <v>BC$2222</v>
      </c>
      <c r="BD2233" s="212" t="str">
        <f t="shared" si="3656"/>
        <v>BD$2222</v>
      </c>
      <c r="BE2233" s="212" t="str">
        <f t="shared" si="3656"/>
        <v>BE$2222</v>
      </c>
      <c r="BF2233" s="212" t="str">
        <f t="shared" si="3656"/>
        <v>BF$2222</v>
      </c>
      <c r="BG2233" s="212" t="str">
        <f t="shared" si="3656"/>
        <v>BG$2222</v>
      </c>
      <c r="BH2233" s="212" t="str">
        <f t="shared" si="3656"/>
        <v>BH$2222</v>
      </c>
      <c r="BI2233" s="212" t="str">
        <f t="shared" si="3656"/>
        <v>BI$2222</v>
      </c>
      <c r="BJ2233" s="212" t="str">
        <f t="shared" si="3656"/>
        <v>BJ$2222</v>
      </c>
      <c r="BK2233" s="212" t="str">
        <f t="shared" si="3656"/>
        <v>BK$2222</v>
      </c>
      <c r="BL2233" s="212" t="str">
        <f t="shared" si="3656"/>
        <v>BL$2222</v>
      </c>
      <c r="BM2233" s="212" t="str">
        <f t="shared" si="3656"/>
        <v>BM$2222</v>
      </c>
      <c r="BN2233" s="212" t="str">
        <f t="shared" si="3656"/>
        <v>BN$2222</v>
      </c>
      <c r="BO2233" s="212" t="str">
        <f t="shared" si="3656"/>
        <v>BO$2222</v>
      </c>
      <c r="BP2233" s="212" t="str">
        <f t="shared" si="3656"/>
        <v>BP$2222</v>
      </c>
      <c r="BQ2233" s="212" t="str">
        <f t="shared" si="3656"/>
        <v>BQ$2222</v>
      </c>
      <c r="BR2233" s="212" t="str">
        <f t="shared" si="3656"/>
        <v>BR$2222</v>
      </c>
      <c r="BS2233" s="212" t="str">
        <f t="shared" si="3656"/>
        <v>BS$2222</v>
      </c>
      <c r="BT2233" s="212" t="str">
        <f t="shared" si="3656"/>
        <v>BT$2222</v>
      </c>
      <c r="BU2233" s="212" t="str">
        <f t="shared" si="3656"/>
        <v>BU$2222</v>
      </c>
      <c r="BV2233" s="212" t="str">
        <f t="shared" si="3656"/>
        <v>BV$2222</v>
      </c>
      <c r="BW2233" s="212" t="str">
        <f t="shared" si="3656"/>
        <v>BW$2222</v>
      </c>
      <c r="BX2233" s="212" t="str">
        <f t="shared" si="3656"/>
        <v>BX$2222</v>
      </c>
      <c r="BY2233" s="212" t="str">
        <f t="shared" si="3656"/>
        <v>BY$2222</v>
      </c>
      <c r="BZ2233" s="212" t="str">
        <f t="shared" si="3656"/>
        <v>BZ$2222</v>
      </c>
      <c r="CA2233" s="212" t="str">
        <f t="shared" si="3656"/>
        <v>CA$2222</v>
      </c>
      <c r="CB2233" s="212" t="str">
        <f t="shared" si="3656"/>
        <v>CB$2222</v>
      </c>
      <c r="CC2233" s="212" t="str">
        <f t="shared" si="3656"/>
        <v>CC$2222</v>
      </c>
      <c r="CD2233" s="212" t="str">
        <f t="shared" si="3656"/>
        <v>CD$2222</v>
      </c>
      <c r="CE2233" s="212" t="str">
        <f t="shared" ref="CE2233:CL2233" si="3657">ADDRESS(ROW(CE2222),COLUMN(CE2222),2)</f>
        <v>CE$2222</v>
      </c>
      <c r="CF2233" s="212" t="str">
        <f t="shared" si="3657"/>
        <v>CF$2222</v>
      </c>
      <c r="CG2233" s="212" t="str">
        <f t="shared" si="3657"/>
        <v>CG$2222</v>
      </c>
      <c r="CH2233" s="212" t="str">
        <f t="shared" si="3657"/>
        <v>CH$2222</v>
      </c>
      <c r="CI2233" s="212" t="str">
        <f t="shared" si="3657"/>
        <v>CI$2222</v>
      </c>
      <c r="CJ2233" s="212" t="str">
        <f t="shared" si="3657"/>
        <v>CJ$2222</v>
      </c>
      <c r="CK2233" s="212" t="str">
        <f t="shared" si="3657"/>
        <v>CK$2222</v>
      </c>
      <c r="CL2233" s="212" t="str">
        <f t="shared" si="3657"/>
        <v>CL$2222</v>
      </c>
      <c r="CN2233" s="60"/>
      <c r="CO2233" s="212" t="str">
        <f>ADDRESS(ROW(CO976),COLUMN(CO976),2)</f>
        <v>CO$976</v>
      </c>
      <c r="CP2233" s="212" t="str">
        <f>ADDRESS(ROW(CP976),COLUMN(CP976),2)</f>
        <v>CP$976</v>
      </c>
      <c r="CQ2233" s="212" t="str">
        <f>ADDRESS(ROW(CQ976),COLUMN(CQ976),2)</f>
        <v>CQ$976</v>
      </c>
      <c r="CR2233" s="212" t="str">
        <f>ADDRESS(ROW(CR976),COLUMN(CR976),2)</f>
        <v>CR$976</v>
      </c>
      <c r="CS2233" s="212" t="str">
        <f>ADDRESS(ROW(CS976),COLUMN(CS976),2)</f>
        <v>CS$976</v>
      </c>
      <c r="CT2233" s="212" t="str">
        <f>ADDRESS(ROW(CT976),COLUMN(CT976),2)</f>
        <v>CT$976</v>
      </c>
      <c r="CU2233" s="212" t="str">
        <f>ADDRESS(ROW(CU976),COLUMN(CU976),2)</f>
        <v>CU$976</v>
      </c>
      <c r="CV2233" s="212" t="str">
        <f>ADDRESS(ROW(CV976),COLUMN(CV976),2)</f>
        <v>CV$976</v>
      </c>
      <c r="CW2233" s="212" t="str">
        <f>ADDRESS(ROW(CW976),COLUMN(CW976),2)</f>
        <v>CW$976</v>
      </c>
      <c r="CX2233" s="212" t="str">
        <f>ADDRESS(ROW(CX976),COLUMN(CX976),2)</f>
        <v>CX$976</v>
      </c>
      <c r="CY2233" s="212" t="str">
        <f>ADDRESS(ROW(CY976),COLUMN(CY976),2)</f>
        <v>CY$976</v>
      </c>
      <c r="CZ2233" s="212" t="str">
        <f>ADDRESS(ROW(CZ976),COLUMN(CZ976),2)</f>
        <v>CZ$976</v>
      </c>
      <c r="DA2233" s="212" t="str">
        <f>ADDRESS(ROW(DA976),COLUMN(DA976),2)</f>
        <v>DA$976</v>
      </c>
      <c r="DB2233" s="212" t="str">
        <f>ADDRESS(ROW(DB976),COLUMN(DB976),2)</f>
        <v>DB$976</v>
      </c>
      <c r="DC2233" s="212" t="str">
        <f>ADDRESS(ROW(DC976),COLUMN(DC976),2)</f>
        <v>DC$976</v>
      </c>
      <c r="DD2233" s="212" t="str">
        <f>ADDRESS(ROW(DD976),COLUMN(DD976),2)</f>
        <v>DD$976</v>
      </c>
      <c r="DE2233" s="212" t="str">
        <f>ADDRESS(ROW(DE976),COLUMN(DE976),2)</f>
        <v>DE$976</v>
      </c>
      <c r="DF2233" s="212" t="str">
        <f>ADDRESS(ROW(DF976),COLUMN(DF976),2)</f>
        <v>DF$976</v>
      </c>
      <c r="DG2233" s="212" t="str">
        <f>ADDRESS(ROW(DG976),COLUMN(DG976),2)</f>
        <v>DG$976</v>
      </c>
      <c r="DH2233" s="212" t="str">
        <f>ADDRESS(ROW(DH976),COLUMN(DH976),2)</f>
        <v>DH$976</v>
      </c>
      <c r="DI2233" s="212" t="str">
        <f>ADDRESS(ROW(DI976),COLUMN(DI976),2)</f>
        <v>DI$976</v>
      </c>
      <c r="DJ2233" s="212" t="str">
        <f>ADDRESS(ROW(DJ976),COLUMN(DJ976),2)</f>
        <v>DJ$976</v>
      </c>
      <c r="DK2233" s="212" t="str">
        <f>ADDRESS(ROW(DK976),COLUMN(DK976),2)</f>
        <v>DK$976</v>
      </c>
      <c r="DL2233" s="212" t="str">
        <f>ADDRESS(ROW(DL976),COLUMN(DL976),2)</f>
        <v>DL$976</v>
      </c>
    </row>
    <row r="2234" spans="1:116" x14ac:dyDescent="0.4">
      <c r="B2234" t="s">
        <v>332</v>
      </c>
      <c r="D2234" t="s">
        <v>523</v>
      </c>
      <c r="E2234" s="8" t="str">
        <f t="shared" si="3614"/>
        <v>2234 WCPP-IS</v>
      </c>
      <c r="G2234" s="136" t="str">
        <f t="shared" si="3646"/>
        <v>Secondary volume driver</v>
      </c>
      <c r="S2234" s="212" t="str">
        <f t="shared" ref="S2234:CD2234" si="3658">ADDRESS(ROW(S2221),COLUMN(S2221),2)</f>
        <v>S$2221</v>
      </c>
      <c r="T2234" s="212" t="str">
        <f t="shared" si="3658"/>
        <v>T$2221</v>
      </c>
      <c r="U2234" s="212" t="str">
        <f t="shared" si="3658"/>
        <v>U$2221</v>
      </c>
      <c r="V2234" s="212" t="str">
        <f t="shared" si="3658"/>
        <v>V$2221</v>
      </c>
      <c r="W2234" s="212" t="str">
        <f t="shared" si="3658"/>
        <v>W$2221</v>
      </c>
      <c r="X2234" s="212" t="str">
        <f t="shared" si="3658"/>
        <v>X$2221</v>
      </c>
      <c r="Y2234" s="212" t="str">
        <f t="shared" si="3658"/>
        <v>Y$2221</v>
      </c>
      <c r="Z2234" s="212" t="str">
        <f t="shared" si="3658"/>
        <v>Z$2221</v>
      </c>
      <c r="AA2234" s="212" t="str">
        <f t="shared" si="3658"/>
        <v>AA$2221</v>
      </c>
      <c r="AB2234" s="212" t="str">
        <f t="shared" si="3658"/>
        <v>AB$2221</v>
      </c>
      <c r="AC2234" s="212" t="str">
        <f t="shared" si="3658"/>
        <v>AC$2221</v>
      </c>
      <c r="AD2234" s="212" t="str">
        <f t="shared" si="3658"/>
        <v>AD$2221</v>
      </c>
      <c r="AE2234" s="212" t="str">
        <f t="shared" si="3658"/>
        <v>AE$2221</v>
      </c>
      <c r="AF2234" s="212" t="str">
        <f t="shared" si="3658"/>
        <v>AF$2221</v>
      </c>
      <c r="AG2234" s="212" t="str">
        <f t="shared" si="3658"/>
        <v>AG$2221</v>
      </c>
      <c r="AH2234" s="212" t="str">
        <f t="shared" si="3658"/>
        <v>AH$2221</v>
      </c>
      <c r="AI2234" s="212" t="str">
        <f t="shared" si="3658"/>
        <v>AI$2221</v>
      </c>
      <c r="AJ2234" s="212" t="str">
        <f t="shared" si="3658"/>
        <v>AJ$2221</v>
      </c>
      <c r="AK2234" s="212" t="str">
        <f t="shared" si="3658"/>
        <v>AK$2221</v>
      </c>
      <c r="AL2234" s="212" t="str">
        <f t="shared" si="3658"/>
        <v>AL$2221</v>
      </c>
      <c r="AM2234" s="212" t="str">
        <f t="shared" si="3658"/>
        <v>AM$2221</v>
      </c>
      <c r="AN2234" s="212" t="str">
        <f t="shared" si="3658"/>
        <v>AN$2221</v>
      </c>
      <c r="AO2234" s="212" t="str">
        <f t="shared" si="3658"/>
        <v>AO$2221</v>
      </c>
      <c r="AP2234" s="212" t="str">
        <f t="shared" si="3658"/>
        <v>AP$2221</v>
      </c>
      <c r="AQ2234" s="212" t="str">
        <f t="shared" si="3658"/>
        <v>AQ$2221</v>
      </c>
      <c r="AR2234" s="212" t="str">
        <f t="shared" si="3658"/>
        <v>AR$2221</v>
      </c>
      <c r="AS2234" s="212" t="str">
        <f t="shared" si="3658"/>
        <v>AS$2221</v>
      </c>
      <c r="AT2234" s="212" t="str">
        <f t="shared" si="3658"/>
        <v>AT$2221</v>
      </c>
      <c r="AU2234" s="212" t="str">
        <f t="shared" si="3658"/>
        <v>AU$2221</v>
      </c>
      <c r="AV2234" s="212" t="str">
        <f t="shared" si="3658"/>
        <v>AV$2221</v>
      </c>
      <c r="AW2234" s="212" t="str">
        <f t="shared" si="3658"/>
        <v>AW$2221</v>
      </c>
      <c r="AX2234" s="212" t="str">
        <f t="shared" si="3658"/>
        <v>AX$2221</v>
      </c>
      <c r="AY2234" s="212" t="str">
        <f t="shared" si="3658"/>
        <v>AY$2221</v>
      </c>
      <c r="AZ2234" s="212" t="str">
        <f t="shared" si="3658"/>
        <v>AZ$2221</v>
      </c>
      <c r="BA2234" s="212" t="str">
        <f t="shared" si="3658"/>
        <v>BA$2221</v>
      </c>
      <c r="BB2234" s="212" t="str">
        <f t="shared" si="3658"/>
        <v>BB$2221</v>
      </c>
      <c r="BC2234" s="212" t="str">
        <f t="shared" si="3658"/>
        <v>BC$2221</v>
      </c>
      <c r="BD2234" s="212" t="str">
        <f t="shared" si="3658"/>
        <v>BD$2221</v>
      </c>
      <c r="BE2234" s="212" t="str">
        <f t="shared" si="3658"/>
        <v>BE$2221</v>
      </c>
      <c r="BF2234" s="212" t="str">
        <f t="shared" si="3658"/>
        <v>BF$2221</v>
      </c>
      <c r="BG2234" s="212" t="str">
        <f t="shared" si="3658"/>
        <v>BG$2221</v>
      </c>
      <c r="BH2234" s="212" t="str">
        <f t="shared" si="3658"/>
        <v>BH$2221</v>
      </c>
      <c r="BI2234" s="212" t="str">
        <f t="shared" si="3658"/>
        <v>BI$2221</v>
      </c>
      <c r="BJ2234" s="212" t="str">
        <f t="shared" si="3658"/>
        <v>BJ$2221</v>
      </c>
      <c r="BK2234" s="212" t="str">
        <f t="shared" si="3658"/>
        <v>BK$2221</v>
      </c>
      <c r="BL2234" s="212" t="str">
        <f t="shared" si="3658"/>
        <v>BL$2221</v>
      </c>
      <c r="BM2234" s="212" t="str">
        <f t="shared" si="3658"/>
        <v>BM$2221</v>
      </c>
      <c r="BN2234" s="212" t="str">
        <f t="shared" si="3658"/>
        <v>BN$2221</v>
      </c>
      <c r="BO2234" s="212" t="str">
        <f t="shared" si="3658"/>
        <v>BO$2221</v>
      </c>
      <c r="BP2234" s="212" t="str">
        <f t="shared" si="3658"/>
        <v>BP$2221</v>
      </c>
      <c r="BQ2234" s="212" t="str">
        <f t="shared" si="3658"/>
        <v>BQ$2221</v>
      </c>
      <c r="BR2234" s="212" t="str">
        <f t="shared" si="3658"/>
        <v>BR$2221</v>
      </c>
      <c r="BS2234" s="212" t="str">
        <f t="shared" si="3658"/>
        <v>BS$2221</v>
      </c>
      <c r="BT2234" s="212" t="str">
        <f t="shared" si="3658"/>
        <v>BT$2221</v>
      </c>
      <c r="BU2234" s="212" t="str">
        <f t="shared" si="3658"/>
        <v>BU$2221</v>
      </c>
      <c r="BV2234" s="212" t="str">
        <f t="shared" si="3658"/>
        <v>BV$2221</v>
      </c>
      <c r="BW2234" s="212" t="str">
        <f t="shared" si="3658"/>
        <v>BW$2221</v>
      </c>
      <c r="BX2234" s="212" t="str">
        <f t="shared" si="3658"/>
        <v>BX$2221</v>
      </c>
      <c r="BY2234" s="212" t="str">
        <f t="shared" si="3658"/>
        <v>BY$2221</v>
      </c>
      <c r="BZ2234" s="212" t="str">
        <f t="shared" si="3658"/>
        <v>BZ$2221</v>
      </c>
      <c r="CA2234" s="212" t="str">
        <f t="shared" si="3658"/>
        <v>CA$2221</v>
      </c>
      <c r="CB2234" s="212" t="str">
        <f t="shared" si="3658"/>
        <v>CB$2221</v>
      </c>
      <c r="CC2234" s="212" t="str">
        <f t="shared" si="3658"/>
        <v>CC$2221</v>
      </c>
      <c r="CD2234" s="212" t="str">
        <f t="shared" si="3658"/>
        <v>CD$2221</v>
      </c>
      <c r="CE2234" s="212" t="str">
        <f t="shared" ref="CE2234:CL2234" si="3659">ADDRESS(ROW(CE2221),COLUMN(CE2221),2)</f>
        <v>CE$2221</v>
      </c>
      <c r="CF2234" s="212" t="str">
        <f t="shared" si="3659"/>
        <v>CF$2221</v>
      </c>
      <c r="CG2234" s="212" t="str">
        <f t="shared" si="3659"/>
        <v>CG$2221</v>
      </c>
      <c r="CH2234" s="212" t="str">
        <f t="shared" si="3659"/>
        <v>CH$2221</v>
      </c>
      <c r="CI2234" s="212" t="str">
        <f t="shared" si="3659"/>
        <v>CI$2221</v>
      </c>
      <c r="CJ2234" s="212" t="str">
        <f t="shared" si="3659"/>
        <v>CJ$2221</v>
      </c>
      <c r="CK2234" s="212" t="str">
        <f t="shared" si="3659"/>
        <v>CK$2221</v>
      </c>
      <c r="CL2234" s="212" t="str">
        <f t="shared" si="3659"/>
        <v>CL$2221</v>
      </c>
      <c r="CO2234" s="212" t="str">
        <f>ADDRESS(ROW(CO975),COLUMN(CO975),2)</f>
        <v>CO$975</v>
      </c>
      <c r="CP2234" s="212" t="str">
        <f>ADDRESS(ROW(CP975),COLUMN(CP975),2)</f>
        <v>CP$975</v>
      </c>
      <c r="CQ2234" s="212" t="str">
        <f>ADDRESS(ROW(CQ975),COLUMN(CQ975),2)</f>
        <v>CQ$975</v>
      </c>
      <c r="CR2234" s="212" t="str">
        <f>ADDRESS(ROW(CR975),COLUMN(CR975),2)</f>
        <v>CR$975</v>
      </c>
      <c r="CS2234" s="212" t="str">
        <f>ADDRESS(ROW(CS975),COLUMN(CS975),2)</f>
        <v>CS$975</v>
      </c>
      <c r="CT2234" s="212" t="str">
        <f>ADDRESS(ROW(CT975),COLUMN(CT975),2)</f>
        <v>CT$975</v>
      </c>
      <c r="CU2234" s="212" t="str">
        <f>ADDRESS(ROW(CU975),COLUMN(CU975),2)</f>
        <v>CU$975</v>
      </c>
      <c r="CV2234" s="212" t="str">
        <f>ADDRESS(ROW(CV975),COLUMN(CV975),2)</f>
        <v>CV$975</v>
      </c>
      <c r="CW2234" s="212" t="str">
        <f>ADDRESS(ROW(CW975),COLUMN(CW975),2)</f>
        <v>CW$975</v>
      </c>
      <c r="CX2234" s="212" t="str">
        <f>ADDRESS(ROW(CX975),COLUMN(CX975),2)</f>
        <v>CX$975</v>
      </c>
      <c r="CY2234" s="212" t="str">
        <f>ADDRESS(ROW(CY975),COLUMN(CY975),2)</f>
        <v>CY$975</v>
      </c>
      <c r="CZ2234" s="212" t="str">
        <f>ADDRESS(ROW(CZ975),COLUMN(CZ975),2)</f>
        <v>CZ$975</v>
      </c>
      <c r="DA2234" s="212" t="str">
        <f>ADDRESS(ROW(DA975),COLUMN(DA975),2)</f>
        <v>DA$975</v>
      </c>
      <c r="DB2234" s="212" t="str">
        <f>ADDRESS(ROW(DB975),COLUMN(DB975),2)</f>
        <v>DB$975</v>
      </c>
      <c r="DC2234" s="212" t="str">
        <f>ADDRESS(ROW(DC975),COLUMN(DC975),2)</f>
        <v>DC$975</v>
      </c>
      <c r="DD2234" s="212" t="str">
        <f>ADDRESS(ROW(DD975),COLUMN(DD975),2)</f>
        <v>DD$975</v>
      </c>
      <c r="DE2234" s="212" t="str">
        <f>ADDRESS(ROW(DE975),COLUMN(DE975),2)</f>
        <v>DE$975</v>
      </c>
      <c r="DF2234" s="212" t="str">
        <f>ADDRESS(ROW(DF975),COLUMN(DF975),2)</f>
        <v>DF$975</v>
      </c>
      <c r="DG2234" s="212" t="str">
        <f>ADDRESS(ROW(DG975),COLUMN(DG975),2)</f>
        <v>DG$975</v>
      </c>
      <c r="DH2234" s="212" t="str">
        <f>ADDRESS(ROW(DH975),COLUMN(DH975),2)</f>
        <v>DH$975</v>
      </c>
      <c r="DI2234" s="212" t="str">
        <f>ADDRESS(ROW(DI975),COLUMN(DI975),2)</f>
        <v>DI$975</v>
      </c>
      <c r="DJ2234" s="212" t="str">
        <f>ADDRESS(ROW(DJ975),COLUMN(DJ975),2)</f>
        <v>DJ$975</v>
      </c>
      <c r="DK2234" s="212" t="str">
        <f>ADDRESS(ROW(DK975),COLUMN(DK975),2)</f>
        <v>DK$975</v>
      </c>
      <c r="DL2234" s="212" t="str">
        <f>ADDRESS(ROW(DL975),COLUMN(DL975),2)</f>
        <v>DL$975</v>
      </c>
    </row>
    <row r="2236" spans="1:116" x14ac:dyDescent="0.4">
      <c r="A2236" s="174"/>
      <c r="E2236" s="8"/>
      <c r="G2236" s="175" t="s">
        <v>490</v>
      </c>
      <c r="H2236" s="174"/>
      <c r="I2236" s="176"/>
      <c r="J2236" s="176"/>
      <c r="K2236" s="197"/>
      <c r="L2236" s="197"/>
      <c r="M2236" s="197"/>
      <c r="N2236" s="197"/>
      <c r="O2236" s="197"/>
      <c r="P2236" s="197"/>
      <c r="R2236" s="198"/>
      <c r="S2236" s="174"/>
      <c r="T2236" s="174"/>
      <c r="U2236" s="174"/>
      <c r="V2236" s="174"/>
      <c r="W2236" s="174"/>
      <c r="X2236" s="174"/>
      <c r="Y2236" s="174"/>
      <c r="Z2236" s="174"/>
      <c r="AA2236" s="174"/>
      <c r="AB2236" s="174"/>
      <c r="AC2236" s="174"/>
      <c r="AD2236" s="174"/>
      <c r="AE2236" s="174"/>
      <c r="AF2236" s="174"/>
      <c r="AG2236" s="174"/>
      <c r="AH2236" s="174"/>
      <c r="AI2236" s="174"/>
      <c r="AJ2236" s="174"/>
      <c r="AK2236" s="174"/>
      <c r="AL2236" s="174"/>
      <c r="AM2236" s="174"/>
      <c r="AN2236" s="174"/>
      <c r="AO2236" s="174"/>
      <c r="AP2236" s="174"/>
      <c r="AQ2236" s="174"/>
      <c r="AR2236" s="174"/>
      <c r="AS2236" s="174"/>
      <c r="AT2236" s="174"/>
      <c r="AU2236" s="174"/>
      <c r="AV2236" s="174"/>
      <c r="AW2236" s="174"/>
      <c r="AX2236" s="174"/>
      <c r="AY2236" s="174"/>
      <c r="AZ2236" s="174"/>
      <c r="BA2236" s="174"/>
      <c r="BB2236" s="174"/>
      <c r="BC2236" s="174"/>
      <c r="BD2236" s="174"/>
      <c r="BE2236" s="174"/>
      <c r="BF2236" s="174"/>
      <c r="BG2236" s="174"/>
      <c r="BH2236" s="174"/>
      <c r="BI2236" s="174"/>
      <c r="BJ2236" s="174"/>
      <c r="BK2236" s="174"/>
      <c r="BL2236" s="174"/>
      <c r="BM2236" s="174"/>
      <c r="BN2236" s="174"/>
      <c r="BO2236" s="174"/>
      <c r="BP2236" s="174"/>
      <c r="BQ2236" s="174"/>
      <c r="BR2236" s="174"/>
      <c r="BS2236" s="174"/>
      <c r="BT2236" s="174"/>
      <c r="BU2236" s="174"/>
      <c r="BV2236" s="174"/>
      <c r="BW2236" s="174"/>
      <c r="BX2236" s="174"/>
      <c r="BY2236" s="174"/>
      <c r="BZ2236" s="174"/>
      <c r="CA2236" s="174"/>
      <c r="CB2236" s="174"/>
      <c r="CC2236" s="174"/>
      <c r="CD2236" s="174"/>
      <c r="CE2236" s="174"/>
      <c r="CF2236" s="174"/>
      <c r="CG2236" s="174"/>
      <c r="CH2236" s="174"/>
      <c r="CI2236" s="174"/>
      <c r="CJ2236" s="174"/>
      <c r="CK2236" s="174"/>
      <c r="CL2236" s="174"/>
      <c r="CN2236" s="176"/>
      <c r="CO2236" s="174"/>
      <c r="CP2236" s="174"/>
      <c r="CQ2236" s="174"/>
      <c r="CR2236" s="174"/>
      <c r="CS2236" s="174"/>
      <c r="CT2236" s="174"/>
      <c r="CU2236" s="174"/>
      <c r="CV2236" s="174"/>
      <c r="CW2236" s="174"/>
      <c r="CX2236" s="174"/>
      <c r="CY2236" s="174"/>
      <c r="CZ2236" s="174"/>
      <c r="DA2236" s="174"/>
      <c r="DB2236" s="174"/>
      <c r="DC2236" s="174"/>
      <c r="DD2236" s="174"/>
      <c r="DE2236" s="174"/>
      <c r="DF2236" s="174"/>
      <c r="DG2236" s="174"/>
      <c r="DH2236" s="174"/>
      <c r="DI2236" s="174"/>
      <c r="DJ2236" s="174"/>
      <c r="DK2236" s="174"/>
      <c r="DL2236" s="174"/>
    </row>
    <row r="2237" spans="1:116" x14ac:dyDescent="0.4">
      <c r="A2237" s="174"/>
      <c r="E2237" s="8"/>
      <c r="G2237" s="175" t="s">
        <v>492</v>
      </c>
      <c r="H2237" s="174"/>
      <c r="I2237" s="176"/>
      <c r="J2237" s="176"/>
      <c r="K2237" s="197"/>
      <c r="L2237" s="197"/>
      <c r="M2237" s="197"/>
      <c r="N2237" s="197"/>
      <c r="O2237" s="197"/>
      <c r="P2237" s="197"/>
      <c r="R2237" s="198"/>
      <c r="S2237" s="174"/>
      <c r="T2237" s="174"/>
      <c r="U2237" s="174"/>
      <c r="V2237" s="174"/>
      <c r="W2237" s="174"/>
      <c r="X2237" s="174"/>
      <c r="Y2237" s="174"/>
      <c r="Z2237" s="174"/>
      <c r="AA2237" s="174"/>
      <c r="AB2237" s="174"/>
      <c r="AC2237" s="174"/>
      <c r="AD2237" s="174"/>
      <c r="AE2237" s="174"/>
      <c r="AF2237" s="174"/>
      <c r="AG2237" s="174"/>
      <c r="AH2237" s="174"/>
      <c r="AI2237" s="174"/>
      <c r="AJ2237" s="174"/>
      <c r="AK2237" s="174"/>
      <c r="AL2237" s="174"/>
      <c r="AM2237" s="174"/>
      <c r="AN2237" s="174"/>
      <c r="AO2237" s="174"/>
      <c r="AP2237" s="174"/>
      <c r="AQ2237" s="174"/>
      <c r="AR2237" s="174"/>
      <c r="AS2237" s="174"/>
      <c r="AT2237" s="174"/>
      <c r="AU2237" s="174"/>
      <c r="AV2237" s="174"/>
      <c r="AW2237" s="174"/>
      <c r="AX2237" s="174"/>
      <c r="AY2237" s="174"/>
      <c r="AZ2237" s="174"/>
      <c r="BA2237" s="174"/>
      <c r="BB2237" s="174"/>
      <c r="BC2237" s="174"/>
      <c r="BD2237" s="174"/>
      <c r="BE2237" s="174"/>
      <c r="BF2237" s="174"/>
      <c r="BG2237" s="174"/>
      <c r="BH2237" s="174"/>
      <c r="BI2237" s="174"/>
      <c r="BJ2237" s="174"/>
      <c r="BK2237" s="174"/>
      <c r="BL2237" s="174"/>
      <c r="BM2237" s="174"/>
      <c r="BN2237" s="174"/>
      <c r="BO2237" s="174"/>
      <c r="BP2237" s="174"/>
      <c r="BQ2237" s="174"/>
      <c r="BR2237" s="174"/>
      <c r="BS2237" s="174"/>
      <c r="BT2237" s="174"/>
      <c r="BU2237" s="174"/>
      <c r="BV2237" s="174"/>
      <c r="BW2237" s="174"/>
      <c r="BX2237" s="174"/>
      <c r="BY2237" s="174"/>
      <c r="BZ2237" s="174"/>
      <c r="CA2237" s="174"/>
      <c r="CB2237" s="174"/>
      <c r="CC2237" s="174"/>
      <c r="CD2237" s="174"/>
      <c r="CE2237" s="174"/>
      <c r="CF2237" s="174"/>
      <c r="CG2237" s="174"/>
      <c r="CH2237" s="174"/>
      <c r="CI2237" s="174"/>
      <c r="CJ2237" s="174"/>
      <c r="CK2237" s="174"/>
      <c r="CL2237" s="174"/>
      <c r="CN2237" s="176"/>
      <c r="CO2237" s="174"/>
      <c r="CP2237" s="174"/>
      <c r="CQ2237" s="174"/>
      <c r="CR2237" s="174"/>
      <c r="CS2237" s="174"/>
      <c r="CT2237" s="174"/>
      <c r="CU2237" s="174"/>
      <c r="CV2237" s="174"/>
      <c r="CW2237" s="174"/>
      <c r="CX2237" s="174"/>
      <c r="CY2237" s="174"/>
      <c r="CZ2237" s="174"/>
      <c r="DA2237" s="174"/>
      <c r="DB2237" s="174"/>
      <c r="DC2237" s="174"/>
      <c r="DD2237" s="174"/>
      <c r="DE2237" s="174"/>
      <c r="DF2237" s="174"/>
      <c r="DG2237" s="174"/>
      <c r="DH2237" s="174"/>
      <c r="DI2237" s="174"/>
      <c r="DJ2237" s="174"/>
      <c r="DK2237" s="174"/>
      <c r="DL2237" s="174"/>
    </row>
    <row r="2238" spans="1:116" x14ac:dyDescent="0.4">
      <c r="A2238" s="174"/>
      <c r="E2238" s="8"/>
      <c r="G2238" s="175" t="s">
        <v>461</v>
      </c>
      <c r="H2238" s="174"/>
      <c r="I2238" s="176"/>
      <c r="J2238" s="176"/>
      <c r="K2238" s="197"/>
      <c r="L2238" s="197"/>
      <c r="M2238" s="197"/>
      <c r="N2238" s="197"/>
      <c r="O2238" s="197"/>
      <c r="P2238" s="197"/>
      <c r="R2238" s="198"/>
      <c r="S2238" s="199" t="str">
        <f t="shared" ref="S2238:AX2238" si="3660">S$20</f>
        <v>S$16</v>
      </c>
      <c r="T2238" s="199" t="str">
        <f t="shared" si="3660"/>
        <v>T$16</v>
      </c>
      <c r="U2238" s="199" t="str">
        <f t="shared" si="3660"/>
        <v>U$16</v>
      </c>
      <c r="V2238" s="199" t="str">
        <f t="shared" si="3660"/>
        <v>V$16</v>
      </c>
      <c r="W2238" s="199" t="str">
        <f t="shared" si="3660"/>
        <v>W$16</v>
      </c>
      <c r="X2238" s="199" t="str">
        <f t="shared" si="3660"/>
        <v>X$16</v>
      </c>
      <c r="Y2238" s="199" t="str">
        <f t="shared" si="3660"/>
        <v>Y$16</v>
      </c>
      <c r="Z2238" s="199" t="str">
        <f t="shared" si="3660"/>
        <v>Z$16</v>
      </c>
      <c r="AA2238" s="199" t="str">
        <f t="shared" si="3660"/>
        <v>AA$16</v>
      </c>
      <c r="AB2238" s="199" t="str">
        <f t="shared" si="3660"/>
        <v>AB$16</v>
      </c>
      <c r="AC2238" s="199" t="str">
        <f t="shared" si="3660"/>
        <v>AC$16</v>
      </c>
      <c r="AD2238" s="199" t="str">
        <f t="shared" si="3660"/>
        <v>AD$16</v>
      </c>
      <c r="AE2238" s="199" t="str">
        <f t="shared" si="3660"/>
        <v>AE$16</v>
      </c>
      <c r="AF2238" s="199" t="str">
        <f t="shared" si="3660"/>
        <v>AF$16</v>
      </c>
      <c r="AG2238" s="199" t="str">
        <f t="shared" si="3660"/>
        <v>AG$16</v>
      </c>
      <c r="AH2238" s="199" t="str">
        <f t="shared" si="3660"/>
        <v>AH$16</v>
      </c>
      <c r="AI2238" s="199" t="str">
        <f t="shared" si="3660"/>
        <v>AI$16</v>
      </c>
      <c r="AJ2238" s="199" t="str">
        <f t="shared" si="3660"/>
        <v>AJ$16</v>
      </c>
      <c r="AK2238" s="199" t="str">
        <f t="shared" si="3660"/>
        <v>AK$16</v>
      </c>
      <c r="AL2238" s="199" t="str">
        <f t="shared" si="3660"/>
        <v>AL$16</v>
      </c>
      <c r="AM2238" s="199" t="str">
        <f t="shared" si="3660"/>
        <v>AM$16</v>
      </c>
      <c r="AN2238" s="199" t="str">
        <f t="shared" si="3660"/>
        <v>AN$16</v>
      </c>
      <c r="AO2238" s="199" t="str">
        <f t="shared" si="3660"/>
        <v>AO$16</v>
      </c>
      <c r="AP2238" s="199" t="str">
        <f t="shared" si="3660"/>
        <v>AP$16</v>
      </c>
      <c r="AQ2238" s="199" t="str">
        <f t="shared" si="3660"/>
        <v>AQ$16</v>
      </c>
      <c r="AR2238" s="199" t="str">
        <f t="shared" si="3660"/>
        <v>AR$16</v>
      </c>
      <c r="AS2238" s="199" t="str">
        <f t="shared" si="3660"/>
        <v>AS$16</v>
      </c>
      <c r="AT2238" s="199" t="str">
        <f t="shared" si="3660"/>
        <v>AT$16</v>
      </c>
      <c r="AU2238" s="199" t="str">
        <f t="shared" si="3660"/>
        <v>AU$16</v>
      </c>
      <c r="AV2238" s="199" t="str">
        <f t="shared" si="3660"/>
        <v>AV$16</v>
      </c>
      <c r="AW2238" s="199" t="str">
        <f t="shared" si="3660"/>
        <v>AW$16</v>
      </c>
      <c r="AX2238" s="199" t="str">
        <f t="shared" si="3660"/>
        <v>AX$16</v>
      </c>
      <c r="AY2238" s="199" t="str">
        <f t="shared" ref="AY2238:CD2238" si="3661">AY$20</f>
        <v>AY$16</v>
      </c>
      <c r="AZ2238" s="199" t="str">
        <f t="shared" si="3661"/>
        <v>AZ$16</v>
      </c>
      <c r="BA2238" s="199" t="str">
        <f t="shared" si="3661"/>
        <v>BA$16</v>
      </c>
      <c r="BB2238" s="199" t="str">
        <f t="shared" si="3661"/>
        <v>BB$16</v>
      </c>
      <c r="BC2238" s="199" t="str">
        <f t="shared" si="3661"/>
        <v>BC$16</v>
      </c>
      <c r="BD2238" s="199" t="str">
        <f t="shared" si="3661"/>
        <v>BD$16</v>
      </c>
      <c r="BE2238" s="199" t="str">
        <f t="shared" si="3661"/>
        <v>BE$16</v>
      </c>
      <c r="BF2238" s="199" t="str">
        <f t="shared" si="3661"/>
        <v>BF$16</v>
      </c>
      <c r="BG2238" s="199" t="str">
        <f t="shared" si="3661"/>
        <v>BG$16</v>
      </c>
      <c r="BH2238" s="199" t="str">
        <f t="shared" si="3661"/>
        <v>BH$16</v>
      </c>
      <c r="BI2238" s="199" t="str">
        <f t="shared" si="3661"/>
        <v>BI$16</v>
      </c>
      <c r="BJ2238" s="199" t="str">
        <f t="shared" si="3661"/>
        <v>BJ$16</v>
      </c>
      <c r="BK2238" s="199" t="str">
        <f t="shared" si="3661"/>
        <v>BK$16</v>
      </c>
      <c r="BL2238" s="199" t="str">
        <f t="shared" si="3661"/>
        <v>BL$16</v>
      </c>
      <c r="BM2238" s="199" t="str">
        <f t="shared" si="3661"/>
        <v>BM$16</v>
      </c>
      <c r="BN2238" s="199" t="str">
        <f t="shared" si="3661"/>
        <v>BN$16</v>
      </c>
      <c r="BO2238" s="199" t="str">
        <f t="shared" si="3661"/>
        <v>BO$16</v>
      </c>
      <c r="BP2238" s="199" t="str">
        <f t="shared" si="3661"/>
        <v>BP$16</v>
      </c>
      <c r="BQ2238" s="199" t="str">
        <f t="shared" si="3661"/>
        <v>BQ$16</v>
      </c>
      <c r="BR2238" s="199" t="str">
        <f t="shared" si="3661"/>
        <v>BR$16</v>
      </c>
      <c r="BS2238" s="199" t="str">
        <f t="shared" si="3661"/>
        <v>BS$16</v>
      </c>
      <c r="BT2238" s="199" t="str">
        <f t="shared" si="3661"/>
        <v>BT$16</v>
      </c>
      <c r="BU2238" s="199" t="str">
        <f t="shared" si="3661"/>
        <v>BU$16</v>
      </c>
      <c r="BV2238" s="199" t="str">
        <f t="shared" si="3661"/>
        <v>BV$16</v>
      </c>
      <c r="BW2238" s="199" t="str">
        <f t="shared" si="3661"/>
        <v>BW$16</v>
      </c>
      <c r="BX2238" s="199" t="str">
        <f t="shared" si="3661"/>
        <v>BX$16</v>
      </c>
      <c r="BY2238" s="199" t="str">
        <f t="shared" si="3661"/>
        <v>BY$16</v>
      </c>
      <c r="BZ2238" s="199" t="str">
        <f t="shared" si="3661"/>
        <v>BZ$16</v>
      </c>
      <c r="CA2238" s="199" t="str">
        <f t="shared" si="3661"/>
        <v>CA$16</v>
      </c>
      <c r="CB2238" s="199" t="str">
        <f t="shared" si="3661"/>
        <v>CB$16</v>
      </c>
      <c r="CC2238" s="199" t="str">
        <f t="shared" si="3661"/>
        <v>CC$16</v>
      </c>
      <c r="CD2238" s="199" t="str">
        <f t="shared" si="3661"/>
        <v>CD$16</v>
      </c>
      <c r="CE2238" s="199" t="str">
        <f t="shared" ref="CE2238:CL2238" si="3662">CE$20</f>
        <v>CE$16</v>
      </c>
      <c r="CF2238" s="199" t="str">
        <f t="shared" si="3662"/>
        <v>CF$16</v>
      </c>
      <c r="CG2238" s="199" t="str">
        <f t="shared" si="3662"/>
        <v>CG$16</v>
      </c>
      <c r="CH2238" s="199" t="str">
        <f t="shared" si="3662"/>
        <v>CH$16</v>
      </c>
      <c r="CI2238" s="199" t="str">
        <f t="shared" si="3662"/>
        <v>CI$16</v>
      </c>
      <c r="CJ2238" s="199" t="str">
        <f t="shared" si="3662"/>
        <v>CJ$16</v>
      </c>
      <c r="CK2238" s="199" t="str">
        <f t="shared" si="3662"/>
        <v>CK$16</v>
      </c>
      <c r="CL2238" s="199" t="str">
        <f t="shared" si="3662"/>
        <v>CL$16</v>
      </c>
      <c r="CN2238" s="176"/>
      <c r="CO2238" s="199" t="str">
        <f t="shared" ref="CO2238:DL2238" si="3663">CO$20</f>
        <v>CO$16</v>
      </c>
      <c r="CP2238" s="199" t="str">
        <f t="shared" si="3663"/>
        <v>CP$16</v>
      </c>
      <c r="CQ2238" s="199" t="str">
        <f t="shared" si="3663"/>
        <v>CQ$16</v>
      </c>
      <c r="CR2238" s="199" t="str">
        <f t="shared" si="3663"/>
        <v>CR$16</v>
      </c>
      <c r="CS2238" s="199" t="str">
        <f t="shared" si="3663"/>
        <v>CS$16</v>
      </c>
      <c r="CT2238" s="199" t="str">
        <f t="shared" si="3663"/>
        <v>CT$16</v>
      </c>
      <c r="CU2238" s="199" t="str">
        <f t="shared" si="3663"/>
        <v>CU$16</v>
      </c>
      <c r="CV2238" s="199" t="str">
        <f t="shared" si="3663"/>
        <v>CV$16</v>
      </c>
      <c r="CW2238" s="199" t="str">
        <f t="shared" si="3663"/>
        <v>CW$16</v>
      </c>
      <c r="CX2238" s="199" t="str">
        <f t="shared" si="3663"/>
        <v>CX$16</v>
      </c>
      <c r="CY2238" s="199" t="str">
        <f t="shared" si="3663"/>
        <v>CY$16</v>
      </c>
      <c r="CZ2238" s="199" t="str">
        <f t="shared" si="3663"/>
        <v>CZ$16</v>
      </c>
      <c r="DA2238" s="199" t="str">
        <f t="shared" si="3663"/>
        <v>DA$16</v>
      </c>
      <c r="DB2238" s="199" t="str">
        <f t="shared" si="3663"/>
        <v>DB$16</v>
      </c>
      <c r="DC2238" s="199" t="str">
        <f t="shared" si="3663"/>
        <v>DC$16</v>
      </c>
      <c r="DD2238" s="199" t="str">
        <f t="shared" si="3663"/>
        <v>DD$16</v>
      </c>
      <c r="DE2238" s="199" t="str">
        <f t="shared" si="3663"/>
        <v>DE$16</v>
      </c>
      <c r="DF2238" s="199" t="str">
        <f t="shared" si="3663"/>
        <v>DF$16</v>
      </c>
      <c r="DG2238" s="199" t="str">
        <f t="shared" si="3663"/>
        <v>DG$16</v>
      </c>
      <c r="DH2238" s="199" t="str">
        <f t="shared" si="3663"/>
        <v>DH$16</v>
      </c>
      <c r="DI2238" s="199" t="str">
        <f t="shared" si="3663"/>
        <v>DI$16</v>
      </c>
      <c r="DJ2238" s="199" t="str">
        <f t="shared" si="3663"/>
        <v>DJ$16</v>
      </c>
      <c r="DK2238" s="199" t="str">
        <f t="shared" si="3663"/>
        <v>DK$16</v>
      </c>
      <c r="DL2238" s="199" t="str">
        <f t="shared" si="3663"/>
        <v>DL$16</v>
      </c>
    </row>
    <row r="2239" spans="1:116" x14ac:dyDescent="0.4">
      <c r="A2239" s="174"/>
      <c r="E2239" s="8"/>
      <c r="G2239" s="175" t="s">
        <v>462</v>
      </c>
      <c r="H2239" s="200"/>
      <c r="I2239" s="201"/>
      <c r="J2239" s="201"/>
      <c r="K2239" s="202"/>
      <c r="L2239" s="202"/>
      <c r="M2239" s="202"/>
      <c r="N2239" s="202"/>
      <c r="O2239" s="202"/>
      <c r="P2239" s="202"/>
      <c r="R2239" s="202"/>
      <c r="S2239" s="199" t="str">
        <f t="shared" ref="S2239:AX2239" si="3664">S$21</f>
        <v>S$17</v>
      </c>
      <c r="T2239" s="199" t="str">
        <f t="shared" si="3664"/>
        <v>T$17</v>
      </c>
      <c r="U2239" s="199" t="str">
        <f t="shared" si="3664"/>
        <v>U$17</v>
      </c>
      <c r="V2239" s="199" t="str">
        <f t="shared" si="3664"/>
        <v>V$17</v>
      </c>
      <c r="W2239" s="199" t="str">
        <f t="shared" si="3664"/>
        <v>W$17</v>
      </c>
      <c r="X2239" s="199" t="str">
        <f t="shared" si="3664"/>
        <v>X$17</v>
      </c>
      <c r="Y2239" s="199" t="str">
        <f t="shared" si="3664"/>
        <v>Y$17</v>
      </c>
      <c r="Z2239" s="199" t="str">
        <f t="shared" si="3664"/>
        <v>Z$17</v>
      </c>
      <c r="AA2239" s="199" t="str">
        <f t="shared" si="3664"/>
        <v>AA$17</v>
      </c>
      <c r="AB2239" s="199" t="str">
        <f t="shared" si="3664"/>
        <v>AB$17</v>
      </c>
      <c r="AC2239" s="199" t="str">
        <f t="shared" si="3664"/>
        <v>AC$17</v>
      </c>
      <c r="AD2239" s="199" t="str">
        <f t="shared" si="3664"/>
        <v>AD$17</v>
      </c>
      <c r="AE2239" s="199" t="str">
        <f t="shared" si="3664"/>
        <v>AE$17</v>
      </c>
      <c r="AF2239" s="199" t="str">
        <f t="shared" si="3664"/>
        <v>AF$17</v>
      </c>
      <c r="AG2239" s="199" t="str">
        <f t="shared" si="3664"/>
        <v>AG$17</v>
      </c>
      <c r="AH2239" s="199" t="str">
        <f t="shared" si="3664"/>
        <v>AH$17</v>
      </c>
      <c r="AI2239" s="199" t="str">
        <f t="shared" si="3664"/>
        <v>AI$17</v>
      </c>
      <c r="AJ2239" s="199" t="str">
        <f t="shared" si="3664"/>
        <v>AJ$17</v>
      </c>
      <c r="AK2239" s="199" t="str">
        <f t="shared" si="3664"/>
        <v>AK$17</v>
      </c>
      <c r="AL2239" s="199" t="str">
        <f t="shared" si="3664"/>
        <v>AL$17</v>
      </c>
      <c r="AM2239" s="199" t="str">
        <f t="shared" si="3664"/>
        <v>AM$17</v>
      </c>
      <c r="AN2239" s="199" t="str">
        <f t="shared" si="3664"/>
        <v>AN$17</v>
      </c>
      <c r="AO2239" s="199" t="str">
        <f t="shared" si="3664"/>
        <v>AO$17</v>
      </c>
      <c r="AP2239" s="199" t="str">
        <f t="shared" si="3664"/>
        <v>AP$17</v>
      </c>
      <c r="AQ2239" s="199" t="str">
        <f t="shared" si="3664"/>
        <v>AQ$17</v>
      </c>
      <c r="AR2239" s="199" t="str">
        <f t="shared" si="3664"/>
        <v>AR$17</v>
      </c>
      <c r="AS2239" s="199" t="str">
        <f t="shared" si="3664"/>
        <v>AS$17</v>
      </c>
      <c r="AT2239" s="199" t="str">
        <f t="shared" si="3664"/>
        <v>AT$17</v>
      </c>
      <c r="AU2239" s="199" t="str">
        <f t="shared" si="3664"/>
        <v>AU$17</v>
      </c>
      <c r="AV2239" s="199" t="str">
        <f t="shared" si="3664"/>
        <v>AV$17</v>
      </c>
      <c r="AW2239" s="199" t="str">
        <f t="shared" si="3664"/>
        <v>AW$17</v>
      </c>
      <c r="AX2239" s="199" t="str">
        <f t="shared" si="3664"/>
        <v>AX$17</v>
      </c>
      <c r="AY2239" s="199" t="str">
        <f t="shared" ref="AY2239:CD2239" si="3665">AY$21</f>
        <v>AY$17</v>
      </c>
      <c r="AZ2239" s="199" t="str">
        <f t="shared" si="3665"/>
        <v>AZ$17</v>
      </c>
      <c r="BA2239" s="199" t="str">
        <f t="shared" si="3665"/>
        <v>BA$17</v>
      </c>
      <c r="BB2239" s="199" t="str">
        <f t="shared" si="3665"/>
        <v>BB$17</v>
      </c>
      <c r="BC2239" s="199" t="str">
        <f t="shared" si="3665"/>
        <v>BC$17</v>
      </c>
      <c r="BD2239" s="199" t="str">
        <f t="shared" si="3665"/>
        <v>BD$17</v>
      </c>
      <c r="BE2239" s="199" t="str">
        <f t="shared" si="3665"/>
        <v>BE$17</v>
      </c>
      <c r="BF2239" s="199" t="str">
        <f t="shared" si="3665"/>
        <v>BF$17</v>
      </c>
      <c r="BG2239" s="199" t="str">
        <f t="shared" si="3665"/>
        <v>BG$17</v>
      </c>
      <c r="BH2239" s="199" t="str">
        <f t="shared" si="3665"/>
        <v>BH$17</v>
      </c>
      <c r="BI2239" s="199" t="str">
        <f t="shared" si="3665"/>
        <v>BI$17</v>
      </c>
      <c r="BJ2239" s="199" t="str">
        <f t="shared" si="3665"/>
        <v>BJ$17</v>
      </c>
      <c r="BK2239" s="199" t="str">
        <f t="shared" si="3665"/>
        <v>BK$17</v>
      </c>
      <c r="BL2239" s="199" t="str">
        <f t="shared" si="3665"/>
        <v>BL$17</v>
      </c>
      <c r="BM2239" s="199" t="str">
        <f t="shared" si="3665"/>
        <v>BM$17</v>
      </c>
      <c r="BN2239" s="199" t="str">
        <f t="shared" si="3665"/>
        <v>BN$17</v>
      </c>
      <c r="BO2239" s="199" t="str">
        <f t="shared" si="3665"/>
        <v>BO$17</v>
      </c>
      <c r="BP2239" s="199" t="str">
        <f t="shared" si="3665"/>
        <v>BP$17</v>
      </c>
      <c r="BQ2239" s="199" t="str">
        <f t="shared" si="3665"/>
        <v>BQ$17</v>
      </c>
      <c r="BR2239" s="199" t="str">
        <f t="shared" si="3665"/>
        <v>BR$17</v>
      </c>
      <c r="BS2239" s="199" t="str">
        <f t="shared" si="3665"/>
        <v>BS$17</v>
      </c>
      <c r="BT2239" s="199" t="str">
        <f t="shared" si="3665"/>
        <v>BT$17</v>
      </c>
      <c r="BU2239" s="199" t="str">
        <f t="shared" si="3665"/>
        <v>BU$17</v>
      </c>
      <c r="BV2239" s="199" t="str">
        <f t="shared" si="3665"/>
        <v>BV$17</v>
      </c>
      <c r="BW2239" s="199" t="str">
        <f t="shared" si="3665"/>
        <v>BW$17</v>
      </c>
      <c r="BX2239" s="199" t="str">
        <f t="shared" si="3665"/>
        <v>BX$17</v>
      </c>
      <c r="BY2239" s="199" t="str">
        <f t="shared" si="3665"/>
        <v>BY$17</v>
      </c>
      <c r="BZ2239" s="199" t="str">
        <f t="shared" si="3665"/>
        <v>BZ$17</v>
      </c>
      <c r="CA2239" s="199" t="str">
        <f t="shared" si="3665"/>
        <v>CA$17</v>
      </c>
      <c r="CB2239" s="199" t="str">
        <f t="shared" si="3665"/>
        <v>CB$17</v>
      </c>
      <c r="CC2239" s="199" t="str">
        <f t="shared" si="3665"/>
        <v>CC$17</v>
      </c>
      <c r="CD2239" s="199" t="str">
        <f t="shared" si="3665"/>
        <v>CD$17</v>
      </c>
      <c r="CE2239" s="199" t="str">
        <f t="shared" ref="CE2239:CL2239" si="3666">CE$21</f>
        <v>CE$17</v>
      </c>
      <c r="CF2239" s="199" t="str">
        <f t="shared" si="3666"/>
        <v>CF$17</v>
      </c>
      <c r="CG2239" s="199" t="str">
        <f t="shared" si="3666"/>
        <v>CG$17</v>
      </c>
      <c r="CH2239" s="199" t="str">
        <f t="shared" si="3666"/>
        <v>CH$17</v>
      </c>
      <c r="CI2239" s="199" t="str">
        <f t="shared" si="3666"/>
        <v>CI$17</v>
      </c>
      <c r="CJ2239" s="199" t="str">
        <f t="shared" si="3666"/>
        <v>CJ$17</v>
      </c>
      <c r="CK2239" s="199" t="str">
        <f t="shared" si="3666"/>
        <v>CK$17</v>
      </c>
      <c r="CL2239" s="199" t="str">
        <f t="shared" si="3666"/>
        <v>CL$17</v>
      </c>
      <c r="CN2239" s="201"/>
      <c r="CO2239" s="199" t="str">
        <f t="shared" ref="CO2239:DL2239" si="3667">CO$21</f>
        <v>CO$17</v>
      </c>
      <c r="CP2239" s="199" t="str">
        <f t="shared" si="3667"/>
        <v>CP$17</v>
      </c>
      <c r="CQ2239" s="199" t="str">
        <f t="shared" si="3667"/>
        <v>CQ$17</v>
      </c>
      <c r="CR2239" s="199" t="str">
        <f t="shared" si="3667"/>
        <v>CR$17</v>
      </c>
      <c r="CS2239" s="199" t="str">
        <f t="shared" si="3667"/>
        <v>CS$17</v>
      </c>
      <c r="CT2239" s="199" t="str">
        <f t="shared" si="3667"/>
        <v>CT$17</v>
      </c>
      <c r="CU2239" s="199" t="str">
        <f t="shared" si="3667"/>
        <v>CU$17</v>
      </c>
      <c r="CV2239" s="199" t="str">
        <f t="shared" si="3667"/>
        <v>CV$17</v>
      </c>
      <c r="CW2239" s="199" t="str">
        <f t="shared" si="3667"/>
        <v>CW$17</v>
      </c>
      <c r="CX2239" s="199" t="str">
        <f t="shared" si="3667"/>
        <v>CX$17</v>
      </c>
      <c r="CY2239" s="199" t="str">
        <f t="shared" si="3667"/>
        <v>CY$17</v>
      </c>
      <c r="CZ2239" s="199" t="str">
        <f t="shared" si="3667"/>
        <v>CZ$17</v>
      </c>
      <c r="DA2239" s="199" t="str">
        <f t="shared" si="3667"/>
        <v>DA$17</v>
      </c>
      <c r="DB2239" s="199" t="str">
        <f t="shared" si="3667"/>
        <v>DB$17</v>
      </c>
      <c r="DC2239" s="199" t="str">
        <f t="shared" si="3667"/>
        <v>DC$17</v>
      </c>
      <c r="DD2239" s="199" t="str">
        <f t="shared" si="3667"/>
        <v>DD$17</v>
      </c>
      <c r="DE2239" s="199" t="str">
        <f t="shared" si="3667"/>
        <v>DE$17</v>
      </c>
      <c r="DF2239" s="199" t="str">
        <f t="shared" si="3667"/>
        <v>DF$17</v>
      </c>
      <c r="DG2239" s="199" t="str">
        <f t="shared" si="3667"/>
        <v>DG$17</v>
      </c>
      <c r="DH2239" s="199" t="str">
        <f t="shared" si="3667"/>
        <v>DH$17</v>
      </c>
      <c r="DI2239" s="199" t="str">
        <f t="shared" si="3667"/>
        <v>DI$17</v>
      </c>
      <c r="DJ2239" s="199" t="str">
        <f t="shared" si="3667"/>
        <v>DJ$17</v>
      </c>
      <c r="DK2239" s="199" t="str">
        <f t="shared" si="3667"/>
        <v>DK$17</v>
      </c>
      <c r="DL2239" s="199" t="str">
        <f t="shared" si="3667"/>
        <v>DL$17</v>
      </c>
    </row>
    <row r="2240" spans="1:116" x14ac:dyDescent="0.4">
      <c r="A2240" s="174"/>
      <c r="E2240" s="8"/>
      <c r="G2240" s="175" t="s">
        <v>491</v>
      </c>
      <c r="H2240" s="200"/>
      <c r="I2240" s="201"/>
      <c r="J2240" s="201"/>
      <c r="K2240" s="202"/>
      <c r="L2240" s="202"/>
      <c r="M2240" s="202"/>
      <c r="N2240" s="202"/>
      <c r="O2240" s="202"/>
      <c r="P2240" s="202"/>
      <c r="R2240" s="202"/>
      <c r="S2240" s="190"/>
      <c r="T2240" s="190"/>
      <c r="U2240" s="190"/>
      <c r="V2240" s="190"/>
      <c r="W2240" s="190"/>
      <c r="X2240" s="190"/>
      <c r="Y2240" s="190"/>
      <c r="Z2240" s="190"/>
      <c r="AA2240" s="190"/>
      <c r="AB2240" s="190"/>
      <c r="AC2240" s="190"/>
      <c r="AD2240" s="190"/>
      <c r="AE2240" s="190"/>
      <c r="AF2240" s="190"/>
      <c r="AG2240" s="190"/>
      <c r="AH2240" s="190"/>
      <c r="AI2240" s="190"/>
      <c r="AJ2240" s="190"/>
      <c r="AK2240" s="190"/>
      <c r="AL2240" s="190"/>
      <c r="AM2240" s="190"/>
      <c r="AN2240" s="190"/>
      <c r="AO2240" s="190"/>
      <c r="AP2240" s="190"/>
      <c r="AQ2240" s="190"/>
      <c r="AR2240" s="190"/>
      <c r="AS2240" s="190"/>
      <c r="AT2240" s="190"/>
      <c r="AU2240" s="190"/>
      <c r="AV2240" s="190"/>
      <c r="AW2240" s="190"/>
      <c r="AX2240" s="190"/>
      <c r="AY2240" s="190"/>
      <c r="AZ2240" s="190"/>
      <c r="BA2240" s="190"/>
      <c r="BB2240" s="190"/>
      <c r="BC2240" s="190"/>
      <c r="BD2240" s="190"/>
      <c r="BE2240" s="190"/>
      <c r="BF2240" s="190"/>
      <c r="BG2240" s="190"/>
      <c r="BH2240" s="190"/>
      <c r="BI2240" s="190"/>
      <c r="BJ2240" s="190"/>
      <c r="BK2240" s="190"/>
      <c r="BL2240" s="190"/>
      <c r="BM2240" s="190"/>
      <c r="BN2240" s="190"/>
      <c r="BO2240" s="190"/>
      <c r="BP2240" s="190"/>
      <c r="BQ2240" s="190"/>
      <c r="BR2240" s="190"/>
      <c r="BS2240" s="190"/>
      <c r="BT2240" s="190"/>
      <c r="BU2240" s="190"/>
      <c r="BV2240" s="190"/>
      <c r="BW2240" s="190"/>
      <c r="BX2240" s="190"/>
      <c r="BY2240" s="190"/>
      <c r="BZ2240" s="190"/>
      <c r="CA2240" s="190"/>
      <c r="CB2240" s="190"/>
      <c r="CC2240" s="190"/>
      <c r="CD2240" s="190"/>
      <c r="CE2240" s="190"/>
      <c r="CF2240" s="190"/>
      <c r="CG2240" s="190"/>
      <c r="CH2240" s="190"/>
      <c r="CI2240" s="190"/>
      <c r="CJ2240" s="190"/>
      <c r="CK2240" s="190"/>
      <c r="CL2240" s="190"/>
      <c r="CN2240" s="201"/>
      <c r="CO2240" s="190"/>
      <c r="CP2240" s="190"/>
      <c r="CQ2240" s="190"/>
      <c r="CR2240" s="190"/>
      <c r="CS2240" s="190"/>
      <c r="CT2240" s="190"/>
      <c r="CU2240" s="190"/>
      <c r="CV2240" s="190"/>
      <c r="CW2240" s="190"/>
      <c r="CX2240" s="190"/>
      <c r="CY2240" s="190"/>
      <c r="CZ2240" s="190"/>
      <c r="DA2240" s="190"/>
      <c r="DB2240" s="190"/>
      <c r="DC2240" s="190"/>
      <c r="DD2240" s="190"/>
      <c r="DE2240" s="190"/>
      <c r="DF2240" s="190"/>
      <c r="DG2240" s="190"/>
      <c r="DH2240" s="190"/>
      <c r="DI2240" s="190"/>
      <c r="DJ2240" s="190"/>
      <c r="DK2240" s="190"/>
      <c r="DL2240" s="190"/>
    </row>
    <row r="2241" spans="1:116" x14ac:dyDescent="0.4">
      <c r="A2241" s="174"/>
      <c r="E2241" s="8"/>
      <c r="G2241" s="175" t="s">
        <v>505</v>
      </c>
      <c r="H2241" s="200"/>
      <c r="I2241" s="201"/>
      <c r="J2241" s="201"/>
      <c r="K2241" s="202"/>
      <c r="L2241" s="202"/>
      <c r="M2241" s="202"/>
      <c r="N2241" s="202"/>
      <c r="O2241" s="202"/>
      <c r="P2241" s="202"/>
      <c r="R2241" s="202"/>
      <c r="S2241" s="190"/>
      <c r="T2241" s="190"/>
      <c r="U2241" s="190"/>
      <c r="V2241" s="190"/>
      <c r="W2241" s="190"/>
      <c r="X2241" s="190"/>
      <c r="Y2241" s="190"/>
      <c r="Z2241" s="190"/>
      <c r="AA2241" s="190"/>
      <c r="AB2241" s="190"/>
      <c r="AC2241" s="190"/>
      <c r="AD2241" s="190"/>
      <c r="AE2241" s="190"/>
      <c r="AF2241" s="190"/>
      <c r="AG2241" s="190"/>
      <c r="AH2241" s="190"/>
      <c r="AI2241" s="190"/>
      <c r="AJ2241" s="190"/>
      <c r="AK2241" s="190"/>
      <c r="AL2241" s="190"/>
      <c r="AM2241" s="190"/>
      <c r="AN2241" s="190"/>
      <c r="AO2241" s="190"/>
      <c r="AP2241" s="190"/>
      <c r="AQ2241" s="190"/>
      <c r="AR2241" s="190"/>
      <c r="AS2241" s="190"/>
      <c r="AT2241" s="190"/>
      <c r="AU2241" s="190"/>
      <c r="AV2241" s="190"/>
      <c r="AW2241" s="190"/>
      <c r="AX2241" s="190"/>
      <c r="AY2241" s="190"/>
      <c r="AZ2241" s="190"/>
      <c r="BA2241" s="190"/>
      <c r="BB2241" s="190"/>
      <c r="BC2241" s="190"/>
      <c r="BD2241" s="190"/>
      <c r="BE2241" s="190"/>
      <c r="BF2241" s="190"/>
      <c r="BG2241" s="190"/>
      <c r="BH2241" s="190"/>
      <c r="BI2241" s="190"/>
      <c r="BJ2241" s="190"/>
      <c r="BK2241" s="190"/>
      <c r="BL2241" s="190"/>
      <c r="BM2241" s="190"/>
      <c r="BN2241" s="190"/>
      <c r="BO2241" s="190"/>
      <c r="BP2241" s="190"/>
      <c r="BQ2241" s="190"/>
      <c r="BR2241" s="190"/>
      <c r="BS2241" s="190"/>
      <c r="BT2241" s="190"/>
      <c r="BU2241" s="190"/>
      <c r="BV2241" s="190"/>
      <c r="BW2241" s="190"/>
      <c r="BX2241" s="190"/>
      <c r="BY2241" s="190"/>
      <c r="BZ2241" s="190"/>
      <c r="CA2241" s="190"/>
      <c r="CB2241" s="190"/>
      <c r="CC2241" s="190"/>
      <c r="CD2241" s="190"/>
      <c r="CE2241" s="190"/>
      <c r="CF2241" s="190"/>
      <c r="CG2241" s="190"/>
      <c r="CH2241" s="190"/>
      <c r="CI2241" s="190"/>
      <c r="CJ2241" s="190"/>
      <c r="CK2241" s="190"/>
      <c r="CL2241" s="190"/>
      <c r="CN2241" s="201"/>
      <c r="CO2241" s="190"/>
      <c r="CP2241" s="190"/>
      <c r="CQ2241" s="190"/>
      <c r="CR2241" s="190"/>
      <c r="CS2241" s="190"/>
      <c r="CT2241" s="190"/>
      <c r="CU2241" s="190"/>
      <c r="CV2241" s="190"/>
      <c r="CW2241" s="190"/>
      <c r="CX2241" s="190"/>
      <c r="CY2241" s="190"/>
      <c r="CZ2241" s="190"/>
      <c r="DA2241" s="190"/>
      <c r="DB2241" s="190"/>
      <c r="DC2241" s="190"/>
      <c r="DD2241" s="190"/>
      <c r="DE2241" s="190"/>
      <c r="DF2241" s="190"/>
      <c r="DG2241" s="190"/>
      <c r="DH2241" s="190"/>
      <c r="DI2241" s="190"/>
      <c r="DJ2241" s="190"/>
      <c r="DK2241" s="190"/>
      <c r="DL2241" s="190"/>
    </row>
    <row r="2242" spans="1:116" x14ac:dyDescent="0.4">
      <c r="A2242" s="174"/>
      <c r="E2242" s="8"/>
      <c r="G2242" s="175" t="s">
        <v>463</v>
      </c>
      <c r="H2242" s="200"/>
      <c r="I2242" s="201"/>
      <c r="J2242" s="201"/>
      <c r="K2242" s="202"/>
      <c r="L2242" s="202"/>
      <c r="M2242" s="202"/>
      <c r="N2242" s="202"/>
      <c r="O2242" s="202"/>
      <c r="P2242" s="202"/>
      <c r="R2242" s="202"/>
      <c r="S2242" s="190" t="str">
        <f t="shared" ref="S2242:AX2242" si="3668">S$22</f>
        <v>S$18</v>
      </c>
      <c r="T2242" s="190" t="str">
        <f t="shared" si="3668"/>
        <v>T$18</v>
      </c>
      <c r="U2242" s="190" t="str">
        <f t="shared" si="3668"/>
        <v>U$18</v>
      </c>
      <c r="V2242" s="190" t="str">
        <f t="shared" si="3668"/>
        <v>V$18</v>
      </c>
      <c r="W2242" s="190" t="str">
        <f t="shared" si="3668"/>
        <v>W$18</v>
      </c>
      <c r="X2242" s="190" t="str">
        <f t="shared" si="3668"/>
        <v>X$18</v>
      </c>
      <c r="Y2242" s="190" t="str">
        <f t="shared" si="3668"/>
        <v>Y$18</v>
      </c>
      <c r="Z2242" s="190" t="str">
        <f t="shared" si="3668"/>
        <v>Z$18</v>
      </c>
      <c r="AA2242" s="190" t="str">
        <f t="shared" si="3668"/>
        <v>AA$18</v>
      </c>
      <c r="AB2242" s="190" t="str">
        <f t="shared" si="3668"/>
        <v>AB$18</v>
      </c>
      <c r="AC2242" s="190" t="str">
        <f t="shared" si="3668"/>
        <v>AC$18</v>
      </c>
      <c r="AD2242" s="190" t="str">
        <f t="shared" si="3668"/>
        <v>AD$18</v>
      </c>
      <c r="AE2242" s="190" t="str">
        <f t="shared" si="3668"/>
        <v>AE$18</v>
      </c>
      <c r="AF2242" s="190" t="str">
        <f t="shared" si="3668"/>
        <v>AF$18</v>
      </c>
      <c r="AG2242" s="190" t="str">
        <f t="shared" si="3668"/>
        <v>AG$18</v>
      </c>
      <c r="AH2242" s="190" t="str">
        <f t="shared" si="3668"/>
        <v>AH$18</v>
      </c>
      <c r="AI2242" s="190" t="str">
        <f t="shared" si="3668"/>
        <v>AI$18</v>
      </c>
      <c r="AJ2242" s="190" t="str">
        <f t="shared" si="3668"/>
        <v>AJ$18</v>
      </c>
      <c r="AK2242" s="190" t="str">
        <f t="shared" si="3668"/>
        <v>AK$18</v>
      </c>
      <c r="AL2242" s="190" t="str">
        <f t="shared" si="3668"/>
        <v>AL$18</v>
      </c>
      <c r="AM2242" s="190" t="str">
        <f t="shared" si="3668"/>
        <v>AM$18</v>
      </c>
      <c r="AN2242" s="190" t="str">
        <f t="shared" si="3668"/>
        <v>AN$18</v>
      </c>
      <c r="AO2242" s="190" t="str">
        <f t="shared" si="3668"/>
        <v>AO$18</v>
      </c>
      <c r="AP2242" s="190" t="str">
        <f t="shared" si="3668"/>
        <v>AP$18</v>
      </c>
      <c r="AQ2242" s="190" t="str">
        <f t="shared" si="3668"/>
        <v>AQ$18</v>
      </c>
      <c r="AR2242" s="190" t="str">
        <f t="shared" si="3668"/>
        <v>AR$18</v>
      </c>
      <c r="AS2242" s="190" t="str">
        <f t="shared" si="3668"/>
        <v>AS$18</v>
      </c>
      <c r="AT2242" s="190" t="str">
        <f t="shared" si="3668"/>
        <v>AT$18</v>
      </c>
      <c r="AU2242" s="190" t="str">
        <f t="shared" si="3668"/>
        <v>AU$18</v>
      </c>
      <c r="AV2242" s="190" t="str">
        <f t="shared" si="3668"/>
        <v>AV$18</v>
      </c>
      <c r="AW2242" s="190" t="str">
        <f t="shared" si="3668"/>
        <v>AW$18</v>
      </c>
      <c r="AX2242" s="190" t="str">
        <f t="shared" si="3668"/>
        <v>AX$18</v>
      </c>
      <c r="AY2242" s="190" t="str">
        <f t="shared" ref="AY2242:CD2242" si="3669">AY$22</f>
        <v>AY$18</v>
      </c>
      <c r="AZ2242" s="190" t="str">
        <f t="shared" si="3669"/>
        <v>AZ$18</v>
      </c>
      <c r="BA2242" s="190" t="str">
        <f t="shared" si="3669"/>
        <v>BA$18</v>
      </c>
      <c r="BB2242" s="190" t="str">
        <f t="shared" si="3669"/>
        <v>BB$18</v>
      </c>
      <c r="BC2242" s="190" t="str">
        <f t="shared" si="3669"/>
        <v>BC$18</v>
      </c>
      <c r="BD2242" s="190" t="str">
        <f t="shared" si="3669"/>
        <v>BD$18</v>
      </c>
      <c r="BE2242" s="190" t="str">
        <f t="shared" si="3669"/>
        <v>BE$18</v>
      </c>
      <c r="BF2242" s="190" t="str">
        <f t="shared" si="3669"/>
        <v>BF$18</v>
      </c>
      <c r="BG2242" s="190" t="str">
        <f t="shared" si="3669"/>
        <v>BG$18</v>
      </c>
      <c r="BH2242" s="190" t="str">
        <f t="shared" si="3669"/>
        <v>BH$18</v>
      </c>
      <c r="BI2242" s="190" t="str">
        <f t="shared" si="3669"/>
        <v>BI$18</v>
      </c>
      <c r="BJ2242" s="190" t="str">
        <f t="shared" si="3669"/>
        <v>BJ$18</v>
      </c>
      <c r="BK2242" s="190" t="str">
        <f t="shared" si="3669"/>
        <v>BK$18</v>
      </c>
      <c r="BL2242" s="190" t="str">
        <f t="shared" si="3669"/>
        <v>BL$18</v>
      </c>
      <c r="BM2242" s="190" t="str">
        <f t="shared" si="3669"/>
        <v>BM$18</v>
      </c>
      <c r="BN2242" s="190" t="str">
        <f t="shared" si="3669"/>
        <v>BN$18</v>
      </c>
      <c r="BO2242" s="190" t="str">
        <f t="shared" si="3669"/>
        <v>BO$18</v>
      </c>
      <c r="BP2242" s="190" t="str">
        <f t="shared" si="3669"/>
        <v>BP$18</v>
      </c>
      <c r="BQ2242" s="190" t="str">
        <f t="shared" si="3669"/>
        <v>BQ$18</v>
      </c>
      <c r="BR2242" s="190" t="str">
        <f t="shared" si="3669"/>
        <v>BR$18</v>
      </c>
      <c r="BS2242" s="190" t="str">
        <f t="shared" si="3669"/>
        <v>BS$18</v>
      </c>
      <c r="BT2242" s="190" t="str">
        <f t="shared" si="3669"/>
        <v>BT$18</v>
      </c>
      <c r="BU2242" s="190" t="str">
        <f t="shared" si="3669"/>
        <v>BU$18</v>
      </c>
      <c r="BV2242" s="190" t="str">
        <f t="shared" si="3669"/>
        <v>BV$18</v>
      </c>
      <c r="BW2242" s="190" t="str">
        <f t="shared" si="3669"/>
        <v>BW$18</v>
      </c>
      <c r="BX2242" s="190" t="str">
        <f t="shared" si="3669"/>
        <v>BX$18</v>
      </c>
      <c r="BY2242" s="190" t="str">
        <f t="shared" si="3669"/>
        <v>BY$18</v>
      </c>
      <c r="BZ2242" s="190" t="str">
        <f t="shared" si="3669"/>
        <v>BZ$18</v>
      </c>
      <c r="CA2242" s="190" t="str">
        <f t="shared" si="3669"/>
        <v>CA$18</v>
      </c>
      <c r="CB2242" s="190" t="str">
        <f t="shared" si="3669"/>
        <v>CB$18</v>
      </c>
      <c r="CC2242" s="190" t="str">
        <f t="shared" si="3669"/>
        <v>CC$18</v>
      </c>
      <c r="CD2242" s="190" t="str">
        <f t="shared" si="3669"/>
        <v>CD$18</v>
      </c>
      <c r="CE2242" s="190" t="str">
        <f t="shared" ref="CE2242:CL2242" si="3670">CE$22</f>
        <v>CE$18</v>
      </c>
      <c r="CF2242" s="190" t="str">
        <f t="shared" si="3670"/>
        <v>CF$18</v>
      </c>
      <c r="CG2242" s="190" t="str">
        <f t="shared" si="3670"/>
        <v>CG$18</v>
      </c>
      <c r="CH2242" s="190" t="str">
        <f t="shared" si="3670"/>
        <v>CH$18</v>
      </c>
      <c r="CI2242" s="190" t="str">
        <f t="shared" si="3670"/>
        <v>CI$18</v>
      </c>
      <c r="CJ2242" s="190" t="str">
        <f t="shared" si="3670"/>
        <v>CJ$18</v>
      </c>
      <c r="CK2242" s="190" t="str">
        <f t="shared" si="3670"/>
        <v>CK$18</v>
      </c>
      <c r="CL2242" s="190" t="str">
        <f t="shared" si="3670"/>
        <v>CL$18</v>
      </c>
      <c r="CN2242" s="201"/>
      <c r="CO2242" s="190" t="str">
        <f t="shared" ref="CO2242:DL2242" si="3671">CO$22</f>
        <v>CO$18</v>
      </c>
      <c r="CP2242" s="190" t="str">
        <f t="shared" si="3671"/>
        <v>CP$18</v>
      </c>
      <c r="CQ2242" s="190" t="str">
        <f t="shared" si="3671"/>
        <v>CQ$18</v>
      </c>
      <c r="CR2242" s="190" t="str">
        <f t="shared" si="3671"/>
        <v>CR$18</v>
      </c>
      <c r="CS2242" s="190" t="str">
        <f t="shared" si="3671"/>
        <v>CS$18</v>
      </c>
      <c r="CT2242" s="190" t="str">
        <f t="shared" si="3671"/>
        <v>CT$18</v>
      </c>
      <c r="CU2242" s="190" t="str">
        <f t="shared" si="3671"/>
        <v>CU$18</v>
      </c>
      <c r="CV2242" s="190" t="str">
        <f t="shared" si="3671"/>
        <v>CV$18</v>
      </c>
      <c r="CW2242" s="190" t="str">
        <f t="shared" si="3671"/>
        <v>CW$18</v>
      </c>
      <c r="CX2242" s="190" t="str">
        <f t="shared" si="3671"/>
        <v>CX$18</v>
      </c>
      <c r="CY2242" s="190" t="str">
        <f t="shared" si="3671"/>
        <v>CY$18</v>
      </c>
      <c r="CZ2242" s="190" t="str">
        <f t="shared" si="3671"/>
        <v>CZ$18</v>
      </c>
      <c r="DA2242" s="190" t="str">
        <f t="shared" si="3671"/>
        <v>DA$18</v>
      </c>
      <c r="DB2242" s="190" t="str">
        <f t="shared" si="3671"/>
        <v>DB$18</v>
      </c>
      <c r="DC2242" s="190" t="str">
        <f t="shared" si="3671"/>
        <v>DC$18</v>
      </c>
      <c r="DD2242" s="190" t="str">
        <f t="shared" si="3671"/>
        <v>DD$18</v>
      </c>
      <c r="DE2242" s="190" t="str">
        <f t="shared" si="3671"/>
        <v>DE$18</v>
      </c>
      <c r="DF2242" s="190" t="str">
        <f t="shared" si="3671"/>
        <v>DF$18</v>
      </c>
      <c r="DG2242" s="190" t="str">
        <f t="shared" si="3671"/>
        <v>DG$18</v>
      </c>
      <c r="DH2242" s="190" t="str">
        <f t="shared" si="3671"/>
        <v>DH$18</v>
      </c>
      <c r="DI2242" s="190" t="str">
        <f t="shared" si="3671"/>
        <v>DI$18</v>
      </c>
      <c r="DJ2242" s="190" t="str">
        <f t="shared" si="3671"/>
        <v>DJ$18</v>
      </c>
      <c r="DK2242" s="190" t="str">
        <f t="shared" si="3671"/>
        <v>DK$18</v>
      </c>
      <c r="DL2242" s="190" t="str">
        <f t="shared" si="3671"/>
        <v>DL$18</v>
      </c>
    </row>
    <row r="2243" spans="1:116" x14ac:dyDescent="0.4">
      <c r="A2243" s="174"/>
      <c r="E2243" s="8"/>
      <c r="G2243" s="175" t="s">
        <v>464</v>
      </c>
      <c r="H2243" s="200"/>
      <c r="I2243" s="201"/>
      <c r="J2243" s="201"/>
      <c r="K2243" s="202"/>
      <c r="L2243" s="202"/>
      <c r="M2243" s="202"/>
      <c r="N2243" s="202"/>
      <c r="O2243" s="202"/>
      <c r="P2243" s="202"/>
      <c r="R2243" s="202"/>
      <c r="S2243" s="190" t="str">
        <f t="shared" ref="S2243:AX2243" si="3672">S$23</f>
        <v>S$19</v>
      </c>
      <c r="T2243" s="190" t="str">
        <f t="shared" si="3672"/>
        <v>T$19</v>
      </c>
      <c r="U2243" s="190" t="str">
        <f t="shared" si="3672"/>
        <v>U$19</v>
      </c>
      <c r="V2243" s="190" t="str">
        <f t="shared" si="3672"/>
        <v>V$19</v>
      </c>
      <c r="W2243" s="190" t="str">
        <f t="shared" si="3672"/>
        <v>W$19</v>
      </c>
      <c r="X2243" s="190" t="str">
        <f t="shared" si="3672"/>
        <v>X$19</v>
      </c>
      <c r="Y2243" s="190" t="str">
        <f t="shared" si="3672"/>
        <v>Y$19</v>
      </c>
      <c r="Z2243" s="190" t="str">
        <f t="shared" si="3672"/>
        <v>Z$19</v>
      </c>
      <c r="AA2243" s="190" t="str">
        <f t="shared" si="3672"/>
        <v>AA$19</v>
      </c>
      <c r="AB2243" s="190" t="str">
        <f t="shared" si="3672"/>
        <v>AB$19</v>
      </c>
      <c r="AC2243" s="190" t="str">
        <f t="shared" si="3672"/>
        <v>AC$19</v>
      </c>
      <c r="AD2243" s="190" t="str">
        <f t="shared" si="3672"/>
        <v>AD$19</v>
      </c>
      <c r="AE2243" s="190" t="str">
        <f t="shared" si="3672"/>
        <v>AE$19</v>
      </c>
      <c r="AF2243" s="190" t="str">
        <f t="shared" si="3672"/>
        <v>AF$19</v>
      </c>
      <c r="AG2243" s="190" t="str">
        <f t="shared" si="3672"/>
        <v>AG$19</v>
      </c>
      <c r="AH2243" s="190" t="str">
        <f t="shared" si="3672"/>
        <v>AH$19</v>
      </c>
      <c r="AI2243" s="190" t="str">
        <f t="shared" si="3672"/>
        <v>AI$19</v>
      </c>
      <c r="AJ2243" s="190" t="str">
        <f t="shared" si="3672"/>
        <v>AJ$19</v>
      </c>
      <c r="AK2243" s="190" t="str">
        <f t="shared" si="3672"/>
        <v>AK$19</v>
      </c>
      <c r="AL2243" s="190" t="str">
        <f t="shared" si="3672"/>
        <v>AL$19</v>
      </c>
      <c r="AM2243" s="190" t="str">
        <f t="shared" si="3672"/>
        <v>AM$19</v>
      </c>
      <c r="AN2243" s="190" t="str">
        <f t="shared" si="3672"/>
        <v>AN$19</v>
      </c>
      <c r="AO2243" s="190" t="str">
        <f t="shared" si="3672"/>
        <v>AO$19</v>
      </c>
      <c r="AP2243" s="190" t="str">
        <f t="shared" si="3672"/>
        <v>AP$19</v>
      </c>
      <c r="AQ2243" s="190" t="str">
        <f t="shared" si="3672"/>
        <v>AQ$19</v>
      </c>
      <c r="AR2243" s="190" t="str">
        <f t="shared" si="3672"/>
        <v>AR$19</v>
      </c>
      <c r="AS2243" s="190" t="str">
        <f t="shared" si="3672"/>
        <v>AS$19</v>
      </c>
      <c r="AT2243" s="190" t="str">
        <f t="shared" si="3672"/>
        <v>AT$19</v>
      </c>
      <c r="AU2243" s="190" t="str">
        <f t="shared" si="3672"/>
        <v>AU$19</v>
      </c>
      <c r="AV2243" s="190" t="str">
        <f t="shared" si="3672"/>
        <v>AV$19</v>
      </c>
      <c r="AW2243" s="190" t="str">
        <f t="shared" si="3672"/>
        <v>AW$19</v>
      </c>
      <c r="AX2243" s="190" t="str">
        <f t="shared" si="3672"/>
        <v>AX$19</v>
      </c>
      <c r="AY2243" s="190" t="str">
        <f t="shared" ref="AY2243:CD2243" si="3673">AY$23</f>
        <v>AY$19</v>
      </c>
      <c r="AZ2243" s="190" t="str">
        <f t="shared" si="3673"/>
        <v>AZ$19</v>
      </c>
      <c r="BA2243" s="190" t="str">
        <f t="shared" si="3673"/>
        <v>BA$19</v>
      </c>
      <c r="BB2243" s="190" t="str">
        <f t="shared" si="3673"/>
        <v>BB$19</v>
      </c>
      <c r="BC2243" s="190" t="str">
        <f t="shared" si="3673"/>
        <v>BC$19</v>
      </c>
      <c r="BD2243" s="190" t="str">
        <f t="shared" si="3673"/>
        <v>BD$19</v>
      </c>
      <c r="BE2243" s="190" t="str">
        <f t="shared" si="3673"/>
        <v>BE$19</v>
      </c>
      <c r="BF2243" s="190" t="str">
        <f t="shared" si="3673"/>
        <v>BF$19</v>
      </c>
      <c r="BG2243" s="190" t="str">
        <f t="shared" si="3673"/>
        <v>BG$19</v>
      </c>
      <c r="BH2243" s="190" t="str">
        <f t="shared" si="3673"/>
        <v>BH$19</v>
      </c>
      <c r="BI2243" s="190" t="str">
        <f t="shared" si="3673"/>
        <v>BI$19</v>
      </c>
      <c r="BJ2243" s="190" t="str">
        <f t="shared" si="3673"/>
        <v>BJ$19</v>
      </c>
      <c r="BK2243" s="190" t="str">
        <f t="shared" si="3673"/>
        <v>BK$19</v>
      </c>
      <c r="BL2243" s="190" t="str">
        <f t="shared" si="3673"/>
        <v>BL$19</v>
      </c>
      <c r="BM2243" s="190" t="str">
        <f t="shared" si="3673"/>
        <v>BM$19</v>
      </c>
      <c r="BN2243" s="190" t="str">
        <f t="shared" si="3673"/>
        <v>BN$19</v>
      </c>
      <c r="BO2243" s="190" t="str">
        <f t="shared" si="3673"/>
        <v>BO$19</v>
      </c>
      <c r="BP2243" s="190" t="str">
        <f t="shared" si="3673"/>
        <v>BP$19</v>
      </c>
      <c r="BQ2243" s="190" t="str">
        <f t="shared" si="3673"/>
        <v>BQ$19</v>
      </c>
      <c r="BR2243" s="190" t="str">
        <f t="shared" si="3673"/>
        <v>BR$19</v>
      </c>
      <c r="BS2243" s="190" t="str">
        <f t="shared" si="3673"/>
        <v>BS$19</v>
      </c>
      <c r="BT2243" s="190" t="str">
        <f t="shared" si="3673"/>
        <v>BT$19</v>
      </c>
      <c r="BU2243" s="190" t="str">
        <f t="shared" si="3673"/>
        <v>BU$19</v>
      </c>
      <c r="BV2243" s="190" t="str">
        <f t="shared" si="3673"/>
        <v>BV$19</v>
      </c>
      <c r="BW2243" s="190" t="str">
        <f t="shared" si="3673"/>
        <v>BW$19</v>
      </c>
      <c r="BX2243" s="190" t="str">
        <f t="shared" si="3673"/>
        <v>BX$19</v>
      </c>
      <c r="BY2243" s="190" t="str">
        <f t="shared" si="3673"/>
        <v>BY$19</v>
      </c>
      <c r="BZ2243" s="190" t="str">
        <f t="shared" si="3673"/>
        <v>BZ$19</v>
      </c>
      <c r="CA2243" s="190" t="str">
        <f t="shared" si="3673"/>
        <v>CA$19</v>
      </c>
      <c r="CB2243" s="190" t="str">
        <f t="shared" si="3673"/>
        <v>CB$19</v>
      </c>
      <c r="CC2243" s="190" t="str">
        <f t="shared" si="3673"/>
        <v>CC$19</v>
      </c>
      <c r="CD2243" s="190" t="str">
        <f t="shared" si="3673"/>
        <v>CD$19</v>
      </c>
      <c r="CE2243" s="190" t="str">
        <f t="shared" ref="CE2243:CL2243" si="3674">CE$23</f>
        <v>CE$19</v>
      </c>
      <c r="CF2243" s="190" t="str">
        <f t="shared" si="3674"/>
        <v>CF$19</v>
      </c>
      <c r="CG2243" s="190" t="str">
        <f t="shared" si="3674"/>
        <v>CG$19</v>
      </c>
      <c r="CH2243" s="190" t="str">
        <f t="shared" si="3674"/>
        <v>CH$19</v>
      </c>
      <c r="CI2243" s="190" t="str">
        <f t="shared" si="3674"/>
        <v>CI$19</v>
      </c>
      <c r="CJ2243" s="190" t="str">
        <f t="shared" si="3674"/>
        <v>CJ$19</v>
      </c>
      <c r="CK2243" s="190" t="str">
        <f t="shared" si="3674"/>
        <v>CK$19</v>
      </c>
      <c r="CL2243" s="190" t="str">
        <f t="shared" si="3674"/>
        <v>CL$19</v>
      </c>
      <c r="CN2243" s="201"/>
      <c r="CO2243" s="190" t="str">
        <f t="shared" ref="CO2243:DL2243" si="3675">CO$23</f>
        <v>CO$19</v>
      </c>
      <c r="CP2243" s="190" t="str">
        <f t="shared" si="3675"/>
        <v>CP$19</v>
      </c>
      <c r="CQ2243" s="190" t="str">
        <f t="shared" si="3675"/>
        <v>CQ$19</v>
      </c>
      <c r="CR2243" s="190" t="str">
        <f t="shared" si="3675"/>
        <v>CR$19</v>
      </c>
      <c r="CS2243" s="190" t="str">
        <f t="shared" si="3675"/>
        <v>CS$19</v>
      </c>
      <c r="CT2243" s="190" t="str">
        <f t="shared" si="3675"/>
        <v>CT$19</v>
      </c>
      <c r="CU2243" s="190" t="str">
        <f t="shared" si="3675"/>
        <v>CU$19</v>
      </c>
      <c r="CV2243" s="190" t="str">
        <f t="shared" si="3675"/>
        <v>CV$19</v>
      </c>
      <c r="CW2243" s="190" t="str">
        <f t="shared" si="3675"/>
        <v>CW$19</v>
      </c>
      <c r="CX2243" s="190" t="str">
        <f t="shared" si="3675"/>
        <v>CX$19</v>
      </c>
      <c r="CY2243" s="190" t="str">
        <f t="shared" si="3675"/>
        <v>CY$19</v>
      </c>
      <c r="CZ2243" s="190" t="str">
        <f t="shared" si="3675"/>
        <v>CZ$19</v>
      </c>
      <c r="DA2243" s="190" t="str">
        <f t="shared" si="3675"/>
        <v>DA$19</v>
      </c>
      <c r="DB2243" s="190" t="str">
        <f t="shared" si="3675"/>
        <v>DB$19</v>
      </c>
      <c r="DC2243" s="190" t="str">
        <f t="shared" si="3675"/>
        <v>DC$19</v>
      </c>
      <c r="DD2243" s="190" t="str">
        <f t="shared" si="3675"/>
        <v>DD$19</v>
      </c>
      <c r="DE2243" s="190" t="str">
        <f t="shared" si="3675"/>
        <v>DE$19</v>
      </c>
      <c r="DF2243" s="190" t="str">
        <f t="shared" si="3675"/>
        <v>DF$19</v>
      </c>
      <c r="DG2243" s="190" t="str">
        <f t="shared" si="3675"/>
        <v>DG$19</v>
      </c>
      <c r="DH2243" s="190" t="str">
        <f t="shared" si="3675"/>
        <v>DH$19</v>
      </c>
      <c r="DI2243" s="190" t="str">
        <f t="shared" si="3675"/>
        <v>DI$19</v>
      </c>
      <c r="DJ2243" s="190" t="str">
        <f t="shared" si="3675"/>
        <v>DJ$19</v>
      </c>
      <c r="DK2243" s="190" t="str">
        <f t="shared" si="3675"/>
        <v>DK$19</v>
      </c>
      <c r="DL2243" s="190" t="str">
        <f t="shared" si="3675"/>
        <v>DL$19</v>
      </c>
    </row>
    <row r="2244" spans="1:116" x14ac:dyDescent="0.4">
      <c r="A2244" s="31" t="s">
        <v>218</v>
      </c>
      <c r="B2244" s="31" t="s">
        <v>243</v>
      </c>
      <c r="C2244" s="31"/>
      <c r="D2244" t="s">
        <v>429</v>
      </c>
      <c r="E2244" s="8" t="str">
        <f t="shared" ref="E2244:E2257" si="3676">ROW()&amp;" "&amp;D2244</f>
        <v>2244 DCOPS-IS</v>
      </c>
      <c r="F2244" t="s">
        <v>315</v>
      </c>
      <c r="G2244" s="70" t="s">
        <v>314</v>
      </c>
      <c r="H2244" s="48"/>
      <c r="I2244" s="304"/>
      <c r="J2244" s="304"/>
      <c r="K2244" s="48"/>
      <c r="L2244" s="48"/>
      <c r="M2244" s="48"/>
      <c r="N2244" s="48"/>
      <c r="O2244" s="48"/>
      <c r="P2244" s="48"/>
      <c r="R2244" s="70"/>
      <c r="S2244" s="305"/>
      <c r="T2244" s="305"/>
      <c r="U2244" s="305"/>
      <c r="V2244" s="305"/>
      <c r="W2244" s="305"/>
      <c r="X2244" s="305"/>
      <c r="Y2244" s="305"/>
      <c r="Z2244" s="305"/>
      <c r="AA2244" s="305"/>
      <c r="AB2244" s="305"/>
      <c r="AC2244" s="305"/>
      <c r="AD2244" s="305"/>
      <c r="AE2244" s="305"/>
      <c r="AF2244" s="305"/>
      <c r="AG2244" s="305"/>
      <c r="AH2244" s="305"/>
      <c r="AI2244" s="305"/>
      <c r="AJ2244" s="305"/>
      <c r="AK2244" s="305"/>
      <c r="AL2244" s="305"/>
      <c r="AM2244" s="305"/>
      <c r="AN2244" s="305"/>
      <c r="AO2244" s="305"/>
      <c r="AP2244" s="305"/>
      <c r="AQ2244" s="305"/>
      <c r="AR2244" s="305"/>
      <c r="AS2244" s="305"/>
      <c r="AT2244" s="305"/>
      <c r="AU2244" s="305"/>
      <c r="AV2244" s="305"/>
      <c r="AW2244" s="305"/>
      <c r="AX2244" s="305"/>
      <c r="AY2244" s="305"/>
      <c r="AZ2244" s="305"/>
      <c r="BA2244" s="305"/>
      <c r="BB2244" s="305"/>
      <c r="BC2244" s="305"/>
      <c r="BD2244" s="305"/>
      <c r="BE2244" s="305"/>
      <c r="BF2244" s="305"/>
      <c r="BG2244" s="305"/>
      <c r="BH2244" s="305"/>
      <c r="BI2244" s="305"/>
      <c r="BJ2244" s="305"/>
      <c r="BK2244" s="305"/>
      <c r="BL2244" s="305"/>
      <c r="BM2244" s="305"/>
      <c r="BN2244" s="305"/>
      <c r="BO2244" s="305"/>
      <c r="BP2244" s="305"/>
      <c r="BQ2244" s="305"/>
      <c r="BR2244" s="305"/>
      <c r="BS2244" s="305"/>
      <c r="BT2244" s="305"/>
      <c r="BU2244" s="305"/>
      <c r="BV2244" s="305"/>
      <c r="BW2244" s="305"/>
      <c r="BX2244" s="305"/>
      <c r="BY2244" s="305"/>
      <c r="BZ2244" s="305"/>
      <c r="CA2244" s="305"/>
      <c r="CB2244" s="305"/>
      <c r="CC2244" s="305"/>
      <c r="CD2244" s="305"/>
      <c r="CE2244" s="305"/>
      <c r="CF2244" s="305"/>
      <c r="CG2244" s="305"/>
      <c r="CH2244" s="305"/>
      <c r="CI2244" s="305"/>
      <c r="CJ2244" s="305"/>
      <c r="CK2244" s="305"/>
      <c r="CL2244" s="305"/>
      <c r="CN2244" s="304"/>
      <c r="CO2244" s="305"/>
      <c r="CP2244" s="305"/>
      <c r="CQ2244" s="305"/>
      <c r="CR2244" s="305"/>
      <c r="CS2244" s="305"/>
      <c r="CT2244" s="305"/>
      <c r="CU2244" s="305"/>
      <c r="CV2244" s="305"/>
      <c r="CW2244" s="305"/>
      <c r="CX2244" s="305"/>
      <c r="CY2244" s="305"/>
      <c r="CZ2244" s="305"/>
      <c r="DA2244" s="305"/>
      <c r="DB2244" s="305"/>
      <c r="DC2244" s="305"/>
      <c r="DD2244" s="305"/>
      <c r="DE2244" s="305"/>
      <c r="DF2244" s="305"/>
      <c r="DG2244" s="305"/>
      <c r="DH2244" s="305"/>
      <c r="DI2244" s="305"/>
      <c r="DJ2244" s="305"/>
      <c r="DK2244" s="305"/>
      <c r="DL2244" s="305"/>
    </row>
    <row r="2245" spans="1:116" ht="1.5" customHeight="1" x14ac:dyDescent="0.4">
      <c r="D2245" t="s">
        <v>429</v>
      </c>
      <c r="E2245" s="8" t="str">
        <f t="shared" si="3676"/>
        <v>2245 DCOPS-IS</v>
      </c>
      <c r="G2245" s="125" t="s">
        <v>313</v>
      </c>
      <c r="H2245" s="12"/>
      <c r="I2245" s="60"/>
      <c r="J2245" s="60"/>
      <c r="K2245" s="23">
        <f>'IS BS CF'!K$41</f>
        <v>-407350.40000000014</v>
      </c>
      <c r="L2245" s="23">
        <f>'IS BS CF'!L$41</f>
        <v>-1096005.6763953937</v>
      </c>
      <c r="M2245" s="23">
        <f>'IS BS CF'!M$41</f>
        <v>-1183555.3434100074</v>
      </c>
      <c r="N2245" s="23">
        <f>'IS BS CF'!N$41</f>
        <v>-1277208.2442315214</v>
      </c>
      <c r="O2245" s="23">
        <f>'IS BS CF'!O$41</f>
        <v>-1377359.7486887695</v>
      </c>
      <c r="P2245" s="23">
        <f>'IS BS CF'!P$41</f>
        <v>-715489.59415019734</v>
      </c>
      <c r="Q2245" s="23"/>
      <c r="R2245" s="23">
        <f>'IS BS CF'!R$41</f>
        <v>0</v>
      </c>
      <c r="S2245" s="23">
        <f>'IS BS CF'!S$41</f>
        <v>-33945.866666666669</v>
      </c>
      <c r="T2245" s="23">
        <f>'IS BS CF'!T$41</f>
        <v>-33945.866666666669</v>
      </c>
      <c r="U2245" s="23">
        <f>'IS BS CF'!U$41</f>
        <v>-33945.866666666669</v>
      </c>
      <c r="V2245" s="23">
        <f>'IS BS CF'!V$41</f>
        <v>-33945.866666666669</v>
      </c>
      <c r="W2245" s="23">
        <f>'IS BS CF'!W$41</f>
        <v>-33945.866666666669</v>
      </c>
      <c r="X2245" s="23">
        <f>'IS BS CF'!X$41</f>
        <v>-33945.866666666669</v>
      </c>
      <c r="Y2245" s="23">
        <f>'IS BS CF'!Y$41</f>
        <v>-33945.866666666669</v>
      </c>
      <c r="Z2245" s="23">
        <f>'IS BS CF'!Z$41</f>
        <v>-33945.866666666669</v>
      </c>
      <c r="AA2245" s="23">
        <f>'IS BS CF'!AA$41</f>
        <v>-33945.866666666669</v>
      </c>
      <c r="AB2245" s="23">
        <f>'IS BS CF'!AB$41</f>
        <v>-33945.866666666669</v>
      </c>
      <c r="AC2245" s="23">
        <f>'IS BS CF'!AC$41</f>
        <v>-33945.866666666669</v>
      </c>
      <c r="AD2245" s="23">
        <f>'IS BS CF'!AD$41</f>
        <v>-33945.866666666669</v>
      </c>
      <c r="AE2245" s="23">
        <f>'IS BS CF'!AE$41</f>
        <v>-88914.044968649891</v>
      </c>
      <c r="AF2245" s="23">
        <f>'IS BS CF'!AF$41</f>
        <v>-89345.003097442925</v>
      </c>
      <c r="AG2245" s="23">
        <f>'IS BS CF'!AG$41</f>
        <v>-89778.62734053313</v>
      </c>
      <c r="AH2245" s="23">
        <f>'IS BS CF'!AH$41</f>
        <v>-90214.932433627735</v>
      </c>
      <c r="AI2245" s="23">
        <f>'IS BS CF'!AI$41</f>
        <v>-90653.933188944691</v>
      </c>
      <c r="AJ2245" s="23">
        <f>'IS BS CF'!AJ$41</f>
        <v>-91095.64449559497</v>
      </c>
      <c r="AK2245" s="23">
        <f>'IS BS CF'!AK$41</f>
        <v>-91540.081319964869</v>
      </c>
      <c r="AL2245" s="23">
        <f>'IS BS CF'!AL$41</f>
        <v>-91987.258706103181</v>
      </c>
      <c r="AM2245" s="23">
        <f>'IS BS CF'!AM$41</f>
        <v>-92437.191776108186</v>
      </c>
      <c r="AN2245" s="23">
        <f>'IS BS CF'!AN$41</f>
        <v>-92889.895730515491</v>
      </c>
      <c r="AO2245" s="23">
        <f>'IS BS CF'!AO$41</f>
        <v>-93345.38584868965</v>
      </c>
      <c r="AP2245" s="23">
        <f>'IS BS CF'!AP$41</f>
        <v>-93803.677489219059</v>
      </c>
      <c r="AQ2245" s="23">
        <f>'IS BS CF'!AQ$41</f>
        <v>-96025.069090308985</v>
      </c>
      <c r="AR2245" s="23">
        <f>'IS BS CF'!AR$41</f>
        <v>-96489.010170178386</v>
      </c>
      <c r="AS2245" s="23">
        <f>'IS BS CF'!AS$41</f>
        <v>-96955.799327459375</v>
      </c>
      <c r="AT2245" s="23">
        <f>'IS BS CF'!AT$41</f>
        <v>-97425.452241598163</v>
      </c>
      <c r="AU2245" s="23">
        <f>'IS BS CF'!AU$41</f>
        <v>-97897.984673256331</v>
      </c>
      <c r="AV2245" s="23">
        <f>'IS BS CF'!AV$41</f>
        <v>-98373.412464717025</v>
      </c>
      <c r="AW2245" s="23">
        <f>'IS BS CF'!AW$41</f>
        <v>-98851.751540290381</v>
      </c>
      <c r="AX2245" s="23">
        <f>'IS BS CF'!AX$41</f>
        <v>-99333.017906722511</v>
      </c>
      <c r="AY2245" s="23">
        <f>'IS BS CF'!AY$41</f>
        <v>-99817.227653606329</v>
      </c>
      <c r="AZ2245" s="23">
        <f>'IS BS CF'!AZ$41</f>
        <v>-100304.3969537938</v>
      </c>
      <c r="BA2245" s="23">
        <f>'IS BS CF'!BA$41</f>
        <v>-100794.542063809</v>
      </c>
      <c r="BB2245" s="23">
        <f>'IS BS CF'!BB$41</f>
        <v>-101287.67932426716</v>
      </c>
      <c r="BC2245" s="23">
        <f>'IS BS CF'!BC$41</f>
        <v>-103632.12231029235</v>
      </c>
      <c r="BD2245" s="23">
        <f>'IS BS CF'!BD$41</f>
        <v>-104131.29323193608</v>
      </c>
      <c r="BE2245" s="23">
        <f>'IS BS CF'!BE$41</f>
        <v>-104633.50583460135</v>
      </c>
      <c r="BF2245" s="23">
        <f>'IS BS CF'!BF$41</f>
        <v>-105138.77679947017</v>
      </c>
      <c r="BG2245" s="23">
        <f>'IS BS CF'!BG$41</f>
        <v>-105647.12289392382</v>
      </c>
      <c r="BH2245" s="23">
        <f>'IS BS CF'!BH$41</f>
        <v>-106158.56097197712</v>
      </c>
      <c r="BI2245" s="23">
        <f>'IS BS CF'!BI$41</f>
        <v>-106673.10797470836</v>
      </c>
      <c r="BJ2245" s="23">
        <f>'IS BS CF'!BJ$41</f>
        <v>-107190.7809306876</v>
      </c>
      <c r="BK2245" s="23">
        <f>'IS BS CF'!BK$41</f>
        <v>-107711.59695642041</v>
      </c>
      <c r="BL2245" s="23">
        <f>'IS BS CF'!BL$41</f>
        <v>-108235.57325677339</v>
      </c>
      <c r="BM2245" s="23">
        <f>'IS BS CF'!BM$41</f>
        <v>-108762.72712542668</v>
      </c>
      <c r="BN2245" s="23">
        <f>'IS BS CF'!BN$41</f>
        <v>-109293.07594530405</v>
      </c>
      <c r="BO2245" s="23">
        <f>'IS BS CF'!BO$41</f>
        <v>-111767.34919652199</v>
      </c>
      <c r="BP2245" s="23">
        <f>'IS BS CF'!BP$41</f>
        <v>-112304.14042683528</v>
      </c>
      <c r="BQ2245" s="23">
        <f>'IS BS CF'!BQ$41</f>
        <v>-112844.17929708089</v>
      </c>
      <c r="BR2245" s="23">
        <f>'IS BS CF'!BR$41</f>
        <v>-113387.48355163547</v>
      </c>
      <c r="BS2245" s="23">
        <f>'IS BS CF'!BS$41</f>
        <v>-113934.07102635805</v>
      </c>
      <c r="BT2245" s="23">
        <f>'IS BS CF'!BT$41</f>
        <v>-114483.95964905217</v>
      </c>
      <c r="BU2245" s="23">
        <f>'IS BS CF'!BU$41</f>
        <v>-115037.16743991716</v>
      </c>
      <c r="BV2245" s="23">
        <f>'IS BS CF'!BV$41</f>
        <v>-115593.71251201227</v>
      </c>
      <c r="BW2245" s="23">
        <f>'IS BS CF'!BW$41</f>
        <v>-116153.6130717101</v>
      </c>
      <c r="BX2245" s="23">
        <f>'IS BS CF'!BX$41</f>
        <v>-116716.88741916907</v>
      </c>
      <c r="BY2245" s="23">
        <f>'IS BS CF'!BY$41</f>
        <v>-117283.55394878914</v>
      </c>
      <c r="BZ2245" s="23">
        <f>'IS BS CF'!BZ$41</f>
        <v>-117853.63114968804</v>
      </c>
      <c r="CA2245" s="23">
        <f>'IS BS CF'!CA$41</f>
        <v>-59251.349913335776</v>
      </c>
      <c r="CB2245" s="23">
        <f>'IS BS CF'!CB$41</f>
        <v>-59318.191511174293</v>
      </c>
      <c r="CC2245" s="23">
        <f>'IS BS CF'!CC$41</f>
        <v>-59385.31161567066</v>
      </c>
      <c r="CD2245" s="23">
        <f>'IS BS CF'!CD$41</f>
        <v>-59452.711387269199</v>
      </c>
      <c r="CE2245" s="23">
        <f>'IS BS CF'!CE$41</f>
        <v>-59520.391991249468</v>
      </c>
      <c r="CF2245" s="23">
        <f>'IS BS CF'!CF$41</f>
        <v>-59588.354597745274</v>
      </c>
      <c r="CG2245" s="23">
        <f>'IS BS CF'!CG$41</f>
        <v>-59656.6003817698</v>
      </c>
      <c r="CH2245" s="23">
        <f>'IS BS CF'!CH$41</f>
        <v>-59725.130523226784</v>
      </c>
      <c r="CI2245" s="23">
        <f>'IS BS CF'!CI$41</f>
        <v>-59793.946206940149</v>
      </c>
      <c r="CJ2245" s="23">
        <f>'IS BS CF'!CJ$41</f>
        <v>-59863.048622668532</v>
      </c>
      <c r="CK2245" s="23">
        <f>'IS BS CF'!CK$41</f>
        <v>-59932.438965129295</v>
      </c>
      <c r="CL2245" s="23">
        <f>'IS BS CF'!CL$41</f>
        <v>-60002.118434018084</v>
      </c>
      <c r="CN2245" s="60"/>
      <c r="CO2245" s="132" t="e">
        <f>#REF!</f>
        <v>#REF!</v>
      </c>
      <c r="CP2245" s="132" t="e">
        <f>#REF!</f>
        <v>#REF!</v>
      </c>
      <c r="CQ2245" s="132" t="e">
        <f>#REF!</f>
        <v>#REF!</v>
      </c>
      <c r="CR2245" s="132" t="e">
        <f>#REF!</f>
        <v>#REF!</v>
      </c>
      <c r="CS2245" s="132" t="e">
        <f>#REF!</f>
        <v>#REF!</v>
      </c>
      <c r="CT2245" s="132" t="e">
        <f>#REF!</f>
        <v>#REF!</v>
      </c>
      <c r="CU2245" s="132" t="e">
        <f>#REF!</f>
        <v>#REF!</v>
      </c>
      <c r="CV2245" s="132" t="e">
        <f>#REF!</f>
        <v>#REF!</v>
      </c>
      <c r="CW2245" s="132" t="e">
        <f>#REF!</f>
        <v>#REF!</v>
      </c>
      <c r="CX2245" s="132" t="e">
        <f>#REF!</f>
        <v>#REF!</v>
      </c>
      <c r="CY2245" s="132" t="e">
        <f>#REF!</f>
        <v>#REF!</v>
      </c>
      <c r="CZ2245" s="132" t="e">
        <f>#REF!</f>
        <v>#REF!</v>
      </c>
      <c r="DA2245" s="132" t="e">
        <f>#REF!</f>
        <v>#REF!</v>
      </c>
      <c r="DB2245" s="132" t="e">
        <f>#REF!</f>
        <v>#REF!</v>
      </c>
      <c r="DC2245" s="132" t="e">
        <f>#REF!</f>
        <v>#REF!</v>
      </c>
      <c r="DD2245" s="132" t="e">
        <f>#REF!</f>
        <v>#REF!</v>
      </c>
      <c r="DE2245" s="132" t="e">
        <f>#REF!</f>
        <v>#REF!</v>
      </c>
      <c r="DF2245" s="132" t="e">
        <f>#REF!</f>
        <v>#REF!</v>
      </c>
      <c r="DG2245" s="132" t="e">
        <f>#REF!</f>
        <v>#REF!</v>
      </c>
      <c r="DH2245" s="132" t="e">
        <f>#REF!</f>
        <v>#REF!</v>
      </c>
      <c r="DI2245" s="132" t="e">
        <f>#REF!</f>
        <v>#REF!</v>
      </c>
      <c r="DJ2245" s="132" t="e">
        <f>#REF!</f>
        <v>#REF!</v>
      </c>
      <c r="DK2245" s="132" t="e">
        <f>#REF!</f>
        <v>#REF!</v>
      </c>
      <c r="DL2245" s="132" t="e">
        <f>#REF!</f>
        <v>#REF!</v>
      </c>
    </row>
    <row r="2246" spans="1:116" x14ac:dyDescent="0.4">
      <c r="B2246" t="str">
        <f>E2246</f>
        <v>2246 DCOPS-IS</v>
      </c>
      <c r="C2246" t="s">
        <v>80</v>
      </c>
      <c r="D2246" t="s">
        <v>429</v>
      </c>
      <c r="E2246" s="8" t="str">
        <f t="shared" si="3676"/>
        <v>2246 DCOPS-IS</v>
      </c>
      <c r="G2246" s="145" t="str">
        <f>"% of EBITDA - "&amp;SUBSTITUTE(G2244,":","")</f>
        <v>% of EBITDA - % of operating income - direct cost</v>
      </c>
      <c r="H2246" s="12"/>
      <c r="I2246" s="60"/>
      <c r="J2246" s="60"/>
      <c r="K2246" s="16">
        <v>0.5</v>
      </c>
      <c r="L2246" s="16">
        <v>0.5</v>
      </c>
      <c r="M2246" s="16">
        <v>0.5</v>
      </c>
      <c r="N2246" s="16">
        <v>0.5</v>
      </c>
      <c r="O2246" s="16">
        <v>0.5</v>
      </c>
      <c r="P2246" s="16">
        <v>0.5</v>
      </c>
      <c r="R2246" s="19"/>
      <c r="S2246" s="150" cm="1">
        <f t="array" ref="S2246">INDEX($K:$P,ROW(),MATCH(S$3,$K$2:$P$2,0))</f>
        <v>0.5</v>
      </c>
      <c r="T2246" s="150" cm="1">
        <f t="array" ref="T2246">INDEX($K:$P,ROW(),MATCH(T$3,$K$2:$P$2,0))</f>
        <v>0.5</v>
      </c>
      <c r="U2246" s="150" cm="1">
        <f t="array" ref="U2246">INDEX($K:$P,ROW(),MATCH(U$3,$K$2:$P$2,0))</f>
        <v>0.5</v>
      </c>
      <c r="V2246" s="150" cm="1">
        <f t="array" ref="V2246">INDEX($K:$P,ROW(),MATCH(V$3,$K$2:$P$2,0))</f>
        <v>0.5</v>
      </c>
      <c r="W2246" s="150" cm="1">
        <f t="array" ref="W2246">INDEX($K:$P,ROW(),MATCH(W$3,$K$2:$P$2,0))</f>
        <v>0.5</v>
      </c>
      <c r="X2246" s="150" cm="1">
        <f t="array" ref="X2246">INDEX($K:$P,ROW(),MATCH(X$3,$K$2:$P$2,0))</f>
        <v>0.5</v>
      </c>
      <c r="Y2246" s="150" cm="1">
        <f t="array" ref="Y2246">INDEX($K:$P,ROW(),MATCH(Y$3,$K$2:$P$2,0))</f>
        <v>0.5</v>
      </c>
      <c r="Z2246" s="150" cm="1">
        <f t="array" ref="Z2246">INDEX($K:$P,ROW(),MATCH(Z$3,$K$2:$P$2,0))</f>
        <v>0.5</v>
      </c>
      <c r="AA2246" s="150" cm="1">
        <f t="array" ref="AA2246">INDEX($K:$P,ROW(),MATCH(AA$3,$K$2:$P$2,0))</f>
        <v>0.5</v>
      </c>
      <c r="AB2246" s="150" cm="1">
        <f t="array" ref="AB2246">INDEX($K:$P,ROW(),MATCH(AB$3,$K$2:$P$2,0))</f>
        <v>0.5</v>
      </c>
      <c r="AC2246" s="150" cm="1">
        <f t="array" ref="AC2246">INDEX($K:$P,ROW(),MATCH(AC$3,$K$2:$P$2,0))</f>
        <v>0.5</v>
      </c>
      <c r="AD2246" s="150" cm="1">
        <f t="array" ref="AD2246">INDEX($K:$P,ROW(),MATCH(AD$3,$K$2:$P$2,0))</f>
        <v>0.5</v>
      </c>
      <c r="AE2246" s="150" cm="1">
        <f t="array" ref="AE2246">INDEX($K:$P,ROW(),MATCH(AE$3,$K$2:$P$2,0))</f>
        <v>0.5</v>
      </c>
      <c r="AF2246" s="150" cm="1">
        <f t="array" ref="AF2246">INDEX($K:$P,ROW(),MATCH(AF$3,$K$2:$P$2,0))</f>
        <v>0.5</v>
      </c>
      <c r="AG2246" s="150" cm="1">
        <f t="array" ref="AG2246">INDEX($K:$P,ROW(),MATCH(AG$3,$K$2:$P$2,0))</f>
        <v>0.5</v>
      </c>
      <c r="AH2246" s="150" cm="1">
        <f t="array" ref="AH2246">INDEX($K:$P,ROW(),MATCH(AH$3,$K$2:$P$2,0))</f>
        <v>0.5</v>
      </c>
      <c r="AI2246" s="150" cm="1">
        <f t="array" ref="AI2246">INDEX($K:$P,ROW(),MATCH(AI$3,$K$2:$P$2,0))</f>
        <v>0.5</v>
      </c>
      <c r="AJ2246" s="150" cm="1">
        <f t="array" ref="AJ2246">INDEX($K:$P,ROW(),MATCH(AJ$3,$K$2:$P$2,0))</f>
        <v>0.5</v>
      </c>
      <c r="AK2246" s="150" cm="1">
        <f t="array" ref="AK2246">INDEX($K:$P,ROW(),MATCH(AK$3,$K$2:$P$2,0))</f>
        <v>0.5</v>
      </c>
      <c r="AL2246" s="150" cm="1">
        <f t="array" ref="AL2246">INDEX($K:$P,ROW(),MATCH(AL$3,$K$2:$P$2,0))</f>
        <v>0.5</v>
      </c>
      <c r="AM2246" s="150" cm="1">
        <f t="array" ref="AM2246">INDEX($K:$P,ROW(),MATCH(AM$3,$K$2:$P$2,0))</f>
        <v>0.5</v>
      </c>
      <c r="AN2246" s="150" cm="1">
        <f t="array" ref="AN2246">INDEX($K:$P,ROW(),MATCH(AN$3,$K$2:$P$2,0))</f>
        <v>0.5</v>
      </c>
      <c r="AO2246" s="150" cm="1">
        <f t="array" ref="AO2246">INDEX($K:$P,ROW(),MATCH(AO$3,$K$2:$P$2,0))</f>
        <v>0.5</v>
      </c>
      <c r="AP2246" s="150" cm="1">
        <f t="array" ref="AP2246">INDEX($K:$P,ROW(),MATCH(AP$3,$K$2:$P$2,0))</f>
        <v>0.5</v>
      </c>
      <c r="AQ2246" s="150" cm="1">
        <f t="array" ref="AQ2246">INDEX($K:$P,ROW(),MATCH(AQ$3,$K$2:$P$2,0))</f>
        <v>0.5</v>
      </c>
      <c r="AR2246" s="150" cm="1">
        <f t="array" ref="AR2246">INDEX($K:$P,ROW(),MATCH(AR$3,$K$2:$P$2,0))</f>
        <v>0.5</v>
      </c>
      <c r="AS2246" s="150" cm="1">
        <f t="array" ref="AS2246">INDEX($K:$P,ROW(),MATCH(AS$3,$K$2:$P$2,0))</f>
        <v>0.5</v>
      </c>
      <c r="AT2246" s="150" cm="1">
        <f t="array" ref="AT2246">INDEX($K:$P,ROW(),MATCH(AT$3,$K$2:$P$2,0))</f>
        <v>0.5</v>
      </c>
      <c r="AU2246" s="150" cm="1">
        <f t="array" ref="AU2246">INDEX($K:$P,ROW(),MATCH(AU$3,$K$2:$P$2,0))</f>
        <v>0.5</v>
      </c>
      <c r="AV2246" s="150" cm="1">
        <f t="array" ref="AV2246">INDEX($K:$P,ROW(),MATCH(AV$3,$K$2:$P$2,0))</f>
        <v>0.5</v>
      </c>
      <c r="AW2246" s="150" cm="1">
        <f t="array" ref="AW2246">INDEX($K:$P,ROW(),MATCH(AW$3,$K$2:$P$2,0))</f>
        <v>0.5</v>
      </c>
      <c r="AX2246" s="150" cm="1">
        <f t="array" ref="AX2246">INDEX($K:$P,ROW(),MATCH(AX$3,$K$2:$P$2,0))</f>
        <v>0.5</v>
      </c>
      <c r="AY2246" s="150" cm="1">
        <f t="array" ref="AY2246">INDEX($K:$P,ROW(),MATCH(AY$3,$K$2:$P$2,0))</f>
        <v>0.5</v>
      </c>
      <c r="AZ2246" s="150" cm="1">
        <f t="array" ref="AZ2246">INDEX($K:$P,ROW(),MATCH(AZ$3,$K$2:$P$2,0))</f>
        <v>0.5</v>
      </c>
      <c r="BA2246" s="150" cm="1">
        <f t="array" ref="BA2246">INDEX($K:$P,ROW(),MATCH(BA$3,$K$2:$P$2,0))</f>
        <v>0.5</v>
      </c>
      <c r="BB2246" s="150" cm="1">
        <f t="array" ref="BB2246">INDEX($K:$P,ROW(),MATCH(BB$3,$K$2:$P$2,0))</f>
        <v>0.5</v>
      </c>
      <c r="BC2246" s="150" cm="1">
        <f t="array" ref="BC2246">INDEX($K:$P,ROW(),MATCH(BC$3,$K$2:$P$2,0))</f>
        <v>0.5</v>
      </c>
      <c r="BD2246" s="150" cm="1">
        <f t="array" ref="BD2246">INDEX($K:$P,ROW(),MATCH(BD$3,$K$2:$P$2,0))</f>
        <v>0.5</v>
      </c>
      <c r="BE2246" s="150" cm="1">
        <f t="array" ref="BE2246">INDEX($K:$P,ROW(),MATCH(BE$3,$K$2:$P$2,0))</f>
        <v>0.5</v>
      </c>
      <c r="BF2246" s="150" cm="1">
        <f t="array" ref="BF2246">INDEX($K:$P,ROW(),MATCH(BF$3,$K$2:$P$2,0))</f>
        <v>0.5</v>
      </c>
      <c r="BG2246" s="150" cm="1">
        <f t="array" ref="BG2246">INDEX($K:$P,ROW(),MATCH(BG$3,$K$2:$P$2,0))</f>
        <v>0.5</v>
      </c>
      <c r="BH2246" s="150" cm="1">
        <f t="array" ref="BH2246">INDEX($K:$P,ROW(),MATCH(BH$3,$K$2:$P$2,0))</f>
        <v>0.5</v>
      </c>
      <c r="BI2246" s="150" cm="1">
        <f t="array" ref="BI2246">INDEX($K:$P,ROW(),MATCH(BI$3,$K$2:$P$2,0))</f>
        <v>0.5</v>
      </c>
      <c r="BJ2246" s="150" cm="1">
        <f t="array" ref="BJ2246">INDEX($K:$P,ROW(),MATCH(BJ$3,$K$2:$P$2,0))</f>
        <v>0.5</v>
      </c>
      <c r="BK2246" s="150" cm="1">
        <f t="array" ref="BK2246">INDEX($K:$P,ROW(),MATCH(BK$3,$K$2:$P$2,0))</f>
        <v>0.5</v>
      </c>
      <c r="BL2246" s="150" cm="1">
        <f t="array" ref="BL2246">INDEX($K:$P,ROW(),MATCH(BL$3,$K$2:$P$2,0))</f>
        <v>0.5</v>
      </c>
      <c r="BM2246" s="150" cm="1">
        <f t="array" ref="BM2246">INDEX($K:$P,ROW(),MATCH(BM$3,$K$2:$P$2,0))</f>
        <v>0.5</v>
      </c>
      <c r="BN2246" s="150" cm="1">
        <f t="array" ref="BN2246">INDEX($K:$P,ROW(),MATCH(BN$3,$K$2:$P$2,0))</f>
        <v>0.5</v>
      </c>
      <c r="BO2246" s="150" cm="1">
        <f t="array" ref="BO2246">INDEX($K:$P,ROW(),MATCH(BO$3,$K$2:$P$2,0))</f>
        <v>0.5</v>
      </c>
      <c r="BP2246" s="150" cm="1">
        <f t="array" ref="BP2246">INDEX($K:$P,ROW(),MATCH(BP$3,$K$2:$P$2,0))</f>
        <v>0.5</v>
      </c>
      <c r="BQ2246" s="150" cm="1">
        <f t="array" ref="BQ2246">INDEX($K:$P,ROW(),MATCH(BQ$3,$K$2:$P$2,0))</f>
        <v>0.5</v>
      </c>
      <c r="BR2246" s="150" cm="1">
        <f t="array" ref="BR2246">INDEX($K:$P,ROW(),MATCH(BR$3,$K$2:$P$2,0))</f>
        <v>0.5</v>
      </c>
      <c r="BS2246" s="150" cm="1">
        <f t="array" ref="BS2246">INDEX($K:$P,ROW(),MATCH(BS$3,$K$2:$P$2,0))</f>
        <v>0.5</v>
      </c>
      <c r="BT2246" s="150" cm="1">
        <f t="array" ref="BT2246">INDEX($K:$P,ROW(),MATCH(BT$3,$K$2:$P$2,0))</f>
        <v>0.5</v>
      </c>
      <c r="BU2246" s="150" cm="1">
        <f t="array" ref="BU2246">INDEX($K:$P,ROW(),MATCH(BU$3,$K$2:$P$2,0))</f>
        <v>0.5</v>
      </c>
      <c r="BV2246" s="150" cm="1">
        <f t="array" ref="BV2246">INDEX($K:$P,ROW(),MATCH(BV$3,$K$2:$P$2,0))</f>
        <v>0.5</v>
      </c>
      <c r="BW2246" s="150" cm="1">
        <f t="array" ref="BW2246">INDEX($K:$P,ROW(),MATCH(BW$3,$K$2:$P$2,0))</f>
        <v>0.5</v>
      </c>
      <c r="BX2246" s="150" cm="1">
        <f t="array" ref="BX2246">INDEX($K:$P,ROW(),MATCH(BX$3,$K$2:$P$2,0))</f>
        <v>0.5</v>
      </c>
      <c r="BY2246" s="150" cm="1">
        <f t="array" ref="BY2246">INDEX($K:$P,ROW(),MATCH(BY$3,$K$2:$P$2,0))</f>
        <v>0.5</v>
      </c>
      <c r="BZ2246" s="150" cm="1">
        <f t="array" ref="BZ2246">INDEX($K:$P,ROW(),MATCH(BZ$3,$K$2:$P$2,0))</f>
        <v>0.5</v>
      </c>
      <c r="CA2246" s="150" cm="1">
        <f t="array" ref="CA2246">INDEX($K:$P,ROW(),MATCH(CA$3,$K$2:$P$2,0))</f>
        <v>0.5</v>
      </c>
      <c r="CB2246" s="150" cm="1">
        <f t="array" ref="CB2246">INDEX($K:$P,ROW(),MATCH(CB$3,$K$2:$P$2,0))</f>
        <v>0.5</v>
      </c>
      <c r="CC2246" s="150" cm="1">
        <f t="array" ref="CC2246">INDEX($K:$P,ROW(),MATCH(CC$3,$K$2:$P$2,0))</f>
        <v>0.5</v>
      </c>
      <c r="CD2246" s="150" cm="1">
        <f t="array" ref="CD2246">INDEX($K:$P,ROW(),MATCH(CD$3,$K$2:$P$2,0))</f>
        <v>0.5</v>
      </c>
      <c r="CE2246" s="150" cm="1">
        <f t="array" ref="CE2246">INDEX($K:$P,ROW(),MATCH(CE$3,$K$2:$P$2,0))</f>
        <v>0.5</v>
      </c>
      <c r="CF2246" s="150" cm="1">
        <f t="array" ref="CF2246">INDEX($K:$P,ROW(),MATCH(CF$3,$K$2:$P$2,0))</f>
        <v>0.5</v>
      </c>
      <c r="CG2246" s="150" cm="1">
        <f t="array" ref="CG2246">INDEX($K:$P,ROW(),MATCH(CG$3,$K$2:$P$2,0))</f>
        <v>0.5</v>
      </c>
      <c r="CH2246" s="150" cm="1">
        <f t="array" ref="CH2246">INDEX($K:$P,ROW(),MATCH(CH$3,$K$2:$P$2,0))</f>
        <v>0.5</v>
      </c>
      <c r="CI2246" s="150" cm="1">
        <f t="array" ref="CI2246">INDEX($K:$P,ROW(),MATCH(CI$3,$K$2:$P$2,0))</f>
        <v>0.5</v>
      </c>
      <c r="CJ2246" s="150" cm="1">
        <f t="array" ref="CJ2246">INDEX($K:$P,ROW(),MATCH(CJ$3,$K$2:$P$2,0))</f>
        <v>0.5</v>
      </c>
      <c r="CK2246" s="150" cm="1">
        <f t="array" ref="CK2246">INDEX($K:$P,ROW(),MATCH(CK$3,$K$2:$P$2,0))</f>
        <v>0.5</v>
      </c>
      <c r="CL2246" s="150" cm="1">
        <f t="array" ref="CL2246">INDEX($K:$P,ROW(),MATCH(CL$3,$K$2:$P$2,0))</f>
        <v>0.5</v>
      </c>
      <c r="CN2246" s="60"/>
      <c r="CO2246" s="150" t="e" cm="1">
        <f t="array" ref="CO2246">INDEX($K:$P,ROW(),MATCH(CO$3,$K$2:$P$2,0))</f>
        <v>#N/A</v>
      </c>
      <c r="CP2246" s="150" t="e" cm="1">
        <f t="array" ref="CP2246">INDEX($K:$P,ROW(),MATCH(CP$3,$K$2:$P$2,0))</f>
        <v>#N/A</v>
      </c>
      <c r="CQ2246" s="150" t="e" cm="1">
        <f t="array" ref="CQ2246">INDEX($K:$P,ROW(),MATCH(CQ$3,$K$2:$P$2,0))</f>
        <v>#N/A</v>
      </c>
      <c r="CR2246" s="150" t="e" cm="1">
        <f t="array" ref="CR2246">INDEX($K:$P,ROW(),MATCH(CR$3,$K$2:$P$2,0))</f>
        <v>#N/A</v>
      </c>
      <c r="CS2246" s="150" t="e" cm="1">
        <f t="array" ref="CS2246">INDEX($K:$P,ROW(),MATCH(CS$3,$K$2:$P$2,0))</f>
        <v>#N/A</v>
      </c>
      <c r="CT2246" s="150" t="e" cm="1">
        <f t="array" ref="CT2246">INDEX($K:$P,ROW(),MATCH(CT$3,$K$2:$P$2,0))</f>
        <v>#N/A</v>
      </c>
      <c r="CU2246" s="150" t="e" cm="1">
        <f t="array" ref="CU2246">INDEX($K:$P,ROW(),MATCH(CU$3,$K$2:$P$2,0))</f>
        <v>#N/A</v>
      </c>
      <c r="CV2246" s="150" t="e" cm="1">
        <f t="array" ref="CV2246">INDEX($K:$P,ROW(),MATCH(CV$3,$K$2:$P$2,0))</f>
        <v>#N/A</v>
      </c>
      <c r="CW2246" s="150" t="e" cm="1">
        <f t="array" ref="CW2246">INDEX($K:$P,ROW(),MATCH(CW$3,$K$2:$P$2,0))</f>
        <v>#N/A</v>
      </c>
      <c r="CX2246" s="150" t="e" cm="1">
        <f t="array" ref="CX2246">INDEX($K:$P,ROW(),MATCH(CX$3,$K$2:$P$2,0))</f>
        <v>#N/A</v>
      </c>
      <c r="CY2246" s="150" t="e" cm="1">
        <f t="array" ref="CY2246">INDEX($K:$P,ROW(),MATCH(CY$3,$K$2:$P$2,0))</f>
        <v>#N/A</v>
      </c>
      <c r="CZ2246" s="150" t="e" cm="1">
        <f t="array" ref="CZ2246">INDEX($K:$P,ROW(),MATCH(CZ$3,$K$2:$P$2,0))</f>
        <v>#N/A</v>
      </c>
      <c r="DA2246" s="150" t="e" cm="1">
        <f t="array" ref="DA2246">INDEX($K:$P,ROW(),MATCH(DA$3,$K$2:$P$2,0))</f>
        <v>#N/A</v>
      </c>
      <c r="DB2246" s="150" t="e" cm="1">
        <f t="array" ref="DB2246">INDEX($K:$P,ROW(),MATCH(DB$3,$K$2:$P$2,0))</f>
        <v>#N/A</v>
      </c>
      <c r="DC2246" s="150" t="e" cm="1">
        <f t="array" ref="DC2246">INDEX($K:$P,ROW(),MATCH(DC$3,$K$2:$P$2,0))</f>
        <v>#N/A</v>
      </c>
      <c r="DD2246" s="150" t="e" cm="1">
        <f t="array" ref="DD2246">INDEX($K:$P,ROW(),MATCH(DD$3,$K$2:$P$2,0))</f>
        <v>#N/A</v>
      </c>
      <c r="DE2246" s="150" t="e" cm="1">
        <f t="array" ref="DE2246">INDEX($K:$P,ROW(),MATCH(DE$3,$K$2:$P$2,0))</f>
        <v>#N/A</v>
      </c>
      <c r="DF2246" s="150" t="e" cm="1">
        <f t="array" ref="DF2246">INDEX($K:$P,ROW(),MATCH(DF$3,$K$2:$P$2,0))</f>
        <v>#N/A</v>
      </c>
      <c r="DG2246" s="150" t="e" cm="1">
        <f t="array" ref="DG2246">INDEX($K:$P,ROW(),MATCH(DG$3,$K$2:$P$2,0))</f>
        <v>#N/A</v>
      </c>
      <c r="DH2246" s="150" t="e" cm="1">
        <f t="array" ref="DH2246">INDEX($K:$P,ROW(),MATCH(DH$3,$K$2:$P$2,0))</f>
        <v>#N/A</v>
      </c>
      <c r="DI2246" s="150" t="e" cm="1">
        <f t="array" ref="DI2246">INDEX($K:$P,ROW(),MATCH(DI$3,$K$2:$P$2,0))</f>
        <v>#N/A</v>
      </c>
      <c r="DJ2246" s="150" t="e" cm="1">
        <f t="array" ref="DJ2246">INDEX($K:$P,ROW(),MATCH(DJ$3,$K$2:$P$2,0))</f>
        <v>#N/A</v>
      </c>
      <c r="DK2246" s="150" t="e" cm="1">
        <f t="array" ref="DK2246">INDEX($K:$P,ROW(),MATCH(DK$3,$K$2:$P$2,0))</f>
        <v>#N/A</v>
      </c>
      <c r="DL2246" s="150" t="e" cm="1">
        <f t="array" ref="DL2246">INDEX($K:$P,ROW(),MATCH(DL$3,$K$2:$P$2,0))</f>
        <v>#N/A</v>
      </c>
    </row>
    <row r="2247" spans="1:116" x14ac:dyDescent="0.4">
      <c r="D2247" t="s">
        <v>429</v>
      </c>
      <c r="E2247" s="8"/>
      <c r="G2247" s="95"/>
      <c r="H2247" s="12"/>
      <c r="I2247" s="60"/>
      <c r="J2247" s="60"/>
      <c r="K2247" s="130"/>
      <c r="L2247" s="130"/>
      <c r="M2247" s="130"/>
      <c r="N2247" s="130"/>
      <c r="O2247" s="130"/>
      <c r="P2247" s="130"/>
      <c r="R2247" s="123"/>
      <c r="S2247" s="155"/>
      <c r="T2247" s="155"/>
      <c r="U2247" s="155"/>
      <c r="V2247" s="155"/>
      <c r="W2247" s="155"/>
      <c r="X2247" s="155"/>
      <c r="Y2247" s="155"/>
      <c r="Z2247" s="155"/>
      <c r="AA2247" s="155"/>
      <c r="AB2247" s="155"/>
      <c r="AC2247" s="155"/>
      <c r="AD2247" s="155"/>
      <c r="AE2247" s="155"/>
      <c r="AF2247" s="155"/>
      <c r="AG2247" s="155"/>
      <c r="AH2247" s="155"/>
      <c r="AI2247" s="155"/>
      <c r="AJ2247" s="155"/>
      <c r="AK2247" s="155"/>
      <c r="AL2247" s="155"/>
      <c r="AM2247" s="155"/>
      <c r="AN2247" s="155"/>
      <c r="AO2247" s="155"/>
      <c r="AP2247" s="155"/>
      <c r="AQ2247" s="155"/>
      <c r="AR2247" s="155"/>
      <c r="AS2247" s="155"/>
      <c r="AT2247" s="155"/>
      <c r="AU2247" s="155"/>
      <c r="AV2247" s="155"/>
      <c r="AW2247" s="155"/>
      <c r="AX2247" s="155"/>
      <c r="AY2247" s="155"/>
      <c r="AZ2247" s="155"/>
      <c r="BA2247" s="155"/>
      <c r="BB2247" s="155"/>
      <c r="BC2247" s="155"/>
      <c r="BD2247" s="155"/>
      <c r="BE2247" s="155"/>
      <c r="BF2247" s="155"/>
      <c r="BG2247" s="155"/>
      <c r="BH2247" s="155"/>
      <c r="BI2247" s="155"/>
      <c r="BJ2247" s="155"/>
      <c r="BK2247" s="155"/>
      <c r="BL2247" s="155"/>
      <c r="BM2247" s="155"/>
      <c r="BN2247" s="155"/>
      <c r="BO2247" s="155"/>
      <c r="BP2247" s="155"/>
      <c r="BQ2247" s="155"/>
      <c r="BR2247" s="155"/>
      <c r="BS2247" s="155"/>
      <c r="BT2247" s="155"/>
      <c r="BU2247" s="155"/>
      <c r="BV2247" s="155"/>
      <c r="BW2247" s="155"/>
      <c r="BX2247" s="155"/>
      <c r="BY2247" s="155"/>
      <c r="BZ2247" s="155"/>
      <c r="CA2247" s="155"/>
      <c r="CB2247" s="155"/>
      <c r="CC2247" s="155"/>
      <c r="CD2247" s="155"/>
      <c r="CE2247" s="155"/>
      <c r="CF2247" s="155"/>
      <c r="CG2247" s="155"/>
      <c r="CH2247" s="155"/>
      <c r="CI2247" s="155"/>
      <c r="CJ2247" s="155"/>
      <c r="CK2247" s="155"/>
      <c r="CL2247" s="155"/>
      <c r="CN2247" s="60"/>
      <c r="CO2247" s="155"/>
      <c r="CP2247" s="155"/>
      <c r="CQ2247" s="155"/>
      <c r="CR2247" s="155"/>
      <c r="CS2247" s="155"/>
      <c r="CT2247" s="155"/>
      <c r="CU2247" s="155"/>
      <c r="CV2247" s="155"/>
      <c r="CW2247" s="155"/>
      <c r="CX2247" s="155"/>
      <c r="CY2247" s="155"/>
      <c r="CZ2247" s="155"/>
      <c r="DA2247" s="155"/>
      <c r="DB2247" s="155"/>
      <c r="DC2247" s="155"/>
      <c r="DD2247" s="155"/>
      <c r="DE2247" s="155"/>
      <c r="DF2247" s="155"/>
      <c r="DG2247" s="155"/>
      <c r="DH2247" s="155"/>
      <c r="DI2247" s="155"/>
      <c r="DJ2247" s="155"/>
      <c r="DK2247" s="155"/>
      <c r="DL2247" s="155"/>
    </row>
    <row r="2248" spans="1:116" x14ac:dyDescent="0.4">
      <c r="C2248" t="s">
        <v>203</v>
      </c>
      <c r="D2248" t="s">
        <v>429</v>
      </c>
      <c r="E2248" s="8" t="str">
        <f t="shared" si="3676"/>
        <v>2248 DCOPS-IS</v>
      </c>
      <c r="G2248" s="126" t="str">
        <f>"Expense - "&amp;SUBSTITUTE(G2244,":","")</f>
        <v>Expense - % of operating income - direct cost</v>
      </c>
      <c r="H2248" s="27"/>
      <c r="I2248" s="78"/>
      <c r="J2248" s="78"/>
      <c r="K2248" s="33">
        <f>SUMIF($3:$3,K$2,2248:2248)</f>
        <v>203675.20000000007</v>
      </c>
      <c r="L2248" s="33">
        <f t="shared" ref="L2248:P2248" si="3677">SUMIF($3:$3,L$2,2248:2248)</f>
        <v>548002.83819769684</v>
      </c>
      <c r="M2248" s="33">
        <f t="shared" si="3677"/>
        <v>591777.67170500371</v>
      </c>
      <c r="N2248" s="33">
        <f t="shared" si="3677"/>
        <v>638604.12211576069</v>
      </c>
      <c r="O2248" s="33">
        <f t="shared" si="3677"/>
        <v>688679.87434438476</v>
      </c>
      <c r="P2248" s="33">
        <f t="shared" si="3677"/>
        <v>357744.79707509867</v>
      </c>
      <c r="R2248" s="33"/>
      <c r="S2248" s="77">
        <f>-S2246*S2245</f>
        <v>16972.933333333334</v>
      </c>
      <c r="T2248" s="77">
        <f t="shared" ref="T2248:CE2248" si="3678">-T2246*T2245</f>
        <v>16972.933333333334</v>
      </c>
      <c r="U2248" s="77">
        <f t="shared" si="3678"/>
        <v>16972.933333333334</v>
      </c>
      <c r="V2248" s="77">
        <f t="shared" si="3678"/>
        <v>16972.933333333334</v>
      </c>
      <c r="W2248" s="77">
        <f t="shared" si="3678"/>
        <v>16972.933333333334</v>
      </c>
      <c r="X2248" s="77">
        <f t="shared" si="3678"/>
        <v>16972.933333333334</v>
      </c>
      <c r="Y2248" s="77">
        <f t="shared" si="3678"/>
        <v>16972.933333333334</v>
      </c>
      <c r="Z2248" s="77">
        <f t="shared" si="3678"/>
        <v>16972.933333333334</v>
      </c>
      <c r="AA2248" s="77">
        <f t="shared" si="3678"/>
        <v>16972.933333333334</v>
      </c>
      <c r="AB2248" s="77">
        <f t="shared" si="3678"/>
        <v>16972.933333333334</v>
      </c>
      <c r="AC2248" s="77">
        <f t="shared" si="3678"/>
        <v>16972.933333333334</v>
      </c>
      <c r="AD2248" s="77">
        <f t="shared" si="3678"/>
        <v>16972.933333333334</v>
      </c>
      <c r="AE2248" s="77">
        <f t="shared" si="3678"/>
        <v>44457.022484324945</v>
      </c>
      <c r="AF2248" s="77">
        <f t="shared" si="3678"/>
        <v>44672.501548721462</v>
      </c>
      <c r="AG2248" s="77">
        <f t="shared" si="3678"/>
        <v>44889.313670266565</v>
      </c>
      <c r="AH2248" s="77">
        <f t="shared" si="3678"/>
        <v>45107.466216813868</v>
      </c>
      <c r="AI2248" s="77">
        <f t="shared" si="3678"/>
        <v>45326.966594472346</v>
      </c>
      <c r="AJ2248" s="77">
        <f t="shared" si="3678"/>
        <v>45547.822247797485</v>
      </c>
      <c r="AK2248" s="77">
        <f t="shared" si="3678"/>
        <v>45770.040659982435</v>
      </c>
      <c r="AL2248" s="77">
        <f t="shared" si="3678"/>
        <v>45993.62935305159</v>
      </c>
      <c r="AM2248" s="77">
        <f t="shared" si="3678"/>
        <v>46218.595888054093</v>
      </c>
      <c r="AN2248" s="77">
        <f t="shared" si="3678"/>
        <v>46444.947865257745</v>
      </c>
      <c r="AO2248" s="77">
        <f t="shared" si="3678"/>
        <v>46672.692924344825</v>
      </c>
      <c r="AP2248" s="77">
        <f t="shared" si="3678"/>
        <v>46901.838744609529</v>
      </c>
      <c r="AQ2248" s="77">
        <f t="shared" si="3678"/>
        <v>48012.534545154493</v>
      </c>
      <c r="AR2248" s="77">
        <f t="shared" si="3678"/>
        <v>48244.505085089193</v>
      </c>
      <c r="AS2248" s="77">
        <f t="shared" si="3678"/>
        <v>48477.899663729688</v>
      </c>
      <c r="AT2248" s="77">
        <f t="shared" si="3678"/>
        <v>48712.726120799081</v>
      </c>
      <c r="AU2248" s="77">
        <f t="shared" si="3678"/>
        <v>48948.992336628166</v>
      </c>
      <c r="AV2248" s="77">
        <f t="shared" si="3678"/>
        <v>49186.706232358512</v>
      </c>
      <c r="AW2248" s="77">
        <f t="shared" si="3678"/>
        <v>49425.87577014519</v>
      </c>
      <c r="AX2248" s="77">
        <f t="shared" si="3678"/>
        <v>49666.508953361255</v>
      </c>
      <c r="AY2248" s="77">
        <f t="shared" si="3678"/>
        <v>49908.613826803165</v>
      </c>
      <c r="AZ2248" s="77">
        <f t="shared" si="3678"/>
        <v>50152.198476896898</v>
      </c>
      <c r="BA2248" s="77">
        <f t="shared" si="3678"/>
        <v>50397.2710319045</v>
      </c>
      <c r="BB2248" s="77">
        <f t="shared" si="3678"/>
        <v>50643.839662133578</v>
      </c>
      <c r="BC2248" s="77">
        <f t="shared" si="3678"/>
        <v>51816.061155146177</v>
      </c>
      <c r="BD2248" s="77">
        <f t="shared" si="3678"/>
        <v>52065.646615968042</v>
      </c>
      <c r="BE2248" s="77">
        <f t="shared" si="3678"/>
        <v>52316.752917300677</v>
      </c>
      <c r="BF2248" s="77">
        <f t="shared" si="3678"/>
        <v>52569.388399735086</v>
      </c>
      <c r="BG2248" s="77">
        <f t="shared" si="3678"/>
        <v>52823.56144696191</v>
      </c>
      <c r="BH2248" s="77">
        <f t="shared" si="3678"/>
        <v>53079.280485988558</v>
      </c>
      <c r="BI2248" s="77">
        <f t="shared" si="3678"/>
        <v>53336.553987354178</v>
      </c>
      <c r="BJ2248" s="77">
        <f t="shared" si="3678"/>
        <v>53595.3904653438</v>
      </c>
      <c r="BK2248" s="77">
        <f t="shared" si="3678"/>
        <v>53855.798478210207</v>
      </c>
      <c r="BL2248" s="77">
        <f t="shared" si="3678"/>
        <v>54117.786628386697</v>
      </c>
      <c r="BM2248" s="77">
        <f t="shared" si="3678"/>
        <v>54381.363562713341</v>
      </c>
      <c r="BN2248" s="77">
        <f t="shared" si="3678"/>
        <v>54646.537972652026</v>
      </c>
      <c r="BO2248" s="77">
        <f t="shared" si="3678"/>
        <v>55883.674598260994</v>
      </c>
      <c r="BP2248" s="77">
        <f t="shared" si="3678"/>
        <v>56152.070213417639</v>
      </c>
      <c r="BQ2248" s="77">
        <f t="shared" si="3678"/>
        <v>56422.089648540445</v>
      </c>
      <c r="BR2248" s="77">
        <f t="shared" si="3678"/>
        <v>56693.741775817733</v>
      </c>
      <c r="BS2248" s="77">
        <f t="shared" si="3678"/>
        <v>56967.035513179027</v>
      </c>
      <c r="BT2248" s="77">
        <f t="shared" si="3678"/>
        <v>57241.979824526083</v>
      </c>
      <c r="BU2248" s="77">
        <f t="shared" si="3678"/>
        <v>57518.58371995858</v>
      </c>
      <c r="BV2248" s="77">
        <f t="shared" si="3678"/>
        <v>57796.856256006133</v>
      </c>
      <c r="BW2248" s="77">
        <f t="shared" si="3678"/>
        <v>58076.806535855052</v>
      </c>
      <c r="BX2248" s="77">
        <f t="shared" si="3678"/>
        <v>58358.443709584535</v>
      </c>
      <c r="BY2248" s="77">
        <f t="shared" si="3678"/>
        <v>58641.776974394568</v>
      </c>
      <c r="BZ2248" s="77">
        <f t="shared" si="3678"/>
        <v>58926.815574844019</v>
      </c>
      <c r="CA2248" s="77">
        <f t="shared" si="3678"/>
        <v>29625.674956667888</v>
      </c>
      <c r="CB2248" s="77">
        <f t="shared" si="3678"/>
        <v>29659.095755587146</v>
      </c>
      <c r="CC2248" s="77">
        <f t="shared" si="3678"/>
        <v>29692.65580783533</v>
      </c>
      <c r="CD2248" s="77">
        <f t="shared" si="3678"/>
        <v>29726.355693634599</v>
      </c>
      <c r="CE2248" s="77">
        <f t="shared" si="3678"/>
        <v>29760.195995624734</v>
      </c>
      <c r="CF2248" s="77">
        <f t="shared" ref="CF2248:CL2248" si="3679">-CF2246*CF2245</f>
        <v>29794.177298872637</v>
      </c>
      <c r="CG2248" s="77">
        <f t="shared" si="3679"/>
        <v>29828.3001908849</v>
      </c>
      <c r="CH2248" s="77">
        <f t="shared" si="3679"/>
        <v>29862.565261613392</v>
      </c>
      <c r="CI2248" s="77">
        <f t="shared" si="3679"/>
        <v>29896.973103470074</v>
      </c>
      <c r="CJ2248" s="77">
        <f t="shared" si="3679"/>
        <v>29931.524311334266</v>
      </c>
      <c r="CK2248" s="77">
        <f t="shared" si="3679"/>
        <v>29966.219482564647</v>
      </c>
      <c r="CL2248" s="77">
        <f t="shared" si="3679"/>
        <v>30001.059217009042</v>
      </c>
      <c r="CN2248" s="78"/>
      <c r="CO2248" s="77" t="e">
        <f t="shared" ref="CO2248:DK2248" si="3680">-CO2246*CO2245</f>
        <v>#N/A</v>
      </c>
      <c r="CP2248" s="77" t="e">
        <f t="shared" si="3680"/>
        <v>#N/A</v>
      </c>
      <c r="CQ2248" s="77" t="e">
        <f t="shared" si="3680"/>
        <v>#N/A</v>
      </c>
      <c r="CR2248" s="77" t="e">
        <f t="shared" si="3680"/>
        <v>#N/A</v>
      </c>
      <c r="CS2248" s="77" t="e">
        <f t="shared" si="3680"/>
        <v>#N/A</v>
      </c>
      <c r="CT2248" s="77" t="e">
        <f t="shared" si="3680"/>
        <v>#N/A</v>
      </c>
      <c r="CU2248" s="77" t="e">
        <f t="shared" si="3680"/>
        <v>#N/A</v>
      </c>
      <c r="CV2248" s="77" t="e">
        <f t="shared" si="3680"/>
        <v>#N/A</v>
      </c>
      <c r="CW2248" s="77" t="e">
        <f t="shared" si="3680"/>
        <v>#N/A</v>
      </c>
      <c r="CX2248" s="77" t="e">
        <f t="shared" si="3680"/>
        <v>#N/A</v>
      </c>
      <c r="CY2248" s="77" t="e">
        <f t="shared" si="3680"/>
        <v>#N/A</v>
      </c>
      <c r="CZ2248" s="77" t="e">
        <f t="shared" si="3680"/>
        <v>#N/A</v>
      </c>
      <c r="DA2248" s="77" t="e">
        <f t="shared" si="3680"/>
        <v>#N/A</v>
      </c>
      <c r="DB2248" s="77" t="e">
        <f t="shared" si="3680"/>
        <v>#N/A</v>
      </c>
      <c r="DC2248" s="77" t="e">
        <f t="shared" si="3680"/>
        <v>#N/A</v>
      </c>
      <c r="DD2248" s="77" t="e">
        <f t="shared" si="3680"/>
        <v>#N/A</v>
      </c>
      <c r="DE2248" s="77" t="e">
        <f t="shared" si="3680"/>
        <v>#N/A</v>
      </c>
      <c r="DF2248" s="77" t="e">
        <f t="shared" si="3680"/>
        <v>#N/A</v>
      </c>
      <c r="DG2248" s="77" t="e">
        <f t="shared" si="3680"/>
        <v>#N/A</v>
      </c>
      <c r="DH2248" s="77" t="e">
        <f t="shared" si="3680"/>
        <v>#N/A</v>
      </c>
      <c r="DI2248" s="77" t="e">
        <f t="shared" si="3680"/>
        <v>#N/A</v>
      </c>
      <c r="DJ2248" s="77" t="e">
        <f t="shared" si="3680"/>
        <v>#N/A</v>
      </c>
      <c r="DK2248" s="77" t="e">
        <f t="shared" si="3680"/>
        <v>#N/A</v>
      </c>
      <c r="DL2248" s="77" t="e">
        <f t="shared" ref="DL2248" si="3681">-DL2246*DL2245</f>
        <v>#N/A</v>
      </c>
    </row>
    <row r="2249" spans="1:116" x14ac:dyDescent="0.4">
      <c r="B2249" t="s">
        <v>244</v>
      </c>
      <c r="D2249" t="s">
        <v>429</v>
      </c>
      <c r="E2249" s="8" t="str">
        <f t="shared" si="3676"/>
        <v>2249 DCOPS-IS</v>
      </c>
      <c r="S2249" s="72"/>
      <c r="T2249" s="72"/>
      <c r="U2249" s="72"/>
      <c r="V2249" s="72"/>
      <c r="W2249" s="72"/>
      <c r="X2249" s="72"/>
      <c r="Y2249" s="72"/>
      <c r="Z2249" s="72"/>
      <c r="AA2249" s="72"/>
      <c r="AB2249" s="72"/>
      <c r="AC2249" s="72"/>
      <c r="AD2249" s="72"/>
      <c r="AE2249" s="72"/>
      <c r="AF2249" s="72"/>
      <c r="AG2249" s="72"/>
      <c r="AH2249" s="72"/>
      <c r="AI2249" s="72"/>
      <c r="AJ2249" s="72"/>
      <c r="AK2249" s="72"/>
      <c r="AL2249" s="72"/>
      <c r="AM2249" s="72"/>
      <c r="AN2249" s="72"/>
      <c r="AO2249" s="72"/>
      <c r="AP2249" s="72"/>
      <c r="AQ2249" s="72"/>
      <c r="AR2249" s="72"/>
      <c r="AS2249" s="72"/>
      <c r="AT2249" s="72"/>
      <c r="AU2249" s="72"/>
      <c r="AV2249" s="72"/>
      <c r="AW2249" s="72"/>
      <c r="AX2249" s="72"/>
      <c r="AY2249" s="72"/>
      <c r="AZ2249" s="72"/>
      <c r="BA2249" s="72"/>
      <c r="BB2249" s="72"/>
      <c r="BC2249" s="72"/>
      <c r="BD2249" s="72"/>
      <c r="BE2249" s="72"/>
      <c r="BF2249" s="72"/>
      <c r="BG2249" s="72"/>
      <c r="BH2249" s="72"/>
      <c r="BI2249" s="72"/>
      <c r="BJ2249" s="72"/>
      <c r="BK2249" s="72"/>
      <c r="BL2249" s="72"/>
      <c r="BM2249" s="72"/>
      <c r="BN2249" s="72"/>
      <c r="BO2249" s="72"/>
      <c r="BP2249" s="72"/>
      <c r="BQ2249" s="72"/>
      <c r="BR2249" s="72"/>
      <c r="BS2249" s="72"/>
      <c r="BT2249" s="72"/>
      <c r="BU2249" s="72"/>
      <c r="BV2249" s="72"/>
      <c r="BW2249" s="72"/>
      <c r="BX2249" s="72"/>
      <c r="BY2249" s="72"/>
      <c r="BZ2249" s="72"/>
      <c r="CA2249" s="72"/>
      <c r="CB2249" s="72"/>
      <c r="CC2249" s="72"/>
      <c r="CD2249" s="72"/>
      <c r="CE2249" s="72"/>
      <c r="CF2249" s="72"/>
      <c r="CG2249" s="72"/>
      <c r="CH2249" s="72"/>
      <c r="CI2249" s="72"/>
      <c r="CJ2249" s="72"/>
      <c r="CK2249" s="72"/>
      <c r="CL2249" s="72"/>
      <c r="CO2249" s="72"/>
      <c r="CP2249" s="72"/>
      <c r="CQ2249" s="72"/>
      <c r="CR2249" s="72"/>
      <c r="CS2249" s="72"/>
      <c r="CT2249" s="72"/>
      <c r="CU2249" s="72"/>
      <c r="CV2249" s="72"/>
      <c r="CW2249" s="72"/>
      <c r="CX2249" s="72"/>
      <c r="CY2249" s="72"/>
      <c r="CZ2249" s="72"/>
      <c r="DA2249" s="72"/>
      <c r="DB2249" s="72"/>
      <c r="DC2249" s="72"/>
      <c r="DD2249" s="72"/>
      <c r="DE2249" s="72"/>
      <c r="DF2249" s="72"/>
      <c r="DG2249" s="72"/>
      <c r="DH2249" s="72"/>
      <c r="DI2249" s="72"/>
      <c r="DJ2249" s="72"/>
      <c r="DK2249" s="72"/>
      <c r="DL2249" s="72"/>
    </row>
    <row r="2250" spans="1:116" x14ac:dyDescent="0.4">
      <c r="B2250" t="s">
        <v>332</v>
      </c>
      <c r="D2250" t="s">
        <v>429</v>
      </c>
      <c r="E2250" s="8" t="str">
        <f t="shared" si="3676"/>
        <v>2250 DCOPS-IS</v>
      </c>
      <c r="G2250" s="136" t="str">
        <f>G2236</f>
        <v>(Primary label)</v>
      </c>
      <c r="H2250" s="27"/>
      <c r="I2250" s="78"/>
      <c r="J2250" s="78"/>
      <c r="K2250" s="33"/>
      <c r="L2250" s="33"/>
      <c r="M2250" s="33"/>
      <c r="N2250" s="33"/>
      <c r="O2250" s="33"/>
      <c r="P2250" s="33"/>
      <c r="R2250" s="33"/>
      <c r="S2250" s="77"/>
      <c r="T2250" s="77"/>
      <c r="U2250" s="77"/>
      <c r="V2250" s="77"/>
      <c r="W2250" s="77"/>
      <c r="X2250" s="77"/>
      <c r="Y2250" s="77"/>
      <c r="Z2250" s="77"/>
      <c r="AA2250" s="77"/>
      <c r="AB2250" s="77"/>
      <c r="AC2250" s="77"/>
      <c r="AD2250" s="77"/>
      <c r="AE2250" s="77"/>
      <c r="AF2250" s="77"/>
      <c r="AG2250" s="77"/>
      <c r="AH2250" s="77"/>
      <c r="AI2250" s="77"/>
      <c r="AJ2250" s="77"/>
      <c r="AK2250" s="77"/>
      <c r="AL2250" s="77"/>
      <c r="AM2250" s="77"/>
      <c r="AN2250" s="77"/>
      <c r="AO2250" s="77"/>
      <c r="AP2250" s="77"/>
      <c r="AQ2250" s="77"/>
      <c r="AR2250" s="77"/>
      <c r="AS2250" s="77"/>
      <c r="AT2250" s="77"/>
      <c r="AU2250" s="77"/>
      <c r="AV2250" s="77"/>
      <c r="AW2250" s="77"/>
      <c r="AX2250" s="77"/>
      <c r="AY2250" s="77"/>
      <c r="AZ2250" s="77"/>
      <c r="BA2250" s="77"/>
      <c r="BB2250" s="77"/>
      <c r="BC2250" s="77"/>
      <c r="BD2250" s="77"/>
      <c r="BE2250" s="77"/>
      <c r="BF2250" s="77"/>
      <c r="BG2250" s="77"/>
      <c r="BH2250" s="77"/>
      <c r="BI2250" s="77"/>
      <c r="BJ2250" s="77"/>
      <c r="BK2250" s="77"/>
      <c r="BL2250" s="77"/>
      <c r="BM2250" s="77"/>
      <c r="BN2250" s="77"/>
      <c r="BO2250" s="77"/>
      <c r="BP2250" s="77"/>
      <c r="BQ2250" s="77"/>
      <c r="BR2250" s="77"/>
      <c r="BS2250" s="77"/>
      <c r="BT2250" s="77"/>
      <c r="BU2250" s="77"/>
      <c r="BV2250" s="77"/>
      <c r="BW2250" s="77"/>
      <c r="BX2250" s="77"/>
      <c r="BY2250" s="77"/>
      <c r="BZ2250" s="77"/>
      <c r="CA2250" s="77"/>
      <c r="CB2250" s="77"/>
      <c r="CC2250" s="77"/>
      <c r="CD2250" s="77"/>
      <c r="CE2250" s="77"/>
      <c r="CF2250" s="77"/>
      <c r="CG2250" s="77"/>
      <c r="CH2250" s="77"/>
      <c r="CI2250" s="77"/>
      <c r="CJ2250" s="77"/>
      <c r="CK2250" s="77"/>
      <c r="CL2250" s="77"/>
      <c r="CN2250" s="78"/>
      <c r="CO2250" s="77"/>
      <c r="CP2250" s="77"/>
      <c r="CQ2250" s="77"/>
      <c r="CR2250" s="77"/>
      <c r="CS2250" s="77"/>
      <c r="CT2250" s="77"/>
      <c r="CU2250" s="77"/>
      <c r="CV2250" s="77"/>
      <c r="CW2250" s="77"/>
      <c r="CX2250" s="77"/>
      <c r="CY2250" s="77"/>
      <c r="CZ2250" s="77"/>
      <c r="DA2250" s="77"/>
      <c r="DB2250" s="77"/>
      <c r="DC2250" s="77"/>
      <c r="DD2250" s="77"/>
      <c r="DE2250" s="77"/>
      <c r="DF2250" s="77"/>
      <c r="DG2250" s="77"/>
      <c r="DH2250" s="77"/>
      <c r="DI2250" s="77"/>
      <c r="DJ2250" s="77"/>
      <c r="DK2250" s="77"/>
      <c r="DL2250" s="77"/>
    </row>
    <row r="2251" spans="1:116" x14ac:dyDescent="0.4">
      <c r="B2251" t="s">
        <v>332</v>
      </c>
      <c r="D2251" t="s">
        <v>429</v>
      </c>
      <c r="E2251" s="8" t="str">
        <f>ROW()&amp;" "&amp;D2251</f>
        <v>2251 DCOPS-IS</v>
      </c>
      <c r="G2251" s="136" t="str">
        <f>G2237</f>
        <v>primary unit</v>
      </c>
      <c r="H2251" s="27"/>
      <c r="I2251" s="78"/>
      <c r="J2251" s="78"/>
      <c r="K2251" s="33"/>
      <c r="L2251" s="33"/>
      <c r="M2251" s="33"/>
      <c r="N2251" s="33"/>
      <c r="O2251" s="33"/>
      <c r="P2251" s="33"/>
      <c r="R2251" s="33"/>
      <c r="S2251" s="77"/>
      <c r="T2251" s="77"/>
      <c r="U2251" s="77"/>
      <c r="V2251" s="77"/>
      <c r="W2251" s="77"/>
      <c r="X2251" s="77"/>
      <c r="Y2251" s="77"/>
      <c r="Z2251" s="77"/>
      <c r="AA2251" s="77"/>
      <c r="AB2251" s="77"/>
      <c r="AC2251" s="77"/>
      <c r="AD2251" s="77"/>
      <c r="AE2251" s="77"/>
      <c r="AF2251" s="77"/>
      <c r="AG2251" s="77"/>
      <c r="AH2251" s="77"/>
      <c r="AI2251" s="77"/>
      <c r="AJ2251" s="77"/>
      <c r="AK2251" s="77"/>
      <c r="AL2251" s="77"/>
      <c r="AM2251" s="77"/>
      <c r="AN2251" s="77"/>
      <c r="AO2251" s="77"/>
      <c r="AP2251" s="77"/>
      <c r="AQ2251" s="77"/>
      <c r="AR2251" s="77"/>
      <c r="AS2251" s="77"/>
      <c r="AT2251" s="77"/>
      <c r="AU2251" s="77"/>
      <c r="AV2251" s="77"/>
      <c r="AW2251" s="77"/>
      <c r="AX2251" s="77"/>
      <c r="AY2251" s="77"/>
      <c r="AZ2251" s="77"/>
      <c r="BA2251" s="77"/>
      <c r="BB2251" s="77"/>
      <c r="BC2251" s="77"/>
      <c r="BD2251" s="77"/>
      <c r="BE2251" s="77"/>
      <c r="BF2251" s="77"/>
      <c r="BG2251" s="77"/>
      <c r="BH2251" s="77"/>
      <c r="BI2251" s="77"/>
      <c r="BJ2251" s="77"/>
      <c r="BK2251" s="77"/>
      <c r="BL2251" s="77"/>
      <c r="BM2251" s="77"/>
      <c r="BN2251" s="77"/>
      <c r="BO2251" s="77"/>
      <c r="BP2251" s="77"/>
      <c r="BQ2251" s="77"/>
      <c r="BR2251" s="77"/>
      <c r="BS2251" s="77"/>
      <c r="BT2251" s="77"/>
      <c r="BU2251" s="77"/>
      <c r="BV2251" s="77"/>
      <c r="BW2251" s="77"/>
      <c r="BX2251" s="77"/>
      <c r="BY2251" s="77"/>
      <c r="BZ2251" s="77"/>
      <c r="CA2251" s="77"/>
      <c r="CB2251" s="77"/>
      <c r="CC2251" s="77"/>
      <c r="CD2251" s="77"/>
      <c r="CE2251" s="77"/>
      <c r="CF2251" s="77"/>
      <c r="CG2251" s="77"/>
      <c r="CH2251" s="77"/>
      <c r="CI2251" s="77"/>
      <c r="CJ2251" s="77"/>
      <c r="CK2251" s="77"/>
      <c r="CL2251" s="77"/>
      <c r="CN2251" s="78"/>
      <c r="CO2251" s="77"/>
      <c r="CP2251" s="77"/>
      <c r="CQ2251" s="77"/>
      <c r="CR2251" s="77"/>
      <c r="CS2251" s="77"/>
      <c r="CT2251" s="77"/>
      <c r="CU2251" s="77"/>
      <c r="CV2251" s="77"/>
      <c r="CW2251" s="77"/>
      <c r="CX2251" s="77"/>
      <c r="CY2251" s="77"/>
      <c r="CZ2251" s="77"/>
      <c r="DA2251" s="77"/>
      <c r="DB2251" s="77"/>
      <c r="DC2251" s="77"/>
      <c r="DD2251" s="77"/>
      <c r="DE2251" s="77"/>
      <c r="DF2251" s="77"/>
      <c r="DG2251" s="77"/>
      <c r="DH2251" s="77"/>
      <c r="DI2251" s="77"/>
      <c r="DJ2251" s="77"/>
      <c r="DK2251" s="77"/>
      <c r="DL2251" s="77"/>
    </row>
    <row r="2252" spans="1:116" x14ac:dyDescent="0.4">
      <c r="B2252" t="s">
        <v>332</v>
      </c>
      <c r="D2252" t="s">
        <v>429</v>
      </c>
      <c r="E2252" s="8" t="str">
        <f t="shared" si="3676"/>
        <v>2252 DCOPS-IS</v>
      </c>
      <c r="G2252" s="136" t="str">
        <f>G2238</f>
        <v>Primary revenue driver</v>
      </c>
      <c r="K2252" s="53"/>
      <c r="L2252" s="53"/>
      <c r="M2252" s="53"/>
      <c r="N2252" s="53"/>
      <c r="O2252" s="53"/>
      <c r="P2252" s="53"/>
      <c r="R2252" s="24"/>
      <c r="S2252" s="179" t="str">
        <f t="shared" ref="S2252:AX2252" si="3682">S2238</f>
        <v>S$16</v>
      </c>
      <c r="T2252" s="179" t="str">
        <f t="shared" si="3682"/>
        <v>T$16</v>
      </c>
      <c r="U2252" s="179" t="str">
        <f t="shared" si="3682"/>
        <v>U$16</v>
      </c>
      <c r="V2252" s="179" t="str">
        <f t="shared" si="3682"/>
        <v>V$16</v>
      </c>
      <c r="W2252" s="179" t="str">
        <f t="shared" si="3682"/>
        <v>W$16</v>
      </c>
      <c r="X2252" s="179" t="str">
        <f t="shared" si="3682"/>
        <v>X$16</v>
      </c>
      <c r="Y2252" s="179" t="str">
        <f t="shared" si="3682"/>
        <v>Y$16</v>
      </c>
      <c r="Z2252" s="179" t="str">
        <f t="shared" si="3682"/>
        <v>Z$16</v>
      </c>
      <c r="AA2252" s="179" t="str">
        <f t="shared" si="3682"/>
        <v>AA$16</v>
      </c>
      <c r="AB2252" s="179" t="str">
        <f t="shared" si="3682"/>
        <v>AB$16</v>
      </c>
      <c r="AC2252" s="179" t="str">
        <f t="shared" si="3682"/>
        <v>AC$16</v>
      </c>
      <c r="AD2252" s="179" t="str">
        <f t="shared" si="3682"/>
        <v>AD$16</v>
      </c>
      <c r="AE2252" s="179" t="str">
        <f t="shared" si="3682"/>
        <v>AE$16</v>
      </c>
      <c r="AF2252" s="179" t="str">
        <f t="shared" si="3682"/>
        <v>AF$16</v>
      </c>
      <c r="AG2252" s="179" t="str">
        <f t="shared" si="3682"/>
        <v>AG$16</v>
      </c>
      <c r="AH2252" s="179" t="str">
        <f t="shared" si="3682"/>
        <v>AH$16</v>
      </c>
      <c r="AI2252" s="179" t="str">
        <f t="shared" si="3682"/>
        <v>AI$16</v>
      </c>
      <c r="AJ2252" s="179" t="str">
        <f t="shared" si="3682"/>
        <v>AJ$16</v>
      </c>
      <c r="AK2252" s="179" t="str">
        <f t="shared" si="3682"/>
        <v>AK$16</v>
      </c>
      <c r="AL2252" s="179" t="str">
        <f t="shared" si="3682"/>
        <v>AL$16</v>
      </c>
      <c r="AM2252" s="179" t="str">
        <f t="shared" si="3682"/>
        <v>AM$16</v>
      </c>
      <c r="AN2252" s="179" t="str">
        <f t="shared" si="3682"/>
        <v>AN$16</v>
      </c>
      <c r="AO2252" s="179" t="str">
        <f t="shared" si="3682"/>
        <v>AO$16</v>
      </c>
      <c r="AP2252" s="179" t="str">
        <f t="shared" si="3682"/>
        <v>AP$16</v>
      </c>
      <c r="AQ2252" s="179" t="str">
        <f t="shared" si="3682"/>
        <v>AQ$16</v>
      </c>
      <c r="AR2252" s="179" t="str">
        <f t="shared" si="3682"/>
        <v>AR$16</v>
      </c>
      <c r="AS2252" s="179" t="str">
        <f t="shared" si="3682"/>
        <v>AS$16</v>
      </c>
      <c r="AT2252" s="179" t="str">
        <f t="shared" si="3682"/>
        <v>AT$16</v>
      </c>
      <c r="AU2252" s="179" t="str">
        <f t="shared" si="3682"/>
        <v>AU$16</v>
      </c>
      <c r="AV2252" s="179" t="str">
        <f t="shared" si="3682"/>
        <v>AV$16</v>
      </c>
      <c r="AW2252" s="179" t="str">
        <f t="shared" si="3682"/>
        <v>AW$16</v>
      </c>
      <c r="AX2252" s="179" t="str">
        <f t="shared" si="3682"/>
        <v>AX$16</v>
      </c>
      <c r="AY2252" s="179" t="str">
        <f t="shared" ref="AY2252:CD2252" si="3683">AY2238</f>
        <v>AY$16</v>
      </c>
      <c r="AZ2252" s="179" t="str">
        <f t="shared" si="3683"/>
        <v>AZ$16</v>
      </c>
      <c r="BA2252" s="179" t="str">
        <f t="shared" si="3683"/>
        <v>BA$16</v>
      </c>
      <c r="BB2252" s="179" t="str">
        <f t="shared" si="3683"/>
        <v>BB$16</v>
      </c>
      <c r="BC2252" s="179" t="str">
        <f t="shared" si="3683"/>
        <v>BC$16</v>
      </c>
      <c r="BD2252" s="179" t="str">
        <f t="shared" si="3683"/>
        <v>BD$16</v>
      </c>
      <c r="BE2252" s="179" t="str">
        <f t="shared" si="3683"/>
        <v>BE$16</v>
      </c>
      <c r="BF2252" s="179" t="str">
        <f t="shared" si="3683"/>
        <v>BF$16</v>
      </c>
      <c r="BG2252" s="179" t="str">
        <f t="shared" si="3683"/>
        <v>BG$16</v>
      </c>
      <c r="BH2252" s="179" t="str">
        <f t="shared" si="3683"/>
        <v>BH$16</v>
      </c>
      <c r="BI2252" s="179" t="str">
        <f t="shared" si="3683"/>
        <v>BI$16</v>
      </c>
      <c r="BJ2252" s="179" t="str">
        <f t="shared" si="3683"/>
        <v>BJ$16</v>
      </c>
      <c r="BK2252" s="179" t="str">
        <f t="shared" si="3683"/>
        <v>BK$16</v>
      </c>
      <c r="BL2252" s="179" t="str">
        <f t="shared" si="3683"/>
        <v>BL$16</v>
      </c>
      <c r="BM2252" s="179" t="str">
        <f t="shared" si="3683"/>
        <v>BM$16</v>
      </c>
      <c r="BN2252" s="179" t="str">
        <f t="shared" si="3683"/>
        <v>BN$16</v>
      </c>
      <c r="BO2252" s="179" t="str">
        <f t="shared" si="3683"/>
        <v>BO$16</v>
      </c>
      <c r="BP2252" s="179" t="str">
        <f t="shared" si="3683"/>
        <v>BP$16</v>
      </c>
      <c r="BQ2252" s="179" t="str">
        <f t="shared" si="3683"/>
        <v>BQ$16</v>
      </c>
      <c r="BR2252" s="179" t="str">
        <f t="shared" si="3683"/>
        <v>BR$16</v>
      </c>
      <c r="BS2252" s="179" t="str">
        <f t="shared" si="3683"/>
        <v>BS$16</v>
      </c>
      <c r="BT2252" s="179" t="str">
        <f t="shared" si="3683"/>
        <v>BT$16</v>
      </c>
      <c r="BU2252" s="179" t="str">
        <f t="shared" si="3683"/>
        <v>BU$16</v>
      </c>
      <c r="BV2252" s="179" t="str">
        <f t="shared" si="3683"/>
        <v>BV$16</v>
      </c>
      <c r="BW2252" s="179" t="str">
        <f t="shared" si="3683"/>
        <v>BW$16</v>
      </c>
      <c r="BX2252" s="179" t="str">
        <f t="shared" si="3683"/>
        <v>BX$16</v>
      </c>
      <c r="BY2252" s="179" t="str">
        <f t="shared" si="3683"/>
        <v>BY$16</v>
      </c>
      <c r="BZ2252" s="179" t="str">
        <f t="shared" si="3683"/>
        <v>BZ$16</v>
      </c>
      <c r="CA2252" s="179" t="str">
        <f t="shared" si="3683"/>
        <v>CA$16</v>
      </c>
      <c r="CB2252" s="179" t="str">
        <f t="shared" si="3683"/>
        <v>CB$16</v>
      </c>
      <c r="CC2252" s="179" t="str">
        <f t="shared" si="3683"/>
        <v>CC$16</v>
      </c>
      <c r="CD2252" s="179" t="str">
        <f t="shared" si="3683"/>
        <v>CD$16</v>
      </c>
      <c r="CE2252" s="179" t="str">
        <f t="shared" ref="CE2252:CL2252" si="3684">CE2238</f>
        <v>CE$16</v>
      </c>
      <c r="CF2252" s="179" t="str">
        <f t="shared" si="3684"/>
        <v>CF$16</v>
      </c>
      <c r="CG2252" s="179" t="str">
        <f t="shared" si="3684"/>
        <v>CG$16</v>
      </c>
      <c r="CH2252" s="179" t="str">
        <f t="shared" si="3684"/>
        <v>CH$16</v>
      </c>
      <c r="CI2252" s="179" t="str">
        <f t="shared" si="3684"/>
        <v>CI$16</v>
      </c>
      <c r="CJ2252" s="179" t="str">
        <f t="shared" si="3684"/>
        <v>CJ$16</v>
      </c>
      <c r="CK2252" s="179" t="str">
        <f t="shared" si="3684"/>
        <v>CK$16</v>
      </c>
      <c r="CL2252" s="179" t="str">
        <f t="shared" si="3684"/>
        <v>CL$16</v>
      </c>
      <c r="CO2252" s="179" t="str">
        <f t="shared" ref="CO2252:DK2252" si="3685">CO2238</f>
        <v>CO$16</v>
      </c>
      <c r="CP2252" s="179" t="str">
        <f t="shared" si="3685"/>
        <v>CP$16</v>
      </c>
      <c r="CQ2252" s="179" t="str">
        <f t="shared" si="3685"/>
        <v>CQ$16</v>
      </c>
      <c r="CR2252" s="179" t="str">
        <f t="shared" si="3685"/>
        <v>CR$16</v>
      </c>
      <c r="CS2252" s="179" t="str">
        <f t="shared" si="3685"/>
        <v>CS$16</v>
      </c>
      <c r="CT2252" s="179" t="str">
        <f t="shared" si="3685"/>
        <v>CT$16</v>
      </c>
      <c r="CU2252" s="179" t="str">
        <f t="shared" si="3685"/>
        <v>CU$16</v>
      </c>
      <c r="CV2252" s="179" t="str">
        <f t="shared" si="3685"/>
        <v>CV$16</v>
      </c>
      <c r="CW2252" s="179" t="str">
        <f t="shared" si="3685"/>
        <v>CW$16</v>
      </c>
      <c r="CX2252" s="179" t="str">
        <f t="shared" si="3685"/>
        <v>CX$16</v>
      </c>
      <c r="CY2252" s="179" t="str">
        <f t="shared" si="3685"/>
        <v>CY$16</v>
      </c>
      <c r="CZ2252" s="179" t="str">
        <f t="shared" si="3685"/>
        <v>CZ$16</v>
      </c>
      <c r="DA2252" s="179" t="str">
        <f t="shared" si="3685"/>
        <v>DA$16</v>
      </c>
      <c r="DB2252" s="179" t="str">
        <f t="shared" si="3685"/>
        <v>DB$16</v>
      </c>
      <c r="DC2252" s="179" t="str">
        <f t="shared" si="3685"/>
        <v>DC$16</v>
      </c>
      <c r="DD2252" s="179" t="str">
        <f t="shared" si="3685"/>
        <v>DD$16</v>
      </c>
      <c r="DE2252" s="179" t="str">
        <f t="shared" si="3685"/>
        <v>DE$16</v>
      </c>
      <c r="DF2252" s="179" t="str">
        <f t="shared" si="3685"/>
        <v>DF$16</v>
      </c>
      <c r="DG2252" s="179" t="str">
        <f t="shared" si="3685"/>
        <v>DG$16</v>
      </c>
      <c r="DH2252" s="179" t="str">
        <f t="shared" si="3685"/>
        <v>DH$16</v>
      </c>
      <c r="DI2252" s="179" t="str">
        <f t="shared" si="3685"/>
        <v>DI$16</v>
      </c>
      <c r="DJ2252" s="179" t="str">
        <f t="shared" si="3685"/>
        <v>DJ$16</v>
      </c>
      <c r="DK2252" s="179" t="str">
        <f t="shared" si="3685"/>
        <v>DK$16</v>
      </c>
      <c r="DL2252" s="179" t="str">
        <f t="shared" ref="DL2252" si="3686">DL2238</f>
        <v>DL$16</v>
      </c>
    </row>
    <row r="2253" spans="1:116" x14ac:dyDescent="0.4">
      <c r="B2253" t="s">
        <v>332</v>
      </c>
      <c r="D2253" t="s">
        <v>429</v>
      </c>
      <c r="E2253" s="8" t="str">
        <f t="shared" si="3676"/>
        <v>2253 DCOPS-IS</v>
      </c>
      <c r="G2253" s="136" t="str">
        <f>G2239</f>
        <v>Primary volume driver</v>
      </c>
      <c r="H2253" s="12"/>
      <c r="I2253" s="60"/>
      <c r="J2253" s="60"/>
      <c r="K2253" s="15"/>
      <c r="L2253" s="15"/>
      <c r="M2253" s="15"/>
      <c r="N2253" s="15"/>
      <c r="O2253" s="15"/>
      <c r="P2253" s="15"/>
      <c r="R2253" s="15"/>
      <c r="S2253" s="179" t="str">
        <f t="shared" ref="S2253:AX2253" si="3687">S2239</f>
        <v>S$17</v>
      </c>
      <c r="T2253" s="179" t="str">
        <f t="shared" si="3687"/>
        <v>T$17</v>
      </c>
      <c r="U2253" s="179" t="str">
        <f t="shared" si="3687"/>
        <v>U$17</v>
      </c>
      <c r="V2253" s="179" t="str">
        <f t="shared" si="3687"/>
        <v>V$17</v>
      </c>
      <c r="W2253" s="179" t="str">
        <f t="shared" si="3687"/>
        <v>W$17</v>
      </c>
      <c r="X2253" s="179" t="str">
        <f t="shared" si="3687"/>
        <v>X$17</v>
      </c>
      <c r="Y2253" s="179" t="str">
        <f t="shared" si="3687"/>
        <v>Y$17</v>
      </c>
      <c r="Z2253" s="179" t="str">
        <f t="shared" si="3687"/>
        <v>Z$17</v>
      </c>
      <c r="AA2253" s="179" t="str">
        <f t="shared" si="3687"/>
        <v>AA$17</v>
      </c>
      <c r="AB2253" s="179" t="str">
        <f t="shared" si="3687"/>
        <v>AB$17</v>
      </c>
      <c r="AC2253" s="179" t="str">
        <f t="shared" si="3687"/>
        <v>AC$17</v>
      </c>
      <c r="AD2253" s="179" t="str">
        <f t="shared" si="3687"/>
        <v>AD$17</v>
      </c>
      <c r="AE2253" s="179" t="str">
        <f t="shared" si="3687"/>
        <v>AE$17</v>
      </c>
      <c r="AF2253" s="179" t="str">
        <f t="shared" si="3687"/>
        <v>AF$17</v>
      </c>
      <c r="AG2253" s="179" t="str">
        <f t="shared" si="3687"/>
        <v>AG$17</v>
      </c>
      <c r="AH2253" s="179" t="str">
        <f t="shared" si="3687"/>
        <v>AH$17</v>
      </c>
      <c r="AI2253" s="179" t="str">
        <f t="shared" si="3687"/>
        <v>AI$17</v>
      </c>
      <c r="AJ2253" s="179" t="str">
        <f t="shared" si="3687"/>
        <v>AJ$17</v>
      </c>
      <c r="AK2253" s="179" t="str">
        <f t="shared" si="3687"/>
        <v>AK$17</v>
      </c>
      <c r="AL2253" s="179" t="str">
        <f t="shared" si="3687"/>
        <v>AL$17</v>
      </c>
      <c r="AM2253" s="179" t="str">
        <f t="shared" si="3687"/>
        <v>AM$17</v>
      </c>
      <c r="AN2253" s="179" t="str">
        <f t="shared" si="3687"/>
        <v>AN$17</v>
      </c>
      <c r="AO2253" s="179" t="str">
        <f t="shared" si="3687"/>
        <v>AO$17</v>
      </c>
      <c r="AP2253" s="179" t="str">
        <f t="shared" si="3687"/>
        <v>AP$17</v>
      </c>
      <c r="AQ2253" s="179" t="str">
        <f t="shared" si="3687"/>
        <v>AQ$17</v>
      </c>
      <c r="AR2253" s="179" t="str">
        <f t="shared" si="3687"/>
        <v>AR$17</v>
      </c>
      <c r="AS2253" s="179" t="str">
        <f t="shared" si="3687"/>
        <v>AS$17</v>
      </c>
      <c r="AT2253" s="179" t="str">
        <f t="shared" si="3687"/>
        <v>AT$17</v>
      </c>
      <c r="AU2253" s="179" t="str">
        <f t="shared" si="3687"/>
        <v>AU$17</v>
      </c>
      <c r="AV2253" s="179" t="str">
        <f t="shared" si="3687"/>
        <v>AV$17</v>
      </c>
      <c r="AW2253" s="179" t="str">
        <f t="shared" si="3687"/>
        <v>AW$17</v>
      </c>
      <c r="AX2253" s="179" t="str">
        <f t="shared" si="3687"/>
        <v>AX$17</v>
      </c>
      <c r="AY2253" s="179" t="str">
        <f t="shared" ref="AY2253:CD2253" si="3688">AY2239</f>
        <v>AY$17</v>
      </c>
      <c r="AZ2253" s="179" t="str">
        <f t="shared" si="3688"/>
        <v>AZ$17</v>
      </c>
      <c r="BA2253" s="179" t="str">
        <f t="shared" si="3688"/>
        <v>BA$17</v>
      </c>
      <c r="BB2253" s="179" t="str">
        <f t="shared" si="3688"/>
        <v>BB$17</v>
      </c>
      <c r="BC2253" s="179" t="str">
        <f t="shared" si="3688"/>
        <v>BC$17</v>
      </c>
      <c r="BD2253" s="179" t="str">
        <f t="shared" si="3688"/>
        <v>BD$17</v>
      </c>
      <c r="BE2253" s="179" t="str">
        <f t="shared" si="3688"/>
        <v>BE$17</v>
      </c>
      <c r="BF2253" s="179" t="str">
        <f t="shared" si="3688"/>
        <v>BF$17</v>
      </c>
      <c r="BG2253" s="179" t="str">
        <f t="shared" si="3688"/>
        <v>BG$17</v>
      </c>
      <c r="BH2253" s="179" t="str">
        <f t="shared" si="3688"/>
        <v>BH$17</v>
      </c>
      <c r="BI2253" s="179" t="str">
        <f t="shared" si="3688"/>
        <v>BI$17</v>
      </c>
      <c r="BJ2253" s="179" t="str">
        <f t="shared" si="3688"/>
        <v>BJ$17</v>
      </c>
      <c r="BK2253" s="179" t="str">
        <f t="shared" si="3688"/>
        <v>BK$17</v>
      </c>
      <c r="BL2253" s="179" t="str">
        <f t="shared" si="3688"/>
        <v>BL$17</v>
      </c>
      <c r="BM2253" s="179" t="str">
        <f t="shared" si="3688"/>
        <v>BM$17</v>
      </c>
      <c r="BN2253" s="179" t="str">
        <f t="shared" si="3688"/>
        <v>BN$17</v>
      </c>
      <c r="BO2253" s="179" t="str">
        <f t="shared" si="3688"/>
        <v>BO$17</v>
      </c>
      <c r="BP2253" s="179" t="str">
        <f t="shared" si="3688"/>
        <v>BP$17</v>
      </c>
      <c r="BQ2253" s="179" t="str">
        <f t="shared" si="3688"/>
        <v>BQ$17</v>
      </c>
      <c r="BR2253" s="179" t="str">
        <f t="shared" si="3688"/>
        <v>BR$17</v>
      </c>
      <c r="BS2253" s="179" t="str">
        <f t="shared" si="3688"/>
        <v>BS$17</v>
      </c>
      <c r="BT2253" s="179" t="str">
        <f t="shared" si="3688"/>
        <v>BT$17</v>
      </c>
      <c r="BU2253" s="179" t="str">
        <f t="shared" si="3688"/>
        <v>BU$17</v>
      </c>
      <c r="BV2253" s="179" t="str">
        <f t="shared" si="3688"/>
        <v>BV$17</v>
      </c>
      <c r="BW2253" s="179" t="str">
        <f t="shared" si="3688"/>
        <v>BW$17</v>
      </c>
      <c r="BX2253" s="179" t="str">
        <f t="shared" si="3688"/>
        <v>BX$17</v>
      </c>
      <c r="BY2253" s="179" t="str">
        <f t="shared" si="3688"/>
        <v>BY$17</v>
      </c>
      <c r="BZ2253" s="179" t="str">
        <f t="shared" si="3688"/>
        <v>BZ$17</v>
      </c>
      <c r="CA2253" s="179" t="str">
        <f t="shared" si="3688"/>
        <v>CA$17</v>
      </c>
      <c r="CB2253" s="179" t="str">
        <f t="shared" si="3688"/>
        <v>CB$17</v>
      </c>
      <c r="CC2253" s="179" t="str">
        <f t="shared" si="3688"/>
        <v>CC$17</v>
      </c>
      <c r="CD2253" s="179" t="str">
        <f t="shared" si="3688"/>
        <v>CD$17</v>
      </c>
      <c r="CE2253" s="179" t="str">
        <f t="shared" ref="CE2253:CL2253" si="3689">CE2239</f>
        <v>CE$17</v>
      </c>
      <c r="CF2253" s="179" t="str">
        <f t="shared" si="3689"/>
        <v>CF$17</v>
      </c>
      <c r="CG2253" s="179" t="str">
        <f t="shared" si="3689"/>
        <v>CG$17</v>
      </c>
      <c r="CH2253" s="179" t="str">
        <f t="shared" si="3689"/>
        <v>CH$17</v>
      </c>
      <c r="CI2253" s="179" t="str">
        <f t="shared" si="3689"/>
        <v>CI$17</v>
      </c>
      <c r="CJ2253" s="179" t="str">
        <f t="shared" si="3689"/>
        <v>CJ$17</v>
      </c>
      <c r="CK2253" s="179" t="str">
        <f t="shared" si="3689"/>
        <v>CK$17</v>
      </c>
      <c r="CL2253" s="179" t="str">
        <f t="shared" si="3689"/>
        <v>CL$17</v>
      </c>
      <c r="CN2253" s="60"/>
      <c r="CO2253" s="179" t="str">
        <f t="shared" ref="CO2253:DK2253" si="3690">CO2239</f>
        <v>CO$17</v>
      </c>
      <c r="CP2253" s="179" t="str">
        <f t="shared" si="3690"/>
        <v>CP$17</v>
      </c>
      <c r="CQ2253" s="179" t="str">
        <f t="shared" si="3690"/>
        <v>CQ$17</v>
      </c>
      <c r="CR2253" s="179" t="str">
        <f t="shared" si="3690"/>
        <v>CR$17</v>
      </c>
      <c r="CS2253" s="179" t="str">
        <f t="shared" si="3690"/>
        <v>CS$17</v>
      </c>
      <c r="CT2253" s="179" t="str">
        <f t="shared" si="3690"/>
        <v>CT$17</v>
      </c>
      <c r="CU2253" s="179" t="str">
        <f t="shared" si="3690"/>
        <v>CU$17</v>
      </c>
      <c r="CV2253" s="179" t="str">
        <f t="shared" si="3690"/>
        <v>CV$17</v>
      </c>
      <c r="CW2253" s="179" t="str">
        <f t="shared" si="3690"/>
        <v>CW$17</v>
      </c>
      <c r="CX2253" s="179" t="str">
        <f t="shared" si="3690"/>
        <v>CX$17</v>
      </c>
      <c r="CY2253" s="179" t="str">
        <f t="shared" si="3690"/>
        <v>CY$17</v>
      </c>
      <c r="CZ2253" s="179" t="str">
        <f t="shared" si="3690"/>
        <v>CZ$17</v>
      </c>
      <c r="DA2253" s="179" t="str">
        <f t="shared" si="3690"/>
        <v>DA$17</v>
      </c>
      <c r="DB2253" s="179" t="str">
        <f t="shared" si="3690"/>
        <v>DB$17</v>
      </c>
      <c r="DC2253" s="179" t="str">
        <f t="shared" si="3690"/>
        <v>DC$17</v>
      </c>
      <c r="DD2253" s="179" t="str">
        <f t="shared" si="3690"/>
        <v>DD$17</v>
      </c>
      <c r="DE2253" s="179" t="str">
        <f t="shared" si="3690"/>
        <v>DE$17</v>
      </c>
      <c r="DF2253" s="179" t="str">
        <f t="shared" si="3690"/>
        <v>DF$17</v>
      </c>
      <c r="DG2253" s="179" t="str">
        <f t="shared" si="3690"/>
        <v>DG$17</v>
      </c>
      <c r="DH2253" s="179" t="str">
        <f t="shared" si="3690"/>
        <v>DH$17</v>
      </c>
      <c r="DI2253" s="179" t="str">
        <f t="shared" si="3690"/>
        <v>DI$17</v>
      </c>
      <c r="DJ2253" s="179" t="str">
        <f t="shared" si="3690"/>
        <v>DJ$17</v>
      </c>
      <c r="DK2253" s="179" t="str">
        <f t="shared" si="3690"/>
        <v>DK$17</v>
      </c>
      <c r="DL2253" s="179" t="str">
        <f t="shared" ref="DL2253" si="3691">DL2239</f>
        <v>DL$17</v>
      </c>
    </row>
    <row r="2254" spans="1:116" x14ac:dyDescent="0.4">
      <c r="B2254" t="s">
        <v>332</v>
      </c>
      <c r="D2254" t="s">
        <v>429</v>
      </c>
      <c r="E2254" s="8" t="str">
        <f t="shared" si="3676"/>
        <v>2254 DCOPS-IS</v>
      </c>
      <c r="G2254" s="191" t="str">
        <f>G2244</f>
        <v>% of operating income - direct cost:</v>
      </c>
      <c r="H2254" s="12"/>
      <c r="I2254" s="60"/>
      <c r="J2254" s="60"/>
      <c r="K2254" s="15"/>
      <c r="L2254" s="15"/>
      <c r="M2254" s="15"/>
      <c r="N2254" s="15"/>
      <c r="O2254" s="15"/>
      <c r="P2254" s="15"/>
      <c r="R2254" s="15"/>
      <c r="S2254" s="179">
        <f t="shared" ref="S2254:AX2254" si="3692">S2240</f>
        <v>0</v>
      </c>
      <c r="T2254" s="179">
        <f t="shared" si="3692"/>
        <v>0</v>
      </c>
      <c r="U2254" s="179">
        <f t="shared" si="3692"/>
        <v>0</v>
      </c>
      <c r="V2254" s="179">
        <f t="shared" si="3692"/>
        <v>0</v>
      </c>
      <c r="W2254" s="179">
        <f t="shared" si="3692"/>
        <v>0</v>
      </c>
      <c r="X2254" s="179">
        <f t="shared" si="3692"/>
        <v>0</v>
      </c>
      <c r="Y2254" s="179">
        <f t="shared" si="3692"/>
        <v>0</v>
      </c>
      <c r="Z2254" s="179">
        <f t="shared" si="3692"/>
        <v>0</v>
      </c>
      <c r="AA2254" s="179">
        <f t="shared" si="3692"/>
        <v>0</v>
      </c>
      <c r="AB2254" s="179">
        <f t="shared" si="3692"/>
        <v>0</v>
      </c>
      <c r="AC2254" s="179">
        <f t="shared" si="3692"/>
        <v>0</v>
      </c>
      <c r="AD2254" s="179">
        <f t="shared" si="3692"/>
        <v>0</v>
      </c>
      <c r="AE2254" s="179">
        <f t="shared" si="3692"/>
        <v>0</v>
      </c>
      <c r="AF2254" s="179">
        <f t="shared" si="3692"/>
        <v>0</v>
      </c>
      <c r="AG2254" s="179">
        <f t="shared" si="3692"/>
        <v>0</v>
      </c>
      <c r="AH2254" s="179">
        <f t="shared" si="3692"/>
        <v>0</v>
      </c>
      <c r="AI2254" s="179">
        <f t="shared" si="3692"/>
        <v>0</v>
      </c>
      <c r="AJ2254" s="179">
        <f t="shared" si="3692"/>
        <v>0</v>
      </c>
      <c r="AK2254" s="179">
        <f t="shared" si="3692"/>
        <v>0</v>
      </c>
      <c r="AL2254" s="179">
        <f t="shared" si="3692"/>
        <v>0</v>
      </c>
      <c r="AM2254" s="179">
        <f t="shared" si="3692"/>
        <v>0</v>
      </c>
      <c r="AN2254" s="179">
        <f t="shared" si="3692"/>
        <v>0</v>
      </c>
      <c r="AO2254" s="179">
        <f t="shared" si="3692"/>
        <v>0</v>
      </c>
      <c r="AP2254" s="179">
        <f t="shared" si="3692"/>
        <v>0</v>
      </c>
      <c r="AQ2254" s="179">
        <f t="shared" si="3692"/>
        <v>0</v>
      </c>
      <c r="AR2254" s="179">
        <f t="shared" si="3692"/>
        <v>0</v>
      </c>
      <c r="AS2254" s="179">
        <f t="shared" si="3692"/>
        <v>0</v>
      </c>
      <c r="AT2254" s="179">
        <f t="shared" si="3692"/>
        <v>0</v>
      </c>
      <c r="AU2254" s="179">
        <f t="shared" si="3692"/>
        <v>0</v>
      </c>
      <c r="AV2254" s="179">
        <f t="shared" si="3692"/>
        <v>0</v>
      </c>
      <c r="AW2254" s="179">
        <f t="shared" si="3692"/>
        <v>0</v>
      </c>
      <c r="AX2254" s="179">
        <f t="shared" si="3692"/>
        <v>0</v>
      </c>
      <c r="AY2254" s="179">
        <f t="shared" ref="AY2254:CD2254" si="3693">AY2240</f>
        <v>0</v>
      </c>
      <c r="AZ2254" s="179">
        <f t="shared" si="3693"/>
        <v>0</v>
      </c>
      <c r="BA2254" s="179">
        <f t="shared" si="3693"/>
        <v>0</v>
      </c>
      <c r="BB2254" s="179">
        <f t="shared" si="3693"/>
        <v>0</v>
      </c>
      <c r="BC2254" s="179">
        <f t="shared" si="3693"/>
        <v>0</v>
      </c>
      <c r="BD2254" s="179">
        <f t="shared" si="3693"/>
        <v>0</v>
      </c>
      <c r="BE2254" s="179">
        <f t="shared" si="3693"/>
        <v>0</v>
      </c>
      <c r="BF2254" s="179">
        <f t="shared" si="3693"/>
        <v>0</v>
      </c>
      <c r="BG2254" s="179">
        <f t="shared" si="3693"/>
        <v>0</v>
      </c>
      <c r="BH2254" s="179">
        <f t="shared" si="3693"/>
        <v>0</v>
      </c>
      <c r="BI2254" s="179">
        <f t="shared" si="3693"/>
        <v>0</v>
      </c>
      <c r="BJ2254" s="179">
        <f t="shared" si="3693"/>
        <v>0</v>
      </c>
      <c r="BK2254" s="179">
        <f t="shared" si="3693"/>
        <v>0</v>
      </c>
      <c r="BL2254" s="179">
        <f t="shared" si="3693"/>
        <v>0</v>
      </c>
      <c r="BM2254" s="179">
        <f t="shared" si="3693"/>
        <v>0</v>
      </c>
      <c r="BN2254" s="179">
        <f t="shared" si="3693"/>
        <v>0</v>
      </c>
      <c r="BO2254" s="179">
        <f t="shared" si="3693"/>
        <v>0</v>
      </c>
      <c r="BP2254" s="179">
        <f t="shared" si="3693"/>
        <v>0</v>
      </c>
      <c r="BQ2254" s="179">
        <f t="shared" si="3693"/>
        <v>0</v>
      </c>
      <c r="BR2254" s="179">
        <f t="shared" si="3693"/>
        <v>0</v>
      </c>
      <c r="BS2254" s="179">
        <f t="shared" si="3693"/>
        <v>0</v>
      </c>
      <c r="BT2254" s="179">
        <f t="shared" si="3693"/>
        <v>0</v>
      </c>
      <c r="BU2254" s="179">
        <f t="shared" si="3693"/>
        <v>0</v>
      </c>
      <c r="BV2254" s="179">
        <f t="shared" si="3693"/>
        <v>0</v>
      </c>
      <c r="BW2254" s="179">
        <f t="shared" si="3693"/>
        <v>0</v>
      </c>
      <c r="BX2254" s="179">
        <f t="shared" si="3693"/>
        <v>0</v>
      </c>
      <c r="BY2254" s="179">
        <f t="shared" si="3693"/>
        <v>0</v>
      </c>
      <c r="BZ2254" s="179">
        <f t="shared" si="3693"/>
        <v>0</v>
      </c>
      <c r="CA2254" s="179">
        <f t="shared" si="3693"/>
        <v>0</v>
      </c>
      <c r="CB2254" s="179">
        <f t="shared" si="3693"/>
        <v>0</v>
      </c>
      <c r="CC2254" s="179">
        <f t="shared" si="3693"/>
        <v>0</v>
      </c>
      <c r="CD2254" s="179">
        <f t="shared" si="3693"/>
        <v>0</v>
      </c>
      <c r="CE2254" s="179">
        <f t="shared" ref="CE2254:CL2254" si="3694">CE2240</f>
        <v>0</v>
      </c>
      <c r="CF2254" s="179">
        <f t="shared" si="3694"/>
        <v>0</v>
      </c>
      <c r="CG2254" s="179">
        <f t="shared" si="3694"/>
        <v>0</v>
      </c>
      <c r="CH2254" s="179">
        <f t="shared" si="3694"/>
        <v>0</v>
      </c>
      <c r="CI2254" s="179">
        <f t="shared" si="3694"/>
        <v>0</v>
      </c>
      <c r="CJ2254" s="179">
        <f t="shared" si="3694"/>
        <v>0</v>
      </c>
      <c r="CK2254" s="179">
        <f t="shared" si="3694"/>
        <v>0</v>
      </c>
      <c r="CL2254" s="179">
        <f t="shared" si="3694"/>
        <v>0</v>
      </c>
      <c r="CN2254" s="60"/>
      <c r="CO2254" s="179">
        <f t="shared" ref="CO2254:DK2254" si="3695">CO2240</f>
        <v>0</v>
      </c>
      <c r="CP2254" s="179">
        <f t="shared" si="3695"/>
        <v>0</v>
      </c>
      <c r="CQ2254" s="179">
        <f t="shared" si="3695"/>
        <v>0</v>
      </c>
      <c r="CR2254" s="179">
        <f t="shared" si="3695"/>
        <v>0</v>
      </c>
      <c r="CS2254" s="179">
        <f t="shared" si="3695"/>
        <v>0</v>
      </c>
      <c r="CT2254" s="179">
        <f t="shared" si="3695"/>
        <v>0</v>
      </c>
      <c r="CU2254" s="179">
        <f t="shared" si="3695"/>
        <v>0</v>
      </c>
      <c r="CV2254" s="179">
        <f t="shared" si="3695"/>
        <v>0</v>
      </c>
      <c r="CW2254" s="179">
        <f t="shared" si="3695"/>
        <v>0</v>
      </c>
      <c r="CX2254" s="179">
        <f t="shared" si="3695"/>
        <v>0</v>
      </c>
      <c r="CY2254" s="179">
        <f t="shared" si="3695"/>
        <v>0</v>
      </c>
      <c r="CZ2254" s="179">
        <f t="shared" si="3695"/>
        <v>0</v>
      </c>
      <c r="DA2254" s="179">
        <f t="shared" si="3695"/>
        <v>0</v>
      </c>
      <c r="DB2254" s="179">
        <f t="shared" si="3695"/>
        <v>0</v>
      </c>
      <c r="DC2254" s="179">
        <f t="shared" si="3695"/>
        <v>0</v>
      </c>
      <c r="DD2254" s="179">
        <f t="shared" si="3695"/>
        <v>0</v>
      </c>
      <c r="DE2254" s="179">
        <f t="shared" si="3695"/>
        <v>0</v>
      </c>
      <c r="DF2254" s="179">
        <f t="shared" si="3695"/>
        <v>0</v>
      </c>
      <c r="DG2254" s="179">
        <f t="shared" si="3695"/>
        <v>0</v>
      </c>
      <c r="DH2254" s="179">
        <f t="shared" si="3695"/>
        <v>0</v>
      </c>
      <c r="DI2254" s="179">
        <f t="shared" si="3695"/>
        <v>0</v>
      </c>
      <c r="DJ2254" s="179">
        <f t="shared" si="3695"/>
        <v>0</v>
      </c>
      <c r="DK2254" s="179">
        <f t="shared" si="3695"/>
        <v>0</v>
      </c>
      <c r="DL2254" s="179">
        <f t="shared" ref="DL2254" si="3696">DL2240</f>
        <v>0</v>
      </c>
    </row>
    <row r="2255" spans="1:116" x14ac:dyDescent="0.4">
      <c r="B2255" t="s">
        <v>332</v>
      </c>
      <c r="D2255" t="s">
        <v>429</v>
      </c>
      <c r="E2255" s="8" t="str">
        <f t="shared" ref="E2255" si="3697">ROW()&amp;" "&amp;D2255</f>
        <v>2255 DCOPS-IS</v>
      </c>
      <c r="G2255" s="241" t="str">
        <f>IFERROR(SUBSTITUTE(TRIM(MID(G2244, SEARCH("-", G2244) + 1, LEN(G2244))),":",""),"no unit")</f>
        <v>direct cost</v>
      </c>
      <c r="H2255" s="12"/>
      <c r="I2255" s="60"/>
      <c r="J2255" s="60"/>
      <c r="K2255" s="15"/>
      <c r="L2255" s="15"/>
      <c r="M2255" s="15"/>
      <c r="N2255" s="15"/>
      <c r="O2255" s="15"/>
      <c r="P2255" s="15"/>
      <c r="R2255" s="15"/>
      <c r="S2255" s="179"/>
      <c r="T2255" s="179"/>
      <c r="U2255" s="179"/>
      <c r="V2255" s="179"/>
      <c r="W2255" s="179"/>
      <c r="X2255" s="179"/>
      <c r="Y2255" s="179"/>
      <c r="Z2255" s="179"/>
      <c r="AA2255" s="179"/>
      <c r="AB2255" s="179"/>
      <c r="AC2255" s="179"/>
      <c r="AD2255" s="179"/>
      <c r="AE2255" s="179"/>
      <c r="AF2255" s="179"/>
      <c r="AG2255" s="179"/>
      <c r="AH2255" s="179"/>
      <c r="AI2255" s="179"/>
      <c r="AJ2255" s="179"/>
      <c r="AK2255" s="179"/>
      <c r="AL2255" s="179"/>
      <c r="AM2255" s="179"/>
      <c r="AN2255" s="179"/>
      <c r="AO2255" s="179"/>
      <c r="AP2255" s="179"/>
      <c r="AQ2255" s="179"/>
      <c r="AR2255" s="179"/>
      <c r="AS2255" s="179"/>
      <c r="AT2255" s="179"/>
      <c r="AU2255" s="179"/>
      <c r="AV2255" s="179"/>
      <c r="AW2255" s="179"/>
      <c r="AX2255" s="179"/>
      <c r="AY2255" s="179"/>
      <c r="AZ2255" s="179"/>
      <c r="BA2255" s="179"/>
      <c r="BB2255" s="179"/>
      <c r="BC2255" s="179"/>
      <c r="BD2255" s="179"/>
      <c r="BE2255" s="179"/>
      <c r="BF2255" s="179"/>
      <c r="BG2255" s="179"/>
      <c r="BH2255" s="179"/>
      <c r="BI2255" s="179"/>
      <c r="BJ2255" s="179"/>
      <c r="BK2255" s="179"/>
      <c r="BL2255" s="179"/>
      <c r="BM2255" s="179"/>
      <c r="BN2255" s="179"/>
      <c r="BO2255" s="179"/>
      <c r="BP2255" s="179"/>
      <c r="BQ2255" s="179"/>
      <c r="BR2255" s="179"/>
      <c r="BS2255" s="179"/>
      <c r="BT2255" s="179"/>
      <c r="BU2255" s="179"/>
      <c r="BV2255" s="179"/>
      <c r="BW2255" s="179"/>
      <c r="BX2255" s="179"/>
      <c r="BY2255" s="179"/>
      <c r="BZ2255" s="179"/>
      <c r="CA2255" s="179"/>
      <c r="CB2255" s="179"/>
      <c r="CC2255" s="179"/>
      <c r="CD2255" s="179"/>
      <c r="CE2255" s="179"/>
      <c r="CF2255" s="179"/>
      <c r="CG2255" s="179"/>
      <c r="CH2255" s="179"/>
      <c r="CI2255" s="179"/>
      <c r="CJ2255" s="179"/>
      <c r="CK2255" s="179"/>
      <c r="CL2255" s="179"/>
      <c r="CN2255" s="60"/>
      <c r="CO2255" s="179"/>
      <c r="CP2255" s="179"/>
      <c r="CQ2255" s="179"/>
      <c r="CR2255" s="179"/>
      <c r="CS2255" s="179"/>
      <c r="CT2255" s="179"/>
      <c r="CU2255" s="179"/>
      <c r="CV2255" s="179"/>
      <c r="CW2255" s="179"/>
      <c r="CX2255" s="179"/>
      <c r="CY2255" s="179"/>
      <c r="CZ2255" s="179"/>
      <c r="DA2255" s="179"/>
      <c r="DB2255" s="179"/>
      <c r="DC2255" s="179"/>
      <c r="DD2255" s="179"/>
      <c r="DE2255" s="179"/>
      <c r="DF2255" s="179"/>
      <c r="DG2255" s="179"/>
      <c r="DH2255" s="179"/>
      <c r="DI2255" s="179"/>
      <c r="DJ2255" s="179"/>
      <c r="DK2255" s="179"/>
      <c r="DL2255" s="179"/>
    </row>
    <row r="2256" spans="1:116" x14ac:dyDescent="0.4">
      <c r="B2256" t="s">
        <v>332</v>
      </c>
      <c r="D2256" t="s">
        <v>429</v>
      </c>
      <c r="E2256" s="8" t="str">
        <f t="shared" si="3676"/>
        <v>2256 DCOPS-IS</v>
      </c>
      <c r="G2256" s="136" t="str">
        <f>G2242</f>
        <v>Secondary revenue driver</v>
      </c>
      <c r="H2256" s="12"/>
      <c r="I2256" s="60"/>
      <c r="J2256" s="60"/>
      <c r="K2256" s="15"/>
      <c r="L2256" s="15"/>
      <c r="M2256" s="15"/>
      <c r="N2256" s="15"/>
      <c r="O2256" s="15"/>
      <c r="P2256" s="15"/>
      <c r="R2256" s="15"/>
      <c r="S2256" s="4" t="str">
        <f>ADDRESS(ROW(S2248),COLUMN(S2248),2)</f>
        <v>S$2248</v>
      </c>
      <c r="T2256" s="4" t="str">
        <f t="shared" ref="T2256:AY2256" si="3698">ADDRESS(ROW(T2237),COLUMN(T2237),2)</f>
        <v>T$2237</v>
      </c>
      <c r="U2256" s="4" t="str">
        <f t="shared" si="3698"/>
        <v>U$2237</v>
      </c>
      <c r="V2256" s="4" t="str">
        <f t="shared" si="3698"/>
        <v>V$2237</v>
      </c>
      <c r="W2256" s="4" t="str">
        <f t="shared" si="3698"/>
        <v>W$2237</v>
      </c>
      <c r="X2256" s="4" t="str">
        <f t="shared" si="3698"/>
        <v>X$2237</v>
      </c>
      <c r="Y2256" s="4" t="str">
        <f t="shared" si="3698"/>
        <v>Y$2237</v>
      </c>
      <c r="Z2256" s="4" t="str">
        <f t="shared" si="3698"/>
        <v>Z$2237</v>
      </c>
      <c r="AA2256" s="4" t="str">
        <f t="shared" si="3698"/>
        <v>AA$2237</v>
      </c>
      <c r="AB2256" s="4" t="str">
        <f t="shared" si="3698"/>
        <v>AB$2237</v>
      </c>
      <c r="AC2256" s="4" t="str">
        <f t="shared" si="3698"/>
        <v>AC$2237</v>
      </c>
      <c r="AD2256" s="4" t="str">
        <f t="shared" si="3698"/>
        <v>AD$2237</v>
      </c>
      <c r="AE2256" s="4" t="str">
        <f t="shared" si="3698"/>
        <v>AE$2237</v>
      </c>
      <c r="AF2256" s="4" t="str">
        <f t="shared" si="3698"/>
        <v>AF$2237</v>
      </c>
      <c r="AG2256" s="4" t="str">
        <f t="shared" si="3698"/>
        <v>AG$2237</v>
      </c>
      <c r="AH2256" s="4" t="str">
        <f t="shared" si="3698"/>
        <v>AH$2237</v>
      </c>
      <c r="AI2256" s="4" t="str">
        <f t="shared" si="3698"/>
        <v>AI$2237</v>
      </c>
      <c r="AJ2256" s="4" t="str">
        <f t="shared" si="3698"/>
        <v>AJ$2237</v>
      </c>
      <c r="AK2256" s="4" t="str">
        <f t="shared" si="3698"/>
        <v>AK$2237</v>
      </c>
      <c r="AL2256" s="4" t="str">
        <f t="shared" si="3698"/>
        <v>AL$2237</v>
      </c>
      <c r="AM2256" s="4" t="str">
        <f t="shared" si="3698"/>
        <v>AM$2237</v>
      </c>
      <c r="AN2256" s="4" t="str">
        <f t="shared" si="3698"/>
        <v>AN$2237</v>
      </c>
      <c r="AO2256" s="4" t="str">
        <f t="shared" si="3698"/>
        <v>AO$2237</v>
      </c>
      <c r="AP2256" s="4" t="str">
        <f t="shared" si="3698"/>
        <v>AP$2237</v>
      </c>
      <c r="AQ2256" s="4" t="str">
        <f t="shared" si="3698"/>
        <v>AQ$2237</v>
      </c>
      <c r="AR2256" s="4" t="str">
        <f t="shared" si="3698"/>
        <v>AR$2237</v>
      </c>
      <c r="AS2256" s="4" t="str">
        <f t="shared" si="3698"/>
        <v>AS$2237</v>
      </c>
      <c r="AT2256" s="4" t="str">
        <f t="shared" si="3698"/>
        <v>AT$2237</v>
      </c>
      <c r="AU2256" s="4" t="str">
        <f t="shared" si="3698"/>
        <v>AU$2237</v>
      </c>
      <c r="AV2256" s="4" t="str">
        <f t="shared" si="3698"/>
        <v>AV$2237</v>
      </c>
      <c r="AW2256" s="4" t="str">
        <f t="shared" si="3698"/>
        <v>AW$2237</v>
      </c>
      <c r="AX2256" s="4" t="str">
        <f t="shared" si="3698"/>
        <v>AX$2237</v>
      </c>
      <c r="AY2256" s="4" t="str">
        <f t="shared" si="3698"/>
        <v>AY$2237</v>
      </c>
      <c r="AZ2256" s="4" t="str">
        <f t="shared" ref="AZ2256:CE2256" si="3699">ADDRESS(ROW(AZ2237),COLUMN(AZ2237),2)</f>
        <v>AZ$2237</v>
      </c>
      <c r="BA2256" s="4" t="str">
        <f t="shared" si="3699"/>
        <v>BA$2237</v>
      </c>
      <c r="BB2256" s="4" t="str">
        <f t="shared" si="3699"/>
        <v>BB$2237</v>
      </c>
      <c r="BC2256" s="4" t="str">
        <f t="shared" si="3699"/>
        <v>BC$2237</v>
      </c>
      <c r="BD2256" s="4" t="str">
        <f t="shared" si="3699"/>
        <v>BD$2237</v>
      </c>
      <c r="BE2256" s="4" t="str">
        <f t="shared" si="3699"/>
        <v>BE$2237</v>
      </c>
      <c r="BF2256" s="4" t="str">
        <f t="shared" si="3699"/>
        <v>BF$2237</v>
      </c>
      <c r="BG2256" s="4" t="str">
        <f t="shared" si="3699"/>
        <v>BG$2237</v>
      </c>
      <c r="BH2256" s="4" t="str">
        <f t="shared" si="3699"/>
        <v>BH$2237</v>
      </c>
      <c r="BI2256" s="4" t="str">
        <f t="shared" si="3699"/>
        <v>BI$2237</v>
      </c>
      <c r="BJ2256" s="4" t="str">
        <f t="shared" si="3699"/>
        <v>BJ$2237</v>
      </c>
      <c r="BK2256" s="4" t="str">
        <f t="shared" si="3699"/>
        <v>BK$2237</v>
      </c>
      <c r="BL2256" s="4" t="str">
        <f t="shared" si="3699"/>
        <v>BL$2237</v>
      </c>
      <c r="BM2256" s="4" t="str">
        <f t="shared" si="3699"/>
        <v>BM$2237</v>
      </c>
      <c r="BN2256" s="4" t="str">
        <f t="shared" si="3699"/>
        <v>BN$2237</v>
      </c>
      <c r="BO2256" s="4" t="str">
        <f t="shared" si="3699"/>
        <v>BO$2237</v>
      </c>
      <c r="BP2256" s="4" t="str">
        <f t="shared" si="3699"/>
        <v>BP$2237</v>
      </c>
      <c r="BQ2256" s="4" t="str">
        <f t="shared" si="3699"/>
        <v>BQ$2237</v>
      </c>
      <c r="BR2256" s="4" t="str">
        <f t="shared" si="3699"/>
        <v>BR$2237</v>
      </c>
      <c r="BS2256" s="4" t="str">
        <f t="shared" si="3699"/>
        <v>BS$2237</v>
      </c>
      <c r="BT2256" s="4" t="str">
        <f t="shared" si="3699"/>
        <v>BT$2237</v>
      </c>
      <c r="BU2256" s="4" t="str">
        <f t="shared" si="3699"/>
        <v>BU$2237</v>
      </c>
      <c r="BV2256" s="4" t="str">
        <f t="shared" si="3699"/>
        <v>BV$2237</v>
      </c>
      <c r="BW2256" s="4" t="str">
        <f t="shared" si="3699"/>
        <v>BW$2237</v>
      </c>
      <c r="BX2256" s="4" t="str">
        <f t="shared" si="3699"/>
        <v>BX$2237</v>
      </c>
      <c r="BY2256" s="4" t="str">
        <f t="shared" si="3699"/>
        <v>BY$2237</v>
      </c>
      <c r="BZ2256" s="4" t="str">
        <f t="shared" si="3699"/>
        <v>BZ$2237</v>
      </c>
      <c r="CA2256" s="4" t="str">
        <f t="shared" si="3699"/>
        <v>CA$2237</v>
      </c>
      <c r="CB2256" s="4" t="str">
        <f t="shared" si="3699"/>
        <v>CB$2237</v>
      </c>
      <c r="CC2256" s="4" t="str">
        <f t="shared" si="3699"/>
        <v>CC$2237</v>
      </c>
      <c r="CD2256" s="4" t="str">
        <f t="shared" si="3699"/>
        <v>CD$2237</v>
      </c>
      <c r="CE2256" s="4" t="str">
        <f t="shared" si="3699"/>
        <v>CE$2237</v>
      </c>
      <c r="CF2256" s="4" t="str">
        <f t="shared" ref="CF2256:CL2256" si="3700">ADDRESS(ROW(CF2237),COLUMN(CF2237),2)</f>
        <v>CF$2237</v>
      </c>
      <c r="CG2256" s="4" t="str">
        <f t="shared" si="3700"/>
        <v>CG$2237</v>
      </c>
      <c r="CH2256" s="4" t="str">
        <f t="shared" si="3700"/>
        <v>CH$2237</v>
      </c>
      <c r="CI2256" s="4" t="str">
        <f t="shared" si="3700"/>
        <v>CI$2237</v>
      </c>
      <c r="CJ2256" s="4" t="str">
        <f t="shared" si="3700"/>
        <v>CJ$2237</v>
      </c>
      <c r="CK2256" s="4" t="str">
        <f t="shared" si="3700"/>
        <v>CK$2237</v>
      </c>
      <c r="CL2256" s="4" t="str">
        <f t="shared" si="3700"/>
        <v>CL$2237</v>
      </c>
      <c r="CN2256" s="60"/>
      <c r="CO2256" s="4" t="str">
        <f t="shared" ref="CO2256:DK2256" si="3701">ADDRESS(ROW(CO2237),COLUMN(CO2237),2)</f>
        <v>CO$2237</v>
      </c>
      <c r="CP2256" s="4" t="str">
        <f t="shared" si="3701"/>
        <v>CP$2237</v>
      </c>
      <c r="CQ2256" s="4" t="str">
        <f t="shared" si="3701"/>
        <v>CQ$2237</v>
      </c>
      <c r="CR2256" s="4" t="str">
        <f t="shared" si="3701"/>
        <v>CR$2237</v>
      </c>
      <c r="CS2256" s="4" t="str">
        <f t="shared" si="3701"/>
        <v>CS$2237</v>
      </c>
      <c r="CT2256" s="4" t="str">
        <f t="shared" si="3701"/>
        <v>CT$2237</v>
      </c>
      <c r="CU2256" s="4" t="str">
        <f t="shared" si="3701"/>
        <v>CU$2237</v>
      </c>
      <c r="CV2256" s="4" t="str">
        <f t="shared" si="3701"/>
        <v>CV$2237</v>
      </c>
      <c r="CW2256" s="4" t="str">
        <f t="shared" si="3701"/>
        <v>CW$2237</v>
      </c>
      <c r="CX2256" s="4" t="str">
        <f t="shared" si="3701"/>
        <v>CX$2237</v>
      </c>
      <c r="CY2256" s="4" t="str">
        <f t="shared" si="3701"/>
        <v>CY$2237</v>
      </c>
      <c r="CZ2256" s="4" t="str">
        <f t="shared" si="3701"/>
        <v>CZ$2237</v>
      </c>
      <c r="DA2256" s="4" t="str">
        <f t="shared" si="3701"/>
        <v>DA$2237</v>
      </c>
      <c r="DB2256" s="4" t="str">
        <f t="shared" si="3701"/>
        <v>DB$2237</v>
      </c>
      <c r="DC2256" s="4" t="str">
        <f t="shared" si="3701"/>
        <v>DC$2237</v>
      </c>
      <c r="DD2256" s="4" t="str">
        <f t="shared" si="3701"/>
        <v>DD$2237</v>
      </c>
      <c r="DE2256" s="4" t="str">
        <f t="shared" si="3701"/>
        <v>DE$2237</v>
      </c>
      <c r="DF2256" s="4" t="str">
        <f t="shared" si="3701"/>
        <v>DF$2237</v>
      </c>
      <c r="DG2256" s="4" t="str">
        <f t="shared" si="3701"/>
        <v>DG$2237</v>
      </c>
      <c r="DH2256" s="4" t="str">
        <f t="shared" si="3701"/>
        <v>DH$2237</v>
      </c>
      <c r="DI2256" s="4" t="str">
        <f t="shared" si="3701"/>
        <v>DI$2237</v>
      </c>
      <c r="DJ2256" s="4" t="str">
        <f t="shared" si="3701"/>
        <v>DJ$2237</v>
      </c>
      <c r="DK2256" s="4" t="str">
        <f t="shared" si="3701"/>
        <v>DK$2237</v>
      </c>
      <c r="DL2256" s="4" t="str">
        <f t="shared" ref="DL2256" si="3702">ADDRESS(ROW(DL2237),COLUMN(DL2237),2)</f>
        <v>DL$2237</v>
      </c>
    </row>
    <row r="2257" spans="2:116" x14ac:dyDescent="0.4">
      <c r="B2257" t="s">
        <v>332</v>
      </c>
      <c r="D2257" t="s">
        <v>429</v>
      </c>
      <c r="E2257" s="8" t="str">
        <f t="shared" si="3676"/>
        <v>2257 DCOPS-IS</v>
      </c>
      <c r="G2257" s="136" t="str">
        <f>G2243</f>
        <v>Secondary volume driver</v>
      </c>
      <c r="H2257" s="12"/>
      <c r="I2257" s="60"/>
      <c r="J2257" s="60"/>
      <c r="K2257" s="15"/>
      <c r="L2257" s="15"/>
      <c r="M2257" s="15"/>
      <c r="N2257" s="15"/>
      <c r="O2257" s="15"/>
      <c r="P2257" s="15"/>
      <c r="R2257" s="15"/>
      <c r="S2257" s="179" t="str">
        <f t="shared" ref="S2257:AX2257" si="3703">S2243</f>
        <v>S$19</v>
      </c>
      <c r="T2257" s="179" t="str">
        <f t="shared" si="3703"/>
        <v>T$19</v>
      </c>
      <c r="U2257" s="179" t="str">
        <f t="shared" si="3703"/>
        <v>U$19</v>
      </c>
      <c r="V2257" s="179" t="str">
        <f t="shared" si="3703"/>
        <v>V$19</v>
      </c>
      <c r="W2257" s="179" t="str">
        <f t="shared" si="3703"/>
        <v>W$19</v>
      </c>
      <c r="X2257" s="179" t="str">
        <f t="shared" si="3703"/>
        <v>X$19</v>
      </c>
      <c r="Y2257" s="179" t="str">
        <f t="shared" si="3703"/>
        <v>Y$19</v>
      </c>
      <c r="Z2257" s="179" t="str">
        <f t="shared" si="3703"/>
        <v>Z$19</v>
      </c>
      <c r="AA2257" s="179" t="str">
        <f t="shared" si="3703"/>
        <v>AA$19</v>
      </c>
      <c r="AB2257" s="179" t="str">
        <f t="shared" si="3703"/>
        <v>AB$19</v>
      </c>
      <c r="AC2257" s="179" t="str">
        <f t="shared" si="3703"/>
        <v>AC$19</v>
      </c>
      <c r="AD2257" s="179" t="str">
        <f t="shared" si="3703"/>
        <v>AD$19</v>
      </c>
      <c r="AE2257" s="179" t="str">
        <f t="shared" si="3703"/>
        <v>AE$19</v>
      </c>
      <c r="AF2257" s="179" t="str">
        <f t="shared" si="3703"/>
        <v>AF$19</v>
      </c>
      <c r="AG2257" s="179" t="str">
        <f t="shared" si="3703"/>
        <v>AG$19</v>
      </c>
      <c r="AH2257" s="179" t="str">
        <f t="shared" si="3703"/>
        <v>AH$19</v>
      </c>
      <c r="AI2257" s="179" t="str">
        <f t="shared" si="3703"/>
        <v>AI$19</v>
      </c>
      <c r="AJ2257" s="179" t="str">
        <f t="shared" si="3703"/>
        <v>AJ$19</v>
      </c>
      <c r="AK2257" s="179" t="str">
        <f t="shared" si="3703"/>
        <v>AK$19</v>
      </c>
      <c r="AL2257" s="179" t="str">
        <f t="shared" si="3703"/>
        <v>AL$19</v>
      </c>
      <c r="AM2257" s="179" t="str">
        <f t="shared" si="3703"/>
        <v>AM$19</v>
      </c>
      <c r="AN2257" s="179" t="str">
        <f t="shared" si="3703"/>
        <v>AN$19</v>
      </c>
      <c r="AO2257" s="179" t="str">
        <f t="shared" si="3703"/>
        <v>AO$19</v>
      </c>
      <c r="AP2257" s="179" t="str">
        <f t="shared" si="3703"/>
        <v>AP$19</v>
      </c>
      <c r="AQ2257" s="179" t="str">
        <f t="shared" si="3703"/>
        <v>AQ$19</v>
      </c>
      <c r="AR2257" s="179" t="str">
        <f t="shared" si="3703"/>
        <v>AR$19</v>
      </c>
      <c r="AS2257" s="179" t="str">
        <f t="shared" si="3703"/>
        <v>AS$19</v>
      </c>
      <c r="AT2257" s="179" t="str">
        <f t="shared" si="3703"/>
        <v>AT$19</v>
      </c>
      <c r="AU2257" s="179" t="str">
        <f t="shared" si="3703"/>
        <v>AU$19</v>
      </c>
      <c r="AV2257" s="179" t="str">
        <f t="shared" si="3703"/>
        <v>AV$19</v>
      </c>
      <c r="AW2257" s="179" t="str">
        <f t="shared" si="3703"/>
        <v>AW$19</v>
      </c>
      <c r="AX2257" s="179" t="str">
        <f t="shared" si="3703"/>
        <v>AX$19</v>
      </c>
      <c r="AY2257" s="179" t="str">
        <f t="shared" ref="AY2257:CD2257" si="3704">AY2243</f>
        <v>AY$19</v>
      </c>
      <c r="AZ2257" s="179" t="str">
        <f t="shared" si="3704"/>
        <v>AZ$19</v>
      </c>
      <c r="BA2257" s="179" t="str">
        <f t="shared" si="3704"/>
        <v>BA$19</v>
      </c>
      <c r="BB2257" s="179" t="str">
        <f t="shared" si="3704"/>
        <v>BB$19</v>
      </c>
      <c r="BC2257" s="179" t="str">
        <f t="shared" si="3704"/>
        <v>BC$19</v>
      </c>
      <c r="BD2257" s="179" t="str">
        <f t="shared" si="3704"/>
        <v>BD$19</v>
      </c>
      <c r="BE2257" s="179" t="str">
        <f t="shared" si="3704"/>
        <v>BE$19</v>
      </c>
      <c r="BF2257" s="179" t="str">
        <f t="shared" si="3704"/>
        <v>BF$19</v>
      </c>
      <c r="BG2257" s="179" t="str">
        <f t="shared" si="3704"/>
        <v>BG$19</v>
      </c>
      <c r="BH2257" s="179" t="str">
        <f t="shared" si="3704"/>
        <v>BH$19</v>
      </c>
      <c r="BI2257" s="179" t="str">
        <f t="shared" si="3704"/>
        <v>BI$19</v>
      </c>
      <c r="BJ2257" s="179" t="str">
        <f t="shared" si="3704"/>
        <v>BJ$19</v>
      </c>
      <c r="BK2257" s="179" t="str">
        <f t="shared" si="3704"/>
        <v>BK$19</v>
      </c>
      <c r="BL2257" s="179" t="str">
        <f t="shared" si="3704"/>
        <v>BL$19</v>
      </c>
      <c r="BM2257" s="179" t="str">
        <f t="shared" si="3704"/>
        <v>BM$19</v>
      </c>
      <c r="BN2257" s="179" t="str">
        <f t="shared" si="3704"/>
        <v>BN$19</v>
      </c>
      <c r="BO2257" s="179" t="str">
        <f t="shared" si="3704"/>
        <v>BO$19</v>
      </c>
      <c r="BP2257" s="179" t="str">
        <f t="shared" si="3704"/>
        <v>BP$19</v>
      </c>
      <c r="BQ2257" s="179" t="str">
        <f t="shared" si="3704"/>
        <v>BQ$19</v>
      </c>
      <c r="BR2257" s="179" t="str">
        <f t="shared" si="3704"/>
        <v>BR$19</v>
      </c>
      <c r="BS2257" s="179" t="str">
        <f t="shared" si="3704"/>
        <v>BS$19</v>
      </c>
      <c r="BT2257" s="179" t="str">
        <f t="shared" si="3704"/>
        <v>BT$19</v>
      </c>
      <c r="BU2257" s="179" t="str">
        <f t="shared" si="3704"/>
        <v>BU$19</v>
      </c>
      <c r="BV2257" s="179" t="str">
        <f t="shared" si="3704"/>
        <v>BV$19</v>
      </c>
      <c r="BW2257" s="179" t="str">
        <f t="shared" si="3704"/>
        <v>BW$19</v>
      </c>
      <c r="BX2257" s="179" t="str">
        <f t="shared" si="3704"/>
        <v>BX$19</v>
      </c>
      <c r="BY2257" s="179" t="str">
        <f t="shared" si="3704"/>
        <v>BY$19</v>
      </c>
      <c r="BZ2257" s="179" t="str">
        <f t="shared" si="3704"/>
        <v>BZ$19</v>
      </c>
      <c r="CA2257" s="179" t="str">
        <f t="shared" si="3704"/>
        <v>CA$19</v>
      </c>
      <c r="CB2257" s="179" t="str">
        <f t="shared" si="3704"/>
        <v>CB$19</v>
      </c>
      <c r="CC2257" s="179" t="str">
        <f t="shared" si="3704"/>
        <v>CC$19</v>
      </c>
      <c r="CD2257" s="179" t="str">
        <f t="shared" si="3704"/>
        <v>CD$19</v>
      </c>
      <c r="CE2257" s="179" t="str">
        <f t="shared" ref="CE2257:CL2257" si="3705">CE2243</f>
        <v>CE$19</v>
      </c>
      <c r="CF2257" s="179" t="str">
        <f t="shared" si="3705"/>
        <v>CF$19</v>
      </c>
      <c r="CG2257" s="179" t="str">
        <f t="shared" si="3705"/>
        <v>CG$19</v>
      </c>
      <c r="CH2257" s="179" t="str">
        <f t="shared" si="3705"/>
        <v>CH$19</v>
      </c>
      <c r="CI2257" s="179" t="str">
        <f t="shared" si="3705"/>
        <v>CI$19</v>
      </c>
      <c r="CJ2257" s="179" t="str">
        <f t="shared" si="3705"/>
        <v>CJ$19</v>
      </c>
      <c r="CK2257" s="179" t="str">
        <f t="shared" si="3705"/>
        <v>CK$19</v>
      </c>
      <c r="CL2257" s="179" t="str">
        <f t="shared" si="3705"/>
        <v>CL$19</v>
      </c>
      <c r="CN2257" s="60"/>
      <c r="CO2257" s="179" t="str">
        <f t="shared" ref="CO2257:DK2257" si="3706">CO2243</f>
        <v>CO$19</v>
      </c>
      <c r="CP2257" s="179" t="str">
        <f t="shared" si="3706"/>
        <v>CP$19</v>
      </c>
      <c r="CQ2257" s="179" t="str">
        <f t="shared" si="3706"/>
        <v>CQ$19</v>
      </c>
      <c r="CR2257" s="179" t="str">
        <f t="shared" si="3706"/>
        <v>CR$19</v>
      </c>
      <c r="CS2257" s="179" t="str">
        <f t="shared" si="3706"/>
        <v>CS$19</v>
      </c>
      <c r="CT2257" s="179" t="str">
        <f t="shared" si="3706"/>
        <v>CT$19</v>
      </c>
      <c r="CU2257" s="179" t="str">
        <f t="shared" si="3706"/>
        <v>CU$19</v>
      </c>
      <c r="CV2257" s="179" t="str">
        <f t="shared" si="3706"/>
        <v>CV$19</v>
      </c>
      <c r="CW2257" s="179" t="str">
        <f t="shared" si="3706"/>
        <v>CW$19</v>
      </c>
      <c r="CX2257" s="179" t="str">
        <f t="shared" si="3706"/>
        <v>CX$19</v>
      </c>
      <c r="CY2257" s="179" t="str">
        <f t="shared" si="3706"/>
        <v>CY$19</v>
      </c>
      <c r="CZ2257" s="179" t="str">
        <f t="shared" si="3706"/>
        <v>CZ$19</v>
      </c>
      <c r="DA2257" s="179" t="str">
        <f t="shared" si="3706"/>
        <v>DA$19</v>
      </c>
      <c r="DB2257" s="179" t="str">
        <f t="shared" si="3706"/>
        <v>DB$19</v>
      </c>
      <c r="DC2257" s="179" t="str">
        <f t="shared" si="3706"/>
        <v>DC$19</v>
      </c>
      <c r="DD2257" s="179" t="str">
        <f t="shared" si="3706"/>
        <v>DD$19</v>
      </c>
      <c r="DE2257" s="179" t="str">
        <f t="shared" si="3706"/>
        <v>DE$19</v>
      </c>
      <c r="DF2257" s="179" t="str">
        <f t="shared" si="3706"/>
        <v>DF$19</v>
      </c>
      <c r="DG2257" s="179" t="str">
        <f t="shared" si="3706"/>
        <v>DG$19</v>
      </c>
      <c r="DH2257" s="179" t="str">
        <f t="shared" si="3706"/>
        <v>DH$19</v>
      </c>
      <c r="DI2257" s="179" t="str">
        <f t="shared" si="3706"/>
        <v>DI$19</v>
      </c>
      <c r="DJ2257" s="179" t="str">
        <f t="shared" si="3706"/>
        <v>DJ$19</v>
      </c>
      <c r="DK2257" s="179" t="str">
        <f t="shared" si="3706"/>
        <v>DK$19</v>
      </c>
      <c r="DL2257" s="179" t="str">
        <f t="shared" ref="DL2257" si="3707">DL2243</f>
        <v>DL$19</v>
      </c>
    </row>
  </sheetData>
  <conditionalFormatting sqref="H10:P12 H15:P23 AD25:CL38 I13:P24 I1674:P1675 H791:P799 T973:CL973 S992:CL994 S996:CL996 S2181:CL2182 S2207:CL2208 S817:CL818 H442:P464 H309:P330 H1363:P1465 S2233:CL2234 CN791:CN799 CN1594:CN1601 CN1363:CN1443 CN442:CN464 CN466:CN490 CN309:CN330 CO1107:DK1122 CN1123:DK1131 H1222:P1233 CN1222:CN1263 CN1694:CN1701 CN1056:CN1078 CN1728:CN1735 CN2225:CN1048576 CN2172:CN2191 CN2121:CN2140 CN2199:CN2217 CO1408:DL1429 CO1380:DL1405 CO1056:DL1066 CO938:DL951 CO44:DL51 CO1363:DL1371 CO1303:DL1319 CO1321:DL1322 CO1527:DL1528 CO1254:DL1255 CO1660:DL1661 CO1628:DL1629 CO1174:DL1175 CO1139:DL1139 CO1104:DL1104 CO996:DL996 CO975:DL975 CO926:DL927 CO906:DL909 CO1632:DL1637 CO814:DL818 CO801:DL811 CO1377:DL1377 CO481:DL490 CO1258:DL1263 CO1214:DL1219 CO1596:DL1601 CO1048:DL1054 CO930:DL935 CO793:DL799 CO444:DL450 CO328:DL330 CO2238:DL2255 CO1664:DL1669 CO1431:DL1443 CO468:DL479 CO499:DL529 CO311:DL325 CO334:DL354 CO2233:DL2234 CO1549:DL1550 CO1570:DL1571 CO1553:DL1558 CO1574:DL1579 CO1592:DL1592 CO1509:DL1514 CO1531:DL1536 CO2257:DL2257 CO1210:DL1211 CO1692:DL1692 CO1298:DL1300 CO1730:DL1735 CO1696:DL1701 CO1222:DL1252 CO1069:DL1069 CO1726:DL1726 CO1760:DL1760 CO2130:DL2140 CO2181:DL2191 CO2207:DL2217 CN1892:CN1894 CN1895:DL1912 CN1916:DL1918 CN1913:CN1915 CO1913:DL1914 CO1892:DL1893 CO384:DL412 CN1507:CN1514 CO40:DL42 CN53:DL73 CN39:CN52 CN75:DL86 CN74 CN88:DL104 CN87 CN105 CN120 CN176:DL187 CN175 DL2219:DL2231 CN2219:DK2220 CN2218:DL2218 DL2193:DL2205 CN2193:DK2195 CN2192:DL2192 CN2141:DL2171 CN2060:DL2120 CN1736:DL1737 CN1702:DL1702 CN1670:DL1670 CN1638:DL1638 H1594:P1602 CN1602:DL1602 CN1580:DL1580 CN1559:DL1559 CN1537:DL1537 CN1515:DL1515 CO2196:DK2205 CO2221:DK2231 CO2172:DL2179 CO2121:DL2128 CN1948:CN1950 CO1948:DL1949 K1933:P1944 H1933:H1944 CN1920:DL1947 H1920:P1932 CN1982:CN1984 CO1982:DL1983 K1967:P1978 H1967:H1978 CN1951:DL1981 K2002:P2005 H2002:H2005 CN1985:DL2008 H1979:P2001 H1945:P1966 T2009:CL2009 K2029:P2032 H2029:H2032 T2036:CL2036 H2006:P2028 CN2010:DL2035 CN106:DL107 CN121:DL136 CN2057:CN2059 CO2057:DL2058 CN1842:DL1891 CO569:DL573 CN499:CN544 CO531:DL544 CO1132:DK1137 DL1107:DL1137 S1799:CL1800 CO1097:DK1102 CO1072:DL1078 CN1167:CN1184 CO1167:DK1172 CO1142:DL1148 CN1132:CN1148 CN1097:CN1122 CN1203:CN1219 CO1203:DK1208 CO1178:DL1184 H1694:P1702 CN221:DL223 H194:I206 J190:P206 J208:P211 CN208:DL211 CN190:DL193 CN2036 CN2037:DL2056 CN2009 R208:CL211 R44:CL107 R1696:CL1702 R1178:CL1184 R1142:CL1148 R1072:CL1078 R1798:R1800 R1770:CL1770 R2037:CL2115 R1107:CL1137 R568 R1842:CL1918 R334:CL354 R355:R356 R39:CL42 R2036 R2010:CL2035 R2009 R1949 R1982 R1983:CL2008 R1950:CL1981 R1920:CL1948 R1596:CL1602 R1632:CL1638 R2130:CL2141 R2183:CL2192 R2209:CL2218 R1760:CL1760 R1726:CL1726 R1069:CL1069 R1222:CL1252 R1298:CL1300 R1692:CL1692 R1210:CL1211 R2235:CL2244 R1592:CL1592 R1591 R1572:R1573 R1570:CL1571 R1569 R1551:R1552 R1549:CL1550 R1548 R1529:R1530 R2232:R2234 R384:CL412 R311:CL325 R499:CL529 R468:CL479 R451:R464 R1431:CL1443 R1408:CL1429 R1380:CL1405 R1056:CL1066 R938:CL951 R1363:CL1371 R1303:CL1319 R1321:CL1322 R1527:CL1528 R1254:CL1255 R1660:CL1661 R1628:CL1629 R1174:CL1175 R1139:CL1139 R1104:CL1104 R975:CL975 R926:CL927 R906:CL909 R814:CL816 R801:CL811 R1377:CL1377 R481:CL490 R1258:CL1263 R1214:CL1219 R1048:CL1054 R930:CL935 R793:CL799 R444:CL450 R328:CL330 R1664:CL1670 R530 R817:R819 R43 R2206:R2208 R2180:R2182 R2129 R1430 R1406:R1407 R1320 R1526 R1297 R1253 R1691 R1659 R1627 R1209 R1173 R1138 R1103 R1725 R1759 R1067:R1068 R973:R974 R925 R910 R332:R333 R834 R812:R813 R480 R1372:R1376 R992 R1378:R1379 R1323:R1324 R1301:R1302 R1507:R1508 R1256:R1257 R1212:R1213 R1662:R1663 R1630:R1631 R1594:R1595 R1176:R1177 R1140:R1141 R1105:R1106 R1070:R1071 R1694:R1695 R1728:R1729 R976:R977 R952:R953 R928:R929 R904:R905 R791:R792 R466:R467 R442:R443 R414:R415 R383 R309:R310 R326:R327 R190:CL206 H1770:P1770 CO1804:DL1823 R1801:CL1823 CN566:CN573 CO566:DL567 R531:CL545 H499:P545 CN545:DL545 H1672:P1673 H414:P424 H1467:P1504 I1466:P1466 H1150:P1164 R1150:CL1172 DL1150:DL1172 CN1150:DK1166 R1186:CL1208 DL1186:DL1208 CN1186:DK1202 R1080:CL1102 DL1080:DL1102 CN1080:DK1096 H1288:H1290 H1097:P1129 H1088:H1096 R2117:CL2128 R2143:CL2166 R2168:CL2179 R2194:CL2205 R2220:CL2231 R2246:CL1048576 H2116:CL2116 H2142:CL2142 H2167:CL2167 H2193:CL2193 H2219:CL2219 H2245:CL2245 H1788:H1790 H1797:P1823 H1793:H1796 H1728:P1743 H1753:P1760 H1744:H1752 J1744:P1752 H1704:P1709 H1719:P1726 H1710:H1718 J1710:P1718 H1676:P1682 J1683:P1684 H1683:H1684 J1651:P1652 H1651:H1652 CO911:DL924 R911:CL924 CO954:DL973 R954:CL972 CO978:DL994 R978:CL991 CN938:CN992 CO1738:DL1758 CN1738:CN1760 R1730:CL1758 CN1516:CN1536 CO1516:DL1525 R1509:CL1525 CN1538:CN1558 CO1538:DL1547 R1531:CL1547 CN1560:CN1579 CO1560:DL1568 R1553:CL1568 CN1581:CN1592 CO1581:DL1590 R1574:CL1590 CN1604:CN1637 CO1604:DL1626 R1604:CL1626 CO1640:DL1658 CN1640:CN1669 R1640:CL1658 H1653:P1670 CO1672:DL1690 CN1672:CN1692 R1672:CL1690 H1685:P1692 CO1704:DL1724 CN1704:CN1726 R1704:CL1724 CO1776:DL1802 CN1776:CN1823 R1772:CL1797 CO1266:DL1296 R1266:CL1296 CO1325:DL1354 R1325:CL1354 CN1266:CN1354 J1538:P1538 H1538 H1539:P1559 J1560:P1560 H1560 H1561:P1580 H1582:P1592 J1581:P1581 H1581 H1507:P1515 H1517:P1537 J1516:P1516 H1516 H1604:P1614 H1621:P1638 H1615:H1620 H121:H123 J121:P121 H466:P475 H477:P490 J476:P476 H476 R1445:CL1504 CN1445:DL1504 R1444:DL1444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0:CL841 CO835:DL841 R835:CL839 R840:R842 R860 CO843:DL848 R843:CL848 R850:CL859 CO850:DL859 R849:DL849 CN137 H138:H140 J138:P138 H124:P137 K139:P140 CN138:DL141 CN148:DL174 R109:CL141 R146 R148:CL187 R147:DL147 R142:DL145 H141:P187 CN667:CN668 CN703:CN705 R641:DL649 CN683 R650:R703 H641:P698 H700:P703 H699:J699 R707:CL769 CN707:DL769 H707:P769 H705:P705 H704:J704 R705 CO820:DL833 R820:CL833 CN801:CN848 S865:CL866 CO883:DL903 CO861:DL866 R883:CL903 R861:CL864 R865:R867 R882 CO868:DL873 R868:CL873 CN850:CN873 CN875:CN935 R875:CL881 CO875:DL881 R874:DL874 H801:P935 H938:P992 H998:P1054 CN998:CN1054 R998:R1047 H1056:P1078 H1131:P1148 H1130:Q1130 H1166:P1184 H1165:Q1165 H1202:P1219 H1201:Q1201 H1235:P1263 H1234:Q1234 H1279:P1287 H1340:P1354 H1339:Q1339 H1080:P1087 J1088:P1096 H1186:P1200 H1266:P1277 H1278:Q1278 K1288:P1290 H1291:P1338 J1615:P1620 H1640:P1650 H1772:P1787 J1788:P1790 H1791:P1792 J1793:P1796 H1842:P1918 H2033:P2115 H2117:P2141 H2143:P2166 H2168:P2192 H2194:P2218 H2220:P2244 H2246:P1048576">
    <cfRule type="expression" dxfId="4" priority="462">
      <formula>ISNUMBER(SEARCH("Calcs.", _xlfn.FORMULATEXT(H10)))</formula>
    </cfRule>
    <cfRule type="expression" dxfId="3" priority="463">
      <formula>ISNUMBER(SEARCH("Assumption", _xlfn.FORMULATEXT(H10)))</formula>
    </cfRule>
    <cfRule type="expression" dxfId="2" priority="465">
      <formula>ISNUMBER(SEARCH("=", _xlfn.FORMULATEXT(H10)))</formula>
    </cfRule>
    <cfRule type="expression" dxfId="1" priority="467">
      <formula>(ISNUMBER(SEARCH("=", _xlfn.FORMULATEXT(H10)))*1=0)</formula>
    </cfRule>
  </conditionalFormatting>
  <conditionalFormatting sqref="F1645:F1646">
    <cfRule type="cellIs" dxfId="784" priority="430" stopIfTrue="1" operator="notEqual">
      <formula>0.6545646468</formula>
    </cfRule>
  </conditionalFormatting>
  <conditionalFormatting sqref="G13:H14 G24:H24 H15:H23">
    <cfRule type="cellIs" dxfId="783" priority="468" stopIfTrue="1" operator="notEqual">
      <formula>0.6545646468</formula>
    </cfRule>
  </conditionalFormatting>
  <conditionalFormatting sqref="F1677:F1678">
    <cfRule type="cellIs" dxfId="782" priority="429" stopIfTrue="1" operator="notEqual">
      <formula>0.6545646468</formula>
    </cfRule>
  </conditionalFormatting>
  <conditionalFormatting sqref="H1220:P1221 CN1220:DL1221 R1220:CL1221">
    <cfRule type="expression" dxfId="781" priority="408">
      <formula>ISNUMBER(SEARCH("Calcs.", _xlfn.FORMULATEXT(H1220)))</formula>
    </cfRule>
    <cfRule type="expression" dxfId="780" priority="409">
      <formula>ISNUMBER(SEARCH("Assumption", _xlfn.FORMULATEXT(H1220)))</formula>
    </cfRule>
    <cfRule type="expression" dxfId="779" priority="410">
      <formula>ISNUMBER(SEARCH("=", _xlfn.FORMULATEXT(H1220)))</formula>
    </cfRule>
    <cfRule type="expression" dxfId="778" priority="411">
      <formula>(ISNUMBER(SEARCH("=", _xlfn.FORMULATEXT(H1220)))*1=0)</formula>
    </cfRule>
  </conditionalFormatting>
  <conditionalFormatting sqref="H1264:P1264 CN1264:DL1264 R1264:CL1264">
    <cfRule type="expression" dxfId="777" priority="400">
      <formula>ISNUMBER(SEARCH("Calcs.", _xlfn.FORMULATEXT(H1264)))</formula>
    </cfRule>
    <cfRule type="expression" dxfId="776" priority="401">
      <formula>ISNUMBER(SEARCH("Assumption", _xlfn.FORMULATEXT(H1264)))</formula>
    </cfRule>
    <cfRule type="expression" dxfId="775" priority="402">
      <formula>ISNUMBER(SEARCH("=", _xlfn.FORMULATEXT(H1264)))</formula>
    </cfRule>
    <cfRule type="expression" dxfId="774" priority="403">
      <formula>(ISNUMBER(SEARCH("=", _xlfn.FORMULATEXT(H1264)))*1=0)</formula>
    </cfRule>
  </conditionalFormatting>
  <conditionalFormatting sqref="CO2245:DL2245">
    <cfRule type="expression" dxfId="773" priority="396">
      <formula>ISNUMBER(SEARCH("Calcs.", _xlfn.FORMULATEXT(CO2245)))</formula>
    </cfRule>
    <cfRule type="expression" dxfId="772" priority="397">
      <formula>ISNUMBER(SEARCH("Assumption", _xlfn.FORMULATEXT(CO2245)))</formula>
    </cfRule>
    <cfRule type="expression" dxfId="771" priority="398">
      <formula>(ISNUMBER(SEARCH("=", _xlfn.FORMULATEXT(CO2245)))*1=0)</formula>
    </cfRule>
    <cfRule type="expression" dxfId="770" priority="399">
      <formula>ISNUMBER(SEARCH("=", _xlfn.FORMULATEXT(CO2245)))</formula>
    </cfRule>
  </conditionalFormatting>
  <conditionalFormatting sqref="H10:P12 H15:P23 AD25:CL38 I13:P24 H791:P799 T973:CL973 S992:CL994 S996:CL996 S2181:CL2182 S2207:CL2208 S817:CL818 H442:P464 H309:P330 H1363:P1465 S2233:CL2234 CN791:CN799 CN1363:CN1443 CN442:CN464 CN466:CN490 CN309:CN330 CN1594:CN1601 CO1107:DK1122 CN1123:DK1131 CN1694:CN1701 CN1056:CN1078 CN1728:CN1735 CN2225:CN1048576 CN2172:CN2191 CN2121:CN2140 CN2199:CN2217 CO1408:DL1429 CO1380:DL1405 CO1664:DL1669 CO1056:DL1066 CO938:DL951 CO44:DL51 CO1363:DL1371 CO1303:DL1319 CO1321:DL1322 CO1527:DL1528 CO1254:DL1255 CO1660:DL1661 CO1596:DL1601 CO1628:DL1629 CO1174:DL1175 CO1139:DL1139 CO1104:DL1104 CO996:DL996 CO975:DL975 CO926:DL927 CO906:DL909 CO1632:DL1637 CO814:DL818 CO2238:DL2255 CO801:DL811 CO1377:DL1377 CO481:DL490 CO1048:DL1054 CO930:DL935 CO793:DL799 CO444:DL450 CO328:DL330 CO1431:DL1443 CO468:DL479 CO499:DL529 CO311:DL325 CO334:DL354 CO2233:DL2234 CO1549:DL1550 CO1570:DL1571 CO1553:DL1558 CO1574:DL1579 CO1592:DL1592 CO1509:DL1514 CO1531:DL1536 CO2257:DL2257 CO1210:DL1211 CO1692:DL1692 CO1298:DL1300 CO1730:DL1735 CO1696:DL1701 CO1214:DL1252 CO1258:DL1264 CO1069:DL1069 CO1726:DL1726 CO1760:DL1760 CO2130:DL2140 CO2181:DL2191 CO2207:DL2217 CN1892:CN1894 CN1895:DL1912 CN1916:DL1918 CN1913:CN1915 CO1913:DL1914 CO1892:DL1893 CO384:DL412 CN1507:CN1514 CO40:DL42 CN53:DL73 CN39:CN52 CN75:DL86 CN74 CN88:DL104 CN87 CN105 CN120 CN176:DL187 CN175 DL2219:DL2231 CN2219:DK2220 CN2218:DL2218 DL2193:DL2205 CN2193:DK2195 CN2192:DL2192 CN2141:DL2171 CN2060:DL2120 CN1736:DL1737 CN1702:DL1702 CN1670:DL1670 CN1638:DL1638 H1594:P1602 CN1602:DL1602 CN1580:DL1580 CN1559:DL1559 CN1537:DL1537 CN1515:DL1515 CO2196:DK2205 CO2221:DK2231 CO2172:DL2179 CO2121:DL2128 CN1948:CN1950 CO1948:DL1949 K1933:P1944 H1933:H1944 CN1920:DL1947 H1920:P1932 CN1982:CN1984 CO1982:DL1983 K1967:P1978 H1967:H1978 CN1951:DL1981 K2002:P2005 H2002:H2005 CN1985:DL2008 H1979:P2001 H1945:P1966 T2009:CL2009 K2029:P2032 H2029:H2032 T2036:CL2036 H2006:P2028 CN2010:DL2035 CN106:DL107 CN121:DL136 CN2057:CN2059 CO2057:DL2058 CN1842:DL1891 CO569:DL573 CN499:CN544 CO531:DL544 CO1132:DK1137 DL1107:DL1137 S1799:CL1800 CO1097:DK1102 CO1072:DL1078 CN1167:CN1184 CO1167:DK1172 CO1142:DL1148 CN1132:CN1148 CN1097:CN1122 CO1203:DK1208 CN1203:CN1264 CO1178:DL1184 H1694:P1702 CN221:DL223 H194:I206 J190:P206 J208:P211 CN208:DL211 CN190:DL193 CN2036 CN2037:DL2056 CN2009 R208:CL211 R44:CL107 R1696:CL1702 R1178:CL1184 R1142:CL1148 R1072:CL1078 R1798:R1800 R1770:CL1770 R2037:CL2115 R1107:CL1137 R568 R1842:CL1918 R334:CL354 R355:R356 R39:CL42 R2036 R2010:CL2035 R2009 R1949 R1982 R1983:CL2008 R1950:CL1981 R1920:CL1948 R1596:CL1602 R1632:CL1638 R1664:CL1670 R2130:CL2141 R2183:CL2192 R2209:CL2218 R1760:CL1760 R1726:CL1726 R1069:CL1069 R1214:CL1252 R1298:CL1300 R1692:CL1692 R1210:CL1211 R2235:CL2244 R1592:CL1592 R1591 R1572:R1573 R1570:CL1571 R1569 R1551:R1552 R1549:CL1550 R1548 R1529:R1530 R2232:R2234 R384:CL412 R311:CL325 R499:CL529 R468:CL479 R451:R464 R1431:CL1443 R1408:CL1429 R1380:CL1405 R1056:CL1066 R938:CL951 R1363:CL1371 R1303:CL1319 R1321:CL1322 R1527:CL1528 R1254:CL1255 R1660:CL1661 R1628:CL1629 R1174:CL1175 R1139:CL1139 R1104:CL1104 R975:CL975 R926:CL927 R906:CL909 R814:CL816 R801:CL811 R1377:CL1377 R481:CL490 R1048:CL1054 R930:CL935 R793:CL799 R444:CL450 R328:CL330 R530 R817:R819 R43 R2206:R2208 R2180:R2182 R2129 R1430 R1406:R1407 R1320 R1526 R1297 R1253 R1691 R1659 R1627 R1209 R1173 R1138 R1103 R1725 R1759 R1067:R1068 R973:R974 R925 R910 R332:R333 R834 R812:R813 R480 R1372:R1376 R992 R1378:R1379 R1323:R1324 R1301:R1302 R1507:R1508 R1256:R1257 R1212:R1213 R1662:R1663 R1630:R1631 R1594:R1595 R1176:R1177 R1140:R1141 R1105:R1106 R1070:R1071 R1694:R1695 R1728:R1729 R976:R977 R952:R953 R928:R929 R904:R905 R791:R792 R466:R467 R442:R443 R414:R415 R383 R309:R310 R326:R327 R190:CL206 H1770:P1770 CO1804:DL1823 R1801:CL1823 CN566:CN573 CO566:DL567 R531:CL545 H499:P545 CN545:DL545 CN1265:DL1265 H414:P424 H1467:P1504 I1466:P1466 H1150:P1164 R1150:CL1172 DL1150:DL1172 CN1150:DK1166 R1186:CL1208 DL1186:DL1208 CN1186:DK1202 R1080:CL1102 DL1080:DL1102 CN1080:DK1096 H1288:H1290 H1097:P1129 H1088:H1096 R2117:CL2128 R2143:CL2166 R2168:CL2179 R2194:CL2205 R2220:CL2231 R2246:CL1048576 H2116:CL2116 H2142:CL2142 H2167:CL2167 H2193:CL2193 H2219:CL2219 H2245:CL2245 H1788:H1790 H1797:P1823 H1793:H1796 H1728:P1743 H1753:P1760 H1744:H1752 J1744:P1752 H1704:P1709 H1719:P1726 H1710:H1718 J1710:P1718 H1672:P1682 J1683:P1684 H1683:H1684 J1651:P1652 H1651:H1652 CO911:DL924 R911:CL924 CO954:DL973 R954:CL972 CO978:DL994 R978:CL991 CN938:CN992 CO1738:DL1758 CN1738:CN1760 R1730:CL1758 CN1516:CN1536 CO1516:DL1525 R1509:CL1525 CN1538:CN1558 CO1538:DL1547 R1531:CL1547 CN1560:CN1579 CO1560:DL1568 R1553:CL1568 CN1581:CN1592 CO1581:DL1590 R1574:CL1590 CO1604:DL1626 CN1604:CN1637 R1604:CL1626 CO1640:DL1658 CN1640:CN1669 R1640:CL1658 H1653:P1670 CO1672:DL1690 CN1672:CN1692 R1672:CL1690 H1685:P1692 CO1704:DL1724 CN1704:CN1726 R1704:CL1724 CO1776:DL1802 CN1776:CN1823 R1772:CL1797 CO1266:DL1296 R1258:CL1296 CO1325:DL1354 R1325:CL1354 CN1266:CN1354 J1538:P1538 H1538 H1539:P1559 J1560:P1560 H1560 H1561:P1580 H1582:P1592 J1581:P1581 H1581 H1507:P1515 H1517:P1537 J1516:P1516 H1516 H1604:P1614 H1621:P1638 H1615:H1620 H121:H123 J121:P121 H466:P475 H477:P490 J476:P476 H476 R1445:CL1504 CN1445:DL1504 R1444:DL1444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0:CL841 CO835:DL841 R835:CL839 R840:R842 R860 CO843:DL848 R843:CL848 R850:CL859 CO850:DL859 R849:DL849 CN137 H138:H140 J138:P138 H124:P137 K139:P140 CN138:DL141 CN148:DL174 R109:CL141 R146 R148:CL187 R147:DL147 R142:DL145 H141:P187 CN667:CN668 CN703:CN705 R641:DL649 CN683 R650:R703 H641:P698 H700:P703 H699:J699 R707:CL769 CN707:DL769 H707:P769 H705:P705 H704:J704 R705 CO820:DL833 R820:CL833 CN801:CN848 S865:CL866 CO883:DL903 CO861:DL866 R883:CL903 R861:CL864 R865:R867 R882 CO868:DL873 R868:CL873 CN850:CN873 CN875:CN935 R875:CL881 CO875:DL881 R874:DL874 H801:P935 H938:P992 H998:P1054 CN998:CN1054 R998:R1047 H1056:P1078 H1131:P1148 H1130:Q1130 H1166:P1184 H1165:Q1165 H1202:P1233 H1201:Q1201 H1234:Q1234 H1279:P1287 H1340:P1354 H1339:Q1339 H1080:P1087 J1088:P1096 H1186:P1200 H1235:P1277 H1278:Q1278 K1288:P1290 H1291:P1338 J1615:P1620 H1640:P1650 H1772:P1787 J1788:P1790 H1791:P1792 J1793:P1796 H1842:P1918 H2033:P2115 H2117:P2141 H2143:P2166 H2168:P2192 H2194:P2218 H2220:P2244 H2246:P1048576">
    <cfRule type="expression" dxfId="0" priority="395">
      <formula>ISNUMBER(SEARCH("IS BS CF", _xlfn.FORMULATEXT(H10)))</formula>
    </cfRule>
  </conditionalFormatting>
  <conditionalFormatting sqref="K318:P318">
    <cfRule type="expression" dxfId="769" priority="391">
      <formula>ISNUMBER(SEARCH("Calcs.", _xlfn.FORMULATEXT(K318)))</formula>
    </cfRule>
    <cfRule type="expression" dxfId="768" priority="392">
      <formula>ISNUMBER(SEARCH("Assumption", _xlfn.FORMULATEXT(K318)))</formula>
    </cfRule>
    <cfRule type="expression" dxfId="767" priority="393">
      <formula>ISNUMBER(SEARCH("=", _xlfn.FORMULATEXT(K318)))</formula>
    </cfRule>
    <cfRule type="expression" dxfId="766" priority="394">
      <formula>(ISNUMBER(SEARCH("=", _xlfn.FORMULATEXT(K318)))*1=0)</formula>
    </cfRule>
  </conditionalFormatting>
  <conditionalFormatting sqref="K318:P318">
    <cfRule type="expression" dxfId="765" priority="390">
      <formula>ISNUMBER(SEARCH("IS BS CF", _xlfn.FORMULATEXT(K318)))</formula>
    </cfRule>
  </conditionalFormatting>
  <conditionalFormatting sqref="H936:P936 CN936:DL936 R936:CL936">
    <cfRule type="expression" dxfId="764" priority="376">
      <formula>ISNUMBER(SEARCH("Calcs.", _xlfn.FORMULATEXT(H936)))</formula>
    </cfRule>
    <cfRule type="expression" dxfId="763" priority="377">
      <formula>ISNUMBER(SEARCH("Assumption", _xlfn.FORMULATEXT(H936)))</formula>
    </cfRule>
    <cfRule type="expression" dxfId="762" priority="378">
      <formula>ISNUMBER(SEARCH("=", _xlfn.FORMULATEXT(H936)))</formula>
    </cfRule>
    <cfRule type="expression" dxfId="761" priority="379">
      <formula>(ISNUMBER(SEARCH("=", _xlfn.FORMULATEXT(H936)))*1=0)</formula>
    </cfRule>
  </conditionalFormatting>
  <conditionalFormatting sqref="H936:P936 CN936:DL936 R936:CL936">
    <cfRule type="expression" dxfId="760" priority="375">
      <formula>ISNUMBER(SEARCH("IS BS CF", _xlfn.FORMULATEXT(H936)))</formula>
    </cfRule>
  </conditionalFormatting>
  <conditionalFormatting sqref="S454:CL454 CO454:DL454">
    <cfRule type="expression" dxfId="759" priority="352">
      <formula>ISNUMBER(SEARCH("Calcs.", _xlfn.FORMULATEXT(S454)))</formula>
    </cfRule>
    <cfRule type="expression" dxfId="758" priority="353">
      <formula>ISNUMBER(SEARCH("Assumption", _xlfn.FORMULATEXT(S454)))</formula>
    </cfRule>
    <cfRule type="expression" dxfId="757" priority="354">
      <formula>ISNUMBER(SEARCH("=", _xlfn.FORMULATEXT(S454)))</formula>
    </cfRule>
    <cfRule type="expression" dxfId="756" priority="355">
      <formula>(ISNUMBER(SEARCH("=", _xlfn.FORMULATEXT(S454)))*1=0)</formula>
    </cfRule>
  </conditionalFormatting>
  <conditionalFormatting sqref="S454:CL454 CO454:DL454">
    <cfRule type="expression" dxfId="755" priority="351">
      <formula>ISNUMBER(SEARCH("IS BS CF", _xlfn.FORMULATEXT(S454)))</formula>
    </cfRule>
  </conditionalFormatting>
  <conditionalFormatting sqref="S59:CL59 CO59:DL59">
    <cfRule type="expression" dxfId="754" priority="347">
      <formula>ISNUMBER(SEARCH("Calcs.", _xlfn.FORMULATEXT(S59)))</formula>
    </cfRule>
    <cfRule type="expression" dxfId="753" priority="348">
      <formula>ISNUMBER(SEARCH("Assumption", _xlfn.FORMULATEXT(S59)))</formula>
    </cfRule>
    <cfRule type="expression" dxfId="752" priority="349">
      <formula>ISNUMBER(SEARCH("=", _xlfn.FORMULATEXT(S59)))</formula>
    </cfRule>
    <cfRule type="expression" dxfId="751" priority="350">
      <formula>(ISNUMBER(SEARCH("=", _xlfn.FORMULATEXT(S59)))*1=0)</formula>
    </cfRule>
  </conditionalFormatting>
  <conditionalFormatting sqref="S59:CL59 CO59:DL59">
    <cfRule type="expression" dxfId="750" priority="346">
      <formula>ISNUMBER(SEARCH("IS BS CF", _xlfn.FORMULATEXT(S59)))</formula>
    </cfRule>
  </conditionalFormatting>
  <conditionalFormatting sqref="S60:CL60 CO60:DL60">
    <cfRule type="expression" dxfId="749" priority="342">
      <formula>ISNUMBER(SEARCH("Calcs.", _xlfn.FORMULATEXT(S60)))</formula>
    </cfRule>
    <cfRule type="expression" dxfId="748" priority="343">
      <formula>ISNUMBER(SEARCH("Assumption", _xlfn.FORMULATEXT(S60)))</formula>
    </cfRule>
    <cfRule type="expression" dxfId="747" priority="344">
      <formula>ISNUMBER(SEARCH("=", _xlfn.FORMULATEXT(S60)))</formula>
    </cfRule>
    <cfRule type="expression" dxfId="746" priority="345">
      <formula>(ISNUMBER(SEARCH("=", _xlfn.FORMULATEXT(S60)))*1=0)</formula>
    </cfRule>
  </conditionalFormatting>
  <conditionalFormatting sqref="S60:CL60 CO60:DL60">
    <cfRule type="expression" dxfId="745" priority="341">
      <formula>ISNUMBER(SEARCH("IS BS CF", _xlfn.FORMULATEXT(S60)))</formula>
    </cfRule>
  </conditionalFormatting>
  <conditionalFormatting sqref="S61:CL61 CO61:DL61">
    <cfRule type="expression" dxfId="744" priority="337">
      <formula>ISNUMBER(SEARCH("Calcs.", _xlfn.FORMULATEXT(S61)))</formula>
    </cfRule>
    <cfRule type="expression" dxfId="743" priority="338">
      <formula>ISNUMBER(SEARCH("Assumption", _xlfn.FORMULATEXT(S61)))</formula>
    </cfRule>
    <cfRule type="expression" dxfId="742" priority="339">
      <formula>ISNUMBER(SEARCH("=", _xlfn.FORMULATEXT(S61)))</formula>
    </cfRule>
    <cfRule type="expression" dxfId="741" priority="340">
      <formula>(ISNUMBER(SEARCH("=", _xlfn.FORMULATEXT(S61)))*1=0)</formula>
    </cfRule>
  </conditionalFormatting>
  <conditionalFormatting sqref="S61:CL61 CO61:DL61">
    <cfRule type="expression" dxfId="740" priority="336">
      <formula>ISNUMBER(SEARCH("IS BS CF", _xlfn.FORMULATEXT(S61)))</formula>
    </cfRule>
  </conditionalFormatting>
  <conditionalFormatting sqref="H993:P996 R993:R996">
    <cfRule type="expression" dxfId="739" priority="317">
      <formula>ISNUMBER(SEARCH("Calcs.", _xlfn.FORMULATEXT(H993)))</formula>
    </cfRule>
    <cfRule type="expression" dxfId="738" priority="318">
      <formula>ISNUMBER(SEARCH("Assumption", _xlfn.FORMULATEXT(H993)))</formula>
    </cfRule>
    <cfRule type="expression" dxfId="737" priority="319">
      <formula>ISNUMBER(SEARCH("=", _xlfn.FORMULATEXT(H993)))</formula>
    </cfRule>
    <cfRule type="expression" dxfId="736" priority="320">
      <formula>(ISNUMBER(SEARCH("=", _xlfn.FORMULATEXT(H993)))*1=0)</formula>
    </cfRule>
  </conditionalFormatting>
  <conditionalFormatting sqref="H993:P996 R993:R996">
    <cfRule type="expression" dxfId="735" priority="316">
      <formula>ISNUMBER(SEARCH("IS BS CF", _xlfn.FORMULATEXT(H993)))</formula>
    </cfRule>
  </conditionalFormatting>
  <conditionalFormatting sqref="AD307:CL308 CO307:DL308">
    <cfRule type="expression" dxfId="734" priority="262">
      <formula>ISNUMBER(SEARCH("Calcs.", _xlfn.FORMULATEXT(AD307)))</formula>
    </cfRule>
    <cfRule type="expression" dxfId="733" priority="263">
      <formula>ISNUMBER(SEARCH("Assumption", _xlfn.FORMULATEXT(AD307)))</formula>
    </cfRule>
    <cfRule type="expression" dxfId="732" priority="264">
      <formula>ISNUMBER(SEARCH("=", _xlfn.FORMULATEXT(AD307)))</formula>
    </cfRule>
    <cfRule type="expression" dxfId="731" priority="265">
      <formula>(ISNUMBER(SEARCH("=", _xlfn.FORMULATEXT(AD307)))*1=0)</formula>
    </cfRule>
  </conditionalFormatting>
  <conditionalFormatting sqref="AD307:CL308 CO307:DL308">
    <cfRule type="expression" dxfId="730" priority="261">
      <formula>ISNUMBER(SEARCH("IS BS CF", _xlfn.FORMULATEXT(AD307)))</formula>
    </cfRule>
  </conditionalFormatting>
  <conditionalFormatting sqref="H491:P498 CN491:CN498 CO493:DL498 R493:CL498 R491:R492">
    <cfRule type="expression" dxfId="729" priority="182">
      <formula>ISNUMBER(SEARCH("Calcs.", _xlfn.FORMULATEXT(H491)))</formula>
    </cfRule>
    <cfRule type="expression" dxfId="728" priority="183">
      <formula>ISNUMBER(SEARCH("Assumption", _xlfn.FORMULATEXT(H491)))</formula>
    </cfRule>
    <cfRule type="expression" dxfId="727" priority="184">
      <formula>ISNUMBER(SEARCH("=", _xlfn.FORMULATEXT(H491)))</formula>
    </cfRule>
    <cfRule type="expression" dxfId="726" priority="185">
      <formula>(ISNUMBER(SEARCH("=", _xlfn.FORMULATEXT(H491)))*1=0)</formula>
    </cfRule>
  </conditionalFormatting>
  <conditionalFormatting sqref="H491:P498 CN491:CN498 CO493:DL498 R493:CL498 R491:R492">
    <cfRule type="expression" dxfId="725" priority="181">
      <formula>ISNUMBER(SEARCH("IS BS CF", _xlfn.FORMULATEXT(H491)))</formula>
    </cfRule>
  </conditionalFormatting>
  <conditionalFormatting sqref="H1355:P1362 CN1355:CN1362 CO1357:DL1362 R1357:CL1362 R1355:R1356">
    <cfRule type="expression" dxfId="724" priority="177">
      <formula>ISNUMBER(SEARCH("Calcs.", _xlfn.FORMULATEXT(H1355)))</formula>
    </cfRule>
    <cfRule type="expression" dxfId="723" priority="178">
      <formula>ISNUMBER(SEARCH("Assumption", _xlfn.FORMULATEXT(H1355)))</formula>
    </cfRule>
    <cfRule type="expression" dxfId="722" priority="179">
      <formula>ISNUMBER(SEARCH("=", _xlfn.FORMULATEXT(H1355)))</formula>
    </cfRule>
    <cfRule type="expression" dxfId="721" priority="180">
      <formula>(ISNUMBER(SEARCH("=", _xlfn.FORMULATEXT(H1355)))*1=0)</formula>
    </cfRule>
  </conditionalFormatting>
  <conditionalFormatting sqref="H1355:P1362 CN1355:CN1362 CO1357:DL1362 R1357:CL1362 R1355:R1356">
    <cfRule type="expression" dxfId="720" priority="176">
      <formula>ISNUMBER(SEARCH("IS BS CF", _xlfn.FORMULATEXT(H1355)))</formula>
    </cfRule>
  </conditionalFormatting>
  <conditionalFormatting sqref="H2158:P2165 CN2158:CN2165 CO2160:DL2165 R2160:CL2165 R2158:R2159">
    <cfRule type="expression" dxfId="719" priority="172">
      <formula>ISNUMBER(SEARCH("Calcs.", _xlfn.FORMULATEXT(H2158)))</formula>
    </cfRule>
    <cfRule type="expression" dxfId="718" priority="173">
      <formula>ISNUMBER(SEARCH("Assumption", _xlfn.FORMULATEXT(H2158)))</formula>
    </cfRule>
    <cfRule type="expression" dxfId="717" priority="174">
      <formula>ISNUMBER(SEARCH("=", _xlfn.FORMULATEXT(H2158)))</formula>
    </cfRule>
    <cfRule type="expression" dxfId="716" priority="175">
      <formula>(ISNUMBER(SEARCH("=", _xlfn.FORMULATEXT(H2158)))*1=0)</formula>
    </cfRule>
  </conditionalFormatting>
  <conditionalFormatting sqref="H2158:P2165 CN2158:CN2165 CO2160:DL2165 R2160:CL2165 R2158:R2159">
    <cfRule type="expression" dxfId="715" priority="171">
      <formula>ISNUMBER(SEARCH("IS BS CF", _xlfn.FORMULATEXT(H2158)))</formula>
    </cfRule>
  </conditionalFormatting>
  <conditionalFormatting sqref="H2184:P2191 CN2184:CN2191 CO2186:DL2191 R2186:CL2191 R2184:R2185">
    <cfRule type="expression" dxfId="714" priority="167">
      <formula>ISNUMBER(SEARCH("Calcs.", _xlfn.FORMULATEXT(H2184)))</formula>
    </cfRule>
    <cfRule type="expression" dxfId="713" priority="168">
      <formula>ISNUMBER(SEARCH("Assumption", _xlfn.FORMULATEXT(H2184)))</formula>
    </cfRule>
    <cfRule type="expression" dxfId="712" priority="169">
      <formula>ISNUMBER(SEARCH("=", _xlfn.FORMULATEXT(H2184)))</formula>
    </cfRule>
    <cfRule type="expression" dxfId="711" priority="170">
      <formula>(ISNUMBER(SEARCH("=", _xlfn.FORMULATEXT(H2184)))*1=0)</formula>
    </cfRule>
  </conditionalFormatting>
  <conditionalFormatting sqref="H2184:P2191 CN2184:CN2191 CO2186:DL2191 R2186:CL2191 R2184:R2185">
    <cfRule type="expression" dxfId="710" priority="166">
      <formula>ISNUMBER(SEARCH("IS BS CF", _xlfn.FORMULATEXT(H2184)))</formula>
    </cfRule>
  </conditionalFormatting>
  <conditionalFormatting sqref="S1375:CL1375 CO1375:DL1375">
    <cfRule type="expression" dxfId="709" priority="162">
      <formula>ISNUMBER(SEARCH("Calcs.", _xlfn.FORMULATEXT(S1375)))</formula>
    </cfRule>
    <cfRule type="expression" dxfId="708" priority="163">
      <formula>ISNUMBER(SEARCH("Assumption", _xlfn.FORMULATEXT(S1375)))</formula>
    </cfRule>
    <cfRule type="expression" dxfId="707" priority="164">
      <formula>ISNUMBER(SEARCH("=", _xlfn.FORMULATEXT(S1375)))</formula>
    </cfRule>
    <cfRule type="expression" dxfId="706" priority="165">
      <formula>(ISNUMBER(SEARCH("=", _xlfn.FORMULATEXT(S1375)))*1=0)</formula>
    </cfRule>
  </conditionalFormatting>
  <conditionalFormatting sqref="S1375:CL1375 CO1375:DL1375">
    <cfRule type="expression" dxfId="705" priority="161">
      <formula>ISNUMBER(SEARCH("IS BS CF", _xlfn.FORMULATEXT(S1375)))</formula>
    </cfRule>
  </conditionalFormatting>
  <conditionalFormatting sqref="S1406:CL1407 CO1406:DL1407">
    <cfRule type="expression" dxfId="704" priority="157">
      <formula>ISNUMBER(SEARCH("Calcs.", _xlfn.FORMULATEXT(S1406)))</formula>
    </cfRule>
    <cfRule type="expression" dxfId="703" priority="158">
      <formula>ISNUMBER(SEARCH("Assumption", _xlfn.FORMULATEXT(S1406)))</formula>
    </cfRule>
    <cfRule type="expression" dxfId="702" priority="159">
      <formula>ISNUMBER(SEARCH("=", _xlfn.FORMULATEXT(S1406)))</formula>
    </cfRule>
    <cfRule type="expression" dxfId="701" priority="160">
      <formula>(ISNUMBER(SEARCH("=", _xlfn.FORMULATEXT(S1406)))*1=0)</formula>
    </cfRule>
  </conditionalFormatting>
  <conditionalFormatting sqref="S1406:CL1407 CO1406:DL1407">
    <cfRule type="expression" dxfId="700" priority="156">
      <formula>ISNUMBER(SEARCH("IS BS CF", _xlfn.FORMULATEXT(S1406)))</formula>
    </cfRule>
  </conditionalFormatting>
  <conditionalFormatting sqref="S1430:CL1430 CO1430:DL1430">
    <cfRule type="expression" dxfId="699" priority="152">
      <formula>ISNUMBER(SEARCH("Calcs.", _xlfn.FORMULATEXT(S1430)))</formula>
    </cfRule>
    <cfRule type="expression" dxfId="698" priority="153">
      <formula>ISNUMBER(SEARCH("Assumption", _xlfn.FORMULATEXT(S1430)))</formula>
    </cfRule>
    <cfRule type="expression" dxfId="697" priority="154">
      <formula>ISNUMBER(SEARCH("=", _xlfn.FORMULATEXT(S1430)))</formula>
    </cfRule>
    <cfRule type="expression" dxfId="696" priority="155">
      <formula>(ISNUMBER(SEARCH("=", _xlfn.FORMULATEXT(S1430)))*1=0)</formula>
    </cfRule>
  </conditionalFormatting>
  <conditionalFormatting sqref="S1430:CL1430 CO1430:DL1430">
    <cfRule type="expression" dxfId="695" priority="151">
      <formula>ISNUMBER(SEARCH("IS BS CF", _xlfn.FORMULATEXT(S1430)))</formula>
    </cfRule>
  </conditionalFormatting>
  <conditionalFormatting sqref="H2210:P2217 CN2210:CN2217 CO2212:DL2217 R2212:CL2217 R2210:R2211">
    <cfRule type="expression" dxfId="694" priority="139">
      <formula>ISNUMBER(SEARCH("Calcs.", _xlfn.FORMULATEXT(H2210)))</formula>
    </cfRule>
    <cfRule type="expression" dxfId="693" priority="140">
      <formula>ISNUMBER(SEARCH("Assumption", _xlfn.FORMULATEXT(H2210)))</formula>
    </cfRule>
    <cfRule type="expression" dxfId="692" priority="141">
      <formula>ISNUMBER(SEARCH("=", _xlfn.FORMULATEXT(H2210)))</formula>
    </cfRule>
    <cfRule type="expression" dxfId="691" priority="142">
      <formula>(ISNUMBER(SEARCH("=", _xlfn.FORMULATEXT(H2210)))*1=0)</formula>
    </cfRule>
  </conditionalFormatting>
  <conditionalFormatting sqref="H2210:P2217 CN2210:CN2217 CO2212:DL2217 R2212:CL2217 R2210:R2211">
    <cfRule type="expression" dxfId="690" priority="138">
      <formula>ISNUMBER(SEARCH("IS BS CF", _xlfn.FORMULATEXT(H2210)))</formula>
    </cfRule>
  </conditionalFormatting>
  <conditionalFormatting sqref="CN993:CN996">
    <cfRule type="expression" dxfId="689" priority="133">
      <formula>ISNUMBER(SEARCH("Calcs.", _xlfn.FORMULATEXT(CN993)))</formula>
    </cfRule>
    <cfRule type="expression" dxfId="688" priority="134">
      <formula>ISNUMBER(SEARCH("Assumption", _xlfn.FORMULATEXT(CN993)))</formula>
    </cfRule>
    <cfRule type="expression" dxfId="687" priority="135">
      <formula>ISNUMBER(SEARCH("=", _xlfn.FORMULATEXT(CN993)))</formula>
    </cfRule>
    <cfRule type="expression" dxfId="686" priority="136">
      <formula>(ISNUMBER(SEARCH("=", _xlfn.FORMULATEXT(CN993)))*1=0)</formula>
    </cfRule>
  </conditionalFormatting>
  <conditionalFormatting sqref="CN993:CN996">
    <cfRule type="expression" dxfId="685" priority="132">
      <formula>ISNUMBER(SEARCH("IS BS CF", _xlfn.FORMULATEXT(CN993)))</formula>
    </cfRule>
  </conditionalFormatting>
  <conditionalFormatting sqref="I1933:J1933">
    <cfRule type="cellIs" dxfId="684" priority="474" stopIfTrue="1" operator="notEqual">
      <formula>0.6545646468</formula>
    </cfRule>
  </conditionalFormatting>
  <conditionalFormatting sqref="I1934:J1944">
    <cfRule type="cellIs" dxfId="683" priority="475" stopIfTrue="1" operator="notEqual">
      <formula>0.6545646468</formula>
    </cfRule>
  </conditionalFormatting>
  <conditionalFormatting sqref="I1967:J1967">
    <cfRule type="cellIs" dxfId="682" priority="128" stopIfTrue="1" operator="notEqual">
      <formula>0.6545646468</formula>
    </cfRule>
  </conditionalFormatting>
  <conditionalFormatting sqref="I1968:J1978">
    <cfRule type="cellIs" dxfId="681" priority="129" stopIfTrue="1" operator="notEqual">
      <formula>0.6545646468</formula>
    </cfRule>
  </conditionalFormatting>
  <conditionalFormatting sqref="I2002:J2005">
    <cfRule type="cellIs" dxfId="680" priority="476" stopIfTrue="1" operator="notEqual">
      <formula>0.6545646468</formula>
    </cfRule>
  </conditionalFormatting>
  <conditionalFormatting sqref="I2029:J2032">
    <cfRule type="cellIs" dxfId="679" priority="125" stopIfTrue="1" operator="notEqual">
      <formula>0.6545646468</formula>
    </cfRule>
  </conditionalFormatting>
  <conditionalFormatting sqref="CN1770:DL1770 CN1772:DL1775">
    <cfRule type="expression" dxfId="678" priority="119">
      <formula>ISNUMBER(SEARCH("Calcs.", _xlfn.FORMULATEXT(CN1770)))</formula>
    </cfRule>
    <cfRule type="expression" dxfId="677" priority="120">
      <formula>ISNUMBER(SEARCH("Assumption", _xlfn.FORMULATEXT(CN1770)))</formula>
    </cfRule>
    <cfRule type="expression" dxfId="676" priority="121">
      <formula>ISNUMBER(SEARCH("=", _xlfn.FORMULATEXT(CN1770)))</formula>
    </cfRule>
    <cfRule type="expression" dxfId="675" priority="122">
      <formula>(ISNUMBER(SEARCH("=", _xlfn.FORMULATEXT(CN1770)))*1=0)</formula>
    </cfRule>
  </conditionalFormatting>
  <conditionalFormatting sqref="CN1770:DL1770 CN1772:DL1775">
    <cfRule type="expression" dxfId="674" priority="118">
      <formula>ISNUMBER(SEARCH("IS BS CF", _xlfn.FORMULATEXT(CN1770)))</formula>
    </cfRule>
  </conditionalFormatting>
  <conditionalFormatting sqref="CN1762:CN1769 CO1764:DL1769 H1762:P1769 R1764:CL1769 R1762:R1763">
    <cfRule type="expression" dxfId="673" priority="114">
      <formula>ISNUMBER(SEARCH("Calcs.", _xlfn.FORMULATEXT(H1762)))</formula>
    </cfRule>
    <cfRule type="expression" dxfId="672" priority="115">
      <formula>ISNUMBER(SEARCH("Assumption", _xlfn.FORMULATEXT(H1762)))</formula>
    </cfRule>
    <cfRule type="expression" dxfId="671" priority="116">
      <formula>ISNUMBER(SEARCH("=", _xlfn.FORMULATEXT(H1762)))</formula>
    </cfRule>
    <cfRule type="expression" dxfId="670" priority="117">
      <formula>(ISNUMBER(SEARCH("=", _xlfn.FORMULATEXT(H1762)))*1=0)</formula>
    </cfRule>
  </conditionalFormatting>
  <conditionalFormatting sqref="CN1762:CN1769 CO1764:DL1769 H1762:P1769 R1764:CL1769 R1762:R1763">
    <cfRule type="expression" dxfId="669" priority="113">
      <formula>ISNUMBER(SEARCH("IS BS CF", _xlfn.FORMULATEXT(H1762)))</formula>
    </cfRule>
  </conditionalFormatting>
  <conditionalFormatting sqref="CN1806:CN1813 CO1808:DL1813 H1806:P1813 R1808:CL1813 R1806:R1807">
    <cfRule type="expression" dxfId="668" priority="84">
      <formula>ISNUMBER(SEARCH("Calcs.", _xlfn.FORMULATEXT(H1806)))</formula>
    </cfRule>
    <cfRule type="expression" dxfId="667" priority="85">
      <formula>ISNUMBER(SEARCH("Assumption", _xlfn.FORMULATEXT(H1806)))</formula>
    </cfRule>
    <cfRule type="expression" dxfId="666" priority="86">
      <formula>ISNUMBER(SEARCH("=", _xlfn.FORMULATEXT(H1806)))</formula>
    </cfRule>
    <cfRule type="expression" dxfId="665" priority="87">
      <formula>(ISNUMBER(SEARCH("=", _xlfn.FORMULATEXT(H1806)))*1=0)</formula>
    </cfRule>
  </conditionalFormatting>
  <conditionalFormatting sqref="CN1806:CN1813 CO1808:DL1813 H1806:P1813 R1808:CL1813 R1806:R1807">
    <cfRule type="expression" dxfId="664" priority="83">
      <formula>ISNUMBER(SEARCH("IS BS CF", _xlfn.FORMULATEXT(H1806)))</formula>
    </cfRule>
  </conditionalFormatting>
  <conditionalFormatting sqref="CO189:DL189 CO188 CO194:DL205 CO207:DL207 CO206 CO212:DL220 H188:P188 L189:P189 K207:P207 H212:P220 R212:CL215 R207:CL207 R189:CL189 R216:S216 R217:CL220 T188:CL188">
    <cfRule type="expression" dxfId="663" priority="79">
      <formula>ISNUMBER(SEARCH("Calcs.", _xlfn.FORMULATEXT(H188)))</formula>
    </cfRule>
    <cfRule type="expression" dxfId="662" priority="80">
      <formula>ISNUMBER(SEARCH("Assumption", _xlfn.FORMULATEXT(H188)))</formula>
    </cfRule>
    <cfRule type="expression" dxfId="661" priority="81">
      <formula>ISNUMBER(SEARCH("=", _xlfn.FORMULATEXT(H188)))</formula>
    </cfRule>
    <cfRule type="expression" dxfId="660" priority="82">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659" priority="78">
      <formula>ISNUMBER(SEARCH("IS BS CF", _xlfn.FORMULATEXT(H188)))</formula>
    </cfRule>
  </conditionalFormatting>
  <conditionalFormatting sqref="A2:I2 K2:P2">
    <cfRule type="cellIs" dxfId="658" priority="76" stopIfTrue="1" operator="notEqual">
      <formula>0.6545646468</formula>
    </cfRule>
  </conditionalFormatting>
  <conditionalFormatting sqref="S2:CL2">
    <cfRule type="cellIs" dxfId="657" priority="77" stopIfTrue="1" operator="notEqual">
      <formula>0.6545646468</formula>
    </cfRule>
  </conditionalFormatting>
  <conditionalFormatting sqref="R2">
    <cfRule type="cellIs" dxfId="656" priority="75" stopIfTrue="1" operator="notEqual">
      <formula>0.6545646468</formula>
    </cfRule>
  </conditionalFormatting>
  <conditionalFormatting sqref="CN1:DL1">
    <cfRule type="cellIs" dxfId="655" priority="74" stopIfTrue="1" operator="notEqual">
      <formula>0.6545646468</formula>
    </cfRule>
  </conditionalFormatting>
  <conditionalFormatting sqref="S3:CL4">
    <cfRule type="expression" dxfId="654" priority="70">
      <formula>ISNUMBER(SEARCH("Calcs.", _xlfn.FORMULATEXT(S3)))</formula>
    </cfRule>
    <cfRule type="expression" dxfId="653" priority="71">
      <formula>ISNUMBER(SEARCH("Assumption", _xlfn.FORMULATEXT(S3)))</formula>
    </cfRule>
    <cfRule type="expression" dxfId="652" priority="72">
      <formula>ISNUMBER(SEARCH("=", _xlfn.FORMULATEXT(S3)))</formula>
    </cfRule>
    <cfRule type="expression" dxfId="651" priority="73">
      <formula>(ISNUMBER(SEARCH("=", _xlfn.FORMULATEXT(S3)))*1=0)</formula>
    </cfRule>
  </conditionalFormatting>
  <conditionalFormatting sqref="CN3:DL4">
    <cfRule type="expression" dxfId="650" priority="66">
      <formula>ISNUMBER(SEARCH("Calcs.", _xlfn.FORMULATEXT(CN3)))</formula>
    </cfRule>
    <cfRule type="expression" dxfId="649" priority="67">
      <formula>ISNUMBER(SEARCH("Assumption", _xlfn.FORMULATEXT(CN3)))</formula>
    </cfRule>
    <cfRule type="expression" dxfId="648" priority="68">
      <formula>ISNUMBER(SEARCH("=", _xlfn.FORMULATEXT(CN3)))</formula>
    </cfRule>
    <cfRule type="expression" dxfId="647" priority="69">
      <formula>(ISNUMBER(SEARCH("=", _xlfn.FORMULATEXT(CN3)))*1=0)</formula>
    </cfRule>
  </conditionalFormatting>
  <conditionalFormatting sqref="L1:P1">
    <cfRule type="cellIs" dxfId="646" priority="65" stopIfTrue="1" operator="notEqual">
      <formula>0.6545646468</formula>
    </cfRule>
  </conditionalFormatting>
  <conditionalFormatting sqref="J1:K1">
    <cfRule type="cellIs" dxfId="645" priority="64" stopIfTrue="1" operator="notEqual">
      <formula>0.6545646468</formula>
    </cfRule>
  </conditionalFormatting>
  <conditionalFormatting sqref="R1:CL1">
    <cfRule type="cellIs" dxfId="644" priority="63" stopIfTrue="1" operator="notEqual">
      <formula>0.6545646468</formula>
    </cfRule>
  </conditionalFormatting>
  <conditionalFormatting sqref="R1:CL1">
    <cfRule type="expression" dxfId="643" priority="62">
      <formula>ISNUMBER(SEARCH("IS BS CF", _xlfn.FORMULATEXT(R1)))</formula>
    </cfRule>
  </conditionalFormatting>
  <conditionalFormatting sqref="I1">
    <cfRule type="cellIs" dxfId="642" priority="61" stopIfTrue="1" operator="notEqual">
      <formula>0.6545646468</formula>
    </cfRule>
  </conditionalFormatting>
  <conditionalFormatting sqref="R188:S188">
    <cfRule type="expression" dxfId="641" priority="57">
      <formula>ISNUMBER(SEARCH("Calcs.", _xlfn.FORMULATEXT(R188)))</formula>
    </cfRule>
    <cfRule type="expression" dxfId="640" priority="58">
      <formula>ISNUMBER(SEARCH("Assumption", _xlfn.FORMULATEXT(R188)))</formula>
    </cfRule>
    <cfRule type="expression" dxfId="639" priority="59">
      <formula>ISNUMBER(SEARCH("=", _xlfn.FORMULATEXT(R188)))</formula>
    </cfRule>
    <cfRule type="expression" dxfId="638" priority="60">
      <formula>(ISNUMBER(SEARCH("=", _xlfn.FORMULATEXT(R188)))*1=0)</formula>
    </cfRule>
  </conditionalFormatting>
  <conditionalFormatting sqref="R188:S188">
    <cfRule type="expression" dxfId="637" priority="56">
      <formula>ISNUMBER(SEARCH("IS BS CF", _xlfn.FORMULATEXT(R188)))</formula>
    </cfRule>
  </conditionalFormatting>
  <conditionalFormatting sqref="H1265:P1265 CN1265:DL1265 R1265:CL1265">
    <cfRule type="expression" dxfId="636" priority="52">
      <formula>ISNUMBER(SEARCH("Calcs.", _xlfn.FORMULATEXT(H1265)))</formula>
    </cfRule>
    <cfRule type="expression" dxfId="635" priority="53">
      <formula>ISNUMBER(SEARCH("Assumption", _xlfn.FORMULATEXT(H1265)))</formula>
    </cfRule>
    <cfRule type="expression" dxfId="634" priority="54">
      <formula>ISNUMBER(SEARCH("=", _xlfn.FORMULATEXT(H1265)))</formula>
    </cfRule>
    <cfRule type="expression" dxfId="633" priority="55">
      <formula>(ISNUMBER(SEARCH("=", _xlfn.FORMULATEXT(H1265)))*1=0)</formula>
    </cfRule>
  </conditionalFormatting>
  <conditionalFormatting sqref="J2">
    <cfRule type="cellIs" dxfId="632" priority="51" stopIfTrue="1" operator="notEqual">
      <formula>0.6545646468</formula>
    </cfRule>
  </conditionalFormatting>
  <conditionalFormatting sqref="S629:CL629 CO629:DL629">
    <cfRule type="expression" dxfId="631" priority="47">
      <formula>ISNUMBER(SEARCH("Calcs.", _xlfn.FORMULATEXT(S629)))</formula>
    </cfRule>
    <cfRule type="expression" dxfId="630" priority="48">
      <formula>ISNUMBER(SEARCH("Assumption", _xlfn.FORMULATEXT(S629)))</formula>
    </cfRule>
    <cfRule type="expression" dxfId="629" priority="49">
      <formula>ISNUMBER(SEARCH("=", _xlfn.FORMULATEXT(S629)))</formula>
    </cfRule>
    <cfRule type="expression" dxfId="628" priority="50">
      <formula>(ISNUMBER(SEARCH("=", _xlfn.FORMULATEXT(S629)))*1=0)</formula>
    </cfRule>
  </conditionalFormatting>
  <conditionalFormatting sqref="S629:CL629 CO629:DL629">
    <cfRule type="expression" dxfId="627" priority="46">
      <formula>ISNUMBER(SEARCH("IS BS CF", _xlfn.FORMULATEXT(S629)))</formula>
    </cfRule>
  </conditionalFormatting>
  <conditionalFormatting sqref="S628:DL628">
    <cfRule type="expression" dxfId="626" priority="42">
      <formula>ISNUMBER(SEARCH("Calcs.", _xlfn.FORMULATEXT(S628)))</formula>
    </cfRule>
    <cfRule type="expression" dxfId="625" priority="43">
      <formula>ISNUMBER(SEARCH("Assumption", _xlfn.FORMULATEXT(S628)))</formula>
    </cfRule>
    <cfRule type="expression" dxfId="624" priority="44">
      <formula>ISNUMBER(SEARCH("=", _xlfn.FORMULATEXT(S628)))</formula>
    </cfRule>
    <cfRule type="expression" dxfId="623" priority="45">
      <formula>(ISNUMBER(SEARCH("=", _xlfn.FORMULATEXT(S628)))*1=0)</formula>
    </cfRule>
  </conditionalFormatting>
  <conditionalFormatting sqref="S628:DL628">
    <cfRule type="expression" dxfId="622" priority="41">
      <formula>ISNUMBER(SEARCH("IS BS CF", _xlfn.FORMULATEXT(S628)))</formula>
    </cfRule>
  </conditionalFormatting>
  <conditionalFormatting sqref="S667:CL668 CO667:DL668 S674:DL680">
    <cfRule type="expression" dxfId="621" priority="37">
      <formula>ISNUMBER(SEARCH("Calcs.", _xlfn.FORMULATEXT(S667)))</formula>
    </cfRule>
    <cfRule type="expression" dxfId="620" priority="38">
      <formula>ISNUMBER(SEARCH("Assumption", _xlfn.FORMULATEXT(S667)))</formula>
    </cfRule>
    <cfRule type="expression" dxfId="619" priority="39">
      <formula>ISNUMBER(SEARCH("=", _xlfn.FORMULATEXT(S667)))</formula>
    </cfRule>
    <cfRule type="expression" dxfId="618" priority="40">
      <formula>(ISNUMBER(SEARCH("=", _xlfn.FORMULATEXT(S667)))*1=0)</formula>
    </cfRule>
  </conditionalFormatting>
  <conditionalFormatting sqref="S667:CL668 CO667:DL668 S674:DL680">
    <cfRule type="expression" dxfId="617" priority="36">
      <formula>ISNUMBER(SEARCH("IS BS CF", _xlfn.FORMULATEXT(S667)))</formula>
    </cfRule>
  </conditionalFormatting>
  <conditionalFormatting sqref="S666:DL666">
    <cfRule type="expression" dxfId="616" priority="32">
      <formula>ISNUMBER(SEARCH("Calcs.", _xlfn.FORMULATEXT(S666)))</formula>
    </cfRule>
    <cfRule type="expression" dxfId="615" priority="33">
      <formula>ISNUMBER(SEARCH("Assumption", _xlfn.FORMULATEXT(S666)))</formula>
    </cfRule>
    <cfRule type="expression" dxfId="614" priority="34">
      <formula>ISNUMBER(SEARCH("=", _xlfn.FORMULATEXT(S666)))</formula>
    </cfRule>
    <cfRule type="expression" dxfId="613" priority="35">
      <formula>(ISNUMBER(SEARCH("=", _xlfn.FORMULATEXT(S666)))*1=0)</formula>
    </cfRule>
  </conditionalFormatting>
  <conditionalFormatting sqref="S666:DL666">
    <cfRule type="expression" dxfId="612" priority="31">
      <formula>ISNUMBER(SEARCH("IS BS CF", _xlfn.FORMULATEXT(S666)))</formula>
    </cfRule>
  </conditionalFormatting>
  <conditionalFormatting sqref="S653:DL657">
    <cfRule type="expression" dxfId="611" priority="27">
      <formula>ISNUMBER(SEARCH("Calcs.", _xlfn.FORMULATEXT(S653)))</formula>
    </cfRule>
    <cfRule type="expression" dxfId="610" priority="28">
      <formula>ISNUMBER(SEARCH("Assumption", _xlfn.FORMULATEXT(S653)))</formula>
    </cfRule>
    <cfRule type="expression" dxfId="609" priority="29">
      <formula>ISNUMBER(SEARCH("=", _xlfn.FORMULATEXT(S653)))</formula>
    </cfRule>
    <cfRule type="expression" dxfId="608" priority="30">
      <formula>(ISNUMBER(SEARCH("=", _xlfn.FORMULATEXT(S653)))*1=0)</formula>
    </cfRule>
  </conditionalFormatting>
  <conditionalFormatting sqref="S653:DL657">
    <cfRule type="expression" dxfId="607" priority="26">
      <formula>ISNUMBER(SEARCH("IS BS CF", _xlfn.FORMULATEXT(S653)))</formula>
    </cfRule>
  </conditionalFormatting>
  <conditionalFormatting sqref="S669:DL673">
    <cfRule type="expression" dxfId="606" priority="22">
      <formula>ISNUMBER(SEARCH("Calcs.", _xlfn.FORMULATEXT(S669)))</formula>
    </cfRule>
    <cfRule type="expression" dxfId="605" priority="23">
      <formula>ISNUMBER(SEARCH("Assumption", _xlfn.FORMULATEXT(S669)))</formula>
    </cfRule>
    <cfRule type="expression" dxfId="604" priority="24">
      <formula>ISNUMBER(SEARCH("=", _xlfn.FORMULATEXT(S669)))</formula>
    </cfRule>
    <cfRule type="expression" dxfId="603" priority="25">
      <formula>(ISNUMBER(SEARCH("=", _xlfn.FORMULATEXT(S669)))*1=0)</formula>
    </cfRule>
  </conditionalFormatting>
  <conditionalFormatting sqref="S669:DL673">
    <cfRule type="expression" dxfId="602" priority="21">
      <formula>ISNUMBER(SEARCH("IS BS CF", _xlfn.FORMULATEXT(S669)))</formula>
    </cfRule>
  </conditionalFormatting>
  <conditionalFormatting sqref="S683:CL683 CO683:DL683">
    <cfRule type="expression" dxfId="601" priority="17">
      <formula>ISNUMBER(SEARCH("Calcs.", _xlfn.FORMULATEXT(S683)))</formula>
    </cfRule>
    <cfRule type="expression" dxfId="600" priority="18">
      <formula>ISNUMBER(SEARCH("Assumption", _xlfn.FORMULATEXT(S683)))</formula>
    </cfRule>
    <cfRule type="expression" dxfId="599" priority="19">
      <formula>ISNUMBER(SEARCH("=", _xlfn.FORMULATEXT(S683)))</formula>
    </cfRule>
    <cfRule type="expression" dxfId="598" priority="20">
      <formula>(ISNUMBER(SEARCH("=", _xlfn.FORMULATEXT(S683)))*1=0)</formula>
    </cfRule>
  </conditionalFormatting>
  <conditionalFormatting sqref="S683:CL683 CO683:DL683">
    <cfRule type="expression" dxfId="597" priority="16">
      <formula>ISNUMBER(SEARCH("IS BS CF", _xlfn.FORMULATEXT(S683)))</formula>
    </cfRule>
  </conditionalFormatting>
  <conditionalFormatting sqref="S689:DL695">
    <cfRule type="expression" dxfId="596" priority="7">
      <formula>ISNUMBER(SEARCH("Calcs.", _xlfn.FORMULATEXT(S689)))</formula>
    </cfRule>
    <cfRule type="expression" dxfId="595" priority="8">
      <formula>ISNUMBER(SEARCH("Assumption", _xlfn.FORMULATEXT(S689)))</formula>
    </cfRule>
    <cfRule type="expression" dxfId="594" priority="9">
      <formula>ISNUMBER(SEARCH("=", _xlfn.FORMULATEXT(S689)))</formula>
    </cfRule>
    <cfRule type="expression" dxfId="593" priority="10">
      <formula>(ISNUMBER(SEARCH("=", _xlfn.FORMULATEXT(S689)))*1=0)</formula>
    </cfRule>
  </conditionalFormatting>
  <conditionalFormatting sqref="S689:DL695">
    <cfRule type="expression" dxfId="592" priority="6">
      <formula>ISNUMBER(SEARCH("IS BS CF", _xlfn.FORMULATEXT(S689)))</formula>
    </cfRule>
  </conditionalFormatting>
  <conditionalFormatting sqref="S684:DL688">
    <cfRule type="expression" dxfId="591" priority="2">
      <formula>ISNUMBER(SEARCH("Calcs.", _xlfn.FORMULATEXT(S684)))</formula>
    </cfRule>
    <cfRule type="expression" dxfId="590" priority="3">
      <formula>ISNUMBER(SEARCH("Assumption", _xlfn.FORMULATEXT(S684)))</formula>
    </cfRule>
    <cfRule type="expression" dxfId="589" priority="4">
      <formula>ISNUMBER(SEARCH("=", _xlfn.FORMULATEXT(S684)))</formula>
    </cfRule>
    <cfRule type="expression" dxfId="588" priority="5">
      <formula>(ISNUMBER(SEARCH("=", _xlfn.FORMULATEXT(S684)))*1=0)</formula>
    </cfRule>
  </conditionalFormatting>
  <conditionalFormatting sqref="S684:DL688">
    <cfRule type="expression" dxfId="587" priority="1">
      <formula>ISNUMBER(SEARCH("IS BS CF", _xlfn.FORMULATEXT(S684)))</formula>
    </cfRule>
  </conditionalFormatting>
  <dataValidations disablePrompts="1" count="2">
    <dataValidation type="whole" allowBlank="1" showInputMessage="1" showErrorMessage="1" sqref="K2053:P2053"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C8:C24 C1920:C1048576 C309:C330 C1842:C1918 C1728:C1760 C221:C306 C2:C4 C414:C464 C1694:C1702 C998:C1148 C1704:C1726 C1507:C1592 C1594:C1692 C1150:C1504 C1762:C1823 C564:C639 C466:C562 C332:C412 C39:C187 C641:C769 C791:C996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9"/>
  <sheetViews>
    <sheetView showGridLines="0" zoomScale="70" zoomScaleNormal="70" workbookViewId="0">
      <selection activeCell="K18" sqref="K18"/>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style="381"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348"/>
      <c r="S5" s="353">
        <f>S4*(MONTH(S3)=12)*('IS BS CF'!$N$8="Monthly")</f>
        <v>0</v>
      </c>
      <c r="T5" s="391">
        <f>T4*(MONTH(T3)=12)*('IS BS CF'!$N$8="Monthly")</f>
        <v>0</v>
      </c>
      <c r="U5" s="391">
        <f>U4*(MONTH(U3)=12)*('IS BS CF'!$N$8="Monthly")</f>
        <v>0</v>
      </c>
      <c r="V5" s="391">
        <f>V4*(MONTH(V3)=12)*('IS BS CF'!$N$8="Monthly")</f>
        <v>0</v>
      </c>
      <c r="W5" s="391">
        <f>W4*(MONTH(W3)=12)*('IS BS CF'!$N$8="Monthly")</f>
        <v>0</v>
      </c>
      <c r="X5" s="391">
        <f>X4*(MONTH(X3)=12)*('IS BS CF'!$N$8="Monthly")</f>
        <v>0</v>
      </c>
      <c r="Y5" s="391">
        <f>Y4*(MONTH(Y3)=12)*('IS BS CF'!$N$8="Monthly")</f>
        <v>0</v>
      </c>
      <c r="Z5" s="391">
        <f>Z4*(MONTH(Z3)=12)*('IS BS CF'!$N$8="Monthly")</f>
        <v>0</v>
      </c>
      <c r="AA5" s="391">
        <f>AA4*(MONTH(AA3)=12)*('IS BS CF'!$N$8="Monthly")</f>
        <v>0</v>
      </c>
      <c r="AB5" s="391">
        <f>AB4*(MONTH(AB3)=12)*('IS BS CF'!$N$8="Monthly")</f>
        <v>0</v>
      </c>
      <c r="AC5" s="391">
        <f>AC4*(MONTH(AC3)=12)*('IS BS CF'!$N$8="Monthly")</f>
        <v>0</v>
      </c>
      <c r="AD5" s="391">
        <f>AD4*(MONTH(AD3)=12)*('IS BS CF'!$N$8="Monthly")</f>
        <v>2024</v>
      </c>
      <c r="AE5" s="391">
        <f>AE4*(MONTH(AE3)=12)*('IS BS CF'!$N$8="Monthly")</f>
        <v>0</v>
      </c>
      <c r="AF5" s="391">
        <f>AF4*(MONTH(AF3)=12)*('IS BS CF'!$N$8="Monthly")</f>
        <v>0</v>
      </c>
      <c r="AG5" s="391">
        <f>AG4*(MONTH(AG3)=12)*('IS BS CF'!$N$8="Monthly")</f>
        <v>0</v>
      </c>
      <c r="AH5" s="391">
        <f>AH4*(MONTH(AH3)=12)*('IS BS CF'!$N$8="Monthly")</f>
        <v>0</v>
      </c>
      <c r="AI5" s="391">
        <f>AI4*(MONTH(AI3)=12)*('IS BS CF'!$N$8="Monthly")</f>
        <v>0</v>
      </c>
      <c r="AJ5" s="391">
        <f>AJ4*(MONTH(AJ3)=12)*('IS BS CF'!$N$8="Monthly")</f>
        <v>0</v>
      </c>
      <c r="AK5" s="391">
        <f>AK4*(MONTH(AK3)=12)*('IS BS CF'!$N$8="Monthly")</f>
        <v>0</v>
      </c>
      <c r="AL5" s="391">
        <f>AL4*(MONTH(AL3)=12)*('IS BS CF'!$N$8="Monthly")</f>
        <v>0</v>
      </c>
      <c r="AM5" s="391">
        <f>AM4*(MONTH(AM3)=12)*('IS BS CF'!$N$8="Monthly")</f>
        <v>0</v>
      </c>
      <c r="AN5" s="391">
        <f>AN4*(MONTH(AN3)=12)*('IS BS CF'!$N$8="Monthly")</f>
        <v>0</v>
      </c>
      <c r="AO5" s="391">
        <f>AO4*(MONTH(AO3)=12)*('IS BS CF'!$N$8="Monthly")</f>
        <v>0</v>
      </c>
      <c r="AP5" s="391">
        <f>AP4*(MONTH(AP3)=12)*('IS BS CF'!$N$8="Monthly")</f>
        <v>2025</v>
      </c>
      <c r="AQ5" s="391">
        <f>AQ4*(MONTH(AQ3)=12)*('IS BS CF'!$N$8="Monthly")</f>
        <v>0</v>
      </c>
      <c r="AR5" s="391">
        <f>AR4*(MONTH(AR3)=12)*('IS BS CF'!$N$8="Monthly")</f>
        <v>0</v>
      </c>
      <c r="AS5" s="391">
        <f>AS4*(MONTH(AS3)=12)*('IS BS CF'!$N$8="Monthly")</f>
        <v>0</v>
      </c>
      <c r="AT5" s="391">
        <f>AT4*(MONTH(AT3)=12)*('IS BS CF'!$N$8="Monthly")</f>
        <v>0</v>
      </c>
      <c r="AU5" s="391">
        <f>AU4*(MONTH(AU3)=12)*('IS BS CF'!$N$8="Monthly")</f>
        <v>0</v>
      </c>
      <c r="AV5" s="391">
        <f>AV4*(MONTH(AV3)=12)*('IS BS CF'!$N$8="Monthly")</f>
        <v>0</v>
      </c>
      <c r="AW5" s="391">
        <f>AW4*(MONTH(AW3)=12)*('IS BS CF'!$N$8="Monthly")</f>
        <v>0</v>
      </c>
      <c r="AX5" s="391">
        <f>AX4*(MONTH(AX3)=12)*('IS BS CF'!$N$8="Monthly")</f>
        <v>0</v>
      </c>
      <c r="AY5" s="391">
        <f>AY4*(MONTH(AY3)=12)*('IS BS CF'!$N$8="Monthly")</f>
        <v>0</v>
      </c>
      <c r="AZ5" s="391">
        <f>AZ4*(MONTH(AZ3)=12)*('IS BS CF'!$N$8="Monthly")</f>
        <v>0</v>
      </c>
      <c r="BA5" s="391">
        <f>BA4*(MONTH(BA3)=12)*('IS BS CF'!$N$8="Monthly")</f>
        <v>0</v>
      </c>
      <c r="BB5" s="391">
        <f>BB4*(MONTH(BB3)=12)*('IS BS CF'!$N$8="Monthly")</f>
        <v>2026</v>
      </c>
      <c r="BC5" s="391">
        <f>BC4*(MONTH(BC3)=12)*('IS BS CF'!$N$8="Monthly")</f>
        <v>0</v>
      </c>
      <c r="BD5" s="391">
        <f>BD4*(MONTH(BD3)=12)*('IS BS CF'!$N$8="Monthly")</f>
        <v>0</v>
      </c>
      <c r="BE5" s="391">
        <f>BE4*(MONTH(BE3)=12)*('IS BS CF'!$N$8="Monthly")</f>
        <v>0</v>
      </c>
      <c r="BF5" s="391">
        <f>BF4*(MONTH(BF3)=12)*('IS BS CF'!$N$8="Monthly")</f>
        <v>0</v>
      </c>
      <c r="BG5" s="391">
        <f>BG4*(MONTH(BG3)=12)*('IS BS CF'!$N$8="Monthly")</f>
        <v>0</v>
      </c>
      <c r="BH5" s="391">
        <f>BH4*(MONTH(BH3)=12)*('IS BS CF'!$N$8="Monthly")</f>
        <v>0</v>
      </c>
      <c r="BI5" s="391">
        <f>BI4*(MONTH(BI3)=12)*('IS BS CF'!$N$8="Monthly")</f>
        <v>0</v>
      </c>
      <c r="BJ5" s="391">
        <f>BJ4*(MONTH(BJ3)=12)*('IS BS CF'!$N$8="Monthly")</f>
        <v>0</v>
      </c>
      <c r="BK5" s="391">
        <f>BK4*(MONTH(BK3)=12)*('IS BS CF'!$N$8="Monthly")</f>
        <v>0</v>
      </c>
      <c r="BL5" s="391">
        <f>BL4*(MONTH(BL3)=12)*('IS BS CF'!$N$8="Monthly")</f>
        <v>0</v>
      </c>
      <c r="BM5" s="391">
        <f>BM4*(MONTH(BM3)=12)*('IS BS CF'!$N$8="Monthly")</f>
        <v>0</v>
      </c>
      <c r="BN5" s="391">
        <f>BN4*(MONTH(BN3)=12)*('IS BS CF'!$N$8="Monthly")</f>
        <v>2027</v>
      </c>
      <c r="BO5" s="391">
        <f>BO4*(MONTH(BO3)=12)*('IS BS CF'!$N$8="Monthly")</f>
        <v>0</v>
      </c>
      <c r="BP5" s="391">
        <f>BP4*(MONTH(BP3)=12)*('IS BS CF'!$N$8="Monthly")</f>
        <v>0</v>
      </c>
      <c r="BQ5" s="391">
        <f>BQ4*(MONTH(BQ3)=12)*('IS BS CF'!$N$8="Monthly")</f>
        <v>0</v>
      </c>
      <c r="BR5" s="391">
        <f>BR4*(MONTH(BR3)=12)*('IS BS CF'!$N$8="Monthly")</f>
        <v>0</v>
      </c>
      <c r="BS5" s="391">
        <f>BS4*(MONTH(BS3)=12)*('IS BS CF'!$N$8="Monthly")</f>
        <v>0</v>
      </c>
      <c r="BT5" s="391">
        <f>BT4*(MONTH(BT3)=12)*('IS BS CF'!$N$8="Monthly")</f>
        <v>0</v>
      </c>
      <c r="BU5" s="391">
        <f>BU4*(MONTH(BU3)=12)*('IS BS CF'!$N$8="Monthly")</f>
        <v>0</v>
      </c>
      <c r="BV5" s="391">
        <f>BV4*(MONTH(BV3)=12)*('IS BS CF'!$N$8="Monthly")</f>
        <v>0</v>
      </c>
      <c r="BW5" s="391">
        <f>BW4*(MONTH(BW3)=12)*('IS BS CF'!$N$8="Monthly")</f>
        <v>0</v>
      </c>
      <c r="BX5" s="391">
        <f>BX4*(MONTH(BX3)=12)*('IS BS CF'!$N$8="Monthly")</f>
        <v>0</v>
      </c>
      <c r="BY5" s="391">
        <f>BY4*(MONTH(BY3)=12)*('IS BS CF'!$N$8="Monthly")</f>
        <v>0</v>
      </c>
      <c r="BZ5" s="391">
        <f>BZ4*(MONTH(BZ3)=12)*('IS BS CF'!$N$8="Monthly")</f>
        <v>2028</v>
      </c>
      <c r="CA5" s="391">
        <f>CA4*(MONTH(CA3)=12)*('IS BS CF'!$N$8="Monthly")</f>
        <v>0</v>
      </c>
      <c r="CB5" s="391">
        <f>CB4*(MONTH(CB3)=12)*('IS BS CF'!$N$8="Monthly")</f>
        <v>0</v>
      </c>
      <c r="CC5" s="391">
        <f>CC4*(MONTH(CC3)=12)*('IS BS CF'!$N$8="Monthly")</f>
        <v>0</v>
      </c>
      <c r="CD5" s="391">
        <f>CD4*(MONTH(CD3)=12)*('IS BS CF'!$N$8="Monthly")</f>
        <v>0</v>
      </c>
      <c r="CE5" s="391">
        <f>CE4*(MONTH(CE3)=12)*('IS BS CF'!$N$8="Monthly")</f>
        <v>0</v>
      </c>
      <c r="CF5" s="391">
        <f>CF4*(MONTH(CF3)=12)*('IS BS CF'!$N$8="Monthly")</f>
        <v>0</v>
      </c>
      <c r="CG5" s="391">
        <f>CG4*(MONTH(CG3)=12)*('IS BS CF'!$N$8="Monthly")</f>
        <v>0</v>
      </c>
      <c r="CH5" s="391">
        <f>CH4*(MONTH(CH3)=12)*('IS BS CF'!$N$8="Monthly")</f>
        <v>0</v>
      </c>
      <c r="CI5" s="391">
        <f>CI4*(MONTH(CI3)=12)*('IS BS CF'!$N$8="Monthly")</f>
        <v>0</v>
      </c>
      <c r="CJ5" s="391">
        <f>CJ4*(MONTH(CJ3)=12)*('IS BS CF'!$N$8="Monthly")</f>
        <v>0</v>
      </c>
      <c r="CK5" s="391">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348"/>
      <c r="S6" s="354">
        <v>1</v>
      </c>
      <c r="T6" s="392">
        <v>1</v>
      </c>
      <c r="U6" s="392">
        <v>1</v>
      </c>
      <c r="V6" s="392">
        <v>1</v>
      </c>
      <c r="W6" s="392">
        <v>1</v>
      </c>
      <c r="X6" s="392">
        <v>1</v>
      </c>
      <c r="Y6" s="392">
        <v>1</v>
      </c>
      <c r="Z6" s="392">
        <v>1</v>
      </c>
      <c r="AA6" s="392">
        <v>1</v>
      </c>
      <c r="AB6" s="392">
        <v>1</v>
      </c>
      <c r="AC6" s="392">
        <v>1</v>
      </c>
      <c r="AD6" s="392">
        <v>1</v>
      </c>
      <c r="AE6" s="393">
        <f t="shared" ref="AE6:CL6" si="9">S6+1</f>
        <v>2</v>
      </c>
      <c r="AF6" s="393">
        <f t="shared" si="9"/>
        <v>2</v>
      </c>
      <c r="AG6" s="393">
        <f t="shared" si="9"/>
        <v>2</v>
      </c>
      <c r="AH6" s="393">
        <f t="shared" si="9"/>
        <v>2</v>
      </c>
      <c r="AI6" s="393">
        <f t="shared" si="9"/>
        <v>2</v>
      </c>
      <c r="AJ6" s="393">
        <f t="shared" si="9"/>
        <v>2</v>
      </c>
      <c r="AK6" s="393">
        <f t="shared" si="9"/>
        <v>2</v>
      </c>
      <c r="AL6" s="393">
        <f t="shared" si="9"/>
        <v>2</v>
      </c>
      <c r="AM6" s="393">
        <f t="shared" si="9"/>
        <v>2</v>
      </c>
      <c r="AN6" s="393">
        <f t="shared" si="9"/>
        <v>2</v>
      </c>
      <c r="AO6" s="393">
        <f t="shared" si="9"/>
        <v>2</v>
      </c>
      <c r="AP6" s="393">
        <f t="shared" si="9"/>
        <v>2</v>
      </c>
      <c r="AQ6" s="393">
        <f t="shared" si="9"/>
        <v>3</v>
      </c>
      <c r="AR6" s="393">
        <f t="shared" si="9"/>
        <v>3</v>
      </c>
      <c r="AS6" s="393">
        <f t="shared" si="9"/>
        <v>3</v>
      </c>
      <c r="AT6" s="393">
        <f t="shared" si="9"/>
        <v>3</v>
      </c>
      <c r="AU6" s="393">
        <f t="shared" si="9"/>
        <v>3</v>
      </c>
      <c r="AV6" s="393">
        <f t="shared" si="9"/>
        <v>3</v>
      </c>
      <c r="AW6" s="393">
        <f t="shared" si="9"/>
        <v>3</v>
      </c>
      <c r="AX6" s="393">
        <f t="shared" si="9"/>
        <v>3</v>
      </c>
      <c r="AY6" s="393">
        <f t="shared" si="9"/>
        <v>3</v>
      </c>
      <c r="AZ6" s="393">
        <f t="shared" si="9"/>
        <v>3</v>
      </c>
      <c r="BA6" s="393">
        <f t="shared" si="9"/>
        <v>3</v>
      </c>
      <c r="BB6" s="393">
        <f t="shared" si="9"/>
        <v>3</v>
      </c>
      <c r="BC6" s="393">
        <f t="shared" si="9"/>
        <v>4</v>
      </c>
      <c r="BD6" s="393">
        <f t="shared" si="9"/>
        <v>4</v>
      </c>
      <c r="BE6" s="393">
        <f t="shared" si="9"/>
        <v>4</v>
      </c>
      <c r="BF6" s="393">
        <f t="shared" si="9"/>
        <v>4</v>
      </c>
      <c r="BG6" s="393">
        <f t="shared" si="9"/>
        <v>4</v>
      </c>
      <c r="BH6" s="393">
        <f t="shared" si="9"/>
        <v>4</v>
      </c>
      <c r="BI6" s="393">
        <f t="shared" si="9"/>
        <v>4</v>
      </c>
      <c r="BJ6" s="393">
        <f t="shared" si="9"/>
        <v>4</v>
      </c>
      <c r="BK6" s="393">
        <f t="shared" si="9"/>
        <v>4</v>
      </c>
      <c r="BL6" s="393">
        <f t="shared" si="9"/>
        <v>4</v>
      </c>
      <c r="BM6" s="393">
        <f t="shared" si="9"/>
        <v>4</v>
      </c>
      <c r="BN6" s="393">
        <f t="shared" si="9"/>
        <v>4</v>
      </c>
      <c r="BO6" s="393">
        <f t="shared" si="9"/>
        <v>5</v>
      </c>
      <c r="BP6" s="393">
        <f t="shared" si="9"/>
        <v>5</v>
      </c>
      <c r="BQ6" s="393">
        <f t="shared" si="9"/>
        <v>5</v>
      </c>
      <c r="BR6" s="393">
        <f t="shared" si="9"/>
        <v>5</v>
      </c>
      <c r="BS6" s="393">
        <f t="shared" si="9"/>
        <v>5</v>
      </c>
      <c r="BT6" s="393">
        <f t="shared" si="9"/>
        <v>5</v>
      </c>
      <c r="BU6" s="393">
        <f t="shared" si="9"/>
        <v>5</v>
      </c>
      <c r="BV6" s="393">
        <f t="shared" si="9"/>
        <v>5</v>
      </c>
      <c r="BW6" s="393">
        <f t="shared" si="9"/>
        <v>5</v>
      </c>
      <c r="BX6" s="393">
        <f t="shared" si="9"/>
        <v>5</v>
      </c>
      <c r="BY6" s="393">
        <f t="shared" si="9"/>
        <v>5</v>
      </c>
      <c r="BZ6" s="393">
        <f t="shared" si="9"/>
        <v>5</v>
      </c>
      <c r="CA6" s="393">
        <f t="shared" si="9"/>
        <v>6</v>
      </c>
      <c r="CB6" s="393">
        <f t="shared" si="9"/>
        <v>6</v>
      </c>
      <c r="CC6" s="393">
        <f t="shared" si="9"/>
        <v>6</v>
      </c>
      <c r="CD6" s="393">
        <f t="shared" si="9"/>
        <v>6</v>
      </c>
      <c r="CE6" s="393">
        <f t="shared" si="9"/>
        <v>6</v>
      </c>
      <c r="CF6" s="393">
        <f t="shared" si="9"/>
        <v>6</v>
      </c>
      <c r="CG6" s="393">
        <f t="shared" si="9"/>
        <v>6</v>
      </c>
      <c r="CH6" s="393">
        <f t="shared" si="9"/>
        <v>6</v>
      </c>
      <c r="CI6" s="393">
        <f t="shared" si="9"/>
        <v>6</v>
      </c>
      <c r="CJ6" s="393">
        <f t="shared" si="9"/>
        <v>6</v>
      </c>
      <c r="CK6" s="393">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260">
        <v>1</v>
      </c>
      <c r="O7" s="12"/>
      <c r="P7" s="12"/>
      <c r="Q7" s="12"/>
      <c r="R7" s="348"/>
      <c r="S7" s="355">
        <f t="shared" ref="S7:CD7" si="10">S6*(S6&lt;&gt;T6)</f>
        <v>0</v>
      </c>
      <c r="T7" s="393">
        <f t="shared" si="10"/>
        <v>0</v>
      </c>
      <c r="U7" s="393">
        <f t="shared" si="10"/>
        <v>0</v>
      </c>
      <c r="V7" s="393">
        <f t="shared" si="10"/>
        <v>0</v>
      </c>
      <c r="W7" s="393">
        <f t="shared" si="10"/>
        <v>0</v>
      </c>
      <c r="X7" s="393">
        <f t="shared" si="10"/>
        <v>0</v>
      </c>
      <c r="Y7" s="393">
        <f t="shared" si="10"/>
        <v>0</v>
      </c>
      <c r="Z7" s="393">
        <f t="shared" si="10"/>
        <v>0</v>
      </c>
      <c r="AA7" s="393">
        <f t="shared" si="10"/>
        <v>0</v>
      </c>
      <c r="AB7" s="393">
        <f t="shared" si="10"/>
        <v>0</v>
      </c>
      <c r="AC7" s="393">
        <f t="shared" si="10"/>
        <v>0</v>
      </c>
      <c r="AD7" s="393">
        <f t="shared" si="10"/>
        <v>1</v>
      </c>
      <c r="AE7" s="393">
        <f t="shared" si="10"/>
        <v>0</v>
      </c>
      <c r="AF7" s="393">
        <f t="shared" si="10"/>
        <v>0</v>
      </c>
      <c r="AG7" s="393">
        <f t="shared" si="10"/>
        <v>0</v>
      </c>
      <c r="AH7" s="393">
        <f t="shared" si="10"/>
        <v>0</v>
      </c>
      <c r="AI7" s="393">
        <f t="shared" si="10"/>
        <v>0</v>
      </c>
      <c r="AJ7" s="393">
        <f t="shared" si="10"/>
        <v>0</v>
      </c>
      <c r="AK7" s="393">
        <f t="shared" si="10"/>
        <v>0</v>
      </c>
      <c r="AL7" s="393">
        <f t="shared" si="10"/>
        <v>0</v>
      </c>
      <c r="AM7" s="393">
        <f t="shared" si="10"/>
        <v>0</v>
      </c>
      <c r="AN7" s="393">
        <f t="shared" si="10"/>
        <v>0</v>
      </c>
      <c r="AO7" s="393">
        <f t="shared" si="10"/>
        <v>0</v>
      </c>
      <c r="AP7" s="393">
        <f t="shared" si="10"/>
        <v>2</v>
      </c>
      <c r="AQ7" s="393">
        <f t="shared" si="10"/>
        <v>0</v>
      </c>
      <c r="AR7" s="393">
        <f t="shared" si="10"/>
        <v>0</v>
      </c>
      <c r="AS7" s="393">
        <f t="shared" si="10"/>
        <v>0</v>
      </c>
      <c r="AT7" s="393">
        <f t="shared" si="10"/>
        <v>0</v>
      </c>
      <c r="AU7" s="393">
        <f t="shared" si="10"/>
        <v>0</v>
      </c>
      <c r="AV7" s="393">
        <f t="shared" si="10"/>
        <v>0</v>
      </c>
      <c r="AW7" s="393">
        <f t="shared" si="10"/>
        <v>0</v>
      </c>
      <c r="AX7" s="393">
        <f t="shared" si="10"/>
        <v>0</v>
      </c>
      <c r="AY7" s="393">
        <f t="shared" si="10"/>
        <v>0</v>
      </c>
      <c r="AZ7" s="393">
        <f t="shared" si="10"/>
        <v>0</v>
      </c>
      <c r="BA7" s="393">
        <f t="shared" si="10"/>
        <v>0</v>
      </c>
      <c r="BB7" s="393">
        <f t="shared" si="10"/>
        <v>3</v>
      </c>
      <c r="BC7" s="393">
        <f t="shared" si="10"/>
        <v>0</v>
      </c>
      <c r="BD7" s="393">
        <f t="shared" si="10"/>
        <v>0</v>
      </c>
      <c r="BE7" s="393">
        <f t="shared" si="10"/>
        <v>0</v>
      </c>
      <c r="BF7" s="393">
        <f t="shared" si="10"/>
        <v>0</v>
      </c>
      <c r="BG7" s="393">
        <f t="shared" si="10"/>
        <v>0</v>
      </c>
      <c r="BH7" s="393">
        <f t="shared" si="10"/>
        <v>0</v>
      </c>
      <c r="BI7" s="393">
        <f t="shared" si="10"/>
        <v>0</v>
      </c>
      <c r="BJ7" s="393">
        <f t="shared" si="10"/>
        <v>0</v>
      </c>
      <c r="BK7" s="393">
        <f t="shared" si="10"/>
        <v>0</v>
      </c>
      <c r="BL7" s="393">
        <f t="shared" si="10"/>
        <v>0</v>
      </c>
      <c r="BM7" s="393">
        <f t="shared" si="10"/>
        <v>0</v>
      </c>
      <c r="BN7" s="393">
        <f t="shared" si="10"/>
        <v>4</v>
      </c>
      <c r="BO7" s="393">
        <f t="shared" si="10"/>
        <v>0</v>
      </c>
      <c r="BP7" s="393">
        <f t="shared" si="10"/>
        <v>0</v>
      </c>
      <c r="BQ7" s="393">
        <f t="shared" si="10"/>
        <v>0</v>
      </c>
      <c r="BR7" s="393">
        <f t="shared" si="10"/>
        <v>0</v>
      </c>
      <c r="BS7" s="393">
        <f t="shared" si="10"/>
        <v>0</v>
      </c>
      <c r="BT7" s="393">
        <f t="shared" si="10"/>
        <v>0</v>
      </c>
      <c r="BU7" s="393">
        <f t="shared" si="10"/>
        <v>0</v>
      </c>
      <c r="BV7" s="393">
        <f t="shared" si="10"/>
        <v>0</v>
      </c>
      <c r="BW7" s="393">
        <f t="shared" si="10"/>
        <v>0</v>
      </c>
      <c r="BX7" s="393">
        <f t="shared" si="10"/>
        <v>0</v>
      </c>
      <c r="BY7" s="393">
        <f t="shared" si="10"/>
        <v>0</v>
      </c>
      <c r="BZ7" s="393">
        <f t="shared" si="10"/>
        <v>5</v>
      </c>
      <c r="CA7" s="393">
        <f t="shared" si="10"/>
        <v>0</v>
      </c>
      <c r="CB7" s="393">
        <f t="shared" si="10"/>
        <v>0</v>
      </c>
      <c r="CC7" s="393">
        <f t="shared" si="10"/>
        <v>0</v>
      </c>
      <c r="CD7" s="393">
        <f t="shared" si="10"/>
        <v>0</v>
      </c>
      <c r="CE7" s="393">
        <f t="shared" ref="CE7:CK7" si="11">CE6*(CE6&lt;&gt;CF6)</f>
        <v>0</v>
      </c>
      <c r="CF7" s="393">
        <f t="shared" si="11"/>
        <v>0</v>
      </c>
      <c r="CG7" s="393">
        <f t="shared" si="11"/>
        <v>0</v>
      </c>
      <c r="CH7" s="393">
        <f t="shared" si="11"/>
        <v>0</v>
      </c>
      <c r="CI7" s="393">
        <f t="shared" si="11"/>
        <v>0</v>
      </c>
      <c r="CJ7" s="393">
        <f t="shared" si="11"/>
        <v>0</v>
      </c>
      <c r="CK7" s="393">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261" t="s">
        <v>500</v>
      </c>
      <c r="O8" s="1"/>
      <c r="P8" s="1"/>
      <c r="Q8" s="1"/>
      <c r="R8" s="349"/>
      <c r="S8" s="318">
        <f t="shared" ref="S8:CD8" si="13">MONTH(S3)</f>
        <v>1</v>
      </c>
      <c r="T8" s="394">
        <f t="shared" si="13"/>
        <v>2</v>
      </c>
      <c r="U8" s="394">
        <f t="shared" si="13"/>
        <v>3</v>
      </c>
      <c r="V8" s="394">
        <f t="shared" si="13"/>
        <v>4</v>
      </c>
      <c r="W8" s="394">
        <f t="shared" si="13"/>
        <v>5</v>
      </c>
      <c r="X8" s="394">
        <f t="shared" si="13"/>
        <v>6</v>
      </c>
      <c r="Y8" s="394">
        <f t="shared" si="13"/>
        <v>7</v>
      </c>
      <c r="Z8" s="394">
        <f t="shared" si="13"/>
        <v>8</v>
      </c>
      <c r="AA8" s="394">
        <f t="shared" si="13"/>
        <v>9</v>
      </c>
      <c r="AB8" s="394">
        <f t="shared" si="13"/>
        <v>10</v>
      </c>
      <c r="AC8" s="394">
        <f t="shared" si="13"/>
        <v>11</v>
      </c>
      <c r="AD8" s="394">
        <f t="shared" si="13"/>
        <v>12</v>
      </c>
      <c r="AE8" s="394">
        <f t="shared" si="13"/>
        <v>1</v>
      </c>
      <c r="AF8" s="394">
        <f t="shared" si="13"/>
        <v>2</v>
      </c>
      <c r="AG8" s="394">
        <f t="shared" si="13"/>
        <v>3</v>
      </c>
      <c r="AH8" s="394">
        <f t="shared" si="13"/>
        <v>4</v>
      </c>
      <c r="AI8" s="394">
        <f t="shared" si="13"/>
        <v>5</v>
      </c>
      <c r="AJ8" s="394">
        <f t="shared" si="13"/>
        <v>6</v>
      </c>
      <c r="AK8" s="394">
        <f t="shared" si="13"/>
        <v>7</v>
      </c>
      <c r="AL8" s="394">
        <f t="shared" si="13"/>
        <v>8</v>
      </c>
      <c r="AM8" s="394">
        <f t="shared" si="13"/>
        <v>9</v>
      </c>
      <c r="AN8" s="394">
        <f t="shared" si="13"/>
        <v>10</v>
      </c>
      <c r="AO8" s="394">
        <f t="shared" si="13"/>
        <v>11</v>
      </c>
      <c r="AP8" s="394">
        <f t="shared" si="13"/>
        <v>12</v>
      </c>
      <c r="AQ8" s="394">
        <f t="shared" si="13"/>
        <v>1</v>
      </c>
      <c r="AR8" s="394">
        <f t="shared" si="13"/>
        <v>2</v>
      </c>
      <c r="AS8" s="394">
        <f t="shared" si="13"/>
        <v>3</v>
      </c>
      <c r="AT8" s="394">
        <f t="shared" si="13"/>
        <v>4</v>
      </c>
      <c r="AU8" s="394">
        <f t="shared" si="13"/>
        <v>5</v>
      </c>
      <c r="AV8" s="394">
        <f t="shared" si="13"/>
        <v>6</v>
      </c>
      <c r="AW8" s="394">
        <f t="shared" si="13"/>
        <v>7</v>
      </c>
      <c r="AX8" s="394">
        <f t="shared" si="13"/>
        <v>8</v>
      </c>
      <c r="AY8" s="394">
        <f t="shared" si="13"/>
        <v>9</v>
      </c>
      <c r="AZ8" s="394">
        <f t="shared" si="13"/>
        <v>10</v>
      </c>
      <c r="BA8" s="394">
        <f t="shared" si="13"/>
        <v>11</v>
      </c>
      <c r="BB8" s="394">
        <f t="shared" si="13"/>
        <v>12</v>
      </c>
      <c r="BC8" s="394">
        <f t="shared" si="13"/>
        <v>1</v>
      </c>
      <c r="BD8" s="394">
        <f t="shared" si="13"/>
        <v>2</v>
      </c>
      <c r="BE8" s="394">
        <f t="shared" si="13"/>
        <v>3</v>
      </c>
      <c r="BF8" s="394">
        <f t="shared" si="13"/>
        <v>4</v>
      </c>
      <c r="BG8" s="394">
        <f t="shared" si="13"/>
        <v>5</v>
      </c>
      <c r="BH8" s="394">
        <f t="shared" si="13"/>
        <v>6</v>
      </c>
      <c r="BI8" s="394">
        <f t="shared" si="13"/>
        <v>7</v>
      </c>
      <c r="BJ8" s="394">
        <f t="shared" si="13"/>
        <v>8</v>
      </c>
      <c r="BK8" s="394">
        <f t="shared" si="13"/>
        <v>9</v>
      </c>
      <c r="BL8" s="394">
        <f t="shared" si="13"/>
        <v>10</v>
      </c>
      <c r="BM8" s="394">
        <f t="shared" si="13"/>
        <v>11</v>
      </c>
      <c r="BN8" s="394">
        <f t="shared" si="13"/>
        <v>12</v>
      </c>
      <c r="BO8" s="394">
        <f t="shared" si="13"/>
        <v>1</v>
      </c>
      <c r="BP8" s="394">
        <f t="shared" si="13"/>
        <v>2</v>
      </c>
      <c r="BQ8" s="394">
        <f t="shared" si="13"/>
        <v>3</v>
      </c>
      <c r="BR8" s="394">
        <f t="shared" si="13"/>
        <v>4</v>
      </c>
      <c r="BS8" s="394">
        <f t="shared" si="13"/>
        <v>5</v>
      </c>
      <c r="BT8" s="394">
        <f t="shared" si="13"/>
        <v>6</v>
      </c>
      <c r="BU8" s="394">
        <f t="shared" si="13"/>
        <v>7</v>
      </c>
      <c r="BV8" s="394">
        <f t="shared" si="13"/>
        <v>8</v>
      </c>
      <c r="BW8" s="394">
        <f t="shared" si="13"/>
        <v>9</v>
      </c>
      <c r="BX8" s="394">
        <f t="shared" si="13"/>
        <v>10</v>
      </c>
      <c r="BY8" s="394">
        <f t="shared" si="13"/>
        <v>11</v>
      </c>
      <c r="BZ8" s="394">
        <f t="shared" si="13"/>
        <v>12</v>
      </c>
      <c r="CA8" s="394">
        <f t="shared" si="13"/>
        <v>1</v>
      </c>
      <c r="CB8" s="394">
        <f t="shared" si="13"/>
        <v>2</v>
      </c>
      <c r="CC8" s="394">
        <f t="shared" si="13"/>
        <v>3</v>
      </c>
      <c r="CD8" s="394">
        <f t="shared" si="13"/>
        <v>4</v>
      </c>
      <c r="CE8" s="394">
        <f t="shared" ref="CE8:CL8" si="14">MONTH(CE3)</f>
        <v>5</v>
      </c>
      <c r="CF8" s="394">
        <f t="shared" si="14"/>
        <v>6</v>
      </c>
      <c r="CG8" s="394">
        <f t="shared" si="14"/>
        <v>7</v>
      </c>
      <c r="CH8" s="394">
        <f t="shared" si="14"/>
        <v>8</v>
      </c>
      <c r="CI8" s="394">
        <f t="shared" si="14"/>
        <v>9</v>
      </c>
      <c r="CJ8" s="394">
        <f t="shared" si="14"/>
        <v>10</v>
      </c>
      <c r="CK8" s="394">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49"/>
      <c r="S9" s="318"/>
      <c r="T9" s="394"/>
      <c r="U9" s="394"/>
      <c r="V9" s="394"/>
      <c r="W9" s="394"/>
      <c r="X9" s="394"/>
      <c r="Y9" s="394"/>
      <c r="Z9" s="394"/>
      <c r="AA9" s="394"/>
      <c r="AB9" s="394"/>
      <c r="AC9" s="394"/>
      <c r="AD9" s="394"/>
      <c r="AE9" s="394"/>
      <c r="AF9" s="394"/>
      <c r="AG9" s="394"/>
      <c r="AH9" s="394"/>
      <c r="AI9" s="394"/>
      <c r="AJ9" s="394"/>
      <c r="AK9" s="394"/>
      <c r="AL9" s="394"/>
      <c r="AM9" s="394"/>
      <c r="AN9" s="394"/>
      <c r="AO9" s="394"/>
      <c r="AP9" s="394"/>
      <c r="AQ9" s="394"/>
      <c r="AR9" s="394"/>
      <c r="AS9" s="394"/>
      <c r="AT9" s="394"/>
      <c r="AU9" s="394"/>
      <c r="AV9" s="394"/>
      <c r="AW9" s="394"/>
      <c r="AX9" s="394"/>
      <c r="AY9" s="394"/>
      <c r="AZ9" s="394"/>
      <c r="BA9" s="394"/>
      <c r="BB9" s="394"/>
      <c r="BC9" s="394"/>
      <c r="BD9" s="394"/>
      <c r="BE9" s="394"/>
      <c r="BF9" s="394"/>
      <c r="BG9" s="394"/>
      <c r="BH9" s="394"/>
      <c r="BI9" s="394"/>
      <c r="BJ9" s="394"/>
      <c r="BK9" s="394"/>
      <c r="BL9" s="394"/>
      <c r="BM9" s="394"/>
      <c r="BN9" s="394"/>
      <c r="BO9" s="394"/>
      <c r="BP9" s="394"/>
      <c r="BQ9" s="394"/>
      <c r="BR9" s="394"/>
      <c r="BS9" s="394"/>
      <c r="BT9" s="394"/>
      <c r="BU9" s="394"/>
      <c r="BV9" s="394"/>
      <c r="BW9" s="394"/>
      <c r="BX9" s="394"/>
      <c r="BY9" s="394"/>
      <c r="BZ9" s="394"/>
      <c r="CA9" s="394"/>
      <c r="CB9" s="394"/>
      <c r="CC9" s="394"/>
      <c r="CD9" s="394"/>
      <c r="CE9" s="394"/>
      <c r="CF9" s="394"/>
      <c r="CG9" s="394"/>
      <c r="CH9" s="394"/>
      <c r="CI9" s="394"/>
      <c r="CJ9" s="394"/>
      <c r="CK9" s="394"/>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49"/>
      <c r="S10" s="319"/>
      <c r="T10" s="395"/>
      <c r="U10" s="395"/>
      <c r="V10" s="395"/>
      <c r="W10" s="395"/>
      <c r="X10" s="395"/>
      <c r="Y10" s="395"/>
      <c r="Z10" s="395"/>
      <c r="AA10" s="395"/>
      <c r="AB10" s="395"/>
      <c r="AC10" s="395"/>
      <c r="AD10" s="395"/>
      <c r="AE10" s="395"/>
      <c r="AF10" s="395"/>
      <c r="AG10" s="395"/>
      <c r="AH10" s="395"/>
      <c r="AI10" s="395"/>
      <c r="AJ10" s="395"/>
      <c r="AK10" s="395"/>
      <c r="AL10" s="395"/>
      <c r="AM10" s="395"/>
      <c r="AN10" s="395"/>
      <c r="AO10" s="395"/>
      <c r="AP10" s="395"/>
      <c r="AQ10" s="395"/>
      <c r="AR10" s="395"/>
      <c r="AS10" s="395"/>
      <c r="AT10" s="395"/>
      <c r="AU10" s="395"/>
      <c r="AV10" s="395"/>
      <c r="AW10" s="395"/>
      <c r="AX10" s="395"/>
      <c r="AY10" s="395"/>
      <c r="AZ10" s="395"/>
      <c r="BA10" s="395"/>
      <c r="BB10" s="395"/>
      <c r="BC10" s="395"/>
      <c r="BD10" s="395"/>
      <c r="BE10" s="395"/>
      <c r="BF10" s="395"/>
      <c r="BG10" s="395"/>
      <c r="BH10" s="395"/>
      <c r="BI10" s="395"/>
      <c r="BJ10" s="395"/>
      <c r="BK10" s="395"/>
      <c r="BL10" s="395"/>
      <c r="BM10" s="395"/>
      <c r="BN10" s="395"/>
      <c r="BO10" s="395"/>
      <c r="BP10" s="395"/>
      <c r="BQ10" s="395"/>
      <c r="BR10" s="395"/>
      <c r="BS10" s="395"/>
      <c r="BT10" s="395"/>
      <c r="BU10" s="395"/>
      <c r="BV10" s="395"/>
      <c r="BW10" s="395"/>
      <c r="BX10" s="395"/>
      <c r="BY10" s="395"/>
      <c r="BZ10" s="395"/>
      <c r="CA10" s="395"/>
      <c r="CB10" s="395"/>
      <c r="CC10" s="395"/>
      <c r="CD10" s="395"/>
      <c r="CE10" s="395"/>
      <c r="CF10" s="395"/>
      <c r="CG10" s="395"/>
      <c r="CH10" s="395"/>
      <c r="CI10" s="395"/>
      <c r="CJ10" s="395"/>
      <c r="CK10" s="395"/>
      <c r="CL10" s="327"/>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49"/>
      <c r="S11" s="320"/>
      <c r="T11" s="396"/>
      <c r="U11" s="396"/>
      <c r="V11" s="396"/>
      <c r="W11" s="396"/>
      <c r="X11" s="396"/>
      <c r="Y11" s="396"/>
      <c r="Z11" s="396"/>
      <c r="AA11" s="396"/>
      <c r="AB11" s="396"/>
      <c r="AC11" s="396"/>
      <c r="AD11" s="396"/>
      <c r="AE11" s="396"/>
      <c r="AF11" s="396"/>
      <c r="AG11" s="396"/>
      <c r="AH11" s="396"/>
      <c r="AI11" s="396"/>
      <c r="AJ11" s="396"/>
      <c r="AK11" s="396"/>
      <c r="AL11" s="396"/>
      <c r="AM11" s="396"/>
      <c r="AN11" s="396"/>
      <c r="AO11" s="396"/>
      <c r="AP11" s="396"/>
      <c r="AQ11" s="396"/>
      <c r="AR11" s="396"/>
      <c r="AS11" s="396"/>
      <c r="AT11" s="396"/>
      <c r="AU11" s="396"/>
      <c r="AV11" s="396"/>
      <c r="AW11" s="396"/>
      <c r="AX11" s="396"/>
      <c r="AY11" s="396"/>
      <c r="AZ11" s="396"/>
      <c r="BA11" s="396"/>
      <c r="BB11" s="396"/>
      <c r="BC11" s="396"/>
      <c r="BD11" s="396"/>
      <c r="BE11" s="396"/>
      <c r="BF11" s="396"/>
      <c r="BG11" s="396"/>
      <c r="BH11" s="396"/>
      <c r="BI11" s="396"/>
      <c r="BJ11" s="396"/>
      <c r="BK11" s="396"/>
      <c r="BL11" s="396"/>
      <c r="BM11" s="396"/>
      <c r="BN11" s="396"/>
      <c r="BO11" s="396"/>
      <c r="BP11" s="396"/>
      <c r="BQ11" s="396"/>
      <c r="BR11" s="396"/>
      <c r="BS11" s="396"/>
      <c r="BT11" s="396"/>
      <c r="BU11" s="396"/>
      <c r="BV11" s="396"/>
      <c r="BW11" s="396"/>
      <c r="BX11" s="396"/>
      <c r="BY11" s="396"/>
      <c r="BZ11" s="396"/>
      <c r="CA11" s="396"/>
      <c r="CB11" s="396"/>
      <c r="CC11" s="396"/>
      <c r="CD11" s="396"/>
      <c r="CE11" s="396"/>
      <c r="CF11" s="396"/>
      <c r="CG11" s="396"/>
      <c r="CH11" s="396"/>
      <c r="CI11" s="396"/>
      <c r="CJ11" s="396"/>
      <c r="CK11" s="396"/>
      <c r="CL11" s="328"/>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262"/>
      <c r="K12" t="s">
        <v>595</v>
      </c>
      <c r="L12"/>
      <c r="M12"/>
      <c r="N12" s="101">
        <v>45292</v>
      </c>
      <c r="O12" s="60"/>
      <c r="P12" s="60"/>
      <c r="Q12" s="60"/>
      <c r="R12" s="350"/>
      <c r="S12" s="318"/>
      <c r="T12" s="394"/>
      <c r="U12" s="394"/>
      <c r="V12" s="394"/>
      <c r="W12" s="394"/>
      <c r="X12" s="394"/>
      <c r="Y12" s="394"/>
      <c r="Z12" s="394"/>
      <c r="AA12" s="394"/>
      <c r="AB12" s="394"/>
      <c r="AC12" s="394"/>
      <c r="AD12" s="394"/>
      <c r="AE12" s="394"/>
      <c r="AF12" s="394"/>
      <c r="AG12" s="394"/>
      <c r="AH12" s="394"/>
      <c r="AI12" s="394"/>
      <c r="AJ12" s="394"/>
      <c r="AK12" s="394"/>
      <c r="AL12" s="394"/>
      <c r="AM12" s="394"/>
      <c r="AN12" s="394"/>
      <c r="AO12" s="394"/>
      <c r="AP12" s="394"/>
      <c r="AQ12" s="394"/>
      <c r="AR12" s="394"/>
      <c r="AS12" s="394"/>
      <c r="AT12" s="394"/>
      <c r="AU12" s="394"/>
      <c r="AV12" s="394"/>
      <c r="AW12" s="394"/>
      <c r="AX12" s="394"/>
      <c r="AY12" s="394"/>
      <c r="AZ12" s="394"/>
      <c r="BA12" s="394"/>
      <c r="BB12" s="394"/>
      <c r="BC12" s="394"/>
      <c r="BD12" s="394"/>
      <c r="BE12" s="394"/>
      <c r="BF12" s="394"/>
      <c r="BG12" s="394"/>
      <c r="BH12" s="394"/>
      <c r="BI12" s="394"/>
      <c r="BJ12" s="394"/>
      <c r="BK12" s="394"/>
      <c r="BL12" s="394"/>
      <c r="BM12" s="394"/>
      <c r="BN12" s="394"/>
      <c r="BO12" s="394"/>
      <c r="BP12" s="394"/>
      <c r="BQ12" s="394"/>
      <c r="BR12" s="394"/>
      <c r="BS12" s="394"/>
      <c r="BT12" s="394"/>
      <c r="BU12" s="394"/>
      <c r="BV12" s="394"/>
      <c r="BW12" s="394"/>
      <c r="BX12" s="394"/>
      <c r="BY12" s="394"/>
      <c r="BZ12" s="394"/>
      <c r="CA12" s="394"/>
      <c r="CB12" s="394"/>
      <c r="CC12" s="394"/>
      <c r="CD12" s="394"/>
      <c r="CE12" s="394"/>
      <c r="CF12" s="394"/>
      <c r="CG12" s="394"/>
      <c r="CH12" s="394"/>
      <c r="CI12" s="394"/>
      <c r="CJ12" s="394"/>
      <c r="CK12" s="394"/>
      <c r="CL12" s="326"/>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s="382" customFormat="1" x14ac:dyDescent="0.4">
      <c r="B17" s="382" t="str">
        <f>IF('Calcs.'!B51="","",'Calcs.'!B51)</f>
        <v/>
      </c>
      <c r="C17" s="382" t="str">
        <f>IF('Calcs.'!C51="","",'Calcs.'!C51)</f>
        <v>IS: revenue</v>
      </c>
      <c r="D17" s="382" t="str">
        <f>IF('Calcs.'!D51="","",'Calcs.'!D51)</f>
        <v>LISTSALES-PV</v>
      </c>
      <c r="E17" s="382" t="str">
        <f>IF('Calcs.'!E51="","",'Calcs.'!E51)</f>
        <v>51 LISTSALES-PV</v>
      </c>
      <c r="F17" s="382" t="str">
        <f>IF('Calcs.'!F51="","",'Calcs.'!F51)</f>
        <v/>
      </c>
      <c r="G17" s="389" t="str">
        <f>IF('Calcs.'!G51="","",'Calcs.'!G51)</f>
        <v>Total sales</v>
      </c>
      <c r="H17" s="383"/>
      <c r="I17" s="385" t="str">
        <f>IF('Calcs.'!I51="","",'Calcs.'!I51)</f>
        <v/>
      </c>
      <c r="J17" s="385" t="str">
        <f>IF('Calcs.'!J51="","",'Calcs.'!J51)</f>
        <v/>
      </c>
      <c r="K17" s="386">
        <f>IF('Calcs.'!K51="","",'Calcs.'!K51)</f>
        <v>50455771.098323196</v>
      </c>
      <c r="L17" s="386">
        <f>IF('Calcs.'!L51="","",'Calcs.'!L51)</f>
        <v>44569183.759692922</v>
      </c>
      <c r="M17" s="386">
        <f>IF('Calcs.'!M51="","",'Calcs.'!M51)</f>
        <v>48997601.82733383</v>
      </c>
      <c r="N17" s="386">
        <f>IF('Calcs.'!N51="","",'Calcs.'!N51)</f>
        <v>53762490.828768089</v>
      </c>
      <c r="O17" s="386">
        <f>IF('Calcs.'!O51="","",'Calcs.'!O51)</f>
        <v>58886688.186584637</v>
      </c>
      <c r="P17" s="386">
        <f>IF('Calcs.'!P51="","",'Calcs.'!P51)</f>
        <v>13131813.131046481</v>
      </c>
      <c r="Q17" s="382" t="str">
        <f>IF('Calcs.'!Q51="","",'Calcs.'!Q51)</f>
        <v/>
      </c>
      <c r="R17" s="386" t="str">
        <f>IF('Calcs.'!R51="","",'Calcs.'!R51)</f>
        <v/>
      </c>
      <c r="S17" s="386">
        <f>IF('Calcs.'!S51="","",'Calcs.'!S51)</f>
        <v>4016666.6666666674</v>
      </c>
      <c r="T17" s="386">
        <f>IF('Calcs.'!T51="","",'Calcs.'!T51)</f>
        <v>4050138.8888888881</v>
      </c>
      <c r="U17" s="386">
        <f>IF('Calcs.'!U51="","",'Calcs.'!U51)</f>
        <v>4083820.3125</v>
      </c>
      <c r="V17" s="386">
        <f>IF('Calcs.'!V51="","",'Calcs.'!V51)</f>
        <v>4117712.099729937</v>
      </c>
      <c r="W17" s="386">
        <f>IF('Calcs.'!W51="","",'Calcs.'!W51)</f>
        <v>4151815.4188619205</v>
      </c>
      <c r="X17" s="386">
        <f>IF('Calcs.'!X51="","",'Calcs.'!X51)</f>
        <v>4186131.4442627179</v>
      </c>
      <c r="Y17" s="386">
        <f>IF('Calcs.'!Y51="","",'Calcs.'!Y51)</f>
        <v>4220661.3564130617</v>
      </c>
      <c r="Z17" s="386">
        <f>IF('Calcs.'!Z51="","",'Calcs.'!Z51)</f>
        <v>4255406.3419381808</v>
      </c>
      <c r="AA17" s="386">
        <f>IF('Calcs.'!AA51="","",'Calcs.'!AA51)</f>
        <v>4290367.5936385849</v>
      </c>
      <c r="AB17" s="386">
        <f>IF('Calcs.'!AB51="","",'Calcs.'!AB51)</f>
        <v>4325546.3105208296</v>
      </c>
      <c r="AC17" s="386">
        <f>IF('Calcs.'!AC51="","",'Calcs.'!AC51)</f>
        <v>4360943.6978285955</v>
      </c>
      <c r="AD17" s="386">
        <f>IF('Calcs.'!AD51="","",'Calcs.'!AD51)</f>
        <v>4396560.967073814</v>
      </c>
      <c r="AE17" s="386">
        <f>IF('Calcs.'!AE51="","",'Calcs.'!AE51)</f>
        <v>3552781.2201322149</v>
      </c>
      <c r="AF17" s="386">
        <f>IF('Calcs.'!AF51="","",'Calcs.'!AF51)</f>
        <v>3581511.76205175</v>
      </c>
      <c r="AG17" s="386">
        <f>IF('Calcs.'!AG51="","",'Calcs.'!AG51)</f>
        <v>3610420.0449244305</v>
      </c>
      <c r="AH17" s="386">
        <f>IF('Calcs.'!AH51="","",'Calcs.'!AH51)</f>
        <v>3639507.0511307381</v>
      </c>
      <c r="AI17" s="386">
        <f>IF('Calcs.'!AI51="","",'Calcs.'!AI51)</f>
        <v>3668773.7681518681</v>
      </c>
      <c r="AJ17" s="386">
        <f>IF('Calcs.'!AJ51="","",'Calcs.'!AJ51)</f>
        <v>3698221.1885952204</v>
      </c>
      <c r="AK17" s="386">
        <f>IF('Calcs.'!AK51="","",'Calcs.'!AK51)</f>
        <v>3727850.3102198802</v>
      </c>
      <c r="AL17" s="386">
        <f>IF('Calcs.'!AL51="","",'Calcs.'!AL51)</f>
        <v>3757662.1359624341</v>
      </c>
      <c r="AM17" s="386">
        <f>IF('Calcs.'!AM51="","",'Calcs.'!AM51)</f>
        <v>3787657.6739627682</v>
      </c>
      <c r="AN17" s="386">
        <f>IF('Calcs.'!AN51="","",'Calcs.'!AN51)</f>
        <v>3817837.9375899211</v>
      </c>
      <c r="AO17" s="386">
        <f>IF('Calcs.'!AO51="","",'Calcs.'!AO51)</f>
        <v>3848203.9454681985</v>
      </c>
      <c r="AP17" s="386">
        <f>IF('Calcs.'!AP51="","",'Calcs.'!AP51)</f>
        <v>3878756.7215034924</v>
      </c>
      <c r="AQ17" s="386">
        <f>IF('Calcs.'!AQ51="","",'Calcs.'!AQ51)</f>
        <v>3909497.2949094884</v>
      </c>
      <c r="AR17" s="386">
        <f>IF('Calcs.'!AR51="","",'Calcs.'!AR51)</f>
        <v>3940426.7002341151</v>
      </c>
      <c r="AS17" s="386">
        <f>IF('Calcs.'!AS51="","",'Calcs.'!AS51)</f>
        <v>3971545.9773861803</v>
      </c>
      <c r="AT17" s="386">
        <f>IF('Calcs.'!AT51="","",'Calcs.'!AT51)</f>
        <v>4002856.1716620997</v>
      </c>
      <c r="AU17" s="386">
        <f>IF('Calcs.'!AU51="","",'Calcs.'!AU51)</f>
        <v>4034358.3337726444</v>
      </c>
      <c r="AV17" s="386">
        <f>IF('Calcs.'!AV51="","",'Calcs.'!AV51)</f>
        <v>4066053.5198700242</v>
      </c>
      <c r="AW17" s="386">
        <f>IF('Calcs.'!AW51="","",'Calcs.'!AW51)</f>
        <v>4097942.791574914</v>
      </c>
      <c r="AX17" s="386">
        <f>IF('Calcs.'!AX51="","",'Calcs.'!AX51)</f>
        <v>4130027.2160037234</v>
      </c>
      <c r="AY17" s="386">
        <f>IF('Calcs.'!AY51="","",'Calcs.'!AY51)</f>
        <v>4162307.8657959774</v>
      </c>
      <c r="AZ17" s="386">
        <f>IF('Calcs.'!AZ51="","",'Calcs.'!AZ51)</f>
        <v>4194785.8191418089</v>
      </c>
      <c r="BA17" s="386">
        <f>IF('Calcs.'!BA51="","",'Calcs.'!BA51)</f>
        <v>4227462.1598094888</v>
      </c>
      <c r="BB17" s="386">
        <f>IF('Calcs.'!BB51="","",'Calcs.'!BB51)</f>
        <v>4260337.9771733657</v>
      </c>
      <c r="BC17" s="386">
        <f>IF('Calcs.'!BC51="","",'Calcs.'!BC51)</f>
        <v>4293414.3662417131</v>
      </c>
      <c r="BD17" s="386">
        <f>IF('Calcs.'!BD51="","",'Calcs.'!BD51)</f>
        <v>4326692.4276846284</v>
      </c>
      <c r="BE17" s="386">
        <f>IF('Calcs.'!BE51="","",'Calcs.'!BE51)</f>
        <v>4360173.2678623125</v>
      </c>
      <c r="BF17" s="386">
        <f>IF('Calcs.'!BF51="","",'Calcs.'!BF51)</f>
        <v>4393857.998853568</v>
      </c>
      <c r="BG17" s="386">
        <f>IF('Calcs.'!BG51="","",'Calcs.'!BG51)</f>
        <v>4427747.7384838099</v>
      </c>
      <c r="BH17" s="386">
        <f>IF('Calcs.'!BH51="","",'Calcs.'!BH51)</f>
        <v>4461843.6103540296</v>
      </c>
      <c r="BI17" s="386">
        <f>IF('Calcs.'!BI51="","",'Calcs.'!BI51)</f>
        <v>4496146.7438694471</v>
      </c>
      <c r="BJ17" s="386">
        <f>IF('Calcs.'!BJ51="","",'Calcs.'!BJ51)</f>
        <v>4530658.2742680619</v>
      </c>
      <c r="BK17" s="386">
        <f>IF('Calcs.'!BK51="","",'Calcs.'!BK51)</f>
        <v>4565379.3426502496</v>
      </c>
      <c r="BL17" s="386">
        <f>IF('Calcs.'!BL51="","",'Calcs.'!BL51)</f>
        <v>4600311.0960071161</v>
      </c>
      <c r="BM17" s="386">
        <f>IF('Calcs.'!BM51="","",'Calcs.'!BM51)</f>
        <v>4635454.6872506673</v>
      </c>
      <c r="BN17" s="386">
        <f>IF('Calcs.'!BN51="","",'Calcs.'!BN51)</f>
        <v>4670811.2752424935</v>
      </c>
      <c r="BO17" s="386">
        <f>IF('Calcs.'!BO51="","",'Calcs.'!BO51)</f>
        <v>4706382.024823688</v>
      </c>
      <c r="BP17" s="386">
        <f>IF('Calcs.'!BP51="","",'Calcs.'!BP51)</f>
        <v>4742168.1068445742</v>
      </c>
      <c r="BQ17" s="386">
        <f>IF('Calcs.'!BQ51="","",'Calcs.'!BQ51)</f>
        <v>4778170.6981942812</v>
      </c>
      <c r="BR17" s="386">
        <f>IF('Calcs.'!BR51="","",'Calcs.'!BR51)</f>
        <v>4814390.9818312535</v>
      </c>
      <c r="BS17" s="386">
        <f>IF('Calcs.'!BS51="","",'Calcs.'!BS51)</f>
        <v>4850830.1468127593</v>
      </c>
      <c r="BT17" s="386">
        <f>IF('Calcs.'!BT51="","",'Calcs.'!BT51)</f>
        <v>4887489.3883256996</v>
      </c>
      <c r="BU17" s="386">
        <f>IF('Calcs.'!BU51="","",'Calcs.'!BU51)</f>
        <v>4924369.9077166999</v>
      </c>
      <c r="BV17" s="386">
        <f>IF('Calcs.'!BV51="","",'Calcs.'!BV51)</f>
        <v>4961472.9125230396</v>
      </c>
      <c r="BW17" s="386">
        <f>IF('Calcs.'!BW51="","",'Calcs.'!BW51)</f>
        <v>4998799.616502896</v>
      </c>
      <c r="BX17" s="386">
        <f>IF('Calcs.'!BX51="","",'Calcs.'!BX51)</f>
        <v>5036351.239666827</v>
      </c>
      <c r="BY17" s="386">
        <f>IF('Calcs.'!BY51="","",'Calcs.'!BY51)</f>
        <v>5074129.0083081648</v>
      </c>
      <c r="BZ17" s="386">
        <f>IF('Calcs.'!BZ51="","",'Calcs.'!BZ51)</f>
        <v>5112134.1550347582</v>
      </c>
      <c r="CA17" s="386">
        <f>IF('Calcs.'!CA51="","",'Calcs.'!CA51)</f>
        <v>1069465.5654196069</v>
      </c>
      <c r="CB17" s="386">
        <f>IF('Calcs.'!CB51="","",'Calcs.'!CB51)</f>
        <v>1073921.6719421747</v>
      </c>
      <c r="CC17" s="386">
        <f>IF('Calcs.'!CC51="","",'Calcs.'!CC51)</f>
        <v>1078396.3455752658</v>
      </c>
      <c r="CD17" s="386">
        <f>IF('Calcs.'!CD51="","",'Calcs.'!CD51)</f>
        <v>1082889.6636818349</v>
      </c>
      <c r="CE17" s="386">
        <f>IF('Calcs.'!CE51="","",'Calcs.'!CE51)</f>
        <v>1087401.7039471867</v>
      </c>
      <c r="CF17" s="386">
        <f>IF('Calcs.'!CF51="","",'Calcs.'!CF51)</f>
        <v>1091932.5443802401</v>
      </c>
      <c r="CG17" s="386">
        <f>IF('Calcs.'!CG51="","",'Calcs.'!CG51)</f>
        <v>1096482.2633152085</v>
      </c>
      <c r="CH17" s="386">
        <f>IF('Calcs.'!CH51="","",'Calcs.'!CH51)</f>
        <v>1101050.9394123408</v>
      </c>
      <c r="CI17" s="386">
        <f>IF('Calcs.'!CI51="","",'Calcs.'!CI51)</f>
        <v>1105638.6516598985</v>
      </c>
      <c r="CJ17" s="386">
        <f>IF('Calcs.'!CJ51="","",'Calcs.'!CJ51)</f>
        <v>1110245.479375124</v>
      </c>
      <c r="CK17" s="386">
        <f>IF('Calcs.'!CK51="","",'Calcs.'!CK51)</f>
        <v>1114871.5022058415</v>
      </c>
      <c r="CL17" s="386">
        <f>IF('Calcs.'!CL51="","",'Calcs.'!CL51)</f>
        <v>1119516.8001317608</v>
      </c>
      <c r="CM17" s="386" t="e">
        <f>SUM(#REF!)</f>
        <v>#REF!</v>
      </c>
      <c r="CN17" s="386" t="e">
        <f>SUM(#REF!)</f>
        <v>#REF!</v>
      </c>
      <c r="CO17" s="386" t="e">
        <f>SUM(#REF!)</f>
        <v>#REF!</v>
      </c>
      <c r="CP17" s="386" t="e">
        <f>SUM(#REF!)</f>
        <v>#REF!</v>
      </c>
      <c r="CQ17" s="386" t="e">
        <f>SUM(#REF!)</f>
        <v>#REF!</v>
      </c>
      <c r="CR17" s="386" t="e">
        <f>SUM(#REF!)</f>
        <v>#REF!</v>
      </c>
      <c r="CS17" s="386" t="e">
        <f>SUM(#REF!)</f>
        <v>#REF!</v>
      </c>
      <c r="CT17" s="386" t="e">
        <f>SUM(#REF!)</f>
        <v>#REF!</v>
      </c>
      <c r="CU17" s="386" t="e">
        <f>SUM(#REF!)</f>
        <v>#REF!</v>
      </c>
      <c r="CV17" s="386" t="e">
        <f>SUM(#REF!)</f>
        <v>#REF!</v>
      </c>
      <c r="CW17" s="386" t="e">
        <f>SUM(#REF!)</f>
        <v>#REF!</v>
      </c>
      <c r="CX17" s="386" t="e">
        <f>SUM(#REF!)</f>
        <v>#REF!</v>
      </c>
      <c r="CY17" s="386" t="e">
        <f>SUM(#REF!)</f>
        <v>#REF!</v>
      </c>
      <c r="CZ17" s="386" t="e">
        <f>SUM(#REF!)</f>
        <v>#REF!</v>
      </c>
      <c r="DA17" s="386" t="e">
        <f>SUM(#REF!)</f>
        <v>#REF!</v>
      </c>
      <c r="DB17" s="386" t="e">
        <f>SUM(#REF!)</f>
        <v>#REF!</v>
      </c>
      <c r="DC17" s="386" t="e">
        <f>SUM(#REF!)</f>
        <v>#REF!</v>
      </c>
      <c r="DD17" s="386" t="e">
        <f>SUM(#REF!)</f>
        <v>#REF!</v>
      </c>
      <c r="DE17" s="386" t="e">
        <f>SUM(#REF!)</f>
        <v>#REF!</v>
      </c>
      <c r="DF17" s="386" t="e">
        <f>SUM(#REF!)</f>
        <v>#REF!</v>
      </c>
      <c r="DG17" s="386" t="e">
        <f>SUM(#REF!)</f>
        <v>#REF!</v>
      </c>
      <c r="DH17" s="386" t="e">
        <f>SUM(#REF!)</f>
        <v>#REF!</v>
      </c>
      <c r="DI17" s="386" t="e">
        <f>SUM(#REF!)</f>
        <v>#REF!</v>
      </c>
      <c r="DJ17" s="386" t="e">
        <f>SUM(#REF!)</f>
        <v>#REF!</v>
      </c>
      <c r="DK17" s="386" t="e">
        <f>SUM(#REF!)</f>
        <v>#REF!</v>
      </c>
      <c r="DL17" s="386" t="e">
        <f>SUM(#REF!)</f>
        <v>#REF!</v>
      </c>
    </row>
    <row r="18" spans="1:116" s="382" customFormat="1" x14ac:dyDescent="0.4">
      <c r="B18" s="382" t="str">
        <f>IF('Calcs.'!B77="","",'Calcs.'!B77)</f>
        <v/>
      </c>
      <c r="C18" s="382" t="str">
        <f>IF('Calcs.'!C77="","",'Calcs.'!C77)</f>
        <v>IS: revenue</v>
      </c>
      <c r="D18" s="382" t="str">
        <f>IF('Calcs.'!D77="","",'Calcs.'!D77)</f>
        <v>SALES-S</v>
      </c>
      <c r="E18" s="382" t="str">
        <f>IF('Calcs.'!E77="","",'Calcs.'!E77)</f>
        <v>77 SALES-S</v>
      </c>
      <c r="F18" s="382" t="str">
        <f>IF('Calcs.'!F77="","",'Calcs.'!F77)</f>
        <v/>
      </c>
      <c r="G18" s="389" t="str">
        <f>IF('Calcs.'!G77="","",'Calcs.'!G77)</f>
        <v>sdafgas - STEM Market 1</v>
      </c>
      <c r="I18" s="384" t="str">
        <f>IF('Calcs.'!I77="","",'Calcs.'!I77)</f>
        <v/>
      </c>
      <c r="J18" s="384" t="str">
        <f>IF('Calcs.'!J77="","",'Calcs.'!J77)</f>
        <v/>
      </c>
      <c r="K18" s="386">
        <f>IF('Calcs.'!K77="","",'Calcs.'!K77)</f>
        <v>0</v>
      </c>
      <c r="L18" s="386">
        <f>IF('Calcs.'!L77="","",'Calcs.'!L77)</f>
        <v>0</v>
      </c>
      <c r="M18" s="386">
        <f>IF('Calcs.'!M77="","",'Calcs.'!M77)</f>
        <v>0</v>
      </c>
      <c r="N18" s="386">
        <f>IF('Calcs.'!N77="","",'Calcs.'!N77)</f>
        <v>0</v>
      </c>
      <c r="O18" s="386">
        <f>IF('Calcs.'!O77="","",'Calcs.'!O77)</f>
        <v>0</v>
      </c>
      <c r="P18" s="386">
        <f>IF('Calcs.'!P77="","",'Calcs.'!P77)</f>
        <v>0</v>
      </c>
      <c r="Q18" s="382" t="str">
        <f>IF('Calcs.'!Q77="","",'Calcs.'!Q77)</f>
        <v/>
      </c>
      <c r="R18" s="386" t="str">
        <f>IF('Calcs.'!R77="","",'Calcs.'!R77)</f>
        <v/>
      </c>
      <c r="S18" s="387">
        <f>IF('Calcs.'!S77="","",'Calcs.'!S77)</f>
        <v>2008333.3333333335</v>
      </c>
      <c r="T18" s="387">
        <f>IF('Calcs.'!T77="","",'Calcs.'!T77)</f>
        <v>2025069.444444444</v>
      </c>
      <c r="U18" s="387">
        <f>IF('Calcs.'!U77="","",'Calcs.'!U77)</f>
        <v>2041910.15625</v>
      </c>
      <c r="V18" s="387">
        <f>IF('Calcs.'!V77="","",'Calcs.'!V77)</f>
        <v>2058856.0498649685</v>
      </c>
      <c r="W18" s="387">
        <f>IF('Calcs.'!W77="","",'Calcs.'!W77)</f>
        <v>2075907.7094309602</v>
      </c>
      <c r="X18" s="387">
        <f>IF('Calcs.'!X77="","",'Calcs.'!X77)</f>
        <v>2093065.7221313589</v>
      </c>
      <c r="Y18" s="387">
        <f>IF('Calcs.'!Y77="","",'Calcs.'!Y77)</f>
        <v>2110330.6782065309</v>
      </c>
      <c r="Z18" s="387">
        <f>IF('Calcs.'!Z77="","",'Calcs.'!Z77)</f>
        <v>2127703.1709690904</v>
      </c>
      <c r="AA18" s="387">
        <f>IF('Calcs.'!AA77="","",'Calcs.'!AA77)</f>
        <v>2145183.7968192925</v>
      </c>
      <c r="AB18" s="387">
        <f>IF('Calcs.'!AB77="","",'Calcs.'!AB77)</f>
        <v>2162773.1552604144</v>
      </c>
      <c r="AC18" s="387">
        <f>IF('Calcs.'!AC77="","",'Calcs.'!AC77)</f>
        <v>2180471.8489142973</v>
      </c>
      <c r="AD18" s="387">
        <f>IF('Calcs.'!AD77="","",'Calcs.'!AD77)</f>
        <v>2198280.4835369065</v>
      </c>
      <c r="AE18" s="387">
        <f>IF('Calcs.'!AE77="","",'Calcs.'!AE77)</f>
        <v>1776390.6100661075</v>
      </c>
      <c r="AF18" s="387">
        <f>IF('Calcs.'!AF77="","",'Calcs.'!AF77)</f>
        <v>1790755.881025875</v>
      </c>
      <c r="AG18" s="387">
        <f>IF('Calcs.'!AG77="","",'Calcs.'!AG77)</f>
        <v>1805210.0224622153</v>
      </c>
      <c r="AH18" s="387">
        <f>IF('Calcs.'!AH77="","",'Calcs.'!AH77)</f>
        <v>1819753.5255653691</v>
      </c>
      <c r="AI18" s="387">
        <f>IF('Calcs.'!AI77="","",'Calcs.'!AI77)</f>
        <v>1834386.8840759341</v>
      </c>
      <c r="AJ18" s="387">
        <f>IF('Calcs.'!AJ77="","",'Calcs.'!AJ77)</f>
        <v>1849110.5942976102</v>
      </c>
      <c r="AK18" s="387">
        <f>IF('Calcs.'!AK77="","",'Calcs.'!AK77)</f>
        <v>1863925.1551099401</v>
      </c>
      <c r="AL18" s="387">
        <f>IF('Calcs.'!AL77="","",'Calcs.'!AL77)</f>
        <v>1878831.0679812171</v>
      </c>
      <c r="AM18" s="387">
        <f>IF('Calcs.'!AM77="","",'Calcs.'!AM77)</f>
        <v>1893828.8369813841</v>
      </c>
      <c r="AN18" s="387">
        <f>IF('Calcs.'!AN77="","",'Calcs.'!AN77)</f>
        <v>1908918.9687949605</v>
      </c>
      <c r="AO18" s="387">
        <f>IF('Calcs.'!AO77="","",'Calcs.'!AO77)</f>
        <v>1924101.9727340993</v>
      </c>
      <c r="AP18" s="387">
        <f>IF('Calcs.'!AP77="","",'Calcs.'!AP77)</f>
        <v>1939378.3607517462</v>
      </c>
      <c r="AQ18" s="387">
        <f>IF('Calcs.'!AQ77="","",'Calcs.'!AQ77)</f>
        <v>1954748.6474547442</v>
      </c>
      <c r="AR18" s="387">
        <f>IF('Calcs.'!AR77="","",'Calcs.'!AR77)</f>
        <v>1970213.3501170576</v>
      </c>
      <c r="AS18" s="387">
        <f>IF('Calcs.'!AS77="","",'Calcs.'!AS77)</f>
        <v>1985772.9886930902</v>
      </c>
      <c r="AT18" s="387">
        <f>IF('Calcs.'!AT77="","",'Calcs.'!AT77)</f>
        <v>2001428.0858310498</v>
      </c>
      <c r="AU18" s="387">
        <f>IF('Calcs.'!AU77="","",'Calcs.'!AU77)</f>
        <v>2017179.1668863222</v>
      </c>
      <c r="AV18" s="387">
        <f>IF('Calcs.'!AV77="","",'Calcs.'!AV77)</f>
        <v>2033026.7599350121</v>
      </c>
      <c r="AW18" s="387">
        <f>IF('Calcs.'!AW77="","",'Calcs.'!AW77)</f>
        <v>2048971.395787457</v>
      </c>
      <c r="AX18" s="387">
        <f>IF('Calcs.'!AX77="","",'Calcs.'!AX77)</f>
        <v>2065013.6080018617</v>
      </c>
      <c r="AY18" s="387">
        <f>IF('Calcs.'!AY77="","",'Calcs.'!AY77)</f>
        <v>2081153.9328979887</v>
      </c>
      <c r="AZ18" s="387">
        <f>IF('Calcs.'!AZ77="","",'Calcs.'!AZ77)</f>
        <v>2097392.9095709044</v>
      </c>
      <c r="BA18" s="387">
        <f>IF('Calcs.'!BA77="","",'Calcs.'!BA77)</f>
        <v>2113731.0799047444</v>
      </c>
      <c r="BB18" s="387">
        <f>IF('Calcs.'!BB77="","",'Calcs.'!BB77)</f>
        <v>2130168.9885866828</v>
      </c>
      <c r="BC18" s="387">
        <f>IF('Calcs.'!BC77="","",'Calcs.'!BC77)</f>
        <v>2146707.1831208561</v>
      </c>
      <c r="BD18" s="387">
        <f>IF('Calcs.'!BD77="","",'Calcs.'!BD77)</f>
        <v>2163346.2138423137</v>
      </c>
      <c r="BE18" s="387">
        <f>IF('Calcs.'!BE77="","",'Calcs.'!BE77)</f>
        <v>2180086.6339311562</v>
      </c>
      <c r="BF18" s="387">
        <f>IF('Calcs.'!BF77="","",'Calcs.'!BF77)</f>
        <v>2196928.999426784</v>
      </c>
      <c r="BG18" s="387">
        <f>IF('Calcs.'!BG77="","",'Calcs.'!BG77)</f>
        <v>2213873.8692419045</v>
      </c>
      <c r="BH18" s="387">
        <f>IF('Calcs.'!BH77="","",'Calcs.'!BH77)</f>
        <v>2230921.8051770143</v>
      </c>
      <c r="BI18" s="387">
        <f>IF('Calcs.'!BI77="","",'Calcs.'!BI77)</f>
        <v>2248073.3719347231</v>
      </c>
      <c r="BJ18" s="387">
        <f>IF('Calcs.'!BJ77="","",'Calcs.'!BJ77)</f>
        <v>2265329.1371340305</v>
      </c>
      <c r="BK18" s="387">
        <f>IF('Calcs.'!BK77="","",'Calcs.'!BK77)</f>
        <v>2282689.6713251248</v>
      </c>
      <c r="BL18" s="387">
        <f>IF('Calcs.'!BL77="","",'Calcs.'!BL77)</f>
        <v>2300155.5480035581</v>
      </c>
      <c r="BM18" s="387">
        <f>IF('Calcs.'!BM77="","",'Calcs.'!BM77)</f>
        <v>2317727.3436253332</v>
      </c>
      <c r="BN18" s="387">
        <f>IF('Calcs.'!BN77="","",'Calcs.'!BN77)</f>
        <v>2335405.6376212463</v>
      </c>
      <c r="BO18" s="387">
        <f>IF('Calcs.'!BO77="","",'Calcs.'!BO77)</f>
        <v>2353191.012411844</v>
      </c>
      <c r="BP18" s="387">
        <f>IF('Calcs.'!BP77="","",'Calcs.'!BP77)</f>
        <v>2371084.0534222871</v>
      </c>
      <c r="BQ18" s="387">
        <f>IF('Calcs.'!BQ77="","",'Calcs.'!BQ77)</f>
        <v>2389085.3490971401</v>
      </c>
      <c r="BR18" s="387">
        <f>IF('Calcs.'!BR77="","",'Calcs.'!BR77)</f>
        <v>2407195.4909156263</v>
      </c>
      <c r="BS18" s="387">
        <f>IF('Calcs.'!BS77="","",'Calcs.'!BS77)</f>
        <v>2425415.0734063797</v>
      </c>
      <c r="BT18" s="387">
        <f>IF('Calcs.'!BT77="","",'Calcs.'!BT77)</f>
        <v>2443744.6941628493</v>
      </c>
      <c r="BU18" s="387">
        <f>IF('Calcs.'!BU77="","",'Calcs.'!BU77)</f>
        <v>2462184.9538583495</v>
      </c>
      <c r="BV18" s="387">
        <f>IF('Calcs.'!BV77="","",'Calcs.'!BV77)</f>
        <v>2480736.4562615193</v>
      </c>
      <c r="BW18" s="387">
        <f>IF('Calcs.'!BW77="","",'Calcs.'!BW77)</f>
        <v>2499399.808251448</v>
      </c>
      <c r="BX18" s="387">
        <f>IF('Calcs.'!BX77="","",'Calcs.'!BX77)</f>
        <v>2518175.6198334135</v>
      </c>
      <c r="BY18" s="387">
        <f>IF('Calcs.'!BY77="","",'Calcs.'!BY77)</f>
        <v>2537064.5041540824</v>
      </c>
      <c r="BZ18" s="387">
        <f>IF('Calcs.'!BZ77="","",'Calcs.'!BZ77)</f>
        <v>2556067.0775173791</v>
      </c>
      <c r="CA18" s="387">
        <f>IF('Calcs.'!CA77="","",'Calcs.'!CA77)</f>
        <v>534732.78270980343</v>
      </c>
      <c r="CB18" s="387">
        <f>IF('Calcs.'!CB77="","",'Calcs.'!CB77)</f>
        <v>536960.83597108722</v>
      </c>
      <c r="CC18" s="387">
        <f>IF('Calcs.'!CC77="","",'Calcs.'!CC77)</f>
        <v>539198.17278763279</v>
      </c>
      <c r="CD18" s="387">
        <f>IF('Calcs.'!CD77="","",'Calcs.'!CD77)</f>
        <v>541444.83184091747</v>
      </c>
      <c r="CE18" s="387">
        <f>IF('Calcs.'!CE77="","",'Calcs.'!CE77)</f>
        <v>543700.85197359324</v>
      </c>
      <c r="CF18" s="387">
        <f>IF('Calcs.'!CF77="","",'Calcs.'!CF77)</f>
        <v>545966.27219012007</v>
      </c>
      <c r="CG18" s="387">
        <f>IF('Calcs.'!CG77="","",'Calcs.'!CG77)</f>
        <v>548241.13165760413</v>
      </c>
      <c r="CH18" s="387">
        <f>IF('Calcs.'!CH77="","",'Calcs.'!CH77)</f>
        <v>550525.46970617026</v>
      </c>
      <c r="CI18" s="387">
        <f>IF('Calcs.'!CI77="","",'Calcs.'!CI77)</f>
        <v>552819.32582994923</v>
      </c>
      <c r="CJ18" s="387">
        <f>IF('Calcs.'!CJ77="","",'Calcs.'!CJ77)</f>
        <v>555122.73968756199</v>
      </c>
      <c r="CK18" s="387">
        <f>IF('Calcs.'!CK77="","",'Calcs.'!CK77)</f>
        <v>557435.75110292062</v>
      </c>
      <c r="CL18" s="387">
        <f>IF('Calcs.'!CL77="","",'Calcs.'!CL77)</f>
        <v>559758.40006588027</v>
      </c>
      <c r="CM18" s="387" t="e">
        <f ca="1">#REF!*INDIRECT(#REF!)</f>
        <v>#REF!</v>
      </c>
      <c r="CN18" s="387" t="e">
        <f ca="1">#REF!*INDIRECT(#REF!)</f>
        <v>#REF!</v>
      </c>
      <c r="CO18" s="387" t="e">
        <f>#REF!*#REF!</f>
        <v>#REF!</v>
      </c>
      <c r="CP18" s="387" t="e">
        <f>#REF!*#REF!</f>
        <v>#REF!</v>
      </c>
      <c r="CQ18" s="387" t="e">
        <f>#REF!*#REF!</f>
        <v>#REF!</v>
      </c>
      <c r="CR18" s="387" t="e">
        <f>#REF!*#REF!</f>
        <v>#REF!</v>
      </c>
      <c r="CS18" s="387" t="e">
        <f>#REF!*#REF!</f>
        <v>#REF!</v>
      </c>
      <c r="CT18" s="387" t="e">
        <f>#REF!*#REF!</f>
        <v>#REF!</v>
      </c>
      <c r="CU18" s="387" t="e">
        <f>#REF!*#REF!</f>
        <v>#REF!</v>
      </c>
      <c r="CV18" s="387" t="e">
        <f>#REF!*#REF!</f>
        <v>#REF!</v>
      </c>
      <c r="CW18" s="387" t="e">
        <f>#REF!*#REF!</f>
        <v>#REF!</v>
      </c>
      <c r="CX18" s="387" t="e">
        <f>#REF!*#REF!</f>
        <v>#REF!</v>
      </c>
      <c r="CY18" s="387" t="e">
        <f>#REF!*#REF!</f>
        <v>#REF!</v>
      </c>
      <c r="CZ18" s="387" t="e">
        <f>#REF!*#REF!</f>
        <v>#REF!</v>
      </c>
      <c r="DA18" s="387" t="e">
        <f>#REF!*#REF!</f>
        <v>#REF!</v>
      </c>
      <c r="DB18" s="387" t="e">
        <f>#REF!*#REF!</f>
        <v>#REF!</v>
      </c>
      <c r="DC18" s="387" t="e">
        <f>#REF!*#REF!</f>
        <v>#REF!</v>
      </c>
      <c r="DD18" s="387" t="e">
        <f>#REF!*#REF!</f>
        <v>#REF!</v>
      </c>
      <c r="DE18" s="387" t="e">
        <f>#REF!*#REF!</f>
        <v>#REF!</v>
      </c>
      <c r="DF18" s="387" t="e">
        <f>#REF!*#REF!</f>
        <v>#REF!</v>
      </c>
      <c r="DG18" s="387" t="e">
        <f>#REF!*#REF!</f>
        <v>#REF!</v>
      </c>
      <c r="DH18" s="387" t="e">
        <f>#REF!*#REF!</f>
        <v>#REF!</v>
      </c>
      <c r="DI18" s="387" t="e">
        <f>#REF!*#REF!</f>
        <v>#REF!</v>
      </c>
      <c r="DJ18" s="387" t="e">
        <f>#REF!*#REF!</f>
        <v>#REF!</v>
      </c>
      <c r="DK18" s="387" t="e">
        <f>#REF!*#REF!</f>
        <v>#REF!</v>
      </c>
      <c r="DL18" s="387" t="e">
        <f>#REF!*#REF!</f>
        <v>#REF!</v>
      </c>
    </row>
    <row r="19" spans="1:116" x14ac:dyDescent="0.4">
      <c r="B19" t="s">
        <v>198</v>
      </c>
      <c r="E19" t="s">
        <v>198</v>
      </c>
      <c r="F19" t="s">
        <v>198</v>
      </c>
      <c r="G19" s="27" t="s">
        <v>596</v>
      </c>
      <c r="H19" s="27"/>
      <c r="I19" s="27"/>
      <c r="J19" s="28"/>
      <c r="K19" s="63">
        <f>SUMIF($4:$4,K$3,19:19)</f>
        <v>75683656.647484794</v>
      </c>
      <c r="L19" s="63">
        <f>SUMIF($4:$4,L$3,19:19)</f>
        <v>66853775.639539368</v>
      </c>
      <c r="M19" s="63">
        <f>SUMIF($4:$4,M$3,19:19)</f>
        <v>73496402.741000757</v>
      </c>
      <c r="N19" s="63">
        <f>SUMIF($4:$4,N$3,19:19)</f>
        <v>80643736.243152142</v>
      </c>
      <c r="O19" s="63">
        <f>SUMIF($4:$4,O$3,19:19)</f>
        <v>88330032.279876962</v>
      </c>
      <c r="P19" s="63">
        <f>SUMIF($4:$4,P$3,19:19)</f>
        <v>19697719.696569722</v>
      </c>
      <c r="Q19" s="28"/>
      <c r="R19"/>
      <c r="S19" s="265">
        <f>SUMIF($C:$C,$F19,S:S)</f>
        <v>6025000.0000000009</v>
      </c>
      <c r="T19" s="265">
        <f>SUMIF($C:$C,$F19,T:T)</f>
        <v>6075208.3333333321</v>
      </c>
      <c r="U19" s="265">
        <f>SUMIF($C:$C,$F19,U:U)</f>
        <v>6125730.46875</v>
      </c>
      <c r="V19" s="265">
        <f>SUMIF($C:$C,$F19,V:V)</f>
        <v>6176568.1495949058</v>
      </c>
      <c r="W19" s="265">
        <f>SUMIF($C:$C,$F19,W:W)</f>
        <v>6227723.128292881</v>
      </c>
      <c r="X19" s="265">
        <f>SUMIF($C:$C,$F19,X:X)</f>
        <v>6279197.1663940772</v>
      </c>
      <c r="Y19" s="265">
        <f>SUMIF($C:$C,$F19,Y:Y)</f>
        <v>6330992.0346195921</v>
      </c>
      <c r="Z19" s="265">
        <f>SUMIF($C:$C,$F19,Z:Z)</f>
        <v>6383109.5129072713</v>
      </c>
      <c r="AA19" s="265">
        <f>SUMIF($C:$C,$F19,AA:AA)</f>
        <v>6435551.3904578779</v>
      </c>
      <c r="AB19" s="265">
        <f>SUMIF($C:$C,$F19,AB:AB)</f>
        <v>6488319.4657812435</v>
      </c>
      <c r="AC19" s="265">
        <f>SUMIF($C:$C,$F19,AC:AC)</f>
        <v>6541415.5467428928</v>
      </c>
      <c r="AD19" s="265">
        <f>SUMIF($C:$C,$F19,AD:AD)</f>
        <v>6594841.4506107206</v>
      </c>
      <c r="AE19" s="265">
        <f>SUMIF($C:$C,$F19,AE:AE)</f>
        <v>5329171.8301983224</v>
      </c>
      <c r="AF19" s="265">
        <f>SUMIF($C:$C,$F19,AF:AF)</f>
        <v>5372267.643077625</v>
      </c>
      <c r="AG19" s="265">
        <f>SUMIF($C:$C,$F19,AG:AG)</f>
        <v>5415630.0673866458</v>
      </c>
      <c r="AH19" s="265">
        <f>SUMIF($C:$C,$F19,AH:AH)</f>
        <v>5459260.5766961072</v>
      </c>
      <c r="AI19" s="265">
        <f>SUMIF($C:$C,$F19,AI:AI)</f>
        <v>5503160.6522278022</v>
      </c>
      <c r="AJ19" s="265">
        <f>SUMIF($C:$C,$F19,AJ:AJ)</f>
        <v>5547331.7828928307</v>
      </c>
      <c r="AK19" s="265">
        <f>SUMIF($C:$C,$F19,AK:AK)</f>
        <v>5591775.4653298203</v>
      </c>
      <c r="AL19" s="265">
        <f>SUMIF($C:$C,$F19,AL:AL)</f>
        <v>5636493.2039436512</v>
      </c>
      <c r="AM19" s="265">
        <f>SUMIF($C:$C,$F19,AM:AM)</f>
        <v>5681486.5109441523</v>
      </c>
      <c r="AN19" s="265">
        <f>SUMIF($C:$C,$F19,AN:AN)</f>
        <v>5726756.9063848816</v>
      </c>
      <c r="AO19" s="265">
        <f>SUMIF($C:$C,$F19,AO:AO)</f>
        <v>5772305.9182022978</v>
      </c>
      <c r="AP19" s="265">
        <f>SUMIF($C:$C,$F19,AP:AP)</f>
        <v>5818135.0822552387</v>
      </c>
      <c r="AQ19" s="265">
        <f>SUMIF($C:$C,$F19,AQ:AQ)</f>
        <v>5864245.9423642326</v>
      </c>
      <c r="AR19" s="265">
        <f>SUMIF($C:$C,$F19,AR:AR)</f>
        <v>5910640.0503511727</v>
      </c>
      <c r="AS19" s="265">
        <f>SUMIF($C:$C,$F19,AS:AS)</f>
        <v>5957318.9660792705</v>
      </c>
      <c r="AT19" s="265">
        <f>SUMIF($C:$C,$F19,AT:AT)</f>
        <v>6004284.2574931495</v>
      </c>
      <c r="AU19" s="265">
        <f>SUMIF($C:$C,$F19,AU:AU)</f>
        <v>6051537.5006589666</v>
      </c>
      <c r="AV19" s="265">
        <f>SUMIF($C:$C,$F19,AV:AV)</f>
        <v>6099080.2798050363</v>
      </c>
      <c r="AW19" s="265">
        <f>SUMIF($C:$C,$F19,AW:AW)</f>
        <v>6146914.187362371</v>
      </c>
      <c r="AX19" s="265">
        <f>SUMIF($C:$C,$F19,AX:AX)</f>
        <v>6195040.8240055852</v>
      </c>
      <c r="AY19" s="265">
        <f>SUMIF($C:$C,$F19,AY:AY)</f>
        <v>6243461.7986939661</v>
      </c>
      <c r="AZ19" s="265">
        <f>SUMIF($C:$C,$F19,AZ:AZ)</f>
        <v>6292178.7287127133</v>
      </c>
      <c r="BA19" s="265">
        <f>SUMIF($C:$C,$F19,BA:BA)</f>
        <v>6341193.2397142332</v>
      </c>
      <c r="BB19" s="265">
        <f>SUMIF($C:$C,$F19,BB:BB)</f>
        <v>6390506.9657600485</v>
      </c>
      <c r="BC19" s="265">
        <f>SUMIF($C:$C,$F19,BC:BC)</f>
        <v>6440121.5493625691</v>
      </c>
      <c r="BD19" s="265">
        <f>SUMIF($C:$C,$F19,BD:BD)</f>
        <v>6490038.6415269421</v>
      </c>
      <c r="BE19" s="265">
        <f>SUMIF($C:$C,$F19,BE:BE)</f>
        <v>6540259.9017934687</v>
      </c>
      <c r="BF19" s="265">
        <f>SUMIF($C:$C,$F19,BF:BF)</f>
        <v>6590786.998280352</v>
      </c>
      <c r="BG19" s="265">
        <f>SUMIF($C:$C,$F19,BG:BG)</f>
        <v>6641621.6077257143</v>
      </c>
      <c r="BH19" s="265">
        <f>SUMIF($C:$C,$F19,BH:BH)</f>
        <v>6692765.4155310439</v>
      </c>
      <c r="BI19" s="265">
        <f>SUMIF($C:$C,$F19,BI:BI)</f>
        <v>6744220.1158041703</v>
      </c>
      <c r="BJ19" s="265">
        <f>SUMIF($C:$C,$F19,BJ:BJ)</f>
        <v>6795987.4114020923</v>
      </c>
      <c r="BK19" s="265">
        <f>SUMIF($C:$C,$F19,BK:BK)</f>
        <v>6848069.0139753744</v>
      </c>
      <c r="BL19" s="265">
        <f>SUMIF($C:$C,$F19,BL:BL)</f>
        <v>6900466.6440106742</v>
      </c>
      <c r="BM19" s="265">
        <f>SUMIF($C:$C,$F19,BM:BM)</f>
        <v>6953182.0308760004</v>
      </c>
      <c r="BN19" s="265">
        <f>SUMIF($C:$C,$F19,BN:BN)</f>
        <v>7006216.9128637398</v>
      </c>
      <c r="BO19" s="265">
        <f>SUMIF($C:$C,$F19,BO:BO)</f>
        <v>7059573.037235532</v>
      </c>
      <c r="BP19" s="265">
        <f>SUMIF($C:$C,$F19,BP:BP)</f>
        <v>7113252.1602668613</v>
      </c>
      <c r="BQ19" s="265">
        <f>SUMIF($C:$C,$F19,BQ:BQ)</f>
        <v>7167256.0472914213</v>
      </c>
      <c r="BR19" s="265">
        <f>SUMIF($C:$C,$F19,BR:BR)</f>
        <v>7221586.4727468798</v>
      </c>
      <c r="BS19" s="265">
        <f>SUMIF($C:$C,$F19,BS:BS)</f>
        <v>7276245.220219139</v>
      </c>
      <c r="BT19" s="265">
        <f>SUMIF($C:$C,$F19,BT:BT)</f>
        <v>7331234.0824885489</v>
      </c>
      <c r="BU19" s="265">
        <f>SUMIF($C:$C,$F19,BU:BU)</f>
        <v>7386554.8615750493</v>
      </c>
      <c r="BV19" s="265">
        <f>SUMIF($C:$C,$F19,BV:BV)</f>
        <v>7442209.368784559</v>
      </c>
      <c r="BW19" s="265">
        <f>SUMIF($C:$C,$F19,BW:BW)</f>
        <v>7498199.4247543439</v>
      </c>
      <c r="BX19" s="265">
        <f>SUMIF($C:$C,$F19,BX:BX)</f>
        <v>7554526.8595002405</v>
      </c>
      <c r="BY19" s="265">
        <f>SUMIF($C:$C,$F19,BY:BY)</f>
        <v>7611193.5124622472</v>
      </c>
      <c r="BZ19" s="265">
        <f>SUMIF($C:$C,$F19,BZ:BZ)</f>
        <v>7668201.2325521372</v>
      </c>
      <c r="CA19" s="265">
        <f>SUMIF($C:$C,$F19,CA:CA)</f>
        <v>1604198.3481294103</v>
      </c>
      <c r="CB19" s="265">
        <f>SUMIF($C:$C,$F19,CB:CB)</f>
        <v>1610882.5079132619</v>
      </c>
      <c r="CC19" s="265">
        <f>SUMIF($C:$C,$F19,CC:CC)</f>
        <v>1617594.5183628986</v>
      </c>
      <c r="CD19" s="265">
        <f>SUMIF($C:$C,$F19,CD:CD)</f>
        <v>1624334.4955227524</v>
      </c>
      <c r="CE19" s="265">
        <f>SUMIF($C:$C,$F19,CE:CE)</f>
        <v>1631102.5559207799</v>
      </c>
      <c r="CF19" s="265">
        <f>SUMIF($C:$C,$F19,CF:CF)</f>
        <v>1637898.8165703602</v>
      </c>
      <c r="CG19" s="265">
        <f>SUMIF($C:$C,$F19,CG:CG)</f>
        <v>1644723.3949728126</v>
      </c>
      <c r="CH19" s="265">
        <f>SUMIF($C:$C,$F19,CH:CH)</f>
        <v>1651576.409118511</v>
      </c>
      <c r="CI19" s="265">
        <f>SUMIF($C:$C,$F19,CI:CI)</f>
        <v>1658457.9774898477</v>
      </c>
      <c r="CJ19" s="265">
        <f>SUMIF($C:$C,$F19,CJ:CJ)</f>
        <v>1665368.219062686</v>
      </c>
      <c r="CK19" s="265">
        <f>SUMIF($C:$C,$F19,CK:CK)</f>
        <v>1672307.2533087621</v>
      </c>
      <c r="CL19" s="265">
        <f>SUMIF($C:$C,$F19,CL:CL)</f>
        <v>1679275.200197641</v>
      </c>
      <c r="CN19" s="265" t="e">
        <f>SUMIF($C:$C,$F19,CN:CN)</f>
        <v>#REF!</v>
      </c>
      <c r="CO19" s="265" t="e">
        <f>SUMIF($C:$C,$F19,CO:CO)</f>
        <v>#REF!</v>
      </c>
      <c r="CP19" s="265" t="e">
        <f>SUMIF($C:$C,$F19,CP:CP)</f>
        <v>#REF!</v>
      </c>
      <c r="CQ19" s="265" t="e">
        <f>SUMIF($C:$C,$F19,CQ:CQ)</f>
        <v>#REF!</v>
      </c>
      <c r="CR19" s="265" t="e">
        <f>SUMIF($C:$C,$F19,CR:CR)</f>
        <v>#REF!</v>
      </c>
      <c r="CS19" s="265" t="e">
        <f>SUMIF($C:$C,$F19,CS:CS)</f>
        <v>#REF!</v>
      </c>
      <c r="CT19" s="265" t="e">
        <f>SUMIF($C:$C,$F19,CT:CT)</f>
        <v>#REF!</v>
      </c>
      <c r="CU19" s="265" t="e">
        <f>SUMIF($C:$C,$F19,CU:CU)</f>
        <v>#REF!</v>
      </c>
      <c r="CV19" s="265" t="e">
        <f>SUMIF($C:$C,$F19,CV:CV)</f>
        <v>#REF!</v>
      </c>
      <c r="CW19" s="265" t="e">
        <f>SUMIF($C:$C,$F19,CW:CW)</f>
        <v>#REF!</v>
      </c>
      <c r="CX19" s="265" t="e">
        <f>SUMIF($C:$C,$F19,CX:CX)</f>
        <v>#REF!</v>
      </c>
      <c r="CY19" s="265" t="e">
        <f>SUMIF($C:$C,$F19,CY:CY)</f>
        <v>#REF!</v>
      </c>
      <c r="CZ19" s="265" t="e">
        <f>SUMIF($C:$C,$F19,CZ:CZ)</f>
        <v>#REF!</v>
      </c>
      <c r="DA19" s="265" t="e">
        <f>SUMIF($C:$C,$F19,DA:DA)</f>
        <v>#REF!</v>
      </c>
      <c r="DB19" s="265" t="e">
        <f>SUMIF($C:$C,$F19,DB:DB)</f>
        <v>#REF!</v>
      </c>
      <c r="DC19" s="265" t="e">
        <f>SUMIF($C:$C,$F19,DC:DC)</f>
        <v>#REF!</v>
      </c>
      <c r="DD19" s="265" t="e">
        <f>SUMIF($C:$C,$F19,DD:DD)</f>
        <v>#REF!</v>
      </c>
      <c r="DE19" s="265" t="e">
        <f>SUMIF($C:$C,$F19,DE:DE)</f>
        <v>#REF!</v>
      </c>
      <c r="DF19" s="265" t="e">
        <f>SUMIF($C:$C,$F19,DF:DF)</f>
        <v>#REF!</v>
      </c>
      <c r="DG19" s="265" t="e">
        <f>SUMIF($C:$C,$F19,DG:DG)</f>
        <v>#REF!</v>
      </c>
      <c r="DH19" s="265" t="e">
        <f>SUMIF($C:$C,$F19,DH:DH)</f>
        <v>#REF!</v>
      </c>
      <c r="DI19" s="265" t="e">
        <f>SUMIF($C:$C,$F19,DI:DI)</f>
        <v>#REF!</v>
      </c>
      <c r="DJ19" s="265" t="e">
        <f>SUMIF($C:$C,$F19,DJ:DJ)</f>
        <v>#REF!</v>
      </c>
      <c r="DK19" s="265" t="e">
        <f>SUMIF($C:$C,$F19,DK:DK)</f>
        <v>#REF!</v>
      </c>
      <c r="DL19" s="265" t="e">
        <f>SUMIF($C:$C,$F19,DL:DL)</f>
        <v>#REF!</v>
      </c>
    </row>
    <row r="20" spans="1:116" x14ac:dyDescent="0.4">
      <c r="B20" t="s">
        <v>198</v>
      </c>
      <c r="G20" s="129" t="s">
        <v>597</v>
      </c>
      <c r="H20" s="27"/>
      <c r="I20" s="27"/>
      <c r="J20" s="28"/>
      <c r="K20" s="266"/>
      <c r="L20" s="267">
        <f>IFERROR(L19/K19-1,0)</f>
        <v>-0.11666826629522886</v>
      </c>
      <c r="M20" s="267">
        <f>IFERROR(M19/L19-1,0)</f>
        <v>9.9360537799345172E-2</v>
      </c>
      <c r="N20" s="267">
        <f>IFERROR(N19/M19-1,0)</f>
        <v>9.7247392193307469E-2</v>
      </c>
      <c r="O20" s="267">
        <f>IFERROR(O19/N19-1,0)</f>
        <v>9.5311755069849013E-2</v>
      </c>
      <c r="P20" s="267">
        <f>IFERROR(P19/O19-1,0)</f>
        <v>-0.77699861317658336</v>
      </c>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4">
      <c r="G21" s="129"/>
      <c r="H21" s="27"/>
      <c r="I21" s="27"/>
      <c r="J21" s="28"/>
      <c r="K21" s="266"/>
      <c r="L21" s="267"/>
      <c r="M21" s="267"/>
      <c r="N21" s="267"/>
      <c r="O21" s="267"/>
      <c r="P21" s="267"/>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x14ac:dyDescent="0.4">
      <c r="B22" t="s">
        <v>203</v>
      </c>
      <c r="G22" s="31" t="s">
        <v>226</v>
      </c>
      <c r="H22" s="27"/>
      <c r="I22" s="27"/>
      <c r="J22" s="28"/>
      <c r="K22" s="266"/>
      <c r="L22" s="266"/>
      <c r="M22" s="266"/>
      <c r="N22" s="266"/>
      <c r="O22" s="266"/>
      <c r="P22" s="266"/>
      <c r="Q22" s="28"/>
      <c r="R22"/>
      <c r="S22" s="268"/>
      <c r="T22" s="268"/>
      <c r="U22" s="268"/>
      <c r="V22" s="268"/>
      <c r="W22" s="268"/>
      <c r="X22" s="268"/>
      <c r="Y22" s="268"/>
      <c r="Z22" s="268"/>
      <c r="AA22" s="268"/>
      <c r="AB22" s="268"/>
      <c r="AC22" s="268"/>
      <c r="AD22" s="268"/>
      <c r="AE22" s="268"/>
      <c r="AF22" s="268"/>
      <c r="AG22" s="268"/>
      <c r="AH22" s="268"/>
      <c r="AI22" s="268"/>
      <c r="AJ22" s="268"/>
      <c r="AK22" s="268"/>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c r="BO22" s="268"/>
      <c r="BP22" s="268"/>
      <c r="BQ22" s="268"/>
      <c r="BR22" s="268"/>
      <c r="BS22" s="268"/>
      <c r="BT22" s="268"/>
      <c r="BU22" s="268"/>
      <c r="BV22" s="268"/>
      <c r="BW22" s="268"/>
      <c r="BX22" s="268"/>
      <c r="BY22" s="268"/>
      <c r="BZ22" s="268"/>
      <c r="CA22" s="268"/>
      <c r="CB22" s="268"/>
      <c r="CC22" s="268"/>
      <c r="CD22" s="268"/>
      <c r="CE22" s="268"/>
      <c r="CF22" s="268"/>
      <c r="CG22" s="268"/>
      <c r="CH22" s="268"/>
      <c r="CI22" s="268"/>
      <c r="CJ22" s="268"/>
      <c r="CK22" s="268"/>
      <c r="CL22" s="268"/>
      <c r="CN22" s="268"/>
      <c r="CO22" s="268"/>
      <c r="CP22" s="268"/>
      <c r="CQ22" s="268"/>
      <c r="CR22" s="268"/>
      <c r="CS22" s="268"/>
      <c r="CT22" s="268"/>
      <c r="CU22" s="268"/>
      <c r="CV22" s="268"/>
      <c r="CW22" s="268"/>
      <c r="CX22" s="268"/>
      <c r="CY22" s="268"/>
      <c r="CZ22" s="268"/>
      <c r="DA22" s="268"/>
      <c r="DB22" s="268"/>
      <c r="DC22" s="268"/>
      <c r="DD22" s="268"/>
      <c r="DE22" s="268"/>
      <c r="DF22" s="268"/>
      <c r="DG22" s="268"/>
      <c r="DH22" s="268"/>
      <c r="DI22" s="268"/>
      <c r="DJ22" s="268"/>
      <c r="DK22" s="268"/>
      <c r="DL22" s="268"/>
    </row>
    <row r="23" spans="1:116" s="382" customFormat="1" x14ac:dyDescent="0.4">
      <c r="B23" s="382" t="str">
        <f>IF('Calcs.'!B66="","",'Calcs.'!B66)</f>
        <v/>
      </c>
      <c r="C23" s="382" t="str">
        <f>IF('Calcs.'!C66="","",'Calcs.'!C66)</f>
        <v>IS: direct costs</v>
      </c>
      <c r="D23" s="382" t="str">
        <f>IF('Calcs.'!D66="","",'Calcs.'!D66)</f>
        <v>LISTSALES-PV</v>
      </c>
      <c r="E23" s="382" t="str">
        <f>IF('Calcs.'!E66="","",'Calcs.'!E66)</f>
        <v>66 LISTSALES-PV</v>
      </c>
      <c r="F23" s="382" t="str">
        <f>IF('Calcs.'!F66="","",'Calcs.'!F66)</f>
        <v/>
      </c>
      <c r="G23" s="389" t="str">
        <f>IF('Calcs.'!G66="","",'Calcs.'!G66)</f>
        <v>Total COGS</v>
      </c>
      <c r="H23" s="383"/>
      <c r="I23" s="385" t="str">
        <f>IF('Calcs.'!I66="","",'Calcs.'!I66)</f>
        <v/>
      </c>
      <c r="J23" s="385" t="str">
        <f>IF('Calcs.'!J66="","",'Calcs.'!J66)</f>
        <v/>
      </c>
      <c r="K23" s="386">
        <f>IF('Calcs.'!K66="","",'Calcs.'!K66)</f>
        <v>-50455771.098323196</v>
      </c>
      <c r="L23" s="386">
        <f>IF('Calcs.'!L66="","",'Calcs.'!L66)</f>
        <v>-44569183.759692922</v>
      </c>
      <c r="M23" s="386">
        <f>IF('Calcs.'!M66="","",'Calcs.'!M66)</f>
        <v>-48997601.82733383</v>
      </c>
      <c r="N23" s="386">
        <f>IF('Calcs.'!N66="","",'Calcs.'!N66)</f>
        <v>-53762490.828768089</v>
      </c>
      <c r="O23" s="386">
        <f>IF('Calcs.'!O66="","",'Calcs.'!O66)</f>
        <v>-58886688.186584637</v>
      </c>
      <c r="P23" s="386">
        <f>IF('Calcs.'!P66="","",'Calcs.'!P66)</f>
        <v>-13131813.131046481</v>
      </c>
      <c r="Q23" s="382" t="str">
        <f>IF('Calcs.'!Q66="","",'Calcs.'!Q66)</f>
        <v/>
      </c>
      <c r="R23" s="386" t="str">
        <f>IF('Calcs.'!R66="","",'Calcs.'!R66)</f>
        <v/>
      </c>
      <c r="S23" s="386">
        <f>IF('Calcs.'!S66="","",'Calcs.'!S66)</f>
        <v>-4016666.6666666674</v>
      </c>
      <c r="T23" s="386">
        <f>IF('Calcs.'!T66="","",'Calcs.'!T66)</f>
        <v>-4050138.8888888881</v>
      </c>
      <c r="U23" s="386">
        <f>IF('Calcs.'!U66="","",'Calcs.'!U66)</f>
        <v>-4083820.3125</v>
      </c>
      <c r="V23" s="386">
        <f>IF('Calcs.'!V66="","",'Calcs.'!V66)</f>
        <v>-4117712.099729937</v>
      </c>
      <c r="W23" s="386">
        <f>IF('Calcs.'!W66="","",'Calcs.'!W66)</f>
        <v>-4151815.4188619205</v>
      </c>
      <c r="X23" s="386">
        <f>IF('Calcs.'!X66="","",'Calcs.'!X66)</f>
        <v>-4186131.4442627179</v>
      </c>
      <c r="Y23" s="386">
        <f>IF('Calcs.'!Y66="","",'Calcs.'!Y66)</f>
        <v>-4220661.3564130617</v>
      </c>
      <c r="Z23" s="386">
        <f>IF('Calcs.'!Z66="","",'Calcs.'!Z66)</f>
        <v>-4255406.3419381808</v>
      </c>
      <c r="AA23" s="386">
        <f>IF('Calcs.'!AA66="","",'Calcs.'!AA66)</f>
        <v>-4290367.5936385849</v>
      </c>
      <c r="AB23" s="386">
        <f>IF('Calcs.'!AB66="","",'Calcs.'!AB66)</f>
        <v>-4325546.3105208296</v>
      </c>
      <c r="AC23" s="386">
        <f>IF('Calcs.'!AC66="","",'Calcs.'!AC66)</f>
        <v>-4360943.6978285955</v>
      </c>
      <c r="AD23" s="386">
        <f>IF('Calcs.'!AD66="","",'Calcs.'!AD66)</f>
        <v>-4396560.967073814</v>
      </c>
      <c r="AE23" s="386">
        <f>IF('Calcs.'!AE66="","",'Calcs.'!AE66)</f>
        <v>-3552781.2201322149</v>
      </c>
      <c r="AF23" s="386">
        <f>IF('Calcs.'!AF66="","",'Calcs.'!AF66)</f>
        <v>-3581511.76205175</v>
      </c>
      <c r="AG23" s="386">
        <f>IF('Calcs.'!AG66="","",'Calcs.'!AG66)</f>
        <v>-3610420.0449244305</v>
      </c>
      <c r="AH23" s="386">
        <f>IF('Calcs.'!AH66="","",'Calcs.'!AH66)</f>
        <v>-3639507.0511307381</v>
      </c>
      <c r="AI23" s="386">
        <f>IF('Calcs.'!AI66="","",'Calcs.'!AI66)</f>
        <v>-3668773.7681518681</v>
      </c>
      <c r="AJ23" s="386">
        <f>IF('Calcs.'!AJ66="","",'Calcs.'!AJ66)</f>
        <v>-3698221.1885952204</v>
      </c>
      <c r="AK23" s="386">
        <f>IF('Calcs.'!AK66="","",'Calcs.'!AK66)</f>
        <v>-3727850.3102198802</v>
      </c>
      <c r="AL23" s="386">
        <f>IF('Calcs.'!AL66="","",'Calcs.'!AL66)</f>
        <v>-3757662.1359624341</v>
      </c>
      <c r="AM23" s="386">
        <f>IF('Calcs.'!AM66="","",'Calcs.'!AM66)</f>
        <v>-3787657.6739627682</v>
      </c>
      <c r="AN23" s="386">
        <f>IF('Calcs.'!AN66="","",'Calcs.'!AN66)</f>
        <v>-3817837.9375899211</v>
      </c>
      <c r="AO23" s="386">
        <f>IF('Calcs.'!AO66="","",'Calcs.'!AO66)</f>
        <v>-3848203.9454681985</v>
      </c>
      <c r="AP23" s="386">
        <f>IF('Calcs.'!AP66="","",'Calcs.'!AP66)</f>
        <v>-3878756.7215034924</v>
      </c>
      <c r="AQ23" s="386">
        <f>IF('Calcs.'!AQ66="","",'Calcs.'!AQ66)</f>
        <v>-3909497.2949094884</v>
      </c>
      <c r="AR23" s="386">
        <f>IF('Calcs.'!AR66="","",'Calcs.'!AR66)</f>
        <v>-3940426.7002341151</v>
      </c>
      <c r="AS23" s="386">
        <f>IF('Calcs.'!AS66="","",'Calcs.'!AS66)</f>
        <v>-3971545.9773861803</v>
      </c>
      <c r="AT23" s="386">
        <f>IF('Calcs.'!AT66="","",'Calcs.'!AT66)</f>
        <v>-4002856.1716620997</v>
      </c>
      <c r="AU23" s="386">
        <f>IF('Calcs.'!AU66="","",'Calcs.'!AU66)</f>
        <v>-4034358.3337726444</v>
      </c>
      <c r="AV23" s="386">
        <f>IF('Calcs.'!AV66="","",'Calcs.'!AV66)</f>
        <v>-4066053.5198700242</v>
      </c>
      <c r="AW23" s="386">
        <f>IF('Calcs.'!AW66="","",'Calcs.'!AW66)</f>
        <v>-4097942.791574914</v>
      </c>
      <c r="AX23" s="386">
        <f>IF('Calcs.'!AX66="","",'Calcs.'!AX66)</f>
        <v>-4130027.2160037234</v>
      </c>
      <c r="AY23" s="386">
        <f>IF('Calcs.'!AY66="","",'Calcs.'!AY66)</f>
        <v>-4162307.8657959774</v>
      </c>
      <c r="AZ23" s="386">
        <f>IF('Calcs.'!AZ66="","",'Calcs.'!AZ66)</f>
        <v>-4194785.8191418089</v>
      </c>
      <c r="BA23" s="386">
        <f>IF('Calcs.'!BA66="","",'Calcs.'!BA66)</f>
        <v>-4227462.1598094888</v>
      </c>
      <c r="BB23" s="386">
        <f>IF('Calcs.'!BB66="","",'Calcs.'!BB66)</f>
        <v>-4260337.9771733657</v>
      </c>
      <c r="BC23" s="386">
        <f>IF('Calcs.'!BC66="","",'Calcs.'!BC66)</f>
        <v>-4293414.3662417131</v>
      </c>
      <c r="BD23" s="386">
        <f>IF('Calcs.'!BD66="","",'Calcs.'!BD66)</f>
        <v>-4326692.4276846284</v>
      </c>
      <c r="BE23" s="386">
        <f>IF('Calcs.'!BE66="","",'Calcs.'!BE66)</f>
        <v>-4360173.2678623125</v>
      </c>
      <c r="BF23" s="386">
        <f>IF('Calcs.'!BF66="","",'Calcs.'!BF66)</f>
        <v>-4393857.998853568</v>
      </c>
      <c r="BG23" s="386">
        <f>IF('Calcs.'!BG66="","",'Calcs.'!BG66)</f>
        <v>-4427747.7384838099</v>
      </c>
      <c r="BH23" s="386">
        <f>IF('Calcs.'!BH66="","",'Calcs.'!BH66)</f>
        <v>-4461843.6103540296</v>
      </c>
      <c r="BI23" s="386">
        <f>IF('Calcs.'!BI66="","",'Calcs.'!BI66)</f>
        <v>-4496146.7438694471</v>
      </c>
      <c r="BJ23" s="386">
        <f>IF('Calcs.'!BJ66="","",'Calcs.'!BJ66)</f>
        <v>-4530658.2742680619</v>
      </c>
      <c r="BK23" s="386">
        <f>IF('Calcs.'!BK66="","",'Calcs.'!BK66)</f>
        <v>-4565379.3426502496</v>
      </c>
      <c r="BL23" s="386">
        <f>IF('Calcs.'!BL66="","",'Calcs.'!BL66)</f>
        <v>-4600311.0960071161</v>
      </c>
      <c r="BM23" s="386">
        <f>IF('Calcs.'!BM66="","",'Calcs.'!BM66)</f>
        <v>-4635454.6872506673</v>
      </c>
      <c r="BN23" s="386">
        <f>IF('Calcs.'!BN66="","",'Calcs.'!BN66)</f>
        <v>-4670811.2752424935</v>
      </c>
      <c r="BO23" s="386">
        <f>IF('Calcs.'!BO66="","",'Calcs.'!BO66)</f>
        <v>-4706382.024823688</v>
      </c>
      <c r="BP23" s="386">
        <f>IF('Calcs.'!BP66="","",'Calcs.'!BP66)</f>
        <v>-4742168.1068445742</v>
      </c>
      <c r="BQ23" s="386">
        <f>IF('Calcs.'!BQ66="","",'Calcs.'!BQ66)</f>
        <v>-4778170.6981942812</v>
      </c>
      <c r="BR23" s="386">
        <f>IF('Calcs.'!BR66="","",'Calcs.'!BR66)</f>
        <v>-4814390.9818312535</v>
      </c>
      <c r="BS23" s="386">
        <f>IF('Calcs.'!BS66="","",'Calcs.'!BS66)</f>
        <v>-4850830.1468127593</v>
      </c>
      <c r="BT23" s="386">
        <f>IF('Calcs.'!BT66="","",'Calcs.'!BT66)</f>
        <v>-4887489.3883256996</v>
      </c>
      <c r="BU23" s="386">
        <f>IF('Calcs.'!BU66="","",'Calcs.'!BU66)</f>
        <v>-4924369.9077166999</v>
      </c>
      <c r="BV23" s="386">
        <f>IF('Calcs.'!BV66="","",'Calcs.'!BV66)</f>
        <v>-4961472.9125230396</v>
      </c>
      <c r="BW23" s="386">
        <f>IF('Calcs.'!BW66="","",'Calcs.'!BW66)</f>
        <v>-4998799.616502896</v>
      </c>
      <c r="BX23" s="386">
        <f>IF('Calcs.'!BX66="","",'Calcs.'!BX66)</f>
        <v>-5036351.239666827</v>
      </c>
      <c r="BY23" s="386">
        <f>IF('Calcs.'!BY66="","",'Calcs.'!BY66)</f>
        <v>-5074129.0083081648</v>
      </c>
      <c r="BZ23" s="386">
        <f>IF('Calcs.'!BZ66="","",'Calcs.'!BZ66)</f>
        <v>-5112134.1550347582</v>
      </c>
      <c r="CA23" s="386">
        <f>IF('Calcs.'!CA66="","",'Calcs.'!CA66)</f>
        <v>-1069465.5654196069</v>
      </c>
      <c r="CB23" s="386">
        <f>IF('Calcs.'!CB66="","",'Calcs.'!CB66)</f>
        <v>-1073921.6719421747</v>
      </c>
      <c r="CC23" s="386">
        <f>IF('Calcs.'!CC66="","",'Calcs.'!CC66)</f>
        <v>-1078396.3455752658</v>
      </c>
      <c r="CD23" s="386">
        <f>IF('Calcs.'!CD66="","",'Calcs.'!CD66)</f>
        <v>-1082889.6636818349</v>
      </c>
      <c r="CE23" s="386">
        <f>IF('Calcs.'!CE66="","",'Calcs.'!CE66)</f>
        <v>-1087401.7039471867</v>
      </c>
      <c r="CF23" s="386">
        <f>IF('Calcs.'!CF66="","",'Calcs.'!CF66)</f>
        <v>-1091932.5443802401</v>
      </c>
      <c r="CG23" s="386">
        <f>IF('Calcs.'!CG66="","",'Calcs.'!CG66)</f>
        <v>-1096482.2633152085</v>
      </c>
      <c r="CH23" s="386">
        <f>IF('Calcs.'!CH66="","",'Calcs.'!CH66)</f>
        <v>-1101050.9394123408</v>
      </c>
      <c r="CI23" s="386">
        <f>IF('Calcs.'!CI66="","",'Calcs.'!CI66)</f>
        <v>-1105638.6516598985</v>
      </c>
      <c r="CJ23" s="386">
        <f>IF('Calcs.'!CJ66="","",'Calcs.'!CJ66)</f>
        <v>-1110245.479375124</v>
      </c>
      <c r="CK23" s="386">
        <f>IF('Calcs.'!CK66="","",'Calcs.'!CK66)</f>
        <v>-1114871.5022058415</v>
      </c>
      <c r="CL23" s="386">
        <f>IF('Calcs.'!CL66="","",'Calcs.'!CL66)</f>
        <v>-1119516.8001317608</v>
      </c>
      <c r="CM23" s="386" t="e">
        <f>SUM(#REF!)</f>
        <v>#REF!</v>
      </c>
      <c r="CN23" s="386" t="e">
        <f>SUM(#REF!)</f>
        <v>#REF!</v>
      </c>
      <c r="CO23" s="386" t="e">
        <f>SUM(#REF!)</f>
        <v>#REF!</v>
      </c>
      <c r="CP23" s="386" t="e">
        <f>SUM(#REF!)</f>
        <v>#REF!</v>
      </c>
      <c r="CQ23" s="386" t="e">
        <f>SUM(#REF!)</f>
        <v>#REF!</v>
      </c>
      <c r="CR23" s="386" t="e">
        <f>SUM(#REF!)</f>
        <v>#REF!</v>
      </c>
      <c r="CS23" s="386" t="e">
        <f>SUM(#REF!)</f>
        <v>#REF!</v>
      </c>
      <c r="CT23" s="386" t="e">
        <f>SUM(#REF!)</f>
        <v>#REF!</v>
      </c>
      <c r="CU23" s="386" t="e">
        <f>SUM(#REF!)</f>
        <v>#REF!</v>
      </c>
      <c r="CV23" s="386" t="e">
        <f>SUM(#REF!)</f>
        <v>#REF!</v>
      </c>
      <c r="CW23" s="386" t="e">
        <f>SUM(#REF!)</f>
        <v>#REF!</v>
      </c>
      <c r="CX23" s="386" t="e">
        <f>SUM(#REF!)</f>
        <v>#REF!</v>
      </c>
      <c r="CY23" s="386" t="e">
        <f>SUM(#REF!)</f>
        <v>#REF!</v>
      </c>
      <c r="CZ23" s="386" t="e">
        <f>SUM(#REF!)</f>
        <v>#REF!</v>
      </c>
      <c r="DA23" s="386" t="e">
        <f>SUM(#REF!)</f>
        <v>#REF!</v>
      </c>
      <c r="DB23" s="386" t="e">
        <f>SUM(#REF!)</f>
        <v>#REF!</v>
      </c>
      <c r="DC23" s="386" t="e">
        <f>SUM(#REF!)</f>
        <v>#REF!</v>
      </c>
      <c r="DD23" s="386" t="e">
        <f>SUM(#REF!)</f>
        <v>#REF!</v>
      </c>
      <c r="DE23" s="386" t="e">
        <f>SUM(#REF!)</f>
        <v>#REF!</v>
      </c>
      <c r="DF23" s="386" t="e">
        <f>SUM(#REF!)</f>
        <v>#REF!</v>
      </c>
      <c r="DG23" s="386" t="e">
        <f>SUM(#REF!)</f>
        <v>#REF!</v>
      </c>
      <c r="DH23" s="386" t="e">
        <f>SUM(#REF!)</f>
        <v>#REF!</v>
      </c>
      <c r="DI23" s="386" t="e">
        <f>SUM(#REF!)</f>
        <v>#REF!</v>
      </c>
      <c r="DJ23" s="386" t="e">
        <f>SUM(#REF!)</f>
        <v>#REF!</v>
      </c>
      <c r="DK23" s="386" t="e">
        <f>SUM(#REF!)</f>
        <v>#REF!</v>
      </c>
      <c r="DL23" s="386" t="e">
        <f>SUM(#REF!)</f>
        <v>#REF!</v>
      </c>
    </row>
    <row r="24" spans="1:116" s="382" customFormat="1" x14ac:dyDescent="0.4">
      <c r="B24" s="382" t="str">
        <f>IF('Calcs.'!B73="","",'Calcs.'!B73)</f>
        <v/>
      </c>
      <c r="C24" s="382" t="str">
        <f>IF('Calcs.'!C73="","",'Calcs.'!C73)</f>
        <v>IS: direct costs</v>
      </c>
      <c r="D24" s="382" t="str">
        <f>IF('Calcs.'!D73="","",'Calcs.'!D73)</f>
        <v>DCV-S</v>
      </c>
      <c r="E24" s="382" t="str">
        <f>IF('Calcs.'!E73="","",'Calcs.'!E73)</f>
        <v>73 DCV-S</v>
      </c>
      <c r="F24" s="382" t="str">
        <f>IF('Calcs.'!F73="","",'Calcs.'!F73)</f>
        <v/>
      </c>
      <c r="G24" s="389" t="str">
        <f>IF('Calcs.'!G73="","",'Calcs.'!G73)</f>
        <v>sdfas - STEM Market 1</v>
      </c>
      <c r="I24" s="384" t="str">
        <f>IF('Calcs.'!I73="","",'Calcs.'!I73)</f>
        <v/>
      </c>
      <c r="J24" s="384" t="str">
        <f>IF('Calcs.'!J73="","",'Calcs.'!J73)</f>
        <v/>
      </c>
      <c r="K24" s="386">
        <f>IF('Calcs.'!K73="","",'Calcs.'!K73)</f>
        <v>0</v>
      </c>
      <c r="L24" s="386">
        <f>IF('Calcs.'!L73="","",'Calcs.'!L73)</f>
        <v>0</v>
      </c>
      <c r="M24" s="386">
        <f>IF('Calcs.'!M73="","",'Calcs.'!M73)</f>
        <v>0</v>
      </c>
      <c r="N24" s="386">
        <f>IF('Calcs.'!N73="","",'Calcs.'!N73)</f>
        <v>0</v>
      </c>
      <c r="O24" s="386">
        <f>IF('Calcs.'!O73="","",'Calcs.'!O73)</f>
        <v>0</v>
      </c>
      <c r="P24" s="386">
        <f>IF('Calcs.'!P73="","",'Calcs.'!P73)</f>
        <v>0</v>
      </c>
      <c r="Q24" s="382" t="str">
        <f>IF('Calcs.'!Q73="","",'Calcs.'!Q73)</f>
        <v/>
      </c>
      <c r="R24" s="386" t="str">
        <f>IF('Calcs.'!R73="","",'Calcs.'!R73)</f>
        <v/>
      </c>
      <c r="S24" s="387">
        <f>IF('Calcs.'!S73="","",'Calcs.'!S73)</f>
        <v>-2008333.3333333335</v>
      </c>
      <c r="T24" s="387">
        <f>IF('Calcs.'!T73="","",'Calcs.'!T73)</f>
        <v>-2025069.444444444</v>
      </c>
      <c r="U24" s="387">
        <f>IF('Calcs.'!U73="","",'Calcs.'!U73)</f>
        <v>-2041910.15625</v>
      </c>
      <c r="V24" s="387">
        <f>IF('Calcs.'!V73="","",'Calcs.'!V73)</f>
        <v>-2058856.0498649685</v>
      </c>
      <c r="W24" s="387">
        <f>IF('Calcs.'!W73="","",'Calcs.'!W73)</f>
        <v>-2075907.7094309602</v>
      </c>
      <c r="X24" s="387">
        <f>IF('Calcs.'!X73="","",'Calcs.'!X73)</f>
        <v>-2093065.7221313589</v>
      </c>
      <c r="Y24" s="387">
        <f>IF('Calcs.'!Y73="","",'Calcs.'!Y73)</f>
        <v>-2110330.6782065309</v>
      </c>
      <c r="Z24" s="387">
        <f>IF('Calcs.'!Z73="","",'Calcs.'!Z73)</f>
        <v>-2127703.1709690904</v>
      </c>
      <c r="AA24" s="387">
        <f>IF('Calcs.'!AA73="","",'Calcs.'!AA73)</f>
        <v>-2145183.7968192925</v>
      </c>
      <c r="AB24" s="387">
        <f>IF('Calcs.'!AB73="","",'Calcs.'!AB73)</f>
        <v>-2162773.1552604144</v>
      </c>
      <c r="AC24" s="387">
        <f>IF('Calcs.'!AC73="","",'Calcs.'!AC73)</f>
        <v>-2180471.8489142973</v>
      </c>
      <c r="AD24" s="387">
        <f>IF('Calcs.'!AD73="","",'Calcs.'!AD73)</f>
        <v>-2198280.4835369065</v>
      </c>
      <c r="AE24" s="387">
        <f>IF('Calcs.'!AE73="","",'Calcs.'!AE73)</f>
        <v>-1776390.6100661075</v>
      </c>
      <c r="AF24" s="387">
        <f>IF('Calcs.'!AF73="","",'Calcs.'!AF73)</f>
        <v>-1790755.881025875</v>
      </c>
      <c r="AG24" s="387">
        <f>IF('Calcs.'!AG73="","",'Calcs.'!AG73)</f>
        <v>-1805210.0224622153</v>
      </c>
      <c r="AH24" s="387">
        <f>IF('Calcs.'!AH73="","",'Calcs.'!AH73)</f>
        <v>-1819753.5255653691</v>
      </c>
      <c r="AI24" s="387">
        <f>IF('Calcs.'!AI73="","",'Calcs.'!AI73)</f>
        <v>-1834386.8840759341</v>
      </c>
      <c r="AJ24" s="387">
        <f>IF('Calcs.'!AJ73="","",'Calcs.'!AJ73)</f>
        <v>-1849110.5942976102</v>
      </c>
      <c r="AK24" s="387">
        <f>IF('Calcs.'!AK73="","",'Calcs.'!AK73)</f>
        <v>-1863925.1551099401</v>
      </c>
      <c r="AL24" s="387">
        <f>IF('Calcs.'!AL73="","",'Calcs.'!AL73)</f>
        <v>-1878831.0679812171</v>
      </c>
      <c r="AM24" s="387">
        <f>IF('Calcs.'!AM73="","",'Calcs.'!AM73)</f>
        <v>-1893828.8369813841</v>
      </c>
      <c r="AN24" s="387">
        <f>IF('Calcs.'!AN73="","",'Calcs.'!AN73)</f>
        <v>-1908918.9687949605</v>
      </c>
      <c r="AO24" s="387">
        <f>IF('Calcs.'!AO73="","",'Calcs.'!AO73)</f>
        <v>-1924101.9727340993</v>
      </c>
      <c r="AP24" s="387">
        <f>IF('Calcs.'!AP73="","",'Calcs.'!AP73)</f>
        <v>-1939378.3607517462</v>
      </c>
      <c r="AQ24" s="387">
        <f>IF('Calcs.'!AQ73="","",'Calcs.'!AQ73)</f>
        <v>-1954748.6474547442</v>
      </c>
      <c r="AR24" s="387">
        <f>IF('Calcs.'!AR73="","",'Calcs.'!AR73)</f>
        <v>-1970213.3501170576</v>
      </c>
      <c r="AS24" s="387">
        <f>IF('Calcs.'!AS73="","",'Calcs.'!AS73)</f>
        <v>-1985772.9886930902</v>
      </c>
      <c r="AT24" s="387">
        <f>IF('Calcs.'!AT73="","",'Calcs.'!AT73)</f>
        <v>-2001428.0858310498</v>
      </c>
      <c r="AU24" s="387">
        <f>IF('Calcs.'!AU73="","",'Calcs.'!AU73)</f>
        <v>-2017179.1668863222</v>
      </c>
      <c r="AV24" s="387">
        <f>IF('Calcs.'!AV73="","",'Calcs.'!AV73)</f>
        <v>-2033026.7599350121</v>
      </c>
      <c r="AW24" s="387">
        <f>IF('Calcs.'!AW73="","",'Calcs.'!AW73)</f>
        <v>-2048971.395787457</v>
      </c>
      <c r="AX24" s="387">
        <f>IF('Calcs.'!AX73="","",'Calcs.'!AX73)</f>
        <v>-2065013.6080018617</v>
      </c>
      <c r="AY24" s="387">
        <f>IF('Calcs.'!AY73="","",'Calcs.'!AY73)</f>
        <v>-2081153.9328979887</v>
      </c>
      <c r="AZ24" s="387">
        <f>IF('Calcs.'!AZ73="","",'Calcs.'!AZ73)</f>
        <v>-2097392.9095709044</v>
      </c>
      <c r="BA24" s="387">
        <f>IF('Calcs.'!BA73="","",'Calcs.'!BA73)</f>
        <v>-2113731.0799047444</v>
      </c>
      <c r="BB24" s="387">
        <f>IF('Calcs.'!BB73="","",'Calcs.'!BB73)</f>
        <v>-2130168.9885866828</v>
      </c>
      <c r="BC24" s="387">
        <f>IF('Calcs.'!BC73="","",'Calcs.'!BC73)</f>
        <v>-2146707.1831208561</v>
      </c>
      <c r="BD24" s="387">
        <f>IF('Calcs.'!BD73="","",'Calcs.'!BD73)</f>
        <v>-2163346.2138423137</v>
      </c>
      <c r="BE24" s="387">
        <f>IF('Calcs.'!BE73="","",'Calcs.'!BE73)</f>
        <v>-2180086.6339311562</v>
      </c>
      <c r="BF24" s="387">
        <f>IF('Calcs.'!BF73="","",'Calcs.'!BF73)</f>
        <v>-2196928.999426784</v>
      </c>
      <c r="BG24" s="387">
        <f>IF('Calcs.'!BG73="","",'Calcs.'!BG73)</f>
        <v>-2213873.8692419045</v>
      </c>
      <c r="BH24" s="387">
        <f>IF('Calcs.'!BH73="","",'Calcs.'!BH73)</f>
        <v>-2230921.8051770143</v>
      </c>
      <c r="BI24" s="387">
        <f>IF('Calcs.'!BI73="","",'Calcs.'!BI73)</f>
        <v>-2248073.3719347231</v>
      </c>
      <c r="BJ24" s="387">
        <f>IF('Calcs.'!BJ73="","",'Calcs.'!BJ73)</f>
        <v>-2265329.1371340305</v>
      </c>
      <c r="BK24" s="387">
        <f>IF('Calcs.'!BK73="","",'Calcs.'!BK73)</f>
        <v>-2282689.6713251248</v>
      </c>
      <c r="BL24" s="387">
        <f>IF('Calcs.'!BL73="","",'Calcs.'!BL73)</f>
        <v>-2300155.5480035581</v>
      </c>
      <c r="BM24" s="387">
        <f>IF('Calcs.'!BM73="","",'Calcs.'!BM73)</f>
        <v>-2317727.3436253332</v>
      </c>
      <c r="BN24" s="387">
        <f>IF('Calcs.'!BN73="","",'Calcs.'!BN73)</f>
        <v>-2335405.6376212463</v>
      </c>
      <c r="BO24" s="387">
        <f>IF('Calcs.'!BO73="","",'Calcs.'!BO73)</f>
        <v>-2353191.012411844</v>
      </c>
      <c r="BP24" s="387">
        <f>IF('Calcs.'!BP73="","",'Calcs.'!BP73)</f>
        <v>-2371084.0534222871</v>
      </c>
      <c r="BQ24" s="387">
        <f>IF('Calcs.'!BQ73="","",'Calcs.'!BQ73)</f>
        <v>-2389085.3490971401</v>
      </c>
      <c r="BR24" s="387">
        <f>IF('Calcs.'!BR73="","",'Calcs.'!BR73)</f>
        <v>-2407195.4909156263</v>
      </c>
      <c r="BS24" s="387">
        <f>IF('Calcs.'!BS73="","",'Calcs.'!BS73)</f>
        <v>-2425415.0734063797</v>
      </c>
      <c r="BT24" s="387">
        <f>IF('Calcs.'!BT73="","",'Calcs.'!BT73)</f>
        <v>-2443744.6941628493</v>
      </c>
      <c r="BU24" s="387">
        <f>IF('Calcs.'!BU73="","",'Calcs.'!BU73)</f>
        <v>-2462184.9538583495</v>
      </c>
      <c r="BV24" s="387">
        <f>IF('Calcs.'!BV73="","",'Calcs.'!BV73)</f>
        <v>-2480736.4562615193</v>
      </c>
      <c r="BW24" s="387">
        <f>IF('Calcs.'!BW73="","",'Calcs.'!BW73)</f>
        <v>-2499399.808251448</v>
      </c>
      <c r="BX24" s="387">
        <f>IF('Calcs.'!BX73="","",'Calcs.'!BX73)</f>
        <v>-2518175.6198334135</v>
      </c>
      <c r="BY24" s="387">
        <f>IF('Calcs.'!BY73="","",'Calcs.'!BY73)</f>
        <v>-2537064.5041540824</v>
      </c>
      <c r="BZ24" s="387">
        <f>IF('Calcs.'!BZ73="","",'Calcs.'!BZ73)</f>
        <v>-2556067.0775173791</v>
      </c>
      <c r="CA24" s="387">
        <f>IF('Calcs.'!CA73="","",'Calcs.'!CA73)</f>
        <v>-534732.78270980343</v>
      </c>
      <c r="CB24" s="387">
        <f>IF('Calcs.'!CB73="","",'Calcs.'!CB73)</f>
        <v>-536960.83597108722</v>
      </c>
      <c r="CC24" s="387">
        <f>IF('Calcs.'!CC73="","",'Calcs.'!CC73)</f>
        <v>-539198.17278763279</v>
      </c>
      <c r="CD24" s="387">
        <f>IF('Calcs.'!CD73="","",'Calcs.'!CD73)</f>
        <v>-541444.83184091747</v>
      </c>
      <c r="CE24" s="387">
        <f>IF('Calcs.'!CE73="","",'Calcs.'!CE73)</f>
        <v>-543700.85197359324</v>
      </c>
      <c r="CF24" s="387">
        <f>IF('Calcs.'!CF73="","",'Calcs.'!CF73)</f>
        <v>-545966.27219012007</v>
      </c>
      <c r="CG24" s="387">
        <f>IF('Calcs.'!CG73="","",'Calcs.'!CG73)</f>
        <v>-548241.13165760413</v>
      </c>
      <c r="CH24" s="387">
        <f>IF('Calcs.'!CH73="","",'Calcs.'!CH73)</f>
        <v>-550525.46970617026</v>
      </c>
      <c r="CI24" s="387">
        <f>IF('Calcs.'!CI73="","",'Calcs.'!CI73)</f>
        <v>-552819.32582994923</v>
      </c>
      <c r="CJ24" s="387">
        <f>IF('Calcs.'!CJ73="","",'Calcs.'!CJ73)</f>
        <v>-555122.73968756199</v>
      </c>
      <c r="CK24" s="387">
        <f>IF('Calcs.'!CK73="","",'Calcs.'!CK73)</f>
        <v>-557435.75110292062</v>
      </c>
      <c r="CL24" s="387">
        <f>IF('Calcs.'!CL73="","",'Calcs.'!CL73)</f>
        <v>-559758.40006588027</v>
      </c>
      <c r="CN24" s="384"/>
      <c r="CO24" s="387" t="e">
        <f>-#REF!*#REF!</f>
        <v>#REF!</v>
      </c>
      <c r="CP24" s="387" t="e">
        <f>-#REF!*#REF!</f>
        <v>#REF!</v>
      </c>
      <c r="CQ24" s="387" t="e">
        <f>-#REF!*#REF!</f>
        <v>#REF!</v>
      </c>
      <c r="CR24" s="387" t="e">
        <f>-#REF!*#REF!</f>
        <v>#REF!</v>
      </c>
      <c r="CS24" s="387" t="e">
        <f>-#REF!*#REF!</f>
        <v>#REF!</v>
      </c>
      <c r="CT24" s="387" t="e">
        <f>-#REF!*#REF!</f>
        <v>#REF!</v>
      </c>
      <c r="CU24" s="387" t="e">
        <f>-#REF!*#REF!</f>
        <v>#REF!</v>
      </c>
      <c r="CV24" s="387" t="e">
        <f>-#REF!*#REF!</f>
        <v>#REF!</v>
      </c>
      <c r="CW24" s="387" t="e">
        <f>-#REF!*#REF!</f>
        <v>#REF!</v>
      </c>
      <c r="CX24" s="387" t="e">
        <f>-#REF!*#REF!</f>
        <v>#REF!</v>
      </c>
      <c r="CY24" s="387" t="e">
        <f>-#REF!*#REF!</f>
        <v>#REF!</v>
      </c>
      <c r="CZ24" s="387" t="e">
        <f>-#REF!*#REF!</f>
        <v>#REF!</v>
      </c>
      <c r="DA24" s="387" t="e">
        <f>-#REF!*#REF!</f>
        <v>#REF!</v>
      </c>
      <c r="DB24" s="387" t="e">
        <f>-#REF!*#REF!</f>
        <v>#REF!</v>
      </c>
      <c r="DC24" s="387" t="e">
        <f>-#REF!*#REF!</f>
        <v>#REF!</v>
      </c>
      <c r="DD24" s="387" t="e">
        <f>-#REF!*#REF!</f>
        <v>#REF!</v>
      </c>
      <c r="DE24" s="387" t="e">
        <f>-#REF!*#REF!</f>
        <v>#REF!</v>
      </c>
      <c r="DF24" s="387" t="e">
        <f>-#REF!*#REF!</f>
        <v>#REF!</v>
      </c>
      <c r="DG24" s="387" t="e">
        <f>-#REF!*#REF!</f>
        <v>#REF!</v>
      </c>
      <c r="DH24" s="387" t="e">
        <f>-#REF!*#REF!</f>
        <v>#REF!</v>
      </c>
      <c r="DI24" s="387" t="e">
        <f>-#REF!*#REF!</f>
        <v>#REF!</v>
      </c>
      <c r="DJ24" s="387" t="e">
        <f>-#REF!*#REF!</f>
        <v>#REF!</v>
      </c>
      <c r="DK24" s="387" t="e">
        <f>-#REF!*#REF!</f>
        <v>#REF!</v>
      </c>
      <c r="DL24" s="387" t="e">
        <f>-#REF!*#REF!</f>
        <v>#REF!</v>
      </c>
    </row>
    <row r="25" spans="1:116" x14ac:dyDescent="0.4">
      <c r="B25" t="s">
        <v>203</v>
      </c>
      <c r="E25" t="s">
        <v>203</v>
      </c>
      <c r="F25" t="s">
        <v>203</v>
      </c>
      <c r="G25" s="27" t="s">
        <v>598</v>
      </c>
      <c r="H25" s="27"/>
      <c r="I25" s="27"/>
      <c r="J25" s="28"/>
      <c r="K25" s="63">
        <f>SUMIF($4:$4,K$3,25:25)</f>
        <v>-75683656.647484794</v>
      </c>
      <c r="L25" s="63">
        <f>SUMIF($4:$4,L$3,25:25)</f>
        <v>-66853775.639539368</v>
      </c>
      <c r="M25" s="63">
        <f>SUMIF($4:$4,M$3,25:25)</f>
        <v>-73496402.741000757</v>
      </c>
      <c r="N25" s="63">
        <f>SUMIF($4:$4,N$3,25:25)</f>
        <v>-80643736.243152142</v>
      </c>
      <c r="O25" s="63">
        <f>SUMIF($4:$4,O$3,25:25)</f>
        <v>-88330032.279876962</v>
      </c>
      <c r="P25" s="63">
        <f>SUMIF($4:$4,P$3,25:25)</f>
        <v>-19697719.696569722</v>
      </c>
      <c r="Q25" s="28"/>
      <c r="R25"/>
      <c r="S25" s="265">
        <f>SUMIF($C:$C,$F25,S:S)</f>
        <v>-6025000.0000000009</v>
      </c>
      <c r="T25" s="265">
        <f>SUMIF($C:$C,$F25,T:T)</f>
        <v>-6075208.3333333321</v>
      </c>
      <c r="U25" s="265">
        <f>SUMIF($C:$C,$F25,U:U)</f>
        <v>-6125730.46875</v>
      </c>
      <c r="V25" s="265">
        <f>SUMIF($C:$C,$F25,V:V)</f>
        <v>-6176568.1495949058</v>
      </c>
      <c r="W25" s="265">
        <f>SUMIF($C:$C,$F25,W:W)</f>
        <v>-6227723.128292881</v>
      </c>
      <c r="X25" s="265">
        <f>SUMIF($C:$C,$F25,X:X)</f>
        <v>-6279197.1663940772</v>
      </c>
      <c r="Y25" s="265">
        <f>SUMIF($C:$C,$F25,Y:Y)</f>
        <v>-6330992.0346195921</v>
      </c>
      <c r="Z25" s="265">
        <f>SUMIF($C:$C,$F25,Z:Z)</f>
        <v>-6383109.5129072713</v>
      </c>
      <c r="AA25" s="265">
        <f>SUMIF($C:$C,$F25,AA:AA)</f>
        <v>-6435551.3904578779</v>
      </c>
      <c r="AB25" s="265">
        <f>SUMIF($C:$C,$F25,AB:AB)</f>
        <v>-6488319.4657812435</v>
      </c>
      <c r="AC25" s="265">
        <f>SUMIF($C:$C,$F25,AC:AC)</f>
        <v>-6541415.5467428928</v>
      </c>
      <c r="AD25" s="265">
        <f>SUMIF($C:$C,$F25,AD:AD)</f>
        <v>-6594841.4506107206</v>
      </c>
      <c r="AE25" s="265">
        <f>SUMIF($C:$C,$F25,AE:AE)</f>
        <v>-5329171.8301983224</v>
      </c>
      <c r="AF25" s="265">
        <f>SUMIF($C:$C,$F25,AF:AF)</f>
        <v>-5372267.643077625</v>
      </c>
      <c r="AG25" s="265">
        <f>SUMIF($C:$C,$F25,AG:AG)</f>
        <v>-5415630.0673866458</v>
      </c>
      <c r="AH25" s="265">
        <f>SUMIF($C:$C,$F25,AH:AH)</f>
        <v>-5459260.5766961072</v>
      </c>
      <c r="AI25" s="265">
        <f>SUMIF($C:$C,$F25,AI:AI)</f>
        <v>-5503160.6522278022</v>
      </c>
      <c r="AJ25" s="265">
        <f>SUMIF($C:$C,$F25,AJ:AJ)</f>
        <v>-5547331.7828928307</v>
      </c>
      <c r="AK25" s="265">
        <f>SUMIF($C:$C,$F25,AK:AK)</f>
        <v>-5591775.4653298203</v>
      </c>
      <c r="AL25" s="265">
        <f>SUMIF($C:$C,$F25,AL:AL)</f>
        <v>-5636493.2039436512</v>
      </c>
      <c r="AM25" s="265">
        <f>SUMIF($C:$C,$F25,AM:AM)</f>
        <v>-5681486.5109441523</v>
      </c>
      <c r="AN25" s="265">
        <f>SUMIF($C:$C,$F25,AN:AN)</f>
        <v>-5726756.9063848816</v>
      </c>
      <c r="AO25" s="265">
        <f>SUMIF($C:$C,$F25,AO:AO)</f>
        <v>-5772305.9182022978</v>
      </c>
      <c r="AP25" s="265">
        <f>SUMIF($C:$C,$F25,AP:AP)</f>
        <v>-5818135.0822552387</v>
      </c>
      <c r="AQ25" s="265">
        <f>SUMIF($C:$C,$F25,AQ:AQ)</f>
        <v>-5864245.9423642326</v>
      </c>
      <c r="AR25" s="265">
        <f>SUMIF($C:$C,$F25,AR:AR)</f>
        <v>-5910640.0503511727</v>
      </c>
      <c r="AS25" s="265">
        <f>SUMIF($C:$C,$F25,AS:AS)</f>
        <v>-5957318.9660792705</v>
      </c>
      <c r="AT25" s="265">
        <f>SUMIF($C:$C,$F25,AT:AT)</f>
        <v>-6004284.2574931495</v>
      </c>
      <c r="AU25" s="265">
        <f>SUMIF($C:$C,$F25,AU:AU)</f>
        <v>-6051537.5006589666</v>
      </c>
      <c r="AV25" s="265">
        <f>SUMIF($C:$C,$F25,AV:AV)</f>
        <v>-6099080.2798050363</v>
      </c>
      <c r="AW25" s="265">
        <f>SUMIF($C:$C,$F25,AW:AW)</f>
        <v>-6146914.187362371</v>
      </c>
      <c r="AX25" s="265">
        <f>SUMIF($C:$C,$F25,AX:AX)</f>
        <v>-6195040.8240055852</v>
      </c>
      <c r="AY25" s="265">
        <f>SUMIF($C:$C,$F25,AY:AY)</f>
        <v>-6243461.7986939661</v>
      </c>
      <c r="AZ25" s="265">
        <f>SUMIF($C:$C,$F25,AZ:AZ)</f>
        <v>-6292178.7287127133</v>
      </c>
      <c r="BA25" s="265">
        <f>SUMIF($C:$C,$F25,BA:BA)</f>
        <v>-6341193.2397142332</v>
      </c>
      <c r="BB25" s="265">
        <f>SUMIF($C:$C,$F25,BB:BB)</f>
        <v>-6390506.9657600485</v>
      </c>
      <c r="BC25" s="265">
        <f>SUMIF($C:$C,$F25,BC:BC)</f>
        <v>-6440121.5493625691</v>
      </c>
      <c r="BD25" s="265">
        <f>SUMIF($C:$C,$F25,BD:BD)</f>
        <v>-6490038.6415269421</v>
      </c>
      <c r="BE25" s="265">
        <f>SUMIF($C:$C,$F25,BE:BE)</f>
        <v>-6540259.9017934687</v>
      </c>
      <c r="BF25" s="265">
        <f>SUMIF($C:$C,$F25,BF:BF)</f>
        <v>-6590786.998280352</v>
      </c>
      <c r="BG25" s="265">
        <f>SUMIF($C:$C,$F25,BG:BG)</f>
        <v>-6641621.6077257143</v>
      </c>
      <c r="BH25" s="265">
        <f>SUMIF($C:$C,$F25,BH:BH)</f>
        <v>-6692765.4155310439</v>
      </c>
      <c r="BI25" s="265">
        <f>SUMIF($C:$C,$F25,BI:BI)</f>
        <v>-6744220.1158041703</v>
      </c>
      <c r="BJ25" s="265">
        <f>SUMIF($C:$C,$F25,BJ:BJ)</f>
        <v>-6795987.4114020923</v>
      </c>
      <c r="BK25" s="265">
        <f>SUMIF($C:$C,$F25,BK:BK)</f>
        <v>-6848069.0139753744</v>
      </c>
      <c r="BL25" s="265">
        <f>SUMIF($C:$C,$F25,BL:BL)</f>
        <v>-6900466.6440106742</v>
      </c>
      <c r="BM25" s="265">
        <f>SUMIF($C:$C,$F25,BM:BM)</f>
        <v>-6953182.0308760004</v>
      </c>
      <c r="BN25" s="265">
        <f>SUMIF($C:$C,$F25,BN:BN)</f>
        <v>-7006216.9128637398</v>
      </c>
      <c r="BO25" s="265">
        <f>SUMIF($C:$C,$F25,BO:BO)</f>
        <v>-7059573.037235532</v>
      </c>
      <c r="BP25" s="265">
        <f>SUMIF($C:$C,$F25,BP:BP)</f>
        <v>-7113252.1602668613</v>
      </c>
      <c r="BQ25" s="265">
        <f>SUMIF($C:$C,$F25,BQ:BQ)</f>
        <v>-7167256.0472914213</v>
      </c>
      <c r="BR25" s="265">
        <f>SUMIF($C:$C,$F25,BR:BR)</f>
        <v>-7221586.4727468798</v>
      </c>
      <c r="BS25" s="265">
        <f>SUMIF($C:$C,$F25,BS:BS)</f>
        <v>-7276245.220219139</v>
      </c>
      <c r="BT25" s="265">
        <f>SUMIF($C:$C,$F25,BT:BT)</f>
        <v>-7331234.0824885489</v>
      </c>
      <c r="BU25" s="265">
        <f>SUMIF($C:$C,$F25,BU:BU)</f>
        <v>-7386554.8615750493</v>
      </c>
      <c r="BV25" s="265">
        <f>SUMIF($C:$C,$F25,BV:BV)</f>
        <v>-7442209.368784559</v>
      </c>
      <c r="BW25" s="265">
        <f>SUMIF($C:$C,$F25,BW:BW)</f>
        <v>-7498199.4247543439</v>
      </c>
      <c r="BX25" s="265">
        <f>SUMIF($C:$C,$F25,BX:BX)</f>
        <v>-7554526.8595002405</v>
      </c>
      <c r="BY25" s="265">
        <f>SUMIF($C:$C,$F25,BY:BY)</f>
        <v>-7611193.5124622472</v>
      </c>
      <c r="BZ25" s="265">
        <f>SUMIF($C:$C,$F25,BZ:BZ)</f>
        <v>-7668201.2325521372</v>
      </c>
      <c r="CA25" s="265">
        <f>SUMIF($C:$C,$F25,CA:CA)</f>
        <v>-1604198.3481294103</v>
      </c>
      <c r="CB25" s="265">
        <f>SUMIF($C:$C,$F25,CB:CB)</f>
        <v>-1610882.5079132619</v>
      </c>
      <c r="CC25" s="265">
        <f>SUMIF($C:$C,$F25,CC:CC)</f>
        <v>-1617594.5183628986</v>
      </c>
      <c r="CD25" s="265">
        <f>SUMIF($C:$C,$F25,CD:CD)</f>
        <v>-1624334.4955227524</v>
      </c>
      <c r="CE25" s="265">
        <f>SUMIF($C:$C,$F25,CE:CE)</f>
        <v>-1631102.5559207799</v>
      </c>
      <c r="CF25" s="265">
        <f>SUMIF($C:$C,$F25,CF:CF)</f>
        <v>-1637898.8165703602</v>
      </c>
      <c r="CG25" s="265">
        <f>SUMIF($C:$C,$F25,CG:CG)</f>
        <v>-1644723.3949728126</v>
      </c>
      <c r="CH25" s="265">
        <f>SUMIF($C:$C,$F25,CH:CH)</f>
        <v>-1651576.409118511</v>
      </c>
      <c r="CI25" s="265">
        <f>SUMIF($C:$C,$F25,CI:CI)</f>
        <v>-1658457.9774898477</v>
      </c>
      <c r="CJ25" s="265">
        <f>SUMIF($C:$C,$F25,CJ:CJ)</f>
        <v>-1665368.219062686</v>
      </c>
      <c r="CK25" s="265">
        <f>SUMIF($C:$C,$F25,CK:CK)</f>
        <v>-1672307.2533087621</v>
      </c>
      <c r="CL25" s="265">
        <f>SUMIF($C:$C,$F25,CL:CL)</f>
        <v>-1679275.200197641</v>
      </c>
      <c r="CN25" s="265" t="e">
        <f>SUMIF($C:$C,$F25,CN:CN)</f>
        <v>#REF!</v>
      </c>
      <c r="CO25" s="265" t="e">
        <f>SUMIF($C:$C,$F25,CO:CO)</f>
        <v>#REF!</v>
      </c>
      <c r="CP25" s="265" t="e">
        <f>SUMIF($C:$C,$F25,CP:CP)</f>
        <v>#REF!</v>
      </c>
      <c r="CQ25" s="265" t="e">
        <f>SUMIF($C:$C,$F25,CQ:CQ)</f>
        <v>#REF!</v>
      </c>
      <c r="CR25" s="265" t="e">
        <f>SUMIF($C:$C,$F25,CR:CR)</f>
        <v>#REF!</v>
      </c>
      <c r="CS25" s="265" t="e">
        <f>SUMIF($C:$C,$F25,CS:CS)</f>
        <v>#REF!</v>
      </c>
      <c r="CT25" s="265" t="e">
        <f>SUMIF($C:$C,$F25,CT:CT)</f>
        <v>#REF!</v>
      </c>
      <c r="CU25" s="265" t="e">
        <f>SUMIF($C:$C,$F25,CU:CU)</f>
        <v>#REF!</v>
      </c>
      <c r="CV25" s="265" t="e">
        <f>SUMIF($C:$C,$F25,CV:CV)</f>
        <v>#REF!</v>
      </c>
      <c r="CW25" s="265" t="e">
        <f>SUMIF($C:$C,$F25,CW:CW)</f>
        <v>#REF!</v>
      </c>
      <c r="CX25" s="265" t="e">
        <f>SUMIF($C:$C,$F25,CX:CX)</f>
        <v>#REF!</v>
      </c>
      <c r="CY25" s="265" t="e">
        <f>SUMIF($C:$C,$F25,CY:CY)</f>
        <v>#REF!</v>
      </c>
      <c r="CZ25" s="265" t="e">
        <f>SUMIF($C:$C,$F25,CZ:CZ)</f>
        <v>#REF!</v>
      </c>
      <c r="DA25" s="265" t="e">
        <f>SUMIF($C:$C,$F25,DA:DA)</f>
        <v>#REF!</v>
      </c>
      <c r="DB25" s="265" t="e">
        <f>SUMIF($C:$C,$F25,DB:DB)</f>
        <v>#REF!</v>
      </c>
      <c r="DC25" s="265" t="e">
        <f>SUMIF($C:$C,$F25,DC:DC)</f>
        <v>#REF!</v>
      </c>
      <c r="DD25" s="265" t="e">
        <f>SUMIF($C:$C,$F25,DD:DD)</f>
        <v>#REF!</v>
      </c>
      <c r="DE25" s="265" t="e">
        <f>SUMIF($C:$C,$F25,DE:DE)</f>
        <v>#REF!</v>
      </c>
      <c r="DF25" s="265" t="e">
        <f>SUMIF($C:$C,$F25,DF:DF)</f>
        <v>#REF!</v>
      </c>
      <c r="DG25" s="265" t="e">
        <f>SUMIF($C:$C,$F25,DG:DG)</f>
        <v>#REF!</v>
      </c>
      <c r="DH25" s="265" t="e">
        <f>SUMIF($C:$C,$F25,DH:DH)</f>
        <v>#REF!</v>
      </c>
      <c r="DI25" s="265" t="e">
        <f>SUMIF($C:$C,$F25,DI:DI)</f>
        <v>#REF!</v>
      </c>
      <c r="DJ25" s="265" t="e">
        <f>SUMIF($C:$C,$F25,DJ:DJ)</f>
        <v>#REF!</v>
      </c>
      <c r="DK25" s="265" t="e">
        <f>SUMIF($C:$C,$F25,DK:DK)</f>
        <v>#REF!</v>
      </c>
      <c r="DL25" s="265" t="e">
        <f>SUMIF($C:$C,$F25,DL:DL)</f>
        <v>#REF!</v>
      </c>
    </row>
    <row r="26" spans="1:116" x14ac:dyDescent="0.4">
      <c r="B26" t="s">
        <v>203</v>
      </c>
      <c r="H26" s="27"/>
      <c r="I26" s="27"/>
      <c r="J26" s="28"/>
      <c r="K26" s="266"/>
      <c r="L26" s="266"/>
      <c r="M26" s="266"/>
      <c r="N26" s="266"/>
      <c r="O26" s="266"/>
      <c r="P26" s="266"/>
      <c r="Q26" s="28"/>
      <c r="R26"/>
      <c r="S26" s="268"/>
      <c r="T26" s="268"/>
      <c r="U26" s="268"/>
      <c r="V26" s="268"/>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c r="BI26" s="268"/>
      <c r="BJ26" s="268"/>
      <c r="BK26" s="268"/>
      <c r="BL26" s="268"/>
      <c r="BM26" s="268"/>
      <c r="BN26" s="268"/>
      <c r="BO26" s="268"/>
      <c r="BP26" s="268"/>
      <c r="BQ26" s="268"/>
      <c r="BR26" s="268"/>
      <c r="BS26" s="268"/>
      <c r="BT26" s="268"/>
      <c r="BU26" s="268"/>
      <c r="BV26" s="268"/>
      <c r="BW26" s="268"/>
      <c r="BX26" s="268"/>
      <c r="BY26" s="268"/>
      <c r="BZ26" s="268"/>
      <c r="CA26" s="268"/>
      <c r="CB26" s="268"/>
      <c r="CC26" s="268"/>
      <c r="CD26" s="268"/>
      <c r="CE26" s="268"/>
      <c r="CF26" s="268"/>
      <c r="CG26" s="268"/>
      <c r="CH26" s="268"/>
      <c r="CI26" s="268"/>
      <c r="CJ26" s="268"/>
      <c r="CK26" s="268"/>
      <c r="CL26" s="268"/>
      <c r="CN26" s="268"/>
      <c r="CO26" s="268"/>
      <c r="CP26" s="268"/>
      <c r="CQ26" s="268"/>
      <c r="CR26" s="268"/>
      <c r="CS26" s="268"/>
      <c r="CT26" s="268"/>
      <c r="CU26" s="268"/>
      <c r="CV26" s="268"/>
      <c r="CW26" s="268"/>
      <c r="CX26" s="268"/>
      <c r="CY26" s="268"/>
      <c r="CZ26" s="268"/>
      <c r="DA26" s="268"/>
      <c r="DB26" s="268"/>
      <c r="DC26" s="268"/>
      <c r="DD26" s="268"/>
      <c r="DE26" s="268"/>
      <c r="DF26" s="268"/>
      <c r="DG26" s="268"/>
      <c r="DH26" s="268"/>
      <c r="DI26" s="268"/>
      <c r="DJ26" s="268"/>
      <c r="DK26" s="268"/>
      <c r="DL26" s="268"/>
    </row>
    <row r="27" spans="1:116" hidden="1" x14ac:dyDescent="0.4">
      <c r="A27" s="65"/>
      <c r="B27" s="27" t="s">
        <v>599</v>
      </c>
      <c r="C27" s="27"/>
      <c r="D27" s="27"/>
      <c r="E27" s="27"/>
      <c r="F27" s="27"/>
      <c r="G27" s="31" t="s">
        <v>600</v>
      </c>
      <c r="H27" s="27"/>
      <c r="I27" s="27"/>
      <c r="J27" s="28"/>
      <c r="K27" s="266"/>
      <c r="L27" s="266"/>
      <c r="M27" s="266"/>
      <c r="N27" s="266"/>
      <c r="O27" s="266"/>
      <c r="P27" s="266"/>
      <c r="Q27" s="28"/>
      <c r="R27"/>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c r="BO27" s="268"/>
      <c r="BP27" s="268"/>
      <c r="BQ27" s="268"/>
      <c r="BR27" s="268"/>
      <c r="BS27" s="268"/>
      <c r="BT27" s="268"/>
      <c r="BU27" s="268"/>
      <c r="BV27" s="268"/>
      <c r="BW27" s="268"/>
      <c r="BX27" s="268"/>
      <c r="BY27" s="268"/>
      <c r="BZ27" s="268"/>
      <c r="CA27" s="268"/>
      <c r="CB27" s="268"/>
      <c r="CC27" s="268"/>
      <c r="CD27" s="268"/>
      <c r="CE27" s="268"/>
      <c r="CF27" s="268"/>
      <c r="CG27" s="268"/>
      <c r="CH27" s="268"/>
      <c r="CI27" s="268"/>
      <c r="CJ27" s="268"/>
      <c r="CK27" s="268"/>
      <c r="CL27" s="268"/>
      <c r="CN27" s="268"/>
      <c r="CO27" s="268"/>
      <c r="CP27" s="268"/>
      <c r="CQ27" s="268"/>
      <c r="CR27" s="268"/>
      <c r="CS27" s="268"/>
      <c r="CT27" s="268"/>
      <c r="CU27" s="268"/>
      <c r="CV27" s="268"/>
      <c r="CW27" s="268"/>
      <c r="CX27" s="268"/>
      <c r="CY27" s="268"/>
      <c r="CZ27" s="268"/>
      <c r="DA27" s="268"/>
      <c r="DB27" s="268"/>
      <c r="DC27" s="268"/>
      <c r="DD27" s="268"/>
      <c r="DE27" s="268"/>
      <c r="DF27" s="268"/>
      <c r="DG27" s="268"/>
      <c r="DH27" s="268"/>
      <c r="DI27" s="268"/>
      <c r="DJ27" s="268"/>
      <c r="DK27" s="268"/>
      <c r="DL27" s="268"/>
    </row>
    <row r="28" spans="1:116" hidden="1" collapsed="1" x14ac:dyDescent="0.4">
      <c r="A28" s="65"/>
      <c r="B28" s="27" t="s">
        <v>599</v>
      </c>
      <c r="C28" s="27"/>
      <c r="D28" s="27"/>
      <c r="E28" s="27" t="s">
        <v>599</v>
      </c>
      <c r="F28" s="27" t="s">
        <v>599</v>
      </c>
      <c r="G28" s="27" t="s">
        <v>601</v>
      </c>
      <c r="H28" s="27"/>
      <c r="I28" s="27"/>
      <c r="J28" s="28"/>
      <c r="K28" s="63">
        <f>SUMIF($4:$4,K$3,28:28)</f>
        <v>0</v>
      </c>
      <c r="L28" s="63">
        <f>SUMIF($4:$4,L$3,28:28)</f>
        <v>0</v>
      </c>
      <c r="M28" s="63">
        <f>SUMIF($4:$4,M$3,28:28)</f>
        <v>0</v>
      </c>
      <c r="N28" s="63">
        <f>SUMIF($4:$4,N$3,28:28)</f>
        <v>0</v>
      </c>
      <c r="O28" s="63">
        <f>SUMIF($4:$4,O$3,28:28)</f>
        <v>0</v>
      </c>
      <c r="P28" s="63">
        <f>SUMIF($4:$4,P$3,28:28)</f>
        <v>0</v>
      </c>
      <c r="Q28" s="28"/>
      <c r="R28"/>
      <c r="S28" s="265">
        <f>SUMIF($C:$C,$F28,S:S)</f>
        <v>0</v>
      </c>
      <c r="T28" s="265">
        <f>SUMIF($C:$C,$F28,T:T)</f>
        <v>0</v>
      </c>
      <c r="U28" s="265">
        <f>SUMIF($C:$C,$F28,U:U)</f>
        <v>0</v>
      </c>
      <c r="V28" s="265">
        <f>SUMIF($C:$C,$F28,V:V)</f>
        <v>0</v>
      </c>
      <c r="W28" s="265">
        <f>SUMIF($C:$C,$F28,W:W)</f>
        <v>0</v>
      </c>
      <c r="X28" s="265">
        <f>SUMIF($C:$C,$F28,X:X)</f>
        <v>0</v>
      </c>
      <c r="Y28" s="265">
        <f>SUMIF($C:$C,$F28,Y:Y)</f>
        <v>0</v>
      </c>
      <c r="Z28" s="265">
        <f>SUMIF($C:$C,$F28,Z:Z)</f>
        <v>0</v>
      </c>
      <c r="AA28" s="265">
        <f>SUMIF($C:$C,$F28,AA:AA)</f>
        <v>0</v>
      </c>
      <c r="AB28" s="265">
        <f>SUMIF($C:$C,$F28,AB:AB)</f>
        <v>0</v>
      </c>
      <c r="AC28" s="265">
        <f>SUMIF($C:$C,$F28,AC:AC)</f>
        <v>0</v>
      </c>
      <c r="AD28" s="265">
        <f>SUMIF($C:$C,$F28,AD:AD)</f>
        <v>0</v>
      </c>
      <c r="AE28" s="265">
        <f>SUMIF($C:$C,$F28,AE:AE)</f>
        <v>0</v>
      </c>
      <c r="AF28" s="265">
        <f>SUMIF($C:$C,$F28,AF:AF)</f>
        <v>0</v>
      </c>
      <c r="AG28" s="265">
        <f>SUMIF($C:$C,$F28,AG:AG)</f>
        <v>0</v>
      </c>
      <c r="AH28" s="265">
        <f>SUMIF($C:$C,$F28,AH:AH)</f>
        <v>0</v>
      </c>
      <c r="AI28" s="265">
        <f>SUMIF($C:$C,$F28,AI:AI)</f>
        <v>0</v>
      </c>
      <c r="AJ28" s="265">
        <f>SUMIF($C:$C,$F28,AJ:AJ)</f>
        <v>0</v>
      </c>
      <c r="AK28" s="265">
        <f>SUMIF($C:$C,$F28,AK:AK)</f>
        <v>0</v>
      </c>
      <c r="AL28" s="265">
        <f>SUMIF($C:$C,$F28,AL:AL)</f>
        <v>0</v>
      </c>
      <c r="AM28" s="265">
        <f>SUMIF($C:$C,$F28,AM:AM)</f>
        <v>0</v>
      </c>
      <c r="AN28" s="265">
        <f>SUMIF($C:$C,$F28,AN:AN)</f>
        <v>0</v>
      </c>
      <c r="AO28" s="265">
        <f>SUMIF($C:$C,$F28,AO:AO)</f>
        <v>0</v>
      </c>
      <c r="AP28" s="265">
        <f>SUMIF($C:$C,$F28,AP:AP)</f>
        <v>0</v>
      </c>
      <c r="AQ28" s="265">
        <f>SUMIF($C:$C,$F28,AQ:AQ)</f>
        <v>0</v>
      </c>
      <c r="AR28" s="265">
        <f>SUMIF($C:$C,$F28,AR:AR)</f>
        <v>0</v>
      </c>
      <c r="AS28" s="265">
        <f>SUMIF($C:$C,$F28,AS:AS)</f>
        <v>0</v>
      </c>
      <c r="AT28" s="265">
        <f>SUMIF($C:$C,$F28,AT:AT)</f>
        <v>0</v>
      </c>
      <c r="AU28" s="265">
        <f>SUMIF($C:$C,$F28,AU:AU)</f>
        <v>0</v>
      </c>
      <c r="AV28" s="265">
        <f>SUMIF($C:$C,$F28,AV:AV)</f>
        <v>0</v>
      </c>
      <c r="AW28" s="265">
        <f>SUMIF($C:$C,$F28,AW:AW)</f>
        <v>0</v>
      </c>
      <c r="AX28" s="265">
        <f>SUMIF($C:$C,$F28,AX:AX)</f>
        <v>0</v>
      </c>
      <c r="AY28" s="265">
        <f>SUMIF($C:$C,$F28,AY:AY)</f>
        <v>0</v>
      </c>
      <c r="AZ28" s="265">
        <f>SUMIF($C:$C,$F28,AZ:AZ)</f>
        <v>0</v>
      </c>
      <c r="BA28" s="265">
        <f>SUMIF($C:$C,$F28,BA:BA)</f>
        <v>0</v>
      </c>
      <c r="BB28" s="265">
        <f>SUMIF($C:$C,$F28,BB:BB)</f>
        <v>0</v>
      </c>
      <c r="BC28" s="265">
        <f>SUMIF($C:$C,$F28,BC:BC)</f>
        <v>0</v>
      </c>
      <c r="BD28" s="265">
        <f>SUMIF($C:$C,$F28,BD:BD)</f>
        <v>0</v>
      </c>
      <c r="BE28" s="265">
        <f>SUMIF($C:$C,$F28,BE:BE)</f>
        <v>0</v>
      </c>
      <c r="BF28" s="265">
        <f>SUMIF($C:$C,$F28,BF:BF)</f>
        <v>0</v>
      </c>
      <c r="BG28" s="265">
        <f>SUMIF($C:$C,$F28,BG:BG)</f>
        <v>0</v>
      </c>
      <c r="BH28" s="265">
        <f>SUMIF($C:$C,$F28,BH:BH)</f>
        <v>0</v>
      </c>
      <c r="BI28" s="265">
        <f>SUMIF($C:$C,$F28,BI:BI)</f>
        <v>0</v>
      </c>
      <c r="BJ28" s="265">
        <f>SUMIF($C:$C,$F28,BJ:BJ)</f>
        <v>0</v>
      </c>
      <c r="BK28" s="265">
        <f>SUMIF($C:$C,$F28,BK:BK)</f>
        <v>0</v>
      </c>
      <c r="BL28" s="265">
        <f>SUMIF($C:$C,$F28,BL:BL)</f>
        <v>0</v>
      </c>
      <c r="BM28" s="265">
        <f>SUMIF($C:$C,$F28,BM:BM)</f>
        <v>0</v>
      </c>
      <c r="BN28" s="265">
        <f>SUMIF($C:$C,$F28,BN:BN)</f>
        <v>0</v>
      </c>
      <c r="BO28" s="265">
        <f>SUMIF($C:$C,$F28,BO:BO)</f>
        <v>0</v>
      </c>
      <c r="BP28" s="265">
        <f>SUMIF($C:$C,$F28,BP:BP)</f>
        <v>0</v>
      </c>
      <c r="BQ28" s="265">
        <f>SUMIF($C:$C,$F28,BQ:BQ)</f>
        <v>0</v>
      </c>
      <c r="BR28" s="265">
        <f>SUMIF($C:$C,$F28,BR:BR)</f>
        <v>0</v>
      </c>
      <c r="BS28" s="265">
        <f>SUMIF($C:$C,$F28,BS:BS)</f>
        <v>0</v>
      </c>
      <c r="BT28" s="265">
        <f>SUMIF($C:$C,$F28,BT:BT)</f>
        <v>0</v>
      </c>
      <c r="BU28" s="265">
        <f>SUMIF($C:$C,$F28,BU:BU)</f>
        <v>0</v>
      </c>
      <c r="BV28" s="265">
        <f>SUMIF($C:$C,$F28,BV:BV)</f>
        <v>0</v>
      </c>
      <c r="BW28" s="265">
        <f>SUMIF($C:$C,$F28,BW:BW)</f>
        <v>0</v>
      </c>
      <c r="BX28" s="265">
        <f>SUMIF($C:$C,$F28,BX:BX)</f>
        <v>0</v>
      </c>
      <c r="BY28" s="265">
        <f>SUMIF($C:$C,$F28,BY:BY)</f>
        <v>0</v>
      </c>
      <c r="BZ28" s="265">
        <f>SUMIF($C:$C,$F28,BZ:BZ)</f>
        <v>0</v>
      </c>
      <c r="CA28" s="265">
        <f>SUMIF($C:$C,$F28,CA:CA)</f>
        <v>0</v>
      </c>
      <c r="CB28" s="265">
        <f>SUMIF($C:$C,$F28,CB:CB)</f>
        <v>0</v>
      </c>
      <c r="CC28" s="265">
        <f>SUMIF($C:$C,$F28,CC:CC)</f>
        <v>0</v>
      </c>
      <c r="CD28" s="265">
        <f>SUMIF($C:$C,$F28,CD:CD)</f>
        <v>0</v>
      </c>
      <c r="CE28" s="265">
        <f>SUMIF($C:$C,$F28,CE:CE)</f>
        <v>0</v>
      </c>
      <c r="CF28" s="265">
        <f>SUMIF($C:$C,$F28,CF:CF)</f>
        <v>0</v>
      </c>
      <c r="CG28" s="265">
        <f>SUMIF($C:$C,$F28,CG:CG)</f>
        <v>0</v>
      </c>
      <c r="CH28" s="265">
        <f>SUMIF($C:$C,$F28,CH:CH)</f>
        <v>0</v>
      </c>
      <c r="CI28" s="265">
        <f>SUMIF($C:$C,$F28,CI:CI)</f>
        <v>0</v>
      </c>
      <c r="CJ28" s="265">
        <f>SUMIF($C:$C,$F28,CJ:CJ)</f>
        <v>0</v>
      </c>
      <c r="CK28" s="265">
        <f>SUMIF($C:$C,$F28,CK:CK)</f>
        <v>0</v>
      </c>
      <c r="CL28" s="265">
        <f>SUMIF($C:$C,$F28,CL:CL)</f>
        <v>0</v>
      </c>
      <c r="CN28" s="265">
        <f>SUMIF($C:$C,$F28,CN:CN)</f>
        <v>0</v>
      </c>
      <c r="CO28" s="265">
        <f>SUMIF($C:$C,$F28,CO:CO)</f>
        <v>0</v>
      </c>
      <c r="CP28" s="265">
        <f>SUMIF($C:$C,$F28,CP:CP)</f>
        <v>0</v>
      </c>
      <c r="CQ28" s="265">
        <f>SUMIF($C:$C,$F28,CQ:CQ)</f>
        <v>0</v>
      </c>
      <c r="CR28" s="265">
        <f>SUMIF($C:$C,$F28,CR:CR)</f>
        <v>0</v>
      </c>
      <c r="CS28" s="265">
        <f>SUMIF($C:$C,$F28,CS:CS)</f>
        <v>0</v>
      </c>
      <c r="CT28" s="265">
        <f>SUMIF($C:$C,$F28,CT:CT)</f>
        <v>0</v>
      </c>
      <c r="CU28" s="265">
        <f>SUMIF($C:$C,$F28,CU:CU)</f>
        <v>0</v>
      </c>
      <c r="CV28" s="265">
        <f>SUMIF($C:$C,$F28,CV:CV)</f>
        <v>0</v>
      </c>
      <c r="CW28" s="265">
        <f>SUMIF($C:$C,$F28,CW:CW)</f>
        <v>0</v>
      </c>
      <c r="CX28" s="265">
        <f>SUMIF($C:$C,$F28,CX:CX)</f>
        <v>0</v>
      </c>
      <c r="CY28" s="265">
        <f>SUMIF($C:$C,$F28,CY:CY)</f>
        <v>0</v>
      </c>
      <c r="CZ28" s="265">
        <f>SUMIF($C:$C,$F28,CZ:CZ)</f>
        <v>0</v>
      </c>
      <c r="DA28" s="265">
        <f>SUMIF($C:$C,$F28,DA:DA)</f>
        <v>0</v>
      </c>
      <c r="DB28" s="265">
        <f>SUMIF($C:$C,$F28,DB:DB)</f>
        <v>0</v>
      </c>
      <c r="DC28" s="265">
        <f>SUMIF($C:$C,$F28,DC:DC)</f>
        <v>0</v>
      </c>
      <c r="DD28" s="265">
        <f>SUMIF($C:$C,$F28,DD:DD)</f>
        <v>0</v>
      </c>
      <c r="DE28" s="265">
        <f>SUMIF($C:$C,$F28,DE:DE)</f>
        <v>0</v>
      </c>
      <c r="DF28" s="265">
        <f>SUMIF($C:$C,$F28,DF:DF)</f>
        <v>0</v>
      </c>
      <c r="DG28" s="265">
        <f>SUMIF($C:$C,$F28,DG:DG)</f>
        <v>0</v>
      </c>
      <c r="DH28" s="265">
        <f>SUMIF($C:$C,$F28,DH:DH)</f>
        <v>0</v>
      </c>
      <c r="DI28" s="265">
        <f>SUMIF($C:$C,$F28,DI:DI)</f>
        <v>0</v>
      </c>
      <c r="DJ28" s="265">
        <f>SUMIF($C:$C,$F28,DJ:DJ)</f>
        <v>0</v>
      </c>
      <c r="DK28" s="265">
        <f>SUMIF($C:$C,$F28,DK:DK)</f>
        <v>0</v>
      </c>
      <c r="DL28" s="265">
        <f>SUMIF($C:$C,$F28,DL:DL)</f>
        <v>0</v>
      </c>
    </row>
    <row r="29" spans="1:116" hidden="1" x14ac:dyDescent="0.4">
      <c r="A29" s="65"/>
      <c r="B29" s="27" t="s">
        <v>599</v>
      </c>
      <c r="C29" s="27"/>
      <c r="D29" s="27"/>
      <c r="E29" s="27"/>
      <c r="F29" s="27"/>
      <c r="H29" s="27"/>
      <c r="I29" s="27"/>
      <c r="J29" s="28"/>
      <c r="K29" s="266"/>
      <c r="L29" s="266"/>
      <c r="M29" s="266"/>
      <c r="N29" s="266"/>
      <c r="O29" s="266"/>
      <c r="P29" s="266"/>
      <c r="Q29" s="28"/>
      <c r="R29"/>
      <c r="S29" s="268"/>
      <c r="T29" s="268"/>
      <c r="U29" s="268"/>
      <c r="V29" s="268"/>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c r="BI29" s="268"/>
      <c r="BJ29" s="268"/>
      <c r="BK29" s="268"/>
      <c r="BL29" s="268"/>
      <c r="BM29" s="268"/>
      <c r="BN29" s="268"/>
      <c r="BO29" s="268"/>
      <c r="BP29" s="268"/>
      <c r="BQ29" s="268"/>
      <c r="BR29" s="268"/>
      <c r="BS29" s="268"/>
      <c r="BT29" s="268"/>
      <c r="BU29" s="268"/>
      <c r="BV29" s="268"/>
      <c r="BW29" s="268"/>
      <c r="BX29" s="268"/>
      <c r="BY29" s="268"/>
      <c r="BZ29" s="268"/>
      <c r="CA29" s="268"/>
      <c r="CB29" s="268"/>
      <c r="CC29" s="268"/>
      <c r="CD29" s="268"/>
      <c r="CE29" s="268"/>
      <c r="CF29" s="268"/>
      <c r="CG29" s="268"/>
      <c r="CH29" s="268"/>
      <c r="CI29" s="268"/>
      <c r="CJ29" s="268"/>
      <c r="CK29" s="268"/>
      <c r="CL29" s="268"/>
      <c r="CN29" s="268"/>
      <c r="CO29" s="268"/>
      <c r="CP29" s="268"/>
      <c r="CQ29" s="268"/>
      <c r="CR29" s="268"/>
      <c r="CS29" s="268"/>
      <c r="CT29" s="268"/>
      <c r="CU29" s="268"/>
      <c r="CV29" s="268"/>
      <c r="CW29" s="268"/>
      <c r="CX29" s="268"/>
      <c r="CY29" s="268"/>
      <c r="CZ29" s="268"/>
      <c r="DA29" s="268"/>
      <c r="DB29" s="268"/>
      <c r="DC29" s="268"/>
      <c r="DD29" s="268"/>
      <c r="DE29" s="268"/>
      <c r="DF29" s="268"/>
      <c r="DG29" s="268"/>
      <c r="DH29" s="268"/>
      <c r="DI29" s="268"/>
      <c r="DJ29" s="268"/>
      <c r="DK29" s="268"/>
      <c r="DL29" s="268"/>
    </row>
    <row r="30" spans="1:116" x14ac:dyDescent="0.4">
      <c r="A30" s="65"/>
      <c r="B30" s="27"/>
      <c r="C30" s="27"/>
      <c r="D30" s="27"/>
      <c r="E30" s="27"/>
      <c r="F30" s="27"/>
      <c r="G30" s="27" t="s">
        <v>68</v>
      </c>
      <c r="H30" s="27"/>
      <c r="I30" s="27"/>
      <c r="J30" s="28"/>
      <c r="K30" s="28">
        <f>SUMIF($4:$4,K$3,30:30)</f>
        <v>0</v>
      </c>
      <c r="L30" s="28">
        <f>SUMIF($4:$4,L$3,30:30)</f>
        <v>0</v>
      </c>
      <c r="M30" s="28">
        <f>SUMIF($4:$4,M$3,30:30)</f>
        <v>0</v>
      </c>
      <c r="N30" s="28">
        <f>SUMIF($4:$4,N$3,30:30)</f>
        <v>0</v>
      </c>
      <c r="O30" s="28">
        <f>SUMIF($4:$4,O$3,30:30)</f>
        <v>0</v>
      </c>
      <c r="P30" s="28">
        <f>SUMIF($4:$4,P$3,30:30)</f>
        <v>0</v>
      </c>
      <c r="Q30" s="28"/>
      <c r="R30"/>
      <c r="S30" s="28">
        <f>IFERROR(S19,0)+IFERROR(S25,0)+IFERROR(S28,0)</f>
        <v>0</v>
      </c>
      <c r="T30" s="28">
        <f>IFERROR(T19,0)+IFERROR(T25,0)+IFERROR(T28,0)</f>
        <v>0</v>
      </c>
      <c r="U30" s="28">
        <f>IFERROR(U19,0)+IFERROR(U25,0)+IFERROR(U28,0)</f>
        <v>0</v>
      </c>
      <c r="V30" s="28">
        <f>IFERROR(V19,0)+IFERROR(V25,0)+IFERROR(V28,0)</f>
        <v>0</v>
      </c>
      <c r="W30" s="28">
        <f>IFERROR(W19,0)+IFERROR(W25,0)+IFERROR(W28,0)</f>
        <v>0</v>
      </c>
      <c r="X30" s="28">
        <f>IFERROR(X19,0)+IFERROR(X25,0)+IFERROR(X28,0)</f>
        <v>0</v>
      </c>
      <c r="Y30" s="28">
        <f>IFERROR(Y19,0)+IFERROR(Y25,0)+IFERROR(Y28,0)</f>
        <v>0</v>
      </c>
      <c r="Z30" s="28">
        <f>IFERROR(Z19,0)+IFERROR(Z25,0)+IFERROR(Z28,0)</f>
        <v>0</v>
      </c>
      <c r="AA30" s="28">
        <f>IFERROR(AA19,0)+IFERROR(AA25,0)+IFERROR(AA28,0)</f>
        <v>0</v>
      </c>
      <c r="AB30" s="28">
        <f>IFERROR(AB19,0)+IFERROR(AB25,0)+IFERROR(AB28,0)</f>
        <v>0</v>
      </c>
      <c r="AC30" s="28">
        <f>IFERROR(AC19,0)+IFERROR(AC25,0)+IFERROR(AC28,0)</f>
        <v>0</v>
      </c>
      <c r="AD30" s="28">
        <f>IFERROR(AD19,0)+IFERROR(AD25,0)+IFERROR(AD28,0)</f>
        <v>0</v>
      </c>
      <c r="AE30" s="28">
        <f>IFERROR(AE19,0)+IFERROR(AE25,0)+IFERROR(AE28,0)</f>
        <v>0</v>
      </c>
      <c r="AF30" s="28">
        <f>IFERROR(AF19,0)+IFERROR(AF25,0)+IFERROR(AF28,0)</f>
        <v>0</v>
      </c>
      <c r="AG30" s="28">
        <f>IFERROR(AG19,0)+IFERROR(AG25,0)+IFERROR(AG28,0)</f>
        <v>0</v>
      </c>
      <c r="AH30" s="28">
        <f>IFERROR(AH19,0)+IFERROR(AH25,0)+IFERROR(AH28,0)</f>
        <v>0</v>
      </c>
      <c r="AI30" s="28">
        <f>IFERROR(AI19,0)+IFERROR(AI25,0)+IFERROR(AI28,0)</f>
        <v>0</v>
      </c>
      <c r="AJ30" s="28">
        <f>IFERROR(AJ19,0)+IFERROR(AJ25,0)+IFERROR(AJ28,0)</f>
        <v>0</v>
      </c>
      <c r="AK30" s="28">
        <f>IFERROR(AK19,0)+IFERROR(AK25,0)+IFERROR(AK28,0)</f>
        <v>0</v>
      </c>
      <c r="AL30" s="28">
        <f>IFERROR(AL19,0)+IFERROR(AL25,0)+IFERROR(AL28,0)</f>
        <v>0</v>
      </c>
      <c r="AM30" s="28">
        <f>IFERROR(AM19,0)+IFERROR(AM25,0)+IFERROR(AM28,0)</f>
        <v>0</v>
      </c>
      <c r="AN30" s="28">
        <f>IFERROR(AN19,0)+IFERROR(AN25,0)+IFERROR(AN28,0)</f>
        <v>0</v>
      </c>
      <c r="AO30" s="28">
        <f>IFERROR(AO19,0)+IFERROR(AO25,0)+IFERROR(AO28,0)</f>
        <v>0</v>
      </c>
      <c r="AP30" s="28">
        <f>IFERROR(AP19,0)+IFERROR(AP25,0)+IFERROR(AP28,0)</f>
        <v>0</v>
      </c>
      <c r="AQ30" s="28">
        <f>IFERROR(AQ19,0)+IFERROR(AQ25,0)+IFERROR(AQ28,0)</f>
        <v>0</v>
      </c>
      <c r="AR30" s="28">
        <f>IFERROR(AR19,0)+IFERROR(AR25,0)+IFERROR(AR28,0)</f>
        <v>0</v>
      </c>
      <c r="AS30" s="28">
        <f>IFERROR(AS19,0)+IFERROR(AS25,0)+IFERROR(AS28,0)</f>
        <v>0</v>
      </c>
      <c r="AT30" s="28">
        <f>IFERROR(AT19,0)+IFERROR(AT25,0)+IFERROR(AT28,0)</f>
        <v>0</v>
      </c>
      <c r="AU30" s="28">
        <f>IFERROR(AU19,0)+IFERROR(AU25,0)+IFERROR(AU28,0)</f>
        <v>0</v>
      </c>
      <c r="AV30" s="28">
        <f>IFERROR(AV19,0)+IFERROR(AV25,0)+IFERROR(AV28,0)</f>
        <v>0</v>
      </c>
      <c r="AW30" s="28">
        <f>IFERROR(AW19,0)+IFERROR(AW25,0)+IFERROR(AW28,0)</f>
        <v>0</v>
      </c>
      <c r="AX30" s="28">
        <f>IFERROR(AX19,0)+IFERROR(AX25,0)+IFERROR(AX28,0)</f>
        <v>0</v>
      </c>
      <c r="AY30" s="28">
        <f>IFERROR(AY19,0)+IFERROR(AY25,0)+IFERROR(AY28,0)</f>
        <v>0</v>
      </c>
      <c r="AZ30" s="28">
        <f>IFERROR(AZ19,0)+IFERROR(AZ25,0)+IFERROR(AZ28,0)</f>
        <v>0</v>
      </c>
      <c r="BA30" s="28">
        <f>IFERROR(BA19,0)+IFERROR(BA25,0)+IFERROR(BA28,0)</f>
        <v>0</v>
      </c>
      <c r="BB30" s="28">
        <f>IFERROR(BB19,0)+IFERROR(BB25,0)+IFERROR(BB28,0)</f>
        <v>0</v>
      </c>
      <c r="BC30" s="28">
        <f>IFERROR(BC19,0)+IFERROR(BC25,0)+IFERROR(BC28,0)</f>
        <v>0</v>
      </c>
      <c r="BD30" s="28">
        <f>IFERROR(BD19,0)+IFERROR(BD25,0)+IFERROR(BD28,0)</f>
        <v>0</v>
      </c>
      <c r="BE30" s="28">
        <f>IFERROR(BE19,0)+IFERROR(BE25,0)+IFERROR(BE28,0)</f>
        <v>0</v>
      </c>
      <c r="BF30" s="28">
        <f>IFERROR(BF19,0)+IFERROR(BF25,0)+IFERROR(BF28,0)</f>
        <v>0</v>
      </c>
      <c r="BG30" s="28">
        <f>IFERROR(BG19,0)+IFERROR(BG25,0)+IFERROR(BG28,0)</f>
        <v>0</v>
      </c>
      <c r="BH30" s="28">
        <f>IFERROR(BH19,0)+IFERROR(BH25,0)+IFERROR(BH28,0)</f>
        <v>0</v>
      </c>
      <c r="BI30" s="28">
        <f>IFERROR(BI19,0)+IFERROR(BI25,0)+IFERROR(BI28,0)</f>
        <v>0</v>
      </c>
      <c r="BJ30" s="28">
        <f>IFERROR(BJ19,0)+IFERROR(BJ25,0)+IFERROR(BJ28,0)</f>
        <v>0</v>
      </c>
      <c r="BK30" s="28">
        <f>IFERROR(BK19,0)+IFERROR(BK25,0)+IFERROR(BK28,0)</f>
        <v>0</v>
      </c>
      <c r="BL30" s="28">
        <f>IFERROR(BL19,0)+IFERROR(BL25,0)+IFERROR(BL28,0)</f>
        <v>0</v>
      </c>
      <c r="BM30" s="28">
        <f>IFERROR(BM19,0)+IFERROR(BM25,0)+IFERROR(BM28,0)</f>
        <v>0</v>
      </c>
      <c r="BN30" s="28">
        <f>IFERROR(BN19,0)+IFERROR(BN25,0)+IFERROR(BN28,0)</f>
        <v>0</v>
      </c>
      <c r="BO30" s="28">
        <f>IFERROR(BO19,0)+IFERROR(BO25,0)+IFERROR(BO28,0)</f>
        <v>0</v>
      </c>
      <c r="BP30" s="28">
        <f>IFERROR(BP19,0)+IFERROR(BP25,0)+IFERROR(BP28,0)</f>
        <v>0</v>
      </c>
      <c r="BQ30" s="28">
        <f>IFERROR(BQ19,0)+IFERROR(BQ25,0)+IFERROR(BQ28,0)</f>
        <v>0</v>
      </c>
      <c r="BR30" s="28">
        <f>IFERROR(BR19,0)+IFERROR(BR25,0)+IFERROR(BR28,0)</f>
        <v>0</v>
      </c>
      <c r="BS30" s="28">
        <f>IFERROR(BS19,0)+IFERROR(BS25,0)+IFERROR(BS28,0)</f>
        <v>0</v>
      </c>
      <c r="BT30" s="28">
        <f>IFERROR(BT19,0)+IFERROR(BT25,0)+IFERROR(BT28,0)</f>
        <v>0</v>
      </c>
      <c r="BU30" s="28">
        <f>IFERROR(BU19,0)+IFERROR(BU25,0)+IFERROR(BU28,0)</f>
        <v>0</v>
      </c>
      <c r="BV30" s="28">
        <f>IFERROR(BV19,0)+IFERROR(BV25,0)+IFERROR(BV28,0)</f>
        <v>0</v>
      </c>
      <c r="BW30" s="28">
        <f>IFERROR(BW19,0)+IFERROR(BW25,0)+IFERROR(BW28,0)</f>
        <v>0</v>
      </c>
      <c r="BX30" s="28">
        <f>IFERROR(BX19,0)+IFERROR(BX25,0)+IFERROR(BX28,0)</f>
        <v>0</v>
      </c>
      <c r="BY30" s="28">
        <f>IFERROR(BY19,0)+IFERROR(BY25,0)+IFERROR(BY28,0)</f>
        <v>0</v>
      </c>
      <c r="BZ30" s="28">
        <f>IFERROR(BZ19,0)+IFERROR(BZ25,0)+IFERROR(BZ28,0)</f>
        <v>0</v>
      </c>
      <c r="CA30" s="28">
        <f>IFERROR(CA19,0)+IFERROR(CA25,0)+IFERROR(CA28,0)</f>
        <v>0</v>
      </c>
      <c r="CB30" s="28">
        <f>IFERROR(CB19,0)+IFERROR(CB25,0)+IFERROR(CB28,0)</f>
        <v>0</v>
      </c>
      <c r="CC30" s="28">
        <f>IFERROR(CC19,0)+IFERROR(CC25,0)+IFERROR(CC28,0)</f>
        <v>0</v>
      </c>
      <c r="CD30" s="28">
        <f>IFERROR(CD19,0)+IFERROR(CD25,0)+IFERROR(CD28,0)</f>
        <v>0</v>
      </c>
      <c r="CE30" s="28">
        <f>IFERROR(CE19,0)+IFERROR(CE25,0)+IFERROR(CE28,0)</f>
        <v>0</v>
      </c>
      <c r="CF30" s="28">
        <f>IFERROR(CF19,0)+IFERROR(CF25,0)+IFERROR(CF28,0)</f>
        <v>0</v>
      </c>
      <c r="CG30" s="28">
        <f>IFERROR(CG19,0)+IFERROR(CG25,0)+IFERROR(CG28,0)</f>
        <v>0</v>
      </c>
      <c r="CH30" s="28">
        <f>IFERROR(CH19,0)+IFERROR(CH25,0)+IFERROR(CH28,0)</f>
        <v>0</v>
      </c>
      <c r="CI30" s="28">
        <f>IFERROR(CI19,0)+IFERROR(CI25,0)+IFERROR(CI28,0)</f>
        <v>0</v>
      </c>
      <c r="CJ30" s="28">
        <f>IFERROR(CJ19,0)+IFERROR(CJ25,0)+IFERROR(CJ28,0)</f>
        <v>0</v>
      </c>
      <c r="CK30" s="28">
        <f>IFERROR(CK19,0)+IFERROR(CK25,0)+IFERROR(CK28,0)</f>
        <v>0</v>
      </c>
      <c r="CL30" s="28">
        <f>IFERROR(CL19,0)+IFERROR(CL25,0)+IFERROR(CL28,0)</f>
        <v>0</v>
      </c>
      <c r="CN30" s="28">
        <f>IFERROR(CN19,0)+IFERROR(CN25,0)+IFERROR(CN28,0)</f>
        <v>0</v>
      </c>
      <c r="CO30" s="28">
        <f>IFERROR(CO19,0)+IFERROR(CO25,0)+IFERROR(CO28,0)</f>
        <v>0</v>
      </c>
      <c r="CP30" s="28">
        <f>IFERROR(CP19,0)+IFERROR(CP25,0)+IFERROR(CP28,0)</f>
        <v>0</v>
      </c>
      <c r="CQ30" s="28">
        <f>IFERROR(CQ19,0)+IFERROR(CQ25,0)+IFERROR(CQ28,0)</f>
        <v>0</v>
      </c>
      <c r="CR30" s="28">
        <f>IFERROR(CR19,0)+IFERROR(CR25,0)+IFERROR(CR28,0)</f>
        <v>0</v>
      </c>
      <c r="CS30" s="28">
        <f>IFERROR(CS19,0)+IFERROR(CS25,0)+IFERROR(CS28,0)</f>
        <v>0</v>
      </c>
      <c r="CT30" s="28">
        <f>IFERROR(CT19,0)+IFERROR(CT25,0)+IFERROR(CT28,0)</f>
        <v>0</v>
      </c>
      <c r="CU30" s="28">
        <f>IFERROR(CU19,0)+IFERROR(CU25,0)+IFERROR(CU28,0)</f>
        <v>0</v>
      </c>
      <c r="CV30" s="28">
        <f>IFERROR(CV19,0)+IFERROR(CV25,0)+IFERROR(CV28,0)</f>
        <v>0</v>
      </c>
      <c r="CW30" s="28">
        <f>IFERROR(CW19,0)+IFERROR(CW25,0)+IFERROR(CW28,0)</f>
        <v>0</v>
      </c>
      <c r="CX30" s="28">
        <f>IFERROR(CX19,0)+IFERROR(CX25,0)+IFERROR(CX28,0)</f>
        <v>0</v>
      </c>
      <c r="CY30" s="28">
        <f>IFERROR(CY19,0)+IFERROR(CY25,0)+IFERROR(CY28,0)</f>
        <v>0</v>
      </c>
      <c r="CZ30" s="28">
        <f>IFERROR(CZ19,0)+IFERROR(CZ25,0)+IFERROR(CZ28,0)</f>
        <v>0</v>
      </c>
      <c r="DA30" s="28">
        <f>IFERROR(DA19,0)+IFERROR(DA25,0)+IFERROR(DA28,0)</f>
        <v>0</v>
      </c>
      <c r="DB30" s="28">
        <f>IFERROR(DB19,0)+IFERROR(DB25,0)+IFERROR(DB28,0)</f>
        <v>0</v>
      </c>
      <c r="DC30" s="28">
        <f>IFERROR(DC19,0)+IFERROR(DC25,0)+IFERROR(DC28,0)</f>
        <v>0</v>
      </c>
      <c r="DD30" s="28">
        <f>IFERROR(DD19,0)+IFERROR(DD25,0)+IFERROR(DD28,0)</f>
        <v>0</v>
      </c>
      <c r="DE30" s="28">
        <f>IFERROR(DE19,0)+IFERROR(DE25,0)+IFERROR(DE28,0)</f>
        <v>0</v>
      </c>
      <c r="DF30" s="28">
        <f>IFERROR(DF19,0)+IFERROR(DF25,0)+IFERROR(DF28,0)</f>
        <v>0</v>
      </c>
      <c r="DG30" s="28">
        <f>IFERROR(DG19,0)+IFERROR(DG25,0)+IFERROR(DG28,0)</f>
        <v>0</v>
      </c>
      <c r="DH30" s="28">
        <f>IFERROR(DH19,0)+IFERROR(DH25,0)+IFERROR(DH28,0)</f>
        <v>0</v>
      </c>
      <c r="DI30" s="28">
        <f>IFERROR(DI19,0)+IFERROR(DI25,0)+IFERROR(DI28,0)</f>
        <v>0</v>
      </c>
      <c r="DJ30" s="28">
        <f>IFERROR(DJ19,0)+IFERROR(DJ25,0)+IFERROR(DJ28,0)</f>
        <v>0</v>
      </c>
      <c r="DK30" s="28">
        <f>IFERROR(DK19,0)+IFERROR(DK25,0)+IFERROR(DK28,0)</f>
        <v>0</v>
      </c>
      <c r="DL30" s="28">
        <f>IFERROR(DL19,0)+IFERROR(DL25,0)+IFERROR(DL28,0)</f>
        <v>0</v>
      </c>
    </row>
    <row r="31" spans="1:116" x14ac:dyDescent="0.4">
      <c r="A31" s="65"/>
      <c r="B31" s="27"/>
      <c r="C31" s="27"/>
      <c r="D31" s="27"/>
      <c r="E31" s="27"/>
      <c r="F31" s="27"/>
      <c r="G31" s="129" t="s">
        <v>225</v>
      </c>
      <c r="H31" s="27"/>
      <c r="I31" s="27"/>
      <c r="J31" s="28"/>
      <c r="K31" s="21">
        <f>IFERROR(K30/K19,0)</f>
        <v>0</v>
      </c>
      <c r="L31" s="21">
        <f>IFERROR(L30/L19,0)</f>
        <v>0</v>
      </c>
      <c r="M31" s="21">
        <f>IFERROR(M30/M19,0)</f>
        <v>0</v>
      </c>
      <c r="N31" s="21">
        <f>IFERROR(N30/N19,0)</f>
        <v>0</v>
      </c>
      <c r="O31" s="21">
        <f>IFERROR(O30/O19,0)</f>
        <v>0</v>
      </c>
      <c r="P31" s="21">
        <f>IFERROR(P30/P19,0)</f>
        <v>0</v>
      </c>
      <c r="Q31" s="269"/>
      <c r="R31"/>
      <c r="S31" s="21">
        <f>IFERROR(S30/S19,0)</f>
        <v>0</v>
      </c>
      <c r="T31" s="21">
        <f>IFERROR(T30/T19,0)</f>
        <v>0</v>
      </c>
      <c r="U31" s="21">
        <f>IFERROR(U30/U19,0)</f>
        <v>0</v>
      </c>
      <c r="V31" s="21">
        <f>IFERROR(V30/V19,0)</f>
        <v>0</v>
      </c>
      <c r="W31" s="21">
        <f>IFERROR(W30/W19,0)</f>
        <v>0</v>
      </c>
      <c r="X31" s="21">
        <f>IFERROR(X30/X19,0)</f>
        <v>0</v>
      </c>
      <c r="Y31" s="21">
        <f>IFERROR(Y30/Y19,0)</f>
        <v>0</v>
      </c>
      <c r="Z31" s="21">
        <f>IFERROR(Z30/Z19,0)</f>
        <v>0</v>
      </c>
      <c r="AA31" s="21">
        <f>IFERROR(AA30/AA19,0)</f>
        <v>0</v>
      </c>
      <c r="AB31" s="21">
        <f>IFERROR(AB30/AB19,0)</f>
        <v>0</v>
      </c>
      <c r="AC31" s="21">
        <f>IFERROR(AC30/AC19,0)</f>
        <v>0</v>
      </c>
      <c r="AD31" s="21">
        <f>IFERROR(AD30/AD19,0)</f>
        <v>0</v>
      </c>
      <c r="AE31" s="21">
        <f>IFERROR(AE30/AE19,0)</f>
        <v>0</v>
      </c>
      <c r="AF31" s="21">
        <f>IFERROR(AF30/AF19,0)</f>
        <v>0</v>
      </c>
      <c r="AG31" s="21">
        <f>IFERROR(AG30/AG19,0)</f>
        <v>0</v>
      </c>
      <c r="AH31" s="21">
        <f>IFERROR(AH30/AH19,0)</f>
        <v>0</v>
      </c>
      <c r="AI31" s="21">
        <f>IFERROR(AI30/AI19,0)</f>
        <v>0</v>
      </c>
      <c r="AJ31" s="21">
        <f>IFERROR(AJ30/AJ19,0)</f>
        <v>0</v>
      </c>
      <c r="AK31" s="21">
        <f>IFERROR(AK30/AK19,0)</f>
        <v>0</v>
      </c>
      <c r="AL31" s="21">
        <f>IFERROR(AL30/AL19,0)</f>
        <v>0</v>
      </c>
      <c r="AM31" s="21">
        <f>IFERROR(AM30/AM19,0)</f>
        <v>0</v>
      </c>
      <c r="AN31" s="21">
        <f>IFERROR(AN30/AN19,0)</f>
        <v>0</v>
      </c>
      <c r="AO31" s="21">
        <f>IFERROR(AO30/AO19,0)</f>
        <v>0</v>
      </c>
      <c r="AP31" s="21">
        <f>IFERROR(AP30/AP19,0)</f>
        <v>0</v>
      </c>
      <c r="AQ31" s="21">
        <f>IFERROR(AQ30/AQ19,0)</f>
        <v>0</v>
      </c>
      <c r="AR31" s="21">
        <f>IFERROR(AR30/AR19,0)</f>
        <v>0</v>
      </c>
      <c r="AS31" s="21">
        <f>IFERROR(AS30/AS19,0)</f>
        <v>0</v>
      </c>
      <c r="AT31" s="21">
        <f>IFERROR(AT30/AT19,0)</f>
        <v>0</v>
      </c>
      <c r="AU31" s="21">
        <f>IFERROR(AU30/AU19,0)</f>
        <v>0</v>
      </c>
      <c r="AV31" s="21">
        <f>IFERROR(AV30/AV19,0)</f>
        <v>0</v>
      </c>
      <c r="AW31" s="21">
        <f>IFERROR(AW30/AW19,0)</f>
        <v>0</v>
      </c>
      <c r="AX31" s="21">
        <f>IFERROR(AX30/AX19,0)</f>
        <v>0</v>
      </c>
      <c r="AY31" s="21">
        <f>IFERROR(AY30/AY19,0)</f>
        <v>0</v>
      </c>
      <c r="AZ31" s="21">
        <f>IFERROR(AZ30/AZ19,0)</f>
        <v>0</v>
      </c>
      <c r="BA31" s="21">
        <f>IFERROR(BA30/BA19,0)</f>
        <v>0</v>
      </c>
      <c r="BB31" s="21">
        <f>IFERROR(BB30/BB19,0)</f>
        <v>0</v>
      </c>
      <c r="BC31" s="21">
        <f>IFERROR(BC30/BC19,0)</f>
        <v>0</v>
      </c>
      <c r="BD31" s="21">
        <f>IFERROR(BD30/BD19,0)</f>
        <v>0</v>
      </c>
      <c r="BE31" s="21">
        <f>IFERROR(BE30/BE19,0)</f>
        <v>0</v>
      </c>
      <c r="BF31" s="21">
        <f>IFERROR(BF30/BF19,0)</f>
        <v>0</v>
      </c>
      <c r="BG31" s="21">
        <f>IFERROR(BG30/BG19,0)</f>
        <v>0</v>
      </c>
      <c r="BH31" s="21">
        <f>IFERROR(BH30/BH19,0)</f>
        <v>0</v>
      </c>
      <c r="BI31" s="21">
        <f>IFERROR(BI30/BI19,0)</f>
        <v>0</v>
      </c>
      <c r="BJ31" s="21">
        <f>IFERROR(BJ30/BJ19,0)</f>
        <v>0</v>
      </c>
      <c r="BK31" s="21">
        <f>IFERROR(BK30/BK19,0)</f>
        <v>0</v>
      </c>
      <c r="BL31" s="21">
        <f>IFERROR(BL30/BL19,0)</f>
        <v>0</v>
      </c>
      <c r="BM31" s="21">
        <f>IFERROR(BM30/BM19,0)</f>
        <v>0</v>
      </c>
      <c r="BN31" s="21">
        <f>IFERROR(BN30/BN19,0)</f>
        <v>0</v>
      </c>
      <c r="BO31" s="21">
        <f>IFERROR(BO30/BO19,0)</f>
        <v>0</v>
      </c>
      <c r="BP31" s="21">
        <f>IFERROR(BP30/BP19,0)</f>
        <v>0</v>
      </c>
      <c r="BQ31" s="21">
        <f>IFERROR(BQ30/BQ19,0)</f>
        <v>0</v>
      </c>
      <c r="BR31" s="21">
        <f>IFERROR(BR30/BR19,0)</f>
        <v>0</v>
      </c>
      <c r="BS31" s="21">
        <f>IFERROR(BS30/BS19,0)</f>
        <v>0</v>
      </c>
      <c r="BT31" s="21">
        <f>IFERROR(BT30/BT19,0)</f>
        <v>0</v>
      </c>
      <c r="BU31" s="21">
        <f>IFERROR(BU30/BU19,0)</f>
        <v>0</v>
      </c>
      <c r="BV31" s="21">
        <f>IFERROR(BV30/BV19,0)</f>
        <v>0</v>
      </c>
      <c r="BW31" s="21">
        <f>IFERROR(BW30/BW19,0)</f>
        <v>0</v>
      </c>
      <c r="BX31" s="21">
        <f>IFERROR(BX30/BX19,0)</f>
        <v>0</v>
      </c>
      <c r="BY31" s="21">
        <f>IFERROR(BY30/BY19,0)</f>
        <v>0</v>
      </c>
      <c r="BZ31" s="21">
        <f>IFERROR(BZ30/BZ19,0)</f>
        <v>0</v>
      </c>
      <c r="CA31" s="21">
        <f>IFERROR(CA30/CA19,0)</f>
        <v>0</v>
      </c>
      <c r="CB31" s="21">
        <f>IFERROR(CB30/CB19,0)</f>
        <v>0</v>
      </c>
      <c r="CC31" s="21">
        <f>IFERROR(CC30/CC19,0)</f>
        <v>0</v>
      </c>
      <c r="CD31" s="21">
        <f>IFERROR(CD30/CD19,0)</f>
        <v>0</v>
      </c>
      <c r="CE31" s="21">
        <f>IFERROR(CE30/CE19,0)</f>
        <v>0</v>
      </c>
      <c r="CF31" s="21">
        <f>IFERROR(CF30/CF19,0)</f>
        <v>0</v>
      </c>
      <c r="CG31" s="21">
        <f>IFERROR(CG30/CG19,0)</f>
        <v>0</v>
      </c>
      <c r="CH31" s="21">
        <f>IFERROR(CH30/CH19,0)</f>
        <v>0</v>
      </c>
      <c r="CI31" s="21">
        <f>IFERROR(CI30/CI19,0)</f>
        <v>0</v>
      </c>
      <c r="CJ31" s="21">
        <f>IFERROR(CJ30/CJ19,0)</f>
        <v>0</v>
      </c>
      <c r="CK31" s="21">
        <f>IFERROR(CK30/CK19,0)</f>
        <v>0</v>
      </c>
      <c r="CL31" s="21">
        <f>IFERROR(CL30/CL19,0)</f>
        <v>0</v>
      </c>
      <c r="CN31" s="21">
        <f>IFERROR(CN30/CN19,0)</f>
        <v>0</v>
      </c>
      <c r="CO31" s="21">
        <f>IFERROR(CO30/CO19,0)</f>
        <v>0</v>
      </c>
      <c r="CP31" s="21">
        <f>IFERROR(CP30/CP19,0)</f>
        <v>0</v>
      </c>
      <c r="CQ31" s="21">
        <f>IFERROR(CQ30/CQ19,0)</f>
        <v>0</v>
      </c>
      <c r="CR31" s="21">
        <f>IFERROR(CR30/CR19,0)</f>
        <v>0</v>
      </c>
      <c r="CS31" s="21">
        <f>IFERROR(CS30/CS19,0)</f>
        <v>0</v>
      </c>
      <c r="CT31" s="21">
        <f>IFERROR(CT30/CT19,0)</f>
        <v>0</v>
      </c>
      <c r="CU31" s="21">
        <f>IFERROR(CU30/CU19,0)</f>
        <v>0</v>
      </c>
      <c r="CV31" s="21">
        <f>IFERROR(CV30/CV19,0)</f>
        <v>0</v>
      </c>
      <c r="CW31" s="21">
        <f>IFERROR(CW30/CW19,0)</f>
        <v>0</v>
      </c>
      <c r="CX31" s="21">
        <f>IFERROR(CX30/CX19,0)</f>
        <v>0</v>
      </c>
      <c r="CY31" s="21">
        <f>IFERROR(CY30/CY19,0)</f>
        <v>0</v>
      </c>
      <c r="CZ31" s="21">
        <f>IFERROR(CZ30/CZ19,0)</f>
        <v>0</v>
      </c>
      <c r="DA31" s="21">
        <f>IFERROR(DA30/DA19,0)</f>
        <v>0</v>
      </c>
      <c r="DB31" s="21">
        <f>IFERROR(DB30/DB19,0)</f>
        <v>0</v>
      </c>
      <c r="DC31" s="21">
        <f>IFERROR(DC30/DC19,0)</f>
        <v>0</v>
      </c>
      <c r="DD31" s="21">
        <f>IFERROR(DD30/DD19,0)</f>
        <v>0</v>
      </c>
      <c r="DE31" s="21">
        <f>IFERROR(DE30/DE19,0)</f>
        <v>0</v>
      </c>
      <c r="DF31" s="21">
        <f>IFERROR(DF30/DF19,0)</f>
        <v>0</v>
      </c>
      <c r="DG31" s="21">
        <f>IFERROR(DG30/DG19,0)</f>
        <v>0</v>
      </c>
      <c r="DH31" s="21">
        <f>IFERROR(DH30/DH19,0)</f>
        <v>0</v>
      </c>
      <c r="DI31" s="21">
        <f>IFERROR(DI30/DI19,0)</f>
        <v>0</v>
      </c>
      <c r="DJ31" s="21">
        <f>IFERROR(DJ30/DJ19,0)</f>
        <v>0</v>
      </c>
      <c r="DK31" s="21">
        <f>IFERROR(DK30/DK19,0)</f>
        <v>0</v>
      </c>
      <c r="DL31" s="21">
        <f>IFERROR(DL30/DL19,0)</f>
        <v>0</v>
      </c>
    </row>
    <row r="32" spans="1:116" x14ac:dyDescent="0.4">
      <c r="A32" s="65"/>
      <c r="B32" s="27"/>
      <c r="C32" s="27"/>
      <c r="D32" s="27"/>
      <c r="E32" s="27"/>
      <c r="F32" s="27"/>
      <c r="R32"/>
    </row>
    <row r="33" spans="2:116" x14ac:dyDescent="0.4">
      <c r="B33" t="s">
        <v>227</v>
      </c>
      <c r="C33" t="s">
        <v>227</v>
      </c>
      <c r="G33" s="129" t="s">
        <v>602</v>
      </c>
      <c r="H33" s="12"/>
      <c r="I33" s="12"/>
      <c r="J33" s="61"/>
      <c r="K33" s="61"/>
      <c r="L33" s="61"/>
      <c r="M33" s="61"/>
      <c r="N33" s="61"/>
      <c r="O33" s="61"/>
      <c r="P33" s="61"/>
      <c r="Q33" s="61"/>
      <c r="R33"/>
    </row>
    <row r="34" spans="2:116" x14ac:dyDescent="0.4">
      <c r="C34" t="s">
        <v>227</v>
      </c>
      <c r="G34" s="388" t="s">
        <v>603</v>
      </c>
      <c r="H34" s="12"/>
      <c r="I34" s="12"/>
      <c r="J34" s="61"/>
      <c r="K34" s="53">
        <f>SUMIF($4:$4,K$3,34:34)</f>
        <v>-402350.40000000008</v>
      </c>
      <c r="L34" s="53">
        <f>SUMIF($4:$4,L$3,34:34)</f>
        <v>-422467.92000000016</v>
      </c>
      <c r="M34" s="53">
        <f>SUMIF($4:$4,M$3,34:34)</f>
        <v>-443591.31599999988</v>
      </c>
      <c r="N34" s="53">
        <f>SUMIF($4:$4,N$3,34:34)</f>
        <v>-465770.88179999986</v>
      </c>
      <c r="O34" s="53">
        <f>SUMIF($4:$4,O$3,34:34)</f>
        <v>-489059.42589000013</v>
      </c>
      <c r="P34" s="53">
        <f>SUMIF($4:$4,P$3,34:34)</f>
        <v>-513512.39718450001</v>
      </c>
      <c r="Q34" s="264" t="str">
        <f>IF('Corporate Overhead'!Q21="","",'Corporate Overhead'!Q21)</f>
        <v/>
      </c>
      <c r="R34"/>
      <c r="S34" s="264">
        <f>IF('Corporate Overhead'!S21="","",'Corporate Overhead'!S21)</f>
        <v>-33529.199999999997</v>
      </c>
      <c r="T34" s="264">
        <f>IF('Corporate Overhead'!T21="","",'Corporate Overhead'!T21)</f>
        <v>-33529.199999999997</v>
      </c>
      <c r="U34" s="264">
        <f>IF('Corporate Overhead'!U21="","",'Corporate Overhead'!U21)</f>
        <v>-33529.199999999997</v>
      </c>
      <c r="V34" s="264">
        <f>IF('Corporate Overhead'!V21="","",'Corporate Overhead'!V21)</f>
        <v>-33529.199999999997</v>
      </c>
      <c r="W34" s="264">
        <f>IF('Corporate Overhead'!W21="","",'Corporate Overhead'!W21)</f>
        <v>-33529.199999999997</v>
      </c>
      <c r="X34" s="264">
        <f>IF('Corporate Overhead'!X21="","",'Corporate Overhead'!X21)</f>
        <v>-33529.199999999997</v>
      </c>
      <c r="Y34" s="264">
        <f>IF('Corporate Overhead'!Y21="","",'Corporate Overhead'!Y21)</f>
        <v>-33529.199999999997</v>
      </c>
      <c r="Z34" s="264">
        <f>IF('Corporate Overhead'!Z21="","",'Corporate Overhead'!Z21)</f>
        <v>-33529.199999999997</v>
      </c>
      <c r="AA34" s="264">
        <f>IF('Corporate Overhead'!AA21="","",'Corporate Overhead'!AA21)</f>
        <v>-33529.199999999997</v>
      </c>
      <c r="AB34" s="264">
        <f>IF('Corporate Overhead'!AB21="","",'Corporate Overhead'!AB21)</f>
        <v>-33529.199999999997</v>
      </c>
      <c r="AC34" s="264">
        <f>IF('Corporate Overhead'!AC21="","",'Corporate Overhead'!AC21)</f>
        <v>-33529.199999999997</v>
      </c>
      <c r="AD34" s="264">
        <f>IF('Corporate Overhead'!AD21="","",'Corporate Overhead'!AD21)</f>
        <v>-33529.199999999997</v>
      </c>
      <c r="AE34" s="264">
        <f>IF('Corporate Overhead'!AE21="","",'Corporate Overhead'!AE21)</f>
        <v>-35205.660000000003</v>
      </c>
      <c r="AF34" s="264">
        <f>IF('Corporate Overhead'!AF21="","",'Corporate Overhead'!AF21)</f>
        <v>-35205.660000000003</v>
      </c>
      <c r="AG34" s="264">
        <f>IF('Corporate Overhead'!AG21="","",'Corporate Overhead'!AG21)</f>
        <v>-35205.660000000003</v>
      </c>
      <c r="AH34" s="264">
        <f>IF('Corporate Overhead'!AH21="","",'Corporate Overhead'!AH21)</f>
        <v>-35205.660000000003</v>
      </c>
      <c r="AI34" s="264">
        <f>IF('Corporate Overhead'!AI21="","",'Corporate Overhead'!AI21)</f>
        <v>-35205.660000000003</v>
      </c>
      <c r="AJ34" s="264">
        <f>IF('Corporate Overhead'!AJ21="","",'Corporate Overhead'!AJ21)</f>
        <v>-35205.660000000003</v>
      </c>
      <c r="AK34" s="264">
        <f>IF('Corporate Overhead'!AK21="","",'Corporate Overhead'!AK21)</f>
        <v>-35205.660000000003</v>
      </c>
      <c r="AL34" s="264">
        <f>IF('Corporate Overhead'!AL21="","",'Corporate Overhead'!AL21)</f>
        <v>-35205.660000000003</v>
      </c>
      <c r="AM34" s="264">
        <f>IF('Corporate Overhead'!AM21="","",'Corporate Overhead'!AM21)</f>
        <v>-35205.660000000003</v>
      </c>
      <c r="AN34" s="264">
        <f>IF('Corporate Overhead'!AN21="","",'Corporate Overhead'!AN21)</f>
        <v>-35205.660000000003</v>
      </c>
      <c r="AO34" s="264">
        <f>IF('Corporate Overhead'!AO21="","",'Corporate Overhead'!AO21)</f>
        <v>-35205.660000000003</v>
      </c>
      <c r="AP34" s="264">
        <f>IF('Corporate Overhead'!AP21="","",'Corporate Overhead'!AP21)</f>
        <v>-35205.660000000003</v>
      </c>
      <c r="AQ34" s="264">
        <f>IF('Corporate Overhead'!AQ21="","",'Corporate Overhead'!AQ21)</f>
        <v>-36965.942999999999</v>
      </c>
      <c r="AR34" s="264">
        <f>IF('Corporate Overhead'!AR21="","",'Corporate Overhead'!AR21)</f>
        <v>-36965.942999999999</v>
      </c>
      <c r="AS34" s="264">
        <f>IF('Corporate Overhead'!AS21="","",'Corporate Overhead'!AS21)</f>
        <v>-36965.942999999999</v>
      </c>
      <c r="AT34" s="264">
        <f>IF('Corporate Overhead'!AT21="","",'Corporate Overhead'!AT21)</f>
        <v>-36965.942999999999</v>
      </c>
      <c r="AU34" s="264">
        <f>IF('Corporate Overhead'!AU21="","",'Corporate Overhead'!AU21)</f>
        <v>-36965.942999999999</v>
      </c>
      <c r="AV34" s="264">
        <f>IF('Corporate Overhead'!AV21="","",'Corporate Overhead'!AV21)</f>
        <v>-36965.942999999999</v>
      </c>
      <c r="AW34" s="264">
        <f>IF('Corporate Overhead'!AW21="","",'Corporate Overhead'!AW21)</f>
        <v>-36965.942999999999</v>
      </c>
      <c r="AX34" s="264">
        <f>IF('Corporate Overhead'!AX21="","",'Corporate Overhead'!AX21)</f>
        <v>-36965.942999999999</v>
      </c>
      <c r="AY34" s="264">
        <f>IF('Corporate Overhead'!AY21="","",'Corporate Overhead'!AY21)</f>
        <v>-36965.942999999999</v>
      </c>
      <c r="AZ34" s="264">
        <f>IF('Corporate Overhead'!AZ21="","",'Corporate Overhead'!AZ21)</f>
        <v>-36965.942999999999</v>
      </c>
      <c r="BA34" s="264">
        <f>IF('Corporate Overhead'!BA21="","",'Corporate Overhead'!BA21)</f>
        <v>-36965.942999999999</v>
      </c>
      <c r="BB34" s="264">
        <f>IF('Corporate Overhead'!BB21="","",'Corporate Overhead'!BB21)</f>
        <v>-36965.942999999999</v>
      </c>
      <c r="BC34" s="264">
        <f>IF('Corporate Overhead'!BC21="","",'Corporate Overhead'!BC21)</f>
        <v>-38814.240149999998</v>
      </c>
      <c r="BD34" s="264">
        <f>IF('Corporate Overhead'!BD21="","",'Corporate Overhead'!BD21)</f>
        <v>-38814.240149999998</v>
      </c>
      <c r="BE34" s="264">
        <f>IF('Corporate Overhead'!BE21="","",'Corporate Overhead'!BE21)</f>
        <v>-38814.240149999998</v>
      </c>
      <c r="BF34" s="264">
        <f>IF('Corporate Overhead'!BF21="","",'Corporate Overhead'!BF21)</f>
        <v>-38814.240149999998</v>
      </c>
      <c r="BG34" s="264">
        <f>IF('Corporate Overhead'!BG21="","",'Corporate Overhead'!BG21)</f>
        <v>-38814.240149999998</v>
      </c>
      <c r="BH34" s="264">
        <f>IF('Corporate Overhead'!BH21="","",'Corporate Overhead'!BH21)</f>
        <v>-38814.240149999998</v>
      </c>
      <c r="BI34" s="264">
        <f>IF('Corporate Overhead'!BI21="","",'Corporate Overhead'!BI21)</f>
        <v>-38814.240149999998</v>
      </c>
      <c r="BJ34" s="264">
        <f>IF('Corporate Overhead'!BJ21="","",'Corporate Overhead'!BJ21)</f>
        <v>-38814.240149999998</v>
      </c>
      <c r="BK34" s="264">
        <f>IF('Corporate Overhead'!BK21="","",'Corporate Overhead'!BK21)</f>
        <v>-38814.240149999998</v>
      </c>
      <c r="BL34" s="264">
        <f>IF('Corporate Overhead'!BL21="","",'Corporate Overhead'!BL21)</f>
        <v>-38814.240149999998</v>
      </c>
      <c r="BM34" s="264">
        <f>IF('Corporate Overhead'!BM21="","",'Corporate Overhead'!BM21)</f>
        <v>-38814.240149999998</v>
      </c>
      <c r="BN34" s="264">
        <f>IF('Corporate Overhead'!BN21="","",'Corporate Overhead'!BN21)</f>
        <v>-38814.240149999998</v>
      </c>
      <c r="BO34" s="264">
        <f>IF('Corporate Overhead'!BO21="","",'Corporate Overhead'!BO21)</f>
        <v>-40754.952157500004</v>
      </c>
      <c r="BP34" s="264">
        <f>IF('Corporate Overhead'!BP21="","",'Corporate Overhead'!BP21)</f>
        <v>-40754.952157500004</v>
      </c>
      <c r="BQ34" s="264">
        <f>IF('Corporate Overhead'!BQ21="","",'Corporate Overhead'!BQ21)</f>
        <v>-40754.952157500004</v>
      </c>
      <c r="BR34" s="264">
        <f>IF('Corporate Overhead'!BR21="","",'Corporate Overhead'!BR21)</f>
        <v>-40754.952157500004</v>
      </c>
      <c r="BS34" s="264">
        <f>IF('Corporate Overhead'!BS21="","",'Corporate Overhead'!BS21)</f>
        <v>-40754.952157500004</v>
      </c>
      <c r="BT34" s="264">
        <f>IF('Corporate Overhead'!BT21="","",'Corporate Overhead'!BT21)</f>
        <v>-40754.952157500004</v>
      </c>
      <c r="BU34" s="264">
        <f>IF('Corporate Overhead'!BU21="","",'Corporate Overhead'!BU21)</f>
        <v>-40754.952157500004</v>
      </c>
      <c r="BV34" s="264">
        <f>IF('Corporate Overhead'!BV21="","",'Corporate Overhead'!BV21)</f>
        <v>-40754.952157500004</v>
      </c>
      <c r="BW34" s="264">
        <f>IF('Corporate Overhead'!BW21="","",'Corporate Overhead'!BW21)</f>
        <v>-40754.952157500004</v>
      </c>
      <c r="BX34" s="264">
        <f>IF('Corporate Overhead'!BX21="","",'Corporate Overhead'!BX21)</f>
        <v>-40754.952157500004</v>
      </c>
      <c r="BY34" s="264">
        <f>IF('Corporate Overhead'!BY21="","",'Corporate Overhead'!BY21)</f>
        <v>-40754.952157500004</v>
      </c>
      <c r="BZ34" s="264">
        <f>IF('Corporate Overhead'!BZ21="","",'Corporate Overhead'!BZ21)</f>
        <v>-40754.952157500004</v>
      </c>
      <c r="CA34" s="264">
        <f>IF('Corporate Overhead'!CA21="","",'Corporate Overhead'!CA21)</f>
        <v>-42792.699765375</v>
      </c>
      <c r="CB34" s="264">
        <f>IF('Corporate Overhead'!CB21="","",'Corporate Overhead'!CB21)</f>
        <v>-42792.699765375</v>
      </c>
      <c r="CC34" s="264">
        <f>IF('Corporate Overhead'!CC21="","",'Corporate Overhead'!CC21)</f>
        <v>-42792.699765375</v>
      </c>
      <c r="CD34" s="264">
        <f>IF('Corporate Overhead'!CD21="","",'Corporate Overhead'!CD21)</f>
        <v>-42792.699765375</v>
      </c>
      <c r="CE34" s="264">
        <f>IF('Corporate Overhead'!CE21="","",'Corporate Overhead'!CE21)</f>
        <v>-42792.699765375</v>
      </c>
      <c r="CF34" s="264">
        <f>IF('Corporate Overhead'!CF21="","",'Corporate Overhead'!CF21)</f>
        <v>-42792.699765375</v>
      </c>
      <c r="CG34" s="264">
        <f>IF('Corporate Overhead'!CG21="","",'Corporate Overhead'!CG21)</f>
        <v>-42792.699765375</v>
      </c>
      <c r="CH34" s="264">
        <f>IF('Corporate Overhead'!CH21="","",'Corporate Overhead'!CH21)</f>
        <v>-42792.699765375</v>
      </c>
      <c r="CI34" s="264">
        <f>IF('Corporate Overhead'!CI21="","",'Corporate Overhead'!CI21)</f>
        <v>-42792.699765375</v>
      </c>
      <c r="CJ34" s="264">
        <f>IF('Corporate Overhead'!CJ21="","",'Corporate Overhead'!CJ21)</f>
        <v>-42792.699765375</v>
      </c>
      <c r="CK34" s="264">
        <f>IF('Corporate Overhead'!CK21="","",'Corporate Overhead'!CK21)</f>
        <v>-42792.699765375</v>
      </c>
      <c r="CL34" s="264">
        <f>IF('Corporate Overhead'!CL21="","",'Corporate Overhead'!CL21)</f>
        <v>-42792.699765375</v>
      </c>
      <c r="CN34" s="264" t="str">
        <f>IF('Corporate Overhead'!CN21="","",'Corporate Overhead'!CN21)</f>
        <v/>
      </c>
      <c r="CO34" s="264">
        <f>IF('Corporate Overhead'!CO21="","",'Corporate Overhead'!CO21)</f>
        <v>-100587.6</v>
      </c>
      <c r="CP34" s="264">
        <f>IF('Corporate Overhead'!CP21="","",'Corporate Overhead'!CP21)</f>
        <v>-100587.6</v>
      </c>
      <c r="CQ34" s="264">
        <f>IF('Corporate Overhead'!CQ21="","",'Corporate Overhead'!CQ21)</f>
        <v>-100587.6</v>
      </c>
      <c r="CR34" s="264">
        <f>IF('Corporate Overhead'!CR21="","",'Corporate Overhead'!CR21)</f>
        <v>-100587.6</v>
      </c>
      <c r="CS34" s="264">
        <f>IF('Corporate Overhead'!CS21="","",'Corporate Overhead'!CS21)</f>
        <v>-105616.98</v>
      </c>
      <c r="CT34" s="264">
        <f>IF('Corporate Overhead'!CT21="","",'Corporate Overhead'!CT21)</f>
        <v>-105616.98</v>
      </c>
      <c r="CU34" s="264">
        <f>IF('Corporate Overhead'!CU21="","",'Corporate Overhead'!CU21)</f>
        <v>-105616.98</v>
      </c>
      <c r="CV34" s="264">
        <f>IF('Corporate Overhead'!CV21="","",'Corporate Overhead'!CV21)</f>
        <v>-105616.98</v>
      </c>
      <c r="CW34" s="264">
        <f>IF('Corporate Overhead'!CW21="","",'Corporate Overhead'!CW21)</f>
        <v>-110897.829</v>
      </c>
      <c r="CX34" s="264">
        <f>IF('Corporate Overhead'!CX21="","",'Corporate Overhead'!CX21)</f>
        <v>-110897.829</v>
      </c>
      <c r="CY34" s="264">
        <f>IF('Corporate Overhead'!CY21="","",'Corporate Overhead'!CY21)</f>
        <v>-110897.829</v>
      </c>
      <c r="CZ34" s="264">
        <f>IF('Corporate Overhead'!CZ21="","",'Corporate Overhead'!CZ21)</f>
        <v>-110897.829</v>
      </c>
      <c r="DA34" s="264">
        <f>IF('Corporate Overhead'!DA21="","",'Corporate Overhead'!DA21)</f>
        <v>-116442.72044999999</v>
      </c>
      <c r="DB34" s="264">
        <f>IF('Corporate Overhead'!DB21="","",'Corporate Overhead'!DB21)</f>
        <v>-116442.72044999999</v>
      </c>
      <c r="DC34" s="264">
        <f>IF('Corporate Overhead'!DC21="","",'Corporate Overhead'!DC21)</f>
        <v>-116442.72044999999</v>
      </c>
      <c r="DD34" s="264">
        <f>IF('Corporate Overhead'!DD21="","",'Corporate Overhead'!DD21)</f>
        <v>-116442.72044999999</v>
      </c>
      <c r="DE34" s="264">
        <f>IF('Corporate Overhead'!DE21="","",'Corporate Overhead'!DE21)</f>
        <v>-122264.85647249999</v>
      </c>
      <c r="DF34" s="264">
        <f>IF('Corporate Overhead'!DF21="","",'Corporate Overhead'!DF21)</f>
        <v>-122264.85647249999</v>
      </c>
      <c r="DG34" s="264">
        <f>IF('Corporate Overhead'!DG21="","",'Corporate Overhead'!DG21)</f>
        <v>-122264.85647249999</v>
      </c>
      <c r="DH34" s="264">
        <f>IF('Corporate Overhead'!DH21="","",'Corporate Overhead'!DH21)</f>
        <v>-122264.85647249999</v>
      </c>
      <c r="DI34" s="264">
        <f>IF('Corporate Overhead'!DI21="","",'Corporate Overhead'!DI21)</f>
        <v>-128378.099296125</v>
      </c>
      <c r="DJ34" s="264">
        <f>IF('Corporate Overhead'!DJ21="","",'Corporate Overhead'!DJ21)</f>
        <v>-128378.099296125</v>
      </c>
      <c r="DK34" s="264">
        <f>IF('Corporate Overhead'!DK21="","",'Corporate Overhead'!DK21)</f>
        <v>-128378.099296125</v>
      </c>
      <c r="DL34" s="264">
        <f>IF('Corporate Overhead'!DL21="","",'Corporate Overhead'!DL21)</f>
        <v>-128378.099296125</v>
      </c>
    </row>
    <row r="35" spans="2:116" x14ac:dyDescent="0.4">
      <c r="C35" t="s">
        <v>227</v>
      </c>
      <c r="G35" s="388" t="str">
        <f>'Corporate Overhead'!G22</f>
        <v>G&amp;A</v>
      </c>
      <c r="H35" s="12"/>
      <c r="I35" s="12"/>
      <c r="J35" s="61"/>
      <c r="K35" s="53">
        <f>SUMIF($4:$4,K$3,35:35)</f>
        <v>-4000.0000000000005</v>
      </c>
      <c r="L35" s="53">
        <f>SUMIF($4:$4,L$3,35:35)</f>
        <v>-4000.0000000000005</v>
      </c>
      <c r="M35" s="53">
        <f>SUMIF($4:$4,M$3,35:35)</f>
        <v>-4000.0000000000005</v>
      </c>
      <c r="N35" s="53">
        <f>SUMIF($4:$4,N$3,35:35)</f>
        <v>-4000.0000000000005</v>
      </c>
      <c r="O35" s="53">
        <f>SUMIF($4:$4,O$3,35:35)</f>
        <v>-4000.0000000000005</v>
      </c>
      <c r="P35" s="53">
        <f>SUMIF($4:$4,P$3,35:35)</f>
        <v>-4000.0000000000005</v>
      </c>
      <c r="Q35" s="53" t="str">
        <f>IF('Corporate Overhead'!Q22="","",'Corporate Overhead'!Q22)</f>
        <v/>
      </c>
      <c r="R35"/>
      <c r="S35" s="264">
        <f>IF('Corporate Overhead'!S22="","",'Corporate Overhead'!S22)</f>
        <v>-333.33333333333331</v>
      </c>
      <c r="T35" s="264">
        <f>IF('Corporate Overhead'!T22="","",'Corporate Overhead'!T22)</f>
        <v>-333.33333333333331</v>
      </c>
      <c r="U35" s="264">
        <f>IF('Corporate Overhead'!U22="","",'Corporate Overhead'!U22)</f>
        <v>-333.33333333333331</v>
      </c>
      <c r="V35" s="264">
        <f>IF('Corporate Overhead'!V22="","",'Corporate Overhead'!V22)</f>
        <v>-333.33333333333331</v>
      </c>
      <c r="W35" s="264">
        <f>IF('Corporate Overhead'!W22="","",'Corporate Overhead'!W22)</f>
        <v>-333.33333333333331</v>
      </c>
      <c r="X35" s="264">
        <f>IF('Corporate Overhead'!X22="","",'Corporate Overhead'!X22)</f>
        <v>-333.33333333333331</v>
      </c>
      <c r="Y35" s="264">
        <f>IF('Corporate Overhead'!Y22="","",'Corporate Overhead'!Y22)</f>
        <v>-333.33333333333331</v>
      </c>
      <c r="Z35" s="264">
        <f>IF('Corporate Overhead'!Z22="","",'Corporate Overhead'!Z22)</f>
        <v>-333.33333333333331</v>
      </c>
      <c r="AA35" s="264">
        <f>IF('Corporate Overhead'!AA22="","",'Corporate Overhead'!AA22)</f>
        <v>-333.33333333333331</v>
      </c>
      <c r="AB35" s="264">
        <f>IF('Corporate Overhead'!AB22="","",'Corporate Overhead'!AB22)</f>
        <v>-333.33333333333331</v>
      </c>
      <c r="AC35" s="264">
        <f>IF('Corporate Overhead'!AC22="","",'Corporate Overhead'!AC22)</f>
        <v>-333.33333333333331</v>
      </c>
      <c r="AD35" s="264">
        <f>IF('Corporate Overhead'!AD22="","",'Corporate Overhead'!AD22)</f>
        <v>-333.33333333333331</v>
      </c>
      <c r="AE35" s="264">
        <f>IF('Corporate Overhead'!AE22="","",'Corporate Overhead'!AE22)</f>
        <v>-333.33333333333331</v>
      </c>
      <c r="AF35" s="264">
        <f>IF('Corporate Overhead'!AF22="","",'Corporate Overhead'!AF22)</f>
        <v>-333.33333333333331</v>
      </c>
      <c r="AG35" s="264">
        <f>IF('Corporate Overhead'!AG22="","",'Corporate Overhead'!AG22)</f>
        <v>-333.33333333333331</v>
      </c>
      <c r="AH35" s="264">
        <f>IF('Corporate Overhead'!AH22="","",'Corporate Overhead'!AH22)</f>
        <v>-333.33333333333331</v>
      </c>
      <c r="AI35" s="264">
        <f>IF('Corporate Overhead'!AI22="","",'Corporate Overhead'!AI22)</f>
        <v>-333.33333333333331</v>
      </c>
      <c r="AJ35" s="264">
        <f>IF('Corporate Overhead'!AJ22="","",'Corporate Overhead'!AJ22)</f>
        <v>-333.33333333333331</v>
      </c>
      <c r="AK35" s="264">
        <f>IF('Corporate Overhead'!AK22="","",'Corporate Overhead'!AK22)</f>
        <v>-333.33333333333331</v>
      </c>
      <c r="AL35" s="264">
        <f>IF('Corporate Overhead'!AL22="","",'Corporate Overhead'!AL22)</f>
        <v>-333.33333333333331</v>
      </c>
      <c r="AM35" s="264">
        <f>IF('Corporate Overhead'!AM22="","",'Corporate Overhead'!AM22)</f>
        <v>-333.33333333333331</v>
      </c>
      <c r="AN35" s="264">
        <f>IF('Corporate Overhead'!AN22="","",'Corporate Overhead'!AN22)</f>
        <v>-333.33333333333331</v>
      </c>
      <c r="AO35" s="264">
        <f>IF('Corporate Overhead'!AO22="","",'Corporate Overhead'!AO22)</f>
        <v>-333.33333333333331</v>
      </c>
      <c r="AP35" s="264">
        <f>IF('Corporate Overhead'!AP22="","",'Corporate Overhead'!AP22)</f>
        <v>-333.33333333333331</v>
      </c>
      <c r="AQ35" s="264">
        <f>IF('Corporate Overhead'!AQ22="","",'Corporate Overhead'!AQ22)</f>
        <v>-333.33333333333331</v>
      </c>
      <c r="AR35" s="264">
        <f>IF('Corporate Overhead'!AR22="","",'Corporate Overhead'!AR22)</f>
        <v>-333.33333333333331</v>
      </c>
      <c r="AS35" s="264">
        <f>IF('Corporate Overhead'!AS22="","",'Corporate Overhead'!AS22)</f>
        <v>-333.33333333333331</v>
      </c>
      <c r="AT35" s="264">
        <f>IF('Corporate Overhead'!AT22="","",'Corporate Overhead'!AT22)</f>
        <v>-333.33333333333331</v>
      </c>
      <c r="AU35" s="264">
        <f>IF('Corporate Overhead'!AU22="","",'Corporate Overhead'!AU22)</f>
        <v>-333.33333333333331</v>
      </c>
      <c r="AV35" s="264">
        <f>IF('Corporate Overhead'!AV22="","",'Corporate Overhead'!AV22)</f>
        <v>-333.33333333333331</v>
      </c>
      <c r="AW35" s="264">
        <f>IF('Corporate Overhead'!AW22="","",'Corporate Overhead'!AW22)</f>
        <v>-333.33333333333331</v>
      </c>
      <c r="AX35" s="264">
        <f>IF('Corporate Overhead'!AX22="","",'Corporate Overhead'!AX22)</f>
        <v>-333.33333333333331</v>
      </c>
      <c r="AY35" s="264">
        <f>IF('Corporate Overhead'!AY22="","",'Corporate Overhead'!AY22)</f>
        <v>-333.33333333333331</v>
      </c>
      <c r="AZ35" s="264">
        <f>IF('Corporate Overhead'!AZ22="","",'Corporate Overhead'!AZ22)</f>
        <v>-333.33333333333331</v>
      </c>
      <c r="BA35" s="264">
        <f>IF('Corporate Overhead'!BA22="","",'Corporate Overhead'!BA22)</f>
        <v>-333.33333333333331</v>
      </c>
      <c r="BB35" s="264">
        <f>IF('Corporate Overhead'!BB22="","",'Corporate Overhead'!BB22)</f>
        <v>-333.33333333333331</v>
      </c>
      <c r="BC35" s="264">
        <f>IF('Corporate Overhead'!BC22="","",'Corporate Overhead'!BC22)</f>
        <v>-333.33333333333331</v>
      </c>
      <c r="BD35" s="264">
        <f>IF('Corporate Overhead'!BD22="","",'Corporate Overhead'!BD22)</f>
        <v>-333.33333333333331</v>
      </c>
      <c r="BE35" s="264">
        <f>IF('Corporate Overhead'!BE22="","",'Corporate Overhead'!BE22)</f>
        <v>-333.33333333333331</v>
      </c>
      <c r="BF35" s="264">
        <f>IF('Corporate Overhead'!BF22="","",'Corporate Overhead'!BF22)</f>
        <v>-333.33333333333331</v>
      </c>
      <c r="BG35" s="264">
        <f>IF('Corporate Overhead'!BG22="","",'Corporate Overhead'!BG22)</f>
        <v>-333.33333333333331</v>
      </c>
      <c r="BH35" s="264">
        <f>IF('Corporate Overhead'!BH22="","",'Corporate Overhead'!BH22)</f>
        <v>-333.33333333333331</v>
      </c>
      <c r="BI35" s="264">
        <f>IF('Corporate Overhead'!BI22="","",'Corporate Overhead'!BI22)</f>
        <v>-333.33333333333331</v>
      </c>
      <c r="BJ35" s="264">
        <f>IF('Corporate Overhead'!BJ22="","",'Corporate Overhead'!BJ22)</f>
        <v>-333.33333333333331</v>
      </c>
      <c r="BK35" s="264">
        <f>IF('Corporate Overhead'!BK22="","",'Corporate Overhead'!BK22)</f>
        <v>-333.33333333333331</v>
      </c>
      <c r="BL35" s="264">
        <f>IF('Corporate Overhead'!BL22="","",'Corporate Overhead'!BL22)</f>
        <v>-333.33333333333331</v>
      </c>
      <c r="BM35" s="264">
        <f>IF('Corporate Overhead'!BM22="","",'Corporate Overhead'!BM22)</f>
        <v>-333.33333333333331</v>
      </c>
      <c r="BN35" s="264">
        <f>IF('Corporate Overhead'!BN22="","",'Corporate Overhead'!BN22)</f>
        <v>-333.33333333333331</v>
      </c>
      <c r="BO35" s="264">
        <f>IF('Corporate Overhead'!BO22="","",'Corporate Overhead'!BO22)</f>
        <v>-333.33333333333331</v>
      </c>
      <c r="BP35" s="264">
        <f>IF('Corporate Overhead'!BP22="","",'Corporate Overhead'!BP22)</f>
        <v>-333.33333333333331</v>
      </c>
      <c r="BQ35" s="264">
        <f>IF('Corporate Overhead'!BQ22="","",'Corporate Overhead'!BQ22)</f>
        <v>-333.33333333333331</v>
      </c>
      <c r="BR35" s="264">
        <f>IF('Corporate Overhead'!BR22="","",'Corporate Overhead'!BR22)</f>
        <v>-333.33333333333331</v>
      </c>
      <c r="BS35" s="264">
        <f>IF('Corporate Overhead'!BS22="","",'Corporate Overhead'!BS22)</f>
        <v>-333.33333333333331</v>
      </c>
      <c r="BT35" s="264">
        <f>IF('Corporate Overhead'!BT22="","",'Corporate Overhead'!BT22)</f>
        <v>-333.33333333333331</v>
      </c>
      <c r="BU35" s="264">
        <f>IF('Corporate Overhead'!BU22="","",'Corporate Overhead'!BU22)</f>
        <v>-333.33333333333331</v>
      </c>
      <c r="BV35" s="264">
        <f>IF('Corporate Overhead'!BV22="","",'Corporate Overhead'!BV22)</f>
        <v>-333.33333333333331</v>
      </c>
      <c r="BW35" s="264">
        <f>IF('Corporate Overhead'!BW22="","",'Corporate Overhead'!BW22)</f>
        <v>-333.33333333333331</v>
      </c>
      <c r="BX35" s="264">
        <f>IF('Corporate Overhead'!BX22="","",'Corporate Overhead'!BX22)</f>
        <v>-333.33333333333331</v>
      </c>
      <c r="BY35" s="264">
        <f>IF('Corporate Overhead'!BY22="","",'Corporate Overhead'!BY22)</f>
        <v>-333.33333333333331</v>
      </c>
      <c r="BZ35" s="264">
        <f>IF('Corporate Overhead'!BZ22="","",'Corporate Overhead'!BZ22)</f>
        <v>-333.33333333333331</v>
      </c>
      <c r="CA35" s="264">
        <f>IF('Corporate Overhead'!CA22="","",'Corporate Overhead'!CA22)</f>
        <v>-333.33333333333331</v>
      </c>
      <c r="CB35" s="264">
        <f>IF('Corporate Overhead'!CB22="","",'Corporate Overhead'!CB22)</f>
        <v>-333.33333333333331</v>
      </c>
      <c r="CC35" s="264">
        <f>IF('Corporate Overhead'!CC22="","",'Corporate Overhead'!CC22)</f>
        <v>-333.33333333333331</v>
      </c>
      <c r="CD35" s="264">
        <f>IF('Corporate Overhead'!CD22="","",'Corporate Overhead'!CD22)</f>
        <v>-333.33333333333331</v>
      </c>
      <c r="CE35" s="264">
        <f>IF('Corporate Overhead'!CE22="","",'Corporate Overhead'!CE22)</f>
        <v>-333.33333333333331</v>
      </c>
      <c r="CF35" s="264">
        <f>IF('Corporate Overhead'!CF22="","",'Corporate Overhead'!CF22)</f>
        <v>-333.33333333333331</v>
      </c>
      <c r="CG35" s="264">
        <f>IF('Corporate Overhead'!CG22="","",'Corporate Overhead'!CG22)</f>
        <v>-333.33333333333331</v>
      </c>
      <c r="CH35" s="264">
        <f>IF('Corporate Overhead'!CH22="","",'Corporate Overhead'!CH22)</f>
        <v>-333.33333333333331</v>
      </c>
      <c r="CI35" s="264">
        <f>IF('Corporate Overhead'!CI22="","",'Corporate Overhead'!CI22)</f>
        <v>-333.33333333333331</v>
      </c>
      <c r="CJ35" s="264">
        <f>IF('Corporate Overhead'!CJ22="","",'Corporate Overhead'!CJ22)</f>
        <v>-333.33333333333331</v>
      </c>
      <c r="CK35" s="264">
        <f>IF('Corporate Overhead'!CK22="","",'Corporate Overhead'!CK22)</f>
        <v>-333.33333333333331</v>
      </c>
      <c r="CL35" s="264">
        <f>IF('Corporate Overhead'!CL22="","",'Corporate Overhead'!CL22)</f>
        <v>-333.33333333333331</v>
      </c>
      <c r="CN35" s="264" t="str">
        <f>IF('Corporate Overhead'!CN22="","",'Corporate Overhead'!CN22)</f>
        <v/>
      </c>
      <c r="CO35" s="264" t="e">
        <f>IF('Corporate Overhead'!CO22="","",'Corporate Overhead'!CO22)</f>
        <v>#N/A</v>
      </c>
      <c r="CP35" s="264" t="e">
        <f>IF('Corporate Overhead'!CP22="","",'Corporate Overhead'!CP22)</f>
        <v>#N/A</v>
      </c>
      <c r="CQ35" s="264" t="e">
        <f>IF('Corporate Overhead'!CQ22="","",'Corporate Overhead'!CQ22)</f>
        <v>#N/A</v>
      </c>
      <c r="CR35" s="264" t="e">
        <f>IF('Corporate Overhead'!CR22="","",'Corporate Overhead'!CR22)</f>
        <v>#N/A</v>
      </c>
      <c r="CS35" s="264" t="e">
        <f>IF('Corporate Overhead'!CS22="","",'Corporate Overhead'!CS22)</f>
        <v>#N/A</v>
      </c>
      <c r="CT35" s="264" t="e">
        <f>IF('Corporate Overhead'!CT22="","",'Corporate Overhead'!CT22)</f>
        <v>#N/A</v>
      </c>
      <c r="CU35" s="264" t="e">
        <f>IF('Corporate Overhead'!CU22="","",'Corporate Overhead'!CU22)</f>
        <v>#N/A</v>
      </c>
      <c r="CV35" s="264" t="e">
        <f>IF('Corporate Overhead'!CV22="","",'Corporate Overhead'!CV22)</f>
        <v>#N/A</v>
      </c>
      <c r="CW35" s="264" t="e">
        <f>IF('Corporate Overhead'!CW22="","",'Corporate Overhead'!CW22)</f>
        <v>#N/A</v>
      </c>
      <c r="CX35" s="264" t="e">
        <f>IF('Corporate Overhead'!CX22="","",'Corporate Overhead'!CX22)</f>
        <v>#N/A</v>
      </c>
      <c r="CY35" s="264" t="e">
        <f>IF('Corporate Overhead'!CY22="","",'Corporate Overhead'!CY22)</f>
        <v>#N/A</v>
      </c>
      <c r="CZ35" s="264" t="e">
        <f>IF('Corporate Overhead'!CZ22="","",'Corporate Overhead'!CZ22)</f>
        <v>#N/A</v>
      </c>
      <c r="DA35" s="264" t="e">
        <f>IF('Corporate Overhead'!DA22="","",'Corporate Overhead'!DA22)</f>
        <v>#N/A</v>
      </c>
      <c r="DB35" s="264" t="e">
        <f>IF('Corporate Overhead'!DB22="","",'Corporate Overhead'!DB22)</f>
        <v>#N/A</v>
      </c>
      <c r="DC35" s="264" t="e">
        <f>IF('Corporate Overhead'!DC22="","",'Corporate Overhead'!DC22)</f>
        <v>#N/A</v>
      </c>
      <c r="DD35" s="264" t="e">
        <f>IF('Corporate Overhead'!DD22="","",'Corporate Overhead'!DD22)</f>
        <v>#N/A</v>
      </c>
      <c r="DE35" s="264" t="e">
        <f>IF('Corporate Overhead'!DE22="","",'Corporate Overhead'!DE22)</f>
        <v>#N/A</v>
      </c>
      <c r="DF35" s="264" t="e">
        <f>IF('Corporate Overhead'!DF22="","",'Corporate Overhead'!DF22)</f>
        <v>#N/A</v>
      </c>
      <c r="DG35" s="264" t="e">
        <f>IF('Corporate Overhead'!DG22="","",'Corporate Overhead'!DG22)</f>
        <v>#N/A</v>
      </c>
      <c r="DH35" s="264" t="e">
        <f>IF('Corporate Overhead'!DH22="","",'Corporate Overhead'!DH22)</f>
        <v>#N/A</v>
      </c>
      <c r="DI35" s="264" t="e">
        <f>IF('Corporate Overhead'!DI22="","",'Corporate Overhead'!DI22)</f>
        <v>#N/A</v>
      </c>
      <c r="DJ35" s="264" t="e">
        <f>IF('Corporate Overhead'!DJ22="","",'Corporate Overhead'!DJ22)</f>
        <v>#N/A</v>
      </c>
      <c r="DK35" s="264" t="e">
        <f>IF('Corporate Overhead'!DK22="","",'Corporate Overhead'!DK22)</f>
        <v>#N/A</v>
      </c>
      <c r="DL35" s="264" t="e">
        <f>IF('Corporate Overhead'!DL22="","",'Corporate Overhead'!DL22)</f>
        <v>#N/A</v>
      </c>
    </row>
    <row r="36" spans="2:116" x14ac:dyDescent="0.4">
      <c r="C36" t="s">
        <v>227</v>
      </c>
      <c r="G36" s="388" t="str">
        <f>'Corporate Overhead'!G23</f>
        <v>S&amp;M</v>
      </c>
      <c r="H36" s="12"/>
      <c r="I36" s="12"/>
      <c r="J36" s="61"/>
      <c r="K36" s="53">
        <f>SUMIF($4:$4,K$3,36:36)</f>
        <v>0</v>
      </c>
      <c r="L36" s="53">
        <f>SUMIF($4:$4,L$3,36:36)</f>
        <v>-668537.75639539375</v>
      </c>
      <c r="M36" s="53">
        <f>SUMIF($4:$4,M$3,36:36)</f>
        <v>-734964.02741000731</v>
      </c>
      <c r="N36" s="53">
        <f>SUMIF($4:$4,N$3,36:36)</f>
        <v>-806437.36243152153</v>
      </c>
      <c r="O36" s="53">
        <f>SUMIF($4:$4,O$3,36:36)</f>
        <v>-883300.32279876946</v>
      </c>
      <c r="P36" s="53">
        <f>SUMIF($4:$4,P$3,36:36)</f>
        <v>-196977.19696569728</v>
      </c>
      <c r="Q36" s="53" t="str">
        <f>IF('Corporate Overhead'!Q23="","",'Corporate Overhead'!Q23)</f>
        <v/>
      </c>
      <c r="R36"/>
      <c r="S36" s="264">
        <f>IF('Corporate Overhead'!S23="","",'Corporate Overhead'!S23)</f>
        <v>0</v>
      </c>
      <c r="T36" s="264">
        <f>IF('Corporate Overhead'!T23="","",'Corporate Overhead'!T23)</f>
        <v>0</v>
      </c>
      <c r="U36" s="264">
        <f>IF('Corporate Overhead'!U23="","",'Corporate Overhead'!U23)</f>
        <v>0</v>
      </c>
      <c r="V36" s="264">
        <f>IF('Corporate Overhead'!V23="","",'Corporate Overhead'!V23)</f>
        <v>0</v>
      </c>
      <c r="W36" s="264">
        <f>IF('Corporate Overhead'!W23="","",'Corporate Overhead'!W23)</f>
        <v>0</v>
      </c>
      <c r="X36" s="264">
        <f>IF('Corporate Overhead'!X23="","",'Corporate Overhead'!X23)</f>
        <v>0</v>
      </c>
      <c r="Y36" s="264">
        <f>IF('Corporate Overhead'!Y23="","",'Corporate Overhead'!Y23)</f>
        <v>0</v>
      </c>
      <c r="Z36" s="264">
        <f>IF('Corporate Overhead'!Z23="","",'Corporate Overhead'!Z23)</f>
        <v>0</v>
      </c>
      <c r="AA36" s="264">
        <f>IF('Corporate Overhead'!AA23="","",'Corporate Overhead'!AA23)</f>
        <v>0</v>
      </c>
      <c r="AB36" s="264">
        <f>IF('Corporate Overhead'!AB23="","",'Corporate Overhead'!AB23)</f>
        <v>0</v>
      </c>
      <c r="AC36" s="264">
        <f>IF('Corporate Overhead'!AC23="","",'Corporate Overhead'!AC23)</f>
        <v>0</v>
      </c>
      <c r="AD36" s="264">
        <f>IF('Corporate Overhead'!AD23="","",'Corporate Overhead'!AD23)</f>
        <v>0</v>
      </c>
      <c r="AE36" s="264">
        <f>IF('Corporate Overhead'!AE23="","",'Corporate Overhead'!AE23)</f>
        <v>-53291.718301983223</v>
      </c>
      <c r="AF36" s="264">
        <f>IF('Corporate Overhead'!AF23="","",'Corporate Overhead'!AF23)</f>
        <v>-53722.67643077625</v>
      </c>
      <c r="AG36" s="264">
        <f>IF('Corporate Overhead'!AG23="","",'Corporate Overhead'!AG23)</f>
        <v>-54156.300673866463</v>
      </c>
      <c r="AH36" s="264">
        <f>IF('Corporate Overhead'!AH23="","",'Corporate Overhead'!AH23)</f>
        <v>-54592.605766961075</v>
      </c>
      <c r="AI36" s="264">
        <f>IF('Corporate Overhead'!AI23="","",'Corporate Overhead'!AI23)</f>
        <v>-55031.606522278023</v>
      </c>
      <c r="AJ36" s="264">
        <f>IF('Corporate Overhead'!AJ23="","",'Corporate Overhead'!AJ23)</f>
        <v>-55473.31782892831</v>
      </c>
      <c r="AK36" s="264">
        <f>IF('Corporate Overhead'!AK23="","",'Corporate Overhead'!AK23)</f>
        <v>-55917.754653298201</v>
      </c>
      <c r="AL36" s="264">
        <f>IF('Corporate Overhead'!AL23="","",'Corporate Overhead'!AL23)</f>
        <v>-56364.932039436513</v>
      </c>
      <c r="AM36" s="264">
        <f>IF('Corporate Overhead'!AM23="","",'Corporate Overhead'!AM23)</f>
        <v>-56814.865109441525</v>
      </c>
      <c r="AN36" s="264">
        <f>IF('Corporate Overhead'!AN23="","",'Corporate Overhead'!AN23)</f>
        <v>-57267.569063848816</v>
      </c>
      <c r="AO36" s="264">
        <f>IF('Corporate Overhead'!AO23="","",'Corporate Overhead'!AO23)</f>
        <v>-57723.059182022982</v>
      </c>
      <c r="AP36" s="264">
        <f>IF('Corporate Overhead'!AP23="","",'Corporate Overhead'!AP23)</f>
        <v>-58181.350822552391</v>
      </c>
      <c r="AQ36" s="264">
        <f>IF('Corporate Overhead'!AQ23="","",'Corporate Overhead'!AQ23)</f>
        <v>-58642.459423642329</v>
      </c>
      <c r="AR36" s="264">
        <f>IF('Corporate Overhead'!AR23="","",'Corporate Overhead'!AR23)</f>
        <v>-59106.40050351173</v>
      </c>
      <c r="AS36" s="264">
        <f>IF('Corporate Overhead'!AS23="","",'Corporate Overhead'!AS23)</f>
        <v>-59573.189660792705</v>
      </c>
      <c r="AT36" s="264">
        <f>IF('Corporate Overhead'!AT23="","",'Corporate Overhead'!AT23)</f>
        <v>-60042.842574931499</v>
      </c>
      <c r="AU36" s="264">
        <f>IF('Corporate Overhead'!AU23="","",'Corporate Overhead'!AU23)</f>
        <v>-60515.375006589667</v>
      </c>
      <c r="AV36" s="264">
        <f>IF('Corporate Overhead'!AV23="","",'Corporate Overhead'!AV23)</f>
        <v>-60990.802798050361</v>
      </c>
      <c r="AW36" s="264">
        <f>IF('Corporate Overhead'!AW23="","",'Corporate Overhead'!AW23)</f>
        <v>-61469.14187362371</v>
      </c>
      <c r="AX36" s="264">
        <f>IF('Corporate Overhead'!AX23="","",'Corporate Overhead'!AX23)</f>
        <v>-61950.408240055855</v>
      </c>
      <c r="AY36" s="264">
        <f>IF('Corporate Overhead'!AY23="","",'Corporate Overhead'!AY23)</f>
        <v>-62434.617986939666</v>
      </c>
      <c r="AZ36" s="264">
        <f>IF('Corporate Overhead'!AZ23="","",'Corporate Overhead'!AZ23)</f>
        <v>-62921.787287127132</v>
      </c>
      <c r="BA36" s="264">
        <f>IF('Corporate Overhead'!BA23="","",'Corporate Overhead'!BA23)</f>
        <v>-63411.932397142336</v>
      </c>
      <c r="BB36" s="264">
        <f>IF('Corporate Overhead'!BB23="","",'Corporate Overhead'!BB23)</f>
        <v>-63905.069657600485</v>
      </c>
      <c r="BC36" s="264">
        <f>IF('Corporate Overhead'!BC23="","",'Corporate Overhead'!BC23)</f>
        <v>-64401.215493625692</v>
      </c>
      <c r="BD36" s="264">
        <f>IF('Corporate Overhead'!BD23="","",'Corporate Overhead'!BD23)</f>
        <v>-64900.386415269422</v>
      </c>
      <c r="BE36" s="264">
        <f>IF('Corporate Overhead'!BE23="","",'Corporate Overhead'!BE23)</f>
        <v>-65402.599017934692</v>
      </c>
      <c r="BF36" s="264">
        <f>IF('Corporate Overhead'!BF23="","",'Corporate Overhead'!BF23)</f>
        <v>-65907.869982803517</v>
      </c>
      <c r="BG36" s="264">
        <f>IF('Corporate Overhead'!BG23="","",'Corporate Overhead'!BG23)</f>
        <v>-66416.216077257151</v>
      </c>
      <c r="BH36" s="264">
        <f>IF('Corporate Overhead'!BH23="","",'Corporate Overhead'!BH23)</f>
        <v>-66927.654155310447</v>
      </c>
      <c r="BI36" s="264">
        <f>IF('Corporate Overhead'!BI23="","",'Corporate Overhead'!BI23)</f>
        <v>-67442.201158041702</v>
      </c>
      <c r="BJ36" s="264">
        <f>IF('Corporate Overhead'!BJ23="","",'Corporate Overhead'!BJ23)</f>
        <v>-67959.874114020931</v>
      </c>
      <c r="BK36" s="264">
        <f>IF('Corporate Overhead'!BK23="","",'Corporate Overhead'!BK23)</f>
        <v>-68480.690139753744</v>
      </c>
      <c r="BL36" s="264">
        <f>IF('Corporate Overhead'!BL23="","",'Corporate Overhead'!BL23)</f>
        <v>-69004.666440106739</v>
      </c>
      <c r="BM36" s="264">
        <f>IF('Corporate Overhead'!BM23="","",'Corporate Overhead'!BM23)</f>
        <v>-69531.820308760012</v>
      </c>
      <c r="BN36" s="264">
        <f>IF('Corporate Overhead'!BN23="","",'Corporate Overhead'!BN23)</f>
        <v>-70062.169128637397</v>
      </c>
      <c r="BO36" s="264">
        <f>IF('Corporate Overhead'!BO23="","",'Corporate Overhead'!BO23)</f>
        <v>-70595.73037235532</v>
      </c>
      <c r="BP36" s="264">
        <f>IF('Corporate Overhead'!BP23="","",'Corporate Overhead'!BP23)</f>
        <v>-71132.52160266861</v>
      </c>
      <c r="BQ36" s="264">
        <f>IF('Corporate Overhead'!BQ23="","",'Corporate Overhead'!BQ23)</f>
        <v>-71672.560472914221</v>
      </c>
      <c r="BR36" s="264">
        <f>IF('Corporate Overhead'!BR23="","",'Corporate Overhead'!BR23)</f>
        <v>-72215.864727468797</v>
      </c>
      <c r="BS36" s="264">
        <f>IF('Corporate Overhead'!BS23="","",'Corporate Overhead'!BS23)</f>
        <v>-72762.452202191387</v>
      </c>
      <c r="BT36" s="264">
        <f>IF('Corporate Overhead'!BT23="","",'Corporate Overhead'!BT23)</f>
        <v>-73312.340824885498</v>
      </c>
      <c r="BU36" s="264">
        <f>IF('Corporate Overhead'!BU23="","",'Corporate Overhead'!BU23)</f>
        <v>-73865.548615750493</v>
      </c>
      <c r="BV36" s="264">
        <f>IF('Corporate Overhead'!BV23="","",'Corporate Overhead'!BV23)</f>
        <v>-74422.093687845598</v>
      </c>
      <c r="BW36" s="264">
        <f>IF('Corporate Overhead'!BW23="","",'Corporate Overhead'!BW23)</f>
        <v>-74981.994247543436</v>
      </c>
      <c r="BX36" s="264">
        <f>IF('Corporate Overhead'!BX23="","",'Corporate Overhead'!BX23)</f>
        <v>-75545.268595002402</v>
      </c>
      <c r="BY36" s="264">
        <f>IF('Corporate Overhead'!BY23="","",'Corporate Overhead'!BY23)</f>
        <v>-76111.935124622469</v>
      </c>
      <c r="BZ36" s="264">
        <f>IF('Corporate Overhead'!BZ23="","",'Corporate Overhead'!BZ23)</f>
        <v>-76682.012325521369</v>
      </c>
      <c r="CA36" s="264">
        <f>IF('Corporate Overhead'!CA23="","",'Corporate Overhead'!CA23)</f>
        <v>-16041.983481294103</v>
      </c>
      <c r="CB36" s="264">
        <f>IF('Corporate Overhead'!CB23="","",'Corporate Overhead'!CB23)</f>
        <v>-16108.825079132619</v>
      </c>
      <c r="CC36" s="264">
        <f>IF('Corporate Overhead'!CC23="","",'Corporate Overhead'!CC23)</f>
        <v>-16175.945183628986</v>
      </c>
      <c r="CD36" s="264">
        <f>IF('Corporate Overhead'!CD23="","",'Corporate Overhead'!CD23)</f>
        <v>-16243.344955227525</v>
      </c>
      <c r="CE36" s="264">
        <f>IF('Corporate Overhead'!CE23="","",'Corporate Overhead'!CE23)</f>
        <v>-16311.025559207799</v>
      </c>
      <c r="CF36" s="264">
        <f>IF('Corporate Overhead'!CF23="","",'Corporate Overhead'!CF23)</f>
        <v>-16378.988165703602</v>
      </c>
      <c r="CG36" s="264">
        <f>IF('Corporate Overhead'!CG23="","",'Corporate Overhead'!CG23)</f>
        <v>-16447.233949728128</v>
      </c>
      <c r="CH36" s="264">
        <f>IF('Corporate Overhead'!CH23="","",'Corporate Overhead'!CH23)</f>
        <v>-16515.764091185112</v>
      </c>
      <c r="CI36" s="264">
        <f>IF('Corporate Overhead'!CI23="","",'Corporate Overhead'!CI23)</f>
        <v>-16584.579774898477</v>
      </c>
      <c r="CJ36" s="264">
        <f>IF('Corporate Overhead'!CJ23="","",'Corporate Overhead'!CJ23)</f>
        <v>-16653.68219062686</v>
      </c>
      <c r="CK36" s="264">
        <f>IF('Corporate Overhead'!CK23="","",'Corporate Overhead'!CK23)</f>
        <v>-16723.072533087623</v>
      </c>
      <c r="CL36" s="264">
        <f>IF('Corporate Overhead'!CL23="","",'Corporate Overhead'!CL23)</f>
        <v>-16792.752001976412</v>
      </c>
      <c r="CN36" s="264" t="str">
        <f>IF('Corporate Overhead'!CN23="","",'Corporate Overhead'!CN23)</f>
        <v/>
      </c>
      <c r="CO36" s="264" t="e">
        <f>IF('Corporate Overhead'!CO23="","",'Corporate Overhead'!CO23)</f>
        <v>#N/A</v>
      </c>
      <c r="CP36" s="264" t="e">
        <f>IF('Corporate Overhead'!CP23="","",'Corporate Overhead'!CP23)</f>
        <v>#N/A</v>
      </c>
      <c r="CQ36" s="264" t="e">
        <f>IF('Corporate Overhead'!CQ23="","",'Corporate Overhead'!CQ23)</f>
        <v>#N/A</v>
      </c>
      <c r="CR36" s="264" t="e">
        <f>IF('Corporate Overhead'!CR23="","",'Corporate Overhead'!CR23)</f>
        <v>#N/A</v>
      </c>
      <c r="CS36" s="264" t="e">
        <f>IF('Corporate Overhead'!CS23="","",'Corporate Overhead'!CS23)</f>
        <v>#N/A</v>
      </c>
      <c r="CT36" s="264" t="e">
        <f>IF('Corporate Overhead'!CT23="","",'Corporate Overhead'!CT23)</f>
        <v>#N/A</v>
      </c>
      <c r="CU36" s="264" t="e">
        <f>IF('Corporate Overhead'!CU23="","",'Corporate Overhead'!CU23)</f>
        <v>#N/A</v>
      </c>
      <c r="CV36" s="264" t="e">
        <f>IF('Corporate Overhead'!CV23="","",'Corporate Overhead'!CV23)</f>
        <v>#N/A</v>
      </c>
      <c r="CW36" s="264" t="e">
        <f>IF('Corporate Overhead'!CW23="","",'Corporate Overhead'!CW23)</f>
        <v>#N/A</v>
      </c>
      <c r="CX36" s="264" t="e">
        <f>IF('Corporate Overhead'!CX23="","",'Corporate Overhead'!CX23)</f>
        <v>#N/A</v>
      </c>
      <c r="CY36" s="264" t="e">
        <f>IF('Corporate Overhead'!CY23="","",'Corporate Overhead'!CY23)</f>
        <v>#N/A</v>
      </c>
      <c r="CZ36" s="264" t="e">
        <f>IF('Corporate Overhead'!CZ23="","",'Corporate Overhead'!CZ23)</f>
        <v>#N/A</v>
      </c>
      <c r="DA36" s="264" t="e">
        <f>IF('Corporate Overhead'!DA23="","",'Corporate Overhead'!DA23)</f>
        <v>#N/A</v>
      </c>
      <c r="DB36" s="264" t="e">
        <f>IF('Corporate Overhead'!DB23="","",'Corporate Overhead'!DB23)</f>
        <v>#N/A</v>
      </c>
      <c r="DC36" s="264" t="e">
        <f>IF('Corporate Overhead'!DC23="","",'Corporate Overhead'!DC23)</f>
        <v>#N/A</v>
      </c>
      <c r="DD36" s="264" t="e">
        <f>IF('Corporate Overhead'!DD23="","",'Corporate Overhead'!DD23)</f>
        <v>#N/A</v>
      </c>
      <c r="DE36" s="264" t="e">
        <f>IF('Corporate Overhead'!DE23="","",'Corporate Overhead'!DE23)</f>
        <v>#N/A</v>
      </c>
      <c r="DF36" s="264" t="e">
        <f>IF('Corporate Overhead'!DF23="","",'Corporate Overhead'!DF23)</f>
        <v>#N/A</v>
      </c>
      <c r="DG36" s="264" t="e">
        <f>IF('Corporate Overhead'!DG23="","",'Corporate Overhead'!DG23)</f>
        <v>#N/A</v>
      </c>
      <c r="DH36" s="264" t="e">
        <f>IF('Corporate Overhead'!DH23="","",'Corporate Overhead'!DH23)</f>
        <v>#N/A</v>
      </c>
      <c r="DI36" s="264" t="e">
        <f>IF('Corporate Overhead'!DI23="","",'Corporate Overhead'!DI23)</f>
        <v>#N/A</v>
      </c>
      <c r="DJ36" s="264" t="e">
        <f>IF('Corporate Overhead'!DJ23="","",'Corporate Overhead'!DJ23)</f>
        <v>#N/A</v>
      </c>
      <c r="DK36" s="264" t="e">
        <f>IF('Corporate Overhead'!DK23="","",'Corporate Overhead'!DK23)</f>
        <v>#N/A</v>
      </c>
      <c r="DL36" s="264" t="e">
        <f>IF('Corporate Overhead'!DL23="","",'Corporate Overhead'!DL23)</f>
        <v>#N/A</v>
      </c>
    </row>
    <row r="37" spans="2:116" x14ac:dyDescent="0.4">
      <c r="C37" t="s">
        <v>227</v>
      </c>
      <c r="G37" s="388" t="str">
        <f>'Corporate Overhead'!G24</f>
        <v>R&amp;D</v>
      </c>
      <c r="H37" s="12"/>
      <c r="I37" s="12"/>
      <c r="J37" s="61"/>
      <c r="K37" s="53">
        <f>SUMIF($4:$4,K$3,37:37)</f>
        <v>0</v>
      </c>
      <c r="L37" s="53">
        <f>SUMIF($4:$4,L$3,37:37)</f>
        <v>0</v>
      </c>
      <c r="M37" s="53">
        <f>SUMIF($4:$4,M$3,37:37)</f>
        <v>0</v>
      </c>
      <c r="N37" s="53">
        <f>SUMIF($4:$4,N$3,37:37)</f>
        <v>0</v>
      </c>
      <c r="O37" s="53">
        <f>SUMIF($4:$4,O$3,37:37)</f>
        <v>0</v>
      </c>
      <c r="P37" s="53">
        <f>SUMIF($4:$4,P$3,37:37)</f>
        <v>0</v>
      </c>
      <c r="Q37" s="53" t="str">
        <f>IF('Corporate Overhead'!Q24="","",'Corporate Overhead'!Q24)</f>
        <v/>
      </c>
      <c r="R37"/>
      <c r="S37" s="264">
        <f>IF('Corporate Overhead'!S24="","",'Corporate Overhead'!S24)</f>
        <v>0</v>
      </c>
      <c r="T37" s="264">
        <f>IF('Corporate Overhead'!T24="","",'Corporate Overhead'!T24)</f>
        <v>0</v>
      </c>
      <c r="U37" s="264">
        <f>IF('Corporate Overhead'!U24="","",'Corporate Overhead'!U24)</f>
        <v>0</v>
      </c>
      <c r="V37" s="264">
        <f>IF('Corporate Overhead'!V24="","",'Corporate Overhead'!V24)</f>
        <v>0</v>
      </c>
      <c r="W37" s="264">
        <f>IF('Corporate Overhead'!W24="","",'Corporate Overhead'!W24)</f>
        <v>0</v>
      </c>
      <c r="X37" s="264">
        <f>IF('Corporate Overhead'!X24="","",'Corporate Overhead'!X24)</f>
        <v>0</v>
      </c>
      <c r="Y37" s="264">
        <f>IF('Corporate Overhead'!Y24="","",'Corporate Overhead'!Y24)</f>
        <v>0</v>
      </c>
      <c r="Z37" s="264">
        <f>IF('Corporate Overhead'!Z24="","",'Corporate Overhead'!Z24)</f>
        <v>0</v>
      </c>
      <c r="AA37" s="264">
        <f>IF('Corporate Overhead'!AA24="","",'Corporate Overhead'!AA24)</f>
        <v>0</v>
      </c>
      <c r="AB37" s="264">
        <f>IF('Corporate Overhead'!AB24="","",'Corporate Overhead'!AB24)</f>
        <v>0</v>
      </c>
      <c r="AC37" s="264">
        <f>IF('Corporate Overhead'!AC24="","",'Corporate Overhead'!AC24)</f>
        <v>0</v>
      </c>
      <c r="AD37" s="264">
        <f>IF('Corporate Overhead'!AD24="","",'Corporate Overhead'!AD24)</f>
        <v>0</v>
      </c>
      <c r="AE37" s="264">
        <f>IF('Corporate Overhead'!AE24="","",'Corporate Overhead'!AE24)</f>
        <v>0</v>
      </c>
      <c r="AF37" s="264">
        <f>IF('Corporate Overhead'!AF24="","",'Corporate Overhead'!AF24)</f>
        <v>0</v>
      </c>
      <c r="AG37" s="264">
        <f>IF('Corporate Overhead'!AG24="","",'Corporate Overhead'!AG24)</f>
        <v>0</v>
      </c>
      <c r="AH37" s="264">
        <f>IF('Corporate Overhead'!AH24="","",'Corporate Overhead'!AH24)</f>
        <v>0</v>
      </c>
      <c r="AI37" s="264">
        <f>IF('Corporate Overhead'!AI24="","",'Corporate Overhead'!AI24)</f>
        <v>0</v>
      </c>
      <c r="AJ37" s="264">
        <f>IF('Corporate Overhead'!AJ24="","",'Corporate Overhead'!AJ24)</f>
        <v>0</v>
      </c>
      <c r="AK37" s="264">
        <f>IF('Corporate Overhead'!AK24="","",'Corporate Overhead'!AK24)</f>
        <v>0</v>
      </c>
      <c r="AL37" s="264">
        <f>IF('Corporate Overhead'!AL24="","",'Corporate Overhead'!AL24)</f>
        <v>0</v>
      </c>
      <c r="AM37" s="264">
        <f>IF('Corporate Overhead'!AM24="","",'Corporate Overhead'!AM24)</f>
        <v>0</v>
      </c>
      <c r="AN37" s="264">
        <f>IF('Corporate Overhead'!AN24="","",'Corporate Overhead'!AN24)</f>
        <v>0</v>
      </c>
      <c r="AO37" s="264">
        <f>IF('Corporate Overhead'!AO24="","",'Corporate Overhead'!AO24)</f>
        <v>0</v>
      </c>
      <c r="AP37" s="264">
        <f>IF('Corporate Overhead'!AP24="","",'Corporate Overhead'!AP24)</f>
        <v>0</v>
      </c>
      <c r="AQ37" s="264">
        <f>IF('Corporate Overhead'!AQ24="","",'Corporate Overhead'!AQ24)</f>
        <v>0</v>
      </c>
      <c r="AR37" s="264">
        <f>IF('Corporate Overhead'!AR24="","",'Corporate Overhead'!AR24)</f>
        <v>0</v>
      </c>
      <c r="AS37" s="264">
        <f>IF('Corporate Overhead'!AS24="","",'Corporate Overhead'!AS24)</f>
        <v>0</v>
      </c>
      <c r="AT37" s="264">
        <f>IF('Corporate Overhead'!AT24="","",'Corporate Overhead'!AT24)</f>
        <v>0</v>
      </c>
      <c r="AU37" s="264">
        <f>IF('Corporate Overhead'!AU24="","",'Corporate Overhead'!AU24)</f>
        <v>0</v>
      </c>
      <c r="AV37" s="264">
        <f>IF('Corporate Overhead'!AV24="","",'Corporate Overhead'!AV24)</f>
        <v>0</v>
      </c>
      <c r="AW37" s="264">
        <f>IF('Corporate Overhead'!AW24="","",'Corporate Overhead'!AW24)</f>
        <v>0</v>
      </c>
      <c r="AX37" s="264">
        <f>IF('Corporate Overhead'!AX24="","",'Corporate Overhead'!AX24)</f>
        <v>0</v>
      </c>
      <c r="AY37" s="264">
        <f>IF('Corporate Overhead'!AY24="","",'Corporate Overhead'!AY24)</f>
        <v>0</v>
      </c>
      <c r="AZ37" s="264">
        <f>IF('Corporate Overhead'!AZ24="","",'Corporate Overhead'!AZ24)</f>
        <v>0</v>
      </c>
      <c r="BA37" s="264">
        <f>IF('Corporate Overhead'!BA24="","",'Corporate Overhead'!BA24)</f>
        <v>0</v>
      </c>
      <c r="BB37" s="264">
        <f>IF('Corporate Overhead'!BB24="","",'Corporate Overhead'!BB24)</f>
        <v>0</v>
      </c>
      <c r="BC37" s="264">
        <f>IF('Corporate Overhead'!BC24="","",'Corporate Overhead'!BC24)</f>
        <v>0</v>
      </c>
      <c r="BD37" s="264">
        <f>IF('Corporate Overhead'!BD24="","",'Corporate Overhead'!BD24)</f>
        <v>0</v>
      </c>
      <c r="BE37" s="264">
        <f>IF('Corporate Overhead'!BE24="","",'Corporate Overhead'!BE24)</f>
        <v>0</v>
      </c>
      <c r="BF37" s="264">
        <f>IF('Corporate Overhead'!BF24="","",'Corporate Overhead'!BF24)</f>
        <v>0</v>
      </c>
      <c r="BG37" s="264">
        <f>IF('Corporate Overhead'!BG24="","",'Corporate Overhead'!BG24)</f>
        <v>0</v>
      </c>
      <c r="BH37" s="264">
        <f>IF('Corporate Overhead'!BH24="","",'Corporate Overhead'!BH24)</f>
        <v>0</v>
      </c>
      <c r="BI37" s="264">
        <f>IF('Corporate Overhead'!BI24="","",'Corporate Overhead'!BI24)</f>
        <v>0</v>
      </c>
      <c r="BJ37" s="264">
        <f>IF('Corporate Overhead'!BJ24="","",'Corporate Overhead'!BJ24)</f>
        <v>0</v>
      </c>
      <c r="BK37" s="264">
        <f>IF('Corporate Overhead'!BK24="","",'Corporate Overhead'!BK24)</f>
        <v>0</v>
      </c>
      <c r="BL37" s="264">
        <f>IF('Corporate Overhead'!BL24="","",'Corporate Overhead'!BL24)</f>
        <v>0</v>
      </c>
      <c r="BM37" s="264">
        <f>IF('Corporate Overhead'!BM24="","",'Corporate Overhead'!BM24)</f>
        <v>0</v>
      </c>
      <c r="BN37" s="264">
        <f>IF('Corporate Overhead'!BN24="","",'Corporate Overhead'!BN24)</f>
        <v>0</v>
      </c>
      <c r="BO37" s="264">
        <f>IF('Corporate Overhead'!BO24="","",'Corporate Overhead'!BO24)</f>
        <v>0</v>
      </c>
      <c r="BP37" s="264">
        <f>IF('Corporate Overhead'!BP24="","",'Corporate Overhead'!BP24)</f>
        <v>0</v>
      </c>
      <c r="BQ37" s="264">
        <f>IF('Corporate Overhead'!BQ24="","",'Corporate Overhead'!BQ24)</f>
        <v>0</v>
      </c>
      <c r="BR37" s="264">
        <f>IF('Corporate Overhead'!BR24="","",'Corporate Overhead'!BR24)</f>
        <v>0</v>
      </c>
      <c r="BS37" s="264">
        <f>IF('Corporate Overhead'!BS24="","",'Corporate Overhead'!BS24)</f>
        <v>0</v>
      </c>
      <c r="BT37" s="264">
        <f>IF('Corporate Overhead'!BT24="","",'Corporate Overhead'!BT24)</f>
        <v>0</v>
      </c>
      <c r="BU37" s="264">
        <f>IF('Corporate Overhead'!BU24="","",'Corporate Overhead'!BU24)</f>
        <v>0</v>
      </c>
      <c r="BV37" s="264">
        <f>IF('Corporate Overhead'!BV24="","",'Corporate Overhead'!BV24)</f>
        <v>0</v>
      </c>
      <c r="BW37" s="264">
        <f>IF('Corporate Overhead'!BW24="","",'Corporate Overhead'!BW24)</f>
        <v>0</v>
      </c>
      <c r="BX37" s="264">
        <f>IF('Corporate Overhead'!BX24="","",'Corporate Overhead'!BX24)</f>
        <v>0</v>
      </c>
      <c r="BY37" s="264">
        <f>IF('Corporate Overhead'!BY24="","",'Corporate Overhead'!BY24)</f>
        <v>0</v>
      </c>
      <c r="BZ37" s="264">
        <f>IF('Corporate Overhead'!BZ24="","",'Corporate Overhead'!BZ24)</f>
        <v>0</v>
      </c>
      <c r="CA37" s="264">
        <f>IF('Corporate Overhead'!CA24="","",'Corporate Overhead'!CA24)</f>
        <v>0</v>
      </c>
      <c r="CB37" s="264">
        <f>IF('Corporate Overhead'!CB24="","",'Corporate Overhead'!CB24)</f>
        <v>0</v>
      </c>
      <c r="CC37" s="264">
        <f>IF('Corporate Overhead'!CC24="","",'Corporate Overhead'!CC24)</f>
        <v>0</v>
      </c>
      <c r="CD37" s="264">
        <f>IF('Corporate Overhead'!CD24="","",'Corporate Overhead'!CD24)</f>
        <v>0</v>
      </c>
      <c r="CE37" s="264">
        <f>IF('Corporate Overhead'!CE24="","",'Corporate Overhead'!CE24)</f>
        <v>0</v>
      </c>
      <c r="CF37" s="264">
        <f>IF('Corporate Overhead'!CF24="","",'Corporate Overhead'!CF24)</f>
        <v>0</v>
      </c>
      <c r="CG37" s="264">
        <f>IF('Corporate Overhead'!CG24="","",'Corporate Overhead'!CG24)</f>
        <v>0</v>
      </c>
      <c r="CH37" s="264">
        <f>IF('Corporate Overhead'!CH24="","",'Corporate Overhead'!CH24)</f>
        <v>0</v>
      </c>
      <c r="CI37" s="264">
        <f>IF('Corporate Overhead'!CI24="","",'Corporate Overhead'!CI24)</f>
        <v>0</v>
      </c>
      <c r="CJ37" s="264">
        <f>IF('Corporate Overhead'!CJ24="","",'Corporate Overhead'!CJ24)</f>
        <v>0</v>
      </c>
      <c r="CK37" s="264">
        <f>IF('Corporate Overhead'!CK24="","",'Corporate Overhead'!CK24)</f>
        <v>0</v>
      </c>
      <c r="CL37" s="264">
        <f>IF('Corporate Overhead'!CL24="","",'Corporate Overhead'!CL24)</f>
        <v>0</v>
      </c>
      <c r="CN37" s="264" t="str">
        <f>IF('Corporate Overhead'!CN24="","",'Corporate Overhead'!CN24)</f>
        <v/>
      </c>
      <c r="CO37" s="264">
        <f>IF('Corporate Overhead'!CO24="","",'Corporate Overhead'!CO24)</f>
        <v>0</v>
      </c>
      <c r="CP37" s="264">
        <f>IF('Corporate Overhead'!CP24="","",'Corporate Overhead'!CP24)</f>
        <v>0</v>
      </c>
      <c r="CQ37" s="264">
        <f>IF('Corporate Overhead'!CQ24="","",'Corporate Overhead'!CQ24)</f>
        <v>0</v>
      </c>
      <c r="CR37" s="264">
        <f>IF('Corporate Overhead'!CR24="","",'Corporate Overhead'!CR24)</f>
        <v>0</v>
      </c>
      <c r="CS37" s="264">
        <f>IF('Corporate Overhead'!CS24="","",'Corporate Overhead'!CS24)</f>
        <v>0</v>
      </c>
      <c r="CT37" s="264">
        <f>IF('Corporate Overhead'!CT24="","",'Corporate Overhead'!CT24)</f>
        <v>0</v>
      </c>
      <c r="CU37" s="264">
        <f>IF('Corporate Overhead'!CU24="","",'Corporate Overhead'!CU24)</f>
        <v>0</v>
      </c>
      <c r="CV37" s="264">
        <f>IF('Corporate Overhead'!CV24="","",'Corporate Overhead'!CV24)</f>
        <v>0</v>
      </c>
      <c r="CW37" s="264">
        <f>IF('Corporate Overhead'!CW24="","",'Corporate Overhead'!CW24)</f>
        <v>0</v>
      </c>
      <c r="CX37" s="264">
        <f>IF('Corporate Overhead'!CX24="","",'Corporate Overhead'!CX24)</f>
        <v>0</v>
      </c>
      <c r="CY37" s="264">
        <f>IF('Corporate Overhead'!CY24="","",'Corporate Overhead'!CY24)</f>
        <v>0</v>
      </c>
      <c r="CZ37" s="264">
        <f>IF('Corporate Overhead'!CZ24="","",'Corporate Overhead'!CZ24)</f>
        <v>0</v>
      </c>
      <c r="DA37" s="264">
        <f>IF('Corporate Overhead'!DA24="","",'Corporate Overhead'!DA24)</f>
        <v>0</v>
      </c>
      <c r="DB37" s="264">
        <f>IF('Corporate Overhead'!DB24="","",'Corporate Overhead'!DB24)</f>
        <v>0</v>
      </c>
      <c r="DC37" s="264">
        <f>IF('Corporate Overhead'!DC24="","",'Corporate Overhead'!DC24)</f>
        <v>0</v>
      </c>
      <c r="DD37" s="264">
        <f>IF('Corporate Overhead'!DD24="","",'Corporate Overhead'!DD24)</f>
        <v>0</v>
      </c>
      <c r="DE37" s="264">
        <f>IF('Corporate Overhead'!DE24="","",'Corporate Overhead'!DE24)</f>
        <v>0</v>
      </c>
      <c r="DF37" s="264">
        <f>IF('Corporate Overhead'!DF24="","",'Corporate Overhead'!DF24)</f>
        <v>0</v>
      </c>
      <c r="DG37" s="264">
        <f>IF('Corporate Overhead'!DG24="","",'Corporate Overhead'!DG24)</f>
        <v>0</v>
      </c>
      <c r="DH37" s="264">
        <f>IF('Corporate Overhead'!DH24="","",'Corporate Overhead'!DH24)</f>
        <v>0</v>
      </c>
      <c r="DI37" s="264">
        <f>IF('Corporate Overhead'!DI24="","",'Corporate Overhead'!DI24)</f>
        <v>0</v>
      </c>
      <c r="DJ37" s="264">
        <f>IF('Corporate Overhead'!DJ24="","",'Corporate Overhead'!DJ24)</f>
        <v>0</v>
      </c>
      <c r="DK37" s="264">
        <f>IF('Corporate Overhead'!DK24="","",'Corporate Overhead'!DK24)</f>
        <v>0</v>
      </c>
      <c r="DL37" s="264">
        <f>IF('Corporate Overhead'!DL24="","",'Corporate Overhead'!DL24)</f>
        <v>0</v>
      </c>
    </row>
    <row r="38" spans="2:116" x14ac:dyDescent="0.4">
      <c r="C38" t="s">
        <v>227</v>
      </c>
      <c r="G38" s="388" t="str">
        <f>'Corporate Overhead'!G25</f>
        <v>(Placeholder)</v>
      </c>
      <c r="H38" s="12"/>
      <c r="I38" s="12"/>
      <c r="J38" s="61"/>
      <c r="K38" s="53">
        <f>SUMIF($4:$4,K$3,38:38)</f>
        <v>-1000.0000000000001</v>
      </c>
      <c r="L38" s="53">
        <f>SUMIF($4:$4,L$3,38:38)</f>
        <v>-1000.0000000000001</v>
      </c>
      <c r="M38" s="53">
        <f>SUMIF($4:$4,M$3,38:38)</f>
        <v>-1000.0000000000001</v>
      </c>
      <c r="N38" s="53">
        <f>SUMIF($4:$4,N$3,38:38)</f>
        <v>-1000.0000000000001</v>
      </c>
      <c r="O38" s="53">
        <f>SUMIF($4:$4,O$3,38:38)</f>
        <v>-1000.0000000000001</v>
      </c>
      <c r="P38" s="53">
        <f>SUMIF($4:$4,P$3,38:38)</f>
        <v>-1000.0000000000001</v>
      </c>
      <c r="Q38" s="53" t="str">
        <f>IF('Corporate Overhead'!Q25="","",'Corporate Overhead'!Q25)</f>
        <v/>
      </c>
      <c r="R38"/>
      <c r="S38" s="264">
        <f>IF('Corporate Overhead'!S25="","",'Corporate Overhead'!S25)</f>
        <v>-83.333333333333329</v>
      </c>
      <c r="T38" s="264">
        <f>IF('Corporate Overhead'!T25="","",'Corporate Overhead'!T25)</f>
        <v>-83.333333333333329</v>
      </c>
      <c r="U38" s="264">
        <f>IF('Corporate Overhead'!U25="","",'Corporate Overhead'!U25)</f>
        <v>-83.333333333333329</v>
      </c>
      <c r="V38" s="264">
        <f>IF('Corporate Overhead'!V25="","",'Corporate Overhead'!V25)</f>
        <v>-83.333333333333329</v>
      </c>
      <c r="W38" s="264">
        <f>IF('Corporate Overhead'!W25="","",'Corporate Overhead'!W25)</f>
        <v>-83.333333333333329</v>
      </c>
      <c r="X38" s="264">
        <f>IF('Corporate Overhead'!X25="","",'Corporate Overhead'!X25)</f>
        <v>-83.333333333333329</v>
      </c>
      <c r="Y38" s="264">
        <f>IF('Corporate Overhead'!Y25="","",'Corporate Overhead'!Y25)</f>
        <v>-83.333333333333329</v>
      </c>
      <c r="Z38" s="264">
        <f>IF('Corporate Overhead'!Z25="","",'Corporate Overhead'!Z25)</f>
        <v>-83.333333333333329</v>
      </c>
      <c r="AA38" s="264">
        <f>IF('Corporate Overhead'!AA25="","",'Corporate Overhead'!AA25)</f>
        <v>-83.333333333333329</v>
      </c>
      <c r="AB38" s="264">
        <f>IF('Corporate Overhead'!AB25="","",'Corporate Overhead'!AB25)</f>
        <v>-83.333333333333329</v>
      </c>
      <c r="AC38" s="264">
        <f>IF('Corporate Overhead'!AC25="","",'Corporate Overhead'!AC25)</f>
        <v>-83.333333333333329</v>
      </c>
      <c r="AD38" s="264">
        <f>IF('Corporate Overhead'!AD25="","",'Corporate Overhead'!AD25)</f>
        <v>-83.333333333333329</v>
      </c>
      <c r="AE38" s="264">
        <f>IF('Corporate Overhead'!AE25="","",'Corporate Overhead'!AE25)</f>
        <v>-83.333333333333329</v>
      </c>
      <c r="AF38" s="264">
        <f>IF('Corporate Overhead'!AF25="","",'Corporate Overhead'!AF25)</f>
        <v>-83.333333333333329</v>
      </c>
      <c r="AG38" s="264">
        <f>IF('Corporate Overhead'!AG25="","",'Corporate Overhead'!AG25)</f>
        <v>-83.333333333333329</v>
      </c>
      <c r="AH38" s="264">
        <f>IF('Corporate Overhead'!AH25="","",'Corporate Overhead'!AH25)</f>
        <v>-83.333333333333329</v>
      </c>
      <c r="AI38" s="264">
        <f>IF('Corporate Overhead'!AI25="","",'Corporate Overhead'!AI25)</f>
        <v>-83.333333333333329</v>
      </c>
      <c r="AJ38" s="264">
        <f>IF('Corporate Overhead'!AJ25="","",'Corporate Overhead'!AJ25)</f>
        <v>-83.333333333333329</v>
      </c>
      <c r="AK38" s="264">
        <f>IF('Corporate Overhead'!AK25="","",'Corporate Overhead'!AK25)</f>
        <v>-83.333333333333329</v>
      </c>
      <c r="AL38" s="264">
        <f>IF('Corporate Overhead'!AL25="","",'Corporate Overhead'!AL25)</f>
        <v>-83.333333333333329</v>
      </c>
      <c r="AM38" s="264">
        <f>IF('Corporate Overhead'!AM25="","",'Corporate Overhead'!AM25)</f>
        <v>-83.333333333333329</v>
      </c>
      <c r="AN38" s="264">
        <f>IF('Corporate Overhead'!AN25="","",'Corporate Overhead'!AN25)</f>
        <v>-83.333333333333329</v>
      </c>
      <c r="AO38" s="264">
        <f>IF('Corporate Overhead'!AO25="","",'Corporate Overhead'!AO25)</f>
        <v>-83.333333333333329</v>
      </c>
      <c r="AP38" s="264">
        <f>IF('Corporate Overhead'!AP25="","",'Corporate Overhead'!AP25)</f>
        <v>-83.333333333333329</v>
      </c>
      <c r="AQ38" s="264">
        <f>IF('Corporate Overhead'!AQ25="","",'Corporate Overhead'!AQ25)</f>
        <v>-83.333333333333329</v>
      </c>
      <c r="AR38" s="264">
        <f>IF('Corporate Overhead'!AR25="","",'Corporate Overhead'!AR25)</f>
        <v>-83.333333333333329</v>
      </c>
      <c r="AS38" s="264">
        <f>IF('Corporate Overhead'!AS25="","",'Corporate Overhead'!AS25)</f>
        <v>-83.333333333333329</v>
      </c>
      <c r="AT38" s="264">
        <f>IF('Corporate Overhead'!AT25="","",'Corporate Overhead'!AT25)</f>
        <v>-83.333333333333329</v>
      </c>
      <c r="AU38" s="264">
        <f>IF('Corporate Overhead'!AU25="","",'Corporate Overhead'!AU25)</f>
        <v>-83.333333333333329</v>
      </c>
      <c r="AV38" s="264">
        <f>IF('Corporate Overhead'!AV25="","",'Corporate Overhead'!AV25)</f>
        <v>-83.333333333333329</v>
      </c>
      <c r="AW38" s="264">
        <f>IF('Corporate Overhead'!AW25="","",'Corporate Overhead'!AW25)</f>
        <v>-83.333333333333329</v>
      </c>
      <c r="AX38" s="264">
        <f>IF('Corporate Overhead'!AX25="","",'Corporate Overhead'!AX25)</f>
        <v>-83.333333333333329</v>
      </c>
      <c r="AY38" s="264">
        <f>IF('Corporate Overhead'!AY25="","",'Corporate Overhead'!AY25)</f>
        <v>-83.333333333333329</v>
      </c>
      <c r="AZ38" s="264">
        <f>IF('Corporate Overhead'!AZ25="","",'Corporate Overhead'!AZ25)</f>
        <v>-83.333333333333329</v>
      </c>
      <c r="BA38" s="264">
        <f>IF('Corporate Overhead'!BA25="","",'Corporate Overhead'!BA25)</f>
        <v>-83.333333333333329</v>
      </c>
      <c r="BB38" s="264">
        <f>IF('Corporate Overhead'!BB25="","",'Corporate Overhead'!BB25)</f>
        <v>-83.333333333333329</v>
      </c>
      <c r="BC38" s="264">
        <f>IF('Corporate Overhead'!BC25="","",'Corporate Overhead'!BC25)</f>
        <v>-83.333333333333329</v>
      </c>
      <c r="BD38" s="264">
        <f>IF('Corporate Overhead'!BD25="","",'Corporate Overhead'!BD25)</f>
        <v>-83.333333333333329</v>
      </c>
      <c r="BE38" s="264">
        <f>IF('Corporate Overhead'!BE25="","",'Corporate Overhead'!BE25)</f>
        <v>-83.333333333333329</v>
      </c>
      <c r="BF38" s="264">
        <f>IF('Corporate Overhead'!BF25="","",'Corporate Overhead'!BF25)</f>
        <v>-83.333333333333329</v>
      </c>
      <c r="BG38" s="264">
        <f>IF('Corporate Overhead'!BG25="","",'Corporate Overhead'!BG25)</f>
        <v>-83.333333333333329</v>
      </c>
      <c r="BH38" s="264">
        <f>IF('Corporate Overhead'!BH25="","",'Corporate Overhead'!BH25)</f>
        <v>-83.333333333333329</v>
      </c>
      <c r="BI38" s="264">
        <f>IF('Corporate Overhead'!BI25="","",'Corporate Overhead'!BI25)</f>
        <v>-83.333333333333329</v>
      </c>
      <c r="BJ38" s="264">
        <f>IF('Corporate Overhead'!BJ25="","",'Corporate Overhead'!BJ25)</f>
        <v>-83.333333333333329</v>
      </c>
      <c r="BK38" s="264">
        <f>IF('Corporate Overhead'!BK25="","",'Corporate Overhead'!BK25)</f>
        <v>-83.333333333333329</v>
      </c>
      <c r="BL38" s="264">
        <f>IF('Corporate Overhead'!BL25="","",'Corporate Overhead'!BL25)</f>
        <v>-83.333333333333329</v>
      </c>
      <c r="BM38" s="264">
        <f>IF('Corporate Overhead'!BM25="","",'Corporate Overhead'!BM25)</f>
        <v>-83.333333333333329</v>
      </c>
      <c r="BN38" s="264">
        <f>IF('Corporate Overhead'!BN25="","",'Corporate Overhead'!BN25)</f>
        <v>-83.333333333333329</v>
      </c>
      <c r="BO38" s="264">
        <f>IF('Corporate Overhead'!BO25="","",'Corporate Overhead'!BO25)</f>
        <v>-83.333333333333329</v>
      </c>
      <c r="BP38" s="264">
        <f>IF('Corporate Overhead'!BP25="","",'Corporate Overhead'!BP25)</f>
        <v>-83.333333333333329</v>
      </c>
      <c r="BQ38" s="264">
        <f>IF('Corporate Overhead'!BQ25="","",'Corporate Overhead'!BQ25)</f>
        <v>-83.333333333333329</v>
      </c>
      <c r="BR38" s="264">
        <f>IF('Corporate Overhead'!BR25="","",'Corporate Overhead'!BR25)</f>
        <v>-83.333333333333329</v>
      </c>
      <c r="BS38" s="264">
        <f>IF('Corporate Overhead'!BS25="","",'Corporate Overhead'!BS25)</f>
        <v>-83.333333333333329</v>
      </c>
      <c r="BT38" s="264">
        <f>IF('Corporate Overhead'!BT25="","",'Corporate Overhead'!BT25)</f>
        <v>-83.333333333333329</v>
      </c>
      <c r="BU38" s="264">
        <f>IF('Corporate Overhead'!BU25="","",'Corporate Overhead'!BU25)</f>
        <v>-83.333333333333329</v>
      </c>
      <c r="BV38" s="264">
        <f>IF('Corporate Overhead'!BV25="","",'Corporate Overhead'!BV25)</f>
        <v>-83.333333333333329</v>
      </c>
      <c r="BW38" s="264">
        <f>IF('Corporate Overhead'!BW25="","",'Corporate Overhead'!BW25)</f>
        <v>-83.333333333333329</v>
      </c>
      <c r="BX38" s="264">
        <f>IF('Corporate Overhead'!BX25="","",'Corporate Overhead'!BX25)</f>
        <v>-83.333333333333329</v>
      </c>
      <c r="BY38" s="264">
        <f>IF('Corporate Overhead'!BY25="","",'Corporate Overhead'!BY25)</f>
        <v>-83.333333333333329</v>
      </c>
      <c r="BZ38" s="264">
        <f>IF('Corporate Overhead'!BZ25="","",'Corporate Overhead'!BZ25)</f>
        <v>-83.333333333333329</v>
      </c>
      <c r="CA38" s="264">
        <f>IF('Corporate Overhead'!CA25="","",'Corporate Overhead'!CA25)</f>
        <v>-83.333333333333329</v>
      </c>
      <c r="CB38" s="264">
        <f>IF('Corporate Overhead'!CB25="","",'Corporate Overhead'!CB25)</f>
        <v>-83.333333333333329</v>
      </c>
      <c r="CC38" s="264">
        <f>IF('Corporate Overhead'!CC25="","",'Corporate Overhead'!CC25)</f>
        <v>-83.333333333333329</v>
      </c>
      <c r="CD38" s="264">
        <f>IF('Corporate Overhead'!CD25="","",'Corporate Overhead'!CD25)</f>
        <v>-83.333333333333329</v>
      </c>
      <c r="CE38" s="264">
        <f>IF('Corporate Overhead'!CE25="","",'Corporate Overhead'!CE25)</f>
        <v>-83.333333333333329</v>
      </c>
      <c r="CF38" s="264">
        <f>IF('Corporate Overhead'!CF25="","",'Corporate Overhead'!CF25)</f>
        <v>-83.333333333333329</v>
      </c>
      <c r="CG38" s="264">
        <f>IF('Corporate Overhead'!CG25="","",'Corporate Overhead'!CG25)</f>
        <v>-83.333333333333329</v>
      </c>
      <c r="CH38" s="264">
        <f>IF('Corporate Overhead'!CH25="","",'Corporate Overhead'!CH25)</f>
        <v>-83.333333333333329</v>
      </c>
      <c r="CI38" s="264">
        <f>IF('Corporate Overhead'!CI25="","",'Corporate Overhead'!CI25)</f>
        <v>-83.333333333333329</v>
      </c>
      <c r="CJ38" s="264">
        <f>IF('Corporate Overhead'!CJ25="","",'Corporate Overhead'!CJ25)</f>
        <v>-83.333333333333329</v>
      </c>
      <c r="CK38" s="264">
        <f>IF('Corporate Overhead'!CK25="","",'Corporate Overhead'!CK25)</f>
        <v>-83.333333333333329</v>
      </c>
      <c r="CL38" s="264">
        <f>IF('Corporate Overhead'!CL25="","",'Corporate Overhead'!CL25)</f>
        <v>-83.333333333333329</v>
      </c>
      <c r="CN38" s="264" t="str">
        <f>IF('Corporate Overhead'!CN25="","",'Corporate Overhead'!CN25)</f>
        <v/>
      </c>
      <c r="CO38" s="264" t="e">
        <f>IF('Corporate Overhead'!CO25="","",'Corporate Overhead'!CO25)</f>
        <v>#N/A</v>
      </c>
      <c r="CP38" s="264" t="e">
        <f>IF('Corporate Overhead'!CP25="","",'Corporate Overhead'!CP25)</f>
        <v>#N/A</v>
      </c>
      <c r="CQ38" s="264" t="e">
        <f>IF('Corporate Overhead'!CQ25="","",'Corporate Overhead'!CQ25)</f>
        <v>#N/A</v>
      </c>
      <c r="CR38" s="264" t="e">
        <f>IF('Corporate Overhead'!CR25="","",'Corporate Overhead'!CR25)</f>
        <v>#N/A</v>
      </c>
      <c r="CS38" s="264" t="e">
        <f>IF('Corporate Overhead'!CS25="","",'Corporate Overhead'!CS25)</f>
        <v>#N/A</v>
      </c>
      <c r="CT38" s="264" t="e">
        <f>IF('Corporate Overhead'!CT25="","",'Corporate Overhead'!CT25)</f>
        <v>#N/A</v>
      </c>
      <c r="CU38" s="264" t="e">
        <f>IF('Corporate Overhead'!CU25="","",'Corporate Overhead'!CU25)</f>
        <v>#N/A</v>
      </c>
      <c r="CV38" s="264" t="e">
        <f>IF('Corporate Overhead'!CV25="","",'Corporate Overhead'!CV25)</f>
        <v>#N/A</v>
      </c>
      <c r="CW38" s="264" t="e">
        <f>IF('Corporate Overhead'!CW25="","",'Corporate Overhead'!CW25)</f>
        <v>#N/A</v>
      </c>
      <c r="CX38" s="264" t="e">
        <f>IF('Corporate Overhead'!CX25="","",'Corporate Overhead'!CX25)</f>
        <v>#N/A</v>
      </c>
      <c r="CY38" s="264" t="e">
        <f>IF('Corporate Overhead'!CY25="","",'Corporate Overhead'!CY25)</f>
        <v>#N/A</v>
      </c>
      <c r="CZ38" s="264" t="e">
        <f>IF('Corporate Overhead'!CZ25="","",'Corporate Overhead'!CZ25)</f>
        <v>#N/A</v>
      </c>
      <c r="DA38" s="264" t="e">
        <f>IF('Corporate Overhead'!DA25="","",'Corporate Overhead'!DA25)</f>
        <v>#N/A</v>
      </c>
      <c r="DB38" s="264" t="e">
        <f>IF('Corporate Overhead'!DB25="","",'Corporate Overhead'!DB25)</f>
        <v>#N/A</v>
      </c>
      <c r="DC38" s="264" t="e">
        <f>IF('Corporate Overhead'!DC25="","",'Corporate Overhead'!DC25)</f>
        <v>#N/A</v>
      </c>
      <c r="DD38" s="264" t="e">
        <f>IF('Corporate Overhead'!DD25="","",'Corporate Overhead'!DD25)</f>
        <v>#N/A</v>
      </c>
      <c r="DE38" s="264" t="e">
        <f>IF('Corporate Overhead'!DE25="","",'Corporate Overhead'!DE25)</f>
        <v>#N/A</v>
      </c>
      <c r="DF38" s="264" t="e">
        <f>IF('Corporate Overhead'!DF25="","",'Corporate Overhead'!DF25)</f>
        <v>#N/A</v>
      </c>
      <c r="DG38" s="264" t="e">
        <f>IF('Corporate Overhead'!DG25="","",'Corporate Overhead'!DG25)</f>
        <v>#N/A</v>
      </c>
      <c r="DH38" s="264" t="e">
        <f>IF('Corporate Overhead'!DH25="","",'Corporate Overhead'!DH25)</f>
        <v>#N/A</v>
      </c>
      <c r="DI38" s="264" t="e">
        <f>IF('Corporate Overhead'!DI25="","",'Corporate Overhead'!DI25)</f>
        <v>#N/A</v>
      </c>
      <c r="DJ38" s="264" t="e">
        <f>IF('Corporate Overhead'!DJ25="","",'Corporate Overhead'!DJ25)</f>
        <v>#N/A</v>
      </c>
      <c r="DK38" s="264" t="e">
        <f>IF('Corporate Overhead'!DK25="","",'Corporate Overhead'!DK25)</f>
        <v>#N/A</v>
      </c>
      <c r="DL38" s="264" t="e">
        <f>IF('Corporate Overhead'!DL25="","",'Corporate Overhead'!DL25)</f>
        <v>#N/A</v>
      </c>
    </row>
    <row r="39" spans="2:116" x14ac:dyDescent="0.4">
      <c r="B39" t="s">
        <v>227</v>
      </c>
      <c r="E39" t="s">
        <v>227</v>
      </c>
      <c r="F39" t="s">
        <v>227</v>
      </c>
      <c r="G39" s="27" t="s">
        <v>604</v>
      </c>
      <c r="H39" s="27"/>
      <c r="I39" s="27"/>
      <c r="J39" s="28"/>
      <c r="K39" s="63">
        <f>SUMIF($4:$4,K$3,39:39)</f>
        <v>-407350.40000000014</v>
      </c>
      <c r="L39" s="63">
        <f>SUMIF($4:$4,L$3,39:39)</f>
        <v>-1096005.6763953937</v>
      </c>
      <c r="M39" s="63">
        <f>SUMIF($4:$4,M$3,39:39)</f>
        <v>-1183555.3434100074</v>
      </c>
      <c r="N39" s="63">
        <f>SUMIF($4:$4,N$3,39:39)</f>
        <v>-1277208.2442315214</v>
      </c>
      <c r="O39" s="63">
        <f>SUMIF($4:$4,O$3,39:39)</f>
        <v>-1377359.7486887695</v>
      </c>
      <c r="P39" s="63">
        <f>SUMIF($4:$4,P$3,39:39)</f>
        <v>-715489.59415019734</v>
      </c>
      <c r="Q39" s="28"/>
      <c r="R39"/>
      <c r="S39" s="265">
        <f>SUMIF($C:$C,$F39,S:S)</f>
        <v>-33945.866666666669</v>
      </c>
      <c r="T39" s="265">
        <f>SUMIF($C:$C,$F39,T:T)</f>
        <v>-33945.866666666669</v>
      </c>
      <c r="U39" s="265">
        <f>SUMIF($C:$C,$F39,U:U)</f>
        <v>-33945.866666666669</v>
      </c>
      <c r="V39" s="265">
        <f>SUMIF($C:$C,$F39,V:V)</f>
        <v>-33945.866666666669</v>
      </c>
      <c r="W39" s="265">
        <f>SUMIF($C:$C,$F39,W:W)</f>
        <v>-33945.866666666669</v>
      </c>
      <c r="X39" s="265">
        <f>SUMIF($C:$C,$F39,X:X)</f>
        <v>-33945.866666666669</v>
      </c>
      <c r="Y39" s="265">
        <f>SUMIF($C:$C,$F39,Y:Y)</f>
        <v>-33945.866666666669</v>
      </c>
      <c r="Z39" s="265">
        <f>SUMIF($C:$C,$F39,Z:Z)</f>
        <v>-33945.866666666669</v>
      </c>
      <c r="AA39" s="265">
        <f>SUMIF($C:$C,$F39,AA:AA)</f>
        <v>-33945.866666666669</v>
      </c>
      <c r="AB39" s="265">
        <f>SUMIF($C:$C,$F39,AB:AB)</f>
        <v>-33945.866666666669</v>
      </c>
      <c r="AC39" s="265">
        <f>SUMIF($C:$C,$F39,AC:AC)</f>
        <v>-33945.866666666669</v>
      </c>
      <c r="AD39" s="265">
        <f>SUMIF($C:$C,$F39,AD:AD)</f>
        <v>-33945.866666666669</v>
      </c>
      <c r="AE39" s="265">
        <f>SUMIF($C:$C,$F39,AE:AE)</f>
        <v>-88914.044968649891</v>
      </c>
      <c r="AF39" s="265">
        <f>SUMIF($C:$C,$F39,AF:AF)</f>
        <v>-89345.003097442925</v>
      </c>
      <c r="AG39" s="265">
        <f>SUMIF($C:$C,$F39,AG:AG)</f>
        <v>-89778.62734053313</v>
      </c>
      <c r="AH39" s="265">
        <f>SUMIF($C:$C,$F39,AH:AH)</f>
        <v>-90214.932433627735</v>
      </c>
      <c r="AI39" s="265">
        <f>SUMIF($C:$C,$F39,AI:AI)</f>
        <v>-90653.933188944691</v>
      </c>
      <c r="AJ39" s="265">
        <f>SUMIF($C:$C,$F39,AJ:AJ)</f>
        <v>-91095.64449559497</v>
      </c>
      <c r="AK39" s="265">
        <f>SUMIF($C:$C,$F39,AK:AK)</f>
        <v>-91540.081319964869</v>
      </c>
      <c r="AL39" s="265">
        <f>SUMIF($C:$C,$F39,AL:AL)</f>
        <v>-91987.258706103181</v>
      </c>
      <c r="AM39" s="265">
        <f>SUMIF($C:$C,$F39,AM:AM)</f>
        <v>-92437.191776108186</v>
      </c>
      <c r="AN39" s="265">
        <f>SUMIF($C:$C,$F39,AN:AN)</f>
        <v>-92889.895730515491</v>
      </c>
      <c r="AO39" s="265">
        <f>SUMIF($C:$C,$F39,AO:AO)</f>
        <v>-93345.38584868965</v>
      </c>
      <c r="AP39" s="265">
        <f>SUMIF($C:$C,$F39,AP:AP)</f>
        <v>-93803.677489219059</v>
      </c>
      <c r="AQ39" s="265">
        <f>SUMIF($C:$C,$F39,AQ:AQ)</f>
        <v>-96025.069090308985</v>
      </c>
      <c r="AR39" s="265">
        <f>SUMIF($C:$C,$F39,AR:AR)</f>
        <v>-96489.010170178386</v>
      </c>
      <c r="AS39" s="265">
        <f>SUMIF($C:$C,$F39,AS:AS)</f>
        <v>-96955.799327459375</v>
      </c>
      <c r="AT39" s="265">
        <f>SUMIF($C:$C,$F39,AT:AT)</f>
        <v>-97425.452241598163</v>
      </c>
      <c r="AU39" s="265">
        <f>SUMIF($C:$C,$F39,AU:AU)</f>
        <v>-97897.984673256331</v>
      </c>
      <c r="AV39" s="265">
        <f>SUMIF($C:$C,$F39,AV:AV)</f>
        <v>-98373.412464717025</v>
      </c>
      <c r="AW39" s="265">
        <f>SUMIF($C:$C,$F39,AW:AW)</f>
        <v>-98851.751540290381</v>
      </c>
      <c r="AX39" s="265">
        <f>SUMIF($C:$C,$F39,AX:AX)</f>
        <v>-99333.017906722511</v>
      </c>
      <c r="AY39" s="265">
        <f>SUMIF($C:$C,$F39,AY:AY)</f>
        <v>-99817.227653606329</v>
      </c>
      <c r="AZ39" s="265">
        <f>SUMIF($C:$C,$F39,AZ:AZ)</f>
        <v>-100304.3969537938</v>
      </c>
      <c r="BA39" s="265">
        <f>SUMIF($C:$C,$F39,BA:BA)</f>
        <v>-100794.542063809</v>
      </c>
      <c r="BB39" s="265">
        <f>SUMIF($C:$C,$F39,BB:BB)</f>
        <v>-101287.67932426716</v>
      </c>
      <c r="BC39" s="265">
        <f>SUMIF($C:$C,$F39,BC:BC)</f>
        <v>-103632.12231029235</v>
      </c>
      <c r="BD39" s="265">
        <f>SUMIF($C:$C,$F39,BD:BD)</f>
        <v>-104131.29323193608</v>
      </c>
      <c r="BE39" s="265">
        <f>SUMIF($C:$C,$F39,BE:BE)</f>
        <v>-104633.50583460135</v>
      </c>
      <c r="BF39" s="265">
        <f>SUMIF($C:$C,$F39,BF:BF)</f>
        <v>-105138.77679947017</v>
      </c>
      <c r="BG39" s="265">
        <f>SUMIF($C:$C,$F39,BG:BG)</f>
        <v>-105647.12289392382</v>
      </c>
      <c r="BH39" s="265">
        <f>SUMIF($C:$C,$F39,BH:BH)</f>
        <v>-106158.56097197712</v>
      </c>
      <c r="BI39" s="265">
        <f>SUMIF($C:$C,$F39,BI:BI)</f>
        <v>-106673.10797470836</v>
      </c>
      <c r="BJ39" s="265">
        <f>SUMIF($C:$C,$F39,BJ:BJ)</f>
        <v>-107190.7809306876</v>
      </c>
      <c r="BK39" s="265">
        <f>SUMIF($C:$C,$F39,BK:BK)</f>
        <v>-107711.59695642041</v>
      </c>
      <c r="BL39" s="265">
        <f>SUMIF($C:$C,$F39,BL:BL)</f>
        <v>-108235.57325677339</v>
      </c>
      <c r="BM39" s="265">
        <f>SUMIF($C:$C,$F39,BM:BM)</f>
        <v>-108762.72712542668</v>
      </c>
      <c r="BN39" s="265">
        <f>SUMIF($C:$C,$F39,BN:BN)</f>
        <v>-109293.07594530405</v>
      </c>
      <c r="BO39" s="265">
        <f>SUMIF($C:$C,$F39,BO:BO)</f>
        <v>-111767.34919652199</v>
      </c>
      <c r="BP39" s="265">
        <f>SUMIF($C:$C,$F39,BP:BP)</f>
        <v>-112304.14042683528</v>
      </c>
      <c r="BQ39" s="265">
        <f>SUMIF($C:$C,$F39,BQ:BQ)</f>
        <v>-112844.17929708089</v>
      </c>
      <c r="BR39" s="265">
        <f>SUMIF($C:$C,$F39,BR:BR)</f>
        <v>-113387.48355163547</v>
      </c>
      <c r="BS39" s="265">
        <f>SUMIF($C:$C,$F39,BS:BS)</f>
        <v>-113934.07102635805</v>
      </c>
      <c r="BT39" s="265">
        <f>SUMIF($C:$C,$F39,BT:BT)</f>
        <v>-114483.95964905217</v>
      </c>
      <c r="BU39" s="265">
        <f>SUMIF($C:$C,$F39,BU:BU)</f>
        <v>-115037.16743991716</v>
      </c>
      <c r="BV39" s="265">
        <f>SUMIF($C:$C,$F39,BV:BV)</f>
        <v>-115593.71251201227</v>
      </c>
      <c r="BW39" s="265">
        <f>SUMIF($C:$C,$F39,BW:BW)</f>
        <v>-116153.6130717101</v>
      </c>
      <c r="BX39" s="265">
        <f>SUMIF($C:$C,$F39,BX:BX)</f>
        <v>-116716.88741916907</v>
      </c>
      <c r="BY39" s="265">
        <f>SUMIF($C:$C,$F39,BY:BY)</f>
        <v>-117283.55394878914</v>
      </c>
      <c r="BZ39" s="265">
        <f>SUMIF($C:$C,$F39,BZ:BZ)</f>
        <v>-117853.63114968804</v>
      </c>
      <c r="CA39" s="265">
        <f>SUMIF($C:$C,$F39,CA:CA)</f>
        <v>-59251.349913335776</v>
      </c>
      <c r="CB39" s="265">
        <f>SUMIF($C:$C,$F39,CB:CB)</f>
        <v>-59318.191511174293</v>
      </c>
      <c r="CC39" s="265">
        <f>SUMIF($C:$C,$F39,CC:CC)</f>
        <v>-59385.31161567066</v>
      </c>
      <c r="CD39" s="265">
        <f>SUMIF($C:$C,$F39,CD:CD)</f>
        <v>-59452.711387269199</v>
      </c>
      <c r="CE39" s="265">
        <f>SUMIF($C:$C,$F39,CE:CE)</f>
        <v>-59520.391991249468</v>
      </c>
      <c r="CF39" s="265">
        <f>SUMIF($C:$C,$F39,CF:CF)</f>
        <v>-59588.354597745274</v>
      </c>
      <c r="CG39" s="265">
        <f>SUMIF($C:$C,$F39,CG:CG)</f>
        <v>-59656.6003817698</v>
      </c>
      <c r="CH39" s="265">
        <f>SUMIF($C:$C,$F39,CH:CH)</f>
        <v>-59725.130523226784</v>
      </c>
      <c r="CI39" s="265">
        <f>SUMIF($C:$C,$F39,CI:CI)</f>
        <v>-59793.946206940149</v>
      </c>
      <c r="CJ39" s="265">
        <f>SUMIF($C:$C,$F39,CJ:CJ)</f>
        <v>-59863.048622668532</v>
      </c>
      <c r="CK39" s="265">
        <f>SUMIF($C:$C,$F39,CK:CK)</f>
        <v>-59932.438965129295</v>
      </c>
      <c r="CL39" s="265">
        <f>SUMIF($C:$C,$F39,CL:CL)</f>
        <v>-60002.118434018084</v>
      </c>
      <c r="CN39" s="265">
        <f>SUMIF($C:$C,$F39,CN:CN)</f>
        <v>0</v>
      </c>
      <c r="CO39" s="265" t="e">
        <f>SUMIF($C:$C,$F39,CO:CO)</f>
        <v>#N/A</v>
      </c>
      <c r="CP39" s="265" t="e">
        <f>SUMIF($C:$C,$F39,CP:CP)</f>
        <v>#N/A</v>
      </c>
      <c r="CQ39" s="265" t="e">
        <f>SUMIF($C:$C,$F39,CQ:CQ)</f>
        <v>#N/A</v>
      </c>
      <c r="CR39" s="265" t="e">
        <f>SUMIF($C:$C,$F39,CR:CR)</f>
        <v>#N/A</v>
      </c>
      <c r="CS39" s="265" t="e">
        <f>SUMIF($C:$C,$F39,CS:CS)</f>
        <v>#N/A</v>
      </c>
      <c r="CT39" s="265" t="e">
        <f>SUMIF($C:$C,$F39,CT:CT)</f>
        <v>#N/A</v>
      </c>
      <c r="CU39" s="265" t="e">
        <f>SUMIF($C:$C,$F39,CU:CU)</f>
        <v>#N/A</v>
      </c>
      <c r="CV39" s="265" t="e">
        <f>SUMIF($C:$C,$F39,CV:CV)</f>
        <v>#N/A</v>
      </c>
      <c r="CW39" s="265" t="e">
        <f>SUMIF($C:$C,$F39,CW:CW)</f>
        <v>#N/A</v>
      </c>
      <c r="CX39" s="265" t="e">
        <f>SUMIF($C:$C,$F39,CX:CX)</f>
        <v>#N/A</v>
      </c>
      <c r="CY39" s="265" t="e">
        <f>SUMIF($C:$C,$F39,CY:CY)</f>
        <v>#N/A</v>
      </c>
      <c r="CZ39" s="265" t="e">
        <f>SUMIF($C:$C,$F39,CZ:CZ)</f>
        <v>#N/A</v>
      </c>
      <c r="DA39" s="265" t="e">
        <f>SUMIF($C:$C,$F39,DA:DA)</f>
        <v>#N/A</v>
      </c>
      <c r="DB39" s="265" t="e">
        <f>SUMIF($C:$C,$F39,DB:DB)</f>
        <v>#N/A</v>
      </c>
      <c r="DC39" s="265" t="e">
        <f>SUMIF($C:$C,$F39,DC:DC)</f>
        <v>#N/A</v>
      </c>
      <c r="DD39" s="265" t="e">
        <f>SUMIF($C:$C,$F39,DD:DD)</f>
        <v>#N/A</v>
      </c>
      <c r="DE39" s="265" t="e">
        <f>SUMIF($C:$C,$F39,DE:DE)</f>
        <v>#N/A</v>
      </c>
      <c r="DF39" s="265" t="e">
        <f>SUMIF($C:$C,$F39,DF:DF)</f>
        <v>#N/A</v>
      </c>
      <c r="DG39" s="265" t="e">
        <f>SUMIF($C:$C,$F39,DG:DG)</f>
        <v>#N/A</v>
      </c>
      <c r="DH39" s="265" t="e">
        <f>SUMIF($C:$C,$F39,DH:DH)</f>
        <v>#N/A</v>
      </c>
      <c r="DI39" s="265" t="e">
        <f>SUMIF($C:$C,$F39,DI:DI)</f>
        <v>#N/A</v>
      </c>
      <c r="DJ39" s="265" t="e">
        <f>SUMIF($C:$C,$F39,DJ:DJ)</f>
        <v>#N/A</v>
      </c>
      <c r="DK39" s="265" t="e">
        <f>SUMIF($C:$C,$F39,DK:DK)</f>
        <v>#N/A</v>
      </c>
      <c r="DL39" s="265" t="e">
        <f>SUMIF($C:$C,$F39,DL:DL)</f>
        <v>#N/A</v>
      </c>
    </row>
    <row r="40" spans="2:116" x14ac:dyDescent="0.4">
      <c r="B40" t="s">
        <v>227</v>
      </c>
      <c r="R40"/>
    </row>
    <row r="41" spans="2:116" x14ac:dyDescent="0.4">
      <c r="G41" s="27" t="s">
        <v>605</v>
      </c>
      <c r="H41" s="27"/>
      <c r="I41" s="27"/>
      <c r="J41" s="28"/>
      <c r="K41" s="28">
        <f>SUMIF($4:$4,K$3,41:41)</f>
        <v>-407350.40000000014</v>
      </c>
      <c r="L41" s="28">
        <f>SUMIF($4:$4,L$3,41:41)</f>
        <v>-1096005.6763953937</v>
      </c>
      <c r="M41" s="28">
        <f>SUMIF($4:$4,M$3,41:41)</f>
        <v>-1183555.3434100074</v>
      </c>
      <c r="N41" s="28">
        <f>SUMIF($4:$4,N$3,41:41)</f>
        <v>-1277208.2442315214</v>
      </c>
      <c r="O41" s="28">
        <f>SUMIF($4:$4,O$3,41:41)</f>
        <v>-1377359.7486887695</v>
      </c>
      <c r="P41" s="28">
        <f>SUMIF($4:$4,P$3,41:41)</f>
        <v>-715489.59415019734</v>
      </c>
      <c r="Q41" s="28"/>
      <c r="R41"/>
      <c r="S41" s="28">
        <f t="shared" ref="S41:AX41" si="17">IFERROR(S30,0)+IFERROR(S39,0)</f>
        <v>-33945.866666666669</v>
      </c>
      <c r="T41" s="28">
        <f t="shared" si="17"/>
        <v>-33945.866666666669</v>
      </c>
      <c r="U41" s="28">
        <f t="shared" si="17"/>
        <v>-33945.866666666669</v>
      </c>
      <c r="V41" s="28">
        <f t="shared" si="17"/>
        <v>-33945.866666666669</v>
      </c>
      <c r="W41" s="28">
        <f t="shared" si="17"/>
        <v>-33945.866666666669</v>
      </c>
      <c r="X41" s="28">
        <f t="shared" si="17"/>
        <v>-33945.866666666669</v>
      </c>
      <c r="Y41" s="28">
        <f t="shared" si="17"/>
        <v>-33945.866666666669</v>
      </c>
      <c r="Z41" s="28">
        <f t="shared" si="17"/>
        <v>-33945.866666666669</v>
      </c>
      <c r="AA41" s="28">
        <f t="shared" si="17"/>
        <v>-33945.866666666669</v>
      </c>
      <c r="AB41" s="28">
        <f t="shared" si="17"/>
        <v>-33945.866666666669</v>
      </c>
      <c r="AC41" s="28">
        <f t="shared" si="17"/>
        <v>-33945.866666666669</v>
      </c>
      <c r="AD41" s="28">
        <f t="shared" si="17"/>
        <v>-33945.866666666669</v>
      </c>
      <c r="AE41" s="28">
        <f t="shared" si="17"/>
        <v>-88914.044968649891</v>
      </c>
      <c r="AF41" s="28">
        <f t="shared" si="17"/>
        <v>-89345.003097442925</v>
      </c>
      <c r="AG41" s="28">
        <f t="shared" si="17"/>
        <v>-89778.62734053313</v>
      </c>
      <c r="AH41" s="28">
        <f t="shared" si="17"/>
        <v>-90214.932433627735</v>
      </c>
      <c r="AI41" s="28">
        <f t="shared" si="17"/>
        <v>-90653.933188944691</v>
      </c>
      <c r="AJ41" s="28">
        <f t="shared" si="17"/>
        <v>-91095.64449559497</v>
      </c>
      <c r="AK41" s="28">
        <f t="shared" si="17"/>
        <v>-91540.081319964869</v>
      </c>
      <c r="AL41" s="28">
        <f t="shared" si="17"/>
        <v>-91987.258706103181</v>
      </c>
      <c r="AM41" s="28">
        <f t="shared" si="17"/>
        <v>-92437.191776108186</v>
      </c>
      <c r="AN41" s="28">
        <f t="shared" si="17"/>
        <v>-92889.895730515491</v>
      </c>
      <c r="AO41" s="28">
        <f t="shared" si="17"/>
        <v>-93345.38584868965</v>
      </c>
      <c r="AP41" s="28">
        <f t="shared" si="17"/>
        <v>-93803.677489219059</v>
      </c>
      <c r="AQ41" s="28">
        <f t="shared" si="17"/>
        <v>-96025.069090308985</v>
      </c>
      <c r="AR41" s="28">
        <f t="shared" si="17"/>
        <v>-96489.010170178386</v>
      </c>
      <c r="AS41" s="28">
        <f t="shared" si="17"/>
        <v>-96955.799327459375</v>
      </c>
      <c r="AT41" s="28">
        <f t="shared" si="17"/>
        <v>-97425.452241598163</v>
      </c>
      <c r="AU41" s="28">
        <f t="shared" si="17"/>
        <v>-97897.984673256331</v>
      </c>
      <c r="AV41" s="28">
        <f t="shared" si="17"/>
        <v>-98373.412464717025</v>
      </c>
      <c r="AW41" s="28">
        <f t="shared" si="17"/>
        <v>-98851.751540290381</v>
      </c>
      <c r="AX41" s="28">
        <f t="shared" si="17"/>
        <v>-99333.017906722511</v>
      </c>
      <c r="AY41" s="28">
        <f t="shared" ref="AY41:CD41" si="18">IFERROR(AY30,0)+IFERROR(AY39,0)</f>
        <v>-99817.227653606329</v>
      </c>
      <c r="AZ41" s="28">
        <f t="shared" si="18"/>
        <v>-100304.3969537938</v>
      </c>
      <c r="BA41" s="28">
        <f t="shared" si="18"/>
        <v>-100794.542063809</v>
      </c>
      <c r="BB41" s="28">
        <f t="shared" si="18"/>
        <v>-101287.67932426716</v>
      </c>
      <c r="BC41" s="28">
        <f t="shared" si="18"/>
        <v>-103632.12231029235</v>
      </c>
      <c r="BD41" s="28">
        <f t="shared" si="18"/>
        <v>-104131.29323193608</v>
      </c>
      <c r="BE41" s="28">
        <f t="shared" si="18"/>
        <v>-104633.50583460135</v>
      </c>
      <c r="BF41" s="28">
        <f t="shared" si="18"/>
        <v>-105138.77679947017</v>
      </c>
      <c r="BG41" s="28">
        <f t="shared" si="18"/>
        <v>-105647.12289392382</v>
      </c>
      <c r="BH41" s="28">
        <f t="shared" si="18"/>
        <v>-106158.56097197712</v>
      </c>
      <c r="BI41" s="28">
        <f t="shared" si="18"/>
        <v>-106673.10797470836</v>
      </c>
      <c r="BJ41" s="28">
        <f t="shared" si="18"/>
        <v>-107190.7809306876</v>
      </c>
      <c r="BK41" s="28">
        <f t="shared" si="18"/>
        <v>-107711.59695642041</v>
      </c>
      <c r="BL41" s="28">
        <f t="shared" si="18"/>
        <v>-108235.57325677339</v>
      </c>
      <c r="BM41" s="28">
        <f t="shared" si="18"/>
        <v>-108762.72712542668</v>
      </c>
      <c r="BN41" s="28">
        <f t="shared" si="18"/>
        <v>-109293.07594530405</v>
      </c>
      <c r="BO41" s="28">
        <f t="shared" si="18"/>
        <v>-111767.34919652199</v>
      </c>
      <c r="BP41" s="28">
        <f t="shared" si="18"/>
        <v>-112304.14042683528</v>
      </c>
      <c r="BQ41" s="28">
        <f t="shared" si="18"/>
        <v>-112844.17929708089</v>
      </c>
      <c r="BR41" s="28">
        <f t="shared" si="18"/>
        <v>-113387.48355163547</v>
      </c>
      <c r="BS41" s="28">
        <f t="shared" si="18"/>
        <v>-113934.07102635805</v>
      </c>
      <c r="BT41" s="28">
        <f t="shared" si="18"/>
        <v>-114483.95964905217</v>
      </c>
      <c r="BU41" s="28">
        <f t="shared" si="18"/>
        <v>-115037.16743991716</v>
      </c>
      <c r="BV41" s="28">
        <f t="shared" si="18"/>
        <v>-115593.71251201227</v>
      </c>
      <c r="BW41" s="28">
        <f t="shared" si="18"/>
        <v>-116153.6130717101</v>
      </c>
      <c r="BX41" s="28">
        <f t="shared" si="18"/>
        <v>-116716.88741916907</v>
      </c>
      <c r="BY41" s="28">
        <f t="shared" si="18"/>
        <v>-117283.55394878914</v>
      </c>
      <c r="BZ41" s="28">
        <f t="shared" si="18"/>
        <v>-117853.63114968804</v>
      </c>
      <c r="CA41" s="28">
        <f t="shared" si="18"/>
        <v>-59251.349913335776</v>
      </c>
      <c r="CB41" s="28">
        <f t="shared" si="18"/>
        <v>-59318.191511174293</v>
      </c>
      <c r="CC41" s="28">
        <f t="shared" si="18"/>
        <v>-59385.31161567066</v>
      </c>
      <c r="CD41" s="28">
        <f t="shared" si="18"/>
        <v>-59452.711387269199</v>
      </c>
      <c r="CE41" s="28">
        <f t="shared" ref="CE41:CL41" si="19">IFERROR(CE30,0)+IFERROR(CE39,0)</f>
        <v>-59520.391991249468</v>
      </c>
      <c r="CF41" s="28">
        <f t="shared" si="19"/>
        <v>-59588.354597745274</v>
      </c>
      <c r="CG41" s="28">
        <f t="shared" si="19"/>
        <v>-59656.6003817698</v>
      </c>
      <c r="CH41" s="28">
        <f t="shared" si="19"/>
        <v>-59725.130523226784</v>
      </c>
      <c r="CI41" s="28">
        <f t="shared" si="19"/>
        <v>-59793.946206940149</v>
      </c>
      <c r="CJ41" s="28">
        <f t="shared" si="19"/>
        <v>-59863.048622668532</v>
      </c>
      <c r="CK41" s="28">
        <f t="shared" si="19"/>
        <v>-59932.438965129295</v>
      </c>
      <c r="CL41" s="28">
        <f t="shared" si="19"/>
        <v>-60002.118434018084</v>
      </c>
      <c r="CN41" s="28">
        <f t="shared" ref="CN41:DL41" si="20">IFERROR(CN30,0)+IFERROR(CN39,0)</f>
        <v>0</v>
      </c>
      <c r="CO41" s="28">
        <f t="shared" si="20"/>
        <v>0</v>
      </c>
      <c r="CP41" s="28">
        <f t="shared" si="20"/>
        <v>0</v>
      </c>
      <c r="CQ41" s="28">
        <f t="shared" si="20"/>
        <v>0</v>
      </c>
      <c r="CR41" s="28">
        <f t="shared" si="20"/>
        <v>0</v>
      </c>
      <c r="CS41" s="28">
        <f t="shared" si="20"/>
        <v>0</v>
      </c>
      <c r="CT41" s="28">
        <f t="shared" si="20"/>
        <v>0</v>
      </c>
      <c r="CU41" s="28">
        <f t="shared" si="20"/>
        <v>0</v>
      </c>
      <c r="CV41" s="28">
        <f t="shared" si="20"/>
        <v>0</v>
      </c>
      <c r="CW41" s="28">
        <f t="shared" si="20"/>
        <v>0</v>
      </c>
      <c r="CX41" s="28">
        <f t="shared" si="20"/>
        <v>0</v>
      </c>
      <c r="CY41" s="28">
        <f t="shared" si="20"/>
        <v>0</v>
      </c>
      <c r="CZ41" s="28">
        <f t="shared" si="20"/>
        <v>0</v>
      </c>
      <c r="DA41" s="28">
        <f t="shared" si="20"/>
        <v>0</v>
      </c>
      <c r="DB41" s="28">
        <f t="shared" si="20"/>
        <v>0</v>
      </c>
      <c r="DC41" s="28">
        <f t="shared" si="20"/>
        <v>0</v>
      </c>
      <c r="DD41" s="28">
        <f t="shared" si="20"/>
        <v>0</v>
      </c>
      <c r="DE41" s="28">
        <f t="shared" si="20"/>
        <v>0</v>
      </c>
      <c r="DF41" s="28">
        <f t="shared" si="20"/>
        <v>0</v>
      </c>
      <c r="DG41" s="28">
        <f t="shared" si="20"/>
        <v>0</v>
      </c>
      <c r="DH41" s="28">
        <f t="shared" si="20"/>
        <v>0</v>
      </c>
      <c r="DI41" s="28">
        <f t="shared" si="20"/>
        <v>0</v>
      </c>
      <c r="DJ41" s="28">
        <f t="shared" si="20"/>
        <v>0</v>
      </c>
      <c r="DK41" s="28">
        <f t="shared" si="20"/>
        <v>0</v>
      </c>
      <c r="DL41" s="28">
        <f t="shared" si="20"/>
        <v>0</v>
      </c>
    </row>
    <row r="42" spans="2:116" x14ac:dyDescent="0.4">
      <c r="G42" s="129" t="s">
        <v>606</v>
      </c>
      <c r="H42" s="27"/>
      <c r="I42" s="27"/>
      <c r="J42" s="28"/>
      <c r="K42" s="21">
        <f>IFERROR(K41/K19,0)</f>
        <v>-5.3822769412071965E-3</v>
      </c>
      <c r="L42" s="21">
        <f>IFERROR(L41/L19,0)</f>
        <v>-1.6394072973601546E-2</v>
      </c>
      <c r="M42" s="21">
        <f>IFERROR(M41/M19,0)</f>
        <v>-1.6103581934218236E-2</v>
      </c>
      <c r="N42" s="21">
        <f>IFERROR(N41/N19,0)</f>
        <v>-1.5837662089223645E-2</v>
      </c>
      <c r="O42" s="21">
        <f>IFERROR(O41/O19,0)</f>
        <v>-1.5593334601356812E-2</v>
      </c>
      <c r="P42" s="21">
        <f>IFERROR(P41/P19,0)</f>
        <v>-3.6323473233036051E-2</v>
      </c>
      <c r="Q42" s="269"/>
      <c r="R42"/>
      <c r="S42" s="21">
        <f>IFERROR(S41/S19,0)</f>
        <v>-5.6341687413554624E-3</v>
      </c>
      <c r="T42" s="21">
        <f>IFERROR(T41/T19,0)</f>
        <v>-5.587605363327734E-3</v>
      </c>
      <c r="U42" s="21">
        <f>IFERROR(U41/U19,0)</f>
        <v>-5.5415214299485123E-3</v>
      </c>
      <c r="V42" s="21">
        <f>IFERROR(V41/V19,0)</f>
        <v>-5.4959106488435706E-3</v>
      </c>
      <c r="W42" s="21">
        <f>IFERROR(W41/W19,0)</f>
        <v>-5.4507668320142189E-3</v>
      </c>
      <c r="X42" s="21">
        <f>IFERROR(X41/X19,0)</f>
        <v>-5.4060838937090728E-3</v>
      </c>
      <c r="Y42" s="21">
        <f>IFERROR(Y41/Y19,0)</f>
        <v>-5.3618558483475272E-3</v>
      </c>
      <c r="Z42" s="21">
        <f>IFERROR(Z41/Z19,0)</f>
        <v>-5.3180768084935418E-3</v>
      </c>
      <c r="AA42" s="21">
        <f>IFERROR(AA41/AA19,0)</f>
        <v>-5.2747409828781556E-3</v>
      </c>
      <c r="AB42" s="21">
        <f>IFERROR(AB41/AB19,0)</f>
        <v>-5.2318426744696863E-3</v>
      </c>
      <c r="AC42" s="21">
        <f>IFERROR(AC41/AC19,0)</f>
        <v>-5.189376278589888E-3</v>
      </c>
      <c r="AD42" s="21">
        <f>IFERROR(AD41/AD19,0)</f>
        <v>-5.1473362810751247E-3</v>
      </c>
      <c r="AE42" s="21">
        <f>IFERROR(AE41/AE19,0)</f>
        <v>-1.6684401967451853E-2</v>
      </c>
      <c r="AF42" s="21">
        <f>IFERROR(AF41/AF19,0)</f>
        <v>-1.6630780339577354E-2</v>
      </c>
      <c r="AG42" s="21">
        <f>IFERROR(AG41/AG19,0)</f>
        <v>-1.6577688324981271E-2</v>
      </c>
      <c r="AH42" s="21">
        <f>IFERROR(AH41/AH19,0)</f>
        <v>-1.652511932087055E-2</v>
      </c>
      <c r="AI42" s="21">
        <f>IFERROR(AI41/AI19,0)</f>
        <v>-1.6473066827922961E-2</v>
      </c>
      <c r="AJ42" s="21">
        <f>IFERROR(AJ41/AJ19,0)</f>
        <v>-1.6421524448297968E-2</v>
      </c>
      <c r="AK42" s="21">
        <f>IFERROR(AK41/AK19,0)</f>
        <v>-1.637048588369339E-2</v>
      </c>
      <c r="AL42" s="21">
        <f>IFERROR(AL41/AL19,0)</f>
        <v>-1.6319944933446032E-2</v>
      </c>
      <c r="AM42" s="21">
        <f>IFERROR(AM41/AM19,0)</f>
        <v>-1.6269895492675723E-2</v>
      </c>
      <c r="AN42" s="21">
        <f>IFERROR(AN41/AN19,0)</f>
        <v>-1.6220331550471541E-2</v>
      </c>
      <c r="AO42" s="21">
        <f>IFERROR(AO41/AO19,0)</f>
        <v>-1.6171247188118666E-2</v>
      </c>
      <c r="AP42" s="21">
        <f>IFERROR(AP41/AP19,0)</f>
        <v>-1.6122636577365037E-2</v>
      </c>
      <c r="AQ42" s="21">
        <f>IFERROR(AQ41/AQ19,0)</f>
        <v>-1.6374666075412839E-2</v>
      </c>
      <c r="AR42" s="21">
        <f>IFERROR(AR41/AR19,0)</f>
        <v>-1.6324629709847688E-2</v>
      </c>
      <c r="AS42" s="21">
        <f>IFERROR(AS41/AS19,0)</f>
        <v>-1.6275072709640313E-2</v>
      </c>
      <c r="AT42" s="21">
        <f>IFERROR(AT41/AT19,0)</f>
        <v>-1.6225989320877737E-2</v>
      </c>
      <c r="AU42" s="21">
        <f>IFERROR(AU41/AU19,0)</f>
        <v>-1.6177373876076283E-2</v>
      </c>
      <c r="AV42" s="21">
        <f>IFERROR(AV41/AV19,0)</f>
        <v>-1.6129220792591638E-2</v>
      </c>
      <c r="AW42" s="21">
        <f>IFERROR(AW41/AW19,0)</f>
        <v>-1.6081524571064085E-2</v>
      </c>
      <c r="AX42" s="21">
        <f>IFERROR(AX41/AX19,0)</f>
        <v>-1.6034279793897443E-2</v>
      </c>
      <c r="AY42" s="21">
        <f>IFERROR(AY41/AY19,0)</f>
        <v>-1.5987481123771193E-2</v>
      </c>
      <c r="AZ42" s="21">
        <f>IFERROR(AZ41/AZ19,0)</f>
        <v>-1.5941123302184806E-2</v>
      </c>
      <c r="BA42" s="21">
        <f>IFERROR(BA41/BA19,0)</f>
        <v>-1.5895201148033666E-2</v>
      </c>
      <c r="BB42" s="21">
        <f>IFERROR(BB41/BB19,0)</f>
        <v>-1.5849709556215247E-2</v>
      </c>
      <c r="BC42" s="21">
        <f>IFERROR(BC41/BC19,0)</f>
        <v>-1.6091640742487177E-2</v>
      </c>
      <c r="BD42" s="21">
        <f>IFERROR(BD41/BD19,0)</f>
        <v>-1.6044787863918886E-2</v>
      </c>
      <c r="BE42" s="21">
        <f>IFERROR(BE41/BE19,0)</f>
        <v>-1.5998371227710504E-2</v>
      </c>
      <c r="BF42" s="21">
        <f>IFERROR(BF41/BF19,0)</f>
        <v>-1.5952385781379773E-2</v>
      </c>
      <c r="BG42" s="21">
        <f>IFERROR(BG41/BG19,0)</f>
        <v>-1.5906826545347332E-2</v>
      </c>
      <c r="BH42" s="21">
        <f>IFERROR(BH41/BH19,0)</f>
        <v>-1.5861688611650503E-2</v>
      </c>
      <c r="BI42" s="21">
        <f>IFERROR(BI41/BI19,0)</f>
        <v>-1.5816967142684789E-2</v>
      </c>
      <c r="BJ42" s="21">
        <f>IFERROR(BJ41/BJ19,0)</f>
        <v>-1.577265736997192E-2</v>
      </c>
      <c r="BK42" s="21">
        <f>IFERROR(BK41/BK19,0)</f>
        <v>-1.5728754592952435E-2</v>
      </c>
      <c r="BL42" s="21">
        <f>IFERROR(BL41/BL19,0)</f>
        <v>-1.5685254177805134E-2</v>
      </c>
      <c r="BM42" s="21">
        <f>IFERROR(BM41/BM19,0)</f>
        <v>-1.5642151556288848E-2</v>
      </c>
      <c r="BN42" s="21">
        <f>IFERROR(BN41/BN19,0)</f>
        <v>-1.5599442224610101E-2</v>
      </c>
      <c r="BO42" s="21">
        <f>IFERROR(BO41/BO19,0)</f>
        <v>-1.5832026753885547E-2</v>
      </c>
      <c r="BP42" s="21">
        <f>IFERROR(BP41/BP19,0)</f>
        <v>-1.5788016212070016E-2</v>
      </c>
      <c r="BQ42" s="21">
        <f>IFERROR(BQ41/BQ19,0)</f>
        <v>-1.5744404630238632E-2</v>
      </c>
      <c r="BR42" s="21">
        <f>IFERROR(BR41/BR19,0)</f>
        <v>-1.5701187540929105E-2</v>
      </c>
      <c r="BS42" s="21">
        <f>IFERROR(BS41/BS19,0)</f>
        <v>-1.565836053872394E-2</v>
      </c>
      <c r="BT42" s="21">
        <f>IFERROR(BT41/BT19,0)</f>
        <v>-1.5615919279198788E-2</v>
      </c>
      <c r="BU42" s="21">
        <f>IFERROR(BU41/BU19,0)</f>
        <v>-1.5573859477892995E-2</v>
      </c>
      <c r="BV42" s="21">
        <f>IFERROR(BV41/BV19,0)</f>
        <v>-1.5532176909300081E-2</v>
      </c>
      <c r="BW42" s="21">
        <f>IFERROR(BW41/BW19,0)</f>
        <v>-1.5490867405879316E-2</v>
      </c>
      <c r="BX42" s="21">
        <f>IFERROR(BX41/BX19,0)</f>
        <v>-1.5449926857085834E-2</v>
      </c>
      <c r="BY42" s="21">
        <f>IFERROR(BY41/BY19,0)</f>
        <v>-1.5409351208421386E-2</v>
      </c>
      <c r="BZ42" s="21">
        <f>IFERROR(BZ41/BZ19,0)</f>
        <v>-1.5369136460502602E-2</v>
      </c>
      <c r="CA42" s="21">
        <f>IFERROR(CA41/CA19,0)</f>
        <v>-3.6935176988822073E-2</v>
      </c>
      <c r="CB42" s="21">
        <f>IFERROR(CB41/CB19,0)</f>
        <v>-3.6823412768951791E-2</v>
      </c>
      <c r="CC42" s="21">
        <f>IFERROR(CC41/CC19,0)</f>
        <v>-3.6712112301030858E-2</v>
      </c>
      <c r="CD42" s="21">
        <f>IFERROR(CD41/CD19,0)</f>
        <v>-3.6601273660777485E-2</v>
      </c>
      <c r="CE42" s="21">
        <f>IFERROR(CE41/CE19,0)</f>
        <v>-3.6490894931894322E-2</v>
      </c>
      <c r="CF42" s="21">
        <f>IFERROR(CF41/CF19,0)</f>
        <v>-3.6380974206037288E-2</v>
      </c>
      <c r="CG42" s="21">
        <f>IFERROR(CG41/CG19,0)</f>
        <v>-3.627150958277451E-2</v>
      </c>
      <c r="CH42" s="21">
        <f>IFERROR(CH41/CH19,0)</f>
        <v>-3.6162499169568318E-2</v>
      </c>
      <c r="CI42" s="21">
        <f>IFERROR(CI41/CI19,0)</f>
        <v>-3.6053941081727638E-2</v>
      </c>
      <c r="CJ42" s="21">
        <f>IFERROR(CJ41/CJ19,0)</f>
        <v>-3.5945833442384931E-2</v>
      </c>
      <c r="CK42" s="21">
        <f>IFERROR(CK41/CK19,0)</f>
        <v>-3.5838174382458308E-2</v>
      </c>
      <c r="CL42" s="21">
        <f>IFERROR(CL41/CL19,0)</f>
        <v>-3.5730962040620963E-2</v>
      </c>
      <c r="CN42" s="270">
        <f>IFERROR(CN41/CN19,0)</f>
        <v>0</v>
      </c>
      <c r="CO42" s="270">
        <f>IFERROR(CO41/CO19,0)</f>
        <v>0</v>
      </c>
      <c r="CP42" s="270">
        <f>IFERROR(CP41/CP19,0)</f>
        <v>0</v>
      </c>
      <c r="CQ42" s="270">
        <f>IFERROR(CQ41/CQ19,0)</f>
        <v>0</v>
      </c>
      <c r="CR42" s="270">
        <f>IFERROR(CR41/CR19,0)</f>
        <v>0</v>
      </c>
      <c r="CS42" s="270">
        <f>IFERROR(CS41/CS19,0)</f>
        <v>0</v>
      </c>
      <c r="CT42" s="270">
        <f>IFERROR(CT41/CT19,0)</f>
        <v>0</v>
      </c>
      <c r="CU42" s="270">
        <f>IFERROR(CU41/CU19,0)</f>
        <v>0</v>
      </c>
      <c r="CV42" s="270">
        <f>IFERROR(CV41/CV19,0)</f>
        <v>0</v>
      </c>
      <c r="CW42" s="270">
        <f>IFERROR(CW41/CW19,0)</f>
        <v>0</v>
      </c>
      <c r="CX42" s="270">
        <f>IFERROR(CX41/CX19,0)</f>
        <v>0</v>
      </c>
      <c r="CY42" s="270">
        <f>IFERROR(CY41/CY19,0)</f>
        <v>0</v>
      </c>
      <c r="CZ42" s="270">
        <f>IFERROR(CZ41/CZ19,0)</f>
        <v>0</v>
      </c>
      <c r="DA42" s="270">
        <f>IFERROR(DA41/DA19,0)</f>
        <v>0</v>
      </c>
      <c r="DB42" s="270">
        <f>IFERROR(DB41/DB19,0)</f>
        <v>0</v>
      </c>
      <c r="DC42" s="270">
        <f>IFERROR(DC41/DC19,0)</f>
        <v>0</v>
      </c>
      <c r="DD42" s="270">
        <f>IFERROR(DD41/DD19,0)</f>
        <v>0</v>
      </c>
      <c r="DE42" s="270">
        <f>IFERROR(DE41/DE19,0)</f>
        <v>0</v>
      </c>
      <c r="DF42" s="270">
        <f>IFERROR(DF41/DF19,0)</f>
        <v>0</v>
      </c>
      <c r="DG42" s="270">
        <f>IFERROR(DG41/DG19,0)</f>
        <v>0</v>
      </c>
      <c r="DH42" s="270">
        <f>IFERROR(DH41/DH19,0)</f>
        <v>0</v>
      </c>
      <c r="DI42" s="270">
        <f>IFERROR(DI41/DI19,0)</f>
        <v>0</v>
      </c>
      <c r="DJ42" s="270">
        <f>IFERROR(DJ41/DJ19,0)</f>
        <v>0</v>
      </c>
      <c r="DK42" s="270">
        <f>IFERROR(DK41/DK19,0)</f>
        <v>0</v>
      </c>
      <c r="DL42" s="270">
        <f>IFERROR(DL41/DL19,0)</f>
        <v>0</v>
      </c>
    </row>
    <row r="43" spans="2:116" x14ac:dyDescent="0.4">
      <c r="G43" s="12"/>
      <c r="H43" s="27"/>
      <c r="I43" s="27"/>
      <c r="J43" s="28"/>
      <c r="K43" s="61"/>
      <c r="L43" s="61"/>
      <c r="M43" s="61"/>
      <c r="N43" s="61"/>
      <c r="O43" s="61"/>
      <c r="P43" s="61"/>
      <c r="Q43" s="28"/>
      <c r="R43"/>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271"/>
      <c r="CA43" s="271"/>
      <c r="CB43" s="271"/>
      <c r="CC43" s="271"/>
      <c r="CD43" s="271"/>
      <c r="CE43" s="271"/>
      <c r="CF43" s="271"/>
      <c r="CG43" s="271"/>
      <c r="CH43" s="271"/>
      <c r="CI43" s="271"/>
      <c r="CJ43" s="271"/>
      <c r="CK43" s="271"/>
      <c r="CL43" s="271"/>
      <c r="CN43" s="271"/>
      <c r="CO43" s="271"/>
      <c r="CP43" s="271"/>
      <c r="CQ43" s="271"/>
      <c r="CR43" s="271"/>
      <c r="CS43" s="271"/>
      <c r="CT43" s="271"/>
      <c r="CU43" s="271"/>
      <c r="CV43" s="271"/>
      <c r="CW43" s="271"/>
      <c r="CX43" s="271"/>
      <c r="CY43" s="271"/>
      <c r="CZ43" s="271"/>
      <c r="DA43" s="271"/>
      <c r="DB43" s="271"/>
      <c r="DC43" s="271"/>
      <c r="DD43" s="271"/>
      <c r="DE43" s="271"/>
      <c r="DF43" s="271"/>
      <c r="DG43" s="271"/>
      <c r="DH43" s="271"/>
      <c r="DI43" s="271"/>
      <c r="DJ43" s="271"/>
      <c r="DK43" s="271"/>
      <c r="DL43" s="271"/>
    </row>
    <row r="44" spans="2:116" hidden="1" x14ac:dyDescent="0.4">
      <c r="B44" t="s">
        <v>228</v>
      </c>
      <c r="G44" s="12" t="s">
        <v>607</v>
      </c>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4">
      <c r="B45" t="s">
        <v>228</v>
      </c>
      <c r="E45" t="s">
        <v>228</v>
      </c>
      <c r="F45" t="s">
        <v>228</v>
      </c>
      <c r="G45" s="27" t="s">
        <v>608</v>
      </c>
      <c r="H45" s="27"/>
      <c r="I45" s="27"/>
      <c r="J45" s="28"/>
      <c r="K45" s="63">
        <f>SUMIF($4:$4,K$3,45:45)</f>
        <v>0</v>
      </c>
      <c r="L45" s="63">
        <f>SUMIF($4:$4,L$3,45:45)</f>
        <v>0</v>
      </c>
      <c r="M45" s="63">
        <f>SUMIF($4:$4,M$3,45:45)</f>
        <v>0</v>
      </c>
      <c r="N45" s="63">
        <f>SUMIF($4:$4,N$3,45:45)</f>
        <v>0</v>
      </c>
      <c r="O45" s="63">
        <f>SUMIF($4:$4,O$3,45:45)</f>
        <v>0</v>
      </c>
      <c r="P45" s="63">
        <f>SUMIF($4:$4,P$3,45:45)</f>
        <v>0</v>
      </c>
      <c r="Q45" s="28"/>
      <c r="R45"/>
      <c r="S45" s="265">
        <f>SUMIF($C:$C,$F45,S:S)</f>
        <v>0</v>
      </c>
      <c r="T45" s="265">
        <f>SUMIF($C:$C,$F45,T:T)</f>
        <v>0</v>
      </c>
      <c r="U45" s="265">
        <f>SUMIF($C:$C,$F45,U:U)</f>
        <v>0</v>
      </c>
      <c r="V45" s="265">
        <f>SUMIF($C:$C,$F45,V:V)</f>
        <v>0</v>
      </c>
      <c r="W45" s="265">
        <f>SUMIF($C:$C,$F45,W:W)</f>
        <v>0</v>
      </c>
      <c r="X45" s="265">
        <f>SUMIF($C:$C,$F45,X:X)</f>
        <v>0</v>
      </c>
      <c r="Y45" s="265">
        <f>SUMIF($C:$C,$F45,Y:Y)</f>
        <v>0</v>
      </c>
      <c r="Z45" s="265">
        <f>SUMIF($C:$C,$F45,Z:Z)</f>
        <v>0</v>
      </c>
      <c r="AA45" s="265">
        <f>SUMIF($C:$C,$F45,AA:AA)</f>
        <v>0</v>
      </c>
      <c r="AB45" s="265">
        <f>SUMIF($C:$C,$F45,AB:AB)</f>
        <v>0</v>
      </c>
      <c r="AC45" s="265">
        <f>SUMIF($C:$C,$F45,AC:AC)</f>
        <v>0</v>
      </c>
      <c r="AD45" s="265">
        <f>SUMIF($C:$C,$F45,AD:AD)</f>
        <v>0</v>
      </c>
      <c r="AE45" s="265">
        <f>SUMIF($C:$C,$F45,AE:AE)</f>
        <v>0</v>
      </c>
      <c r="AF45" s="265">
        <f>SUMIF($C:$C,$F45,AF:AF)</f>
        <v>0</v>
      </c>
      <c r="AG45" s="265">
        <f>SUMIF($C:$C,$F45,AG:AG)</f>
        <v>0</v>
      </c>
      <c r="AH45" s="265">
        <f>SUMIF($C:$C,$F45,AH:AH)</f>
        <v>0</v>
      </c>
      <c r="AI45" s="265">
        <f>SUMIF($C:$C,$F45,AI:AI)</f>
        <v>0</v>
      </c>
      <c r="AJ45" s="265">
        <f>SUMIF($C:$C,$F45,AJ:AJ)</f>
        <v>0</v>
      </c>
      <c r="AK45" s="265">
        <f>SUMIF($C:$C,$F45,AK:AK)</f>
        <v>0</v>
      </c>
      <c r="AL45" s="265">
        <f>SUMIF($C:$C,$F45,AL:AL)</f>
        <v>0</v>
      </c>
      <c r="AM45" s="265">
        <f>SUMIF($C:$C,$F45,AM:AM)</f>
        <v>0</v>
      </c>
      <c r="AN45" s="265">
        <f>SUMIF($C:$C,$F45,AN:AN)</f>
        <v>0</v>
      </c>
      <c r="AO45" s="265">
        <f>SUMIF($C:$C,$F45,AO:AO)</f>
        <v>0</v>
      </c>
      <c r="AP45" s="265">
        <f>SUMIF($C:$C,$F45,AP:AP)</f>
        <v>0</v>
      </c>
      <c r="AQ45" s="265">
        <f>SUMIF($C:$C,$F45,AQ:AQ)</f>
        <v>0</v>
      </c>
      <c r="AR45" s="265">
        <f>SUMIF($C:$C,$F45,AR:AR)</f>
        <v>0</v>
      </c>
      <c r="AS45" s="265">
        <f>SUMIF($C:$C,$F45,AS:AS)</f>
        <v>0</v>
      </c>
      <c r="AT45" s="265">
        <f>SUMIF($C:$C,$F45,AT:AT)</f>
        <v>0</v>
      </c>
      <c r="AU45" s="265">
        <f>SUMIF($C:$C,$F45,AU:AU)</f>
        <v>0</v>
      </c>
      <c r="AV45" s="265">
        <f>SUMIF($C:$C,$F45,AV:AV)</f>
        <v>0</v>
      </c>
      <c r="AW45" s="265">
        <f>SUMIF($C:$C,$F45,AW:AW)</f>
        <v>0</v>
      </c>
      <c r="AX45" s="265">
        <f>SUMIF($C:$C,$F45,AX:AX)</f>
        <v>0</v>
      </c>
      <c r="AY45" s="265">
        <f>SUMIF($C:$C,$F45,AY:AY)</f>
        <v>0</v>
      </c>
      <c r="AZ45" s="265">
        <f>SUMIF($C:$C,$F45,AZ:AZ)</f>
        <v>0</v>
      </c>
      <c r="BA45" s="265">
        <f>SUMIF($C:$C,$F45,BA:BA)</f>
        <v>0</v>
      </c>
      <c r="BB45" s="265">
        <f>SUMIF($C:$C,$F45,BB:BB)</f>
        <v>0</v>
      </c>
      <c r="BC45" s="265">
        <f>SUMIF($C:$C,$F45,BC:BC)</f>
        <v>0</v>
      </c>
      <c r="BD45" s="265">
        <f>SUMIF($C:$C,$F45,BD:BD)</f>
        <v>0</v>
      </c>
      <c r="BE45" s="265">
        <f>SUMIF($C:$C,$F45,BE:BE)</f>
        <v>0</v>
      </c>
      <c r="BF45" s="265">
        <f>SUMIF($C:$C,$F45,BF:BF)</f>
        <v>0</v>
      </c>
      <c r="BG45" s="265">
        <f>SUMIF($C:$C,$F45,BG:BG)</f>
        <v>0</v>
      </c>
      <c r="BH45" s="265">
        <f>SUMIF($C:$C,$F45,BH:BH)</f>
        <v>0</v>
      </c>
      <c r="BI45" s="265">
        <f>SUMIF($C:$C,$F45,BI:BI)</f>
        <v>0</v>
      </c>
      <c r="BJ45" s="265">
        <f>SUMIF($C:$C,$F45,BJ:BJ)</f>
        <v>0</v>
      </c>
      <c r="BK45" s="265">
        <f>SUMIF($C:$C,$F45,BK:BK)</f>
        <v>0</v>
      </c>
      <c r="BL45" s="265">
        <f>SUMIF($C:$C,$F45,BL:BL)</f>
        <v>0</v>
      </c>
      <c r="BM45" s="265">
        <f>SUMIF($C:$C,$F45,BM:BM)</f>
        <v>0</v>
      </c>
      <c r="BN45" s="265">
        <f>SUMIF($C:$C,$F45,BN:BN)</f>
        <v>0</v>
      </c>
      <c r="BO45" s="265">
        <f>SUMIF($C:$C,$F45,BO:BO)</f>
        <v>0</v>
      </c>
      <c r="BP45" s="265">
        <f>SUMIF($C:$C,$F45,BP:BP)</f>
        <v>0</v>
      </c>
      <c r="BQ45" s="265">
        <f>SUMIF($C:$C,$F45,BQ:BQ)</f>
        <v>0</v>
      </c>
      <c r="BR45" s="265">
        <f>SUMIF($C:$C,$F45,BR:BR)</f>
        <v>0</v>
      </c>
      <c r="BS45" s="265">
        <f>SUMIF($C:$C,$F45,BS:BS)</f>
        <v>0</v>
      </c>
      <c r="BT45" s="265">
        <f>SUMIF($C:$C,$F45,BT:BT)</f>
        <v>0</v>
      </c>
      <c r="BU45" s="265">
        <f>SUMIF($C:$C,$F45,BU:BU)</f>
        <v>0</v>
      </c>
      <c r="BV45" s="265">
        <f>SUMIF($C:$C,$F45,BV:BV)</f>
        <v>0</v>
      </c>
      <c r="BW45" s="265">
        <f>SUMIF($C:$C,$F45,BW:BW)</f>
        <v>0</v>
      </c>
      <c r="BX45" s="265">
        <f>SUMIF($C:$C,$F45,BX:BX)</f>
        <v>0</v>
      </c>
      <c r="BY45" s="265">
        <f>SUMIF($C:$C,$F45,BY:BY)</f>
        <v>0</v>
      </c>
      <c r="BZ45" s="265">
        <f>SUMIF($C:$C,$F45,BZ:BZ)</f>
        <v>0</v>
      </c>
      <c r="CA45" s="265">
        <f>SUMIF($C:$C,$F45,CA:CA)</f>
        <v>0</v>
      </c>
      <c r="CB45" s="265">
        <f>SUMIF($C:$C,$F45,CB:CB)</f>
        <v>0</v>
      </c>
      <c r="CC45" s="265">
        <f>SUMIF($C:$C,$F45,CC:CC)</f>
        <v>0</v>
      </c>
      <c r="CD45" s="265">
        <f>SUMIF($C:$C,$F45,CD:CD)</f>
        <v>0</v>
      </c>
      <c r="CE45" s="265">
        <f>SUMIF($C:$C,$F45,CE:CE)</f>
        <v>0</v>
      </c>
      <c r="CF45" s="265">
        <f>SUMIF($C:$C,$F45,CF:CF)</f>
        <v>0</v>
      </c>
      <c r="CG45" s="265">
        <f>SUMIF($C:$C,$F45,CG:CG)</f>
        <v>0</v>
      </c>
      <c r="CH45" s="265">
        <f>SUMIF($C:$C,$F45,CH:CH)</f>
        <v>0</v>
      </c>
      <c r="CI45" s="265">
        <f>SUMIF($C:$C,$F45,CI:CI)</f>
        <v>0</v>
      </c>
      <c r="CJ45" s="265">
        <f>SUMIF($C:$C,$F45,CJ:CJ)</f>
        <v>0</v>
      </c>
      <c r="CK45" s="265">
        <f>SUMIF($C:$C,$F45,CK:CK)</f>
        <v>0</v>
      </c>
      <c r="CL45" s="265">
        <f>SUMIF($C:$C,$F45,CL:CL)</f>
        <v>0</v>
      </c>
      <c r="CN45" s="265">
        <f>SUMIF($C:$C,$F45,CN:CN)</f>
        <v>0</v>
      </c>
      <c r="CO45" s="265">
        <f>SUMIF($C:$C,$F45,CO:CO)</f>
        <v>0</v>
      </c>
      <c r="CP45" s="265">
        <f>SUMIF($C:$C,$F45,CP:CP)</f>
        <v>0</v>
      </c>
      <c r="CQ45" s="265">
        <f>SUMIF($C:$C,$F45,CQ:CQ)</f>
        <v>0</v>
      </c>
      <c r="CR45" s="265">
        <f>SUMIF($C:$C,$F45,CR:CR)</f>
        <v>0</v>
      </c>
      <c r="CS45" s="265">
        <f>SUMIF($C:$C,$F45,CS:CS)</f>
        <v>0</v>
      </c>
      <c r="CT45" s="265">
        <f>SUMIF($C:$C,$F45,CT:CT)</f>
        <v>0</v>
      </c>
      <c r="CU45" s="265">
        <f>SUMIF($C:$C,$F45,CU:CU)</f>
        <v>0</v>
      </c>
      <c r="CV45" s="265">
        <f>SUMIF($C:$C,$F45,CV:CV)</f>
        <v>0</v>
      </c>
      <c r="CW45" s="265">
        <f>SUMIF($C:$C,$F45,CW:CW)</f>
        <v>0</v>
      </c>
      <c r="CX45" s="265">
        <f>SUMIF($C:$C,$F45,CX:CX)</f>
        <v>0</v>
      </c>
      <c r="CY45" s="265">
        <f>SUMIF($C:$C,$F45,CY:CY)</f>
        <v>0</v>
      </c>
      <c r="CZ45" s="265">
        <f>SUMIF($C:$C,$F45,CZ:CZ)</f>
        <v>0</v>
      </c>
      <c r="DA45" s="265">
        <f>SUMIF($C:$C,$F45,DA:DA)</f>
        <v>0</v>
      </c>
      <c r="DB45" s="265">
        <f>SUMIF($C:$C,$F45,DB:DB)</f>
        <v>0</v>
      </c>
      <c r="DC45" s="265">
        <f>SUMIF($C:$C,$F45,DC:DC)</f>
        <v>0</v>
      </c>
      <c r="DD45" s="265">
        <f>SUMIF($C:$C,$F45,DD:DD)</f>
        <v>0</v>
      </c>
      <c r="DE45" s="265">
        <f>SUMIF($C:$C,$F45,DE:DE)</f>
        <v>0</v>
      </c>
      <c r="DF45" s="265">
        <f>SUMIF($C:$C,$F45,DF:DF)</f>
        <v>0</v>
      </c>
      <c r="DG45" s="265">
        <f>SUMIF($C:$C,$F45,DG:DG)</f>
        <v>0</v>
      </c>
      <c r="DH45" s="265">
        <f>SUMIF($C:$C,$F45,DH:DH)</f>
        <v>0</v>
      </c>
      <c r="DI45" s="265">
        <f>SUMIF($C:$C,$F45,DI:DI)</f>
        <v>0</v>
      </c>
      <c r="DJ45" s="265">
        <f>SUMIF($C:$C,$F45,DJ:DJ)</f>
        <v>0</v>
      </c>
      <c r="DK45" s="265">
        <f>SUMIF($C:$C,$F45,DK:DK)</f>
        <v>0</v>
      </c>
      <c r="DL45" s="265">
        <f>SUMIF($C:$C,$F45,DL:DL)</f>
        <v>0</v>
      </c>
    </row>
    <row r="46" spans="2:116" hidden="1" x14ac:dyDescent="0.4">
      <c r="B46" t="s">
        <v>228</v>
      </c>
      <c r="G46" s="27"/>
      <c r="H46" s="27"/>
      <c r="I46" s="27"/>
      <c r="J46" s="28"/>
      <c r="K46" s="61"/>
      <c r="L46" s="61"/>
      <c r="M46" s="61"/>
      <c r="N46" s="61"/>
      <c r="O46" s="61"/>
      <c r="P46" s="61"/>
      <c r="Q46" s="28"/>
      <c r="R46"/>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N46" s="271"/>
      <c r="CO46" s="271"/>
      <c r="CP46" s="271"/>
      <c r="CQ46" s="271"/>
      <c r="CR46" s="271"/>
      <c r="CS46" s="271"/>
      <c r="CT46" s="271"/>
      <c r="CU46" s="271"/>
      <c r="CV46" s="271"/>
      <c r="CW46" s="271"/>
      <c r="CX46" s="271"/>
      <c r="CY46" s="271"/>
      <c r="CZ46" s="271"/>
      <c r="DA46" s="271"/>
      <c r="DB46" s="271"/>
      <c r="DC46" s="271"/>
      <c r="DD46" s="271"/>
      <c r="DE46" s="271"/>
      <c r="DF46" s="271"/>
      <c r="DG46" s="271"/>
      <c r="DH46" s="271"/>
      <c r="DI46" s="271"/>
      <c r="DJ46" s="271"/>
      <c r="DK46" s="271"/>
      <c r="DL46" s="271"/>
    </row>
    <row r="47" spans="2:116" hidden="1" x14ac:dyDescent="0.4">
      <c r="B47" t="s">
        <v>233</v>
      </c>
      <c r="G47" s="12" t="s">
        <v>609</v>
      </c>
      <c r="H47" s="27"/>
      <c r="I47" s="27"/>
      <c r="J47" s="28"/>
      <c r="K47" s="61"/>
      <c r="L47" s="61"/>
      <c r="M47" s="61"/>
      <c r="N47" s="61"/>
      <c r="O47" s="61"/>
      <c r="P47" s="61"/>
      <c r="Q47" s="28"/>
      <c r="R47"/>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N47" s="271"/>
      <c r="CO47" s="271"/>
      <c r="CP47" s="271"/>
      <c r="CQ47" s="271"/>
      <c r="CR47" s="271"/>
      <c r="CS47" s="271"/>
      <c r="CT47" s="271"/>
      <c r="CU47" s="271"/>
      <c r="CV47" s="271"/>
      <c r="CW47" s="271"/>
      <c r="CX47" s="271"/>
      <c r="CY47" s="271"/>
      <c r="CZ47" s="271"/>
      <c r="DA47" s="271"/>
      <c r="DB47" s="271"/>
      <c r="DC47" s="271"/>
      <c r="DD47" s="271"/>
      <c r="DE47" s="271"/>
      <c r="DF47" s="271"/>
      <c r="DG47" s="271"/>
      <c r="DH47" s="271"/>
      <c r="DI47" s="271"/>
      <c r="DJ47" s="271"/>
      <c r="DK47" s="271"/>
      <c r="DL47" s="271"/>
    </row>
    <row r="48" spans="2:116" hidden="1" x14ac:dyDescent="0.4">
      <c r="B48" t="s">
        <v>233</v>
      </c>
      <c r="E48" t="s">
        <v>233</v>
      </c>
      <c r="F48" t="s">
        <v>233</v>
      </c>
      <c r="G48" s="27" t="s">
        <v>610</v>
      </c>
      <c r="H48" s="27"/>
      <c r="I48" s="27"/>
      <c r="J48" s="28"/>
      <c r="K48" s="63">
        <f>SUMIF($4:$4,K$3,48:48)</f>
        <v>0</v>
      </c>
      <c r="L48" s="63">
        <f>SUMIF($4:$4,L$3,48:48)</f>
        <v>0</v>
      </c>
      <c r="M48" s="63">
        <f>SUMIF($4:$4,M$3,48:48)</f>
        <v>0</v>
      </c>
      <c r="N48" s="63">
        <f>SUMIF($4:$4,N$3,48:48)</f>
        <v>0</v>
      </c>
      <c r="O48" s="63">
        <f>SUMIF($4:$4,O$3,48:48)</f>
        <v>0</v>
      </c>
      <c r="P48" s="63">
        <f>SUMIF($4:$4,P$3,48:48)</f>
        <v>0</v>
      </c>
      <c r="Q48" s="28"/>
      <c r="R48"/>
      <c r="S48" s="265">
        <f>SUMIF($C:$C,$F48,S:S)</f>
        <v>0</v>
      </c>
      <c r="T48" s="265">
        <f>SUMIF($C:$C,$F48,T:T)</f>
        <v>0</v>
      </c>
      <c r="U48" s="265">
        <f>SUMIF($C:$C,$F48,U:U)</f>
        <v>0</v>
      </c>
      <c r="V48" s="265">
        <f>SUMIF($C:$C,$F48,V:V)</f>
        <v>0</v>
      </c>
      <c r="W48" s="265">
        <f>SUMIF($C:$C,$F48,W:W)</f>
        <v>0</v>
      </c>
      <c r="X48" s="265">
        <f>SUMIF($C:$C,$F48,X:X)</f>
        <v>0</v>
      </c>
      <c r="Y48" s="265">
        <f>SUMIF($C:$C,$F48,Y:Y)</f>
        <v>0</v>
      </c>
      <c r="Z48" s="265">
        <f>SUMIF($C:$C,$F48,Z:Z)</f>
        <v>0</v>
      </c>
      <c r="AA48" s="265">
        <f>SUMIF($C:$C,$F48,AA:AA)</f>
        <v>0</v>
      </c>
      <c r="AB48" s="265">
        <f>SUMIF($C:$C,$F48,AB:AB)</f>
        <v>0</v>
      </c>
      <c r="AC48" s="265">
        <f>SUMIF($C:$C,$F48,AC:AC)</f>
        <v>0</v>
      </c>
      <c r="AD48" s="265">
        <f>SUMIF($C:$C,$F48,AD:AD)</f>
        <v>0</v>
      </c>
      <c r="AE48" s="265">
        <f>SUMIF($C:$C,$F48,AE:AE)</f>
        <v>0</v>
      </c>
      <c r="AF48" s="265">
        <f>SUMIF($C:$C,$F48,AF:AF)</f>
        <v>0</v>
      </c>
      <c r="AG48" s="265">
        <f>SUMIF($C:$C,$F48,AG:AG)</f>
        <v>0</v>
      </c>
      <c r="AH48" s="265">
        <f>SUMIF($C:$C,$F48,AH:AH)</f>
        <v>0</v>
      </c>
      <c r="AI48" s="265">
        <f>SUMIF($C:$C,$F48,AI:AI)</f>
        <v>0</v>
      </c>
      <c r="AJ48" s="265">
        <f>SUMIF($C:$C,$F48,AJ:AJ)</f>
        <v>0</v>
      </c>
      <c r="AK48" s="265">
        <f>SUMIF($C:$C,$F48,AK:AK)</f>
        <v>0</v>
      </c>
      <c r="AL48" s="265">
        <f>SUMIF($C:$C,$F48,AL:AL)</f>
        <v>0</v>
      </c>
      <c r="AM48" s="265">
        <f>SUMIF($C:$C,$F48,AM:AM)</f>
        <v>0</v>
      </c>
      <c r="AN48" s="265">
        <f>SUMIF($C:$C,$F48,AN:AN)</f>
        <v>0</v>
      </c>
      <c r="AO48" s="265">
        <f>SUMIF($C:$C,$F48,AO:AO)</f>
        <v>0</v>
      </c>
      <c r="AP48" s="265">
        <f>SUMIF($C:$C,$F48,AP:AP)</f>
        <v>0</v>
      </c>
      <c r="AQ48" s="265">
        <f>SUMIF($C:$C,$F48,AQ:AQ)</f>
        <v>0</v>
      </c>
      <c r="AR48" s="265">
        <f>SUMIF($C:$C,$F48,AR:AR)</f>
        <v>0</v>
      </c>
      <c r="AS48" s="265">
        <f>SUMIF($C:$C,$F48,AS:AS)</f>
        <v>0</v>
      </c>
      <c r="AT48" s="265">
        <f>SUMIF($C:$C,$F48,AT:AT)</f>
        <v>0</v>
      </c>
      <c r="AU48" s="265">
        <f>SUMIF($C:$C,$F48,AU:AU)</f>
        <v>0</v>
      </c>
      <c r="AV48" s="265">
        <f>SUMIF($C:$C,$F48,AV:AV)</f>
        <v>0</v>
      </c>
      <c r="AW48" s="265">
        <f>SUMIF($C:$C,$F48,AW:AW)</f>
        <v>0</v>
      </c>
      <c r="AX48" s="265">
        <f>SUMIF($C:$C,$F48,AX:AX)</f>
        <v>0</v>
      </c>
      <c r="AY48" s="265">
        <f>SUMIF($C:$C,$F48,AY:AY)</f>
        <v>0</v>
      </c>
      <c r="AZ48" s="265">
        <f>SUMIF($C:$C,$F48,AZ:AZ)</f>
        <v>0</v>
      </c>
      <c r="BA48" s="265">
        <f>SUMIF($C:$C,$F48,BA:BA)</f>
        <v>0</v>
      </c>
      <c r="BB48" s="265">
        <f>SUMIF($C:$C,$F48,BB:BB)</f>
        <v>0</v>
      </c>
      <c r="BC48" s="265">
        <f>SUMIF($C:$C,$F48,BC:BC)</f>
        <v>0</v>
      </c>
      <c r="BD48" s="265">
        <f>SUMIF($C:$C,$F48,BD:BD)</f>
        <v>0</v>
      </c>
      <c r="BE48" s="265">
        <f>SUMIF($C:$C,$F48,BE:BE)</f>
        <v>0</v>
      </c>
      <c r="BF48" s="265">
        <f>SUMIF($C:$C,$F48,BF:BF)</f>
        <v>0</v>
      </c>
      <c r="BG48" s="265">
        <f>SUMIF($C:$C,$F48,BG:BG)</f>
        <v>0</v>
      </c>
      <c r="BH48" s="265">
        <f>SUMIF($C:$C,$F48,BH:BH)</f>
        <v>0</v>
      </c>
      <c r="BI48" s="265">
        <f>SUMIF($C:$C,$F48,BI:BI)</f>
        <v>0</v>
      </c>
      <c r="BJ48" s="265">
        <f>SUMIF($C:$C,$F48,BJ:BJ)</f>
        <v>0</v>
      </c>
      <c r="BK48" s="265">
        <f>SUMIF($C:$C,$F48,BK:BK)</f>
        <v>0</v>
      </c>
      <c r="BL48" s="265">
        <f>SUMIF($C:$C,$F48,BL:BL)</f>
        <v>0</v>
      </c>
      <c r="BM48" s="265">
        <f>SUMIF($C:$C,$F48,BM:BM)</f>
        <v>0</v>
      </c>
      <c r="BN48" s="265">
        <f>SUMIF($C:$C,$F48,BN:BN)</f>
        <v>0</v>
      </c>
      <c r="BO48" s="265">
        <f>SUMIF($C:$C,$F48,BO:BO)</f>
        <v>0</v>
      </c>
      <c r="BP48" s="265">
        <f>SUMIF($C:$C,$F48,BP:BP)</f>
        <v>0</v>
      </c>
      <c r="BQ48" s="265">
        <f>SUMIF($C:$C,$F48,BQ:BQ)</f>
        <v>0</v>
      </c>
      <c r="BR48" s="265">
        <f>SUMIF($C:$C,$F48,BR:BR)</f>
        <v>0</v>
      </c>
      <c r="BS48" s="265">
        <f>SUMIF($C:$C,$F48,BS:BS)</f>
        <v>0</v>
      </c>
      <c r="BT48" s="265">
        <f>SUMIF($C:$C,$F48,BT:BT)</f>
        <v>0</v>
      </c>
      <c r="BU48" s="265">
        <f>SUMIF($C:$C,$F48,BU:BU)</f>
        <v>0</v>
      </c>
      <c r="BV48" s="265">
        <f>SUMIF($C:$C,$F48,BV:BV)</f>
        <v>0</v>
      </c>
      <c r="BW48" s="265">
        <f>SUMIF($C:$C,$F48,BW:BW)</f>
        <v>0</v>
      </c>
      <c r="BX48" s="265">
        <f>SUMIF($C:$C,$F48,BX:BX)</f>
        <v>0</v>
      </c>
      <c r="BY48" s="265">
        <f>SUMIF($C:$C,$F48,BY:BY)</f>
        <v>0</v>
      </c>
      <c r="BZ48" s="265">
        <f>SUMIF($C:$C,$F48,BZ:BZ)</f>
        <v>0</v>
      </c>
      <c r="CA48" s="265">
        <f>SUMIF($C:$C,$F48,CA:CA)</f>
        <v>0</v>
      </c>
      <c r="CB48" s="265">
        <f>SUMIF($C:$C,$F48,CB:CB)</f>
        <v>0</v>
      </c>
      <c r="CC48" s="265">
        <f>SUMIF($C:$C,$F48,CC:CC)</f>
        <v>0</v>
      </c>
      <c r="CD48" s="265">
        <f>SUMIF($C:$C,$F48,CD:CD)</f>
        <v>0</v>
      </c>
      <c r="CE48" s="265">
        <f>SUMIF($C:$C,$F48,CE:CE)</f>
        <v>0</v>
      </c>
      <c r="CF48" s="265">
        <f>SUMIF($C:$C,$F48,CF:CF)</f>
        <v>0</v>
      </c>
      <c r="CG48" s="265">
        <f>SUMIF($C:$C,$F48,CG:CG)</f>
        <v>0</v>
      </c>
      <c r="CH48" s="265">
        <f>SUMIF($C:$C,$F48,CH:CH)</f>
        <v>0</v>
      </c>
      <c r="CI48" s="265">
        <f>SUMIF($C:$C,$F48,CI:CI)</f>
        <v>0</v>
      </c>
      <c r="CJ48" s="265">
        <f>SUMIF($C:$C,$F48,CJ:CJ)</f>
        <v>0</v>
      </c>
      <c r="CK48" s="265">
        <f>SUMIF($C:$C,$F48,CK:CK)</f>
        <v>0</v>
      </c>
      <c r="CL48" s="265">
        <f>SUMIF($C:$C,$F48,CL:CL)</f>
        <v>0</v>
      </c>
      <c r="CN48" s="265">
        <f>SUMIF($C:$C,$F48,CN:CN)</f>
        <v>0</v>
      </c>
      <c r="CO48" s="265">
        <f>SUMIF($C:$C,$F48,CO:CO)</f>
        <v>0</v>
      </c>
      <c r="CP48" s="265">
        <f>SUMIF($C:$C,$F48,CP:CP)</f>
        <v>0</v>
      </c>
      <c r="CQ48" s="265">
        <f>SUMIF($C:$C,$F48,CQ:CQ)</f>
        <v>0</v>
      </c>
      <c r="CR48" s="265">
        <f>SUMIF($C:$C,$F48,CR:CR)</f>
        <v>0</v>
      </c>
      <c r="CS48" s="265">
        <f>SUMIF($C:$C,$F48,CS:CS)</f>
        <v>0</v>
      </c>
      <c r="CT48" s="265">
        <f>SUMIF($C:$C,$F48,CT:CT)</f>
        <v>0</v>
      </c>
      <c r="CU48" s="265">
        <f>SUMIF($C:$C,$F48,CU:CU)</f>
        <v>0</v>
      </c>
      <c r="CV48" s="265">
        <f>SUMIF($C:$C,$F48,CV:CV)</f>
        <v>0</v>
      </c>
      <c r="CW48" s="265">
        <f>SUMIF($C:$C,$F48,CW:CW)</f>
        <v>0</v>
      </c>
      <c r="CX48" s="265">
        <f>SUMIF($C:$C,$F48,CX:CX)</f>
        <v>0</v>
      </c>
      <c r="CY48" s="265">
        <f>SUMIF($C:$C,$F48,CY:CY)</f>
        <v>0</v>
      </c>
      <c r="CZ48" s="265">
        <f>SUMIF($C:$C,$F48,CZ:CZ)</f>
        <v>0</v>
      </c>
      <c r="DA48" s="265">
        <f>SUMIF($C:$C,$F48,DA:DA)</f>
        <v>0</v>
      </c>
      <c r="DB48" s="265">
        <f>SUMIF($C:$C,$F48,DB:DB)</f>
        <v>0</v>
      </c>
      <c r="DC48" s="265">
        <f>SUMIF($C:$C,$F48,DC:DC)</f>
        <v>0</v>
      </c>
      <c r="DD48" s="265">
        <f>SUMIF($C:$C,$F48,DD:DD)</f>
        <v>0</v>
      </c>
      <c r="DE48" s="265">
        <f>SUMIF($C:$C,$F48,DE:DE)</f>
        <v>0</v>
      </c>
      <c r="DF48" s="265">
        <f>SUMIF($C:$C,$F48,DF:DF)</f>
        <v>0</v>
      </c>
      <c r="DG48" s="265">
        <f>SUMIF($C:$C,$F48,DG:DG)</f>
        <v>0</v>
      </c>
      <c r="DH48" s="265">
        <f>SUMIF($C:$C,$F48,DH:DH)</f>
        <v>0</v>
      </c>
      <c r="DI48" s="265">
        <f>SUMIF($C:$C,$F48,DI:DI)</f>
        <v>0</v>
      </c>
      <c r="DJ48" s="265">
        <f>SUMIF($C:$C,$F48,DJ:DJ)</f>
        <v>0</v>
      </c>
      <c r="DK48" s="265">
        <f>SUMIF($C:$C,$F48,DK:DK)</f>
        <v>0</v>
      </c>
      <c r="DL48" s="265">
        <f>SUMIF($C:$C,$F48,DL:DL)</f>
        <v>0</v>
      </c>
    </row>
    <row r="49" spans="1:116" hidden="1" x14ac:dyDescent="0.4">
      <c r="B49" t="s">
        <v>233</v>
      </c>
      <c r="R49"/>
      <c r="S49" s="272"/>
      <c r="T49" s="272"/>
      <c r="U49" s="272"/>
      <c r="V49" s="272"/>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N49" s="272"/>
      <c r="CO49" s="272"/>
      <c r="CP49" s="272"/>
      <c r="CQ49" s="272"/>
      <c r="CR49" s="272"/>
      <c r="CS49" s="272"/>
      <c r="CT49" s="272"/>
      <c r="CU49" s="272"/>
      <c r="CV49" s="272"/>
      <c r="CW49" s="272"/>
      <c r="CX49" s="272"/>
      <c r="CY49" s="272"/>
      <c r="CZ49" s="272"/>
      <c r="DA49" s="272"/>
      <c r="DB49" s="272"/>
      <c r="DC49" s="272"/>
      <c r="DD49" s="272"/>
      <c r="DE49" s="272"/>
      <c r="DF49" s="272"/>
      <c r="DG49" s="272"/>
      <c r="DH49" s="272"/>
      <c r="DI49" s="272"/>
      <c r="DJ49" s="272"/>
      <c r="DK49" s="272"/>
      <c r="DL49" s="272"/>
    </row>
    <row r="50" spans="1:116" hidden="1" x14ac:dyDescent="0.4">
      <c r="B50" t="s">
        <v>317</v>
      </c>
      <c r="G50" s="12" t="s">
        <v>611</v>
      </c>
      <c r="H50" s="27"/>
      <c r="I50" s="27"/>
      <c r="J50" s="28"/>
      <c r="K50" s="61"/>
      <c r="L50" s="61"/>
      <c r="M50" s="61"/>
      <c r="N50" s="61"/>
      <c r="O50" s="61"/>
      <c r="P50" s="61"/>
      <c r="Q50" s="28"/>
      <c r="R50"/>
      <c r="S50" s="271"/>
      <c r="T50" s="271"/>
      <c r="U50" s="271"/>
      <c r="V50" s="271"/>
      <c r="W50" s="271"/>
      <c r="X50" s="271"/>
      <c r="Y50" s="271"/>
      <c r="Z50" s="271"/>
      <c r="AA50" s="271"/>
      <c r="AB50" s="271"/>
      <c r="AC50" s="271"/>
      <c r="AD50" s="271"/>
      <c r="AE50" s="271"/>
      <c r="AF50" s="271"/>
      <c r="AG50" s="271"/>
      <c r="AH50" s="271"/>
      <c r="AI50" s="271"/>
      <c r="AJ50" s="271"/>
      <c r="AK50" s="271"/>
      <c r="AL50" s="271"/>
      <c r="AM50" s="271"/>
      <c r="AN50" s="271"/>
      <c r="AO50" s="271"/>
      <c r="AP50" s="271"/>
      <c r="AQ50" s="271"/>
      <c r="AR50" s="271"/>
      <c r="AS50" s="271"/>
      <c r="AT50" s="271"/>
      <c r="AU50" s="271"/>
      <c r="AV50" s="271"/>
      <c r="AW50" s="271"/>
      <c r="AX50" s="271"/>
      <c r="AY50" s="271"/>
      <c r="AZ50" s="271"/>
      <c r="BA50" s="271"/>
      <c r="BB50" s="271"/>
      <c r="BC50" s="271"/>
      <c r="BD50" s="271"/>
      <c r="BE50" s="271"/>
      <c r="BF50" s="271"/>
      <c r="BG50" s="271"/>
      <c r="BH50" s="271"/>
      <c r="BI50" s="271"/>
      <c r="BJ50" s="271"/>
      <c r="BK50" s="271"/>
      <c r="BL50" s="271"/>
      <c r="BM50" s="271"/>
      <c r="BN50" s="271"/>
      <c r="BO50" s="271"/>
      <c r="BP50" s="271"/>
      <c r="BQ50" s="271"/>
      <c r="BR50" s="271"/>
      <c r="BS50" s="271"/>
      <c r="BT50" s="271"/>
      <c r="BU50" s="271"/>
      <c r="BV50" s="271"/>
      <c r="BW50" s="271"/>
      <c r="BX50" s="271"/>
      <c r="BY50" s="271"/>
      <c r="BZ50" s="271"/>
      <c r="CA50" s="271"/>
      <c r="CB50" s="271"/>
      <c r="CC50" s="271"/>
      <c r="CD50" s="271"/>
      <c r="CE50" s="271"/>
      <c r="CF50" s="271"/>
      <c r="CG50" s="271"/>
      <c r="CH50" s="271"/>
      <c r="CI50" s="271"/>
      <c r="CJ50" s="271"/>
      <c r="CK50" s="271"/>
      <c r="CL50" s="271"/>
      <c r="CN50" s="271"/>
      <c r="CO50" s="271"/>
      <c r="CP50" s="271"/>
      <c r="CQ50" s="271"/>
      <c r="CR50" s="271"/>
      <c r="CS50" s="271"/>
      <c r="CT50" s="271"/>
      <c r="CU50" s="271"/>
      <c r="CV50" s="271"/>
      <c r="CW50" s="271"/>
      <c r="CX50" s="271"/>
      <c r="CY50" s="271"/>
      <c r="CZ50" s="271"/>
      <c r="DA50" s="271"/>
      <c r="DB50" s="271"/>
      <c r="DC50" s="271"/>
      <c r="DD50" s="271"/>
      <c r="DE50" s="271"/>
      <c r="DF50" s="271"/>
      <c r="DG50" s="271"/>
      <c r="DH50" s="271"/>
      <c r="DI50" s="271"/>
      <c r="DJ50" s="271"/>
      <c r="DK50" s="271"/>
      <c r="DL50" s="271"/>
    </row>
    <row r="51" spans="1:116" hidden="1" x14ac:dyDescent="0.4">
      <c r="B51" t="s">
        <v>317</v>
      </c>
      <c r="E51" t="s">
        <v>317</v>
      </c>
      <c r="F51" t="s">
        <v>317</v>
      </c>
      <c r="G51" s="27" t="s">
        <v>612</v>
      </c>
      <c r="H51" s="27"/>
      <c r="I51" s="27"/>
      <c r="J51" s="28"/>
      <c r="K51" s="63">
        <f>SUMIF($4:$4,K$3,51:51)</f>
        <v>0</v>
      </c>
      <c r="L51" s="63">
        <f>SUMIF($4:$4,L$3,51:51)</f>
        <v>0</v>
      </c>
      <c r="M51" s="63">
        <f>SUMIF($4:$4,M$3,51:51)</f>
        <v>0</v>
      </c>
      <c r="N51" s="63">
        <f>SUMIF($4:$4,N$3,51:51)</f>
        <v>0</v>
      </c>
      <c r="O51" s="63">
        <f>SUMIF($4:$4,O$3,51:51)</f>
        <v>0</v>
      </c>
      <c r="P51" s="63">
        <f>SUMIF($4:$4,P$3,51:51)</f>
        <v>0</v>
      </c>
      <c r="Q51" s="28"/>
      <c r="R51"/>
      <c r="S51" s="265">
        <f>SUMIF($C:$C,$F51,S:S)</f>
        <v>0</v>
      </c>
      <c r="T51" s="265">
        <f>SUMIF($C:$C,$F51,T:T)</f>
        <v>0</v>
      </c>
      <c r="U51" s="265">
        <f>SUMIF($C:$C,$F51,U:U)</f>
        <v>0</v>
      </c>
      <c r="V51" s="265">
        <f>SUMIF($C:$C,$F51,V:V)</f>
        <v>0</v>
      </c>
      <c r="W51" s="265">
        <f>SUMIF($C:$C,$F51,W:W)</f>
        <v>0</v>
      </c>
      <c r="X51" s="265">
        <f>SUMIF($C:$C,$F51,X:X)</f>
        <v>0</v>
      </c>
      <c r="Y51" s="265">
        <f>SUMIF($C:$C,$F51,Y:Y)</f>
        <v>0</v>
      </c>
      <c r="Z51" s="265">
        <f>SUMIF($C:$C,$F51,Z:Z)</f>
        <v>0</v>
      </c>
      <c r="AA51" s="265">
        <f>SUMIF($C:$C,$F51,AA:AA)</f>
        <v>0</v>
      </c>
      <c r="AB51" s="265">
        <f>SUMIF($C:$C,$F51,AB:AB)</f>
        <v>0</v>
      </c>
      <c r="AC51" s="265">
        <f>SUMIF($C:$C,$F51,AC:AC)</f>
        <v>0</v>
      </c>
      <c r="AD51" s="265">
        <f>SUMIF($C:$C,$F51,AD:AD)</f>
        <v>0</v>
      </c>
      <c r="AE51" s="265">
        <f>SUMIF($C:$C,$F51,AE:AE)</f>
        <v>0</v>
      </c>
      <c r="AF51" s="265">
        <f>SUMIF($C:$C,$F51,AF:AF)</f>
        <v>0</v>
      </c>
      <c r="AG51" s="265">
        <f>SUMIF($C:$C,$F51,AG:AG)</f>
        <v>0</v>
      </c>
      <c r="AH51" s="265">
        <f>SUMIF($C:$C,$F51,AH:AH)</f>
        <v>0</v>
      </c>
      <c r="AI51" s="265">
        <f>SUMIF($C:$C,$F51,AI:AI)</f>
        <v>0</v>
      </c>
      <c r="AJ51" s="265">
        <f>SUMIF($C:$C,$F51,AJ:AJ)</f>
        <v>0</v>
      </c>
      <c r="AK51" s="265">
        <f>SUMIF($C:$C,$F51,AK:AK)</f>
        <v>0</v>
      </c>
      <c r="AL51" s="265">
        <f>SUMIF($C:$C,$F51,AL:AL)</f>
        <v>0</v>
      </c>
      <c r="AM51" s="265">
        <f>SUMIF($C:$C,$F51,AM:AM)</f>
        <v>0</v>
      </c>
      <c r="AN51" s="265">
        <f>SUMIF($C:$C,$F51,AN:AN)</f>
        <v>0</v>
      </c>
      <c r="AO51" s="265">
        <f>SUMIF($C:$C,$F51,AO:AO)</f>
        <v>0</v>
      </c>
      <c r="AP51" s="265">
        <f>SUMIF($C:$C,$F51,AP:AP)</f>
        <v>0</v>
      </c>
      <c r="AQ51" s="265">
        <f>SUMIF($C:$C,$F51,AQ:AQ)</f>
        <v>0</v>
      </c>
      <c r="AR51" s="265">
        <f>SUMIF($C:$C,$F51,AR:AR)</f>
        <v>0</v>
      </c>
      <c r="AS51" s="265">
        <f>SUMIF($C:$C,$F51,AS:AS)</f>
        <v>0</v>
      </c>
      <c r="AT51" s="265">
        <f>SUMIF($C:$C,$F51,AT:AT)</f>
        <v>0</v>
      </c>
      <c r="AU51" s="265">
        <f>SUMIF($C:$C,$F51,AU:AU)</f>
        <v>0</v>
      </c>
      <c r="AV51" s="265">
        <f>SUMIF($C:$C,$F51,AV:AV)</f>
        <v>0</v>
      </c>
      <c r="AW51" s="265">
        <f>SUMIF($C:$C,$F51,AW:AW)</f>
        <v>0</v>
      </c>
      <c r="AX51" s="265">
        <f>SUMIF($C:$C,$F51,AX:AX)</f>
        <v>0</v>
      </c>
      <c r="AY51" s="265">
        <f>SUMIF($C:$C,$F51,AY:AY)</f>
        <v>0</v>
      </c>
      <c r="AZ51" s="265">
        <f>SUMIF($C:$C,$F51,AZ:AZ)</f>
        <v>0</v>
      </c>
      <c r="BA51" s="265">
        <f>SUMIF($C:$C,$F51,BA:BA)</f>
        <v>0</v>
      </c>
      <c r="BB51" s="265">
        <f>SUMIF($C:$C,$F51,BB:BB)</f>
        <v>0</v>
      </c>
      <c r="BC51" s="265">
        <f>SUMIF($C:$C,$F51,BC:BC)</f>
        <v>0</v>
      </c>
      <c r="BD51" s="265">
        <f>SUMIF($C:$C,$F51,BD:BD)</f>
        <v>0</v>
      </c>
      <c r="BE51" s="265">
        <f>SUMIF($C:$C,$F51,BE:BE)</f>
        <v>0</v>
      </c>
      <c r="BF51" s="265">
        <f>SUMIF($C:$C,$F51,BF:BF)</f>
        <v>0</v>
      </c>
      <c r="BG51" s="265">
        <f>SUMIF($C:$C,$F51,BG:BG)</f>
        <v>0</v>
      </c>
      <c r="BH51" s="265">
        <f>SUMIF($C:$C,$F51,BH:BH)</f>
        <v>0</v>
      </c>
      <c r="BI51" s="265">
        <f>SUMIF($C:$C,$F51,BI:BI)</f>
        <v>0</v>
      </c>
      <c r="BJ51" s="265">
        <f>SUMIF($C:$C,$F51,BJ:BJ)</f>
        <v>0</v>
      </c>
      <c r="BK51" s="265">
        <f>SUMIF($C:$C,$F51,BK:BK)</f>
        <v>0</v>
      </c>
      <c r="BL51" s="265">
        <f>SUMIF($C:$C,$F51,BL:BL)</f>
        <v>0</v>
      </c>
      <c r="BM51" s="265">
        <f>SUMIF($C:$C,$F51,BM:BM)</f>
        <v>0</v>
      </c>
      <c r="BN51" s="265">
        <f>SUMIF($C:$C,$F51,BN:BN)</f>
        <v>0</v>
      </c>
      <c r="BO51" s="265">
        <f>SUMIF($C:$C,$F51,BO:BO)</f>
        <v>0</v>
      </c>
      <c r="BP51" s="265">
        <f>SUMIF($C:$C,$F51,BP:BP)</f>
        <v>0</v>
      </c>
      <c r="BQ51" s="265">
        <f>SUMIF($C:$C,$F51,BQ:BQ)</f>
        <v>0</v>
      </c>
      <c r="BR51" s="265">
        <f>SUMIF($C:$C,$F51,BR:BR)</f>
        <v>0</v>
      </c>
      <c r="BS51" s="265">
        <f>SUMIF($C:$C,$F51,BS:BS)</f>
        <v>0</v>
      </c>
      <c r="BT51" s="265">
        <f>SUMIF($C:$C,$F51,BT:BT)</f>
        <v>0</v>
      </c>
      <c r="BU51" s="265">
        <f>SUMIF($C:$C,$F51,BU:BU)</f>
        <v>0</v>
      </c>
      <c r="BV51" s="265">
        <f>SUMIF($C:$C,$F51,BV:BV)</f>
        <v>0</v>
      </c>
      <c r="BW51" s="265">
        <f>SUMIF($C:$C,$F51,BW:BW)</f>
        <v>0</v>
      </c>
      <c r="BX51" s="265">
        <f>SUMIF($C:$C,$F51,BX:BX)</f>
        <v>0</v>
      </c>
      <c r="BY51" s="265">
        <f>SUMIF($C:$C,$F51,BY:BY)</f>
        <v>0</v>
      </c>
      <c r="BZ51" s="265">
        <f>SUMIF($C:$C,$F51,BZ:BZ)</f>
        <v>0</v>
      </c>
      <c r="CA51" s="265">
        <f>SUMIF($C:$C,$F51,CA:CA)</f>
        <v>0</v>
      </c>
      <c r="CB51" s="265">
        <f>SUMIF($C:$C,$F51,CB:CB)</f>
        <v>0</v>
      </c>
      <c r="CC51" s="265">
        <f>SUMIF($C:$C,$F51,CC:CC)</f>
        <v>0</v>
      </c>
      <c r="CD51" s="265">
        <f>SUMIF($C:$C,$F51,CD:CD)</f>
        <v>0</v>
      </c>
      <c r="CE51" s="265">
        <f>SUMIF($C:$C,$F51,CE:CE)</f>
        <v>0</v>
      </c>
      <c r="CF51" s="265">
        <f>SUMIF($C:$C,$F51,CF:CF)</f>
        <v>0</v>
      </c>
      <c r="CG51" s="265">
        <f>SUMIF($C:$C,$F51,CG:CG)</f>
        <v>0</v>
      </c>
      <c r="CH51" s="265">
        <f>SUMIF($C:$C,$F51,CH:CH)</f>
        <v>0</v>
      </c>
      <c r="CI51" s="265">
        <f>SUMIF($C:$C,$F51,CI:CI)</f>
        <v>0</v>
      </c>
      <c r="CJ51" s="265">
        <f>SUMIF($C:$C,$F51,CJ:CJ)</f>
        <v>0</v>
      </c>
      <c r="CK51" s="265">
        <f>SUMIF($C:$C,$F51,CK:CK)</f>
        <v>0</v>
      </c>
      <c r="CL51" s="265">
        <f>SUMIF($C:$C,$F51,CL:CL)</f>
        <v>0</v>
      </c>
      <c r="CN51" s="265">
        <f>SUMIF($C:$C,$F51,CN:CN)</f>
        <v>0</v>
      </c>
      <c r="CO51" s="265">
        <f>SUMIF($C:$C,$F51,CO:CO)</f>
        <v>0</v>
      </c>
      <c r="CP51" s="265">
        <f>SUMIF($C:$C,$F51,CP:CP)</f>
        <v>0</v>
      </c>
      <c r="CQ51" s="265">
        <f>SUMIF($C:$C,$F51,CQ:CQ)</f>
        <v>0</v>
      </c>
      <c r="CR51" s="265">
        <f>SUMIF($C:$C,$F51,CR:CR)</f>
        <v>0</v>
      </c>
      <c r="CS51" s="265">
        <f>SUMIF($C:$C,$F51,CS:CS)</f>
        <v>0</v>
      </c>
      <c r="CT51" s="265">
        <f>SUMIF($C:$C,$F51,CT:CT)</f>
        <v>0</v>
      </c>
      <c r="CU51" s="265">
        <f>SUMIF($C:$C,$F51,CU:CU)</f>
        <v>0</v>
      </c>
      <c r="CV51" s="265">
        <f>SUMIF($C:$C,$F51,CV:CV)</f>
        <v>0</v>
      </c>
      <c r="CW51" s="265">
        <f>SUMIF($C:$C,$F51,CW:CW)</f>
        <v>0</v>
      </c>
      <c r="CX51" s="265">
        <f>SUMIF($C:$C,$F51,CX:CX)</f>
        <v>0</v>
      </c>
      <c r="CY51" s="265">
        <f>SUMIF($C:$C,$F51,CY:CY)</f>
        <v>0</v>
      </c>
      <c r="CZ51" s="265">
        <f>SUMIF($C:$C,$F51,CZ:CZ)</f>
        <v>0</v>
      </c>
      <c r="DA51" s="265">
        <f>SUMIF($C:$C,$F51,DA:DA)</f>
        <v>0</v>
      </c>
      <c r="DB51" s="265">
        <f>SUMIF($C:$C,$F51,DB:DB)</f>
        <v>0</v>
      </c>
      <c r="DC51" s="265">
        <f>SUMIF($C:$C,$F51,DC:DC)</f>
        <v>0</v>
      </c>
      <c r="DD51" s="265">
        <f>SUMIF($C:$C,$F51,DD:DD)</f>
        <v>0</v>
      </c>
      <c r="DE51" s="265">
        <f>SUMIF($C:$C,$F51,DE:DE)</f>
        <v>0</v>
      </c>
      <c r="DF51" s="265">
        <f>SUMIF($C:$C,$F51,DF:DF)</f>
        <v>0</v>
      </c>
      <c r="DG51" s="265">
        <f>SUMIF($C:$C,$F51,DG:DG)</f>
        <v>0</v>
      </c>
      <c r="DH51" s="265">
        <f>SUMIF($C:$C,$F51,DH:DH)</f>
        <v>0</v>
      </c>
      <c r="DI51" s="265">
        <f>SUMIF($C:$C,$F51,DI:DI)</f>
        <v>0</v>
      </c>
      <c r="DJ51" s="265">
        <f>SUMIF($C:$C,$F51,DJ:DJ)</f>
        <v>0</v>
      </c>
      <c r="DK51" s="265">
        <f>SUMIF($C:$C,$F51,DK:DK)</f>
        <v>0</v>
      </c>
      <c r="DL51" s="265">
        <f>SUMIF($C:$C,$F51,DL:DL)</f>
        <v>0</v>
      </c>
    </row>
    <row r="52" spans="1:116" hidden="1" x14ac:dyDescent="0.4">
      <c r="B52" t="s">
        <v>317</v>
      </c>
      <c r="R52"/>
      <c r="S52" s="272"/>
      <c r="T52" s="272"/>
      <c r="U52" s="272"/>
      <c r="V52" s="272"/>
      <c r="W52" s="272"/>
      <c r="X52" s="272"/>
      <c r="Y52" s="272"/>
      <c r="Z52" s="272"/>
      <c r="AA52" s="272"/>
      <c r="AB52" s="272"/>
      <c r="AC52" s="272"/>
      <c r="AD52" s="272"/>
      <c r="AE52" s="272"/>
      <c r="AF52" s="272"/>
      <c r="AG52" s="272"/>
      <c r="AH52" s="272"/>
      <c r="AI52" s="272"/>
      <c r="AJ52" s="272"/>
      <c r="AK52" s="272"/>
      <c r="AL52" s="272"/>
      <c r="AM52" s="272"/>
      <c r="AN52" s="272"/>
      <c r="AO52" s="272"/>
      <c r="AP52" s="272"/>
      <c r="AQ52" s="272"/>
      <c r="AR52" s="272"/>
      <c r="AS52" s="272"/>
      <c r="AT52" s="272"/>
      <c r="AU52" s="272"/>
      <c r="AV52" s="272"/>
      <c r="AW52" s="272"/>
      <c r="AX52" s="272"/>
      <c r="AY52" s="272"/>
      <c r="AZ52" s="272"/>
      <c r="BA52" s="272"/>
      <c r="BB52" s="272"/>
      <c r="BC52" s="272"/>
      <c r="BD52" s="272"/>
      <c r="BE52" s="272"/>
      <c r="BF52" s="272"/>
      <c r="BG52" s="272"/>
      <c r="BH52" s="272"/>
      <c r="BI52" s="272"/>
      <c r="BJ52" s="272"/>
      <c r="BK52" s="272"/>
      <c r="BL52" s="272"/>
      <c r="BM52" s="272"/>
      <c r="BN52" s="272"/>
      <c r="BO52" s="272"/>
      <c r="BP52" s="272"/>
      <c r="BQ52" s="272"/>
      <c r="BR52" s="272"/>
      <c r="BS52" s="272"/>
      <c r="BT52" s="272"/>
      <c r="BU52" s="272"/>
      <c r="BV52" s="272"/>
      <c r="BW52" s="272"/>
      <c r="BX52" s="272"/>
      <c r="BY52" s="272"/>
      <c r="BZ52" s="272"/>
      <c r="CA52" s="272"/>
      <c r="CB52" s="272"/>
      <c r="CC52" s="272"/>
      <c r="CD52" s="272"/>
      <c r="CE52" s="272"/>
      <c r="CF52" s="272"/>
      <c r="CG52" s="272"/>
      <c r="CH52" s="272"/>
      <c r="CI52" s="272"/>
      <c r="CJ52" s="272"/>
      <c r="CK52" s="272"/>
      <c r="CL52" s="272"/>
      <c r="CN52" s="272"/>
      <c r="CO52" s="272"/>
      <c r="CP52" s="272"/>
      <c r="CQ52" s="272"/>
      <c r="CR52" s="272"/>
      <c r="CS52" s="272"/>
      <c r="CT52" s="272"/>
      <c r="CU52" s="272"/>
      <c r="CV52" s="272"/>
      <c r="CW52" s="272"/>
      <c r="CX52" s="272"/>
      <c r="CY52" s="272"/>
      <c r="CZ52" s="272"/>
      <c r="DA52" s="272"/>
      <c r="DB52" s="272"/>
      <c r="DC52" s="272"/>
      <c r="DD52" s="272"/>
      <c r="DE52" s="272"/>
      <c r="DF52" s="272"/>
      <c r="DG52" s="272"/>
      <c r="DH52" s="272"/>
      <c r="DI52" s="272"/>
      <c r="DJ52" s="272"/>
      <c r="DK52" s="272"/>
      <c r="DL52" s="272"/>
    </row>
    <row r="53" spans="1:116" x14ac:dyDescent="0.4">
      <c r="G53" s="27" t="s">
        <v>613</v>
      </c>
      <c r="H53" s="27"/>
      <c r="I53" s="27"/>
      <c r="J53" s="28"/>
      <c r="K53" s="28">
        <f>SUMIF($4:$4,K$3,53:53)</f>
        <v>-407350.40000000014</v>
      </c>
      <c r="L53" s="28">
        <f>SUMIF($4:$4,L$3,53:53)</f>
        <v>-1096005.6763953937</v>
      </c>
      <c r="M53" s="28">
        <f>SUMIF($4:$4,M$3,53:53)</f>
        <v>-1183555.3434100074</v>
      </c>
      <c r="N53" s="28">
        <f>SUMIF($4:$4,N$3,53:53)</f>
        <v>-1277208.2442315214</v>
      </c>
      <c r="O53" s="28">
        <f>SUMIF($4:$4,O$3,53:53)</f>
        <v>-1377359.7486887695</v>
      </c>
      <c r="P53" s="28">
        <f>SUMIF($4:$4,P$3,53:53)</f>
        <v>-715489.59415019734</v>
      </c>
      <c r="Q53" s="28"/>
      <c r="R53"/>
      <c r="S53" s="28">
        <f t="shared" ref="S53:AX53" si="21">+S41+S45+S48+S51</f>
        <v>-33945.866666666669</v>
      </c>
      <c r="T53" s="28">
        <f t="shared" si="21"/>
        <v>-33945.866666666669</v>
      </c>
      <c r="U53" s="28">
        <f t="shared" si="21"/>
        <v>-33945.866666666669</v>
      </c>
      <c r="V53" s="28">
        <f t="shared" si="21"/>
        <v>-33945.866666666669</v>
      </c>
      <c r="W53" s="28">
        <f t="shared" si="21"/>
        <v>-33945.866666666669</v>
      </c>
      <c r="X53" s="28">
        <f t="shared" si="21"/>
        <v>-33945.866666666669</v>
      </c>
      <c r="Y53" s="28">
        <f t="shared" si="21"/>
        <v>-33945.866666666669</v>
      </c>
      <c r="Z53" s="28">
        <f t="shared" si="21"/>
        <v>-33945.866666666669</v>
      </c>
      <c r="AA53" s="28">
        <f t="shared" si="21"/>
        <v>-33945.866666666669</v>
      </c>
      <c r="AB53" s="28">
        <f t="shared" si="21"/>
        <v>-33945.866666666669</v>
      </c>
      <c r="AC53" s="28">
        <f t="shared" si="21"/>
        <v>-33945.866666666669</v>
      </c>
      <c r="AD53" s="28">
        <f t="shared" si="21"/>
        <v>-33945.866666666669</v>
      </c>
      <c r="AE53" s="28">
        <f t="shared" si="21"/>
        <v>-88914.044968649891</v>
      </c>
      <c r="AF53" s="28">
        <f t="shared" si="21"/>
        <v>-89345.003097442925</v>
      </c>
      <c r="AG53" s="28">
        <f t="shared" si="21"/>
        <v>-89778.62734053313</v>
      </c>
      <c r="AH53" s="28">
        <f t="shared" si="21"/>
        <v>-90214.932433627735</v>
      </c>
      <c r="AI53" s="28">
        <f t="shared" si="21"/>
        <v>-90653.933188944691</v>
      </c>
      <c r="AJ53" s="28">
        <f t="shared" si="21"/>
        <v>-91095.64449559497</v>
      </c>
      <c r="AK53" s="28">
        <f t="shared" si="21"/>
        <v>-91540.081319964869</v>
      </c>
      <c r="AL53" s="28">
        <f t="shared" si="21"/>
        <v>-91987.258706103181</v>
      </c>
      <c r="AM53" s="28">
        <f t="shared" si="21"/>
        <v>-92437.191776108186</v>
      </c>
      <c r="AN53" s="28">
        <f t="shared" si="21"/>
        <v>-92889.895730515491</v>
      </c>
      <c r="AO53" s="28">
        <f t="shared" si="21"/>
        <v>-93345.38584868965</v>
      </c>
      <c r="AP53" s="28">
        <f t="shared" si="21"/>
        <v>-93803.677489219059</v>
      </c>
      <c r="AQ53" s="28">
        <f t="shared" si="21"/>
        <v>-96025.069090308985</v>
      </c>
      <c r="AR53" s="28">
        <f t="shared" si="21"/>
        <v>-96489.010170178386</v>
      </c>
      <c r="AS53" s="28">
        <f t="shared" si="21"/>
        <v>-96955.799327459375</v>
      </c>
      <c r="AT53" s="28">
        <f t="shared" si="21"/>
        <v>-97425.452241598163</v>
      </c>
      <c r="AU53" s="28">
        <f t="shared" si="21"/>
        <v>-97897.984673256331</v>
      </c>
      <c r="AV53" s="28">
        <f t="shared" si="21"/>
        <v>-98373.412464717025</v>
      </c>
      <c r="AW53" s="28">
        <f t="shared" si="21"/>
        <v>-98851.751540290381</v>
      </c>
      <c r="AX53" s="28">
        <f t="shared" si="21"/>
        <v>-99333.017906722511</v>
      </c>
      <c r="AY53" s="28">
        <f t="shared" ref="AY53:CD53" si="22">+AY41+AY45+AY48+AY51</f>
        <v>-99817.227653606329</v>
      </c>
      <c r="AZ53" s="28">
        <f t="shared" si="22"/>
        <v>-100304.3969537938</v>
      </c>
      <c r="BA53" s="28">
        <f t="shared" si="22"/>
        <v>-100794.542063809</v>
      </c>
      <c r="BB53" s="28">
        <f t="shared" si="22"/>
        <v>-101287.67932426716</v>
      </c>
      <c r="BC53" s="28">
        <f t="shared" si="22"/>
        <v>-103632.12231029235</v>
      </c>
      <c r="BD53" s="28">
        <f t="shared" si="22"/>
        <v>-104131.29323193608</v>
      </c>
      <c r="BE53" s="28">
        <f t="shared" si="22"/>
        <v>-104633.50583460135</v>
      </c>
      <c r="BF53" s="28">
        <f t="shared" si="22"/>
        <v>-105138.77679947017</v>
      </c>
      <c r="BG53" s="28">
        <f t="shared" si="22"/>
        <v>-105647.12289392382</v>
      </c>
      <c r="BH53" s="28">
        <f t="shared" si="22"/>
        <v>-106158.56097197712</v>
      </c>
      <c r="BI53" s="28">
        <f t="shared" si="22"/>
        <v>-106673.10797470836</v>
      </c>
      <c r="BJ53" s="28">
        <f t="shared" si="22"/>
        <v>-107190.7809306876</v>
      </c>
      <c r="BK53" s="28">
        <f t="shared" si="22"/>
        <v>-107711.59695642041</v>
      </c>
      <c r="BL53" s="28">
        <f t="shared" si="22"/>
        <v>-108235.57325677339</v>
      </c>
      <c r="BM53" s="28">
        <f t="shared" si="22"/>
        <v>-108762.72712542668</v>
      </c>
      <c r="BN53" s="28">
        <f t="shared" si="22"/>
        <v>-109293.07594530405</v>
      </c>
      <c r="BO53" s="28">
        <f t="shared" si="22"/>
        <v>-111767.34919652199</v>
      </c>
      <c r="BP53" s="28">
        <f t="shared" si="22"/>
        <v>-112304.14042683528</v>
      </c>
      <c r="BQ53" s="28">
        <f t="shared" si="22"/>
        <v>-112844.17929708089</v>
      </c>
      <c r="BR53" s="28">
        <f t="shared" si="22"/>
        <v>-113387.48355163547</v>
      </c>
      <c r="BS53" s="28">
        <f t="shared" si="22"/>
        <v>-113934.07102635805</v>
      </c>
      <c r="BT53" s="28">
        <f t="shared" si="22"/>
        <v>-114483.95964905217</v>
      </c>
      <c r="BU53" s="28">
        <f t="shared" si="22"/>
        <v>-115037.16743991716</v>
      </c>
      <c r="BV53" s="28">
        <f t="shared" si="22"/>
        <v>-115593.71251201227</v>
      </c>
      <c r="BW53" s="28">
        <f t="shared" si="22"/>
        <v>-116153.6130717101</v>
      </c>
      <c r="BX53" s="28">
        <f t="shared" si="22"/>
        <v>-116716.88741916907</v>
      </c>
      <c r="BY53" s="28">
        <f t="shared" si="22"/>
        <v>-117283.55394878914</v>
      </c>
      <c r="BZ53" s="28">
        <f t="shared" si="22"/>
        <v>-117853.63114968804</v>
      </c>
      <c r="CA53" s="28">
        <f t="shared" si="22"/>
        <v>-59251.349913335776</v>
      </c>
      <c r="CB53" s="28">
        <f t="shared" si="22"/>
        <v>-59318.191511174293</v>
      </c>
      <c r="CC53" s="28">
        <f t="shared" si="22"/>
        <v>-59385.31161567066</v>
      </c>
      <c r="CD53" s="28">
        <f t="shared" si="22"/>
        <v>-59452.711387269199</v>
      </c>
      <c r="CE53" s="28">
        <f t="shared" ref="CE53:CL53" si="23">+CE41+CE45+CE48+CE51</f>
        <v>-59520.391991249468</v>
      </c>
      <c r="CF53" s="28">
        <f t="shared" si="23"/>
        <v>-59588.354597745274</v>
      </c>
      <c r="CG53" s="28">
        <f t="shared" si="23"/>
        <v>-59656.6003817698</v>
      </c>
      <c r="CH53" s="28">
        <f t="shared" si="23"/>
        <v>-59725.130523226784</v>
      </c>
      <c r="CI53" s="28">
        <f t="shared" si="23"/>
        <v>-59793.946206940149</v>
      </c>
      <c r="CJ53" s="28">
        <f t="shared" si="23"/>
        <v>-59863.048622668532</v>
      </c>
      <c r="CK53" s="28">
        <f t="shared" si="23"/>
        <v>-59932.438965129295</v>
      </c>
      <c r="CL53" s="28">
        <f t="shared" si="23"/>
        <v>-60002.118434018084</v>
      </c>
      <c r="CN53" s="28">
        <f t="shared" ref="CN53:DL53" si="24">+CN41+CN45+CN48+CN51</f>
        <v>0</v>
      </c>
      <c r="CO53" s="28">
        <f t="shared" si="24"/>
        <v>0</v>
      </c>
      <c r="CP53" s="28">
        <f t="shared" si="24"/>
        <v>0</v>
      </c>
      <c r="CQ53" s="28">
        <f t="shared" si="24"/>
        <v>0</v>
      </c>
      <c r="CR53" s="28">
        <f t="shared" si="24"/>
        <v>0</v>
      </c>
      <c r="CS53" s="28">
        <f t="shared" si="24"/>
        <v>0</v>
      </c>
      <c r="CT53" s="28">
        <f t="shared" si="24"/>
        <v>0</v>
      </c>
      <c r="CU53" s="28">
        <f t="shared" si="24"/>
        <v>0</v>
      </c>
      <c r="CV53" s="28">
        <f t="shared" si="24"/>
        <v>0</v>
      </c>
      <c r="CW53" s="28">
        <f t="shared" si="24"/>
        <v>0</v>
      </c>
      <c r="CX53" s="28">
        <f t="shared" si="24"/>
        <v>0</v>
      </c>
      <c r="CY53" s="28">
        <f t="shared" si="24"/>
        <v>0</v>
      </c>
      <c r="CZ53" s="28">
        <f t="shared" si="24"/>
        <v>0</v>
      </c>
      <c r="DA53" s="28">
        <f t="shared" si="24"/>
        <v>0</v>
      </c>
      <c r="DB53" s="28">
        <f t="shared" si="24"/>
        <v>0</v>
      </c>
      <c r="DC53" s="28">
        <f t="shared" si="24"/>
        <v>0</v>
      </c>
      <c r="DD53" s="28">
        <f t="shared" si="24"/>
        <v>0</v>
      </c>
      <c r="DE53" s="28">
        <f t="shared" si="24"/>
        <v>0</v>
      </c>
      <c r="DF53" s="28">
        <f t="shared" si="24"/>
        <v>0</v>
      </c>
      <c r="DG53" s="28">
        <f t="shared" si="24"/>
        <v>0</v>
      </c>
      <c r="DH53" s="28">
        <f t="shared" si="24"/>
        <v>0</v>
      </c>
      <c r="DI53" s="28">
        <f t="shared" si="24"/>
        <v>0</v>
      </c>
      <c r="DJ53" s="28">
        <f t="shared" si="24"/>
        <v>0</v>
      </c>
      <c r="DK53" s="28">
        <f t="shared" si="24"/>
        <v>0</v>
      </c>
      <c r="DL53" s="28">
        <f t="shared" si="24"/>
        <v>0</v>
      </c>
    </row>
    <row r="54" spans="1:116" x14ac:dyDescent="0.4">
      <c r="G54" s="388" t="s">
        <v>614</v>
      </c>
      <c r="K54" s="238">
        <f>SUMIF($4:$4,K$3,54:54)</f>
        <v>101837.60000000003</v>
      </c>
      <c r="L54" s="238">
        <f>SUMIF($4:$4,L$3,54:54)</f>
        <v>274001.41909884842</v>
      </c>
      <c r="M54" s="238">
        <f>SUMIF($4:$4,M$3,54:54)</f>
        <v>295888.83585250186</v>
      </c>
      <c r="N54" s="238">
        <f>SUMIF($4:$4,N$3,54:54)</f>
        <v>319302.06105788035</v>
      </c>
      <c r="O54" s="238">
        <f>SUMIF($4:$4,O$3,54:54)</f>
        <v>344339.93717219238</v>
      </c>
      <c r="P54" s="238">
        <f>SUMIF($4:$4,P$3,54:54)</f>
        <v>178872.39853754934</v>
      </c>
      <c r="R54"/>
      <c r="S54" s="238">
        <f t="shared" ref="S54:CC54" si="25">-S53*$N$4</f>
        <v>8486.4666666666672</v>
      </c>
      <c r="T54" s="238">
        <f t="shared" si="25"/>
        <v>8486.4666666666672</v>
      </c>
      <c r="U54" s="238">
        <f t="shared" si="25"/>
        <v>8486.4666666666672</v>
      </c>
      <c r="V54" s="238">
        <f t="shared" si="25"/>
        <v>8486.4666666666672</v>
      </c>
      <c r="W54" s="238">
        <f t="shared" si="25"/>
        <v>8486.4666666666672</v>
      </c>
      <c r="X54" s="238">
        <f t="shared" si="25"/>
        <v>8486.4666666666672</v>
      </c>
      <c r="Y54" s="238">
        <f t="shared" si="25"/>
        <v>8486.4666666666672</v>
      </c>
      <c r="Z54" s="238">
        <f t="shared" si="25"/>
        <v>8486.4666666666672</v>
      </c>
      <c r="AA54" s="238">
        <f t="shared" si="25"/>
        <v>8486.4666666666672</v>
      </c>
      <c r="AB54" s="238">
        <f t="shared" si="25"/>
        <v>8486.4666666666672</v>
      </c>
      <c r="AC54" s="238">
        <f t="shared" si="25"/>
        <v>8486.4666666666672</v>
      </c>
      <c r="AD54" s="238">
        <f t="shared" si="25"/>
        <v>8486.4666666666672</v>
      </c>
      <c r="AE54" s="238">
        <f t="shared" si="25"/>
        <v>22228.511242162473</v>
      </c>
      <c r="AF54" s="238">
        <f t="shared" si="25"/>
        <v>22336.250774360731</v>
      </c>
      <c r="AG54" s="238">
        <f t="shared" si="25"/>
        <v>22444.656835133283</v>
      </c>
      <c r="AH54" s="238">
        <f t="shared" si="25"/>
        <v>22553.733108406934</v>
      </c>
      <c r="AI54" s="238">
        <f t="shared" si="25"/>
        <v>22663.483297236173</v>
      </c>
      <c r="AJ54" s="238">
        <f t="shared" si="25"/>
        <v>22773.911123898743</v>
      </c>
      <c r="AK54" s="238">
        <f t="shared" si="25"/>
        <v>22885.020329991217</v>
      </c>
      <c r="AL54" s="238">
        <f t="shared" si="25"/>
        <v>22996.814676525795</v>
      </c>
      <c r="AM54" s="238">
        <f t="shared" si="25"/>
        <v>23109.297944027046</v>
      </c>
      <c r="AN54" s="238">
        <f t="shared" si="25"/>
        <v>23222.473932628873</v>
      </c>
      <c r="AO54" s="238">
        <f t="shared" si="25"/>
        <v>23336.346462172412</v>
      </c>
      <c r="AP54" s="238">
        <f t="shared" si="25"/>
        <v>23450.919372304765</v>
      </c>
      <c r="AQ54" s="238">
        <f t="shared" si="25"/>
        <v>24006.267272577246</v>
      </c>
      <c r="AR54" s="238">
        <f t="shared" si="25"/>
        <v>24122.252542544597</v>
      </c>
      <c r="AS54" s="238">
        <f t="shared" si="25"/>
        <v>24238.949831864844</v>
      </c>
      <c r="AT54" s="238">
        <f t="shared" si="25"/>
        <v>24356.363060399541</v>
      </c>
      <c r="AU54" s="238">
        <f t="shared" si="25"/>
        <v>24474.496168314083</v>
      </c>
      <c r="AV54" s="238">
        <f t="shared" si="25"/>
        <v>24593.353116179256</v>
      </c>
      <c r="AW54" s="238">
        <f t="shared" si="25"/>
        <v>24712.937885072595</v>
      </c>
      <c r="AX54" s="238">
        <f t="shared" si="25"/>
        <v>24833.254476680628</v>
      </c>
      <c r="AY54" s="238">
        <f t="shared" si="25"/>
        <v>24954.306913401582</v>
      </c>
      <c r="AZ54" s="238">
        <f t="shared" si="25"/>
        <v>25076.099238448449</v>
      </c>
      <c r="BA54" s="238">
        <f t="shared" si="25"/>
        <v>25198.63551595225</v>
      </c>
      <c r="BB54" s="238">
        <f t="shared" si="25"/>
        <v>25321.919831066789</v>
      </c>
      <c r="BC54" s="238">
        <f t="shared" si="25"/>
        <v>25908.030577573089</v>
      </c>
      <c r="BD54" s="238">
        <f t="shared" si="25"/>
        <v>26032.823307984021</v>
      </c>
      <c r="BE54" s="238">
        <f t="shared" si="25"/>
        <v>26158.376458650338</v>
      </c>
      <c r="BF54" s="238">
        <f t="shared" si="25"/>
        <v>26284.694199867543</v>
      </c>
      <c r="BG54" s="238">
        <f t="shared" si="25"/>
        <v>26411.780723480955</v>
      </c>
      <c r="BH54" s="238">
        <f t="shared" si="25"/>
        <v>26539.640242994279</v>
      </c>
      <c r="BI54" s="238">
        <f t="shared" si="25"/>
        <v>26668.276993677089</v>
      </c>
      <c r="BJ54" s="238">
        <f t="shared" si="25"/>
        <v>26797.6952326719</v>
      </c>
      <c r="BK54" s="238">
        <f t="shared" si="25"/>
        <v>26927.899239105103</v>
      </c>
      <c r="BL54" s="238">
        <f t="shared" si="25"/>
        <v>27058.893314193348</v>
      </c>
      <c r="BM54" s="238">
        <f t="shared" si="25"/>
        <v>27190.68178135667</v>
      </c>
      <c r="BN54" s="238">
        <f t="shared" si="25"/>
        <v>27323.268986326013</v>
      </c>
      <c r="BO54" s="238">
        <f t="shared" si="25"/>
        <v>27941.837299130497</v>
      </c>
      <c r="BP54" s="238">
        <f t="shared" si="25"/>
        <v>28076.03510670882</v>
      </c>
      <c r="BQ54" s="238">
        <f t="shared" si="25"/>
        <v>28211.044824270222</v>
      </c>
      <c r="BR54" s="238">
        <f t="shared" si="25"/>
        <v>28346.870887908866</v>
      </c>
      <c r="BS54" s="238">
        <f t="shared" si="25"/>
        <v>28483.517756589514</v>
      </c>
      <c r="BT54" s="238">
        <f t="shared" si="25"/>
        <v>28620.989912263041</v>
      </c>
      <c r="BU54" s="238">
        <f t="shared" si="25"/>
        <v>28759.29185997929</v>
      </c>
      <c r="BV54" s="238">
        <f t="shared" si="25"/>
        <v>28898.428128003066</v>
      </c>
      <c r="BW54" s="238">
        <f t="shared" si="25"/>
        <v>29038.403267927526</v>
      </c>
      <c r="BX54" s="238">
        <f t="shared" si="25"/>
        <v>29179.221854792268</v>
      </c>
      <c r="BY54" s="238">
        <f t="shared" si="25"/>
        <v>29320.888487197284</v>
      </c>
      <c r="BZ54" s="238">
        <f t="shared" si="25"/>
        <v>29463.407787422009</v>
      </c>
      <c r="CA54" s="238">
        <f t="shared" si="25"/>
        <v>14812.837478333944</v>
      </c>
      <c r="CB54" s="238">
        <f t="shared" si="25"/>
        <v>14829.547877793573</v>
      </c>
      <c r="CC54" s="238">
        <f t="shared" si="25"/>
        <v>14846.327903917665</v>
      </c>
      <c r="CD54" s="238">
        <f t="shared" ref="CD54:CL54" si="26">-CD53*$N$4</f>
        <v>14863.1778468173</v>
      </c>
      <c r="CE54" s="238">
        <f t="shared" si="26"/>
        <v>14880.097997812367</v>
      </c>
      <c r="CF54" s="238">
        <f t="shared" si="26"/>
        <v>14897.088649436319</v>
      </c>
      <c r="CG54" s="238">
        <f t="shared" si="26"/>
        <v>14914.15009544245</v>
      </c>
      <c r="CH54" s="238">
        <f t="shared" si="26"/>
        <v>14931.282630806696</v>
      </c>
      <c r="CI54" s="238">
        <f t="shared" si="26"/>
        <v>14948.486551735037</v>
      </c>
      <c r="CJ54" s="238">
        <f t="shared" si="26"/>
        <v>14965.762155667133</v>
      </c>
      <c r="CK54" s="238">
        <f t="shared" si="26"/>
        <v>14983.109741282324</v>
      </c>
      <c r="CL54" s="238">
        <f t="shared" si="26"/>
        <v>15000.529608504521</v>
      </c>
      <c r="CN54" s="238">
        <f t="shared" ref="CN54:DL54" si="27">-CN53*$N$4</f>
        <v>0</v>
      </c>
      <c r="CO54" s="238">
        <f t="shared" si="27"/>
        <v>0</v>
      </c>
      <c r="CP54" s="238">
        <f t="shared" si="27"/>
        <v>0</v>
      </c>
      <c r="CQ54" s="238">
        <f t="shared" si="27"/>
        <v>0</v>
      </c>
      <c r="CR54" s="238">
        <f t="shared" si="27"/>
        <v>0</v>
      </c>
      <c r="CS54" s="238">
        <f t="shared" si="27"/>
        <v>0</v>
      </c>
      <c r="CT54" s="238">
        <f t="shared" si="27"/>
        <v>0</v>
      </c>
      <c r="CU54" s="238">
        <f t="shared" si="27"/>
        <v>0</v>
      </c>
      <c r="CV54" s="238">
        <f t="shared" si="27"/>
        <v>0</v>
      </c>
      <c r="CW54" s="238">
        <f t="shared" si="27"/>
        <v>0</v>
      </c>
      <c r="CX54" s="238">
        <f t="shared" si="27"/>
        <v>0</v>
      </c>
      <c r="CY54" s="238">
        <f t="shared" si="27"/>
        <v>0</v>
      </c>
      <c r="CZ54" s="238">
        <f t="shared" si="27"/>
        <v>0</v>
      </c>
      <c r="DA54" s="238">
        <f t="shared" si="27"/>
        <v>0</v>
      </c>
      <c r="DB54" s="238">
        <f t="shared" si="27"/>
        <v>0</v>
      </c>
      <c r="DC54" s="238">
        <f t="shared" si="27"/>
        <v>0</v>
      </c>
      <c r="DD54" s="238">
        <f t="shared" si="27"/>
        <v>0</v>
      </c>
      <c r="DE54" s="238">
        <f t="shared" si="27"/>
        <v>0</v>
      </c>
      <c r="DF54" s="238">
        <f t="shared" si="27"/>
        <v>0</v>
      </c>
      <c r="DG54" s="238">
        <f t="shared" si="27"/>
        <v>0</v>
      </c>
      <c r="DH54" s="238">
        <f t="shared" si="27"/>
        <v>0</v>
      </c>
      <c r="DI54" s="238">
        <f t="shared" si="27"/>
        <v>0</v>
      </c>
      <c r="DJ54" s="238">
        <f t="shared" si="27"/>
        <v>0</v>
      </c>
      <c r="DK54" s="238">
        <f t="shared" si="27"/>
        <v>0</v>
      </c>
      <c r="DL54" s="238">
        <f t="shared" si="27"/>
        <v>0</v>
      </c>
    </row>
    <row r="55" spans="1:116" x14ac:dyDescent="0.4">
      <c r="G55" s="27" t="s">
        <v>615</v>
      </c>
      <c r="H55" s="27"/>
      <c r="I55" s="27"/>
      <c r="J55" s="28"/>
      <c r="K55" s="28">
        <f>SUMIF($4:$4,K$3,55:55)</f>
        <v>-305512.8</v>
      </c>
      <c r="L55" s="28">
        <f>SUMIF($4:$4,L$3,55:55)</f>
        <v>-822004.25729654531</v>
      </c>
      <c r="M55" s="28">
        <f>SUMIF($4:$4,M$3,55:55)</f>
        <v>-887666.50755750551</v>
      </c>
      <c r="N55" s="28">
        <f>SUMIF($4:$4,N$3,55:55)</f>
        <v>-957906.1831736411</v>
      </c>
      <c r="O55" s="28">
        <f>SUMIF($4:$4,O$3,55:55)</f>
        <v>-1033019.8115165774</v>
      </c>
      <c r="P55" s="28">
        <f>SUMIF($4:$4,P$3,55:55)</f>
        <v>-536617.19561264792</v>
      </c>
      <c r="Q55" s="28"/>
      <c r="R55"/>
      <c r="S55" s="28">
        <f t="shared" ref="S55:CC55" si="28">SUM(S53:S54)</f>
        <v>-25459.4</v>
      </c>
      <c r="T55" s="28">
        <f t="shared" si="28"/>
        <v>-25459.4</v>
      </c>
      <c r="U55" s="28">
        <f t="shared" si="28"/>
        <v>-25459.4</v>
      </c>
      <c r="V55" s="28">
        <f t="shared" si="28"/>
        <v>-25459.4</v>
      </c>
      <c r="W55" s="28">
        <f t="shared" si="28"/>
        <v>-25459.4</v>
      </c>
      <c r="X55" s="28">
        <f t="shared" si="28"/>
        <v>-25459.4</v>
      </c>
      <c r="Y55" s="28">
        <f t="shared" si="28"/>
        <v>-25459.4</v>
      </c>
      <c r="Z55" s="28">
        <f t="shared" si="28"/>
        <v>-25459.4</v>
      </c>
      <c r="AA55" s="28">
        <f t="shared" si="28"/>
        <v>-25459.4</v>
      </c>
      <c r="AB55" s="28">
        <f t="shared" si="28"/>
        <v>-25459.4</v>
      </c>
      <c r="AC55" s="28">
        <f t="shared" si="28"/>
        <v>-25459.4</v>
      </c>
      <c r="AD55" s="28">
        <f t="shared" si="28"/>
        <v>-25459.4</v>
      </c>
      <c r="AE55" s="28">
        <f t="shared" si="28"/>
        <v>-66685.533726487425</v>
      </c>
      <c r="AF55" s="28">
        <f t="shared" si="28"/>
        <v>-67008.752323082197</v>
      </c>
      <c r="AG55" s="28">
        <f t="shared" si="28"/>
        <v>-67333.970505399848</v>
      </c>
      <c r="AH55" s="28">
        <f t="shared" si="28"/>
        <v>-67661.199325220805</v>
      </c>
      <c r="AI55" s="28">
        <f t="shared" si="28"/>
        <v>-67990.449891708515</v>
      </c>
      <c r="AJ55" s="28">
        <f t="shared" si="28"/>
        <v>-68321.733371696231</v>
      </c>
      <c r="AK55" s="28">
        <f t="shared" si="28"/>
        <v>-68655.060989973659</v>
      </c>
      <c r="AL55" s="28">
        <f t="shared" si="28"/>
        <v>-68990.444029577382</v>
      </c>
      <c r="AM55" s="28">
        <f t="shared" si="28"/>
        <v>-69327.893832081143</v>
      </c>
      <c r="AN55" s="28">
        <f t="shared" si="28"/>
        <v>-69667.421797886622</v>
      </c>
      <c r="AO55" s="28">
        <f t="shared" si="28"/>
        <v>-70009.039386517237</v>
      </c>
      <c r="AP55" s="28">
        <f t="shared" si="28"/>
        <v>-70352.758116914294</v>
      </c>
      <c r="AQ55" s="28">
        <f t="shared" si="28"/>
        <v>-72018.801817731743</v>
      </c>
      <c r="AR55" s="28">
        <f t="shared" si="28"/>
        <v>-72366.757627633793</v>
      </c>
      <c r="AS55" s="28">
        <f t="shared" si="28"/>
        <v>-72716.849495594535</v>
      </c>
      <c r="AT55" s="28">
        <f t="shared" si="28"/>
        <v>-73069.089181198622</v>
      </c>
      <c r="AU55" s="28">
        <f t="shared" si="28"/>
        <v>-73423.488504942245</v>
      </c>
      <c r="AV55" s="28">
        <f t="shared" si="28"/>
        <v>-73780.059348537761</v>
      </c>
      <c r="AW55" s="28">
        <f t="shared" si="28"/>
        <v>-74138.813655217789</v>
      </c>
      <c r="AX55" s="28">
        <f t="shared" si="28"/>
        <v>-74499.763430041887</v>
      </c>
      <c r="AY55" s="28">
        <f t="shared" si="28"/>
        <v>-74862.920740204747</v>
      </c>
      <c r="AZ55" s="28">
        <f t="shared" si="28"/>
        <v>-75228.297715345339</v>
      </c>
      <c r="BA55" s="28">
        <f t="shared" si="28"/>
        <v>-75595.90654785675</v>
      </c>
      <c r="BB55" s="28">
        <f t="shared" si="28"/>
        <v>-75965.75949320037</v>
      </c>
      <c r="BC55" s="28">
        <f t="shared" si="28"/>
        <v>-77724.091732719273</v>
      </c>
      <c r="BD55" s="28">
        <f t="shared" si="28"/>
        <v>-78098.469923952071</v>
      </c>
      <c r="BE55" s="28">
        <f t="shared" si="28"/>
        <v>-78475.129375951015</v>
      </c>
      <c r="BF55" s="28">
        <f t="shared" si="28"/>
        <v>-78854.082599602625</v>
      </c>
      <c r="BG55" s="28">
        <f t="shared" si="28"/>
        <v>-79235.342170442862</v>
      </c>
      <c r="BH55" s="28">
        <f t="shared" si="28"/>
        <v>-79618.920728982834</v>
      </c>
      <c r="BI55" s="28">
        <f t="shared" si="28"/>
        <v>-80004.830981031264</v>
      </c>
      <c r="BJ55" s="28">
        <f t="shared" si="28"/>
        <v>-80393.085698015697</v>
      </c>
      <c r="BK55" s="28">
        <f t="shared" si="28"/>
        <v>-80783.697717315314</v>
      </c>
      <c r="BL55" s="28">
        <f t="shared" si="28"/>
        <v>-81176.679942580042</v>
      </c>
      <c r="BM55" s="28">
        <f t="shared" si="28"/>
        <v>-81572.045344070008</v>
      </c>
      <c r="BN55" s="28">
        <f t="shared" si="28"/>
        <v>-81969.806958978035</v>
      </c>
      <c r="BO55" s="28">
        <f t="shared" si="28"/>
        <v>-83825.511897391494</v>
      </c>
      <c r="BP55" s="28">
        <f t="shared" si="28"/>
        <v>-84228.105320126459</v>
      </c>
      <c r="BQ55" s="28">
        <f t="shared" si="28"/>
        <v>-84633.134472810663</v>
      </c>
      <c r="BR55" s="28">
        <f t="shared" si="28"/>
        <v>-85040.612663726599</v>
      </c>
      <c r="BS55" s="28">
        <f t="shared" si="28"/>
        <v>-85450.553269768541</v>
      </c>
      <c r="BT55" s="28">
        <f t="shared" si="28"/>
        <v>-85862.96973678912</v>
      </c>
      <c r="BU55" s="28">
        <f t="shared" si="28"/>
        <v>-86277.87557993787</v>
      </c>
      <c r="BV55" s="28">
        <f t="shared" si="28"/>
        <v>-86695.284384009195</v>
      </c>
      <c r="BW55" s="28">
        <f t="shared" si="28"/>
        <v>-87115.209803782578</v>
      </c>
      <c r="BX55" s="28">
        <f t="shared" si="28"/>
        <v>-87537.665564376803</v>
      </c>
      <c r="BY55" s="28">
        <f t="shared" si="28"/>
        <v>-87962.665461591852</v>
      </c>
      <c r="BZ55" s="28">
        <f t="shared" si="28"/>
        <v>-88390.223362266028</v>
      </c>
      <c r="CA55" s="28">
        <f t="shared" si="28"/>
        <v>-44438.51243500183</v>
      </c>
      <c r="CB55" s="28">
        <f t="shared" si="28"/>
        <v>-44488.643633380721</v>
      </c>
      <c r="CC55" s="28">
        <f t="shared" si="28"/>
        <v>-44538.983711752997</v>
      </c>
      <c r="CD55" s="28">
        <f t="shared" ref="CD55:CL55" si="29">SUM(CD53:CD54)</f>
        <v>-44589.533540451899</v>
      </c>
      <c r="CE55" s="28">
        <f t="shared" si="29"/>
        <v>-44640.293993437102</v>
      </c>
      <c r="CF55" s="28">
        <f t="shared" si="29"/>
        <v>-44691.265948308952</v>
      </c>
      <c r="CG55" s="28">
        <f t="shared" si="29"/>
        <v>-44742.450286327352</v>
      </c>
      <c r="CH55" s="28">
        <f t="shared" si="29"/>
        <v>-44793.84789242009</v>
      </c>
      <c r="CI55" s="28">
        <f t="shared" si="29"/>
        <v>-44845.459655205108</v>
      </c>
      <c r="CJ55" s="28">
        <f t="shared" si="29"/>
        <v>-44897.286467001395</v>
      </c>
      <c r="CK55" s="28">
        <f t="shared" si="29"/>
        <v>-44949.329223846973</v>
      </c>
      <c r="CL55" s="28">
        <f t="shared" si="29"/>
        <v>-45001.588825513565</v>
      </c>
      <c r="CN55" s="28">
        <f t="shared" ref="CN55:DL55" si="30">SUM(CN53:CN54)</f>
        <v>0</v>
      </c>
      <c r="CO55" s="28">
        <f t="shared" si="30"/>
        <v>0</v>
      </c>
      <c r="CP55" s="28">
        <f t="shared" si="30"/>
        <v>0</v>
      </c>
      <c r="CQ55" s="28">
        <f t="shared" si="30"/>
        <v>0</v>
      </c>
      <c r="CR55" s="28">
        <f t="shared" si="30"/>
        <v>0</v>
      </c>
      <c r="CS55" s="28">
        <f t="shared" si="30"/>
        <v>0</v>
      </c>
      <c r="CT55" s="28">
        <f t="shared" si="30"/>
        <v>0</v>
      </c>
      <c r="CU55" s="28">
        <f t="shared" si="30"/>
        <v>0</v>
      </c>
      <c r="CV55" s="28">
        <f t="shared" si="30"/>
        <v>0</v>
      </c>
      <c r="CW55" s="28">
        <f t="shared" si="30"/>
        <v>0</v>
      </c>
      <c r="CX55" s="28">
        <f t="shared" si="30"/>
        <v>0</v>
      </c>
      <c r="CY55" s="28">
        <f t="shared" si="30"/>
        <v>0</v>
      </c>
      <c r="CZ55" s="28">
        <f t="shared" si="30"/>
        <v>0</v>
      </c>
      <c r="DA55" s="28">
        <f t="shared" si="30"/>
        <v>0</v>
      </c>
      <c r="DB55" s="28">
        <f t="shared" si="30"/>
        <v>0</v>
      </c>
      <c r="DC55" s="28">
        <f t="shared" si="30"/>
        <v>0</v>
      </c>
      <c r="DD55" s="28">
        <f t="shared" si="30"/>
        <v>0</v>
      </c>
      <c r="DE55" s="28">
        <f t="shared" si="30"/>
        <v>0</v>
      </c>
      <c r="DF55" s="28">
        <f t="shared" si="30"/>
        <v>0</v>
      </c>
      <c r="DG55" s="28">
        <f t="shared" si="30"/>
        <v>0</v>
      </c>
      <c r="DH55" s="28">
        <f t="shared" si="30"/>
        <v>0</v>
      </c>
      <c r="DI55" s="28">
        <f t="shared" si="30"/>
        <v>0</v>
      </c>
      <c r="DJ55" s="28">
        <f t="shared" si="30"/>
        <v>0</v>
      </c>
      <c r="DK55" s="28">
        <f t="shared" si="30"/>
        <v>0</v>
      </c>
      <c r="DL55" s="28">
        <f t="shared" si="30"/>
        <v>0</v>
      </c>
    </row>
    <row r="56" spans="1:116" x14ac:dyDescent="0.4">
      <c r="G56" s="129" t="s">
        <v>69</v>
      </c>
      <c r="H56" s="27"/>
      <c r="I56" s="27"/>
      <c r="J56" s="28"/>
      <c r="K56" s="21">
        <f>IFERROR(K55/K19,0)</f>
        <v>-4.0367077059053954E-3</v>
      </c>
      <c r="L56" s="21">
        <f>IFERROR(L55/L19,0)</f>
        <v>-1.2295554730201158E-2</v>
      </c>
      <c r="M56" s="21">
        <f>IFERROR(M55/M19,0)</f>
        <v>-1.2077686450663675E-2</v>
      </c>
      <c r="N56" s="21">
        <f>IFERROR(N55/N19,0)</f>
        <v>-1.1878246566917734E-2</v>
      </c>
      <c r="O56" s="21">
        <f>IFERROR(O55/O19,0)</f>
        <v>-1.1695000951017611E-2</v>
      </c>
      <c r="P56" s="21">
        <f>IFERROR(P55/P19,0)</f>
        <v>-2.7242604924777036E-2</v>
      </c>
      <c r="Q56" s="269"/>
      <c r="R56"/>
      <c r="S56" s="21">
        <f>IFERROR(S55/S19,0)</f>
        <v>-4.225626556016597E-3</v>
      </c>
      <c r="T56" s="21">
        <f>IFERROR(T55/T19,0)</f>
        <v>-4.1907040224958003E-3</v>
      </c>
      <c r="U56" s="21">
        <f>IFERROR(U55/U19,0)</f>
        <v>-4.1561410724613836E-3</v>
      </c>
      <c r="V56" s="21">
        <f>IFERROR(V55/V19,0)</f>
        <v>-4.1219329866326775E-3</v>
      </c>
      <c r="W56" s="21">
        <f>IFERROR(W55/W19,0)</f>
        <v>-4.0880751240106646E-3</v>
      </c>
      <c r="X56" s="21">
        <f>IFERROR(X55/X19,0)</f>
        <v>-4.0545629202818042E-3</v>
      </c>
      <c r="Y56" s="21">
        <f>IFERROR(Y55/Y19,0)</f>
        <v>-4.0213918862606448E-3</v>
      </c>
      <c r="Z56" s="21">
        <f>IFERROR(Z55/Z19,0)</f>
        <v>-3.9885576063701566E-3</v>
      </c>
      <c r="AA56" s="21">
        <f>IFERROR(AA55/AA19,0)</f>
        <v>-3.9560557371586171E-3</v>
      </c>
      <c r="AB56" s="21">
        <f>IFERROR(AB55/AB19,0)</f>
        <v>-3.9238820058522649E-3</v>
      </c>
      <c r="AC56" s="21">
        <f>IFERROR(AC55/AC19,0)</f>
        <v>-3.8920322089424156E-3</v>
      </c>
      <c r="AD56" s="21">
        <f>IFERROR(AD55/AD19,0)</f>
        <v>-3.8605022108063438E-3</v>
      </c>
      <c r="AE56" s="21">
        <f>IFERROR(AE55/AE19,0)</f>
        <v>-1.2513301475588892E-2</v>
      </c>
      <c r="AF56" s="21">
        <f>IFERROR(AF55/AF19,0)</f>
        <v>-1.2473085254683014E-2</v>
      </c>
      <c r="AG56" s="21">
        <f>IFERROR(AG55/AG19,0)</f>
        <v>-1.2433266243735953E-2</v>
      </c>
      <c r="AH56" s="21">
        <f>IFERROR(AH55/AH19,0)</f>
        <v>-1.2393839490652913E-2</v>
      </c>
      <c r="AI56" s="21">
        <f>IFERROR(AI55/AI19,0)</f>
        <v>-1.2354800120942219E-2</v>
      </c>
      <c r="AJ56" s="21">
        <f>IFERROR(AJ55/AJ19,0)</f>
        <v>-1.2316143336223476E-2</v>
      </c>
      <c r="AK56" s="21">
        <f>IFERROR(AK55/AK19,0)</f>
        <v>-1.2277864412770045E-2</v>
      </c>
      <c r="AL56" s="21">
        <f>IFERROR(AL55/AL19,0)</f>
        <v>-1.2239958700084524E-2</v>
      </c>
      <c r="AM56" s="21">
        <f>IFERROR(AM55/AM19,0)</f>
        <v>-1.2202421619506793E-2</v>
      </c>
      <c r="AN56" s="21">
        <f>IFERROR(AN55/AN19,0)</f>
        <v>-1.2165248662853656E-2</v>
      </c>
      <c r="AO56" s="21">
        <f>IFERROR(AO55/AO19,0)</f>
        <v>-1.2128435391089E-2</v>
      </c>
      <c r="AP56" s="21">
        <f>IFERROR(AP55/AP19,0)</f>
        <v>-1.2091977433023779E-2</v>
      </c>
      <c r="AQ56" s="21">
        <f>IFERROR(AQ55/AQ19,0)</f>
        <v>-1.2280999556559629E-2</v>
      </c>
      <c r="AR56" s="21">
        <f>IFERROR(AR55/AR19,0)</f>
        <v>-1.2243472282385766E-2</v>
      </c>
      <c r="AS56" s="21">
        <f>IFERROR(AS55/AS19,0)</f>
        <v>-1.2206304532230235E-2</v>
      </c>
      <c r="AT56" s="21">
        <f>IFERROR(AT55/AT19,0)</f>
        <v>-1.2169491990658303E-2</v>
      </c>
      <c r="AU56" s="21">
        <f>IFERROR(AU55/AU19,0)</f>
        <v>-1.2133030407057212E-2</v>
      </c>
      <c r="AV56" s="21">
        <f>IFERROR(AV55/AV19,0)</f>
        <v>-1.2096915594443728E-2</v>
      </c>
      <c r="AW56" s="21">
        <f>IFERROR(AW55/AW19,0)</f>
        <v>-1.2061143428298064E-2</v>
      </c>
      <c r="AX56" s="21">
        <f>IFERROR(AX55/AX19,0)</f>
        <v>-1.2025709845423081E-2</v>
      </c>
      <c r="AY56" s="21">
        <f>IFERROR(AY55/AY19,0)</f>
        <v>-1.1990610842828396E-2</v>
      </c>
      <c r="AZ56" s="21">
        <f>IFERROR(AZ55/AZ19,0)</f>
        <v>-1.1955842476638603E-2</v>
      </c>
      <c r="BA56" s="21">
        <f>IFERROR(BA55/BA19,0)</f>
        <v>-1.192140086102525E-2</v>
      </c>
      <c r="BB56" s="21">
        <f>IFERROR(BB55/BB19,0)</f>
        <v>-1.1887282167161436E-2</v>
      </c>
      <c r="BC56" s="21">
        <f>IFERROR(BC55/BC19,0)</f>
        <v>-1.2068730556865383E-2</v>
      </c>
      <c r="BD56" s="21">
        <f>IFERROR(BD55/BD19,0)</f>
        <v>-1.2033590897939164E-2</v>
      </c>
      <c r="BE56" s="21">
        <f>IFERROR(BE55/BE19,0)</f>
        <v>-1.1998778420782877E-2</v>
      </c>
      <c r="BF56" s="21">
        <f>IFERROR(BF55/BF19,0)</f>
        <v>-1.196428933603483E-2</v>
      </c>
      <c r="BG56" s="21">
        <f>IFERROR(BG55/BG19,0)</f>
        <v>-1.1930119909010498E-2</v>
      </c>
      <c r="BH56" s="21">
        <f>IFERROR(BH55/BH19,0)</f>
        <v>-1.1896266458737878E-2</v>
      </c>
      <c r="BI56" s="21">
        <f>IFERROR(BI55/BI19,0)</f>
        <v>-1.186272535701359E-2</v>
      </c>
      <c r="BJ56" s="21">
        <f>IFERROR(BJ55/BJ19,0)</f>
        <v>-1.1829493027478939E-2</v>
      </c>
      <c r="BK56" s="21">
        <f>IFERROR(BK55/BK19,0)</f>
        <v>-1.1796565944714326E-2</v>
      </c>
      <c r="BL56" s="21">
        <f>IFERROR(BL55/BL19,0)</f>
        <v>-1.1763940633353849E-2</v>
      </c>
      <c r="BM56" s="21">
        <f>IFERROR(BM55/BM19,0)</f>
        <v>-1.1731613667216636E-2</v>
      </c>
      <c r="BN56" s="21">
        <f>IFERROR(BN55/BN19,0)</f>
        <v>-1.1699581668457575E-2</v>
      </c>
      <c r="BO56" s="21">
        <f>IFERROR(BO55/BO19,0)</f>
        <v>-1.1874020065414161E-2</v>
      </c>
      <c r="BP56" s="21">
        <f>IFERROR(BP55/BP19,0)</f>
        <v>-1.1841012159052512E-2</v>
      </c>
      <c r="BQ56" s="21">
        <f>IFERROR(BQ55/BQ19,0)</f>
        <v>-1.1808303472678973E-2</v>
      </c>
      <c r="BR56" s="21">
        <f>IFERROR(BR55/BR19,0)</f>
        <v>-1.1775890655696827E-2</v>
      </c>
      <c r="BS56" s="21">
        <f>IFERROR(BS55/BS19,0)</f>
        <v>-1.1743770404042956E-2</v>
      </c>
      <c r="BT56" s="21">
        <f>IFERROR(BT55/BT19,0)</f>
        <v>-1.1711939459399089E-2</v>
      </c>
      <c r="BU56" s="21">
        <f>IFERROR(BU55/BU19,0)</f>
        <v>-1.1680394608419745E-2</v>
      </c>
      <c r="BV56" s="21">
        <f>IFERROR(BV55/BV19,0)</f>
        <v>-1.1649132681975061E-2</v>
      </c>
      <c r="BW56" s="21">
        <f>IFERROR(BW55/BW19,0)</f>
        <v>-1.1618150554409488E-2</v>
      </c>
      <c r="BX56" s="21">
        <f>IFERROR(BX55/BX19,0)</f>
        <v>-1.1587445142814375E-2</v>
      </c>
      <c r="BY56" s="21">
        <f>IFERROR(BY55/BY19,0)</f>
        <v>-1.155701340631604E-2</v>
      </c>
      <c r="BZ56" s="21">
        <f>IFERROR(BZ55/BZ19,0)</f>
        <v>-1.1526852345376952E-2</v>
      </c>
      <c r="CA56" s="21">
        <f>IFERROR(CA55/CA19,0)</f>
        <v>-2.7701382741616553E-2</v>
      </c>
      <c r="CB56" s="21">
        <f>IFERROR(CB55/CB19,0)</f>
        <v>-2.7617559576713843E-2</v>
      </c>
      <c r="CC56" s="21">
        <f>IFERROR(CC55/CC19,0)</f>
        <v>-2.7534084225773147E-2</v>
      </c>
      <c r="CD56" s="21">
        <f>IFERROR(CD55/CD19,0)</f>
        <v>-2.7450955245583112E-2</v>
      </c>
      <c r="CE56" s="21">
        <f>IFERROR(CE55/CE19,0)</f>
        <v>-2.7368171198920745E-2</v>
      </c>
      <c r="CF56" s="21">
        <f>IFERROR(CF55/CF19,0)</f>
        <v>-2.7285730654527964E-2</v>
      </c>
      <c r="CG56" s="21">
        <f>IFERROR(CG55/CG19,0)</f>
        <v>-2.7203632187080884E-2</v>
      </c>
      <c r="CH56" s="21">
        <f>IFERROR(CH55/CH19,0)</f>
        <v>-2.7121874377176242E-2</v>
      </c>
      <c r="CI56" s="21">
        <f>IFERROR(CI55/CI19,0)</f>
        <v>-2.7040455811295726E-2</v>
      </c>
      <c r="CJ56" s="21">
        <f>IFERROR(CJ55/CJ19,0)</f>
        <v>-2.6959375081788698E-2</v>
      </c>
      <c r="CK56" s="21">
        <f>IFERROR(CK55/CK19,0)</f>
        <v>-2.6878630786843733E-2</v>
      </c>
      <c r="CL56" s="21">
        <f>IFERROR(CL55/CL19,0)</f>
        <v>-2.6798221530465724E-2</v>
      </c>
      <c r="CN56" s="21">
        <f>IFERROR(CN55/CN19,0)</f>
        <v>0</v>
      </c>
      <c r="CO56" s="21">
        <f>IFERROR(CO55/CO19,0)</f>
        <v>0</v>
      </c>
      <c r="CP56" s="21">
        <f>IFERROR(CP55/CP19,0)</f>
        <v>0</v>
      </c>
      <c r="CQ56" s="21">
        <f>IFERROR(CQ55/CQ19,0)</f>
        <v>0</v>
      </c>
      <c r="CR56" s="21">
        <f>IFERROR(CR55/CR19,0)</f>
        <v>0</v>
      </c>
      <c r="CS56" s="21">
        <f>IFERROR(CS55/CS19,0)</f>
        <v>0</v>
      </c>
      <c r="CT56" s="21">
        <f>IFERROR(CT55/CT19,0)</f>
        <v>0</v>
      </c>
      <c r="CU56" s="21">
        <f>IFERROR(CU55/CU19,0)</f>
        <v>0</v>
      </c>
      <c r="CV56" s="21">
        <f>IFERROR(CV55/CV19,0)</f>
        <v>0</v>
      </c>
      <c r="CW56" s="21">
        <f>IFERROR(CW55/CW19,0)</f>
        <v>0</v>
      </c>
      <c r="CX56" s="21">
        <f>IFERROR(CX55/CX19,0)</f>
        <v>0</v>
      </c>
      <c r="CY56" s="21">
        <f>IFERROR(CY55/CY19,0)</f>
        <v>0</v>
      </c>
      <c r="CZ56" s="21">
        <f>IFERROR(CZ55/CZ19,0)</f>
        <v>0</v>
      </c>
      <c r="DA56" s="21">
        <f>IFERROR(DA55/DA19,0)</f>
        <v>0</v>
      </c>
      <c r="DB56" s="21">
        <f>IFERROR(DB55/DB19,0)</f>
        <v>0</v>
      </c>
      <c r="DC56" s="21">
        <f>IFERROR(DC55/DC19,0)</f>
        <v>0</v>
      </c>
      <c r="DD56" s="21">
        <f>IFERROR(DD55/DD19,0)</f>
        <v>0</v>
      </c>
      <c r="DE56" s="21">
        <f>IFERROR(DE55/DE19,0)</f>
        <v>0</v>
      </c>
      <c r="DF56" s="21">
        <f>IFERROR(DF55/DF19,0)</f>
        <v>0</v>
      </c>
      <c r="DG56" s="21">
        <f>IFERROR(DG55/DG19,0)</f>
        <v>0</v>
      </c>
      <c r="DH56" s="21">
        <f>IFERROR(DH55/DH19,0)</f>
        <v>0</v>
      </c>
      <c r="DI56" s="21">
        <f>IFERROR(DI55/DI19,0)</f>
        <v>0</v>
      </c>
      <c r="DJ56" s="21">
        <f>IFERROR(DJ55/DJ19,0)</f>
        <v>0</v>
      </c>
      <c r="DK56" s="21">
        <f>IFERROR(DK55/DK19,0)</f>
        <v>0</v>
      </c>
      <c r="DL56" s="21">
        <f>IFERROR(DL55/DL19,0)</f>
        <v>0</v>
      </c>
    </row>
    <row r="58" spans="1:116" x14ac:dyDescent="0.4">
      <c r="A58" s="64" t="s">
        <v>218</v>
      </c>
      <c r="F58" t="s">
        <v>781</v>
      </c>
      <c r="G58" s="311" t="s">
        <v>205</v>
      </c>
      <c r="H58" s="310"/>
      <c r="I58" s="310"/>
      <c r="J58" s="316"/>
      <c r="K58" s="316"/>
      <c r="L58" s="316"/>
      <c r="M58" s="316"/>
      <c r="N58" s="316"/>
      <c r="O58" s="316"/>
      <c r="P58" s="330"/>
      <c r="Q58" s="263"/>
      <c r="R58" s="322"/>
      <c r="S58" s="317"/>
      <c r="T58" s="317"/>
      <c r="U58" s="317"/>
      <c r="V58" s="317"/>
      <c r="W58" s="317"/>
      <c r="X58" s="317"/>
      <c r="Y58" s="317"/>
      <c r="Z58" s="317"/>
      <c r="AA58" s="317"/>
      <c r="AB58" s="317"/>
      <c r="AC58" s="317"/>
      <c r="AD58" s="317"/>
      <c r="AE58" s="317"/>
      <c r="AF58" s="317"/>
      <c r="AG58" s="317"/>
      <c r="AH58" s="317"/>
      <c r="AI58" s="317"/>
      <c r="AJ58" s="317"/>
      <c r="AK58" s="317"/>
      <c r="AL58" s="317"/>
      <c r="AM58" s="317"/>
      <c r="AN58" s="317"/>
      <c r="AO58" s="317"/>
      <c r="AP58" s="317"/>
      <c r="AQ58" s="317"/>
      <c r="AR58" s="317"/>
      <c r="AS58" s="317"/>
      <c r="AT58" s="317"/>
      <c r="AU58" s="317"/>
      <c r="AV58" s="317"/>
      <c r="AW58" s="317"/>
      <c r="AX58" s="317"/>
      <c r="AY58" s="317"/>
      <c r="AZ58" s="317"/>
      <c r="BA58" s="317"/>
      <c r="BB58" s="317"/>
      <c r="BC58" s="317"/>
      <c r="BD58" s="317"/>
      <c r="BE58" s="317"/>
      <c r="BF58" s="317"/>
      <c r="BG58" s="317"/>
      <c r="BH58" s="317"/>
      <c r="BI58" s="317"/>
      <c r="BJ58" s="317"/>
      <c r="BK58" s="317"/>
      <c r="BL58" s="317"/>
      <c r="BM58" s="317"/>
      <c r="BN58" s="317"/>
      <c r="BO58" s="317"/>
      <c r="BP58" s="317"/>
      <c r="BQ58" s="317"/>
      <c r="BR58" s="317"/>
      <c r="BS58" s="317"/>
      <c r="BT58" s="317"/>
      <c r="BU58" s="317"/>
      <c r="BV58" s="317"/>
      <c r="BW58" s="317"/>
      <c r="BX58" s="317"/>
      <c r="BY58" s="317"/>
      <c r="BZ58" s="317"/>
      <c r="CA58" s="317"/>
      <c r="CB58" s="317"/>
      <c r="CC58" s="317"/>
      <c r="CD58" s="317"/>
      <c r="CE58" s="317"/>
      <c r="CF58" s="317"/>
      <c r="CG58" s="317"/>
      <c r="CH58" s="317"/>
      <c r="CI58" s="317"/>
      <c r="CJ58" s="317"/>
      <c r="CK58" s="317"/>
      <c r="CL58" s="331"/>
      <c r="CN58" s="322"/>
      <c r="CO58" s="317"/>
      <c r="CP58" s="317"/>
      <c r="CQ58" s="317"/>
      <c r="CR58" s="317"/>
      <c r="CS58" s="317"/>
      <c r="CT58" s="317"/>
      <c r="CU58" s="317"/>
      <c r="CV58" s="317"/>
      <c r="CW58" s="317"/>
      <c r="CX58" s="317"/>
      <c r="CY58" s="317"/>
      <c r="CZ58" s="317"/>
      <c r="DA58" s="317"/>
      <c r="DB58" s="317"/>
      <c r="DC58" s="317"/>
      <c r="DD58" s="317"/>
      <c r="DE58" s="317"/>
      <c r="DF58" s="317"/>
      <c r="DG58" s="317"/>
      <c r="DH58" s="317"/>
      <c r="DI58" s="317"/>
      <c r="DJ58" s="317"/>
      <c r="DK58" s="317"/>
      <c r="DL58" s="331"/>
    </row>
    <row r="59" spans="1:116" x14ac:dyDescent="0.4">
      <c r="G59" s="12" t="s">
        <v>616</v>
      </c>
      <c r="H59" s="12"/>
      <c r="I59" s="12"/>
      <c r="J59" s="61"/>
      <c r="K59" s="61"/>
      <c r="L59" s="61"/>
      <c r="M59" s="61"/>
      <c r="N59" s="61"/>
      <c r="O59" s="61"/>
      <c r="P59" s="61"/>
      <c r="Q59" s="61"/>
      <c r="R59" s="18"/>
    </row>
    <row r="60" spans="1:116" x14ac:dyDescent="0.4">
      <c r="C60" s="8" t="s">
        <v>224</v>
      </c>
      <c r="D60" t="s">
        <v>224</v>
      </c>
      <c r="G60" s="388" t="s">
        <v>617</v>
      </c>
      <c r="H60" s="273"/>
      <c r="I60" s="273"/>
      <c r="J60" s="273"/>
      <c r="K60" s="53">
        <f ca="1">SUMIF($5:$5,K$3,60:60)</f>
        <v>169694487.19999993</v>
      </c>
      <c r="L60" s="53">
        <f ca="1">SUMIF($5:$5,L$3,60:60)</f>
        <v>168872482.94270337</v>
      </c>
      <c r="M60" s="53">
        <f ca="1">SUMIF($5:$5,M$3,60:60)</f>
        <v>167984816.43514588</v>
      </c>
      <c r="N60" s="53">
        <f ca="1">SUMIF($5:$5,N$3,60:60)</f>
        <v>167026910.25197223</v>
      </c>
      <c r="O60" s="53">
        <f ca="1">SUMIF($5:$5,O$3,60:60)</f>
        <v>165993890.44045565</v>
      </c>
      <c r="P60" s="53">
        <f ca="1">SUMIF($5:$5,P$3,60:60)</f>
        <v>165457273.24484298</v>
      </c>
      <c r="Q60" s="273"/>
      <c r="R60" s="345">
        <v>0</v>
      </c>
      <c r="S60" s="53">
        <f t="shared" ref="S60:AX60" ca="1" si="31">R60+S99</f>
        <v>169974540.59999999</v>
      </c>
      <c r="T60" s="53">
        <f t="shared" ca="1" si="31"/>
        <v>169949081.19999999</v>
      </c>
      <c r="U60" s="53">
        <f t="shared" ca="1" si="31"/>
        <v>169923621.79999998</v>
      </c>
      <c r="V60" s="53">
        <f t="shared" ca="1" si="31"/>
        <v>169898162.39999998</v>
      </c>
      <c r="W60" s="53">
        <f t="shared" ca="1" si="31"/>
        <v>169872702.99999997</v>
      </c>
      <c r="X60" s="53">
        <f t="shared" ca="1" si="31"/>
        <v>169847243.59999996</v>
      </c>
      <c r="Y60" s="53">
        <f t="shared" ca="1" si="31"/>
        <v>169821784.19999996</v>
      </c>
      <c r="Z60" s="53">
        <f t="shared" ca="1" si="31"/>
        <v>169796324.79999995</v>
      </c>
      <c r="AA60" s="53">
        <f t="shared" ca="1" si="31"/>
        <v>169770865.39999995</v>
      </c>
      <c r="AB60" s="53">
        <f t="shared" ca="1" si="31"/>
        <v>169745405.99999994</v>
      </c>
      <c r="AC60" s="53">
        <f t="shared" ca="1" si="31"/>
        <v>169719946.59999993</v>
      </c>
      <c r="AD60" s="53">
        <f t="shared" ca="1" si="31"/>
        <v>169694487.19999993</v>
      </c>
      <c r="AE60" s="53">
        <f t="shared" ca="1" si="31"/>
        <v>169627801.66627344</v>
      </c>
      <c r="AF60" s="53">
        <f t="shared" ca="1" si="31"/>
        <v>169560792.91395035</v>
      </c>
      <c r="AG60" s="53">
        <f t="shared" ca="1" si="31"/>
        <v>169493458.94344497</v>
      </c>
      <c r="AH60" s="53">
        <f t="shared" ca="1" si="31"/>
        <v>169425797.74411973</v>
      </c>
      <c r="AI60" s="53">
        <f t="shared" ca="1" si="31"/>
        <v>169357807.29422802</v>
      </c>
      <c r="AJ60" s="53">
        <f t="shared" ca="1" si="31"/>
        <v>169289485.56085631</v>
      </c>
      <c r="AK60" s="53">
        <f t="shared" ca="1" si="31"/>
        <v>169220830.49986634</v>
      </c>
      <c r="AL60" s="53">
        <f t="shared" ca="1" si="31"/>
        <v>169151840.05583677</v>
      </c>
      <c r="AM60" s="53">
        <f t="shared" ca="1" si="31"/>
        <v>169082512.16200468</v>
      </c>
      <c r="AN60" s="53">
        <f t="shared" ca="1" si="31"/>
        <v>169012844.74020678</v>
      </c>
      <c r="AO60" s="53">
        <f t="shared" ca="1" si="31"/>
        <v>168942835.70082027</v>
      </c>
      <c r="AP60" s="53">
        <f t="shared" ca="1" si="31"/>
        <v>168872482.94270337</v>
      </c>
      <c r="AQ60" s="53">
        <f t="shared" ca="1" si="31"/>
        <v>168800464.14088562</v>
      </c>
      <c r="AR60" s="53">
        <f t="shared" ca="1" si="31"/>
        <v>168728097.38325799</v>
      </c>
      <c r="AS60" s="53">
        <f t="shared" ca="1" si="31"/>
        <v>168655380.5337624</v>
      </c>
      <c r="AT60" s="53">
        <f t="shared" ca="1" si="31"/>
        <v>168582311.44458121</v>
      </c>
      <c r="AU60" s="53">
        <f t="shared" ca="1" si="31"/>
        <v>168508887.95607626</v>
      </c>
      <c r="AV60" s="53">
        <f t="shared" ca="1" si="31"/>
        <v>168435107.89672774</v>
      </c>
      <c r="AW60" s="53">
        <f t="shared" ca="1" si="31"/>
        <v>168360969.08307251</v>
      </c>
      <c r="AX60" s="53">
        <f t="shared" ca="1" si="31"/>
        <v>168286469.31964248</v>
      </c>
      <c r="AY60" s="53">
        <f t="shared" ref="AY60:CD60" ca="1" si="32">AX60+AY99</f>
        <v>168211606.39890227</v>
      </c>
      <c r="AZ60" s="53">
        <f t="shared" ca="1" si="32"/>
        <v>168136378.10118693</v>
      </c>
      <c r="BA60" s="53">
        <f t="shared" ca="1" si="32"/>
        <v>168060782.19463909</v>
      </c>
      <c r="BB60" s="53">
        <f t="shared" ca="1" si="32"/>
        <v>167984816.43514588</v>
      </c>
      <c r="BC60" s="53">
        <f t="shared" ca="1" si="32"/>
        <v>167907092.34341317</v>
      </c>
      <c r="BD60" s="53">
        <f t="shared" ca="1" si="32"/>
        <v>167828993.87348923</v>
      </c>
      <c r="BE60" s="53">
        <f t="shared" ca="1" si="32"/>
        <v>167750518.74411327</v>
      </c>
      <c r="BF60" s="53">
        <f t="shared" ca="1" si="32"/>
        <v>167671664.66151366</v>
      </c>
      <c r="BG60" s="53">
        <f t="shared" ca="1" si="32"/>
        <v>167592429.31934321</v>
      </c>
      <c r="BH60" s="53">
        <f t="shared" ca="1" si="32"/>
        <v>167512810.39861423</v>
      </c>
      <c r="BI60" s="53">
        <f t="shared" ca="1" si="32"/>
        <v>167432805.56763318</v>
      </c>
      <c r="BJ60" s="53">
        <f t="shared" ca="1" si="32"/>
        <v>167352412.48193517</v>
      </c>
      <c r="BK60" s="53">
        <f t="shared" ca="1" si="32"/>
        <v>167271628.78421786</v>
      </c>
      <c r="BL60" s="53">
        <f t="shared" ca="1" si="32"/>
        <v>167190452.10427529</v>
      </c>
      <c r="BM60" s="53">
        <f t="shared" ca="1" si="32"/>
        <v>167108880.0589312</v>
      </c>
      <c r="BN60" s="53">
        <f t="shared" ca="1" si="32"/>
        <v>167026910.25197223</v>
      </c>
      <c r="BO60" s="53">
        <f t="shared" ca="1" si="32"/>
        <v>166943084.74007484</v>
      </c>
      <c r="BP60" s="53">
        <f t="shared" ca="1" si="32"/>
        <v>166858856.63475472</v>
      </c>
      <c r="BQ60" s="53">
        <f t="shared" ca="1" si="32"/>
        <v>166774223.5002819</v>
      </c>
      <c r="BR60" s="53">
        <f t="shared" ca="1" si="32"/>
        <v>166689182.88761818</v>
      </c>
      <c r="BS60" s="53">
        <f t="shared" ca="1" si="32"/>
        <v>166603732.33434841</v>
      </c>
      <c r="BT60" s="53">
        <f t="shared" ca="1" si="32"/>
        <v>166517869.36461163</v>
      </c>
      <c r="BU60" s="53">
        <f t="shared" ca="1" si="32"/>
        <v>166431591.4890317</v>
      </c>
      <c r="BV60" s="53">
        <f t="shared" ca="1" si="32"/>
        <v>166344896.20464769</v>
      </c>
      <c r="BW60" s="53">
        <f t="shared" ca="1" si="32"/>
        <v>166257780.9948439</v>
      </c>
      <c r="BX60" s="53">
        <f t="shared" ca="1" si="32"/>
        <v>166170243.32927951</v>
      </c>
      <c r="BY60" s="53">
        <f t="shared" ca="1" si="32"/>
        <v>166082280.66381791</v>
      </c>
      <c r="BZ60" s="53">
        <f t="shared" ca="1" si="32"/>
        <v>165993890.44045565</v>
      </c>
      <c r="CA60" s="53">
        <f t="shared" ca="1" si="32"/>
        <v>165949451.92802066</v>
      </c>
      <c r="CB60" s="53">
        <f t="shared" ca="1" si="32"/>
        <v>165904963.28438726</v>
      </c>
      <c r="CC60" s="53">
        <f t="shared" ca="1" si="32"/>
        <v>165860424.30067551</v>
      </c>
      <c r="CD60" s="53">
        <f t="shared" ca="1" si="32"/>
        <v>165815834.76713505</v>
      </c>
      <c r="CE60" s="53">
        <f t="shared" ref="CE60:CL60" ca="1" si="33">CD60+CE99</f>
        <v>165771194.47314161</v>
      </c>
      <c r="CF60" s="53">
        <f t="shared" ca="1" si="33"/>
        <v>165726503.20719332</v>
      </c>
      <c r="CG60" s="53">
        <f t="shared" ca="1" si="33"/>
        <v>165681760.75690699</v>
      </c>
      <c r="CH60" s="53">
        <f t="shared" ca="1" si="33"/>
        <v>165636966.90901455</v>
      </c>
      <c r="CI60" s="53">
        <f t="shared" ca="1" si="33"/>
        <v>165592121.44935936</v>
      </c>
      <c r="CJ60" s="53">
        <f t="shared" ca="1" si="33"/>
        <v>165547224.16289234</v>
      </c>
      <c r="CK60" s="53">
        <f t="shared" ca="1" si="33"/>
        <v>165502274.8336685</v>
      </c>
      <c r="CL60" s="53">
        <f t="shared" ca="1" si="33"/>
        <v>165457273.24484298</v>
      </c>
      <c r="CN60" s="53">
        <f t="shared" ref="CN60:DL60" ca="1" si="34">CM60+CN99</f>
        <v>0</v>
      </c>
      <c r="CO60" s="53">
        <f t="shared" ca="1" si="34"/>
        <v>0</v>
      </c>
      <c r="CP60" s="53">
        <f t="shared" ca="1" si="34"/>
        <v>0</v>
      </c>
      <c r="CQ60" s="53">
        <f t="shared" ca="1" si="34"/>
        <v>0</v>
      </c>
      <c r="CR60" s="53">
        <f t="shared" ca="1" si="34"/>
        <v>0</v>
      </c>
      <c r="CS60" s="53">
        <f t="shared" ca="1" si="34"/>
        <v>0</v>
      </c>
      <c r="CT60" s="53">
        <f t="shared" ca="1" si="34"/>
        <v>0</v>
      </c>
      <c r="CU60" s="53">
        <f t="shared" ca="1" si="34"/>
        <v>0</v>
      </c>
      <c r="CV60" s="53">
        <f t="shared" ca="1" si="34"/>
        <v>0</v>
      </c>
      <c r="CW60" s="53">
        <f t="shared" ca="1" si="34"/>
        <v>0</v>
      </c>
      <c r="CX60" s="53">
        <f t="shared" ca="1" si="34"/>
        <v>0</v>
      </c>
      <c r="CY60" s="53">
        <f t="shared" ca="1" si="34"/>
        <v>0</v>
      </c>
      <c r="CZ60" s="53">
        <f t="shared" ca="1" si="34"/>
        <v>0</v>
      </c>
      <c r="DA60" s="53">
        <f t="shared" ca="1" si="34"/>
        <v>0</v>
      </c>
      <c r="DB60" s="53">
        <f t="shared" ca="1" si="34"/>
        <v>0</v>
      </c>
      <c r="DC60" s="53">
        <f t="shared" ca="1" si="34"/>
        <v>0</v>
      </c>
      <c r="DD60" s="53">
        <f t="shared" ca="1" si="34"/>
        <v>0</v>
      </c>
      <c r="DE60" s="53">
        <f t="shared" ca="1" si="34"/>
        <v>0</v>
      </c>
      <c r="DF60" s="53">
        <f t="shared" ca="1" si="34"/>
        <v>0</v>
      </c>
      <c r="DG60" s="53">
        <f t="shared" ca="1" si="34"/>
        <v>0</v>
      </c>
      <c r="DH60" s="53">
        <f t="shared" ca="1" si="34"/>
        <v>0</v>
      </c>
      <c r="DI60" s="53">
        <f t="shared" ca="1" si="34"/>
        <v>0</v>
      </c>
      <c r="DJ60" s="53">
        <f t="shared" ca="1" si="34"/>
        <v>0</v>
      </c>
      <c r="DK60" s="53">
        <f t="shared" ca="1" si="34"/>
        <v>0</v>
      </c>
      <c r="DL60" s="53">
        <f t="shared" ca="1" si="34"/>
        <v>0</v>
      </c>
    </row>
    <row r="61" spans="1:116" x14ac:dyDescent="0.4">
      <c r="A61" s="65"/>
      <c r="B61" s="27"/>
      <c r="C61" s="27"/>
      <c r="D61" s="27"/>
      <c r="E61" s="27" t="s">
        <v>224</v>
      </c>
      <c r="F61" s="27" t="s">
        <v>224</v>
      </c>
      <c r="G61" s="27" t="s">
        <v>618</v>
      </c>
      <c r="H61" s="28"/>
      <c r="I61" s="28"/>
      <c r="J61" s="28"/>
      <c r="K61" s="63">
        <f ca="1">SUMIF($5:$5,K$3,61:61)</f>
        <v>169694487.19999993</v>
      </c>
      <c r="L61" s="63">
        <f ca="1">SUMIF($5:$5,L$3,61:61)</f>
        <v>168872482.94270337</v>
      </c>
      <c r="M61" s="63">
        <f ca="1">SUMIF($5:$5,M$3,61:61)</f>
        <v>167984816.43514588</v>
      </c>
      <c r="N61" s="63">
        <f ca="1">SUMIF($5:$5,N$3,61:61)</f>
        <v>167026910.25197223</v>
      </c>
      <c r="O61" s="63">
        <f ca="1">SUMIF($5:$5,O$3,61:61)</f>
        <v>165993890.44045565</v>
      </c>
      <c r="P61" s="63">
        <f ca="1">SUMIF($5:$5,P$3,61:61)</f>
        <v>165457273.24484298</v>
      </c>
      <c r="Q61" s="28"/>
      <c r="R61" s="118">
        <f>SUMIF($C:$C,$F61,R:R)</f>
        <v>0</v>
      </c>
      <c r="S61" s="265">
        <f ca="1">SUMIF($C:$C,$F61,S:S)</f>
        <v>169974540.59999999</v>
      </c>
      <c r="T61" s="265">
        <f ca="1">SUMIF($C:$C,$F61,T:T)</f>
        <v>169949081.19999999</v>
      </c>
      <c r="U61" s="265">
        <f ca="1">SUMIF($C:$C,$F61,U:U)</f>
        <v>169923621.79999998</v>
      </c>
      <c r="V61" s="265">
        <f ca="1">SUMIF($C:$C,$F61,V:V)</f>
        <v>169898162.39999998</v>
      </c>
      <c r="W61" s="265">
        <f ca="1">SUMIF($C:$C,$F61,W:W)</f>
        <v>169872702.99999997</v>
      </c>
      <c r="X61" s="265">
        <f ca="1">SUMIF($C:$C,$F61,X:X)</f>
        <v>169847243.59999996</v>
      </c>
      <c r="Y61" s="265">
        <f ca="1">SUMIF($C:$C,$F61,Y:Y)</f>
        <v>169821784.19999996</v>
      </c>
      <c r="Z61" s="265">
        <f ca="1">SUMIF($C:$C,$F61,Z:Z)</f>
        <v>169796324.79999995</v>
      </c>
      <c r="AA61" s="265">
        <f ca="1">SUMIF($C:$C,$F61,AA:AA)</f>
        <v>169770865.39999995</v>
      </c>
      <c r="AB61" s="265">
        <f ca="1">SUMIF($C:$C,$F61,AB:AB)</f>
        <v>169745405.99999994</v>
      </c>
      <c r="AC61" s="265">
        <f ca="1">SUMIF($C:$C,$F61,AC:AC)</f>
        <v>169719946.59999993</v>
      </c>
      <c r="AD61" s="265">
        <f ca="1">SUMIF($C:$C,$F61,AD:AD)</f>
        <v>169694487.19999993</v>
      </c>
      <c r="AE61" s="265">
        <f ca="1">SUMIF($C:$C,$F61,AE:AE)</f>
        <v>169627801.66627344</v>
      </c>
      <c r="AF61" s="265">
        <f ca="1">SUMIF($C:$C,$F61,AF:AF)</f>
        <v>169560792.91395035</v>
      </c>
      <c r="AG61" s="265">
        <f ca="1">SUMIF($C:$C,$F61,AG:AG)</f>
        <v>169493458.94344497</v>
      </c>
      <c r="AH61" s="265">
        <f ca="1">SUMIF($C:$C,$F61,AH:AH)</f>
        <v>169425797.74411973</v>
      </c>
      <c r="AI61" s="265">
        <f ca="1">SUMIF($C:$C,$F61,AI:AI)</f>
        <v>169357807.29422802</v>
      </c>
      <c r="AJ61" s="265">
        <f ca="1">SUMIF($C:$C,$F61,AJ:AJ)</f>
        <v>169289485.56085631</v>
      </c>
      <c r="AK61" s="265">
        <f ca="1">SUMIF($C:$C,$F61,AK:AK)</f>
        <v>169220830.49986634</v>
      </c>
      <c r="AL61" s="265">
        <f ca="1">SUMIF($C:$C,$F61,AL:AL)</f>
        <v>169151840.05583677</v>
      </c>
      <c r="AM61" s="265">
        <f ca="1">SUMIF($C:$C,$F61,AM:AM)</f>
        <v>169082512.16200468</v>
      </c>
      <c r="AN61" s="265">
        <f ca="1">SUMIF($C:$C,$F61,AN:AN)</f>
        <v>169012844.74020678</v>
      </c>
      <c r="AO61" s="265">
        <f ca="1">SUMIF($C:$C,$F61,AO:AO)</f>
        <v>168942835.70082027</v>
      </c>
      <c r="AP61" s="265">
        <f ca="1">SUMIF($C:$C,$F61,AP:AP)</f>
        <v>168872482.94270337</v>
      </c>
      <c r="AQ61" s="265">
        <f ca="1">SUMIF($C:$C,$F61,AQ:AQ)</f>
        <v>168800464.14088562</v>
      </c>
      <c r="AR61" s="265">
        <f ca="1">SUMIF($C:$C,$F61,AR:AR)</f>
        <v>168728097.38325799</v>
      </c>
      <c r="AS61" s="265">
        <f ca="1">SUMIF($C:$C,$F61,AS:AS)</f>
        <v>168655380.5337624</v>
      </c>
      <c r="AT61" s="265">
        <f ca="1">SUMIF($C:$C,$F61,AT:AT)</f>
        <v>168582311.44458121</v>
      </c>
      <c r="AU61" s="265">
        <f ca="1">SUMIF($C:$C,$F61,AU:AU)</f>
        <v>168508887.95607626</v>
      </c>
      <c r="AV61" s="265">
        <f ca="1">SUMIF($C:$C,$F61,AV:AV)</f>
        <v>168435107.89672774</v>
      </c>
      <c r="AW61" s="265">
        <f ca="1">SUMIF($C:$C,$F61,AW:AW)</f>
        <v>168360969.08307251</v>
      </c>
      <c r="AX61" s="265">
        <f ca="1">SUMIF($C:$C,$F61,AX:AX)</f>
        <v>168286469.31964248</v>
      </c>
      <c r="AY61" s="265">
        <f ca="1">SUMIF($C:$C,$F61,AY:AY)</f>
        <v>168211606.39890227</v>
      </c>
      <c r="AZ61" s="265">
        <f ca="1">SUMIF($C:$C,$F61,AZ:AZ)</f>
        <v>168136378.10118693</v>
      </c>
      <c r="BA61" s="265">
        <f ca="1">SUMIF($C:$C,$F61,BA:BA)</f>
        <v>168060782.19463909</v>
      </c>
      <c r="BB61" s="265">
        <f ca="1">SUMIF($C:$C,$F61,BB:BB)</f>
        <v>167984816.43514588</v>
      </c>
      <c r="BC61" s="265">
        <f ca="1">SUMIF($C:$C,$F61,BC:BC)</f>
        <v>167907092.34341317</v>
      </c>
      <c r="BD61" s="265">
        <f ca="1">SUMIF($C:$C,$F61,BD:BD)</f>
        <v>167828993.87348923</v>
      </c>
      <c r="BE61" s="265">
        <f ca="1">SUMIF($C:$C,$F61,BE:BE)</f>
        <v>167750518.74411327</v>
      </c>
      <c r="BF61" s="265">
        <f ca="1">SUMIF($C:$C,$F61,BF:BF)</f>
        <v>167671664.66151366</v>
      </c>
      <c r="BG61" s="265">
        <f ca="1">SUMIF($C:$C,$F61,BG:BG)</f>
        <v>167592429.31934321</v>
      </c>
      <c r="BH61" s="265">
        <f ca="1">SUMIF($C:$C,$F61,BH:BH)</f>
        <v>167512810.39861423</v>
      </c>
      <c r="BI61" s="265">
        <f ca="1">SUMIF($C:$C,$F61,BI:BI)</f>
        <v>167432805.56763318</v>
      </c>
      <c r="BJ61" s="265">
        <f ca="1">SUMIF($C:$C,$F61,BJ:BJ)</f>
        <v>167352412.48193517</v>
      </c>
      <c r="BK61" s="265">
        <f ca="1">SUMIF($C:$C,$F61,BK:BK)</f>
        <v>167271628.78421786</v>
      </c>
      <c r="BL61" s="265">
        <f ca="1">SUMIF($C:$C,$F61,BL:BL)</f>
        <v>167190452.10427529</v>
      </c>
      <c r="BM61" s="265">
        <f ca="1">SUMIF($C:$C,$F61,BM:BM)</f>
        <v>167108880.0589312</v>
      </c>
      <c r="BN61" s="265">
        <f ca="1">SUMIF($C:$C,$F61,BN:BN)</f>
        <v>167026910.25197223</v>
      </c>
      <c r="BO61" s="265">
        <f ca="1">SUMIF($C:$C,$F61,BO:BO)</f>
        <v>166943084.74007484</v>
      </c>
      <c r="BP61" s="265">
        <f ca="1">SUMIF($C:$C,$F61,BP:BP)</f>
        <v>166858856.63475472</v>
      </c>
      <c r="BQ61" s="265">
        <f ca="1">SUMIF($C:$C,$F61,BQ:BQ)</f>
        <v>166774223.5002819</v>
      </c>
      <c r="BR61" s="265">
        <f ca="1">SUMIF($C:$C,$F61,BR:BR)</f>
        <v>166689182.88761818</v>
      </c>
      <c r="BS61" s="265">
        <f ca="1">SUMIF($C:$C,$F61,BS:BS)</f>
        <v>166603732.33434841</v>
      </c>
      <c r="BT61" s="265">
        <f ca="1">SUMIF($C:$C,$F61,BT:BT)</f>
        <v>166517869.36461163</v>
      </c>
      <c r="BU61" s="265">
        <f ca="1">SUMIF($C:$C,$F61,BU:BU)</f>
        <v>166431591.4890317</v>
      </c>
      <c r="BV61" s="265">
        <f ca="1">SUMIF($C:$C,$F61,BV:BV)</f>
        <v>166344896.20464769</v>
      </c>
      <c r="BW61" s="265">
        <f ca="1">SUMIF($C:$C,$F61,BW:BW)</f>
        <v>166257780.9948439</v>
      </c>
      <c r="BX61" s="265">
        <f ca="1">SUMIF($C:$C,$F61,BX:BX)</f>
        <v>166170243.32927951</v>
      </c>
      <c r="BY61" s="265">
        <f ca="1">SUMIF($C:$C,$F61,BY:BY)</f>
        <v>166082280.66381791</v>
      </c>
      <c r="BZ61" s="265">
        <f ca="1">SUMIF($C:$C,$F61,BZ:BZ)</f>
        <v>165993890.44045565</v>
      </c>
      <c r="CA61" s="265">
        <f ca="1">SUMIF($C:$C,$F61,CA:CA)</f>
        <v>165949451.92802066</v>
      </c>
      <c r="CB61" s="265">
        <f ca="1">SUMIF($C:$C,$F61,CB:CB)</f>
        <v>165904963.28438726</v>
      </c>
      <c r="CC61" s="265">
        <f ca="1">SUMIF($C:$C,$F61,CC:CC)</f>
        <v>165860424.30067551</v>
      </c>
      <c r="CD61" s="265">
        <f ca="1">SUMIF($C:$C,$F61,CD:CD)</f>
        <v>165815834.76713505</v>
      </c>
      <c r="CE61" s="265">
        <f ca="1">SUMIF($C:$C,$F61,CE:CE)</f>
        <v>165771194.47314161</v>
      </c>
      <c r="CF61" s="265">
        <f ca="1">SUMIF($C:$C,$F61,CF:CF)</f>
        <v>165726503.20719332</v>
      </c>
      <c r="CG61" s="265">
        <f ca="1">SUMIF($C:$C,$F61,CG:CG)</f>
        <v>165681760.75690699</v>
      </c>
      <c r="CH61" s="265">
        <f ca="1">SUMIF($C:$C,$F61,CH:CH)</f>
        <v>165636966.90901455</v>
      </c>
      <c r="CI61" s="265">
        <f ca="1">SUMIF($C:$C,$F61,CI:CI)</f>
        <v>165592121.44935936</v>
      </c>
      <c r="CJ61" s="265">
        <f ca="1">SUMIF($C:$C,$F61,CJ:CJ)</f>
        <v>165547224.16289234</v>
      </c>
      <c r="CK61" s="265">
        <f ca="1">SUMIF($C:$C,$F61,CK:CK)</f>
        <v>165502274.8336685</v>
      </c>
      <c r="CL61" s="265">
        <f ca="1">SUMIF($C:$C,$F61,CL:CL)</f>
        <v>165457273.24484298</v>
      </c>
      <c r="CN61" s="265">
        <f ca="1">SUMIF($C:$C,$F61,CN:CN)</f>
        <v>0</v>
      </c>
      <c r="CO61" s="265">
        <f ca="1">SUMIF($C:$C,$F61,CO:CO)</f>
        <v>0</v>
      </c>
      <c r="CP61" s="265">
        <f ca="1">SUMIF($C:$C,$F61,CP:CP)</f>
        <v>0</v>
      </c>
      <c r="CQ61" s="265">
        <f ca="1">SUMIF($C:$C,$F61,CQ:CQ)</f>
        <v>0</v>
      </c>
      <c r="CR61" s="265">
        <f ca="1">SUMIF($C:$C,$F61,CR:CR)</f>
        <v>0</v>
      </c>
      <c r="CS61" s="265">
        <f ca="1">SUMIF($C:$C,$F61,CS:CS)</f>
        <v>0</v>
      </c>
      <c r="CT61" s="265">
        <f ca="1">SUMIF($C:$C,$F61,CT:CT)</f>
        <v>0</v>
      </c>
      <c r="CU61" s="265">
        <f ca="1">SUMIF($C:$C,$F61,CU:CU)</f>
        <v>0</v>
      </c>
      <c r="CV61" s="265">
        <f ca="1">SUMIF($C:$C,$F61,CV:CV)</f>
        <v>0</v>
      </c>
      <c r="CW61" s="265">
        <f ca="1">SUMIF($C:$C,$F61,CW:CW)</f>
        <v>0</v>
      </c>
      <c r="CX61" s="265">
        <f ca="1">SUMIF($C:$C,$F61,CX:CX)</f>
        <v>0</v>
      </c>
      <c r="CY61" s="265">
        <f ca="1">SUMIF($C:$C,$F61,CY:CY)</f>
        <v>0</v>
      </c>
      <c r="CZ61" s="265">
        <f ca="1">SUMIF($C:$C,$F61,CZ:CZ)</f>
        <v>0</v>
      </c>
      <c r="DA61" s="265">
        <f ca="1">SUMIF($C:$C,$F61,DA:DA)</f>
        <v>0</v>
      </c>
      <c r="DB61" s="265">
        <f ca="1">SUMIF($C:$C,$F61,DB:DB)</f>
        <v>0</v>
      </c>
      <c r="DC61" s="265">
        <f ca="1">SUMIF($C:$C,$F61,DC:DC)</f>
        <v>0</v>
      </c>
      <c r="DD61" s="265">
        <f ca="1">SUMIF($C:$C,$F61,DD:DD)</f>
        <v>0</v>
      </c>
      <c r="DE61" s="265">
        <f ca="1">SUMIF($C:$C,$F61,DE:DE)</f>
        <v>0</v>
      </c>
      <c r="DF61" s="265">
        <f ca="1">SUMIF($C:$C,$F61,DF:DF)</f>
        <v>0</v>
      </c>
      <c r="DG61" s="265">
        <f ca="1">SUMIF($C:$C,$F61,DG:DG)</f>
        <v>0</v>
      </c>
      <c r="DH61" s="265">
        <f ca="1">SUMIF($C:$C,$F61,DH:DH)</f>
        <v>0</v>
      </c>
      <c r="DI61" s="265">
        <f ca="1">SUMIF($C:$C,$F61,DI:DI)</f>
        <v>0</v>
      </c>
      <c r="DJ61" s="265">
        <f ca="1">SUMIF($C:$C,$F61,DJ:DJ)</f>
        <v>0</v>
      </c>
      <c r="DK61" s="265">
        <f ca="1">SUMIF($C:$C,$F61,DK:DK)</f>
        <v>0</v>
      </c>
      <c r="DL61" s="265">
        <f ca="1">SUMIF($C:$C,$F61,DL:DL)</f>
        <v>0</v>
      </c>
    </row>
    <row r="63" spans="1:116" hidden="1" x14ac:dyDescent="0.4">
      <c r="B63" s="27" t="s">
        <v>240</v>
      </c>
      <c r="G63" s="12" t="s">
        <v>619</v>
      </c>
    </row>
    <row r="64" spans="1:116" hidden="1" x14ac:dyDescent="0.4">
      <c r="A64" s="65"/>
      <c r="B64" s="27" t="s">
        <v>240</v>
      </c>
      <c r="C64" s="27"/>
      <c r="D64" s="27"/>
      <c r="E64" s="27"/>
      <c r="F64" s="27" t="s">
        <v>240</v>
      </c>
      <c r="G64" s="27" t="s">
        <v>620</v>
      </c>
      <c r="H64" s="27"/>
      <c r="I64" s="27"/>
      <c r="J64" s="28"/>
      <c r="K64" s="63">
        <f>SUMIF($5:$5,K$3,64:64)</f>
        <v>0</v>
      </c>
      <c r="L64" s="63">
        <f>SUMIF($5:$5,L$3,64:64)</f>
        <v>0</v>
      </c>
      <c r="M64" s="63">
        <f>SUMIF($5:$5,M$3,64:64)</f>
        <v>0</v>
      </c>
      <c r="N64" s="63">
        <f>SUMIF($5:$5,N$3,64:64)</f>
        <v>0</v>
      </c>
      <c r="O64" s="63">
        <f>SUMIF($5:$5,O$3,64:64)</f>
        <v>0</v>
      </c>
      <c r="P64" s="63">
        <f>SUMIF($5:$5,P$3,64:64)</f>
        <v>0</v>
      </c>
      <c r="Q64" s="28"/>
      <c r="R64" s="252">
        <f>SUMIF($C:$C,$F64,R:R)</f>
        <v>0</v>
      </c>
      <c r="S64" s="265">
        <f>SUMIF($C:$C,$F64,S:S)</f>
        <v>0</v>
      </c>
      <c r="T64" s="265">
        <f>SUMIF($C:$C,$F64,T:T)</f>
        <v>0</v>
      </c>
      <c r="U64" s="265">
        <f>SUMIF($C:$C,$F64,U:U)</f>
        <v>0</v>
      </c>
      <c r="V64" s="265">
        <f>SUMIF($C:$C,$F64,V:V)</f>
        <v>0</v>
      </c>
      <c r="W64" s="265">
        <f>SUMIF($C:$C,$F64,W:W)</f>
        <v>0</v>
      </c>
      <c r="X64" s="265">
        <f>SUMIF($C:$C,$F64,X:X)</f>
        <v>0</v>
      </c>
      <c r="Y64" s="265">
        <f>SUMIF($C:$C,$F64,Y:Y)</f>
        <v>0</v>
      </c>
      <c r="Z64" s="265">
        <f>SUMIF($C:$C,$F64,Z:Z)</f>
        <v>0</v>
      </c>
      <c r="AA64" s="265">
        <f>SUMIF($C:$C,$F64,AA:AA)</f>
        <v>0</v>
      </c>
      <c r="AB64" s="265">
        <f>SUMIF($C:$C,$F64,AB:AB)</f>
        <v>0</v>
      </c>
      <c r="AC64" s="265">
        <f>SUMIF($C:$C,$F64,AC:AC)</f>
        <v>0</v>
      </c>
      <c r="AD64" s="265">
        <f>SUMIF($C:$C,$F64,AD:AD)</f>
        <v>0</v>
      </c>
      <c r="AE64" s="265">
        <f>SUMIF($C:$C,$F64,AE:AE)</f>
        <v>0</v>
      </c>
      <c r="AF64" s="265">
        <f>SUMIF($C:$C,$F64,AF:AF)</f>
        <v>0</v>
      </c>
      <c r="AG64" s="265">
        <f>SUMIF($C:$C,$F64,AG:AG)</f>
        <v>0</v>
      </c>
      <c r="AH64" s="265">
        <f>SUMIF($C:$C,$F64,AH:AH)</f>
        <v>0</v>
      </c>
      <c r="AI64" s="265">
        <f>SUMIF($C:$C,$F64,AI:AI)</f>
        <v>0</v>
      </c>
      <c r="AJ64" s="265">
        <f>SUMIF($C:$C,$F64,AJ:AJ)</f>
        <v>0</v>
      </c>
      <c r="AK64" s="265">
        <f>SUMIF($C:$C,$F64,AK:AK)</f>
        <v>0</v>
      </c>
      <c r="AL64" s="265">
        <f>SUMIF($C:$C,$F64,AL:AL)</f>
        <v>0</v>
      </c>
      <c r="AM64" s="265">
        <f>SUMIF($C:$C,$F64,AM:AM)</f>
        <v>0</v>
      </c>
      <c r="AN64" s="265">
        <f>SUMIF($C:$C,$F64,AN:AN)</f>
        <v>0</v>
      </c>
      <c r="AO64" s="265">
        <f>SUMIF($C:$C,$F64,AO:AO)</f>
        <v>0</v>
      </c>
      <c r="AP64" s="265">
        <f>SUMIF($C:$C,$F64,AP:AP)</f>
        <v>0</v>
      </c>
      <c r="AQ64" s="265">
        <f>SUMIF($C:$C,$F64,AQ:AQ)</f>
        <v>0</v>
      </c>
      <c r="AR64" s="265">
        <f>SUMIF($C:$C,$F64,AR:AR)</f>
        <v>0</v>
      </c>
      <c r="AS64" s="265">
        <f>SUMIF($C:$C,$F64,AS:AS)</f>
        <v>0</v>
      </c>
      <c r="AT64" s="265">
        <f>SUMIF($C:$C,$F64,AT:AT)</f>
        <v>0</v>
      </c>
      <c r="AU64" s="265">
        <f>SUMIF($C:$C,$F64,AU:AU)</f>
        <v>0</v>
      </c>
      <c r="AV64" s="265">
        <f>SUMIF($C:$C,$F64,AV:AV)</f>
        <v>0</v>
      </c>
      <c r="AW64" s="265">
        <f>SUMIF($C:$C,$F64,AW:AW)</f>
        <v>0</v>
      </c>
      <c r="AX64" s="265">
        <f>SUMIF($C:$C,$F64,AX:AX)</f>
        <v>0</v>
      </c>
      <c r="AY64" s="265">
        <f>SUMIF($C:$C,$F64,AY:AY)</f>
        <v>0</v>
      </c>
      <c r="AZ64" s="265">
        <f>SUMIF($C:$C,$F64,AZ:AZ)</f>
        <v>0</v>
      </c>
      <c r="BA64" s="265">
        <f>SUMIF($C:$C,$F64,BA:BA)</f>
        <v>0</v>
      </c>
      <c r="BB64" s="265">
        <f>SUMIF($C:$C,$F64,BB:BB)</f>
        <v>0</v>
      </c>
      <c r="BC64" s="265">
        <f>SUMIF($C:$C,$F64,BC:BC)</f>
        <v>0</v>
      </c>
      <c r="BD64" s="265">
        <f>SUMIF($C:$C,$F64,BD:BD)</f>
        <v>0</v>
      </c>
      <c r="BE64" s="265">
        <f>SUMIF($C:$C,$F64,BE:BE)</f>
        <v>0</v>
      </c>
      <c r="BF64" s="265">
        <f>SUMIF($C:$C,$F64,BF:BF)</f>
        <v>0</v>
      </c>
      <c r="BG64" s="265">
        <f>SUMIF($C:$C,$F64,BG:BG)</f>
        <v>0</v>
      </c>
      <c r="BH64" s="265">
        <f>SUMIF($C:$C,$F64,BH:BH)</f>
        <v>0</v>
      </c>
      <c r="BI64" s="265">
        <f>SUMIF($C:$C,$F64,BI:BI)</f>
        <v>0</v>
      </c>
      <c r="BJ64" s="265">
        <f>SUMIF($C:$C,$F64,BJ:BJ)</f>
        <v>0</v>
      </c>
      <c r="BK64" s="265">
        <f>SUMIF($C:$C,$F64,BK:BK)</f>
        <v>0</v>
      </c>
      <c r="BL64" s="265">
        <f>SUMIF($C:$C,$F64,BL:BL)</f>
        <v>0</v>
      </c>
      <c r="BM64" s="265">
        <f>SUMIF($C:$C,$F64,BM:BM)</f>
        <v>0</v>
      </c>
      <c r="BN64" s="265">
        <f>SUMIF($C:$C,$F64,BN:BN)</f>
        <v>0</v>
      </c>
      <c r="BO64" s="265">
        <f>SUMIF($C:$C,$F64,BO:BO)</f>
        <v>0</v>
      </c>
      <c r="BP64" s="265">
        <f>SUMIF($C:$C,$F64,BP:BP)</f>
        <v>0</v>
      </c>
      <c r="BQ64" s="265">
        <f>SUMIF($C:$C,$F64,BQ:BQ)</f>
        <v>0</v>
      </c>
      <c r="BR64" s="265">
        <f>SUMIF($C:$C,$F64,BR:BR)</f>
        <v>0</v>
      </c>
      <c r="BS64" s="265">
        <f>SUMIF($C:$C,$F64,BS:BS)</f>
        <v>0</v>
      </c>
      <c r="BT64" s="265">
        <f>SUMIF($C:$C,$F64,BT:BT)</f>
        <v>0</v>
      </c>
      <c r="BU64" s="265">
        <f>SUMIF($C:$C,$F64,BU:BU)</f>
        <v>0</v>
      </c>
      <c r="BV64" s="265">
        <f>SUMIF($C:$C,$F64,BV:BV)</f>
        <v>0</v>
      </c>
      <c r="BW64" s="265">
        <f>SUMIF($C:$C,$F64,BW:BW)</f>
        <v>0</v>
      </c>
      <c r="BX64" s="265">
        <f>SUMIF($C:$C,$F64,BX:BX)</f>
        <v>0</v>
      </c>
      <c r="BY64" s="265">
        <f>SUMIF($C:$C,$F64,BY:BY)</f>
        <v>0</v>
      </c>
      <c r="BZ64" s="265">
        <f>SUMIF($C:$C,$F64,BZ:BZ)</f>
        <v>0</v>
      </c>
      <c r="CA64" s="265">
        <f>SUMIF($C:$C,$F64,CA:CA)</f>
        <v>0</v>
      </c>
      <c r="CB64" s="265">
        <f>SUMIF($C:$C,$F64,CB:CB)</f>
        <v>0</v>
      </c>
      <c r="CC64" s="265">
        <f>SUMIF($C:$C,$F64,CC:CC)</f>
        <v>0</v>
      </c>
      <c r="CD64" s="265">
        <f>SUMIF($C:$C,$F64,CD:CD)</f>
        <v>0</v>
      </c>
      <c r="CE64" s="265">
        <f>SUMIF($C:$C,$F64,CE:CE)</f>
        <v>0</v>
      </c>
      <c r="CF64" s="265">
        <f>SUMIF($C:$C,$F64,CF:CF)</f>
        <v>0</v>
      </c>
      <c r="CG64" s="265">
        <f>SUMIF($C:$C,$F64,CG:CG)</f>
        <v>0</v>
      </c>
      <c r="CH64" s="265">
        <f>SUMIF($C:$C,$F64,CH:CH)</f>
        <v>0</v>
      </c>
      <c r="CI64" s="265">
        <f>SUMIF($C:$C,$F64,CI:CI)</f>
        <v>0</v>
      </c>
      <c r="CJ64" s="265">
        <f>SUMIF($C:$C,$F64,CJ:CJ)</f>
        <v>0</v>
      </c>
      <c r="CK64" s="265">
        <f>SUMIF($C:$C,$F64,CK:CK)</f>
        <v>0</v>
      </c>
      <c r="CL64" s="265">
        <f>SUMIF($C:$C,$F64,CL:CL)</f>
        <v>0</v>
      </c>
      <c r="CN64" s="265">
        <f>SUMIF($C:$C,$F64,CN:CN)</f>
        <v>0</v>
      </c>
      <c r="CO64" s="265">
        <f>SUMIF($C:$C,$F64,CO:CO)</f>
        <v>0</v>
      </c>
      <c r="CP64" s="265">
        <f>SUMIF($C:$C,$F64,CP:CP)</f>
        <v>0</v>
      </c>
      <c r="CQ64" s="265">
        <f>SUMIF($C:$C,$F64,CQ:CQ)</f>
        <v>0</v>
      </c>
      <c r="CR64" s="265">
        <f>SUMIF($C:$C,$F64,CR:CR)</f>
        <v>0</v>
      </c>
      <c r="CS64" s="265">
        <f>SUMIF($C:$C,$F64,CS:CS)</f>
        <v>0</v>
      </c>
      <c r="CT64" s="265">
        <f>SUMIF($C:$C,$F64,CT:CT)</f>
        <v>0</v>
      </c>
      <c r="CU64" s="265">
        <f>SUMIF($C:$C,$F64,CU:CU)</f>
        <v>0</v>
      </c>
      <c r="CV64" s="265">
        <f>SUMIF($C:$C,$F64,CV:CV)</f>
        <v>0</v>
      </c>
      <c r="CW64" s="265">
        <f>SUMIF($C:$C,$F64,CW:CW)</f>
        <v>0</v>
      </c>
      <c r="CX64" s="265">
        <f>SUMIF($C:$C,$F64,CX:CX)</f>
        <v>0</v>
      </c>
      <c r="CY64" s="265">
        <f>SUMIF($C:$C,$F64,CY:CY)</f>
        <v>0</v>
      </c>
      <c r="CZ64" s="265">
        <f>SUMIF($C:$C,$F64,CZ:CZ)</f>
        <v>0</v>
      </c>
      <c r="DA64" s="265">
        <f>SUMIF($C:$C,$F64,DA:DA)</f>
        <v>0</v>
      </c>
      <c r="DB64" s="265">
        <f>SUMIF($C:$C,$F64,DB:DB)</f>
        <v>0</v>
      </c>
      <c r="DC64" s="265">
        <f>SUMIF($C:$C,$F64,DC:DC)</f>
        <v>0</v>
      </c>
      <c r="DD64" s="265">
        <f>SUMIF($C:$C,$F64,DD:DD)</f>
        <v>0</v>
      </c>
      <c r="DE64" s="265">
        <f>SUMIF($C:$C,$F64,DE:DE)</f>
        <v>0</v>
      </c>
      <c r="DF64" s="265">
        <f>SUMIF($C:$C,$F64,DF:DF)</f>
        <v>0</v>
      </c>
      <c r="DG64" s="265">
        <f>SUMIF($C:$C,$F64,DG:DG)</f>
        <v>0</v>
      </c>
      <c r="DH64" s="265">
        <f>SUMIF($C:$C,$F64,DH:DH)</f>
        <v>0</v>
      </c>
      <c r="DI64" s="265">
        <f>SUMIF($C:$C,$F64,DI:DI)</f>
        <v>0</v>
      </c>
      <c r="DJ64" s="265">
        <f>SUMIF($C:$C,$F64,DJ:DJ)</f>
        <v>0</v>
      </c>
      <c r="DK64" s="265">
        <f>SUMIF($C:$C,$F64,DK:DK)</f>
        <v>0</v>
      </c>
      <c r="DL64" s="265">
        <f>SUMIF($C:$C,$F64,DL:DL)</f>
        <v>0</v>
      </c>
    </row>
    <row r="65" spans="1:116" hidden="1" x14ac:dyDescent="0.4">
      <c r="A65" s="65"/>
      <c r="B65" s="27" t="s">
        <v>240</v>
      </c>
    </row>
    <row r="66" spans="1:116" x14ac:dyDescent="0.4">
      <c r="A66" s="65"/>
      <c r="B66" s="27"/>
      <c r="C66" s="27"/>
      <c r="D66" s="27"/>
      <c r="E66" s="27"/>
      <c r="F66" s="27"/>
      <c r="G66" s="27" t="s">
        <v>621</v>
      </c>
      <c r="H66" s="27"/>
      <c r="I66" s="27"/>
      <c r="J66" s="28"/>
      <c r="K66" s="28">
        <f ca="1">SUMIF($5:$5,K$3,66:66)</f>
        <v>169694487.19999993</v>
      </c>
      <c r="L66" s="28">
        <f ca="1">SUMIF($5:$5,L$3,66:66)</f>
        <v>168872482.94270337</v>
      </c>
      <c r="M66" s="28">
        <f ca="1">SUMIF($5:$5,M$3,66:66)</f>
        <v>167984816.43514588</v>
      </c>
      <c r="N66" s="28">
        <f ca="1">SUMIF($5:$5,N$3,66:66)</f>
        <v>167026910.25197223</v>
      </c>
      <c r="O66" s="28">
        <f ca="1">SUMIF($5:$5,O$3,66:66)</f>
        <v>165993890.44045565</v>
      </c>
      <c r="P66" s="28">
        <f ca="1">SUMIF($5:$5,P$3,66:66)</f>
        <v>165457273.24484298</v>
      </c>
      <c r="Q66" s="28"/>
      <c r="R66" s="33">
        <f t="shared" ref="R66:AW66" si="35">R61+R64</f>
        <v>0</v>
      </c>
      <c r="S66" s="28">
        <f t="shared" ca="1" si="35"/>
        <v>169974540.59999999</v>
      </c>
      <c r="T66" s="28">
        <f t="shared" ca="1" si="35"/>
        <v>169949081.19999999</v>
      </c>
      <c r="U66" s="28">
        <f t="shared" ca="1" si="35"/>
        <v>169923621.79999998</v>
      </c>
      <c r="V66" s="28">
        <f t="shared" ca="1" si="35"/>
        <v>169898162.39999998</v>
      </c>
      <c r="W66" s="28">
        <f t="shared" ca="1" si="35"/>
        <v>169872702.99999997</v>
      </c>
      <c r="X66" s="28">
        <f t="shared" ca="1" si="35"/>
        <v>169847243.59999996</v>
      </c>
      <c r="Y66" s="28">
        <f t="shared" ca="1" si="35"/>
        <v>169821784.19999996</v>
      </c>
      <c r="Z66" s="28">
        <f t="shared" ca="1" si="35"/>
        <v>169796324.79999995</v>
      </c>
      <c r="AA66" s="28">
        <f t="shared" ca="1" si="35"/>
        <v>169770865.39999995</v>
      </c>
      <c r="AB66" s="28">
        <f t="shared" ca="1" si="35"/>
        <v>169745405.99999994</v>
      </c>
      <c r="AC66" s="28">
        <f t="shared" ca="1" si="35"/>
        <v>169719946.59999993</v>
      </c>
      <c r="AD66" s="28">
        <f t="shared" ca="1" si="35"/>
        <v>169694487.19999993</v>
      </c>
      <c r="AE66" s="28">
        <f t="shared" ca="1" si="35"/>
        <v>169627801.66627344</v>
      </c>
      <c r="AF66" s="28">
        <f t="shared" ca="1" si="35"/>
        <v>169560792.91395035</v>
      </c>
      <c r="AG66" s="28">
        <f t="shared" ca="1" si="35"/>
        <v>169493458.94344497</v>
      </c>
      <c r="AH66" s="28">
        <f t="shared" ca="1" si="35"/>
        <v>169425797.74411973</v>
      </c>
      <c r="AI66" s="28">
        <f t="shared" ca="1" si="35"/>
        <v>169357807.29422802</v>
      </c>
      <c r="AJ66" s="28">
        <f t="shared" ca="1" si="35"/>
        <v>169289485.56085631</v>
      </c>
      <c r="AK66" s="28">
        <f t="shared" ca="1" si="35"/>
        <v>169220830.49986634</v>
      </c>
      <c r="AL66" s="28">
        <f t="shared" ca="1" si="35"/>
        <v>169151840.05583677</v>
      </c>
      <c r="AM66" s="28">
        <f t="shared" ca="1" si="35"/>
        <v>169082512.16200468</v>
      </c>
      <c r="AN66" s="28">
        <f t="shared" ca="1" si="35"/>
        <v>169012844.74020678</v>
      </c>
      <c r="AO66" s="28">
        <f t="shared" ca="1" si="35"/>
        <v>168942835.70082027</v>
      </c>
      <c r="AP66" s="28">
        <f t="shared" ca="1" si="35"/>
        <v>168872482.94270337</v>
      </c>
      <c r="AQ66" s="28">
        <f t="shared" ca="1" si="35"/>
        <v>168800464.14088562</v>
      </c>
      <c r="AR66" s="28">
        <f t="shared" ca="1" si="35"/>
        <v>168728097.38325799</v>
      </c>
      <c r="AS66" s="28">
        <f t="shared" ca="1" si="35"/>
        <v>168655380.5337624</v>
      </c>
      <c r="AT66" s="28">
        <f t="shared" ca="1" si="35"/>
        <v>168582311.44458121</v>
      </c>
      <c r="AU66" s="28">
        <f t="shared" ca="1" si="35"/>
        <v>168508887.95607626</v>
      </c>
      <c r="AV66" s="28">
        <f t="shared" ca="1" si="35"/>
        <v>168435107.89672774</v>
      </c>
      <c r="AW66" s="28">
        <f t="shared" ca="1" si="35"/>
        <v>168360969.08307251</v>
      </c>
      <c r="AX66" s="28">
        <f t="shared" ref="AX66:CC66" ca="1" si="36">AX61+AX64</f>
        <v>168286469.31964248</v>
      </c>
      <c r="AY66" s="28">
        <f t="shared" ca="1" si="36"/>
        <v>168211606.39890227</v>
      </c>
      <c r="AZ66" s="28">
        <f t="shared" ca="1" si="36"/>
        <v>168136378.10118693</v>
      </c>
      <c r="BA66" s="28">
        <f t="shared" ca="1" si="36"/>
        <v>168060782.19463909</v>
      </c>
      <c r="BB66" s="28">
        <f t="shared" ca="1" si="36"/>
        <v>167984816.43514588</v>
      </c>
      <c r="BC66" s="28">
        <f t="shared" ca="1" si="36"/>
        <v>167907092.34341317</v>
      </c>
      <c r="BD66" s="28">
        <f t="shared" ca="1" si="36"/>
        <v>167828993.87348923</v>
      </c>
      <c r="BE66" s="28">
        <f t="shared" ca="1" si="36"/>
        <v>167750518.74411327</v>
      </c>
      <c r="BF66" s="28">
        <f t="shared" ca="1" si="36"/>
        <v>167671664.66151366</v>
      </c>
      <c r="BG66" s="28">
        <f t="shared" ca="1" si="36"/>
        <v>167592429.31934321</v>
      </c>
      <c r="BH66" s="28">
        <f t="shared" ca="1" si="36"/>
        <v>167512810.39861423</v>
      </c>
      <c r="BI66" s="28">
        <f t="shared" ca="1" si="36"/>
        <v>167432805.56763318</v>
      </c>
      <c r="BJ66" s="28">
        <f t="shared" ca="1" si="36"/>
        <v>167352412.48193517</v>
      </c>
      <c r="BK66" s="28">
        <f t="shared" ca="1" si="36"/>
        <v>167271628.78421786</v>
      </c>
      <c r="BL66" s="28">
        <f t="shared" ca="1" si="36"/>
        <v>167190452.10427529</v>
      </c>
      <c r="BM66" s="28">
        <f t="shared" ca="1" si="36"/>
        <v>167108880.0589312</v>
      </c>
      <c r="BN66" s="28">
        <f t="shared" ca="1" si="36"/>
        <v>167026910.25197223</v>
      </c>
      <c r="BO66" s="28">
        <f t="shared" ca="1" si="36"/>
        <v>166943084.74007484</v>
      </c>
      <c r="BP66" s="28">
        <f t="shared" ca="1" si="36"/>
        <v>166858856.63475472</v>
      </c>
      <c r="BQ66" s="28">
        <f t="shared" ca="1" si="36"/>
        <v>166774223.5002819</v>
      </c>
      <c r="BR66" s="28">
        <f t="shared" ca="1" si="36"/>
        <v>166689182.88761818</v>
      </c>
      <c r="BS66" s="28">
        <f t="shared" ca="1" si="36"/>
        <v>166603732.33434841</v>
      </c>
      <c r="BT66" s="28">
        <f t="shared" ca="1" si="36"/>
        <v>166517869.36461163</v>
      </c>
      <c r="BU66" s="28">
        <f t="shared" ca="1" si="36"/>
        <v>166431591.4890317</v>
      </c>
      <c r="BV66" s="28">
        <f t="shared" ca="1" si="36"/>
        <v>166344896.20464769</v>
      </c>
      <c r="BW66" s="28">
        <f t="shared" ca="1" si="36"/>
        <v>166257780.9948439</v>
      </c>
      <c r="BX66" s="28">
        <f t="shared" ca="1" si="36"/>
        <v>166170243.32927951</v>
      </c>
      <c r="BY66" s="28">
        <f t="shared" ca="1" si="36"/>
        <v>166082280.66381791</v>
      </c>
      <c r="BZ66" s="28">
        <f t="shared" ca="1" si="36"/>
        <v>165993890.44045565</v>
      </c>
      <c r="CA66" s="28">
        <f t="shared" ca="1" si="36"/>
        <v>165949451.92802066</v>
      </c>
      <c r="CB66" s="28">
        <f t="shared" ca="1" si="36"/>
        <v>165904963.28438726</v>
      </c>
      <c r="CC66" s="28">
        <f t="shared" ca="1" si="36"/>
        <v>165860424.30067551</v>
      </c>
      <c r="CD66" s="28">
        <f t="shared" ref="CD66:CL66" ca="1" si="37">CD61+CD64</f>
        <v>165815834.76713505</v>
      </c>
      <c r="CE66" s="28">
        <f t="shared" ca="1" si="37"/>
        <v>165771194.47314161</v>
      </c>
      <c r="CF66" s="28">
        <f t="shared" ca="1" si="37"/>
        <v>165726503.20719332</v>
      </c>
      <c r="CG66" s="28">
        <f t="shared" ca="1" si="37"/>
        <v>165681760.75690699</v>
      </c>
      <c r="CH66" s="28">
        <f t="shared" ca="1" si="37"/>
        <v>165636966.90901455</v>
      </c>
      <c r="CI66" s="28">
        <f t="shared" ca="1" si="37"/>
        <v>165592121.44935936</v>
      </c>
      <c r="CJ66" s="28">
        <f t="shared" ca="1" si="37"/>
        <v>165547224.16289234</v>
      </c>
      <c r="CK66" s="28">
        <f t="shared" ca="1" si="37"/>
        <v>165502274.8336685</v>
      </c>
      <c r="CL66" s="28">
        <f t="shared" ca="1" si="37"/>
        <v>165457273.24484298</v>
      </c>
      <c r="CN66" s="28">
        <f t="shared" ref="CN66:DL66" ca="1" si="38">CN61+CN64</f>
        <v>0</v>
      </c>
      <c r="CO66" s="28">
        <f t="shared" ca="1" si="38"/>
        <v>0</v>
      </c>
      <c r="CP66" s="28">
        <f t="shared" ca="1" si="38"/>
        <v>0</v>
      </c>
      <c r="CQ66" s="28">
        <f t="shared" ca="1" si="38"/>
        <v>0</v>
      </c>
      <c r="CR66" s="28">
        <f t="shared" ca="1" si="38"/>
        <v>0</v>
      </c>
      <c r="CS66" s="28">
        <f t="shared" ca="1" si="38"/>
        <v>0</v>
      </c>
      <c r="CT66" s="28">
        <f t="shared" ca="1" si="38"/>
        <v>0</v>
      </c>
      <c r="CU66" s="28">
        <f t="shared" ca="1" si="38"/>
        <v>0</v>
      </c>
      <c r="CV66" s="28">
        <f t="shared" ca="1" si="38"/>
        <v>0</v>
      </c>
      <c r="CW66" s="28">
        <f t="shared" ca="1" si="38"/>
        <v>0</v>
      </c>
      <c r="CX66" s="28">
        <f t="shared" ca="1" si="38"/>
        <v>0</v>
      </c>
      <c r="CY66" s="28">
        <f t="shared" ca="1" si="38"/>
        <v>0</v>
      </c>
      <c r="CZ66" s="28">
        <f t="shared" ca="1" si="38"/>
        <v>0</v>
      </c>
      <c r="DA66" s="28">
        <f t="shared" ca="1" si="38"/>
        <v>0</v>
      </c>
      <c r="DB66" s="28">
        <f t="shared" ca="1" si="38"/>
        <v>0</v>
      </c>
      <c r="DC66" s="28">
        <f t="shared" ca="1" si="38"/>
        <v>0</v>
      </c>
      <c r="DD66" s="28">
        <f t="shared" ca="1" si="38"/>
        <v>0</v>
      </c>
      <c r="DE66" s="28">
        <f t="shared" ca="1" si="38"/>
        <v>0</v>
      </c>
      <c r="DF66" s="28">
        <f t="shared" ca="1" si="38"/>
        <v>0</v>
      </c>
      <c r="DG66" s="28">
        <f t="shared" ca="1" si="38"/>
        <v>0</v>
      </c>
      <c r="DH66" s="28">
        <f t="shared" ca="1" si="38"/>
        <v>0</v>
      </c>
      <c r="DI66" s="28">
        <f t="shared" ca="1" si="38"/>
        <v>0</v>
      </c>
      <c r="DJ66" s="28">
        <f t="shared" ca="1" si="38"/>
        <v>0</v>
      </c>
      <c r="DK66" s="28">
        <f t="shared" ca="1" si="38"/>
        <v>0</v>
      </c>
      <c r="DL66" s="28">
        <f t="shared" ca="1" si="38"/>
        <v>0</v>
      </c>
    </row>
    <row r="68" spans="1:116" hidden="1" x14ac:dyDescent="0.4">
      <c r="B68" s="27" t="s">
        <v>232</v>
      </c>
      <c r="G68" s="12" t="s">
        <v>622</v>
      </c>
    </row>
    <row r="69" spans="1:116" hidden="1" x14ac:dyDescent="0.4">
      <c r="A69" s="65"/>
      <c r="B69" s="27" t="s">
        <v>232</v>
      </c>
      <c r="C69" s="27"/>
      <c r="D69" s="27"/>
      <c r="E69" s="27"/>
      <c r="F69" s="27" t="s">
        <v>232</v>
      </c>
      <c r="G69" s="27" t="s">
        <v>623</v>
      </c>
      <c r="H69" s="28"/>
      <c r="I69" s="28"/>
      <c r="J69" s="28"/>
      <c r="K69" s="63">
        <f>SUMIF($5:$5,K$3,69:69)</f>
        <v>0</v>
      </c>
      <c r="L69" s="63">
        <f>SUMIF($5:$5,L$3,69:69)</f>
        <v>0</v>
      </c>
      <c r="M69" s="63">
        <f>SUMIF($5:$5,M$3,69:69)</f>
        <v>0</v>
      </c>
      <c r="N69" s="63">
        <f>SUMIF($5:$5,N$3,69:69)</f>
        <v>0</v>
      </c>
      <c r="O69" s="63">
        <f>SUMIF($5:$5,O$3,69:69)</f>
        <v>0</v>
      </c>
      <c r="P69" s="63">
        <f>SUMIF($5:$5,P$3,69:69)</f>
        <v>0</v>
      </c>
      <c r="Q69" s="28"/>
      <c r="R69" s="252">
        <f>SUMIF($C:$C,$F69,R:R)</f>
        <v>0</v>
      </c>
      <c r="S69" s="265">
        <f>SUMIF($C:$C,$F69,S:S)</f>
        <v>0</v>
      </c>
      <c r="T69" s="265">
        <f>SUMIF($C:$C,$F69,T:T)</f>
        <v>0</v>
      </c>
      <c r="U69" s="265">
        <f>SUMIF($C:$C,$F69,U:U)</f>
        <v>0</v>
      </c>
      <c r="V69" s="265">
        <f>SUMIF($C:$C,$F69,V:V)</f>
        <v>0</v>
      </c>
      <c r="W69" s="265">
        <f>SUMIF($C:$C,$F69,W:W)</f>
        <v>0</v>
      </c>
      <c r="X69" s="265">
        <f>SUMIF($C:$C,$F69,X:X)</f>
        <v>0</v>
      </c>
      <c r="Y69" s="265">
        <f>SUMIF($C:$C,$F69,Y:Y)</f>
        <v>0</v>
      </c>
      <c r="Z69" s="265">
        <f>SUMIF($C:$C,$F69,Z:Z)</f>
        <v>0</v>
      </c>
      <c r="AA69" s="265">
        <f>SUMIF($C:$C,$F69,AA:AA)</f>
        <v>0</v>
      </c>
      <c r="AB69" s="265">
        <f>SUMIF($C:$C,$F69,AB:AB)</f>
        <v>0</v>
      </c>
      <c r="AC69" s="265">
        <f>SUMIF($C:$C,$F69,AC:AC)</f>
        <v>0</v>
      </c>
      <c r="AD69" s="265">
        <f>SUMIF($C:$C,$F69,AD:AD)</f>
        <v>0</v>
      </c>
      <c r="AE69" s="265">
        <f>SUMIF($C:$C,$F69,AE:AE)</f>
        <v>0</v>
      </c>
      <c r="AF69" s="265">
        <f>SUMIF($C:$C,$F69,AF:AF)</f>
        <v>0</v>
      </c>
      <c r="AG69" s="265">
        <f>SUMIF($C:$C,$F69,AG:AG)</f>
        <v>0</v>
      </c>
      <c r="AH69" s="265">
        <f>SUMIF($C:$C,$F69,AH:AH)</f>
        <v>0</v>
      </c>
      <c r="AI69" s="265">
        <f>SUMIF($C:$C,$F69,AI:AI)</f>
        <v>0</v>
      </c>
      <c r="AJ69" s="265">
        <f>SUMIF($C:$C,$F69,AJ:AJ)</f>
        <v>0</v>
      </c>
      <c r="AK69" s="265">
        <f>SUMIF($C:$C,$F69,AK:AK)</f>
        <v>0</v>
      </c>
      <c r="AL69" s="265">
        <f>SUMIF($C:$C,$F69,AL:AL)</f>
        <v>0</v>
      </c>
      <c r="AM69" s="265">
        <f>SUMIF($C:$C,$F69,AM:AM)</f>
        <v>0</v>
      </c>
      <c r="AN69" s="265">
        <f>SUMIF($C:$C,$F69,AN:AN)</f>
        <v>0</v>
      </c>
      <c r="AO69" s="265">
        <f>SUMIF($C:$C,$F69,AO:AO)</f>
        <v>0</v>
      </c>
      <c r="AP69" s="265">
        <f>SUMIF($C:$C,$F69,AP:AP)</f>
        <v>0</v>
      </c>
      <c r="AQ69" s="265">
        <f>SUMIF($C:$C,$F69,AQ:AQ)</f>
        <v>0</v>
      </c>
      <c r="AR69" s="265">
        <f>SUMIF($C:$C,$F69,AR:AR)</f>
        <v>0</v>
      </c>
      <c r="AS69" s="265">
        <f>SUMIF($C:$C,$F69,AS:AS)</f>
        <v>0</v>
      </c>
      <c r="AT69" s="265">
        <f>SUMIF($C:$C,$F69,AT:AT)</f>
        <v>0</v>
      </c>
      <c r="AU69" s="265">
        <f>SUMIF($C:$C,$F69,AU:AU)</f>
        <v>0</v>
      </c>
      <c r="AV69" s="265">
        <f>SUMIF($C:$C,$F69,AV:AV)</f>
        <v>0</v>
      </c>
      <c r="AW69" s="265">
        <f>SUMIF($C:$C,$F69,AW:AW)</f>
        <v>0</v>
      </c>
      <c r="AX69" s="265">
        <f>SUMIF($C:$C,$F69,AX:AX)</f>
        <v>0</v>
      </c>
      <c r="AY69" s="265">
        <f>SUMIF($C:$C,$F69,AY:AY)</f>
        <v>0</v>
      </c>
      <c r="AZ69" s="265">
        <f>SUMIF($C:$C,$F69,AZ:AZ)</f>
        <v>0</v>
      </c>
      <c r="BA69" s="265">
        <f>SUMIF($C:$C,$F69,BA:BA)</f>
        <v>0</v>
      </c>
      <c r="BB69" s="265">
        <f>SUMIF($C:$C,$F69,BB:BB)</f>
        <v>0</v>
      </c>
      <c r="BC69" s="265">
        <f>SUMIF($C:$C,$F69,BC:BC)</f>
        <v>0</v>
      </c>
      <c r="BD69" s="265">
        <f>SUMIF($C:$C,$F69,BD:BD)</f>
        <v>0</v>
      </c>
      <c r="BE69" s="265">
        <f>SUMIF($C:$C,$F69,BE:BE)</f>
        <v>0</v>
      </c>
      <c r="BF69" s="265">
        <f>SUMIF($C:$C,$F69,BF:BF)</f>
        <v>0</v>
      </c>
      <c r="BG69" s="265">
        <f>SUMIF($C:$C,$F69,BG:BG)</f>
        <v>0</v>
      </c>
      <c r="BH69" s="265">
        <f>SUMIF($C:$C,$F69,BH:BH)</f>
        <v>0</v>
      </c>
      <c r="BI69" s="265">
        <f>SUMIF($C:$C,$F69,BI:BI)</f>
        <v>0</v>
      </c>
      <c r="BJ69" s="265">
        <f>SUMIF($C:$C,$F69,BJ:BJ)</f>
        <v>0</v>
      </c>
      <c r="BK69" s="265">
        <f>SUMIF($C:$C,$F69,BK:BK)</f>
        <v>0</v>
      </c>
      <c r="BL69" s="265">
        <f>SUMIF($C:$C,$F69,BL:BL)</f>
        <v>0</v>
      </c>
      <c r="BM69" s="265">
        <f>SUMIF($C:$C,$F69,BM:BM)</f>
        <v>0</v>
      </c>
      <c r="BN69" s="265">
        <f>SUMIF($C:$C,$F69,BN:BN)</f>
        <v>0</v>
      </c>
      <c r="BO69" s="265">
        <f>SUMIF($C:$C,$F69,BO:BO)</f>
        <v>0</v>
      </c>
      <c r="BP69" s="265">
        <f>SUMIF($C:$C,$F69,BP:BP)</f>
        <v>0</v>
      </c>
      <c r="BQ69" s="265">
        <f>SUMIF($C:$C,$F69,BQ:BQ)</f>
        <v>0</v>
      </c>
      <c r="BR69" s="265">
        <f>SUMIF($C:$C,$F69,BR:BR)</f>
        <v>0</v>
      </c>
      <c r="BS69" s="265">
        <f>SUMIF($C:$C,$F69,BS:BS)</f>
        <v>0</v>
      </c>
      <c r="BT69" s="265">
        <f>SUMIF($C:$C,$F69,BT:BT)</f>
        <v>0</v>
      </c>
      <c r="BU69" s="265">
        <f>SUMIF($C:$C,$F69,BU:BU)</f>
        <v>0</v>
      </c>
      <c r="BV69" s="265">
        <f>SUMIF($C:$C,$F69,BV:BV)</f>
        <v>0</v>
      </c>
      <c r="BW69" s="265">
        <f>SUMIF($C:$C,$F69,BW:BW)</f>
        <v>0</v>
      </c>
      <c r="BX69" s="265">
        <f>SUMIF($C:$C,$F69,BX:BX)</f>
        <v>0</v>
      </c>
      <c r="BY69" s="265">
        <f>SUMIF($C:$C,$F69,BY:BY)</f>
        <v>0</v>
      </c>
      <c r="BZ69" s="265">
        <f>SUMIF($C:$C,$F69,BZ:BZ)</f>
        <v>0</v>
      </c>
      <c r="CA69" s="265">
        <f>SUMIF($C:$C,$F69,CA:CA)</f>
        <v>0</v>
      </c>
      <c r="CB69" s="265">
        <f>SUMIF($C:$C,$F69,CB:CB)</f>
        <v>0</v>
      </c>
      <c r="CC69" s="265">
        <f>SUMIF($C:$C,$F69,CC:CC)</f>
        <v>0</v>
      </c>
      <c r="CD69" s="265">
        <f>SUMIF($C:$C,$F69,CD:CD)</f>
        <v>0</v>
      </c>
      <c r="CE69" s="265">
        <f>SUMIF($C:$C,$F69,CE:CE)</f>
        <v>0</v>
      </c>
      <c r="CF69" s="265">
        <f>SUMIF($C:$C,$F69,CF:CF)</f>
        <v>0</v>
      </c>
      <c r="CG69" s="265">
        <f>SUMIF($C:$C,$F69,CG:CG)</f>
        <v>0</v>
      </c>
      <c r="CH69" s="265">
        <f>SUMIF($C:$C,$F69,CH:CH)</f>
        <v>0</v>
      </c>
      <c r="CI69" s="265">
        <f>SUMIF($C:$C,$F69,CI:CI)</f>
        <v>0</v>
      </c>
      <c r="CJ69" s="265">
        <f>SUMIF($C:$C,$F69,CJ:CJ)</f>
        <v>0</v>
      </c>
      <c r="CK69" s="265">
        <f>SUMIF($C:$C,$F69,CK:CK)</f>
        <v>0</v>
      </c>
      <c r="CL69" s="265">
        <f>SUMIF($C:$C,$F69,CL:CL)</f>
        <v>0</v>
      </c>
      <c r="CN69" s="265">
        <f>SUMIF($C:$C,$F69,CN:CN)</f>
        <v>0</v>
      </c>
      <c r="CO69" s="265">
        <f>SUMIF($C:$C,$F69,CO:CO)</f>
        <v>0</v>
      </c>
      <c r="CP69" s="265">
        <f>SUMIF($C:$C,$F69,CP:CP)</f>
        <v>0</v>
      </c>
      <c r="CQ69" s="265">
        <f>SUMIF($C:$C,$F69,CQ:CQ)</f>
        <v>0</v>
      </c>
      <c r="CR69" s="265">
        <f>SUMIF($C:$C,$F69,CR:CR)</f>
        <v>0</v>
      </c>
      <c r="CS69" s="265">
        <f>SUMIF($C:$C,$F69,CS:CS)</f>
        <v>0</v>
      </c>
      <c r="CT69" s="265">
        <f>SUMIF($C:$C,$F69,CT:CT)</f>
        <v>0</v>
      </c>
      <c r="CU69" s="265">
        <f>SUMIF($C:$C,$F69,CU:CU)</f>
        <v>0</v>
      </c>
      <c r="CV69" s="265">
        <f>SUMIF($C:$C,$F69,CV:CV)</f>
        <v>0</v>
      </c>
      <c r="CW69" s="265">
        <f>SUMIF($C:$C,$F69,CW:CW)</f>
        <v>0</v>
      </c>
      <c r="CX69" s="265">
        <f>SUMIF($C:$C,$F69,CX:CX)</f>
        <v>0</v>
      </c>
      <c r="CY69" s="265">
        <f>SUMIF($C:$C,$F69,CY:CY)</f>
        <v>0</v>
      </c>
      <c r="CZ69" s="265">
        <f>SUMIF($C:$C,$F69,CZ:CZ)</f>
        <v>0</v>
      </c>
      <c r="DA69" s="265">
        <f>SUMIF($C:$C,$F69,DA:DA)</f>
        <v>0</v>
      </c>
      <c r="DB69" s="265">
        <f>SUMIF($C:$C,$F69,DB:DB)</f>
        <v>0</v>
      </c>
      <c r="DC69" s="265">
        <f>SUMIF($C:$C,$F69,DC:DC)</f>
        <v>0</v>
      </c>
      <c r="DD69" s="265">
        <f>SUMIF($C:$C,$F69,DD:DD)</f>
        <v>0</v>
      </c>
      <c r="DE69" s="265">
        <f>SUMIF($C:$C,$F69,DE:DE)</f>
        <v>0</v>
      </c>
      <c r="DF69" s="265">
        <f>SUMIF($C:$C,$F69,DF:DF)</f>
        <v>0</v>
      </c>
      <c r="DG69" s="265">
        <f>SUMIF($C:$C,$F69,DG:DG)</f>
        <v>0</v>
      </c>
      <c r="DH69" s="265">
        <f>SUMIF($C:$C,$F69,DH:DH)</f>
        <v>0</v>
      </c>
      <c r="DI69" s="265">
        <f>SUMIF($C:$C,$F69,DI:DI)</f>
        <v>0</v>
      </c>
      <c r="DJ69" s="265">
        <f>SUMIF($C:$C,$F69,DJ:DJ)</f>
        <v>0</v>
      </c>
      <c r="DK69" s="265">
        <f>SUMIF($C:$C,$F69,DK:DK)</f>
        <v>0</v>
      </c>
      <c r="DL69" s="265">
        <f>SUMIF($C:$C,$F69,DL:DL)</f>
        <v>0</v>
      </c>
    </row>
    <row r="70" spans="1:116" hidden="1" x14ac:dyDescent="0.4">
      <c r="A70" s="65"/>
      <c r="B70" s="27" t="s">
        <v>232</v>
      </c>
    </row>
    <row r="71" spans="1:116" hidden="1" x14ac:dyDescent="0.4">
      <c r="B71" s="27" t="s">
        <v>237</v>
      </c>
      <c r="G71" s="12" t="s">
        <v>624</v>
      </c>
    </row>
    <row r="72" spans="1:116" hidden="1" x14ac:dyDescent="0.4">
      <c r="A72" s="65"/>
      <c r="B72" s="27" t="s">
        <v>237</v>
      </c>
      <c r="C72" s="27"/>
      <c r="D72" s="27"/>
      <c r="E72" s="27"/>
      <c r="F72" s="27" t="s">
        <v>237</v>
      </c>
      <c r="G72" s="27" t="s">
        <v>625</v>
      </c>
      <c r="H72" s="27"/>
      <c r="I72" s="27"/>
      <c r="J72" s="28"/>
      <c r="K72" s="63">
        <f>SUMIF($5:$5,K$3,72:72)</f>
        <v>0</v>
      </c>
      <c r="L72" s="63">
        <f>SUMIF($5:$5,L$3,72:72)</f>
        <v>0</v>
      </c>
      <c r="M72" s="63">
        <f>SUMIF($5:$5,M$3,72:72)</f>
        <v>0</v>
      </c>
      <c r="N72" s="63">
        <f>SUMIF($5:$5,N$3,72:72)</f>
        <v>0</v>
      </c>
      <c r="O72" s="63">
        <f>SUMIF($5:$5,O$3,72:72)</f>
        <v>0</v>
      </c>
      <c r="P72" s="63">
        <f>SUMIF($5:$5,P$3,72:72)</f>
        <v>0</v>
      </c>
      <c r="Q72" s="28"/>
      <c r="R72" s="252">
        <f>SUMIF($C:$C,$F72,R:R)</f>
        <v>0</v>
      </c>
      <c r="S72" s="265">
        <f>SUMIF($C:$C,$F72,S:S)</f>
        <v>0</v>
      </c>
      <c r="T72" s="265">
        <f>SUMIF($C:$C,$F72,T:T)</f>
        <v>0</v>
      </c>
      <c r="U72" s="265">
        <f>SUMIF($C:$C,$F72,U:U)</f>
        <v>0</v>
      </c>
      <c r="V72" s="265">
        <f>SUMIF($C:$C,$F72,V:V)</f>
        <v>0</v>
      </c>
      <c r="W72" s="265">
        <f>SUMIF($C:$C,$F72,W:W)</f>
        <v>0</v>
      </c>
      <c r="X72" s="265">
        <f>SUMIF($C:$C,$F72,X:X)</f>
        <v>0</v>
      </c>
      <c r="Y72" s="265">
        <f>SUMIF($C:$C,$F72,Y:Y)</f>
        <v>0</v>
      </c>
      <c r="Z72" s="265">
        <f>SUMIF($C:$C,$F72,Z:Z)</f>
        <v>0</v>
      </c>
      <c r="AA72" s="265">
        <f>SUMIF($C:$C,$F72,AA:AA)</f>
        <v>0</v>
      </c>
      <c r="AB72" s="265">
        <f>SUMIF($C:$C,$F72,AB:AB)</f>
        <v>0</v>
      </c>
      <c r="AC72" s="265">
        <f>SUMIF($C:$C,$F72,AC:AC)</f>
        <v>0</v>
      </c>
      <c r="AD72" s="265">
        <f>SUMIF($C:$C,$F72,AD:AD)</f>
        <v>0</v>
      </c>
      <c r="AE72" s="265">
        <f>SUMIF($C:$C,$F72,AE:AE)</f>
        <v>0</v>
      </c>
      <c r="AF72" s="265">
        <f>SUMIF($C:$C,$F72,AF:AF)</f>
        <v>0</v>
      </c>
      <c r="AG72" s="265">
        <f>SUMIF($C:$C,$F72,AG:AG)</f>
        <v>0</v>
      </c>
      <c r="AH72" s="265">
        <f>SUMIF($C:$C,$F72,AH:AH)</f>
        <v>0</v>
      </c>
      <c r="AI72" s="265">
        <f>SUMIF($C:$C,$F72,AI:AI)</f>
        <v>0</v>
      </c>
      <c r="AJ72" s="265">
        <f>SUMIF($C:$C,$F72,AJ:AJ)</f>
        <v>0</v>
      </c>
      <c r="AK72" s="265">
        <f>SUMIF($C:$C,$F72,AK:AK)</f>
        <v>0</v>
      </c>
      <c r="AL72" s="265">
        <f>SUMIF($C:$C,$F72,AL:AL)</f>
        <v>0</v>
      </c>
      <c r="AM72" s="265">
        <f>SUMIF($C:$C,$F72,AM:AM)</f>
        <v>0</v>
      </c>
      <c r="AN72" s="265">
        <f>SUMIF($C:$C,$F72,AN:AN)</f>
        <v>0</v>
      </c>
      <c r="AO72" s="265">
        <f>SUMIF($C:$C,$F72,AO:AO)</f>
        <v>0</v>
      </c>
      <c r="AP72" s="265">
        <f>SUMIF($C:$C,$F72,AP:AP)</f>
        <v>0</v>
      </c>
      <c r="AQ72" s="265">
        <f>SUMIF($C:$C,$F72,AQ:AQ)</f>
        <v>0</v>
      </c>
      <c r="AR72" s="265">
        <f>SUMIF($C:$C,$F72,AR:AR)</f>
        <v>0</v>
      </c>
      <c r="AS72" s="265">
        <f>SUMIF($C:$C,$F72,AS:AS)</f>
        <v>0</v>
      </c>
      <c r="AT72" s="265">
        <f>SUMIF($C:$C,$F72,AT:AT)</f>
        <v>0</v>
      </c>
      <c r="AU72" s="265">
        <f>SUMIF($C:$C,$F72,AU:AU)</f>
        <v>0</v>
      </c>
      <c r="AV72" s="265">
        <f>SUMIF($C:$C,$F72,AV:AV)</f>
        <v>0</v>
      </c>
      <c r="AW72" s="265">
        <f>SUMIF($C:$C,$F72,AW:AW)</f>
        <v>0</v>
      </c>
      <c r="AX72" s="265">
        <f>SUMIF($C:$C,$F72,AX:AX)</f>
        <v>0</v>
      </c>
      <c r="AY72" s="265">
        <f>SUMIF($C:$C,$F72,AY:AY)</f>
        <v>0</v>
      </c>
      <c r="AZ72" s="265">
        <f>SUMIF($C:$C,$F72,AZ:AZ)</f>
        <v>0</v>
      </c>
      <c r="BA72" s="265">
        <f>SUMIF($C:$C,$F72,BA:BA)</f>
        <v>0</v>
      </c>
      <c r="BB72" s="265">
        <f>SUMIF($C:$C,$F72,BB:BB)</f>
        <v>0</v>
      </c>
      <c r="BC72" s="265">
        <f>SUMIF($C:$C,$F72,BC:BC)</f>
        <v>0</v>
      </c>
      <c r="BD72" s="265">
        <f>SUMIF($C:$C,$F72,BD:BD)</f>
        <v>0</v>
      </c>
      <c r="BE72" s="265">
        <f>SUMIF($C:$C,$F72,BE:BE)</f>
        <v>0</v>
      </c>
      <c r="BF72" s="265">
        <f>SUMIF($C:$C,$F72,BF:BF)</f>
        <v>0</v>
      </c>
      <c r="BG72" s="265">
        <f>SUMIF($C:$C,$F72,BG:BG)</f>
        <v>0</v>
      </c>
      <c r="BH72" s="265">
        <f>SUMIF($C:$C,$F72,BH:BH)</f>
        <v>0</v>
      </c>
      <c r="BI72" s="265">
        <f>SUMIF($C:$C,$F72,BI:BI)</f>
        <v>0</v>
      </c>
      <c r="BJ72" s="265">
        <f>SUMIF($C:$C,$F72,BJ:BJ)</f>
        <v>0</v>
      </c>
      <c r="BK72" s="265">
        <f>SUMIF($C:$C,$F72,BK:BK)</f>
        <v>0</v>
      </c>
      <c r="BL72" s="265">
        <f>SUMIF($C:$C,$F72,BL:BL)</f>
        <v>0</v>
      </c>
      <c r="BM72" s="265">
        <f>SUMIF($C:$C,$F72,BM:BM)</f>
        <v>0</v>
      </c>
      <c r="BN72" s="265">
        <f>SUMIF($C:$C,$F72,BN:BN)</f>
        <v>0</v>
      </c>
      <c r="BO72" s="265">
        <f>SUMIF($C:$C,$F72,BO:BO)</f>
        <v>0</v>
      </c>
      <c r="BP72" s="265">
        <f>SUMIF($C:$C,$F72,BP:BP)</f>
        <v>0</v>
      </c>
      <c r="BQ72" s="265">
        <f>SUMIF($C:$C,$F72,BQ:BQ)</f>
        <v>0</v>
      </c>
      <c r="BR72" s="265">
        <f>SUMIF($C:$C,$F72,BR:BR)</f>
        <v>0</v>
      </c>
      <c r="BS72" s="265">
        <f>SUMIF($C:$C,$F72,BS:BS)</f>
        <v>0</v>
      </c>
      <c r="BT72" s="265">
        <f>SUMIF($C:$C,$F72,BT:BT)</f>
        <v>0</v>
      </c>
      <c r="BU72" s="265">
        <f>SUMIF($C:$C,$F72,BU:BU)</f>
        <v>0</v>
      </c>
      <c r="BV72" s="265">
        <f>SUMIF($C:$C,$F72,BV:BV)</f>
        <v>0</v>
      </c>
      <c r="BW72" s="265">
        <f>SUMIF($C:$C,$F72,BW:BW)</f>
        <v>0</v>
      </c>
      <c r="BX72" s="265">
        <f>SUMIF($C:$C,$F72,BX:BX)</f>
        <v>0</v>
      </c>
      <c r="BY72" s="265">
        <f>SUMIF($C:$C,$F72,BY:BY)</f>
        <v>0</v>
      </c>
      <c r="BZ72" s="265">
        <f>SUMIF($C:$C,$F72,BZ:BZ)</f>
        <v>0</v>
      </c>
      <c r="CA72" s="265">
        <f>SUMIF($C:$C,$F72,CA:CA)</f>
        <v>0</v>
      </c>
      <c r="CB72" s="265">
        <f>SUMIF($C:$C,$F72,CB:CB)</f>
        <v>0</v>
      </c>
      <c r="CC72" s="265">
        <f>SUMIF($C:$C,$F72,CC:CC)</f>
        <v>0</v>
      </c>
      <c r="CD72" s="265">
        <f>SUMIF($C:$C,$F72,CD:CD)</f>
        <v>0</v>
      </c>
      <c r="CE72" s="265">
        <f>SUMIF($C:$C,$F72,CE:CE)</f>
        <v>0</v>
      </c>
      <c r="CF72" s="265">
        <f>SUMIF($C:$C,$F72,CF:CF)</f>
        <v>0</v>
      </c>
      <c r="CG72" s="265">
        <f>SUMIF($C:$C,$F72,CG:CG)</f>
        <v>0</v>
      </c>
      <c r="CH72" s="265">
        <f>SUMIF($C:$C,$F72,CH:CH)</f>
        <v>0</v>
      </c>
      <c r="CI72" s="265">
        <f>SUMIF($C:$C,$F72,CI:CI)</f>
        <v>0</v>
      </c>
      <c r="CJ72" s="265">
        <f>SUMIF($C:$C,$F72,CJ:CJ)</f>
        <v>0</v>
      </c>
      <c r="CK72" s="265">
        <f>SUMIF($C:$C,$F72,CK:CK)</f>
        <v>0</v>
      </c>
      <c r="CL72" s="265">
        <f>SUMIF($C:$C,$F72,CL:CL)</f>
        <v>0</v>
      </c>
      <c r="CN72" s="265">
        <f>SUMIF($C:$C,$F72,CN:CN)</f>
        <v>0</v>
      </c>
      <c r="CO72" s="265">
        <f>SUMIF($C:$C,$F72,CO:CO)</f>
        <v>0</v>
      </c>
      <c r="CP72" s="265">
        <f>SUMIF($C:$C,$F72,CP:CP)</f>
        <v>0</v>
      </c>
      <c r="CQ72" s="265">
        <f>SUMIF($C:$C,$F72,CQ:CQ)</f>
        <v>0</v>
      </c>
      <c r="CR72" s="265">
        <f>SUMIF($C:$C,$F72,CR:CR)</f>
        <v>0</v>
      </c>
      <c r="CS72" s="265">
        <f>SUMIF($C:$C,$F72,CS:CS)</f>
        <v>0</v>
      </c>
      <c r="CT72" s="265">
        <f>SUMIF($C:$C,$F72,CT:CT)</f>
        <v>0</v>
      </c>
      <c r="CU72" s="265">
        <f>SUMIF($C:$C,$F72,CU:CU)</f>
        <v>0</v>
      </c>
      <c r="CV72" s="265">
        <f>SUMIF($C:$C,$F72,CV:CV)</f>
        <v>0</v>
      </c>
      <c r="CW72" s="265">
        <f>SUMIF($C:$C,$F72,CW:CW)</f>
        <v>0</v>
      </c>
      <c r="CX72" s="265">
        <f>SUMIF($C:$C,$F72,CX:CX)</f>
        <v>0</v>
      </c>
      <c r="CY72" s="265">
        <f>SUMIF($C:$C,$F72,CY:CY)</f>
        <v>0</v>
      </c>
      <c r="CZ72" s="265">
        <f>SUMIF($C:$C,$F72,CZ:CZ)</f>
        <v>0</v>
      </c>
      <c r="DA72" s="265">
        <f>SUMIF($C:$C,$F72,DA:DA)</f>
        <v>0</v>
      </c>
      <c r="DB72" s="265">
        <f>SUMIF($C:$C,$F72,DB:DB)</f>
        <v>0</v>
      </c>
      <c r="DC72" s="265">
        <f>SUMIF($C:$C,$F72,DC:DC)</f>
        <v>0</v>
      </c>
      <c r="DD72" s="265">
        <f>SUMIF($C:$C,$F72,DD:DD)</f>
        <v>0</v>
      </c>
      <c r="DE72" s="265">
        <f>SUMIF($C:$C,$F72,DE:DE)</f>
        <v>0</v>
      </c>
      <c r="DF72" s="265">
        <f>SUMIF($C:$C,$F72,DF:DF)</f>
        <v>0</v>
      </c>
      <c r="DG72" s="265">
        <f>SUMIF($C:$C,$F72,DG:DG)</f>
        <v>0</v>
      </c>
      <c r="DH72" s="265">
        <f>SUMIF($C:$C,$F72,DH:DH)</f>
        <v>0</v>
      </c>
      <c r="DI72" s="265">
        <f>SUMIF($C:$C,$F72,DI:DI)</f>
        <v>0</v>
      </c>
      <c r="DJ72" s="265">
        <f>SUMIF($C:$C,$F72,DJ:DJ)</f>
        <v>0</v>
      </c>
      <c r="DK72" s="265">
        <f>SUMIF($C:$C,$F72,DK:DK)</f>
        <v>0</v>
      </c>
      <c r="DL72" s="265">
        <f>SUMIF($C:$C,$F72,DL:DL)</f>
        <v>0</v>
      </c>
    </row>
    <row r="73" spans="1:116" hidden="1" x14ac:dyDescent="0.4">
      <c r="A73" s="65"/>
      <c r="B73" s="27" t="s">
        <v>237</v>
      </c>
    </row>
    <row r="74" spans="1:116" x14ac:dyDescent="0.4">
      <c r="A74" s="65"/>
      <c r="B74" s="27"/>
      <c r="C74" s="27"/>
      <c r="D74" s="27"/>
      <c r="E74" s="27"/>
      <c r="F74" s="27"/>
      <c r="G74" s="27" t="s">
        <v>626</v>
      </c>
      <c r="H74" s="27"/>
      <c r="I74" s="27"/>
      <c r="J74" s="28"/>
      <c r="K74" s="28">
        <f>SUMIF($5:$5,K$3,74:74)</f>
        <v>0</v>
      </c>
      <c r="L74" s="28">
        <f>SUMIF($5:$5,L$3,74:74)</f>
        <v>0</v>
      </c>
      <c r="M74" s="28">
        <f>SUMIF($5:$5,M$3,74:74)</f>
        <v>0</v>
      </c>
      <c r="N74" s="28">
        <f>SUMIF($5:$5,N$3,74:74)</f>
        <v>0</v>
      </c>
      <c r="O74" s="28">
        <f>SUMIF($5:$5,O$3,74:74)</f>
        <v>0</v>
      </c>
      <c r="P74" s="28">
        <f>SUMIF($5:$5,P$3,74:74)</f>
        <v>0</v>
      </c>
      <c r="Q74" s="28"/>
      <c r="R74" s="33">
        <f t="shared" ref="R74:AW74" si="39">R69+R72</f>
        <v>0</v>
      </c>
      <c r="S74" s="28">
        <f t="shared" si="39"/>
        <v>0</v>
      </c>
      <c r="T74" s="28">
        <f t="shared" si="39"/>
        <v>0</v>
      </c>
      <c r="U74" s="28">
        <f t="shared" si="39"/>
        <v>0</v>
      </c>
      <c r="V74" s="28">
        <f t="shared" si="39"/>
        <v>0</v>
      </c>
      <c r="W74" s="28">
        <f t="shared" si="39"/>
        <v>0</v>
      </c>
      <c r="X74" s="28">
        <f t="shared" si="39"/>
        <v>0</v>
      </c>
      <c r="Y74" s="28">
        <f t="shared" si="39"/>
        <v>0</v>
      </c>
      <c r="Z74" s="28">
        <f t="shared" si="39"/>
        <v>0</v>
      </c>
      <c r="AA74" s="28">
        <f t="shared" si="39"/>
        <v>0</v>
      </c>
      <c r="AB74" s="28">
        <f t="shared" si="39"/>
        <v>0</v>
      </c>
      <c r="AC74" s="28">
        <f t="shared" si="39"/>
        <v>0</v>
      </c>
      <c r="AD74" s="28">
        <f t="shared" si="39"/>
        <v>0</v>
      </c>
      <c r="AE74" s="28">
        <f t="shared" si="39"/>
        <v>0</v>
      </c>
      <c r="AF74" s="28">
        <f t="shared" si="39"/>
        <v>0</v>
      </c>
      <c r="AG74" s="28">
        <f t="shared" si="39"/>
        <v>0</v>
      </c>
      <c r="AH74" s="28">
        <f t="shared" si="39"/>
        <v>0</v>
      </c>
      <c r="AI74" s="28">
        <f t="shared" si="39"/>
        <v>0</v>
      </c>
      <c r="AJ74" s="28">
        <f t="shared" si="39"/>
        <v>0</v>
      </c>
      <c r="AK74" s="28">
        <f t="shared" si="39"/>
        <v>0</v>
      </c>
      <c r="AL74" s="28">
        <f t="shared" si="39"/>
        <v>0</v>
      </c>
      <c r="AM74" s="28">
        <f t="shared" si="39"/>
        <v>0</v>
      </c>
      <c r="AN74" s="28">
        <f t="shared" si="39"/>
        <v>0</v>
      </c>
      <c r="AO74" s="28">
        <f t="shared" si="39"/>
        <v>0</v>
      </c>
      <c r="AP74" s="28">
        <f t="shared" si="39"/>
        <v>0</v>
      </c>
      <c r="AQ74" s="28">
        <f t="shared" si="39"/>
        <v>0</v>
      </c>
      <c r="AR74" s="28">
        <f t="shared" si="39"/>
        <v>0</v>
      </c>
      <c r="AS74" s="28">
        <f t="shared" si="39"/>
        <v>0</v>
      </c>
      <c r="AT74" s="28">
        <f t="shared" si="39"/>
        <v>0</v>
      </c>
      <c r="AU74" s="28">
        <f t="shared" si="39"/>
        <v>0</v>
      </c>
      <c r="AV74" s="28">
        <f t="shared" si="39"/>
        <v>0</v>
      </c>
      <c r="AW74" s="28">
        <f t="shared" si="39"/>
        <v>0</v>
      </c>
      <c r="AX74" s="28">
        <f t="shared" ref="AX74:CC74" si="40">AX69+AX72</f>
        <v>0</v>
      </c>
      <c r="AY74" s="28">
        <f t="shared" si="40"/>
        <v>0</v>
      </c>
      <c r="AZ74" s="28">
        <f t="shared" si="40"/>
        <v>0</v>
      </c>
      <c r="BA74" s="28">
        <f t="shared" si="40"/>
        <v>0</v>
      </c>
      <c r="BB74" s="28">
        <f t="shared" si="40"/>
        <v>0</v>
      </c>
      <c r="BC74" s="28">
        <f t="shared" si="40"/>
        <v>0</v>
      </c>
      <c r="BD74" s="28">
        <f t="shared" si="40"/>
        <v>0</v>
      </c>
      <c r="BE74" s="28">
        <f t="shared" si="40"/>
        <v>0</v>
      </c>
      <c r="BF74" s="28">
        <f t="shared" si="40"/>
        <v>0</v>
      </c>
      <c r="BG74" s="28">
        <f t="shared" si="40"/>
        <v>0</v>
      </c>
      <c r="BH74" s="28">
        <f t="shared" si="40"/>
        <v>0</v>
      </c>
      <c r="BI74" s="28">
        <f t="shared" si="40"/>
        <v>0</v>
      </c>
      <c r="BJ74" s="28">
        <f t="shared" si="40"/>
        <v>0</v>
      </c>
      <c r="BK74" s="28">
        <f t="shared" si="40"/>
        <v>0</v>
      </c>
      <c r="BL74" s="28">
        <f t="shared" si="40"/>
        <v>0</v>
      </c>
      <c r="BM74" s="28">
        <f t="shared" si="40"/>
        <v>0</v>
      </c>
      <c r="BN74" s="28">
        <f t="shared" si="40"/>
        <v>0</v>
      </c>
      <c r="BO74" s="28">
        <f t="shared" si="40"/>
        <v>0</v>
      </c>
      <c r="BP74" s="28">
        <f t="shared" si="40"/>
        <v>0</v>
      </c>
      <c r="BQ74" s="28">
        <f t="shared" si="40"/>
        <v>0</v>
      </c>
      <c r="BR74" s="28">
        <f t="shared" si="40"/>
        <v>0</v>
      </c>
      <c r="BS74" s="28">
        <f t="shared" si="40"/>
        <v>0</v>
      </c>
      <c r="BT74" s="28">
        <f t="shared" si="40"/>
        <v>0</v>
      </c>
      <c r="BU74" s="28">
        <f t="shared" si="40"/>
        <v>0</v>
      </c>
      <c r="BV74" s="28">
        <f t="shared" si="40"/>
        <v>0</v>
      </c>
      <c r="BW74" s="28">
        <f t="shared" si="40"/>
        <v>0</v>
      </c>
      <c r="BX74" s="28">
        <f t="shared" si="40"/>
        <v>0</v>
      </c>
      <c r="BY74" s="28">
        <f t="shared" si="40"/>
        <v>0</v>
      </c>
      <c r="BZ74" s="28">
        <f t="shared" si="40"/>
        <v>0</v>
      </c>
      <c r="CA74" s="28">
        <f t="shared" si="40"/>
        <v>0</v>
      </c>
      <c r="CB74" s="28">
        <f t="shared" si="40"/>
        <v>0</v>
      </c>
      <c r="CC74" s="28">
        <f t="shared" si="40"/>
        <v>0</v>
      </c>
      <c r="CD74" s="28">
        <f t="shared" ref="CD74:CL74" si="41">CD69+CD72</f>
        <v>0</v>
      </c>
      <c r="CE74" s="28">
        <f t="shared" si="41"/>
        <v>0</v>
      </c>
      <c r="CF74" s="28">
        <f t="shared" si="41"/>
        <v>0</v>
      </c>
      <c r="CG74" s="28">
        <f t="shared" si="41"/>
        <v>0</v>
      </c>
      <c r="CH74" s="28">
        <f t="shared" si="41"/>
        <v>0</v>
      </c>
      <c r="CI74" s="28">
        <f t="shared" si="41"/>
        <v>0</v>
      </c>
      <c r="CJ74" s="28">
        <f t="shared" si="41"/>
        <v>0</v>
      </c>
      <c r="CK74" s="28">
        <f t="shared" si="41"/>
        <v>0</v>
      </c>
      <c r="CL74" s="28">
        <f t="shared" si="41"/>
        <v>0</v>
      </c>
      <c r="CN74" s="28">
        <f t="shared" ref="CN74:DL74" si="42">CN69+CN72</f>
        <v>0</v>
      </c>
      <c r="CO74" s="28">
        <f t="shared" si="42"/>
        <v>0</v>
      </c>
      <c r="CP74" s="28">
        <f t="shared" si="42"/>
        <v>0</v>
      </c>
      <c r="CQ74" s="28">
        <f t="shared" si="42"/>
        <v>0</v>
      </c>
      <c r="CR74" s="28">
        <f t="shared" si="42"/>
        <v>0</v>
      </c>
      <c r="CS74" s="28">
        <f t="shared" si="42"/>
        <v>0</v>
      </c>
      <c r="CT74" s="28">
        <f t="shared" si="42"/>
        <v>0</v>
      </c>
      <c r="CU74" s="28">
        <f t="shared" si="42"/>
        <v>0</v>
      </c>
      <c r="CV74" s="28">
        <f t="shared" si="42"/>
        <v>0</v>
      </c>
      <c r="CW74" s="28">
        <f t="shared" si="42"/>
        <v>0</v>
      </c>
      <c r="CX74" s="28">
        <f t="shared" si="42"/>
        <v>0</v>
      </c>
      <c r="CY74" s="28">
        <f t="shared" si="42"/>
        <v>0</v>
      </c>
      <c r="CZ74" s="28">
        <f t="shared" si="42"/>
        <v>0</v>
      </c>
      <c r="DA74" s="28">
        <f t="shared" si="42"/>
        <v>0</v>
      </c>
      <c r="DB74" s="28">
        <f t="shared" si="42"/>
        <v>0</v>
      </c>
      <c r="DC74" s="28">
        <f t="shared" si="42"/>
        <v>0</v>
      </c>
      <c r="DD74" s="28">
        <f t="shared" si="42"/>
        <v>0</v>
      </c>
      <c r="DE74" s="28">
        <f t="shared" si="42"/>
        <v>0</v>
      </c>
      <c r="DF74" s="28">
        <f t="shared" si="42"/>
        <v>0</v>
      </c>
      <c r="DG74" s="28">
        <f t="shared" si="42"/>
        <v>0</v>
      </c>
      <c r="DH74" s="28">
        <f t="shared" si="42"/>
        <v>0</v>
      </c>
      <c r="DI74" s="28">
        <f t="shared" si="42"/>
        <v>0</v>
      </c>
      <c r="DJ74" s="28">
        <f t="shared" si="42"/>
        <v>0</v>
      </c>
      <c r="DK74" s="28">
        <f t="shared" si="42"/>
        <v>0</v>
      </c>
      <c r="DL74" s="28">
        <f t="shared" si="42"/>
        <v>0</v>
      </c>
    </row>
    <row r="76" spans="1:116" x14ac:dyDescent="0.4">
      <c r="B76" t="s">
        <v>231</v>
      </c>
      <c r="G76" s="12" t="s">
        <v>627</v>
      </c>
    </row>
    <row r="77" spans="1:116" x14ac:dyDescent="0.4">
      <c r="C77" t="s">
        <v>231</v>
      </c>
      <c r="F77" s="27" t="s">
        <v>231</v>
      </c>
      <c r="G77" s="388" t="s">
        <v>581</v>
      </c>
      <c r="K77" s="264">
        <f>Equity!K26</f>
        <v>170000000</v>
      </c>
      <c r="L77" s="264">
        <f>Equity!L26</f>
        <v>170000000</v>
      </c>
      <c r="M77" s="264">
        <f>Equity!M26</f>
        <v>170000000</v>
      </c>
      <c r="N77" s="264">
        <f>Equity!N26</f>
        <v>170000000</v>
      </c>
      <c r="O77" s="264">
        <f>Equity!O26</f>
        <v>170000000</v>
      </c>
      <c r="P77" s="264">
        <f>Equity!P26</f>
        <v>170000000</v>
      </c>
      <c r="Q77" s="264"/>
      <c r="R77" s="345">
        <v>0</v>
      </c>
      <c r="S77" s="264">
        <f>Equity!S26</f>
        <v>170000000</v>
      </c>
      <c r="T77" s="264">
        <f>Equity!T26</f>
        <v>170000000</v>
      </c>
      <c r="U77" s="264">
        <f>Equity!U26</f>
        <v>170000000</v>
      </c>
      <c r="V77" s="264">
        <f>Equity!V26</f>
        <v>170000000</v>
      </c>
      <c r="W77" s="264">
        <f>Equity!W26</f>
        <v>170000000</v>
      </c>
      <c r="X77" s="264">
        <f>Equity!X26</f>
        <v>170000000</v>
      </c>
      <c r="Y77" s="264">
        <f>Equity!Y26</f>
        <v>170000000</v>
      </c>
      <c r="Z77" s="264">
        <f>Equity!Z26</f>
        <v>170000000</v>
      </c>
      <c r="AA77" s="264">
        <f>Equity!AA26</f>
        <v>170000000</v>
      </c>
      <c r="AB77" s="264">
        <f>Equity!AB26</f>
        <v>170000000</v>
      </c>
      <c r="AC77" s="264">
        <f>Equity!AC26</f>
        <v>170000000</v>
      </c>
      <c r="AD77" s="264">
        <f>Equity!AD26</f>
        <v>170000000</v>
      </c>
      <c r="AE77" s="264">
        <f>Equity!AE26</f>
        <v>170000000</v>
      </c>
      <c r="AF77" s="264">
        <f>Equity!AF26</f>
        <v>170000000</v>
      </c>
      <c r="AG77" s="264">
        <f>Equity!AG26</f>
        <v>170000000</v>
      </c>
      <c r="AH77" s="264">
        <f>Equity!AH26</f>
        <v>170000000</v>
      </c>
      <c r="AI77" s="264">
        <f>Equity!AI26</f>
        <v>170000000</v>
      </c>
      <c r="AJ77" s="264">
        <f>Equity!AJ26</f>
        <v>170000000</v>
      </c>
      <c r="AK77" s="264">
        <f>Equity!AK26</f>
        <v>170000000</v>
      </c>
      <c r="AL77" s="264">
        <f>Equity!AL26</f>
        <v>170000000</v>
      </c>
      <c r="AM77" s="264">
        <f>Equity!AM26</f>
        <v>170000000</v>
      </c>
      <c r="AN77" s="264">
        <f>Equity!AN26</f>
        <v>170000000</v>
      </c>
      <c r="AO77" s="264">
        <f>Equity!AO26</f>
        <v>170000000</v>
      </c>
      <c r="AP77" s="264">
        <f>Equity!AP26</f>
        <v>170000000</v>
      </c>
      <c r="AQ77" s="264">
        <f>Equity!AQ26</f>
        <v>170000000</v>
      </c>
      <c r="AR77" s="264">
        <f>Equity!AR26</f>
        <v>170000000</v>
      </c>
      <c r="AS77" s="264">
        <f>Equity!AS26</f>
        <v>170000000</v>
      </c>
      <c r="AT77" s="264">
        <f>Equity!AT26</f>
        <v>170000000</v>
      </c>
      <c r="AU77" s="264">
        <f>Equity!AU26</f>
        <v>170000000</v>
      </c>
      <c r="AV77" s="264">
        <f>Equity!AV26</f>
        <v>170000000</v>
      </c>
      <c r="AW77" s="264">
        <f>Equity!AW26</f>
        <v>170000000</v>
      </c>
      <c r="AX77" s="264">
        <f>Equity!AX26</f>
        <v>170000000</v>
      </c>
      <c r="AY77" s="264">
        <f>Equity!AY26</f>
        <v>170000000</v>
      </c>
      <c r="AZ77" s="264">
        <f>Equity!AZ26</f>
        <v>170000000</v>
      </c>
      <c r="BA77" s="264">
        <f>Equity!BA26</f>
        <v>170000000</v>
      </c>
      <c r="BB77" s="264">
        <f>Equity!BB26</f>
        <v>170000000</v>
      </c>
      <c r="BC77" s="264">
        <f>Equity!BC26</f>
        <v>170000000</v>
      </c>
      <c r="BD77" s="264">
        <f>Equity!BD26</f>
        <v>170000000</v>
      </c>
      <c r="BE77" s="264">
        <f>Equity!BE26</f>
        <v>170000000</v>
      </c>
      <c r="BF77" s="264">
        <f>Equity!BF26</f>
        <v>170000000</v>
      </c>
      <c r="BG77" s="264">
        <f>Equity!BG26</f>
        <v>170000000</v>
      </c>
      <c r="BH77" s="264">
        <f>Equity!BH26</f>
        <v>170000000</v>
      </c>
      <c r="BI77" s="264">
        <f>Equity!BI26</f>
        <v>170000000</v>
      </c>
      <c r="BJ77" s="264">
        <f>Equity!BJ26</f>
        <v>170000000</v>
      </c>
      <c r="BK77" s="264">
        <f>Equity!BK26</f>
        <v>170000000</v>
      </c>
      <c r="BL77" s="264">
        <f>Equity!BL26</f>
        <v>170000000</v>
      </c>
      <c r="BM77" s="264">
        <f>Equity!BM26</f>
        <v>170000000</v>
      </c>
      <c r="BN77" s="264">
        <f>Equity!BN26</f>
        <v>170000000</v>
      </c>
      <c r="BO77" s="264">
        <f>Equity!BO26</f>
        <v>170000000</v>
      </c>
      <c r="BP77" s="264">
        <f>Equity!BP26</f>
        <v>170000000</v>
      </c>
      <c r="BQ77" s="264">
        <f>Equity!BQ26</f>
        <v>170000000</v>
      </c>
      <c r="BR77" s="264">
        <f>Equity!BR26</f>
        <v>170000000</v>
      </c>
      <c r="BS77" s="264">
        <f>Equity!BS26</f>
        <v>170000000</v>
      </c>
      <c r="BT77" s="264">
        <f>Equity!BT26</f>
        <v>170000000</v>
      </c>
      <c r="BU77" s="264">
        <f>Equity!BU26</f>
        <v>170000000</v>
      </c>
      <c r="BV77" s="264">
        <f>Equity!BV26</f>
        <v>170000000</v>
      </c>
      <c r="BW77" s="264">
        <f>Equity!BW26</f>
        <v>170000000</v>
      </c>
      <c r="BX77" s="264">
        <f>Equity!BX26</f>
        <v>170000000</v>
      </c>
      <c r="BY77" s="264">
        <f>Equity!BY26</f>
        <v>170000000</v>
      </c>
      <c r="BZ77" s="264">
        <f>Equity!BZ26</f>
        <v>170000000</v>
      </c>
      <c r="CA77" s="264">
        <f>Equity!CA26</f>
        <v>170000000</v>
      </c>
      <c r="CB77" s="264">
        <f>Equity!CB26</f>
        <v>170000000</v>
      </c>
      <c r="CC77" s="264">
        <f>Equity!CC26</f>
        <v>170000000</v>
      </c>
      <c r="CD77" s="264">
        <f>Equity!CD26</f>
        <v>170000000</v>
      </c>
      <c r="CE77" s="264">
        <f>Equity!CE26</f>
        <v>170000000</v>
      </c>
      <c r="CF77" s="264">
        <f>Equity!CF26</f>
        <v>170000000</v>
      </c>
      <c r="CG77" s="264">
        <f>Equity!CG26</f>
        <v>170000000</v>
      </c>
      <c r="CH77" s="264">
        <f>Equity!CH26</f>
        <v>170000000</v>
      </c>
      <c r="CI77" s="264">
        <f>Equity!CI26</f>
        <v>170000000</v>
      </c>
      <c r="CJ77" s="264">
        <f>Equity!CJ26</f>
        <v>170000000</v>
      </c>
      <c r="CK77" s="264">
        <f>Equity!CK26</f>
        <v>170000000</v>
      </c>
      <c r="CL77" s="264">
        <f>Equity!CL26</f>
        <v>170000000</v>
      </c>
    </row>
    <row r="78" spans="1:116" x14ac:dyDescent="0.4">
      <c r="C78" t="s">
        <v>231</v>
      </c>
      <c r="D78" t="s">
        <v>231</v>
      </c>
      <c r="E78" t="s">
        <v>785</v>
      </c>
      <c r="F78" s="27" t="s">
        <v>231</v>
      </c>
      <c r="G78" s="388" t="s">
        <v>628</v>
      </c>
      <c r="H78" s="274"/>
      <c r="I78" s="274"/>
      <c r="J78" s="274"/>
      <c r="K78" s="238">
        <f ca="1">SUMIF($5:$5,K$3,78:78)</f>
        <v>-305512.8</v>
      </c>
      <c r="L78" s="238">
        <f ca="1">K78+L55</f>
        <v>-1127517.0572965452</v>
      </c>
      <c r="M78" s="238">
        <f ca="1">L78+M55</f>
        <v>-2015183.5648540508</v>
      </c>
      <c r="N78" s="238">
        <f ca="1">M78+N55</f>
        <v>-2973089.7480276916</v>
      </c>
      <c r="O78" s="238">
        <f ca="1">N78+O55</f>
        <v>-4006109.559544269</v>
      </c>
      <c r="P78" s="238">
        <f ca="1">O78+P55</f>
        <v>-4542726.7551569166</v>
      </c>
      <c r="Q78" s="273"/>
      <c r="R78" s="138">
        <f ca="1">R79-SUM(R77:OFFSET(R78,-1,0))</f>
        <v>0</v>
      </c>
      <c r="S78" s="238">
        <f t="shared" ref="S78:AX78" ca="1" si="43">R78+S55</f>
        <v>-25459.4</v>
      </c>
      <c r="T78" s="238">
        <f t="shared" ca="1" si="43"/>
        <v>-50918.8</v>
      </c>
      <c r="U78" s="238">
        <f t="shared" ca="1" si="43"/>
        <v>-76378.200000000012</v>
      </c>
      <c r="V78" s="238">
        <f t="shared" ca="1" si="43"/>
        <v>-101837.6</v>
      </c>
      <c r="W78" s="238">
        <f t="shared" ca="1" si="43"/>
        <v>-127297</v>
      </c>
      <c r="X78" s="238">
        <f t="shared" ca="1" si="43"/>
        <v>-152756.4</v>
      </c>
      <c r="Y78" s="238">
        <f t="shared" ca="1" si="43"/>
        <v>-178215.8</v>
      </c>
      <c r="Z78" s="238">
        <f t="shared" ca="1" si="43"/>
        <v>-203675.19999999998</v>
      </c>
      <c r="AA78" s="238">
        <f t="shared" ca="1" si="43"/>
        <v>-229134.59999999998</v>
      </c>
      <c r="AB78" s="238">
        <f t="shared" ca="1" si="43"/>
        <v>-254593.99999999997</v>
      </c>
      <c r="AC78" s="238">
        <f t="shared" ca="1" si="43"/>
        <v>-280053.39999999997</v>
      </c>
      <c r="AD78" s="238">
        <f t="shared" ca="1" si="43"/>
        <v>-305512.8</v>
      </c>
      <c r="AE78" s="238">
        <f t="shared" ca="1" si="43"/>
        <v>-372198.33372648741</v>
      </c>
      <c r="AF78" s="238">
        <f t="shared" ca="1" si="43"/>
        <v>-439207.0860495696</v>
      </c>
      <c r="AG78" s="238">
        <f t="shared" ca="1" si="43"/>
        <v>-506541.05655496946</v>
      </c>
      <c r="AH78" s="238">
        <f t="shared" ca="1" si="43"/>
        <v>-574202.25588019029</v>
      </c>
      <c r="AI78" s="238">
        <f t="shared" ca="1" si="43"/>
        <v>-642192.70577189885</v>
      </c>
      <c r="AJ78" s="238">
        <f t="shared" ca="1" si="43"/>
        <v>-710514.43914359505</v>
      </c>
      <c r="AK78" s="238">
        <f t="shared" ca="1" si="43"/>
        <v>-779169.50013356865</v>
      </c>
      <c r="AL78" s="238">
        <f t="shared" ca="1" si="43"/>
        <v>-848159.94416314608</v>
      </c>
      <c r="AM78" s="238">
        <f t="shared" ca="1" si="43"/>
        <v>-917487.83799522719</v>
      </c>
      <c r="AN78" s="238">
        <f t="shared" ca="1" si="43"/>
        <v>-987155.2597931138</v>
      </c>
      <c r="AO78" s="238">
        <f t="shared" ca="1" si="43"/>
        <v>-1057164.2991796311</v>
      </c>
      <c r="AP78" s="238">
        <f t="shared" ca="1" si="43"/>
        <v>-1127517.0572965452</v>
      </c>
      <c r="AQ78" s="238">
        <f t="shared" ca="1" si="43"/>
        <v>-1199535.8591142769</v>
      </c>
      <c r="AR78" s="238">
        <f t="shared" ca="1" si="43"/>
        <v>-1271902.6167419108</v>
      </c>
      <c r="AS78" s="238">
        <f t="shared" ca="1" si="43"/>
        <v>-1344619.4662375054</v>
      </c>
      <c r="AT78" s="238">
        <f t="shared" ca="1" si="43"/>
        <v>-1417688.5554187042</v>
      </c>
      <c r="AU78" s="238">
        <f t="shared" ca="1" si="43"/>
        <v>-1491112.0439236464</v>
      </c>
      <c r="AV78" s="238">
        <f t="shared" ca="1" si="43"/>
        <v>-1564892.1032721843</v>
      </c>
      <c r="AW78" s="238">
        <f t="shared" ca="1" si="43"/>
        <v>-1639030.9169274021</v>
      </c>
      <c r="AX78" s="238">
        <f t="shared" ca="1" si="43"/>
        <v>-1713530.6803574441</v>
      </c>
      <c r="AY78" s="238">
        <f t="shared" ref="AY78:CD78" ca="1" si="44">AX78+AY55</f>
        <v>-1788393.601097649</v>
      </c>
      <c r="AZ78" s="238">
        <f t="shared" ca="1" si="44"/>
        <v>-1863621.8988129944</v>
      </c>
      <c r="BA78" s="238">
        <f t="shared" ca="1" si="44"/>
        <v>-1939217.8053608511</v>
      </c>
      <c r="BB78" s="238">
        <f t="shared" ca="1" si="44"/>
        <v>-2015183.5648540515</v>
      </c>
      <c r="BC78" s="238">
        <f t="shared" ca="1" si="44"/>
        <v>-2092907.6565867707</v>
      </c>
      <c r="BD78" s="238">
        <f t="shared" ca="1" si="44"/>
        <v>-2171006.1265107226</v>
      </c>
      <c r="BE78" s="238">
        <f t="shared" ca="1" si="44"/>
        <v>-2249481.2558866735</v>
      </c>
      <c r="BF78" s="238">
        <f t="shared" ca="1" si="44"/>
        <v>-2328335.3384862761</v>
      </c>
      <c r="BG78" s="238">
        <f t="shared" ca="1" si="44"/>
        <v>-2407570.680656719</v>
      </c>
      <c r="BH78" s="238">
        <f t="shared" ca="1" si="44"/>
        <v>-2487189.6013857019</v>
      </c>
      <c r="BI78" s="238">
        <f t="shared" ca="1" si="44"/>
        <v>-2567194.432366733</v>
      </c>
      <c r="BJ78" s="238">
        <f t="shared" ca="1" si="44"/>
        <v>-2647587.5180647485</v>
      </c>
      <c r="BK78" s="238">
        <f t="shared" ca="1" si="44"/>
        <v>-2728371.215782064</v>
      </c>
      <c r="BL78" s="238">
        <f t="shared" ca="1" si="44"/>
        <v>-2809547.895724644</v>
      </c>
      <c r="BM78" s="238">
        <f t="shared" ca="1" si="44"/>
        <v>-2891119.941068714</v>
      </c>
      <c r="BN78" s="238">
        <f t="shared" ca="1" si="44"/>
        <v>-2973089.7480276921</v>
      </c>
      <c r="BO78" s="238">
        <f t="shared" ca="1" si="44"/>
        <v>-3056915.2599250837</v>
      </c>
      <c r="BP78" s="238">
        <f t="shared" ca="1" si="44"/>
        <v>-3141143.36524521</v>
      </c>
      <c r="BQ78" s="238">
        <f t="shared" ca="1" si="44"/>
        <v>-3225776.4997180207</v>
      </c>
      <c r="BR78" s="238">
        <f t="shared" ca="1" si="44"/>
        <v>-3310817.1123817475</v>
      </c>
      <c r="BS78" s="238">
        <f t="shared" ca="1" si="44"/>
        <v>-3396267.6656515161</v>
      </c>
      <c r="BT78" s="238">
        <f t="shared" ca="1" si="44"/>
        <v>-3482130.6353883054</v>
      </c>
      <c r="BU78" s="238">
        <f t="shared" ca="1" si="44"/>
        <v>-3568408.5109682432</v>
      </c>
      <c r="BV78" s="238">
        <f t="shared" ca="1" si="44"/>
        <v>-3655103.7953522522</v>
      </c>
      <c r="BW78" s="238">
        <f t="shared" ca="1" si="44"/>
        <v>-3742219.0051560346</v>
      </c>
      <c r="BX78" s="238">
        <f t="shared" ca="1" si="44"/>
        <v>-3829756.6707204115</v>
      </c>
      <c r="BY78" s="238">
        <f t="shared" ca="1" si="44"/>
        <v>-3917719.3361820034</v>
      </c>
      <c r="BZ78" s="238">
        <f t="shared" ca="1" si="44"/>
        <v>-4006109.5595442695</v>
      </c>
      <c r="CA78" s="238">
        <f t="shared" ca="1" si="44"/>
        <v>-4050548.0719792712</v>
      </c>
      <c r="CB78" s="238">
        <f t="shared" ca="1" si="44"/>
        <v>-4095036.7156126518</v>
      </c>
      <c r="CC78" s="238">
        <f t="shared" ca="1" si="44"/>
        <v>-4139575.6993244048</v>
      </c>
      <c r="CD78" s="238">
        <f t="shared" ca="1" si="44"/>
        <v>-4184165.2328648567</v>
      </c>
      <c r="CE78" s="238">
        <f t="shared" ref="CE78:CL78" ca="1" si="45">CD78+CE55</f>
        <v>-4228805.5268582935</v>
      </c>
      <c r="CF78" s="238">
        <f t="shared" ca="1" si="45"/>
        <v>-4273496.7928066021</v>
      </c>
      <c r="CG78" s="238">
        <f t="shared" ca="1" si="45"/>
        <v>-4318239.243092929</v>
      </c>
      <c r="CH78" s="238">
        <f t="shared" ca="1" si="45"/>
        <v>-4363033.0909853494</v>
      </c>
      <c r="CI78" s="238">
        <f t="shared" ca="1" si="45"/>
        <v>-4407878.5506405542</v>
      </c>
      <c r="CJ78" s="238">
        <f t="shared" ca="1" si="45"/>
        <v>-4452775.8371075559</v>
      </c>
      <c r="CK78" s="238">
        <f t="shared" ca="1" si="45"/>
        <v>-4497725.166331403</v>
      </c>
      <c r="CL78" s="238">
        <f t="shared" ca="1" si="45"/>
        <v>-4542726.7551569166</v>
      </c>
      <c r="CN78" s="238">
        <f t="shared" ref="CN78:DL78" si="46">CM78+CN55</f>
        <v>0</v>
      </c>
      <c r="CO78" s="238">
        <f t="shared" si="46"/>
        <v>0</v>
      </c>
      <c r="CP78" s="238">
        <f t="shared" si="46"/>
        <v>0</v>
      </c>
      <c r="CQ78" s="238">
        <f t="shared" si="46"/>
        <v>0</v>
      </c>
      <c r="CR78" s="238">
        <f t="shared" si="46"/>
        <v>0</v>
      </c>
      <c r="CS78" s="238">
        <f t="shared" si="46"/>
        <v>0</v>
      </c>
      <c r="CT78" s="238">
        <f t="shared" si="46"/>
        <v>0</v>
      </c>
      <c r="CU78" s="238">
        <f t="shared" si="46"/>
        <v>0</v>
      </c>
      <c r="CV78" s="238">
        <f t="shared" si="46"/>
        <v>0</v>
      </c>
      <c r="CW78" s="238">
        <f t="shared" si="46"/>
        <v>0</v>
      </c>
      <c r="CX78" s="238">
        <f t="shared" si="46"/>
        <v>0</v>
      </c>
      <c r="CY78" s="238">
        <f t="shared" si="46"/>
        <v>0</v>
      </c>
      <c r="CZ78" s="238">
        <f t="shared" si="46"/>
        <v>0</v>
      </c>
      <c r="DA78" s="238">
        <f t="shared" si="46"/>
        <v>0</v>
      </c>
      <c r="DB78" s="238">
        <f t="shared" si="46"/>
        <v>0</v>
      </c>
      <c r="DC78" s="238">
        <f t="shared" si="46"/>
        <v>0</v>
      </c>
      <c r="DD78" s="238">
        <f t="shared" si="46"/>
        <v>0</v>
      </c>
      <c r="DE78" s="238">
        <f t="shared" si="46"/>
        <v>0</v>
      </c>
      <c r="DF78" s="238">
        <f t="shared" si="46"/>
        <v>0</v>
      </c>
      <c r="DG78" s="238">
        <f t="shared" si="46"/>
        <v>0</v>
      </c>
      <c r="DH78" s="238">
        <f t="shared" si="46"/>
        <v>0</v>
      </c>
      <c r="DI78" s="238">
        <f t="shared" si="46"/>
        <v>0</v>
      </c>
      <c r="DJ78" s="238">
        <f t="shared" si="46"/>
        <v>0</v>
      </c>
      <c r="DK78" s="238">
        <f t="shared" si="46"/>
        <v>0</v>
      </c>
      <c r="DL78" s="238">
        <f t="shared" si="46"/>
        <v>0</v>
      </c>
    </row>
    <row r="79" spans="1:116" x14ac:dyDescent="0.4">
      <c r="B79" t="s">
        <v>231</v>
      </c>
      <c r="C79" s="27"/>
      <c r="D79" s="27"/>
      <c r="E79" s="27"/>
      <c r="F79" s="28"/>
      <c r="G79" s="27" t="s">
        <v>629</v>
      </c>
      <c r="H79" s="28"/>
      <c r="I79" s="28"/>
      <c r="J79" s="28"/>
      <c r="K79" s="28">
        <f ca="1">SUMIF($5:$5,K$3,79:79)</f>
        <v>169694487.19999999</v>
      </c>
      <c r="L79" s="28">
        <f ca="1">SUMIF($5:$5,L$3,79:79)</f>
        <v>168872482.94270346</v>
      </c>
      <c r="M79" s="28">
        <f ca="1">SUMIF($5:$5,M$3,79:79)</f>
        <v>167984816.43514594</v>
      </c>
      <c r="N79" s="28">
        <f ca="1">SUMIF($5:$5,N$3,79:79)</f>
        <v>167026910.25197232</v>
      </c>
      <c r="O79" s="28">
        <f ca="1">SUMIF($5:$5,O$3,79:79)</f>
        <v>165993890.44045573</v>
      </c>
      <c r="P79" s="28">
        <f ca="1">SUMIF($5:$5,P$3,79:79)</f>
        <v>165457273.2448431</v>
      </c>
      <c r="Q79" s="28"/>
      <c r="R79" s="33">
        <f>R66-R74</f>
        <v>0</v>
      </c>
      <c r="S79" s="268">
        <f ca="1">SUMIF($C:$C,$F78,S:S)</f>
        <v>169974540.59999999</v>
      </c>
      <c r="T79" s="268">
        <f ca="1">SUMIF($C:$C,$F78,T:T)</f>
        <v>169949081.19999999</v>
      </c>
      <c r="U79" s="268">
        <f ca="1">SUMIF($C:$C,$F78,U:U)</f>
        <v>169923621.80000001</v>
      </c>
      <c r="V79" s="268">
        <f ca="1">SUMIF($C:$C,$F78,V:V)</f>
        <v>169898162.40000001</v>
      </c>
      <c r="W79" s="268">
        <f ca="1">SUMIF($C:$C,$F78,W:W)</f>
        <v>169872703</v>
      </c>
      <c r="X79" s="268">
        <f ca="1">SUMIF($C:$C,$F78,X:X)</f>
        <v>169847243.59999999</v>
      </c>
      <c r="Y79" s="268">
        <f ca="1">SUMIF($C:$C,$F78,Y:Y)</f>
        <v>169821784.19999999</v>
      </c>
      <c r="Z79" s="268">
        <f ca="1">SUMIF($C:$C,$F78,Z:Z)</f>
        <v>169796324.80000001</v>
      </c>
      <c r="AA79" s="268">
        <f ca="1">SUMIF($C:$C,$F78,AA:AA)</f>
        <v>169770865.40000001</v>
      </c>
      <c r="AB79" s="268">
        <f ca="1">SUMIF($C:$C,$F78,AB:AB)</f>
        <v>169745406</v>
      </c>
      <c r="AC79" s="268">
        <f ca="1">SUMIF($C:$C,$F78,AC:AC)</f>
        <v>169719946.59999999</v>
      </c>
      <c r="AD79" s="268">
        <f ca="1">SUMIF($C:$C,$F78,AD:AD)</f>
        <v>169694487.19999999</v>
      </c>
      <c r="AE79" s="268">
        <f ca="1">SUMIF($C:$C,$F78,AE:AE)</f>
        <v>169627801.6662735</v>
      </c>
      <c r="AF79" s="268">
        <f ca="1">SUMIF($C:$C,$F78,AF:AF)</f>
        <v>169560792.91395044</v>
      </c>
      <c r="AG79" s="268">
        <f ca="1">SUMIF($C:$C,$F78,AG:AG)</f>
        <v>169493458.94344503</v>
      </c>
      <c r="AH79" s="268">
        <f ca="1">SUMIF($C:$C,$F78,AH:AH)</f>
        <v>169425797.74411982</v>
      </c>
      <c r="AI79" s="268">
        <f ca="1">SUMIF($C:$C,$F78,AI:AI)</f>
        <v>169357807.29422811</v>
      </c>
      <c r="AJ79" s="268">
        <f ca="1">SUMIF($C:$C,$F78,AJ:AJ)</f>
        <v>169289485.5608564</v>
      </c>
      <c r="AK79" s="268">
        <f ca="1">SUMIF($C:$C,$F78,AK:AK)</f>
        <v>169220830.49986643</v>
      </c>
      <c r="AL79" s="268">
        <f ca="1">SUMIF($C:$C,$F78,AL:AL)</f>
        <v>169151840.05583686</v>
      </c>
      <c r="AM79" s="268">
        <f ca="1">SUMIF($C:$C,$F78,AM:AM)</f>
        <v>169082512.16200477</v>
      </c>
      <c r="AN79" s="268">
        <f ca="1">SUMIF($C:$C,$F78,AN:AN)</f>
        <v>169012844.7402069</v>
      </c>
      <c r="AO79" s="268">
        <f ca="1">SUMIF($C:$C,$F78,AO:AO)</f>
        <v>168942835.70082036</v>
      </c>
      <c r="AP79" s="268">
        <f ca="1">SUMIF($C:$C,$F78,AP:AP)</f>
        <v>168872482.94270346</v>
      </c>
      <c r="AQ79" s="268">
        <f ca="1">SUMIF($C:$C,$F78,AQ:AQ)</f>
        <v>168800464.14088571</v>
      </c>
      <c r="AR79" s="268">
        <f ca="1">SUMIF($C:$C,$F78,AR:AR)</f>
        <v>168728097.38325807</v>
      </c>
      <c r="AS79" s="268">
        <f ca="1">SUMIF($C:$C,$F78,AS:AS)</f>
        <v>168655380.53376248</v>
      </c>
      <c r="AT79" s="268">
        <f ca="1">SUMIF($C:$C,$F78,AT:AT)</f>
        <v>168582311.4445813</v>
      </c>
      <c r="AU79" s="268">
        <f ca="1">SUMIF($C:$C,$F78,AU:AU)</f>
        <v>168508887.95607635</v>
      </c>
      <c r="AV79" s="268">
        <f ca="1">SUMIF($C:$C,$F78,AV:AV)</f>
        <v>168435107.89672783</v>
      </c>
      <c r="AW79" s="268">
        <f ca="1">SUMIF($C:$C,$F78,AW:AW)</f>
        <v>168360969.0830726</v>
      </c>
      <c r="AX79" s="268">
        <f ca="1">SUMIF($C:$C,$F78,AX:AX)</f>
        <v>168286469.31964254</v>
      </c>
      <c r="AY79" s="268">
        <f ca="1">SUMIF($C:$C,$F78,AY:AY)</f>
        <v>168211606.39890236</v>
      </c>
      <c r="AZ79" s="268">
        <f ca="1">SUMIF($C:$C,$F78,AZ:AZ)</f>
        <v>168136378.10118699</v>
      </c>
      <c r="BA79" s="268">
        <f ca="1">SUMIF($C:$C,$F78,BA:BA)</f>
        <v>168060782.19463915</v>
      </c>
      <c r="BB79" s="268">
        <f ca="1">SUMIF($C:$C,$F78,BB:BB)</f>
        <v>167984816.43514594</v>
      </c>
      <c r="BC79" s="268">
        <f ca="1">SUMIF($C:$C,$F78,BC:BC)</f>
        <v>167907092.34341323</v>
      </c>
      <c r="BD79" s="268">
        <f ca="1">SUMIF($C:$C,$F78,BD:BD)</f>
        <v>167828993.87348929</v>
      </c>
      <c r="BE79" s="268">
        <f ca="1">SUMIF($C:$C,$F78,BE:BE)</f>
        <v>167750518.74411333</v>
      </c>
      <c r="BF79" s="268">
        <f ca="1">SUMIF($C:$C,$F78,BF:BF)</f>
        <v>167671664.66151372</v>
      </c>
      <c r="BG79" s="268">
        <f ca="1">SUMIF($C:$C,$F78,BG:BG)</f>
        <v>167592429.31934327</v>
      </c>
      <c r="BH79" s="268">
        <f ca="1">SUMIF($C:$C,$F78,BH:BH)</f>
        <v>167512810.39861429</v>
      </c>
      <c r="BI79" s="268">
        <f ca="1">SUMIF($C:$C,$F78,BI:BI)</f>
        <v>167432805.56763327</v>
      </c>
      <c r="BJ79" s="268">
        <f ca="1">SUMIF($C:$C,$F78,BJ:BJ)</f>
        <v>167352412.48193526</v>
      </c>
      <c r="BK79" s="268">
        <f ca="1">SUMIF($C:$C,$F78,BK:BK)</f>
        <v>167271628.78421792</v>
      </c>
      <c r="BL79" s="268">
        <f ca="1">SUMIF($C:$C,$F78,BL:BL)</f>
        <v>167190452.10427535</v>
      </c>
      <c r="BM79" s="268">
        <f ca="1">SUMIF($C:$C,$F78,BM:BM)</f>
        <v>167108880.05893129</v>
      </c>
      <c r="BN79" s="268">
        <f ca="1">SUMIF($C:$C,$F78,BN:BN)</f>
        <v>167026910.25197232</v>
      </c>
      <c r="BO79" s="268">
        <f ca="1">SUMIF($C:$C,$F78,BO:BO)</f>
        <v>166943084.7400749</v>
      </c>
      <c r="BP79" s="268">
        <f ca="1">SUMIF($C:$C,$F78,BP:BP)</f>
        <v>166858856.63475478</v>
      </c>
      <c r="BQ79" s="268">
        <f ca="1">SUMIF($C:$C,$F78,BQ:BQ)</f>
        <v>166774223.50028199</v>
      </c>
      <c r="BR79" s="268">
        <f ca="1">SUMIF($C:$C,$F78,BR:BR)</f>
        <v>166689182.88761824</v>
      </c>
      <c r="BS79" s="268">
        <f ca="1">SUMIF($C:$C,$F78,BS:BS)</f>
        <v>166603732.33434847</v>
      </c>
      <c r="BT79" s="268">
        <f ca="1">SUMIF($C:$C,$F78,BT:BT)</f>
        <v>166517869.36461169</v>
      </c>
      <c r="BU79" s="268">
        <f ca="1">SUMIF($C:$C,$F78,BU:BU)</f>
        <v>166431591.48903176</v>
      </c>
      <c r="BV79" s="268">
        <f ca="1">SUMIF($C:$C,$F78,BV:BV)</f>
        <v>166344896.20464775</v>
      </c>
      <c r="BW79" s="268">
        <f ca="1">SUMIF($C:$C,$F78,BW:BW)</f>
        <v>166257780.99484396</v>
      </c>
      <c r="BX79" s="268">
        <f ca="1">SUMIF($C:$C,$F78,BX:BX)</f>
        <v>166170243.3292796</v>
      </c>
      <c r="BY79" s="268">
        <f ca="1">SUMIF($C:$C,$F78,BY:BY)</f>
        <v>166082280.663818</v>
      </c>
      <c r="BZ79" s="268">
        <f ca="1">SUMIF($C:$C,$F78,BZ:BZ)</f>
        <v>165993890.44045573</v>
      </c>
      <c r="CA79" s="268">
        <f ca="1">SUMIF($C:$C,$F78,CA:CA)</f>
        <v>165949451.92802072</v>
      </c>
      <c r="CB79" s="268">
        <f ca="1">SUMIF($C:$C,$F78,CB:CB)</f>
        <v>165904963.28438735</v>
      </c>
      <c r="CC79" s="268">
        <f ca="1">SUMIF($C:$C,$F78,CC:CC)</f>
        <v>165860424.3006756</v>
      </c>
      <c r="CD79" s="268">
        <f ca="1">SUMIF($C:$C,$F78,CD:CD)</f>
        <v>165815834.76713514</v>
      </c>
      <c r="CE79" s="268">
        <f ca="1">SUMIF($C:$C,$F78,CE:CE)</f>
        <v>165771194.4731417</v>
      </c>
      <c r="CF79" s="268">
        <f ca="1">SUMIF($C:$C,$F78,CF:CF)</f>
        <v>165726503.2071934</v>
      </c>
      <c r="CG79" s="268">
        <f ca="1">SUMIF($C:$C,$F78,CG:CG)</f>
        <v>165681760.75690708</v>
      </c>
      <c r="CH79" s="268">
        <f ca="1">SUMIF($C:$C,$F78,CH:CH)</f>
        <v>165636966.90901464</v>
      </c>
      <c r="CI79" s="268">
        <f ca="1">SUMIF($C:$C,$F78,CI:CI)</f>
        <v>165592121.44935945</v>
      </c>
      <c r="CJ79" s="268">
        <f ca="1">SUMIF($C:$C,$F78,CJ:CJ)</f>
        <v>165547224.16289243</v>
      </c>
      <c r="CK79" s="268">
        <f ca="1">SUMIF($C:$C,$F78,CK:CK)</f>
        <v>165502274.83366859</v>
      </c>
      <c r="CL79" s="268">
        <f ca="1">SUMIF($C:$C,$F78,CL:CL)</f>
        <v>165457273.2448431</v>
      </c>
      <c r="CN79" s="268">
        <f>SUMIF($C:$C,$F78,CN:CN)</f>
        <v>0</v>
      </c>
      <c r="CO79" s="268">
        <f>SUMIF($C:$C,$F78,CO:CO)</f>
        <v>0</v>
      </c>
      <c r="CP79" s="268">
        <f>SUMIF($C:$C,$F78,CP:CP)</f>
        <v>0</v>
      </c>
      <c r="CQ79" s="268">
        <f>SUMIF($C:$C,$F78,CQ:CQ)</f>
        <v>0</v>
      </c>
      <c r="CR79" s="268">
        <f>SUMIF($C:$C,$F78,CR:CR)</f>
        <v>0</v>
      </c>
      <c r="CS79" s="268">
        <f>SUMIF($C:$C,$F78,CS:CS)</f>
        <v>0</v>
      </c>
      <c r="CT79" s="268">
        <f>SUMIF($C:$C,$F78,CT:CT)</f>
        <v>0</v>
      </c>
      <c r="CU79" s="268">
        <f>SUMIF($C:$C,$F78,CU:CU)</f>
        <v>0</v>
      </c>
      <c r="CV79" s="268">
        <f>SUMIF($C:$C,$F78,CV:CV)</f>
        <v>0</v>
      </c>
      <c r="CW79" s="268">
        <f>SUMIF($C:$C,$F78,CW:CW)</f>
        <v>0</v>
      </c>
      <c r="CX79" s="268">
        <f>SUMIF($C:$C,$F78,CX:CX)</f>
        <v>0</v>
      </c>
      <c r="CY79" s="268">
        <f>SUMIF($C:$C,$F78,CY:CY)</f>
        <v>0</v>
      </c>
      <c r="CZ79" s="268">
        <f>SUMIF($C:$C,$F78,CZ:CZ)</f>
        <v>0</v>
      </c>
      <c r="DA79" s="268">
        <f>SUMIF($C:$C,$F78,DA:DA)</f>
        <v>0</v>
      </c>
      <c r="DB79" s="268">
        <f>SUMIF($C:$C,$F78,DB:DB)</f>
        <v>0</v>
      </c>
      <c r="DC79" s="268">
        <f>SUMIF($C:$C,$F78,DC:DC)</f>
        <v>0</v>
      </c>
      <c r="DD79" s="268">
        <f>SUMIF($C:$C,$F78,DD:DD)</f>
        <v>0</v>
      </c>
      <c r="DE79" s="268">
        <f>SUMIF($C:$C,$F78,DE:DE)</f>
        <v>0</v>
      </c>
      <c r="DF79" s="268">
        <f>SUMIF($C:$C,$F78,DF:DF)</f>
        <v>0</v>
      </c>
      <c r="DG79" s="268">
        <f>SUMIF($C:$C,$F78,DG:DG)</f>
        <v>0</v>
      </c>
      <c r="DH79" s="268">
        <f>SUMIF($C:$C,$F78,DH:DH)</f>
        <v>0</v>
      </c>
      <c r="DI79" s="268">
        <f>SUMIF($C:$C,$F78,DI:DI)</f>
        <v>0</v>
      </c>
      <c r="DJ79" s="268">
        <f>SUMIF($C:$C,$F78,DJ:DJ)</f>
        <v>0</v>
      </c>
      <c r="DK79" s="268">
        <f>SUMIF($C:$C,$F78,DK:DK)</f>
        <v>0</v>
      </c>
      <c r="DL79" s="268">
        <f>SUMIF($C:$C,$F78,DL:DL)</f>
        <v>0</v>
      </c>
    </row>
    <row r="81" spans="1:116" x14ac:dyDescent="0.4">
      <c r="B81" s="64"/>
      <c r="C81" s="64"/>
      <c r="D81" s="64"/>
      <c r="E81" s="64"/>
      <c r="F81" t="s">
        <v>782</v>
      </c>
      <c r="G81" s="34" t="s">
        <v>62</v>
      </c>
      <c r="H81" s="34"/>
      <c r="I81" s="34"/>
      <c r="J81" s="34"/>
      <c r="K81" s="34">
        <f t="shared" ref="K81:P81" ca="1" si="47">K66-K74-K79</f>
        <v>0</v>
      </c>
      <c r="L81" s="34">
        <f t="shared" ca="1" si="47"/>
        <v>0</v>
      </c>
      <c r="M81" s="34">
        <f t="shared" ca="1" si="47"/>
        <v>0</v>
      </c>
      <c r="N81" s="34">
        <f t="shared" ca="1" si="47"/>
        <v>0</v>
      </c>
      <c r="O81" s="34">
        <f t="shared" ca="1" si="47"/>
        <v>0</v>
      </c>
      <c r="P81" s="34">
        <f t="shared" ca="1" si="47"/>
        <v>0</v>
      </c>
      <c r="Q81" s="34"/>
      <c r="R81" s="15">
        <f t="shared" ref="R81:AW81" si="48">R66-R74-R79</f>
        <v>0</v>
      </c>
      <c r="S81" s="34">
        <f t="shared" ca="1" si="48"/>
        <v>0</v>
      </c>
      <c r="T81" s="34">
        <f t="shared" ca="1" si="48"/>
        <v>0</v>
      </c>
      <c r="U81" s="34">
        <f t="shared" ca="1" si="48"/>
        <v>0</v>
      </c>
      <c r="V81" s="34">
        <f t="shared" ca="1" si="48"/>
        <v>0</v>
      </c>
      <c r="W81" s="34">
        <f t="shared" ca="1" si="48"/>
        <v>0</v>
      </c>
      <c r="X81" s="34">
        <f t="shared" ca="1" si="48"/>
        <v>0</v>
      </c>
      <c r="Y81" s="34">
        <f t="shared" ca="1" si="48"/>
        <v>0</v>
      </c>
      <c r="Z81" s="34">
        <f t="shared" ca="1" si="48"/>
        <v>0</v>
      </c>
      <c r="AA81" s="34">
        <f t="shared" ca="1" si="48"/>
        <v>0</v>
      </c>
      <c r="AB81" s="34">
        <f t="shared" ca="1" si="48"/>
        <v>0</v>
      </c>
      <c r="AC81" s="34">
        <f t="shared" ca="1" si="48"/>
        <v>0</v>
      </c>
      <c r="AD81" s="34">
        <f t="shared" ca="1" si="48"/>
        <v>0</v>
      </c>
      <c r="AE81" s="34">
        <f t="shared" ca="1" si="48"/>
        <v>0</v>
      </c>
      <c r="AF81" s="34">
        <f t="shared" ca="1" si="48"/>
        <v>0</v>
      </c>
      <c r="AG81" s="34">
        <f t="shared" ca="1" si="48"/>
        <v>0</v>
      </c>
      <c r="AH81" s="34">
        <f t="shared" ca="1" si="48"/>
        <v>0</v>
      </c>
      <c r="AI81" s="34">
        <f t="shared" ca="1" si="48"/>
        <v>0</v>
      </c>
      <c r="AJ81" s="34">
        <f t="shared" ca="1" si="48"/>
        <v>0</v>
      </c>
      <c r="AK81" s="34">
        <f t="shared" ca="1" si="48"/>
        <v>0</v>
      </c>
      <c r="AL81" s="34">
        <f t="shared" ca="1" si="48"/>
        <v>0</v>
      </c>
      <c r="AM81" s="34">
        <f t="shared" ca="1" si="48"/>
        <v>0</v>
      </c>
      <c r="AN81" s="34">
        <f t="shared" ca="1" si="48"/>
        <v>0</v>
      </c>
      <c r="AO81" s="34">
        <f t="shared" ca="1" si="48"/>
        <v>0</v>
      </c>
      <c r="AP81" s="34">
        <f t="shared" ca="1" si="48"/>
        <v>0</v>
      </c>
      <c r="AQ81" s="34">
        <f t="shared" ca="1" si="48"/>
        <v>0</v>
      </c>
      <c r="AR81" s="34">
        <f t="shared" ca="1" si="48"/>
        <v>0</v>
      </c>
      <c r="AS81" s="34">
        <f t="shared" ca="1" si="48"/>
        <v>0</v>
      </c>
      <c r="AT81" s="34">
        <f t="shared" ca="1" si="48"/>
        <v>0</v>
      </c>
      <c r="AU81" s="34">
        <f t="shared" ca="1" si="48"/>
        <v>0</v>
      </c>
      <c r="AV81" s="34">
        <f t="shared" ca="1" si="48"/>
        <v>0</v>
      </c>
      <c r="AW81" s="34">
        <f t="shared" ca="1" si="48"/>
        <v>0</v>
      </c>
      <c r="AX81" s="34">
        <f t="shared" ref="AX81:CC81" ca="1" si="49">AX66-AX74-AX79</f>
        <v>0</v>
      </c>
      <c r="AY81" s="34">
        <f t="shared" ca="1" si="49"/>
        <v>0</v>
      </c>
      <c r="AZ81" s="34">
        <f t="shared" ca="1" si="49"/>
        <v>0</v>
      </c>
      <c r="BA81" s="34">
        <f t="shared" ca="1" si="49"/>
        <v>0</v>
      </c>
      <c r="BB81" s="34">
        <f t="shared" ca="1" si="49"/>
        <v>0</v>
      </c>
      <c r="BC81" s="34">
        <f t="shared" ca="1" si="49"/>
        <v>0</v>
      </c>
      <c r="BD81" s="34">
        <f t="shared" ca="1" si="49"/>
        <v>0</v>
      </c>
      <c r="BE81" s="34">
        <f t="shared" ca="1" si="49"/>
        <v>0</v>
      </c>
      <c r="BF81" s="34">
        <f t="shared" ca="1" si="49"/>
        <v>0</v>
      </c>
      <c r="BG81" s="34">
        <f t="shared" ca="1" si="49"/>
        <v>0</v>
      </c>
      <c r="BH81" s="34">
        <f t="shared" ca="1" si="49"/>
        <v>0</v>
      </c>
      <c r="BI81" s="34">
        <f t="shared" ca="1" si="49"/>
        <v>0</v>
      </c>
      <c r="BJ81" s="34">
        <f t="shared" ca="1" si="49"/>
        <v>0</v>
      </c>
      <c r="BK81" s="34">
        <f t="shared" ca="1" si="49"/>
        <v>0</v>
      </c>
      <c r="BL81" s="34">
        <f t="shared" ca="1" si="49"/>
        <v>0</v>
      </c>
      <c r="BM81" s="34">
        <f t="shared" ca="1" si="49"/>
        <v>0</v>
      </c>
      <c r="BN81" s="34">
        <f t="shared" ca="1" si="49"/>
        <v>0</v>
      </c>
      <c r="BO81" s="34">
        <f t="shared" ca="1" si="49"/>
        <v>0</v>
      </c>
      <c r="BP81" s="34">
        <f t="shared" ca="1" si="49"/>
        <v>0</v>
      </c>
      <c r="BQ81" s="34">
        <f t="shared" ca="1" si="49"/>
        <v>0</v>
      </c>
      <c r="BR81" s="34">
        <f t="shared" ca="1" si="49"/>
        <v>0</v>
      </c>
      <c r="BS81" s="34">
        <f t="shared" ca="1" si="49"/>
        <v>0</v>
      </c>
      <c r="BT81" s="34">
        <f t="shared" ca="1" si="49"/>
        <v>0</v>
      </c>
      <c r="BU81" s="34">
        <f t="shared" ca="1" si="49"/>
        <v>0</v>
      </c>
      <c r="BV81" s="34">
        <f t="shared" ca="1" si="49"/>
        <v>0</v>
      </c>
      <c r="BW81" s="34">
        <f t="shared" ca="1" si="49"/>
        <v>0</v>
      </c>
      <c r="BX81" s="34">
        <f t="shared" ca="1" si="49"/>
        <v>0</v>
      </c>
      <c r="BY81" s="34">
        <f t="shared" ca="1" si="49"/>
        <v>0</v>
      </c>
      <c r="BZ81" s="34">
        <f t="shared" ca="1" si="49"/>
        <v>0</v>
      </c>
      <c r="CA81" s="34">
        <f t="shared" ca="1" si="49"/>
        <v>0</v>
      </c>
      <c r="CB81" s="34">
        <f t="shared" ca="1" si="49"/>
        <v>0</v>
      </c>
      <c r="CC81" s="34">
        <f t="shared" ca="1" si="49"/>
        <v>0</v>
      </c>
      <c r="CD81" s="34">
        <f t="shared" ref="CD81:CL81" ca="1" si="50">CD66-CD74-CD79</f>
        <v>0</v>
      </c>
      <c r="CE81" s="34">
        <f t="shared" ca="1" si="50"/>
        <v>0</v>
      </c>
      <c r="CF81" s="34">
        <f t="shared" ca="1" si="50"/>
        <v>0</v>
      </c>
      <c r="CG81" s="34">
        <f t="shared" ca="1" si="50"/>
        <v>0</v>
      </c>
      <c r="CH81" s="34">
        <f t="shared" ca="1" si="50"/>
        <v>0</v>
      </c>
      <c r="CI81" s="34">
        <f t="shared" ca="1" si="50"/>
        <v>0</v>
      </c>
      <c r="CJ81" s="34">
        <f t="shared" ca="1" si="50"/>
        <v>0</v>
      </c>
      <c r="CK81" s="34">
        <f t="shared" ca="1" si="50"/>
        <v>0</v>
      </c>
      <c r="CL81" s="34">
        <f t="shared" ca="1" si="50"/>
        <v>0</v>
      </c>
      <c r="CN81" s="34">
        <f t="shared" ref="CN81:DL81" ca="1" si="51">CN66-CN74-CN79</f>
        <v>0</v>
      </c>
      <c r="CO81" s="34">
        <f t="shared" ca="1" si="51"/>
        <v>0</v>
      </c>
      <c r="CP81" s="34">
        <f t="shared" ca="1" si="51"/>
        <v>0</v>
      </c>
      <c r="CQ81" s="34">
        <f t="shared" ca="1" si="51"/>
        <v>0</v>
      </c>
      <c r="CR81" s="34">
        <f t="shared" ca="1" si="51"/>
        <v>0</v>
      </c>
      <c r="CS81" s="34">
        <f t="shared" ca="1" si="51"/>
        <v>0</v>
      </c>
      <c r="CT81" s="34">
        <f t="shared" ca="1" si="51"/>
        <v>0</v>
      </c>
      <c r="CU81" s="34">
        <f t="shared" ca="1" si="51"/>
        <v>0</v>
      </c>
      <c r="CV81" s="34">
        <f t="shared" ca="1" si="51"/>
        <v>0</v>
      </c>
      <c r="CW81" s="34">
        <f t="shared" ca="1" si="51"/>
        <v>0</v>
      </c>
      <c r="CX81" s="34">
        <f t="shared" ca="1" si="51"/>
        <v>0</v>
      </c>
      <c r="CY81" s="34">
        <f t="shared" ca="1" si="51"/>
        <v>0</v>
      </c>
      <c r="CZ81" s="34">
        <f t="shared" ca="1" si="51"/>
        <v>0</v>
      </c>
      <c r="DA81" s="34">
        <f t="shared" ca="1" si="51"/>
        <v>0</v>
      </c>
      <c r="DB81" s="34">
        <f t="shared" ca="1" si="51"/>
        <v>0</v>
      </c>
      <c r="DC81" s="34">
        <f t="shared" ca="1" si="51"/>
        <v>0</v>
      </c>
      <c r="DD81" s="34">
        <f t="shared" ca="1" si="51"/>
        <v>0</v>
      </c>
      <c r="DE81" s="34">
        <f t="shared" ca="1" si="51"/>
        <v>0</v>
      </c>
      <c r="DF81" s="34">
        <f t="shared" ca="1" si="51"/>
        <v>0</v>
      </c>
      <c r="DG81" s="34">
        <f t="shared" ca="1" si="51"/>
        <v>0</v>
      </c>
      <c r="DH81" s="34">
        <f t="shared" ca="1" si="51"/>
        <v>0</v>
      </c>
      <c r="DI81" s="34">
        <f t="shared" ca="1" si="51"/>
        <v>0</v>
      </c>
      <c r="DJ81" s="34">
        <f t="shared" ca="1" si="51"/>
        <v>0</v>
      </c>
      <c r="DK81" s="34">
        <f t="shared" ca="1" si="51"/>
        <v>0</v>
      </c>
      <c r="DL81" s="34">
        <f t="shared" ca="1" si="51"/>
        <v>0</v>
      </c>
    </row>
    <row r="83" spans="1:116" x14ac:dyDescent="0.4">
      <c r="A83" s="64" t="s">
        <v>218</v>
      </c>
      <c r="G83" s="311" t="s">
        <v>630</v>
      </c>
      <c r="H83" s="310"/>
      <c r="I83" s="310"/>
      <c r="J83" s="316"/>
      <c r="K83" s="316"/>
      <c r="L83" s="316"/>
      <c r="M83" s="316"/>
      <c r="N83" s="316"/>
      <c r="O83" s="316"/>
      <c r="P83" s="330"/>
      <c r="Q83" s="263"/>
      <c r="R83" s="322"/>
      <c r="S83" s="317"/>
      <c r="T83" s="317"/>
      <c r="U83" s="317"/>
      <c r="V83" s="317"/>
      <c r="W83" s="317"/>
      <c r="X83" s="317"/>
      <c r="Y83" s="317"/>
      <c r="Z83" s="317"/>
      <c r="AA83" s="317"/>
      <c r="AB83" s="317"/>
      <c r="AC83" s="317"/>
      <c r="AD83" s="317"/>
      <c r="AE83" s="317"/>
      <c r="AF83" s="317"/>
      <c r="AG83" s="317"/>
      <c r="AH83" s="317"/>
      <c r="AI83" s="317"/>
      <c r="AJ83" s="317"/>
      <c r="AK83" s="317"/>
      <c r="AL83" s="317"/>
      <c r="AM83" s="317"/>
      <c r="AN83" s="317"/>
      <c r="AO83" s="317"/>
      <c r="AP83" s="317"/>
      <c r="AQ83" s="317"/>
      <c r="AR83" s="317"/>
      <c r="AS83" s="317"/>
      <c r="AT83" s="317"/>
      <c r="AU83" s="317"/>
      <c r="AV83" s="317"/>
      <c r="AW83" s="317"/>
      <c r="AX83" s="317"/>
      <c r="AY83" s="317"/>
      <c r="AZ83" s="317"/>
      <c r="BA83" s="317"/>
      <c r="BB83" s="317"/>
      <c r="BC83" s="317"/>
      <c r="BD83" s="317"/>
      <c r="BE83" s="317"/>
      <c r="BF83" s="317"/>
      <c r="BG83" s="317"/>
      <c r="BH83" s="317"/>
      <c r="BI83" s="317"/>
      <c r="BJ83" s="317"/>
      <c r="BK83" s="317"/>
      <c r="BL83" s="317"/>
      <c r="BM83" s="317"/>
      <c r="BN83" s="317"/>
      <c r="BO83" s="317"/>
      <c r="BP83" s="317"/>
      <c r="BQ83" s="317"/>
      <c r="BR83" s="317"/>
      <c r="BS83" s="317"/>
      <c r="BT83" s="317"/>
      <c r="BU83" s="317"/>
      <c r="BV83" s="317"/>
      <c r="BW83" s="317"/>
      <c r="BX83" s="317"/>
      <c r="BY83" s="317"/>
      <c r="BZ83" s="317"/>
      <c r="CA83" s="317"/>
      <c r="CB83" s="317"/>
      <c r="CC83" s="317"/>
      <c r="CD83" s="317"/>
      <c r="CE83" s="317"/>
      <c r="CF83" s="317"/>
      <c r="CG83" s="317"/>
      <c r="CH83" s="317"/>
      <c r="CI83" s="317"/>
      <c r="CJ83" s="317"/>
      <c r="CK83" s="317"/>
      <c r="CL83" s="331"/>
      <c r="CN83" s="322"/>
      <c r="CO83" s="317"/>
      <c r="CP83" s="317"/>
      <c r="CQ83" s="317"/>
      <c r="CR83" s="317"/>
      <c r="CS83" s="317"/>
      <c r="CT83" s="317"/>
      <c r="CU83" s="317"/>
      <c r="CV83" s="317"/>
      <c r="CW83" s="317"/>
      <c r="CX83" s="317"/>
      <c r="CY83" s="317"/>
      <c r="CZ83" s="317"/>
      <c r="DA83" s="317"/>
      <c r="DB83" s="317"/>
      <c r="DC83" s="317"/>
      <c r="DD83" s="317"/>
      <c r="DE83" s="317"/>
      <c r="DF83" s="317"/>
      <c r="DG83" s="317"/>
      <c r="DH83" s="317"/>
      <c r="DI83" s="317"/>
      <c r="DJ83" s="317"/>
      <c r="DK83" s="317"/>
      <c r="DL83" s="331"/>
    </row>
    <row r="84" spans="1:116" x14ac:dyDescent="0.4">
      <c r="G84" s="12" t="s">
        <v>631</v>
      </c>
    </row>
    <row r="85" spans="1:116" x14ac:dyDescent="0.4">
      <c r="G85" s="388" t="s">
        <v>615</v>
      </c>
      <c r="K85" s="53">
        <f>SUMIF($4:$4,K$3,85:85)</f>
        <v>-305512.8</v>
      </c>
      <c r="L85" s="53">
        <f>SUMIF($4:$4,L$3,85:85)</f>
        <v>-822004.25729654531</v>
      </c>
      <c r="M85" s="53">
        <f>SUMIF($4:$4,M$3,85:85)</f>
        <v>-887666.50755750551</v>
      </c>
      <c r="N85" s="53">
        <f>SUMIF($4:$4,N$3,85:85)</f>
        <v>-957906.1831736411</v>
      </c>
      <c r="O85" s="53">
        <f>SUMIF($4:$4,O$3,85:85)</f>
        <v>-1033019.8115165774</v>
      </c>
      <c r="P85" s="53">
        <f>SUMIF($4:$4,P$3,85:85)</f>
        <v>-536617.19561264792</v>
      </c>
      <c r="R85"/>
      <c r="S85" s="53">
        <f t="shared" ref="S85:AX85" si="52">S55</f>
        <v>-25459.4</v>
      </c>
      <c r="T85" s="53">
        <f t="shared" si="52"/>
        <v>-25459.4</v>
      </c>
      <c r="U85" s="53">
        <f t="shared" si="52"/>
        <v>-25459.4</v>
      </c>
      <c r="V85" s="53">
        <f t="shared" si="52"/>
        <v>-25459.4</v>
      </c>
      <c r="W85" s="53">
        <f t="shared" si="52"/>
        <v>-25459.4</v>
      </c>
      <c r="X85" s="53">
        <f t="shared" si="52"/>
        <v>-25459.4</v>
      </c>
      <c r="Y85" s="53">
        <f t="shared" si="52"/>
        <v>-25459.4</v>
      </c>
      <c r="Z85" s="53">
        <f t="shared" si="52"/>
        <v>-25459.4</v>
      </c>
      <c r="AA85" s="53">
        <f t="shared" si="52"/>
        <v>-25459.4</v>
      </c>
      <c r="AB85" s="53">
        <f t="shared" si="52"/>
        <v>-25459.4</v>
      </c>
      <c r="AC85" s="53">
        <f t="shared" si="52"/>
        <v>-25459.4</v>
      </c>
      <c r="AD85" s="53">
        <f t="shared" si="52"/>
        <v>-25459.4</v>
      </c>
      <c r="AE85" s="53">
        <f t="shared" si="52"/>
        <v>-66685.533726487425</v>
      </c>
      <c r="AF85" s="53">
        <f t="shared" si="52"/>
        <v>-67008.752323082197</v>
      </c>
      <c r="AG85" s="53">
        <f t="shared" si="52"/>
        <v>-67333.970505399848</v>
      </c>
      <c r="AH85" s="53">
        <f t="shared" si="52"/>
        <v>-67661.199325220805</v>
      </c>
      <c r="AI85" s="53">
        <f t="shared" si="52"/>
        <v>-67990.449891708515</v>
      </c>
      <c r="AJ85" s="53">
        <f t="shared" si="52"/>
        <v>-68321.733371696231</v>
      </c>
      <c r="AK85" s="53">
        <f t="shared" si="52"/>
        <v>-68655.060989973659</v>
      </c>
      <c r="AL85" s="53">
        <f t="shared" si="52"/>
        <v>-68990.444029577382</v>
      </c>
      <c r="AM85" s="53">
        <f t="shared" si="52"/>
        <v>-69327.893832081143</v>
      </c>
      <c r="AN85" s="53">
        <f t="shared" si="52"/>
        <v>-69667.421797886622</v>
      </c>
      <c r="AO85" s="53">
        <f t="shared" si="52"/>
        <v>-70009.039386517237</v>
      </c>
      <c r="AP85" s="53">
        <f t="shared" si="52"/>
        <v>-70352.758116914294</v>
      </c>
      <c r="AQ85" s="53">
        <f t="shared" si="52"/>
        <v>-72018.801817731743</v>
      </c>
      <c r="AR85" s="53">
        <f t="shared" si="52"/>
        <v>-72366.757627633793</v>
      </c>
      <c r="AS85" s="53">
        <f t="shared" si="52"/>
        <v>-72716.849495594535</v>
      </c>
      <c r="AT85" s="53">
        <f t="shared" si="52"/>
        <v>-73069.089181198622</v>
      </c>
      <c r="AU85" s="53">
        <f t="shared" si="52"/>
        <v>-73423.488504942245</v>
      </c>
      <c r="AV85" s="53">
        <f t="shared" si="52"/>
        <v>-73780.059348537761</v>
      </c>
      <c r="AW85" s="53">
        <f t="shared" si="52"/>
        <v>-74138.813655217789</v>
      </c>
      <c r="AX85" s="53">
        <f t="shared" si="52"/>
        <v>-74499.763430041887</v>
      </c>
      <c r="AY85" s="53">
        <f t="shared" ref="AY85:CD85" si="53">AY55</f>
        <v>-74862.920740204747</v>
      </c>
      <c r="AZ85" s="53">
        <f t="shared" si="53"/>
        <v>-75228.297715345339</v>
      </c>
      <c r="BA85" s="53">
        <f t="shared" si="53"/>
        <v>-75595.90654785675</v>
      </c>
      <c r="BB85" s="53">
        <f t="shared" si="53"/>
        <v>-75965.75949320037</v>
      </c>
      <c r="BC85" s="53">
        <f t="shared" si="53"/>
        <v>-77724.091732719273</v>
      </c>
      <c r="BD85" s="53">
        <f t="shared" si="53"/>
        <v>-78098.469923952071</v>
      </c>
      <c r="BE85" s="53">
        <f t="shared" si="53"/>
        <v>-78475.129375951015</v>
      </c>
      <c r="BF85" s="53">
        <f t="shared" si="53"/>
        <v>-78854.082599602625</v>
      </c>
      <c r="BG85" s="53">
        <f t="shared" si="53"/>
        <v>-79235.342170442862</v>
      </c>
      <c r="BH85" s="53">
        <f t="shared" si="53"/>
        <v>-79618.920728982834</v>
      </c>
      <c r="BI85" s="53">
        <f t="shared" si="53"/>
        <v>-80004.830981031264</v>
      </c>
      <c r="BJ85" s="53">
        <f t="shared" si="53"/>
        <v>-80393.085698015697</v>
      </c>
      <c r="BK85" s="53">
        <f t="shared" si="53"/>
        <v>-80783.697717315314</v>
      </c>
      <c r="BL85" s="53">
        <f t="shared" si="53"/>
        <v>-81176.679942580042</v>
      </c>
      <c r="BM85" s="53">
        <f t="shared" si="53"/>
        <v>-81572.045344070008</v>
      </c>
      <c r="BN85" s="53">
        <f t="shared" si="53"/>
        <v>-81969.806958978035</v>
      </c>
      <c r="BO85" s="53">
        <f t="shared" si="53"/>
        <v>-83825.511897391494</v>
      </c>
      <c r="BP85" s="53">
        <f t="shared" si="53"/>
        <v>-84228.105320126459</v>
      </c>
      <c r="BQ85" s="53">
        <f t="shared" si="53"/>
        <v>-84633.134472810663</v>
      </c>
      <c r="BR85" s="53">
        <f t="shared" si="53"/>
        <v>-85040.612663726599</v>
      </c>
      <c r="BS85" s="53">
        <f t="shared" si="53"/>
        <v>-85450.553269768541</v>
      </c>
      <c r="BT85" s="53">
        <f t="shared" si="53"/>
        <v>-85862.96973678912</v>
      </c>
      <c r="BU85" s="53">
        <f t="shared" si="53"/>
        <v>-86277.87557993787</v>
      </c>
      <c r="BV85" s="53">
        <f t="shared" si="53"/>
        <v>-86695.284384009195</v>
      </c>
      <c r="BW85" s="53">
        <f t="shared" si="53"/>
        <v>-87115.209803782578</v>
      </c>
      <c r="BX85" s="53">
        <f t="shared" si="53"/>
        <v>-87537.665564376803</v>
      </c>
      <c r="BY85" s="53">
        <f t="shared" si="53"/>
        <v>-87962.665461591852</v>
      </c>
      <c r="BZ85" s="53">
        <f t="shared" si="53"/>
        <v>-88390.223362266028</v>
      </c>
      <c r="CA85" s="53">
        <f t="shared" si="53"/>
        <v>-44438.51243500183</v>
      </c>
      <c r="CB85" s="53">
        <f t="shared" si="53"/>
        <v>-44488.643633380721</v>
      </c>
      <c r="CC85" s="53">
        <f t="shared" si="53"/>
        <v>-44538.983711752997</v>
      </c>
      <c r="CD85" s="53">
        <f t="shared" si="53"/>
        <v>-44589.533540451899</v>
      </c>
      <c r="CE85" s="53">
        <f t="shared" ref="CE85:CL85" si="54">CE55</f>
        <v>-44640.293993437102</v>
      </c>
      <c r="CF85" s="53">
        <f t="shared" si="54"/>
        <v>-44691.265948308952</v>
      </c>
      <c r="CG85" s="53">
        <f t="shared" si="54"/>
        <v>-44742.450286327352</v>
      </c>
      <c r="CH85" s="53">
        <f t="shared" si="54"/>
        <v>-44793.84789242009</v>
      </c>
      <c r="CI85" s="53">
        <f t="shared" si="54"/>
        <v>-44845.459655205108</v>
      </c>
      <c r="CJ85" s="53">
        <f t="shared" si="54"/>
        <v>-44897.286467001395</v>
      </c>
      <c r="CK85" s="53">
        <f t="shared" si="54"/>
        <v>-44949.329223846973</v>
      </c>
      <c r="CL85" s="53">
        <f t="shared" si="54"/>
        <v>-45001.588825513565</v>
      </c>
      <c r="CN85" s="53">
        <f t="shared" ref="CN85:DL85" si="55">CN55</f>
        <v>0</v>
      </c>
      <c r="CO85" s="53">
        <f t="shared" si="55"/>
        <v>0</v>
      </c>
      <c r="CP85" s="53">
        <f t="shared" si="55"/>
        <v>0</v>
      </c>
      <c r="CQ85" s="53">
        <f t="shared" si="55"/>
        <v>0</v>
      </c>
      <c r="CR85" s="53">
        <f t="shared" si="55"/>
        <v>0</v>
      </c>
      <c r="CS85" s="53">
        <f t="shared" si="55"/>
        <v>0</v>
      </c>
      <c r="CT85" s="53">
        <f t="shared" si="55"/>
        <v>0</v>
      </c>
      <c r="CU85" s="53">
        <f t="shared" si="55"/>
        <v>0</v>
      </c>
      <c r="CV85" s="53">
        <f t="shared" si="55"/>
        <v>0</v>
      </c>
      <c r="CW85" s="53">
        <f t="shared" si="55"/>
        <v>0</v>
      </c>
      <c r="CX85" s="53">
        <f t="shared" si="55"/>
        <v>0</v>
      </c>
      <c r="CY85" s="53">
        <f t="shared" si="55"/>
        <v>0</v>
      </c>
      <c r="CZ85" s="53">
        <f t="shared" si="55"/>
        <v>0</v>
      </c>
      <c r="DA85" s="53">
        <f t="shared" si="55"/>
        <v>0</v>
      </c>
      <c r="DB85" s="53">
        <f t="shared" si="55"/>
        <v>0</v>
      </c>
      <c r="DC85" s="53">
        <f t="shared" si="55"/>
        <v>0</v>
      </c>
      <c r="DD85" s="53">
        <f t="shared" si="55"/>
        <v>0</v>
      </c>
      <c r="DE85" s="53">
        <f t="shared" si="55"/>
        <v>0</v>
      </c>
      <c r="DF85" s="53">
        <f t="shared" si="55"/>
        <v>0</v>
      </c>
      <c r="DG85" s="53">
        <f t="shared" si="55"/>
        <v>0</v>
      </c>
      <c r="DH85" s="53">
        <f t="shared" si="55"/>
        <v>0</v>
      </c>
      <c r="DI85" s="53">
        <f t="shared" si="55"/>
        <v>0</v>
      </c>
      <c r="DJ85" s="53">
        <f t="shared" si="55"/>
        <v>0</v>
      </c>
      <c r="DK85" s="53">
        <f t="shared" si="55"/>
        <v>0</v>
      </c>
      <c r="DL85" s="53">
        <f t="shared" si="55"/>
        <v>0</v>
      </c>
    </row>
    <row r="86" spans="1:116" hidden="1" x14ac:dyDescent="0.4">
      <c r="B86" s="27" t="s">
        <v>234</v>
      </c>
      <c r="R86"/>
    </row>
    <row r="87" spans="1:116" hidden="1" x14ac:dyDescent="0.4">
      <c r="B87" s="27" t="s">
        <v>234</v>
      </c>
      <c r="G87" s="12" t="s">
        <v>632</v>
      </c>
      <c r="R87"/>
    </row>
    <row r="88" spans="1:116" hidden="1" x14ac:dyDescent="0.4">
      <c r="B88" s="27" t="s">
        <v>234</v>
      </c>
      <c r="C88" s="53"/>
      <c r="D88" s="53"/>
      <c r="E88" s="53"/>
      <c r="F88" s="27" t="s">
        <v>234</v>
      </c>
      <c r="G88" s="27" t="s">
        <v>633</v>
      </c>
      <c r="H88" s="53"/>
      <c r="I88" s="53"/>
      <c r="K88" s="63">
        <f>SUMIF($4:$4,K$3,88:88)</f>
        <v>0</v>
      </c>
      <c r="L88" s="63">
        <f>SUMIF($4:$4,L$3,88:88)</f>
        <v>0</v>
      </c>
      <c r="M88" s="63">
        <f>SUMIF($4:$4,M$3,88:88)</f>
        <v>0</v>
      </c>
      <c r="N88" s="63">
        <f>SUMIF($4:$4,N$3,88:88)</f>
        <v>0</v>
      </c>
      <c r="O88" s="63">
        <f>SUMIF($4:$4,O$3,88:88)</f>
        <v>0</v>
      </c>
      <c r="P88" s="63">
        <f>SUMIF($4:$4,P$3,88:88)</f>
        <v>0</v>
      </c>
      <c r="Q88" s="28"/>
      <c r="R88"/>
      <c r="S88" s="265">
        <f>SUMIF($C:$C,$F88,S:S)</f>
        <v>0</v>
      </c>
      <c r="T88" s="265">
        <f>SUMIF($C:$C,$F88,T:T)</f>
        <v>0</v>
      </c>
      <c r="U88" s="265">
        <f>SUMIF($C:$C,$F88,U:U)</f>
        <v>0</v>
      </c>
      <c r="V88" s="265">
        <f>SUMIF($C:$C,$F88,V:V)</f>
        <v>0</v>
      </c>
      <c r="W88" s="265">
        <f>SUMIF($C:$C,$F88,W:W)</f>
        <v>0</v>
      </c>
      <c r="X88" s="265">
        <f>SUMIF($C:$C,$F88,X:X)</f>
        <v>0</v>
      </c>
      <c r="Y88" s="265">
        <f>SUMIF($C:$C,$F88,Y:Y)</f>
        <v>0</v>
      </c>
      <c r="Z88" s="265">
        <f>SUMIF($C:$C,$F88,Z:Z)</f>
        <v>0</v>
      </c>
      <c r="AA88" s="265">
        <f>SUMIF($C:$C,$F88,AA:AA)</f>
        <v>0</v>
      </c>
      <c r="AB88" s="265">
        <f>SUMIF($C:$C,$F88,AB:AB)</f>
        <v>0</v>
      </c>
      <c r="AC88" s="265">
        <f>SUMIF($C:$C,$F88,AC:AC)</f>
        <v>0</v>
      </c>
      <c r="AD88" s="265">
        <f>SUMIF($C:$C,$F88,AD:AD)</f>
        <v>0</v>
      </c>
      <c r="AE88" s="265">
        <f>SUMIF($C:$C,$F88,AE:AE)</f>
        <v>0</v>
      </c>
      <c r="AF88" s="265">
        <f>SUMIF($C:$C,$F88,AF:AF)</f>
        <v>0</v>
      </c>
      <c r="AG88" s="265">
        <f>SUMIF($C:$C,$F88,AG:AG)</f>
        <v>0</v>
      </c>
      <c r="AH88" s="265">
        <f>SUMIF($C:$C,$F88,AH:AH)</f>
        <v>0</v>
      </c>
      <c r="AI88" s="265">
        <f>SUMIF($C:$C,$F88,AI:AI)</f>
        <v>0</v>
      </c>
      <c r="AJ88" s="265">
        <f>SUMIF($C:$C,$F88,AJ:AJ)</f>
        <v>0</v>
      </c>
      <c r="AK88" s="265">
        <f>SUMIF($C:$C,$F88,AK:AK)</f>
        <v>0</v>
      </c>
      <c r="AL88" s="265">
        <f>SUMIF($C:$C,$F88,AL:AL)</f>
        <v>0</v>
      </c>
      <c r="AM88" s="265">
        <f>SUMIF($C:$C,$F88,AM:AM)</f>
        <v>0</v>
      </c>
      <c r="AN88" s="265">
        <f>SUMIF($C:$C,$F88,AN:AN)</f>
        <v>0</v>
      </c>
      <c r="AO88" s="265">
        <f>SUMIF($C:$C,$F88,AO:AO)</f>
        <v>0</v>
      </c>
      <c r="AP88" s="265">
        <f>SUMIF($C:$C,$F88,AP:AP)</f>
        <v>0</v>
      </c>
      <c r="AQ88" s="265">
        <f>SUMIF($C:$C,$F88,AQ:AQ)</f>
        <v>0</v>
      </c>
      <c r="AR88" s="265">
        <f>SUMIF($C:$C,$F88,AR:AR)</f>
        <v>0</v>
      </c>
      <c r="AS88" s="265">
        <f>SUMIF($C:$C,$F88,AS:AS)</f>
        <v>0</v>
      </c>
      <c r="AT88" s="265">
        <f>SUMIF($C:$C,$F88,AT:AT)</f>
        <v>0</v>
      </c>
      <c r="AU88" s="265">
        <f>SUMIF($C:$C,$F88,AU:AU)</f>
        <v>0</v>
      </c>
      <c r="AV88" s="265">
        <f>SUMIF($C:$C,$F88,AV:AV)</f>
        <v>0</v>
      </c>
      <c r="AW88" s="265">
        <f>SUMIF($C:$C,$F88,AW:AW)</f>
        <v>0</v>
      </c>
      <c r="AX88" s="265">
        <f>SUMIF($C:$C,$F88,AX:AX)</f>
        <v>0</v>
      </c>
      <c r="AY88" s="265">
        <f>SUMIF($C:$C,$F88,AY:AY)</f>
        <v>0</v>
      </c>
      <c r="AZ88" s="265">
        <f>SUMIF($C:$C,$F88,AZ:AZ)</f>
        <v>0</v>
      </c>
      <c r="BA88" s="265">
        <f>SUMIF($C:$C,$F88,BA:BA)</f>
        <v>0</v>
      </c>
      <c r="BB88" s="265">
        <f>SUMIF($C:$C,$F88,BB:BB)</f>
        <v>0</v>
      </c>
      <c r="BC88" s="265">
        <f>SUMIF($C:$C,$F88,BC:BC)</f>
        <v>0</v>
      </c>
      <c r="BD88" s="265">
        <f>SUMIF($C:$C,$F88,BD:BD)</f>
        <v>0</v>
      </c>
      <c r="BE88" s="265">
        <f>SUMIF($C:$C,$F88,BE:BE)</f>
        <v>0</v>
      </c>
      <c r="BF88" s="265">
        <f>SUMIF($C:$C,$F88,BF:BF)</f>
        <v>0</v>
      </c>
      <c r="BG88" s="265">
        <f>SUMIF($C:$C,$F88,BG:BG)</f>
        <v>0</v>
      </c>
      <c r="BH88" s="265">
        <f>SUMIF($C:$C,$F88,BH:BH)</f>
        <v>0</v>
      </c>
      <c r="BI88" s="265">
        <f>SUMIF($C:$C,$F88,BI:BI)</f>
        <v>0</v>
      </c>
      <c r="BJ88" s="265">
        <f>SUMIF($C:$C,$F88,BJ:BJ)</f>
        <v>0</v>
      </c>
      <c r="BK88" s="265">
        <f>SUMIF($C:$C,$F88,BK:BK)</f>
        <v>0</v>
      </c>
      <c r="BL88" s="265">
        <f>SUMIF($C:$C,$F88,BL:BL)</f>
        <v>0</v>
      </c>
      <c r="BM88" s="265">
        <f>SUMIF($C:$C,$F88,BM:BM)</f>
        <v>0</v>
      </c>
      <c r="BN88" s="265">
        <f>SUMIF($C:$C,$F88,BN:BN)</f>
        <v>0</v>
      </c>
      <c r="BO88" s="265">
        <f>SUMIF($C:$C,$F88,BO:BO)</f>
        <v>0</v>
      </c>
      <c r="BP88" s="265">
        <f>SUMIF($C:$C,$F88,BP:BP)</f>
        <v>0</v>
      </c>
      <c r="BQ88" s="265">
        <f>SUMIF($C:$C,$F88,BQ:BQ)</f>
        <v>0</v>
      </c>
      <c r="BR88" s="265">
        <f>SUMIF($C:$C,$F88,BR:BR)</f>
        <v>0</v>
      </c>
      <c r="BS88" s="265">
        <f>SUMIF($C:$C,$F88,BS:BS)</f>
        <v>0</v>
      </c>
      <c r="BT88" s="265">
        <f>SUMIF($C:$C,$F88,BT:BT)</f>
        <v>0</v>
      </c>
      <c r="BU88" s="265">
        <f>SUMIF($C:$C,$F88,BU:BU)</f>
        <v>0</v>
      </c>
      <c r="BV88" s="265">
        <f>SUMIF($C:$C,$F88,BV:BV)</f>
        <v>0</v>
      </c>
      <c r="BW88" s="265">
        <f>SUMIF($C:$C,$F88,BW:BW)</f>
        <v>0</v>
      </c>
      <c r="BX88" s="265">
        <f>SUMIF($C:$C,$F88,BX:BX)</f>
        <v>0</v>
      </c>
      <c r="BY88" s="265">
        <f>SUMIF($C:$C,$F88,BY:BY)</f>
        <v>0</v>
      </c>
      <c r="BZ88" s="265">
        <f>SUMIF($C:$C,$F88,BZ:BZ)</f>
        <v>0</v>
      </c>
      <c r="CA88" s="265">
        <f>SUMIF($C:$C,$F88,CA:CA)</f>
        <v>0</v>
      </c>
      <c r="CB88" s="265">
        <f>SUMIF($C:$C,$F88,CB:CB)</f>
        <v>0</v>
      </c>
      <c r="CC88" s="265">
        <f>SUMIF($C:$C,$F88,CC:CC)</f>
        <v>0</v>
      </c>
      <c r="CD88" s="265">
        <f>SUMIF($C:$C,$F88,CD:CD)</f>
        <v>0</v>
      </c>
      <c r="CE88" s="265">
        <f>SUMIF($C:$C,$F88,CE:CE)</f>
        <v>0</v>
      </c>
      <c r="CF88" s="265">
        <f>SUMIF($C:$C,$F88,CF:CF)</f>
        <v>0</v>
      </c>
      <c r="CG88" s="265">
        <f>SUMIF($C:$C,$F88,CG:CG)</f>
        <v>0</v>
      </c>
      <c r="CH88" s="265">
        <f>SUMIF($C:$C,$F88,CH:CH)</f>
        <v>0</v>
      </c>
      <c r="CI88" s="265">
        <f>SUMIF($C:$C,$F88,CI:CI)</f>
        <v>0</v>
      </c>
      <c r="CJ88" s="265">
        <f>SUMIF($C:$C,$F88,CJ:CJ)</f>
        <v>0</v>
      </c>
      <c r="CK88" s="265">
        <f>SUMIF($C:$C,$F88,CK:CK)</f>
        <v>0</v>
      </c>
      <c r="CL88" s="265">
        <f>SUMIF($C:$C,$F88,CL:CL)</f>
        <v>0</v>
      </c>
      <c r="CN88" s="265">
        <f>SUMIF($C:$C,$F88,CN:CN)</f>
        <v>0</v>
      </c>
      <c r="CO88" s="265">
        <f>SUMIF($C:$C,$F88,CO:CO)</f>
        <v>0</v>
      </c>
      <c r="CP88" s="265">
        <f>SUMIF($C:$C,$F88,CP:CP)</f>
        <v>0</v>
      </c>
      <c r="CQ88" s="265">
        <f>SUMIF($C:$C,$F88,CQ:CQ)</f>
        <v>0</v>
      </c>
      <c r="CR88" s="265">
        <f>SUMIF($C:$C,$F88,CR:CR)</f>
        <v>0</v>
      </c>
      <c r="CS88" s="265">
        <f>SUMIF($C:$C,$F88,CS:CS)</f>
        <v>0</v>
      </c>
      <c r="CT88" s="265">
        <f>SUMIF($C:$C,$F88,CT:CT)</f>
        <v>0</v>
      </c>
      <c r="CU88" s="265">
        <f>SUMIF($C:$C,$F88,CU:CU)</f>
        <v>0</v>
      </c>
      <c r="CV88" s="265">
        <f>SUMIF($C:$C,$F88,CV:CV)</f>
        <v>0</v>
      </c>
      <c r="CW88" s="265">
        <f>SUMIF($C:$C,$F88,CW:CW)</f>
        <v>0</v>
      </c>
      <c r="CX88" s="265">
        <f>SUMIF($C:$C,$F88,CX:CX)</f>
        <v>0</v>
      </c>
      <c r="CY88" s="265">
        <f>SUMIF($C:$C,$F88,CY:CY)</f>
        <v>0</v>
      </c>
      <c r="CZ88" s="265">
        <f>SUMIF($C:$C,$F88,CZ:CZ)</f>
        <v>0</v>
      </c>
      <c r="DA88" s="265">
        <f>SUMIF($C:$C,$F88,DA:DA)</f>
        <v>0</v>
      </c>
      <c r="DB88" s="265">
        <f>SUMIF($C:$C,$F88,DB:DB)</f>
        <v>0</v>
      </c>
      <c r="DC88" s="265">
        <f>SUMIF($C:$C,$F88,DC:DC)</f>
        <v>0</v>
      </c>
      <c r="DD88" s="265">
        <f>SUMIF($C:$C,$F88,DD:DD)</f>
        <v>0</v>
      </c>
      <c r="DE88" s="265">
        <f>SUMIF($C:$C,$F88,DE:DE)</f>
        <v>0</v>
      </c>
      <c r="DF88" s="265">
        <f>SUMIF($C:$C,$F88,DF:DF)</f>
        <v>0</v>
      </c>
      <c r="DG88" s="265">
        <f>SUMIF($C:$C,$F88,DG:DG)</f>
        <v>0</v>
      </c>
      <c r="DH88" s="265">
        <f>SUMIF($C:$C,$F88,DH:DH)</f>
        <v>0</v>
      </c>
      <c r="DI88" s="265">
        <f>SUMIF($C:$C,$F88,DI:DI)</f>
        <v>0</v>
      </c>
      <c r="DJ88" s="265">
        <f>SUMIF($C:$C,$F88,DJ:DJ)</f>
        <v>0</v>
      </c>
      <c r="DK88" s="265">
        <f>SUMIF($C:$C,$F88,DK:DK)</f>
        <v>0</v>
      </c>
      <c r="DL88" s="265">
        <f>SUMIF($C:$C,$F88,DL:DL)</f>
        <v>0</v>
      </c>
    </row>
    <row r="89" spans="1:116" x14ac:dyDescent="0.4">
      <c r="B89" t="s">
        <v>577</v>
      </c>
      <c r="F89" t="s">
        <v>577</v>
      </c>
      <c r="G89" s="388" t="s">
        <v>634</v>
      </c>
      <c r="H89" s="53"/>
      <c r="I89" s="53"/>
      <c r="K89" s="53">
        <f t="shared" ref="K89:P89" si="56">-K48</f>
        <v>0</v>
      </c>
      <c r="L89" s="53">
        <f t="shared" si="56"/>
        <v>0</v>
      </c>
      <c r="M89" s="53">
        <f t="shared" si="56"/>
        <v>0</v>
      </c>
      <c r="N89" s="53">
        <f t="shared" si="56"/>
        <v>0</v>
      </c>
      <c r="O89" s="53">
        <f t="shared" si="56"/>
        <v>0</v>
      </c>
      <c r="P89" s="53">
        <f t="shared" si="56"/>
        <v>0</v>
      </c>
      <c r="R89"/>
      <c r="S89" s="53">
        <f t="shared" ref="S89:AX89" si="57">-S48</f>
        <v>0</v>
      </c>
      <c r="T89" s="53">
        <f t="shared" si="57"/>
        <v>0</v>
      </c>
      <c r="U89" s="53">
        <f t="shared" si="57"/>
        <v>0</v>
      </c>
      <c r="V89" s="53">
        <f t="shared" si="57"/>
        <v>0</v>
      </c>
      <c r="W89" s="53">
        <f t="shared" si="57"/>
        <v>0</v>
      </c>
      <c r="X89" s="53">
        <f t="shared" si="57"/>
        <v>0</v>
      </c>
      <c r="Y89" s="53">
        <f t="shared" si="57"/>
        <v>0</v>
      </c>
      <c r="Z89" s="53">
        <f t="shared" si="57"/>
        <v>0</v>
      </c>
      <c r="AA89" s="53">
        <f t="shared" si="57"/>
        <v>0</v>
      </c>
      <c r="AB89" s="53">
        <f t="shared" si="57"/>
        <v>0</v>
      </c>
      <c r="AC89" s="53">
        <f t="shared" si="57"/>
        <v>0</v>
      </c>
      <c r="AD89" s="53">
        <f t="shared" si="57"/>
        <v>0</v>
      </c>
      <c r="AE89" s="53">
        <f t="shared" si="57"/>
        <v>0</v>
      </c>
      <c r="AF89" s="53">
        <f t="shared" si="57"/>
        <v>0</v>
      </c>
      <c r="AG89" s="53">
        <f t="shared" si="57"/>
        <v>0</v>
      </c>
      <c r="AH89" s="53">
        <f t="shared" si="57"/>
        <v>0</v>
      </c>
      <c r="AI89" s="53">
        <f t="shared" si="57"/>
        <v>0</v>
      </c>
      <c r="AJ89" s="53">
        <f t="shared" si="57"/>
        <v>0</v>
      </c>
      <c r="AK89" s="53">
        <f t="shared" si="57"/>
        <v>0</v>
      </c>
      <c r="AL89" s="53">
        <f t="shared" si="57"/>
        <v>0</v>
      </c>
      <c r="AM89" s="53">
        <f t="shared" si="57"/>
        <v>0</v>
      </c>
      <c r="AN89" s="53">
        <f t="shared" si="57"/>
        <v>0</v>
      </c>
      <c r="AO89" s="53">
        <f t="shared" si="57"/>
        <v>0</v>
      </c>
      <c r="AP89" s="53">
        <f t="shared" si="57"/>
        <v>0</v>
      </c>
      <c r="AQ89" s="53">
        <f t="shared" si="57"/>
        <v>0</v>
      </c>
      <c r="AR89" s="53">
        <f t="shared" si="57"/>
        <v>0</v>
      </c>
      <c r="AS89" s="53">
        <f t="shared" si="57"/>
        <v>0</v>
      </c>
      <c r="AT89" s="53">
        <f t="shared" si="57"/>
        <v>0</v>
      </c>
      <c r="AU89" s="53">
        <f t="shared" si="57"/>
        <v>0</v>
      </c>
      <c r="AV89" s="53">
        <f t="shared" si="57"/>
        <v>0</v>
      </c>
      <c r="AW89" s="53">
        <f t="shared" si="57"/>
        <v>0</v>
      </c>
      <c r="AX89" s="53">
        <f t="shared" si="57"/>
        <v>0</v>
      </c>
      <c r="AY89" s="53">
        <f t="shared" ref="AY89:CD89" si="58">-AY48</f>
        <v>0</v>
      </c>
      <c r="AZ89" s="53">
        <f t="shared" si="58"/>
        <v>0</v>
      </c>
      <c r="BA89" s="53">
        <f t="shared" si="58"/>
        <v>0</v>
      </c>
      <c r="BB89" s="53">
        <f t="shared" si="58"/>
        <v>0</v>
      </c>
      <c r="BC89" s="53">
        <f t="shared" si="58"/>
        <v>0</v>
      </c>
      <c r="BD89" s="53">
        <f t="shared" si="58"/>
        <v>0</v>
      </c>
      <c r="BE89" s="53">
        <f t="shared" si="58"/>
        <v>0</v>
      </c>
      <c r="BF89" s="53">
        <f t="shared" si="58"/>
        <v>0</v>
      </c>
      <c r="BG89" s="53">
        <f t="shared" si="58"/>
        <v>0</v>
      </c>
      <c r="BH89" s="53">
        <f t="shared" si="58"/>
        <v>0</v>
      </c>
      <c r="BI89" s="53">
        <f t="shared" si="58"/>
        <v>0</v>
      </c>
      <c r="BJ89" s="53">
        <f t="shared" si="58"/>
        <v>0</v>
      </c>
      <c r="BK89" s="53">
        <f t="shared" si="58"/>
        <v>0</v>
      </c>
      <c r="BL89" s="53">
        <f t="shared" si="58"/>
        <v>0</v>
      </c>
      <c r="BM89" s="53">
        <f t="shared" si="58"/>
        <v>0</v>
      </c>
      <c r="BN89" s="53">
        <f t="shared" si="58"/>
        <v>0</v>
      </c>
      <c r="BO89" s="53">
        <f t="shared" si="58"/>
        <v>0</v>
      </c>
      <c r="BP89" s="53">
        <f t="shared" si="58"/>
        <v>0</v>
      </c>
      <c r="BQ89" s="53">
        <f t="shared" si="58"/>
        <v>0</v>
      </c>
      <c r="BR89" s="53">
        <f t="shared" si="58"/>
        <v>0</v>
      </c>
      <c r="BS89" s="53">
        <f t="shared" si="58"/>
        <v>0</v>
      </c>
      <c r="BT89" s="53">
        <f t="shared" si="58"/>
        <v>0</v>
      </c>
      <c r="BU89" s="53">
        <f t="shared" si="58"/>
        <v>0</v>
      </c>
      <c r="BV89" s="53">
        <f t="shared" si="58"/>
        <v>0</v>
      </c>
      <c r="BW89" s="53">
        <f t="shared" si="58"/>
        <v>0</v>
      </c>
      <c r="BX89" s="53">
        <f t="shared" si="58"/>
        <v>0</v>
      </c>
      <c r="BY89" s="53">
        <f t="shared" si="58"/>
        <v>0</v>
      </c>
      <c r="BZ89" s="53">
        <f t="shared" si="58"/>
        <v>0</v>
      </c>
      <c r="CA89" s="53">
        <f t="shared" si="58"/>
        <v>0</v>
      </c>
      <c r="CB89" s="53">
        <f t="shared" si="58"/>
        <v>0</v>
      </c>
      <c r="CC89" s="53">
        <f t="shared" si="58"/>
        <v>0</v>
      </c>
      <c r="CD89" s="53">
        <f t="shared" si="58"/>
        <v>0</v>
      </c>
      <c r="CE89" s="53">
        <f t="shared" ref="CE89:CL89" si="59">-CE48</f>
        <v>0</v>
      </c>
      <c r="CF89" s="53">
        <f t="shared" si="59"/>
        <v>0</v>
      </c>
      <c r="CG89" s="53">
        <f t="shared" si="59"/>
        <v>0</v>
      </c>
      <c r="CH89" s="53">
        <f t="shared" si="59"/>
        <v>0</v>
      </c>
      <c r="CI89" s="53">
        <f t="shared" si="59"/>
        <v>0</v>
      </c>
      <c r="CJ89" s="53">
        <f t="shared" si="59"/>
        <v>0</v>
      </c>
      <c r="CK89" s="53">
        <f t="shared" si="59"/>
        <v>0</v>
      </c>
      <c r="CL89" s="53">
        <f t="shared" si="59"/>
        <v>0</v>
      </c>
      <c r="CN89" s="53">
        <f t="shared" ref="CN89:DL89" si="60">-CN48</f>
        <v>0</v>
      </c>
      <c r="CO89" s="53">
        <f t="shared" si="60"/>
        <v>0</v>
      </c>
      <c r="CP89" s="53">
        <f t="shared" si="60"/>
        <v>0</v>
      </c>
      <c r="CQ89" s="53">
        <f t="shared" si="60"/>
        <v>0</v>
      </c>
      <c r="CR89" s="53">
        <f t="shared" si="60"/>
        <v>0</v>
      </c>
      <c r="CS89" s="53">
        <f t="shared" si="60"/>
        <v>0</v>
      </c>
      <c r="CT89" s="53">
        <f t="shared" si="60"/>
        <v>0</v>
      </c>
      <c r="CU89" s="53">
        <f t="shared" si="60"/>
        <v>0</v>
      </c>
      <c r="CV89" s="53">
        <f t="shared" si="60"/>
        <v>0</v>
      </c>
      <c r="CW89" s="53">
        <f t="shared" si="60"/>
        <v>0</v>
      </c>
      <c r="CX89" s="53">
        <f t="shared" si="60"/>
        <v>0</v>
      </c>
      <c r="CY89" s="53">
        <f t="shared" si="60"/>
        <v>0</v>
      </c>
      <c r="CZ89" s="53">
        <f t="shared" si="60"/>
        <v>0</v>
      </c>
      <c r="DA89" s="53">
        <f t="shared" si="60"/>
        <v>0</v>
      </c>
      <c r="DB89" s="53">
        <f t="shared" si="60"/>
        <v>0</v>
      </c>
      <c r="DC89" s="53">
        <f t="shared" si="60"/>
        <v>0</v>
      </c>
      <c r="DD89" s="53">
        <f t="shared" si="60"/>
        <v>0</v>
      </c>
      <c r="DE89" s="53">
        <f t="shared" si="60"/>
        <v>0</v>
      </c>
      <c r="DF89" s="53">
        <f t="shared" si="60"/>
        <v>0</v>
      </c>
      <c r="DG89" s="53">
        <f t="shared" si="60"/>
        <v>0</v>
      </c>
      <c r="DH89" s="53">
        <f t="shared" si="60"/>
        <v>0</v>
      </c>
      <c r="DI89" s="53">
        <f t="shared" si="60"/>
        <v>0</v>
      </c>
      <c r="DJ89" s="53">
        <f t="shared" si="60"/>
        <v>0</v>
      </c>
      <c r="DK89" s="53">
        <f t="shared" si="60"/>
        <v>0</v>
      </c>
      <c r="DL89" s="53">
        <f t="shared" si="60"/>
        <v>0</v>
      </c>
    </row>
    <row r="90" spans="1:116" x14ac:dyDescent="0.4">
      <c r="B90" t="s">
        <v>577</v>
      </c>
      <c r="F90" t="s">
        <v>577</v>
      </c>
      <c r="G90" s="27" t="s">
        <v>635</v>
      </c>
      <c r="K90" s="63">
        <f ca="1">SUMIF($4:$4,K$3,90:90)</f>
        <v>-305512.8</v>
      </c>
      <c r="L90" s="63">
        <f ca="1">SUMIF($4:$4,L$3,90:90)</f>
        <v>-822004.25729654531</v>
      </c>
      <c r="M90" s="63">
        <f ca="1">SUMIF($4:$4,M$3,90:90)</f>
        <v>-887666.50755750551</v>
      </c>
      <c r="N90" s="63">
        <f ca="1">SUMIF($4:$4,N$3,90:90)</f>
        <v>-957906.1831736411</v>
      </c>
      <c r="O90" s="63">
        <f ca="1">SUMIF($4:$4,O$3,90:90)</f>
        <v>-1033019.8115165774</v>
      </c>
      <c r="P90" s="63">
        <f ca="1">SUMIF($4:$4,P$3,90:90)</f>
        <v>-536617.19561264792</v>
      </c>
      <c r="R90"/>
      <c r="S90" s="63">
        <f ca="1">SUM(S85:OFFSET(S90,-1,0))-S88</f>
        <v>-25459.4</v>
      </c>
      <c r="T90" s="63">
        <f ca="1">SUM(T85:OFFSET(T90,-1,0))-T88</f>
        <v>-25459.4</v>
      </c>
      <c r="U90" s="63">
        <f ca="1">SUM(U85:OFFSET(U90,-1,0))-U88</f>
        <v>-25459.4</v>
      </c>
      <c r="V90" s="63">
        <f ca="1">SUM(V85:OFFSET(V90,-1,0))-V88</f>
        <v>-25459.4</v>
      </c>
      <c r="W90" s="63">
        <f ca="1">SUM(W85:OFFSET(W90,-1,0))-W88</f>
        <v>-25459.4</v>
      </c>
      <c r="X90" s="63">
        <f ca="1">SUM(X85:OFFSET(X90,-1,0))-X88</f>
        <v>-25459.4</v>
      </c>
      <c r="Y90" s="63">
        <f ca="1">SUM(Y85:OFFSET(Y90,-1,0))-Y88</f>
        <v>-25459.4</v>
      </c>
      <c r="Z90" s="63">
        <f ca="1">SUM(Z85:OFFSET(Z90,-1,0))-Z88</f>
        <v>-25459.4</v>
      </c>
      <c r="AA90" s="63">
        <f ca="1">SUM(AA85:OFFSET(AA90,-1,0))-AA88</f>
        <v>-25459.4</v>
      </c>
      <c r="AB90" s="63">
        <f ca="1">SUM(AB85:OFFSET(AB90,-1,0))-AB88</f>
        <v>-25459.4</v>
      </c>
      <c r="AC90" s="63">
        <f ca="1">SUM(AC85:OFFSET(AC90,-1,0))-AC88</f>
        <v>-25459.4</v>
      </c>
      <c r="AD90" s="63">
        <f ca="1">SUM(AD85:OFFSET(AD90,-1,0))-AD88</f>
        <v>-25459.4</v>
      </c>
      <c r="AE90" s="63">
        <f ca="1">SUM(AE85:OFFSET(AE90,-1,0))-AE88</f>
        <v>-66685.533726487425</v>
      </c>
      <c r="AF90" s="63">
        <f ca="1">SUM(AF85:OFFSET(AF90,-1,0))-AF88</f>
        <v>-67008.752323082197</v>
      </c>
      <c r="AG90" s="63">
        <f ca="1">SUM(AG85:OFFSET(AG90,-1,0))-AG88</f>
        <v>-67333.970505399848</v>
      </c>
      <c r="AH90" s="63">
        <f ca="1">SUM(AH85:OFFSET(AH90,-1,0))-AH88</f>
        <v>-67661.199325220805</v>
      </c>
      <c r="AI90" s="63">
        <f ca="1">SUM(AI85:OFFSET(AI90,-1,0))-AI88</f>
        <v>-67990.449891708515</v>
      </c>
      <c r="AJ90" s="63">
        <f ca="1">SUM(AJ85:OFFSET(AJ90,-1,0))-AJ88</f>
        <v>-68321.733371696231</v>
      </c>
      <c r="AK90" s="63">
        <f ca="1">SUM(AK85:OFFSET(AK90,-1,0))-AK88</f>
        <v>-68655.060989973659</v>
      </c>
      <c r="AL90" s="63">
        <f ca="1">SUM(AL85:OFFSET(AL90,-1,0))-AL88</f>
        <v>-68990.444029577382</v>
      </c>
      <c r="AM90" s="63">
        <f ca="1">SUM(AM85:OFFSET(AM90,-1,0))-AM88</f>
        <v>-69327.893832081143</v>
      </c>
      <c r="AN90" s="63">
        <f ca="1">SUM(AN85:OFFSET(AN90,-1,0))-AN88</f>
        <v>-69667.421797886622</v>
      </c>
      <c r="AO90" s="63">
        <f ca="1">SUM(AO85:OFFSET(AO90,-1,0))-AO88</f>
        <v>-70009.039386517237</v>
      </c>
      <c r="AP90" s="63">
        <f ca="1">SUM(AP85:OFFSET(AP90,-1,0))-AP88</f>
        <v>-70352.758116914294</v>
      </c>
      <c r="AQ90" s="63">
        <f ca="1">SUM(AQ85:OFFSET(AQ90,-1,0))-AQ88</f>
        <v>-72018.801817731743</v>
      </c>
      <c r="AR90" s="63">
        <f ca="1">SUM(AR85:OFFSET(AR90,-1,0))-AR88</f>
        <v>-72366.757627633793</v>
      </c>
      <c r="AS90" s="63">
        <f ca="1">SUM(AS85:OFFSET(AS90,-1,0))-AS88</f>
        <v>-72716.849495594535</v>
      </c>
      <c r="AT90" s="63">
        <f ca="1">SUM(AT85:OFFSET(AT90,-1,0))-AT88</f>
        <v>-73069.089181198622</v>
      </c>
      <c r="AU90" s="63">
        <f ca="1">SUM(AU85:OFFSET(AU90,-1,0))-AU88</f>
        <v>-73423.488504942245</v>
      </c>
      <c r="AV90" s="63">
        <f ca="1">SUM(AV85:OFFSET(AV90,-1,0))-AV88</f>
        <v>-73780.059348537761</v>
      </c>
      <c r="AW90" s="63">
        <f ca="1">SUM(AW85:OFFSET(AW90,-1,0))-AW88</f>
        <v>-74138.813655217789</v>
      </c>
      <c r="AX90" s="63">
        <f ca="1">SUM(AX85:OFFSET(AX90,-1,0))-AX88</f>
        <v>-74499.763430041887</v>
      </c>
      <c r="AY90" s="63">
        <f ca="1">SUM(AY85:OFFSET(AY90,-1,0))-AY88</f>
        <v>-74862.920740204747</v>
      </c>
      <c r="AZ90" s="63">
        <f ca="1">SUM(AZ85:OFFSET(AZ90,-1,0))-AZ88</f>
        <v>-75228.297715345339</v>
      </c>
      <c r="BA90" s="63">
        <f ca="1">SUM(BA85:OFFSET(BA90,-1,0))-BA88</f>
        <v>-75595.90654785675</v>
      </c>
      <c r="BB90" s="63">
        <f ca="1">SUM(BB85:OFFSET(BB90,-1,0))-BB88</f>
        <v>-75965.75949320037</v>
      </c>
      <c r="BC90" s="63">
        <f ca="1">SUM(BC85:OFFSET(BC90,-1,0))-BC88</f>
        <v>-77724.091732719273</v>
      </c>
      <c r="BD90" s="63">
        <f ca="1">SUM(BD85:OFFSET(BD90,-1,0))-BD88</f>
        <v>-78098.469923952071</v>
      </c>
      <c r="BE90" s="63">
        <f ca="1">SUM(BE85:OFFSET(BE90,-1,0))-BE88</f>
        <v>-78475.129375951015</v>
      </c>
      <c r="BF90" s="63">
        <f ca="1">SUM(BF85:OFFSET(BF90,-1,0))-BF88</f>
        <v>-78854.082599602625</v>
      </c>
      <c r="BG90" s="63">
        <f ca="1">SUM(BG85:OFFSET(BG90,-1,0))-BG88</f>
        <v>-79235.342170442862</v>
      </c>
      <c r="BH90" s="63">
        <f ca="1">SUM(BH85:OFFSET(BH90,-1,0))-BH88</f>
        <v>-79618.920728982834</v>
      </c>
      <c r="BI90" s="63">
        <f ca="1">SUM(BI85:OFFSET(BI90,-1,0))-BI88</f>
        <v>-80004.830981031264</v>
      </c>
      <c r="BJ90" s="63">
        <f ca="1">SUM(BJ85:OFFSET(BJ90,-1,0))-BJ88</f>
        <v>-80393.085698015697</v>
      </c>
      <c r="BK90" s="63">
        <f ca="1">SUM(BK85:OFFSET(BK90,-1,0))-BK88</f>
        <v>-80783.697717315314</v>
      </c>
      <c r="BL90" s="63">
        <f ca="1">SUM(BL85:OFFSET(BL90,-1,0))-BL88</f>
        <v>-81176.679942580042</v>
      </c>
      <c r="BM90" s="63">
        <f ca="1">SUM(BM85:OFFSET(BM90,-1,0))-BM88</f>
        <v>-81572.045344070008</v>
      </c>
      <c r="BN90" s="63">
        <f ca="1">SUM(BN85:OFFSET(BN90,-1,0))-BN88</f>
        <v>-81969.806958978035</v>
      </c>
      <c r="BO90" s="63">
        <f ca="1">SUM(BO85:OFFSET(BO90,-1,0))-BO88</f>
        <v>-83825.511897391494</v>
      </c>
      <c r="BP90" s="63">
        <f ca="1">SUM(BP85:OFFSET(BP90,-1,0))-BP88</f>
        <v>-84228.105320126459</v>
      </c>
      <c r="BQ90" s="63">
        <f ca="1">SUM(BQ85:OFFSET(BQ90,-1,0))-BQ88</f>
        <v>-84633.134472810663</v>
      </c>
      <c r="BR90" s="63">
        <f ca="1">SUM(BR85:OFFSET(BR90,-1,0))-BR88</f>
        <v>-85040.612663726599</v>
      </c>
      <c r="BS90" s="63">
        <f ca="1">SUM(BS85:OFFSET(BS90,-1,0))-BS88</f>
        <v>-85450.553269768541</v>
      </c>
      <c r="BT90" s="63">
        <f ca="1">SUM(BT85:OFFSET(BT90,-1,0))-BT88</f>
        <v>-85862.96973678912</v>
      </c>
      <c r="BU90" s="63">
        <f ca="1">SUM(BU85:OFFSET(BU90,-1,0))-BU88</f>
        <v>-86277.87557993787</v>
      </c>
      <c r="BV90" s="63">
        <f ca="1">SUM(BV85:OFFSET(BV90,-1,0))-BV88</f>
        <v>-86695.284384009195</v>
      </c>
      <c r="BW90" s="63">
        <f ca="1">SUM(BW85:OFFSET(BW90,-1,0))-BW88</f>
        <v>-87115.209803782578</v>
      </c>
      <c r="BX90" s="63">
        <f ca="1">SUM(BX85:OFFSET(BX90,-1,0))-BX88</f>
        <v>-87537.665564376803</v>
      </c>
      <c r="BY90" s="63">
        <f ca="1">SUM(BY85:OFFSET(BY90,-1,0))-BY88</f>
        <v>-87962.665461591852</v>
      </c>
      <c r="BZ90" s="63">
        <f ca="1">SUM(BZ85:OFFSET(BZ90,-1,0))-BZ88</f>
        <v>-88390.223362266028</v>
      </c>
      <c r="CA90" s="63">
        <f ca="1">SUM(CA85:OFFSET(CA90,-1,0))-CA88</f>
        <v>-44438.51243500183</v>
      </c>
      <c r="CB90" s="63">
        <f ca="1">SUM(CB85:OFFSET(CB90,-1,0))-CB88</f>
        <v>-44488.643633380721</v>
      </c>
      <c r="CC90" s="63">
        <f ca="1">SUM(CC85:OFFSET(CC90,-1,0))-CC88</f>
        <v>-44538.983711752997</v>
      </c>
      <c r="CD90" s="63">
        <f ca="1">SUM(CD85:OFFSET(CD90,-1,0))-CD88</f>
        <v>-44589.533540451899</v>
      </c>
      <c r="CE90" s="63">
        <f ca="1">SUM(CE85:OFFSET(CE90,-1,0))-CE88</f>
        <v>-44640.293993437102</v>
      </c>
      <c r="CF90" s="63">
        <f ca="1">SUM(CF85:OFFSET(CF90,-1,0))-CF88</f>
        <v>-44691.265948308952</v>
      </c>
      <c r="CG90" s="63">
        <f ca="1">SUM(CG85:OFFSET(CG90,-1,0))-CG88</f>
        <v>-44742.450286327352</v>
      </c>
      <c r="CH90" s="63">
        <f ca="1">SUM(CH85:OFFSET(CH90,-1,0))-CH88</f>
        <v>-44793.84789242009</v>
      </c>
      <c r="CI90" s="63">
        <f ca="1">SUM(CI85:OFFSET(CI90,-1,0))-CI88</f>
        <v>-44845.459655205108</v>
      </c>
      <c r="CJ90" s="63">
        <f ca="1">SUM(CJ85:OFFSET(CJ90,-1,0))-CJ88</f>
        <v>-44897.286467001395</v>
      </c>
      <c r="CK90" s="63">
        <f ca="1">SUM(CK85:OFFSET(CK90,-1,0))-CK88</f>
        <v>-44949.329223846973</v>
      </c>
      <c r="CL90" s="63">
        <f ca="1">SUM(CL85:OFFSET(CL90,-1,0))-CL88</f>
        <v>-45001.588825513565</v>
      </c>
      <c r="CN90" s="63">
        <f ca="1">SUM(CN85:OFFSET(CN90,-1,0))-CN88</f>
        <v>0</v>
      </c>
      <c r="CO90" s="63">
        <f ca="1">SUM(CO85:OFFSET(CO90,-1,0))-CO88</f>
        <v>0</v>
      </c>
      <c r="CP90" s="63">
        <f ca="1">SUM(CP85:OFFSET(CP90,-1,0))-CP88</f>
        <v>0</v>
      </c>
      <c r="CQ90" s="63">
        <f ca="1">SUM(CQ85:OFFSET(CQ90,-1,0))-CQ88</f>
        <v>0</v>
      </c>
      <c r="CR90" s="63">
        <f ca="1">SUM(CR85:OFFSET(CR90,-1,0))-CR88</f>
        <v>0</v>
      </c>
      <c r="CS90" s="63">
        <f ca="1">SUM(CS85:OFFSET(CS90,-1,0))-CS88</f>
        <v>0</v>
      </c>
      <c r="CT90" s="63">
        <f ca="1">SUM(CT85:OFFSET(CT90,-1,0))-CT88</f>
        <v>0</v>
      </c>
      <c r="CU90" s="63">
        <f ca="1">SUM(CU85:OFFSET(CU90,-1,0))-CU88</f>
        <v>0</v>
      </c>
      <c r="CV90" s="63">
        <f ca="1">SUM(CV85:OFFSET(CV90,-1,0))-CV88</f>
        <v>0</v>
      </c>
      <c r="CW90" s="63">
        <f ca="1">SUM(CW85:OFFSET(CW90,-1,0))-CW88</f>
        <v>0</v>
      </c>
      <c r="CX90" s="63">
        <f ca="1">SUM(CX85:OFFSET(CX90,-1,0))-CX88</f>
        <v>0</v>
      </c>
      <c r="CY90" s="63">
        <f ca="1">SUM(CY85:OFFSET(CY90,-1,0))-CY88</f>
        <v>0</v>
      </c>
      <c r="CZ90" s="63">
        <f ca="1">SUM(CZ85:OFFSET(CZ90,-1,0))-CZ88</f>
        <v>0</v>
      </c>
      <c r="DA90" s="63">
        <f ca="1">SUM(DA85:OFFSET(DA90,-1,0))-DA88</f>
        <v>0</v>
      </c>
      <c r="DB90" s="63">
        <f ca="1">SUM(DB85:OFFSET(DB90,-1,0))-DB88</f>
        <v>0</v>
      </c>
      <c r="DC90" s="63">
        <f ca="1">SUM(DC85:OFFSET(DC90,-1,0))-DC88</f>
        <v>0</v>
      </c>
      <c r="DD90" s="63">
        <f ca="1">SUM(DD85:OFFSET(DD90,-1,0))-DD88</f>
        <v>0</v>
      </c>
      <c r="DE90" s="63">
        <f ca="1">SUM(DE85:OFFSET(DE90,-1,0))-DE88</f>
        <v>0</v>
      </c>
      <c r="DF90" s="63">
        <f ca="1">SUM(DF85:OFFSET(DF90,-1,0))-DF88</f>
        <v>0</v>
      </c>
      <c r="DG90" s="63">
        <f ca="1">SUM(DG85:OFFSET(DG90,-1,0))-DG88</f>
        <v>0</v>
      </c>
      <c r="DH90" s="63">
        <f ca="1">SUM(DH85:OFFSET(DH90,-1,0))-DH88</f>
        <v>0</v>
      </c>
      <c r="DI90" s="63">
        <f ca="1">SUM(DI85:OFFSET(DI90,-1,0))-DI88</f>
        <v>0</v>
      </c>
      <c r="DJ90" s="63">
        <f ca="1">SUM(DJ85:OFFSET(DJ90,-1,0))-DJ88</f>
        <v>0</v>
      </c>
      <c r="DK90" s="63">
        <f ca="1">SUM(DK85:OFFSET(DK90,-1,0))-DK88</f>
        <v>0</v>
      </c>
      <c r="DL90" s="63">
        <f ca="1">SUM(DL85:OFFSET(DL90,-1,0))-DL88</f>
        <v>0</v>
      </c>
    </row>
    <row r="91" spans="1:116" x14ac:dyDescent="0.4">
      <c r="R91"/>
    </row>
    <row r="92" spans="1:116" hidden="1" x14ac:dyDescent="0.4">
      <c r="B92" t="s">
        <v>235</v>
      </c>
      <c r="G92" s="12" t="s">
        <v>636</v>
      </c>
      <c r="R92"/>
    </row>
    <row r="93" spans="1:116" hidden="1" x14ac:dyDescent="0.4">
      <c r="B93" t="s">
        <v>235</v>
      </c>
      <c r="F93" t="s">
        <v>235</v>
      </c>
      <c r="G93" s="27" t="s">
        <v>637</v>
      </c>
      <c r="K93" s="63">
        <f>SUMIF($4:$4,K$3,93:93)</f>
        <v>0</v>
      </c>
      <c r="L93" s="63">
        <f>SUMIF($4:$4,L$3,93:93)</f>
        <v>0</v>
      </c>
      <c r="M93" s="63">
        <f>SUMIF($4:$4,M$3,93:93)</f>
        <v>0</v>
      </c>
      <c r="N93" s="63">
        <f>SUMIF($4:$4,N$3,93:93)</f>
        <v>0</v>
      </c>
      <c r="O93" s="63">
        <f>SUMIF($4:$4,O$3,93:93)</f>
        <v>0</v>
      </c>
      <c r="P93" s="63">
        <f>SUMIF($4:$4,P$3,93:93)</f>
        <v>0</v>
      </c>
      <c r="Q93" s="28"/>
      <c r="R93"/>
      <c r="S93" s="265">
        <f>SUMIF($C:$C,$F93,S:S)</f>
        <v>0</v>
      </c>
      <c r="T93" s="265">
        <f>SUMIF($C:$C,$F93,T:T)</f>
        <v>0</v>
      </c>
      <c r="U93" s="265">
        <f>SUMIF($C:$C,$F93,U:U)</f>
        <v>0</v>
      </c>
      <c r="V93" s="265">
        <f>SUMIF($C:$C,$F93,V:V)</f>
        <v>0</v>
      </c>
      <c r="W93" s="265">
        <f>SUMIF($C:$C,$F93,W:W)</f>
        <v>0</v>
      </c>
      <c r="X93" s="265">
        <f>SUMIF($C:$C,$F93,X:X)</f>
        <v>0</v>
      </c>
      <c r="Y93" s="265">
        <f>SUMIF($C:$C,$F93,Y:Y)</f>
        <v>0</v>
      </c>
      <c r="Z93" s="265">
        <f>SUMIF($C:$C,$F93,Z:Z)</f>
        <v>0</v>
      </c>
      <c r="AA93" s="265">
        <f>SUMIF($C:$C,$F93,AA:AA)</f>
        <v>0</v>
      </c>
      <c r="AB93" s="265">
        <f>SUMIF($C:$C,$F93,AB:AB)</f>
        <v>0</v>
      </c>
      <c r="AC93" s="265">
        <f>SUMIF($C:$C,$F93,AC:AC)</f>
        <v>0</v>
      </c>
      <c r="AD93" s="265">
        <f>SUMIF($C:$C,$F93,AD:AD)</f>
        <v>0</v>
      </c>
      <c r="AE93" s="265">
        <f>SUMIF($C:$C,$F93,AE:AE)</f>
        <v>0</v>
      </c>
      <c r="AF93" s="265">
        <f>SUMIF($C:$C,$F93,AF:AF)</f>
        <v>0</v>
      </c>
      <c r="AG93" s="265">
        <f>SUMIF($C:$C,$F93,AG:AG)</f>
        <v>0</v>
      </c>
      <c r="AH93" s="265">
        <f>SUMIF($C:$C,$F93,AH:AH)</f>
        <v>0</v>
      </c>
      <c r="AI93" s="265">
        <f>SUMIF($C:$C,$F93,AI:AI)</f>
        <v>0</v>
      </c>
      <c r="AJ93" s="265">
        <f>SUMIF($C:$C,$F93,AJ:AJ)</f>
        <v>0</v>
      </c>
      <c r="AK93" s="265">
        <f>SUMIF($C:$C,$F93,AK:AK)</f>
        <v>0</v>
      </c>
      <c r="AL93" s="265">
        <f>SUMIF($C:$C,$F93,AL:AL)</f>
        <v>0</v>
      </c>
      <c r="AM93" s="265">
        <f>SUMIF($C:$C,$F93,AM:AM)</f>
        <v>0</v>
      </c>
      <c r="AN93" s="265">
        <f>SUMIF($C:$C,$F93,AN:AN)</f>
        <v>0</v>
      </c>
      <c r="AO93" s="265">
        <f>SUMIF($C:$C,$F93,AO:AO)</f>
        <v>0</v>
      </c>
      <c r="AP93" s="265">
        <f>SUMIF($C:$C,$F93,AP:AP)</f>
        <v>0</v>
      </c>
      <c r="AQ93" s="265">
        <f>SUMIF($C:$C,$F93,AQ:AQ)</f>
        <v>0</v>
      </c>
      <c r="AR93" s="265">
        <f>SUMIF($C:$C,$F93,AR:AR)</f>
        <v>0</v>
      </c>
      <c r="AS93" s="265">
        <f>SUMIF($C:$C,$F93,AS:AS)</f>
        <v>0</v>
      </c>
      <c r="AT93" s="265">
        <f>SUMIF($C:$C,$F93,AT:AT)</f>
        <v>0</v>
      </c>
      <c r="AU93" s="265">
        <f>SUMIF($C:$C,$F93,AU:AU)</f>
        <v>0</v>
      </c>
      <c r="AV93" s="265">
        <f>SUMIF($C:$C,$F93,AV:AV)</f>
        <v>0</v>
      </c>
      <c r="AW93" s="265">
        <f>SUMIF($C:$C,$F93,AW:AW)</f>
        <v>0</v>
      </c>
      <c r="AX93" s="265">
        <f>SUMIF($C:$C,$F93,AX:AX)</f>
        <v>0</v>
      </c>
      <c r="AY93" s="265">
        <f>SUMIF($C:$C,$F93,AY:AY)</f>
        <v>0</v>
      </c>
      <c r="AZ93" s="265">
        <f>SUMIF($C:$C,$F93,AZ:AZ)</f>
        <v>0</v>
      </c>
      <c r="BA93" s="265">
        <f>SUMIF($C:$C,$F93,BA:BA)</f>
        <v>0</v>
      </c>
      <c r="BB93" s="265">
        <f>SUMIF($C:$C,$F93,BB:BB)</f>
        <v>0</v>
      </c>
      <c r="BC93" s="265">
        <f>SUMIF($C:$C,$F93,BC:BC)</f>
        <v>0</v>
      </c>
      <c r="BD93" s="265">
        <f>SUMIF($C:$C,$F93,BD:BD)</f>
        <v>0</v>
      </c>
      <c r="BE93" s="265">
        <f>SUMIF($C:$C,$F93,BE:BE)</f>
        <v>0</v>
      </c>
      <c r="BF93" s="265">
        <f>SUMIF($C:$C,$F93,BF:BF)</f>
        <v>0</v>
      </c>
      <c r="BG93" s="265">
        <f>SUMIF($C:$C,$F93,BG:BG)</f>
        <v>0</v>
      </c>
      <c r="BH93" s="265">
        <f>SUMIF($C:$C,$F93,BH:BH)</f>
        <v>0</v>
      </c>
      <c r="BI93" s="265">
        <f>SUMIF($C:$C,$F93,BI:BI)</f>
        <v>0</v>
      </c>
      <c r="BJ93" s="265">
        <f>SUMIF($C:$C,$F93,BJ:BJ)</f>
        <v>0</v>
      </c>
      <c r="BK93" s="265">
        <f>SUMIF($C:$C,$F93,BK:BK)</f>
        <v>0</v>
      </c>
      <c r="BL93" s="265">
        <f>SUMIF($C:$C,$F93,BL:BL)</f>
        <v>0</v>
      </c>
      <c r="BM93" s="265">
        <f>SUMIF($C:$C,$F93,BM:BM)</f>
        <v>0</v>
      </c>
      <c r="BN93" s="265">
        <f>SUMIF($C:$C,$F93,BN:BN)</f>
        <v>0</v>
      </c>
      <c r="BO93" s="265">
        <f>SUMIF($C:$C,$F93,BO:BO)</f>
        <v>0</v>
      </c>
      <c r="BP93" s="265">
        <f>SUMIF($C:$C,$F93,BP:BP)</f>
        <v>0</v>
      </c>
      <c r="BQ93" s="265">
        <f>SUMIF($C:$C,$F93,BQ:BQ)</f>
        <v>0</v>
      </c>
      <c r="BR93" s="265">
        <f>SUMIF($C:$C,$F93,BR:BR)</f>
        <v>0</v>
      </c>
      <c r="BS93" s="265">
        <f>SUMIF($C:$C,$F93,BS:BS)</f>
        <v>0</v>
      </c>
      <c r="BT93" s="265">
        <f>SUMIF($C:$C,$F93,BT:BT)</f>
        <v>0</v>
      </c>
      <c r="BU93" s="265">
        <f>SUMIF($C:$C,$F93,BU:BU)</f>
        <v>0</v>
      </c>
      <c r="BV93" s="265">
        <f>SUMIF($C:$C,$F93,BV:BV)</f>
        <v>0</v>
      </c>
      <c r="BW93" s="265">
        <f>SUMIF($C:$C,$F93,BW:BW)</f>
        <v>0</v>
      </c>
      <c r="BX93" s="265">
        <f>SUMIF($C:$C,$F93,BX:BX)</f>
        <v>0</v>
      </c>
      <c r="BY93" s="265">
        <f>SUMIF($C:$C,$F93,BY:BY)</f>
        <v>0</v>
      </c>
      <c r="BZ93" s="265">
        <f>SUMIF($C:$C,$F93,BZ:BZ)</f>
        <v>0</v>
      </c>
      <c r="CA93" s="265">
        <f>SUMIF($C:$C,$F93,CA:CA)</f>
        <v>0</v>
      </c>
      <c r="CB93" s="265">
        <f>SUMIF($C:$C,$F93,CB:CB)</f>
        <v>0</v>
      </c>
      <c r="CC93" s="265">
        <f>SUMIF($C:$C,$F93,CC:CC)</f>
        <v>0</v>
      </c>
      <c r="CD93" s="265">
        <f>SUMIF($C:$C,$F93,CD:CD)</f>
        <v>0</v>
      </c>
      <c r="CE93" s="265">
        <f>SUMIF($C:$C,$F93,CE:CE)</f>
        <v>0</v>
      </c>
      <c r="CF93" s="265">
        <f>SUMIF($C:$C,$F93,CF:CF)</f>
        <v>0</v>
      </c>
      <c r="CG93" s="265">
        <f>SUMIF($C:$C,$F93,CG:CG)</f>
        <v>0</v>
      </c>
      <c r="CH93" s="265">
        <f>SUMIF($C:$C,$F93,CH:CH)</f>
        <v>0</v>
      </c>
      <c r="CI93" s="265">
        <f>SUMIF($C:$C,$F93,CI:CI)</f>
        <v>0</v>
      </c>
      <c r="CJ93" s="265">
        <f>SUMIF($C:$C,$F93,CJ:CJ)</f>
        <v>0</v>
      </c>
      <c r="CK93" s="265">
        <f>SUMIF($C:$C,$F93,CK:CK)</f>
        <v>0</v>
      </c>
      <c r="CL93" s="265">
        <f>SUMIF($C:$C,$F93,CL:CL)</f>
        <v>0</v>
      </c>
      <c r="CN93" s="265">
        <f>SUMIF($C:$C,$F93,CN:CN)</f>
        <v>0</v>
      </c>
      <c r="CO93" s="265">
        <f>SUMIF($C:$C,$F93,CO:CO)</f>
        <v>0</v>
      </c>
      <c r="CP93" s="265">
        <f>SUMIF($C:$C,$F93,CP:CP)</f>
        <v>0</v>
      </c>
      <c r="CQ93" s="265">
        <f>SUMIF($C:$C,$F93,CQ:CQ)</f>
        <v>0</v>
      </c>
      <c r="CR93" s="265">
        <f>SUMIF($C:$C,$F93,CR:CR)</f>
        <v>0</v>
      </c>
      <c r="CS93" s="265">
        <f>SUMIF($C:$C,$F93,CS:CS)</f>
        <v>0</v>
      </c>
      <c r="CT93" s="265">
        <f>SUMIF($C:$C,$F93,CT:CT)</f>
        <v>0</v>
      </c>
      <c r="CU93" s="265">
        <f>SUMIF($C:$C,$F93,CU:CU)</f>
        <v>0</v>
      </c>
      <c r="CV93" s="265">
        <f>SUMIF($C:$C,$F93,CV:CV)</f>
        <v>0</v>
      </c>
      <c r="CW93" s="265">
        <f>SUMIF($C:$C,$F93,CW:CW)</f>
        <v>0</v>
      </c>
      <c r="CX93" s="265">
        <f>SUMIF($C:$C,$F93,CX:CX)</f>
        <v>0</v>
      </c>
      <c r="CY93" s="265">
        <f>SUMIF($C:$C,$F93,CY:CY)</f>
        <v>0</v>
      </c>
      <c r="CZ93" s="265">
        <f>SUMIF($C:$C,$F93,CZ:CZ)</f>
        <v>0</v>
      </c>
      <c r="DA93" s="265">
        <f>SUMIF($C:$C,$F93,DA:DA)</f>
        <v>0</v>
      </c>
      <c r="DB93" s="265">
        <f>SUMIF($C:$C,$F93,DB:DB)</f>
        <v>0</v>
      </c>
      <c r="DC93" s="265">
        <f>SUMIF($C:$C,$F93,DC:DC)</f>
        <v>0</v>
      </c>
      <c r="DD93" s="265">
        <f>SUMIF($C:$C,$F93,DD:DD)</f>
        <v>0</v>
      </c>
      <c r="DE93" s="265">
        <f>SUMIF($C:$C,$F93,DE:DE)</f>
        <v>0</v>
      </c>
      <c r="DF93" s="265">
        <f>SUMIF($C:$C,$F93,DF:DF)</f>
        <v>0</v>
      </c>
      <c r="DG93" s="265">
        <f>SUMIF($C:$C,$F93,DG:DG)</f>
        <v>0</v>
      </c>
      <c r="DH93" s="265">
        <f>SUMIF($C:$C,$F93,DH:DH)</f>
        <v>0</v>
      </c>
      <c r="DI93" s="265">
        <f>SUMIF($C:$C,$F93,DI:DI)</f>
        <v>0</v>
      </c>
      <c r="DJ93" s="265">
        <f>SUMIF($C:$C,$F93,DJ:DJ)</f>
        <v>0</v>
      </c>
      <c r="DK93" s="265">
        <f>SUMIF($C:$C,$F93,DK:DK)</f>
        <v>0</v>
      </c>
      <c r="DL93" s="265">
        <f>SUMIF($C:$C,$F93,DL:DL)</f>
        <v>0</v>
      </c>
    </row>
    <row r="94" spans="1:116" hidden="1" x14ac:dyDescent="0.4">
      <c r="B94" t="s">
        <v>235</v>
      </c>
      <c r="R94"/>
    </row>
    <row r="95" spans="1:116" x14ac:dyDescent="0.4">
      <c r="B95" t="s">
        <v>236</v>
      </c>
      <c r="G95" s="12" t="s">
        <v>638</v>
      </c>
      <c r="R95"/>
    </row>
    <row r="96" spans="1:116" x14ac:dyDescent="0.4">
      <c r="C96" s="169" t="s">
        <v>236</v>
      </c>
      <c r="G96" s="388" t="s">
        <v>302</v>
      </c>
      <c r="K96" s="264">
        <f>Equity!K24</f>
        <v>170000000</v>
      </c>
      <c r="L96" s="264">
        <f>Equity!L24</f>
        <v>0</v>
      </c>
      <c r="M96" s="264">
        <f>Equity!M24</f>
        <v>0</v>
      </c>
      <c r="N96" s="264">
        <f>Equity!N24</f>
        <v>0</v>
      </c>
      <c r="O96" s="264">
        <f>Equity!O24</f>
        <v>0</v>
      </c>
      <c r="P96" s="264">
        <f>Equity!P24</f>
        <v>0</v>
      </c>
      <c r="Q96" s="264"/>
      <c r="R96"/>
      <c r="S96" s="264">
        <f>Equity!S24</f>
        <v>170000000</v>
      </c>
      <c r="T96" s="264">
        <f>Equity!T24</f>
        <v>0</v>
      </c>
      <c r="U96" s="264">
        <f>Equity!U24</f>
        <v>0</v>
      </c>
      <c r="V96" s="264">
        <f>Equity!V24</f>
        <v>0</v>
      </c>
      <c r="W96" s="264">
        <f>Equity!W24</f>
        <v>0</v>
      </c>
      <c r="X96" s="264">
        <f>Equity!X24</f>
        <v>0</v>
      </c>
      <c r="Y96" s="264">
        <f>Equity!Y24</f>
        <v>0</v>
      </c>
      <c r="Z96" s="264">
        <f>Equity!Z24</f>
        <v>0</v>
      </c>
      <c r="AA96" s="264">
        <f>Equity!AA24</f>
        <v>0</v>
      </c>
      <c r="AB96" s="264">
        <f>Equity!AB24</f>
        <v>0</v>
      </c>
      <c r="AC96" s="264">
        <f>Equity!AC24</f>
        <v>0</v>
      </c>
      <c r="AD96" s="264">
        <f>Equity!AD24</f>
        <v>0</v>
      </c>
      <c r="AE96" s="264">
        <f>Equity!AE24</f>
        <v>0</v>
      </c>
      <c r="AF96" s="264">
        <f>Equity!AF24</f>
        <v>0</v>
      </c>
      <c r="AG96" s="264">
        <f>Equity!AG24</f>
        <v>0</v>
      </c>
      <c r="AH96" s="264">
        <f>Equity!AH24</f>
        <v>0</v>
      </c>
      <c r="AI96" s="264">
        <f>Equity!AI24</f>
        <v>0</v>
      </c>
      <c r="AJ96" s="264">
        <f>Equity!AJ24</f>
        <v>0</v>
      </c>
      <c r="AK96" s="264">
        <f>Equity!AK24</f>
        <v>0</v>
      </c>
      <c r="AL96" s="264">
        <f>Equity!AL24</f>
        <v>0</v>
      </c>
      <c r="AM96" s="264">
        <f>Equity!AM24</f>
        <v>0</v>
      </c>
      <c r="AN96" s="264">
        <f>Equity!AN24</f>
        <v>0</v>
      </c>
      <c r="AO96" s="264">
        <f>Equity!AO24</f>
        <v>0</v>
      </c>
      <c r="AP96" s="264">
        <f>Equity!AP24</f>
        <v>0</v>
      </c>
      <c r="AQ96" s="264">
        <f>Equity!AQ24</f>
        <v>0</v>
      </c>
      <c r="AR96" s="264">
        <f>Equity!AR24</f>
        <v>0</v>
      </c>
      <c r="AS96" s="264">
        <f>Equity!AS24</f>
        <v>0</v>
      </c>
      <c r="AT96" s="264">
        <f>Equity!AT24</f>
        <v>0</v>
      </c>
      <c r="AU96" s="264">
        <f>Equity!AU24</f>
        <v>0</v>
      </c>
      <c r="AV96" s="264">
        <f>Equity!AV24</f>
        <v>0</v>
      </c>
      <c r="AW96" s="264">
        <f>Equity!AW24</f>
        <v>0</v>
      </c>
      <c r="AX96" s="264">
        <f>Equity!AX24</f>
        <v>0</v>
      </c>
      <c r="AY96" s="264">
        <f>Equity!AY24</f>
        <v>0</v>
      </c>
      <c r="AZ96" s="264">
        <f>Equity!AZ24</f>
        <v>0</v>
      </c>
      <c r="BA96" s="264">
        <f>Equity!BA24</f>
        <v>0</v>
      </c>
      <c r="BB96" s="264">
        <f>Equity!BB24</f>
        <v>0</v>
      </c>
      <c r="BC96" s="264">
        <f>Equity!BC24</f>
        <v>0</v>
      </c>
      <c r="BD96" s="264">
        <f>Equity!BD24</f>
        <v>0</v>
      </c>
      <c r="BE96" s="264">
        <f>Equity!BE24</f>
        <v>0</v>
      </c>
      <c r="BF96" s="264">
        <f>Equity!BF24</f>
        <v>0</v>
      </c>
      <c r="BG96" s="264">
        <f>Equity!BG24</f>
        <v>0</v>
      </c>
      <c r="BH96" s="264">
        <f>Equity!BH24</f>
        <v>0</v>
      </c>
      <c r="BI96" s="264">
        <f>Equity!BI24</f>
        <v>0</v>
      </c>
      <c r="BJ96" s="264">
        <f>Equity!BJ24</f>
        <v>0</v>
      </c>
      <c r="BK96" s="264">
        <f>Equity!BK24</f>
        <v>0</v>
      </c>
      <c r="BL96" s="264">
        <f>Equity!BL24</f>
        <v>0</v>
      </c>
      <c r="BM96" s="264">
        <f>Equity!BM24</f>
        <v>0</v>
      </c>
      <c r="BN96" s="264">
        <f>Equity!BN24</f>
        <v>0</v>
      </c>
      <c r="BO96" s="264">
        <f>Equity!BO24</f>
        <v>0</v>
      </c>
      <c r="BP96" s="264">
        <f>Equity!BP24</f>
        <v>0</v>
      </c>
      <c r="BQ96" s="264">
        <f>Equity!BQ24</f>
        <v>0</v>
      </c>
      <c r="BR96" s="264">
        <f>Equity!BR24</f>
        <v>0</v>
      </c>
      <c r="BS96" s="264">
        <f>Equity!BS24</f>
        <v>0</v>
      </c>
      <c r="BT96" s="264">
        <f>Equity!BT24</f>
        <v>0</v>
      </c>
      <c r="BU96" s="264">
        <f>Equity!BU24</f>
        <v>0</v>
      </c>
      <c r="BV96" s="264">
        <f>Equity!BV24</f>
        <v>0</v>
      </c>
      <c r="BW96" s="264">
        <f>Equity!BW24</f>
        <v>0</v>
      </c>
      <c r="BX96" s="264">
        <f>Equity!BX24</f>
        <v>0</v>
      </c>
      <c r="BY96" s="264">
        <f>Equity!BY24</f>
        <v>0</v>
      </c>
      <c r="BZ96" s="264">
        <f>Equity!BZ24</f>
        <v>0</v>
      </c>
      <c r="CA96" s="264">
        <f>Equity!CA24</f>
        <v>0</v>
      </c>
      <c r="CB96" s="264">
        <f>Equity!CB24</f>
        <v>0</v>
      </c>
      <c r="CC96" s="264">
        <f>Equity!CC24</f>
        <v>0</v>
      </c>
      <c r="CD96" s="264">
        <f>Equity!CD24</f>
        <v>0</v>
      </c>
      <c r="CE96" s="264">
        <f>Equity!CE24</f>
        <v>0</v>
      </c>
      <c r="CF96" s="264">
        <f>Equity!CF24</f>
        <v>0</v>
      </c>
      <c r="CG96" s="264">
        <f>Equity!CG24</f>
        <v>0</v>
      </c>
      <c r="CH96" s="264">
        <f>Equity!CH24</f>
        <v>0</v>
      </c>
      <c r="CI96" s="264">
        <f>Equity!CI24</f>
        <v>0</v>
      </c>
      <c r="CJ96" s="264">
        <f>Equity!CJ24</f>
        <v>0</v>
      </c>
      <c r="CK96" s="264">
        <f>Equity!CK24</f>
        <v>0</v>
      </c>
      <c r="CL96" s="264">
        <f>Equity!CL24</f>
        <v>0</v>
      </c>
    </row>
    <row r="97" spans="2:116" x14ac:dyDescent="0.4">
      <c r="B97" t="s">
        <v>236</v>
      </c>
      <c r="F97" t="s">
        <v>236</v>
      </c>
      <c r="G97" s="27" t="s">
        <v>639</v>
      </c>
      <c r="K97" s="63">
        <f>SUMIF($4:$4,K$3,97:97)</f>
        <v>170000000</v>
      </c>
      <c r="L97" s="63">
        <f>SUMIF($4:$4,L$3,97:97)</f>
        <v>0</v>
      </c>
      <c r="M97" s="63">
        <f>SUMIF($4:$4,M$3,97:97)</f>
        <v>0</v>
      </c>
      <c r="N97" s="63">
        <f>SUMIF($4:$4,N$3,97:97)</f>
        <v>0</v>
      </c>
      <c r="O97" s="63">
        <f>SUMIF($4:$4,O$3,97:97)</f>
        <v>0</v>
      </c>
      <c r="P97" s="63">
        <f>SUMIF($4:$4,P$3,97:97)</f>
        <v>0</v>
      </c>
      <c r="Q97" s="28"/>
      <c r="R97"/>
      <c r="S97" s="265">
        <f>SUMIF($C:$C,$F97,S:S)</f>
        <v>170000000</v>
      </c>
      <c r="T97" s="265">
        <f>SUMIF($C:$C,$F97,T:T)</f>
        <v>0</v>
      </c>
      <c r="U97" s="265">
        <f>SUMIF($C:$C,$F97,U:U)</f>
        <v>0</v>
      </c>
      <c r="V97" s="265">
        <f>SUMIF($C:$C,$F97,V:V)</f>
        <v>0</v>
      </c>
      <c r="W97" s="265">
        <f>SUMIF($C:$C,$F97,W:W)</f>
        <v>0</v>
      </c>
      <c r="X97" s="265">
        <f>SUMIF($C:$C,$F97,X:X)</f>
        <v>0</v>
      </c>
      <c r="Y97" s="265">
        <f>SUMIF($C:$C,$F97,Y:Y)</f>
        <v>0</v>
      </c>
      <c r="Z97" s="265">
        <f>SUMIF($C:$C,$F97,Z:Z)</f>
        <v>0</v>
      </c>
      <c r="AA97" s="265">
        <f>SUMIF($C:$C,$F97,AA:AA)</f>
        <v>0</v>
      </c>
      <c r="AB97" s="265">
        <f>SUMIF($C:$C,$F97,AB:AB)</f>
        <v>0</v>
      </c>
      <c r="AC97" s="265">
        <f>SUMIF($C:$C,$F97,AC:AC)</f>
        <v>0</v>
      </c>
      <c r="AD97" s="265">
        <f>SUMIF($C:$C,$F97,AD:AD)</f>
        <v>0</v>
      </c>
      <c r="AE97" s="265">
        <f>SUMIF($C:$C,$F97,AE:AE)</f>
        <v>0</v>
      </c>
      <c r="AF97" s="265">
        <f>SUMIF($C:$C,$F97,AF:AF)</f>
        <v>0</v>
      </c>
      <c r="AG97" s="265">
        <f>SUMIF($C:$C,$F97,AG:AG)</f>
        <v>0</v>
      </c>
      <c r="AH97" s="265">
        <f>SUMIF($C:$C,$F97,AH:AH)</f>
        <v>0</v>
      </c>
      <c r="AI97" s="265">
        <f>SUMIF($C:$C,$F97,AI:AI)</f>
        <v>0</v>
      </c>
      <c r="AJ97" s="265">
        <f>SUMIF($C:$C,$F97,AJ:AJ)</f>
        <v>0</v>
      </c>
      <c r="AK97" s="265">
        <f>SUMIF($C:$C,$F97,AK:AK)</f>
        <v>0</v>
      </c>
      <c r="AL97" s="265">
        <f>SUMIF($C:$C,$F97,AL:AL)</f>
        <v>0</v>
      </c>
      <c r="AM97" s="265">
        <f>SUMIF($C:$C,$F97,AM:AM)</f>
        <v>0</v>
      </c>
      <c r="AN97" s="265">
        <f>SUMIF($C:$C,$F97,AN:AN)</f>
        <v>0</v>
      </c>
      <c r="AO97" s="265">
        <f>SUMIF($C:$C,$F97,AO:AO)</f>
        <v>0</v>
      </c>
      <c r="AP97" s="265">
        <f>SUMIF($C:$C,$F97,AP:AP)</f>
        <v>0</v>
      </c>
      <c r="AQ97" s="265">
        <f>SUMIF($C:$C,$F97,AQ:AQ)</f>
        <v>0</v>
      </c>
      <c r="AR97" s="265">
        <f>SUMIF($C:$C,$F97,AR:AR)</f>
        <v>0</v>
      </c>
      <c r="AS97" s="265">
        <f>SUMIF($C:$C,$F97,AS:AS)</f>
        <v>0</v>
      </c>
      <c r="AT97" s="265">
        <f>SUMIF($C:$C,$F97,AT:AT)</f>
        <v>0</v>
      </c>
      <c r="AU97" s="265">
        <f>SUMIF($C:$C,$F97,AU:AU)</f>
        <v>0</v>
      </c>
      <c r="AV97" s="265">
        <f>SUMIF($C:$C,$F97,AV:AV)</f>
        <v>0</v>
      </c>
      <c r="AW97" s="265">
        <f>SUMIF($C:$C,$F97,AW:AW)</f>
        <v>0</v>
      </c>
      <c r="AX97" s="265">
        <f>SUMIF($C:$C,$F97,AX:AX)</f>
        <v>0</v>
      </c>
      <c r="AY97" s="265">
        <f>SUMIF($C:$C,$F97,AY:AY)</f>
        <v>0</v>
      </c>
      <c r="AZ97" s="265">
        <f>SUMIF($C:$C,$F97,AZ:AZ)</f>
        <v>0</v>
      </c>
      <c r="BA97" s="265">
        <f>SUMIF($C:$C,$F97,BA:BA)</f>
        <v>0</v>
      </c>
      <c r="BB97" s="265">
        <f>SUMIF($C:$C,$F97,BB:BB)</f>
        <v>0</v>
      </c>
      <c r="BC97" s="265">
        <f>SUMIF($C:$C,$F97,BC:BC)</f>
        <v>0</v>
      </c>
      <c r="BD97" s="265">
        <f>SUMIF($C:$C,$F97,BD:BD)</f>
        <v>0</v>
      </c>
      <c r="BE97" s="265">
        <f>SUMIF($C:$C,$F97,BE:BE)</f>
        <v>0</v>
      </c>
      <c r="BF97" s="265">
        <f>SUMIF($C:$C,$F97,BF:BF)</f>
        <v>0</v>
      </c>
      <c r="BG97" s="265">
        <f>SUMIF($C:$C,$F97,BG:BG)</f>
        <v>0</v>
      </c>
      <c r="BH97" s="265">
        <f>SUMIF($C:$C,$F97,BH:BH)</f>
        <v>0</v>
      </c>
      <c r="BI97" s="265">
        <f>SUMIF($C:$C,$F97,BI:BI)</f>
        <v>0</v>
      </c>
      <c r="BJ97" s="265">
        <f>SUMIF($C:$C,$F97,BJ:BJ)</f>
        <v>0</v>
      </c>
      <c r="BK97" s="265">
        <f>SUMIF($C:$C,$F97,BK:BK)</f>
        <v>0</v>
      </c>
      <c r="BL97" s="265">
        <f>SUMIF($C:$C,$F97,BL:BL)</f>
        <v>0</v>
      </c>
      <c r="BM97" s="265">
        <f>SUMIF($C:$C,$F97,BM:BM)</f>
        <v>0</v>
      </c>
      <c r="BN97" s="265">
        <f>SUMIF($C:$C,$F97,BN:BN)</f>
        <v>0</v>
      </c>
      <c r="BO97" s="265">
        <f>SUMIF($C:$C,$F97,BO:BO)</f>
        <v>0</v>
      </c>
      <c r="BP97" s="265">
        <f>SUMIF($C:$C,$F97,BP:BP)</f>
        <v>0</v>
      </c>
      <c r="BQ97" s="265">
        <f>SUMIF($C:$C,$F97,BQ:BQ)</f>
        <v>0</v>
      </c>
      <c r="BR97" s="265">
        <f>SUMIF($C:$C,$F97,BR:BR)</f>
        <v>0</v>
      </c>
      <c r="BS97" s="265">
        <f>SUMIF($C:$C,$F97,BS:BS)</f>
        <v>0</v>
      </c>
      <c r="BT97" s="265">
        <f>SUMIF($C:$C,$F97,BT:BT)</f>
        <v>0</v>
      </c>
      <c r="BU97" s="265">
        <f>SUMIF($C:$C,$F97,BU:BU)</f>
        <v>0</v>
      </c>
      <c r="BV97" s="265">
        <f>SUMIF($C:$C,$F97,BV:BV)</f>
        <v>0</v>
      </c>
      <c r="BW97" s="265">
        <f>SUMIF($C:$C,$F97,BW:BW)</f>
        <v>0</v>
      </c>
      <c r="BX97" s="265">
        <f>SUMIF($C:$C,$F97,BX:BX)</f>
        <v>0</v>
      </c>
      <c r="BY97" s="265">
        <f>SUMIF($C:$C,$F97,BY:BY)</f>
        <v>0</v>
      </c>
      <c r="BZ97" s="265">
        <f>SUMIF($C:$C,$F97,BZ:BZ)</f>
        <v>0</v>
      </c>
      <c r="CA97" s="265">
        <f>SUMIF($C:$C,$F97,CA:CA)</f>
        <v>0</v>
      </c>
      <c r="CB97" s="265">
        <f>SUMIF($C:$C,$F97,CB:CB)</f>
        <v>0</v>
      </c>
      <c r="CC97" s="265">
        <f>SUMIF($C:$C,$F97,CC:CC)</f>
        <v>0</v>
      </c>
      <c r="CD97" s="265">
        <f>SUMIF($C:$C,$F97,CD:CD)</f>
        <v>0</v>
      </c>
      <c r="CE97" s="265">
        <f>SUMIF($C:$C,$F97,CE:CE)</f>
        <v>0</v>
      </c>
      <c r="CF97" s="265">
        <f>SUMIF($C:$C,$F97,CF:CF)</f>
        <v>0</v>
      </c>
      <c r="CG97" s="265">
        <f>SUMIF($C:$C,$F97,CG:CG)</f>
        <v>0</v>
      </c>
      <c r="CH97" s="265">
        <f>SUMIF($C:$C,$F97,CH:CH)</f>
        <v>0</v>
      </c>
      <c r="CI97" s="265">
        <f>SUMIF($C:$C,$F97,CI:CI)</f>
        <v>0</v>
      </c>
      <c r="CJ97" s="265">
        <f>SUMIF($C:$C,$F97,CJ:CJ)</f>
        <v>0</v>
      </c>
      <c r="CK97" s="265">
        <f>SUMIF($C:$C,$F97,CK:CK)</f>
        <v>0</v>
      </c>
      <c r="CL97" s="265">
        <f>SUMIF($C:$C,$F97,CL:CL)</f>
        <v>0</v>
      </c>
      <c r="CN97" s="265">
        <f>SUMIF($C:$C,$F97,CN:CN)</f>
        <v>0</v>
      </c>
      <c r="CO97" s="265">
        <f>SUMIF($C:$C,$F97,CO:CO)</f>
        <v>0</v>
      </c>
      <c r="CP97" s="265">
        <f>SUMIF($C:$C,$F97,CP:CP)</f>
        <v>0</v>
      </c>
      <c r="CQ97" s="265">
        <f>SUMIF($C:$C,$F97,CQ:CQ)</f>
        <v>0</v>
      </c>
      <c r="CR97" s="265">
        <f>SUMIF($C:$C,$F97,CR:CR)</f>
        <v>0</v>
      </c>
      <c r="CS97" s="265">
        <f>SUMIF($C:$C,$F97,CS:CS)</f>
        <v>0</v>
      </c>
      <c r="CT97" s="265">
        <f>SUMIF($C:$C,$F97,CT:CT)</f>
        <v>0</v>
      </c>
      <c r="CU97" s="265">
        <f>SUMIF($C:$C,$F97,CU:CU)</f>
        <v>0</v>
      </c>
      <c r="CV97" s="265">
        <f>SUMIF($C:$C,$F97,CV:CV)</f>
        <v>0</v>
      </c>
      <c r="CW97" s="265">
        <f>SUMIF($C:$C,$F97,CW:CW)</f>
        <v>0</v>
      </c>
      <c r="CX97" s="265">
        <f>SUMIF($C:$C,$F97,CX:CX)</f>
        <v>0</v>
      </c>
      <c r="CY97" s="265">
        <f>SUMIF($C:$C,$F97,CY:CY)</f>
        <v>0</v>
      </c>
      <c r="CZ97" s="265">
        <f>SUMIF($C:$C,$F97,CZ:CZ)</f>
        <v>0</v>
      </c>
      <c r="DA97" s="265">
        <f>SUMIF($C:$C,$F97,DA:DA)</f>
        <v>0</v>
      </c>
      <c r="DB97" s="265">
        <f>SUMIF($C:$C,$F97,DB:DB)</f>
        <v>0</v>
      </c>
      <c r="DC97" s="265">
        <f>SUMIF($C:$C,$F97,DC:DC)</f>
        <v>0</v>
      </c>
      <c r="DD97" s="265">
        <f>SUMIF($C:$C,$F97,DD:DD)</f>
        <v>0</v>
      </c>
      <c r="DE97" s="265">
        <f>SUMIF($C:$C,$F97,DE:DE)</f>
        <v>0</v>
      </c>
      <c r="DF97" s="265">
        <f>SUMIF($C:$C,$F97,DF:DF)</f>
        <v>0</v>
      </c>
      <c r="DG97" s="265">
        <f>SUMIF($C:$C,$F97,DG:DG)</f>
        <v>0</v>
      </c>
      <c r="DH97" s="265">
        <f>SUMIF($C:$C,$F97,DH:DH)</f>
        <v>0</v>
      </c>
      <c r="DI97" s="265">
        <f>SUMIF($C:$C,$F97,DI:DI)</f>
        <v>0</v>
      </c>
      <c r="DJ97" s="265">
        <f>SUMIF($C:$C,$F97,DJ:DJ)</f>
        <v>0</v>
      </c>
      <c r="DK97" s="265">
        <f>SUMIF($C:$C,$F97,DK:DK)</f>
        <v>0</v>
      </c>
      <c r="DL97" s="265">
        <f>SUMIF($C:$C,$F97,DL:DL)</f>
        <v>0</v>
      </c>
    </row>
    <row r="98" spans="2:116" x14ac:dyDescent="0.4">
      <c r="B98" t="s">
        <v>236</v>
      </c>
      <c r="K98" s="28"/>
      <c r="L98" s="28"/>
      <c r="M98" s="28"/>
      <c r="N98" s="28"/>
      <c r="O98" s="28"/>
      <c r="P98" s="28"/>
      <c r="R98"/>
    </row>
    <row r="99" spans="2:116" x14ac:dyDescent="0.4">
      <c r="G99" s="27" t="s">
        <v>640</v>
      </c>
      <c r="K99" s="28">
        <f ca="1">SUMIF($4:$4,K$3,99:99)</f>
        <v>169694487.19999993</v>
      </c>
      <c r="L99" s="28">
        <f ca="1">SUMIF($4:$4,L$3,99:99)</f>
        <v>-822004.25729654531</v>
      </c>
      <c r="M99" s="28">
        <f ca="1">SUMIF($4:$4,M$3,99:99)</f>
        <v>-887666.50755750551</v>
      </c>
      <c r="N99" s="28">
        <f ca="1">SUMIF($4:$4,N$3,99:99)</f>
        <v>-957906.1831736411</v>
      </c>
      <c r="O99" s="28">
        <f ca="1">SUMIF($4:$4,O$3,99:99)</f>
        <v>-1033019.8115165774</v>
      </c>
      <c r="P99" s="28">
        <f ca="1">SUMIF($4:$4,P$3,99:99)</f>
        <v>-536617.19561264792</v>
      </c>
      <c r="S99" s="28">
        <f t="shared" ref="S99:AX99" ca="1" si="61">S90+S97+S93</f>
        <v>169974540.59999999</v>
      </c>
      <c r="T99" s="28">
        <f t="shared" ca="1" si="61"/>
        <v>-25459.4</v>
      </c>
      <c r="U99" s="28">
        <f t="shared" ca="1" si="61"/>
        <v>-25459.4</v>
      </c>
      <c r="V99" s="28">
        <f t="shared" ca="1" si="61"/>
        <v>-25459.4</v>
      </c>
      <c r="W99" s="28">
        <f t="shared" ca="1" si="61"/>
        <v>-25459.4</v>
      </c>
      <c r="X99" s="28">
        <f t="shared" ca="1" si="61"/>
        <v>-25459.4</v>
      </c>
      <c r="Y99" s="28">
        <f t="shared" ca="1" si="61"/>
        <v>-25459.4</v>
      </c>
      <c r="Z99" s="28">
        <f t="shared" ca="1" si="61"/>
        <v>-25459.4</v>
      </c>
      <c r="AA99" s="28">
        <f t="shared" ca="1" si="61"/>
        <v>-25459.4</v>
      </c>
      <c r="AB99" s="28">
        <f t="shared" ca="1" si="61"/>
        <v>-25459.4</v>
      </c>
      <c r="AC99" s="28">
        <f t="shared" ca="1" si="61"/>
        <v>-25459.4</v>
      </c>
      <c r="AD99" s="28">
        <f t="shared" ca="1" si="61"/>
        <v>-25459.4</v>
      </c>
      <c r="AE99" s="28">
        <f t="shared" ca="1" si="61"/>
        <v>-66685.533726487425</v>
      </c>
      <c r="AF99" s="28">
        <f t="shared" ca="1" si="61"/>
        <v>-67008.752323082197</v>
      </c>
      <c r="AG99" s="28">
        <f t="shared" ca="1" si="61"/>
        <v>-67333.970505399848</v>
      </c>
      <c r="AH99" s="28">
        <f t="shared" ca="1" si="61"/>
        <v>-67661.199325220805</v>
      </c>
      <c r="AI99" s="28">
        <f t="shared" ca="1" si="61"/>
        <v>-67990.449891708515</v>
      </c>
      <c r="AJ99" s="28">
        <f t="shared" ca="1" si="61"/>
        <v>-68321.733371696231</v>
      </c>
      <c r="AK99" s="28">
        <f t="shared" ca="1" si="61"/>
        <v>-68655.060989973659</v>
      </c>
      <c r="AL99" s="28">
        <f t="shared" ca="1" si="61"/>
        <v>-68990.444029577382</v>
      </c>
      <c r="AM99" s="28">
        <f t="shared" ca="1" si="61"/>
        <v>-69327.893832081143</v>
      </c>
      <c r="AN99" s="28">
        <f t="shared" ca="1" si="61"/>
        <v>-69667.421797886622</v>
      </c>
      <c r="AO99" s="28">
        <f t="shared" ca="1" si="61"/>
        <v>-70009.039386517237</v>
      </c>
      <c r="AP99" s="28">
        <f t="shared" ca="1" si="61"/>
        <v>-70352.758116914294</v>
      </c>
      <c r="AQ99" s="28">
        <f t="shared" ca="1" si="61"/>
        <v>-72018.801817731743</v>
      </c>
      <c r="AR99" s="28">
        <f t="shared" ca="1" si="61"/>
        <v>-72366.757627633793</v>
      </c>
      <c r="AS99" s="28">
        <f t="shared" ca="1" si="61"/>
        <v>-72716.849495594535</v>
      </c>
      <c r="AT99" s="28">
        <f t="shared" ca="1" si="61"/>
        <v>-73069.089181198622</v>
      </c>
      <c r="AU99" s="28">
        <f t="shared" ca="1" si="61"/>
        <v>-73423.488504942245</v>
      </c>
      <c r="AV99" s="28">
        <f t="shared" ca="1" si="61"/>
        <v>-73780.059348537761</v>
      </c>
      <c r="AW99" s="28">
        <f t="shared" ca="1" si="61"/>
        <v>-74138.813655217789</v>
      </c>
      <c r="AX99" s="28">
        <f t="shared" ca="1" si="61"/>
        <v>-74499.763430041887</v>
      </c>
      <c r="AY99" s="28">
        <f t="shared" ref="AY99:CD99" ca="1" si="62">AY90+AY97+AY93</f>
        <v>-74862.920740204747</v>
      </c>
      <c r="AZ99" s="28">
        <f t="shared" ca="1" si="62"/>
        <v>-75228.297715345339</v>
      </c>
      <c r="BA99" s="28">
        <f t="shared" ca="1" si="62"/>
        <v>-75595.90654785675</v>
      </c>
      <c r="BB99" s="28">
        <f t="shared" ca="1" si="62"/>
        <v>-75965.75949320037</v>
      </c>
      <c r="BC99" s="28">
        <f t="shared" ca="1" si="62"/>
        <v>-77724.091732719273</v>
      </c>
      <c r="BD99" s="28">
        <f t="shared" ca="1" si="62"/>
        <v>-78098.469923952071</v>
      </c>
      <c r="BE99" s="28">
        <f t="shared" ca="1" si="62"/>
        <v>-78475.129375951015</v>
      </c>
      <c r="BF99" s="28">
        <f t="shared" ca="1" si="62"/>
        <v>-78854.082599602625</v>
      </c>
      <c r="BG99" s="28">
        <f t="shared" ca="1" si="62"/>
        <v>-79235.342170442862</v>
      </c>
      <c r="BH99" s="28">
        <f t="shared" ca="1" si="62"/>
        <v>-79618.920728982834</v>
      </c>
      <c r="BI99" s="28">
        <f t="shared" ca="1" si="62"/>
        <v>-80004.830981031264</v>
      </c>
      <c r="BJ99" s="28">
        <f t="shared" ca="1" si="62"/>
        <v>-80393.085698015697</v>
      </c>
      <c r="BK99" s="28">
        <f t="shared" ca="1" si="62"/>
        <v>-80783.697717315314</v>
      </c>
      <c r="BL99" s="28">
        <f t="shared" ca="1" si="62"/>
        <v>-81176.679942580042</v>
      </c>
      <c r="BM99" s="28">
        <f t="shared" ca="1" si="62"/>
        <v>-81572.045344070008</v>
      </c>
      <c r="BN99" s="28">
        <f t="shared" ca="1" si="62"/>
        <v>-81969.806958978035</v>
      </c>
      <c r="BO99" s="28">
        <f t="shared" ca="1" si="62"/>
        <v>-83825.511897391494</v>
      </c>
      <c r="BP99" s="28">
        <f t="shared" ca="1" si="62"/>
        <v>-84228.105320126459</v>
      </c>
      <c r="BQ99" s="28">
        <f t="shared" ca="1" si="62"/>
        <v>-84633.134472810663</v>
      </c>
      <c r="BR99" s="28">
        <f t="shared" ca="1" si="62"/>
        <v>-85040.612663726599</v>
      </c>
      <c r="BS99" s="28">
        <f t="shared" ca="1" si="62"/>
        <v>-85450.553269768541</v>
      </c>
      <c r="BT99" s="28">
        <f t="shared" ca="1" si="62"/>
        <v>-85862.96973678912</v>
      </c>
      <c r="BU99" s="28">
        <f t="shared" ca="1" si="62"/>
        <v>-86277.87557993787</v>
      </c>
      <c r="BV99" s="28">
        <f t="shared" ca="1" si="62"/>
        <v>-86695.284384009195</v>
      </c>
      <c r="BW99" s="28">
        <f t="shared" ca="1" si="62"/>
        <v>-87115.209803782578</v>
      </c>
      <c r="BX99" s="28">
        <f t="shared" ca="1" si="62"/>
        <v>-87537.665564376803</v>
      </c>
      <c r="BY99" s="28">
        <f t="shared" ca="1" si="62"/>
        <v>-87962.665461591852</v>
      </c>
      <c r="BZ99" s="28">
        <f t="shared" ca="1" si="62"/>
        <v>-88390.223362266028</v>
      </c>
      <c r="CA99" s="28">
        <f t="shared" ca="1" si="62"/>
        <v>-44438.51243500183</v>
      </c>
      <c r="CB99" s="28">
        <f t="shared" ca="1" si="62"/>
        <v>-44488.643633380721</v>
      </c>
      <c r="CC99" s="28">
        <f t="shared" ca="1" si="62"/>
        <v>-44538.983711752997</v>
      </c>
      <c r="CD99" s="28">
        <f t="shared" ca="1" si="62"/>
        <v>-44589.533540451899</v>
      </c>
      <c r="CE99" s="28">
        <f t="shared" ref="CE99:CL99" ca="1" si="63">CE90+CE97+CE93</f>
        <v>-44640.293993437102</v>
      </c>
      <c r="CF99" s="28">
        <f t="shared" ca="1" si="63"/>
        <v>-44691.265948308952</v>
      </c>
      <c r="CG99" s="28">
        <f t="shared" ca="1" si="63"/>
        <v>-44742.450286327352</v>
      </c>
      <c r="CH99" s="28">
        <f t="shared" ca="1" si="63"/>
        <v>-44793.84789242009</v>
      </c>
      <c r="CI99" s="28">
        <f t="shared" ca="1" si="63"/>
        <v>-44845.459655205108</v>
      </c>
      <c r="CJ99" s="28">
        <f t="shared" ca="1" si="63"/>
        <v>-44897.286467001395</v>
      </c>
      <c r="CK99" s="28">
        <f t="shared" ca="1" si="63"/>
        <v>-44949.329223846973</v>
      </c>
      <c r="CL99" s="28">
        <f t="shared" ca="1" si="63"/>
        <v>-45001.588825513565</v>
      </c>
      <c r="CN99" s="28">
        <f t="shared" ref="CN99:DL99" ca="1" si="64">CN90+CN97+CN93</f>
        <v>0</v>
      </c>
      <c r="CO99" s="28">
        <f t="shared" ca="1" si="64"/>
        <v>0</v>
      </c>
      <c r="CP99" s="28">
        <f t="shared" ca="1" si="64"/>
        <v>0</v>
      </c>
      <c r="CQ99" s="28">
        <f t="shared" ca="1" si="64"/>
        <v>0</v>
      </c>
      <c r="CR99" s="28">
        <f t="shared" ca="1" si="64"/>
        <v>0</v>
      </c>
      <c r="CS99" s="28">
        <f t="shared" ca="1" si="64"/>
        <v>0</v>
      </c>
      <c r="CT99" s="28">
        <f t="shared" ca="1" si="64"/>
        <v>0</v>
      </c>
      <c r="CU99" s="28">
        <f t="shared" ca="1" si="64"/>
        <v>0</v>
      </c>
      <c r="CV99" s="28">
        <f t="shared" ca="1" si="64"/>
        <v>0</v>
      </c>
      <c r="CW99" s="28">
        <f t="shared" ca="1" si="64"/>
        <v>0</v>
      </c>
      <c r="CX99" s="28">
        <f t="shared" ca="1" si="64"/>
        <v>0</v>
      </c>
      <c r="CY99" s="28">
        <f t="shared" ca="1" si="64"/>
        <v>0</v>
      </c>
      <c r="CZ99" s="28">
        <f t="shared" ca="1" si="64"/>
        <v>0</v>
      </c>
      <c r="DA99" s="28">
        <f t="shared" ca="1" si="64"/>
        <v>0</v>
      </c>
      <c r="DB99" s="28">
        <f t="shared" ca="1" si="64"/>
        <v>0</v>
      </c>
      <c r="DC99" s="28">
        <f t="shared" ca="1" si="64"/>
        <v>0</v>
      </c>
      <c r="DD99" s="28">
        <f t="shared" ca="1" si="64"/>
        <v>0</v>
      </c>
      <c r="DE99" s="28">
        <f t="shared" ca="1" si="64"/>
        <v>0</v>
      </c>
      <c r="DF99" s="28">
        <f t="shared" ca="1" si="64"/>
        <v>0</v>
      </c>
      <c r="DG99" s="28">
        <f t="shared" ca="1" si="64"/>
        <v>0</v>
      </c>
      <c r="DH99" s="28">
        <f t="shared" ca="1" si="64"/>
        <v>0</v>
      </c>
      <c r="DI99" s="28">
        <f t="shared" ca="1" si="64"/>
        <v>0</v>
      </c>
      <c r="DJ99" s="28">
        <f t="shared" ca="1" si="64"/>
        <v>0</v>
      </c>
      <c r="DK99" s="28">
        <f t="shared" ca="1" si="64"/>
        <v>0</v>
      </c>
      <c r="DL99" s="28">
        <f t="shared" ca="1" si="64"/>
        <v>0</v>
      </c>
    </row>
  </sheetData>
  <conditionalFormatting sqref="H60:CL60 CN60:DL60">
    <cfRule type="cellIs" dxfId="586" priority="8554" operator="lessThan">
      <formula>0</formula>
    </cfRule>
  </conditionalFormatting>
  <conditionalFormatting sqref="CN10:DL13 H4:J10 O4:CL10 K4:N4 K6:N8 H11:CL11 H13:CL13 H12:J12 O12:CL12 H57:CL84 H15:CL16 H99:CL1048576 H85:Q98 S85:CL98 CN15:DL16 H19:Q22 S19:CL22 CN19:DL22 CN25:DL1048576 S25:CL56 H25:Q56">
    <cfRule type="expression" dxfId="585" priority="8553">
      <formula>ISNUMBER(SEARCH("Calcs.", _xlfn.FORMULATEXT(H4)))</formula>
    </cfRule>
  </conditionalFormatting>
  <conditionalFormatting sqref="CN10:DL13 H4:J10 O4:CL10 K4:N4 K6:N8 H11:CL11 H13:CL13 H12:J12 O12:CL12 H57:CL84 H15:CL16 H99:CL99 H85:Q98 S85:CL98 CN15:DL16 H19:Q22 S19:CL22 CN19:DL22 CN25:DL99 S25:CL56 H25:Q56">
    <cfRule type="expression" dxfId="584" priority="8555">
      <formula>ISNUMBER(SEARCH("Assumption", _xlfn.FORMULATEXT(H4)))</formula>
    </cfRule>
  </conditionalFormatting>
  <conditionalFormatting sqref="A3:CL3">
    <cfRule type="cellIs" dxfId="583" priority="8552" stopIfTrue="1" operator="notEqual">
      <formula>0.6545646468</formula>
    </cfRule>
  </conditionalFormatting>
  <conditionalFormatting sqref="CN2:DL2">
    <cfRule type="cellIs" dxfId="582" priority="8551" stopIfTrue="1" operator="notEqual">
      <formula>0.6545646468</formula>
    </cfRule>
  </conditionalFormatting>
  <conditionalFormatting sqref="H2:P2">
    <cfRule type="cellIs" dxfId="581" priority="8550" stopIfTrue="1" operator="notEqual">
      <formula>0.6545646468</formula>
    </cfRule>
  </conditionalFormatting>
  <conditionalFormatting sqref="CN1:DL1">
    <cfRule type="cellIs" dxfId="580" priority="8549" stopIfTrue="1" operator="notEqual">
      <formula>0.6545646468</formula>
    </cfRule>
  </conditionalFormatting>
  <conditionalFormatting sqref="J1">
    <cfRule type="cellIs" dxfId="579" priority="8548" stopIfTrue="1" operator="notEqual">
      <formula>0.6545646468</formula>
    </cfRule>
  </conditionalFormatting>
  <conditionalFormatting sqref="K1:P1">
    <cfRule type="cellIs" dxfId="578" priority="8547" stopIfTrue="1" operator="notEqual">
      <formula>0.6545646468</formula>
    </cfRule>
  </conditionalFormatting>
  <conditionalFormatting sqref="R1:CL1">
    <cfRule type="cellIs" dxfId="577" priority="8546" stopIfTrue="1" operator="notEqual">
      <formula>0.6545646468</formula>
    </cfRule>
  </conditionalFormatting>
  <conditionalFormatting sqref="R17 H17:P17">
    <cfRule type="expression" dxfId="576" priority="17">
      <formula>ISNUMBER(SEARCH("Calcs.", _xlfn.FORMULATEXT(H17)))</formula>
    </cfRule>
    <cfRule type="expression" dxfId="575" priority="18">
      <formula>ISNUMBER(SEARCH("Assumption", _xlfn.FORMULATEXT(H17)))</formula>
    </cfRule>
    <cfRule type="expression" dxfId="574" priority="19">
      <formula>ISNUMBER(SEARCH("=", _xlfn.FORMULATEXT(H17)))</formula>
    </cfRule>
    <cfRule type="expression" dxfId="573" priority="20">
      <formula>(ISNUMBER(SEARCH("=", _xlfn.FORMULATEXT(H17)))*1=0)</formula>
    </cfRule>
  </conditionalFormatting>
  <conditionalFormatting sqref="R17 H17:P17">
    <cfRule type="expression" dxfId="572" priority="16">
      <formula>ISNUMBER(SEARCH("IS BS CF", _xlfn.FORMULATEXT(H17)))</formula>
    </cfRule>
  </conditionalFormatting>
  <conditionalFormatting sqref="H18:P18 R18:DL18">
    <cfRule type="expression" dxfId="571" priority="12">
      <formula>ISNUMBER(SEARCH("Calcs.", _xlfn.FORMULATEXT(H18)))</formula>
    </cfRule>
    <cfRule type="expression" dxfId="570" priority="13">
      <formula>ISNUMBER(SEARCH("Assumption", _xlfn.FORMULATEXT(H18)))</formula>
    </cfRule>
    <cfRule type="expression" dxfId="569" priority="14">
      <formula>ISNUMBER(SEARCH("=", _xlfn.FORMULATEXT(H18)))</formula>
    </cfRule>
    <cfRule type="expression" dxfId="568" priority="15">
      <formula>(ISNUMBER(SEARCH("=", _xlfn.FORMULATEXT(H18)))*1=0)</formula>
    </cfRule>
  </conditionalFormatting>
  <conditionalFormatting sqref="H18:P18 R18:DL18">
    <cfRule type="expression" dxfId="567" priority="11">
      <formula>ISNUMBER(SEARCH("IS BS CF", _xlfn.FORMULATEXT(H18)))</formula>
    </cfRule>
  </conditionalFormatting>
  <conditionalFormatting sqref="R23 H23:P23">
    <cfRule type="expression" dxfId="566" priority="7">
      <formula>ISNUMBER(SEARCH("Calcs.", _xlfn.FORMULATEXT(H23)))</formula>
    </cfRule>
    <cfRule type="expression" dxfId="565" priority="8">
      <formula>ISNUMBER(SEARCH("Assumption", _xlfn.FORMULATEXT(H23)))</formula>
    </cfRule>
    <cfRule type="expression" dxfId="564" priority="9">
      <formula>ISNUMBER(SEARCH("=", _xlfn.FORMULATEXT(H23)))</formula>
    </cfRule>
    <cfRule type="expression" dxfId="563" priority="10">
      <formula>(ISNUMBER(SEARCH("=", _xlfn.FORMULATEXT(H23)))*1=0)</formula>
    </cfRule>
  </conditionalFormatting>
  <conditionalFormatting sqref="R23 H23:P23">
    <cfRule type="expression" dxfId="562" priority="6">
      <formula>ISNUMBER(SEARCH("IS BS CF", _xlfn.FORMULATEXT(H23)))</formula>
    </cfRule>
  </conditionalFormatting>
  <conditionalFormatting sqref="R24:CL24 CN24:DL24 H24:P24">
    <cfRule type="expression" dxfId="561" priority="2">
      <formula>ISNUMBER(SEARCH("Calcs.", _xlfn.FORMULATEXT(H24)))</formula>
    </cfRule>
    <cfRule type="expression" dxfId="560" priority="3">
      <formula>ISNUMBER(SEARCH("Assumption", _xlfn.FORMULATEXT(H24)))</formula>
    </cfRule>
    <cfRule type="expression" dxfId="559" priority="4">
      <formula>ISNUMBER(SEARCH("=", _xlfn.FORMULATEXT(H24)))</formula>
    </cfRule>
    <cfRule type="expression" dxfId="558" priority="5">
      <formula>(ISNUMBER(SEARCH("=", _xlfn.FORMULATEXT(H24)))*1=0)</formula>
    </cfRule>
  </conditionalFormatting>
  <conditionalFormatting sqref="R24:CL24 CN24:DL24 H24:P24">
    <cfRule type="expression" dxfId="557" priority="1">
      <formula>ISNUMBER(SEARCH("IS BS CF", _xlfn.FORMULATEXT(H24)))</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70878-1CFF-406B-BEAF-FE3D4819DCDC}">
  <sheetPr codeName="Sheet10">
    <tabColor theme="4"/>
  </sheetPr>
  <dimension ref="A1:DM2223"/>
  <sheetViews>
    <sheetView showGridLines="0" zoomScale="70" zoomScaleNormal="70" workbookViewId="0">
      <pane xSplit="7" ySplit="9" topLeftCell="H17" activePane="bottomRight" state="frozen"/>
      <selection pane="topRight" activeCell="H1" sqref="H1"/>
      <selection pane="bottomLeft" activeCell="A8" sqref="A8"/>
      <selection pane="bottomRight" activeCell="K77" sqref="K77"/>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7.3828125" style="381" bestFit="1" customWidth="1" collapsed="1"/>
    <col min="8" max="8" width="5.07421875" bestFit="1" customWidth="1"/>
    <col min="9" max="9" width="4.921875" style="1" bestFit="1" customWidth="1"/>
    <col min="10" max="10" width="13.4609375" style="1" customWidth="1"/>
    <col min="11" max="11" width="13.4609375" customWidth="1"/>
    <col min="12" max="16" width="13.4609375" bestFit="1" customWidth="1"/>
    <col min="17" max="17" width="2" customWidth="1"/>
    <col min="18" max="18" width="12.3828125" style="8" customWidth="1"/>
    <col min="19" max="90" width="12.3828125" style="8" bestFit="1" customWidth="1"/>
    <col min="91" max="91" width="12.6132812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R2</f>
        <v>45291</v>
      </c>
      <c r="S1" s="114">
        <f>S2</f>
        <v>45322</v>
      </c>
      <c r="T1" s="114">
        <f>T2</f>
        <v>45351</v>
      </c>
      <c r="U1" s="114">
        <f>U2</f>
        <v>45382</v>
      </c>
      <c r="V1" s="114">
        <f>V2</f>
        <v>45412</v>
      </c>
      <c r="W1" s="114">
        <f>W2</f>
        <v>45443</v>
      </c>
      <c r="X1" s="114">
        <f>X2</f>
        <v>45473</v>
      </c>
      <c r="Y1" s="114">
        <f>Y2</f>
        <v>45504</v>
      </c>
      <c r="Z1" s="114">
        <f>Z2</f>
        <v>45535</v>
      </c>
      <c r="AA1" s="114">
        <f>AA2</f>
        <v>45565</v>
      </c>
      <c r="AB1" s="114">
        <f>AB2</f>
        <v>45596</v>
      </c>
      <c r="AC1" s="114">
        <f>AC2</f>
        <v>45626</v>
      </c>
      <c r="AD1" s="114">
        <f>AD2</f>
        <v>45657</v>
      </c>
      <c r="AE1" s="114">
        <f>AE2</f>
        <v>45688</v>
      </c>
      <c r="AF1" s="114">
        <f>AF2</f>
        <v>45716</v>
      </c>
      <c r="AG1" s="114">
        <f>AG2</f>
        <v>45747</v>
      </c>
      <c r="AH1" s="114">
        <f>AH2</f>
        <v>45777</v>
      </c>
      <c r="AI1" s="114">
        <f>AI2</f>
        <v>45808</v>
      </c>
      <c r="AJ1" s="114">
        <f>AJ2</f>
        <v>45838</v>
      </c>
      <c r="AK1" s="114">
        <f>AK2</f>
        <v>45869</v>
      </c>
      <c r="AL1" s="114">
        <f>AL2</f>
        <v>45900</v>
      </c>
      <c r="AM1" s="114">
        <f>AM2</f>
        <v>45930</v>
      </c>
      <c r="AN1" s="114">
        <f>AN2</f>
        <v>45961</v>
      </c>
      <c r="AO1" s="114">
        <f>AO2</f>
        <v>45991</v>
      </c>
      <c r="AP1" s="114">
        <f>AP2</f>
        <v>46022</v>
      </c>
      <c r="AQ1" s="114">
        <f>AQ2</f>
        <v>46053</v>
      </c>
      <c r="AR1" s="114">
        <f>AR2</f>
        <v>46081</v>
      </c>
      <c r="AS1" s="114">
        <f>AS2</f>
        <v>46112</v>
      </c>
      <c r="AT1" s="114">
        <f>AT2</f>
        <v>46142</v>
      </c>
      <c r="AU1" s="114">
        <f>AU2</f>
        <v>46173</v>
      </c>
      <c r="AV1" s="114">
        <f>AV2</f>
        <v>46203</v>
      </c>
      <c r="AW1" s="114">
        <f>AW2</f>
        <v>46234</v>
      </c>
      <c r="AX1" s="114">
        <f>AX2</f>
        <v>46265</v>
      </c>
      <c r="AY1" s="114">
        <f>AY2</f>
        <v>46295</v>
      </c>
      <c r="AZ1" s="114">
        <f>AZ2</f>
        <v>46326</v>
      </c>
      <c r="BA1" s="114">
        <f>BA2</f>
        <v>46356</v>
      </c>
      <c r="BB1" s="114">
        <f>BB2</f>
        <v>46387</v>
      </c>
      <c r="BC1" s="114">
        <f>BC2</f>
        <v>46418</v>
      </c>
      <c r="BD1" s="114">
        <f>BD2</f>
        <v>46446</v>
      </c>
      <c r="BE1" s="114">
        <f>BE2</f>
        <v>46477</v>
      </c>
      <c r="BF1" s="114">
        <f>BF2</f>
        <v>46507</v>
      </c>
      <c r="BG1" s="114">
        <f>BG2</f>
        <v>46538</v>
      </c>
      <c r="BH1" s="114">
        <f>BH2</f>
        <v>46568</v>
      </c>
      <c r="BI1" s="114">
        <f>BI2</f>
        <v>46599</v>
      </c>
      <c r="BJ1" s="114">
        <f>BJ2</f>
        <v>46630</v>
      </c>
      <c r="BK1" s="114">
        <f>BK2</f>
        <v>46660</v>
      </c>
      <c r="BL1" s="114">
        <f>BL2</f>
        <v>46691</v>
      </c>
      <c r="BM1" s="114">
        <f>BM2</f>
        <v>46721</v>
      </c>
      <c r="BN1" s="114">
        <f>BN2</f>
        <v>46752</v>
      </c>
      <c r="BO1" s="114">
        <f>BO2</f>
        <v>46783</v>
      </c>
      <c r="BP1" s="114">
        <f>BP2</f>
        <v>46812</v>
      </c>
      <c r="BQ1" s="114">
        <f>BQ2</f>
        <v>46843</v>
      </c>
      <c r="BR1" s="114">
        <f>BR2</f>
        <v>46873</v>
      </c>
      <c r="BS1" s="114">
        <f>BS2</f>
        <v>46904</v>
      </c>
      <c r="BT1" s="114">
        <f>BT2</f>
        <v>46934</v>
      </c>
      <c r="BU1" s="114">
        <f>BU2</f>
        <v>46965</v>
      </c>
      <c r="BV1" s="114">
        <f>BV2</f>
        <v>46996</v>
      </c>
      <c r="BW1" s="114">
        <f>BW2</f>
        <v>47026</v>
      </c>
      <c r="BX1" s="114">
        <f>BX2</f>
        <v>47057</v>
      </c>
      <c r="BY1" s="114">
        <f>BY2</f>
        <v>47087</v>
      </c>
      <c r="BZ1" s="114">
        <f>BZ2</f>
        <v>47118</v>
      </c>
      <c r="CA1" s="114">
        <f>CA2</f>
        <v>47149</v>
      </c>
      <c r="CB1" s="114">
        <f>CB2</f>
        <v>47177</v>
      </c>
      <c r="CC1" s="114">
        <f>CC2</f>
        <v>47208</v>
      </c>
      <c r="CD1" s="114">
        <f>CD2</f>
        <v>47238</v>
      </c>
      <c r="CE1" s="114">
        <f>CE2</f>
        <v>47269</v>
      </c>
      <c r="CF1" s="114">
        <f>CF2</f>
        <v>47299</v>
      </c>
      <c r="CG1" s="114">
        <f>CG2</f>
        <v>47330</v>
      </c>
      <c r="CH1" s="114">
        <f>CH2</f>
        <v>47361</v>
      </c>
      <c r="CI1" s="114">
        <f>CI2</f>
        <v>47391</v>
      </c>
      <c r="CJ1" s="114">
        <f>CJ2</f>
        <v>47422</v>
      </c>
      <c r="CK1" s="114">
        <f>CK2</f>
        <v>47452</v>
      </c>
      <c r="CL1" s="114">
        <f>CL2</f>
        <v>47483</v>
      </c>
      <c r="CN1" s="230" t="str">
        <f>IF(CN7=3,CN3&amp;" Q1",IF(CN7=6,CN3&amp;" Q2",IF(CN7=9,CN3&amp;" Q3",IF(CN7=12,CN3&amp;" Q4",0))))</f>
        <v>0 Q4</v>
      </c>
      <c r="CO1" s="230" t="str">
        <f>IF(CO7=3,CO3&amp;" Q1",IF(CO7=6,CO3&amp;" Q2",IF(CO7=9,CO3&amp;" Q3",IF(CO7=12,CO3&amp;" Q4",0))))</f>
        <v>0 Q1</v>
      </c>
      <c r="CP1" s="230" t="str">
        <f>IF(CP7=3,CP3&amp;" Q1",IF(CP7=6,CP3&amp;" Q2",IF(CP7=9,CP3&amp;" Q3",IF(CP7=12,CP3&amp;" Q4",0))))</f>
        <v>0 Q2</v>
      </c>
      <c r="CQ1" s="230" t="str">
        <f>IF(CQ7=3,CQ3&amp;" Q1",IF(CQ7=6,CQ3&amp;" Q2",IF(CQ7=9,CQ3&amp;" Q3",IF(CQ7=12,CQ3&amp;" Q4",0))))</f>
        <v>0 Q3</v>
      </c>
      <c r="CR1" s="230" t="str">
        <f>IF(CR7=3,CR3&amp;" Q1",IF(CR7=6,CR3&amp;" Q2",IF(CR7=9,CR3&amp;" Q3",IF(CR7=12,CR3&amp;" Q4",0))))</f>
        <v>0 Q4</v>
      </c>
      <c r="CS1" s="230" t="str">
        <f>IF(CS7=3,CS3&amp;" Q1",IF(CS7=6,CS3&amp;" Q2",IF(CS7=9,CS3&amp;" Q3",IF(CS7=12,CS3&amp;" Q4",0))))</f>
        <v>0 Q1</v>
      </c>
      <c r="CT1" s="230" t="str">
        <f>IF(CT7=3,CT3&amp;" Q1",IF(CT7=6,CT3&amp;" Q2",IF(CT7=9,CT3&amp;" Q3",IF(CT7=12,CT3&amp;" Q4",0))))</f>
        <v>0 Q2</v>
      </c>
      <c r="CU1" s="230" t="str">
        <f>IF(CU7=3,CU3&amp;" Q1",IF(CU7=6,CU3&amp;" Q2",IF(CU7=9,CU3&amp;" Q3",IF(CU7=12,CU3&amp;" Q4",0))))</f>
        <v>0 Q3</v>
      </c>
      <c r="CV1" s="230" t="str">
        <f>IF(CV7=3,CV3&amp;" Q1",IF(CV7=6,CV3&amp;" Q2",IF(CV7=9,CV3&amp;" Q3",IF(CV7=12,CV3&amp;" Q4",0))))</f>
        <v>0 Q4</v>
      </c>
      <c r="CW1" s="230" t="str">
        <f>IF(CW7=3,CW3&amp;" Q1",IF(CW7=6,CW3&amp;" Q2",IF(CW7=9,CW3&amp;" Q3",IF(CW7=12,CW3&amp;" Q4",0))))</f>
        <v>0 Q1</v>
      </c>
      <c r="CX1" s="230" t="str">
        <f>IF(CX7=3,CX3&amp;" Q1",IF(CX7=6,CX3&amp;" Q2",IF(CX7=9,CX3&amp;" Q3",IF(CX7=12,CX3&amp;" Q4",0))))</f>
        <v>0 Q2</v>
      </c>
      <c r="CY1" s="230" t="str">
        <f>IF(CY7=3,CY3&amp;" Q1",IF(CY7=6,CY3&amp;" Q2",IF(CY7=9,CY3&amp;" Q3",IF(CY7=12,CY3&amp;" Q4",0))))</f>
        <v>0 Q3</v>
      </c>
      <c r="CZ1" s="230" t="str">
        <f>IF(CZ7=3,CZ3&amp;" Q1",IF(CZ7=6,CZ3&amp;" Q2",IF(CZ7=9,CZ3&amp;" Q3",IF(CZ7=12,CZ3&amp;" Q4",0))))</f>
        <v>0 Q4</v>
      </c>
      <c r="DA1" s="230" t="str">
        <f>IF(DA7=3,DA3&amp;" Q1",IF(DA7=6,DA3&amp;" Q2",IF(DA7=9,DA3&amp;" Q3",IF(DA7=12,DA3&amp;" Q4",0))))</f>
        <v>0 Q1</v>
      </c>
      <c r="DB1" s="230" t="str">
        <f>IF(DB7=3,DB3&amp;" Q1",IF(DB7=6,DB3&amp;" Q2",IF(DB7=9,DB3&amp;" Q3",IF(DB7=12,DB3&amp;" Q4",0))))</f>
        <v>0 Q2</v>
      </c>
      <c r="DC1" s="230" t="str">
        <f>IF(DC7=3,DC3&amp;" Q1",IF(DC7=6,DC3&amp;" Q2",IF(DC7=9,DC3&amp;" Q3",IF(DC7=12,DC3&amp;" Q4",0))))</f>
        <v>0 Q3</v>
      </c>
      <c r="DD1" s="230" t="str">
        <f>IF(DD7=3,DD3&amp;" Q1",IF(DD7=6,DD3&amp;" Q2",IF(DD7=9,DD3&amp;" Q3",IF(DD7=12,DD3&amp;" Q4",0))))</f>
        <v>0 Q4</v>
      </c>
      <c r="DE1" s="230" t="str">
        <f>IF(DE7=3,DE3&amp;" Q1",IF(DE7=6,DE3&amp;" Q2",IF(DE7=9,DE3&amp;" Q3",IF(DE7=12,DE3&amp;" Q4",0))))</f>
        <v>0 Q1</v>
      </c>
      <c r="DF1" s="230" t="str">
        <f>IF(DF7=3,DF3&amp;" Q1",IF(DF7=6,DF3&amp;" Q2",IF(DF7=9,DF3&amp;" Q3",IF(DF7=12,DF3&amp;" Q4",0))))</f>
        <v>0 Q2</v>
      </c>
      <c r="DG1" s="230" t="str">
        <f>IF(DG7=3,DG3&amp;" Q1",IF(DG7=6,DG3&amp;" Q2",IF(DG7=9,DG3&amp;" Q3",IF(DG7=12,DG3&amp;" Q4",0))))</f>
        <v>0 Q3</v>
      </c>
      <c r="DH1" s="230" t="str">
        <f>IF(DH7=3,DH3&amp;" Q1",IF(DH7=6,DH3&amp;" Q2",IF(DH7=9,DH3&amp;" Q3",IF(DH7=12,DH3&amp;" Q4",0))))</f>
        <v>0 Q4</v>
      </c>
      <c r="DI1" s="230" t="str">
        <f>IF(DI7=3,DI3&amp;" Q1",IF(DI7=6,DI3&amp;" Q2",IF(DI7=9,DI3&amp;" Q3",IF(DI7=12,DI3&amp;" Q4",0))))</f>
        <v>0 Q1</v>
      </c>
      <c r="DJ1" s="230" t="str">
        <f>IF(DJ7=3,DJ3&amp;" Q1",IF(DJ7=6,DJ3&amp;" Q2",IF(DJ7=9,DJ3&amp;" Q3",IF(DJ7=12,DJ3&amp;" Q4",0))))</f>
        <v>0 Q2</v>
      </c>
      <c r="DK1" s="230" t="str">
        <f>IF(DK7=3,DK3&amp;" Q1",IF(DK7=6,DK3&amp;" Q2",IF(DK7=9,DK3&amp;" Q3",IF(DK7=12,DK3&amp;" Q4",0))))</f>
        <v>0 Q3</v>
      </c>
      <c r="DL1" s="230" t="str">
        <f>IF(DL7=3,DL3&amp;" Q1",IF(DL7=6,DL3&amp;" Q2",IF(DL7=9,DL3&amp;" Q3",IF(DL7=12,DL3&amp;" Q4",0))))</f>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EOMONTH(S2,1)</f>
        <v>45351</v>
      </c>
      <c r="U2" s="114">
        <f>EOMONTH(T2,1)</f>
        <v>45382</v>
      </c>
      <c r="V2" s="114">
        <f>EOMONTH(U2,1)</f>
        <v>45412</v>
      </c>
      <c r="W2" s="114">
        <f>EOMONTH(V2,1)</f>
        <v>45443</v>
      </c>
      <c r="X2" s="114">
        <f>EOMONTH(W2,1)</f>
        <v>45473</v>
      </c>
      <c r="Y2" s="114">
        <f>EOMONTH(X2,1)</f>
        <v>45504</v>
      </c>
      <c r="Z2" s="114">
        <f>EOMONTH(Y2,1)</f>
        <v>45535</v>
      </c>
      <c r="AA2" s="114">
        <f>EOMONTH(Z2,1)</f>
        <v>45565</v>
      </c>
      <c r="AB2" s="114">
        <f>EOMONTH(AA2,1)</f>
        <v>45596</v>
      </c>
      <c r="AC2" s="114">
        <f>EOMONTH(AB2,1)</f>
        <v>45626</v>
      </c>
      <c r="AD2" s="114">
        <f>EOMONTH(AC2,1)</f>
        <v>45657</v>
      </c>
      <c r="AE2" s="114">
        <f>EOMONTH(AD2,1)</f>
        <v>45688</v>
      </c>
      <c r="AF2" s="114">
        <f>EOMONTH(AE2,1)</f>
        <v>45716</v>
      </c>
      <c r="AG2" s="114">
        <f>EOMONTH(AF2,1)</f>
        <v>45747</v>
      </c>
      <c r="AH2" s="114">
        <f>EOMONTH(AG2,1)</f>
        <v>45777</v>
      </c>
      <c r="AI2" s="114">
        <f>EOMONTH(AH2,1)</f>
        <v>45808</v>
      </c>
      <c r="AJ2" s="114">
        <f>EOMONTH(AI2,1)</f>
        <v>45838</v>
      </c>
      <c r="AK2" s="114">
        <f>EOMONTH(AJ2,1)</f>
        <v>45869</v>
      </c>
      <c r="AL2" s="114">
        <f>EOMONTH(AK2,1)</f>
        <v>45900</v>
      </c>
      <c r="AM2" s="114">
        <f>EOMONTH(AL2,1)</f>
        <v>45930</v>
      </c>
      <c r="AN2" s="114">
        <f>EOMONTH(AM2,1)</f>
        <v>45961</v>
      </c>
      <c r="AO2" s="114">
        <f>EOMONTH(AN2,1)</f>
        <v>45991</v>
      </c>
      <c r="AP2" s="114">
        <f>EOMONTH(AO2,1)</f>
        <v>46022</v>
      </c>
      <c r="AQ2" s="114">
        <f>EOMONTH(AP2,1)</f>
        <v>46053</v>
      </c>
      <c r="AR2" s="114">
        <f>EOMONTH(AQ2,1)</f>
        <v>46081</v>
      </c>
      <c r="AS2" s="114">
        <f>EOMONTH(AR2,1)</f>
        <v>46112</v>
      </c>
      <c r="AT2" s="114">
        <f>EOMONTH(AS2,1)</f>
        <v>46142</v>
      </c>
      <c r="AU2" s="114">
        <f>EOMONTH(AT2,1)</f>
        <v>46173</v>
      </c>
      <c r="AV2" s="114">
        <f>EOMONTH(AU2,1)</f>
        <v>46203</v>
      </c>
      <c r="AW2" s="114">
        <f>EOMONTH(AV2,1)</f>
        <v>46234</v>
      </c>
      <c r="AX2" s="114">
        <f>EOMONTH(AW2,1)</f>
        <v>46265</v>
      </c>
      <c r="AY2" s="114">
        <f>EOMONTH(AX2,1)</f>
        <v>46295</v>
      </c>
      <c r="AZ2" s="114">
        <f>EOMONTH(AY2,1)</f>
        <v>46326</v>
      </c>
      <c r="BA2" s="114">
        <f>EOMONTH(AZ2,1)</f>
        <v>46356</v>
      </c>
      <c r="BB2" s="114">
        <f>EOMONTH(BA2,1)</f>
        <v>46387</v>
      </c>
      <c r="BC2" s="114">
        <f>EOMONTH(BB2,1)</f>
        <v>46418</v>
      </c>
      <c r="BD2" s="114">
        <f>EOMONTH(BC2,1)</f>
        <v>46446</v>
      </c>
      <c r="BE2" s="114">
        <f>EOMONTH(BD2,1)</f>
        <v>46477</v>
      </c>
      <c r="BF2" s="114">
        <f>EOMONTH(BE2,1)</f>
        <v>46507</v>
      </c>
      <c r="BG2" s="114">
        <f>EOMONTH(BF2,1)</f>
        <v>46538</v>
      </c>
      <c r="BH2" s="114">
        <f>EOMONTH(BG2,1)</f>
        <v>46568</v>
      </c>
      <c r="BI2" s="114">
        <f>EOMONTH(BH2,1)</f>
        <v>46599</v>
      </c>
      <c r="BJ2" s="114">
        <f>EOMONTH(BI2,1)</f>
        <v>46630</v>
      </c>
      <c r="BK2" s="114">
        <f>EOMONTH(BJ2,1)</f>
        <v>46660</v>
      </c>
      <c r="BL2" s="114">
        <f>EOMONTH(BK2,1)</f>
        <v>46691</v>
      </c>
      <c r="BM2" s="114">
        <f>EOMONTH(BL2,1)</f>
        <v>46721</v>
      </c>
      <c r="BN2" s="114">
        <f>EOMONTH(BM2,1)</f>
        <v>46752</v>
      </c>
      <c r="BO2" s="114">
        <f>EOMONTH(BN2,1)</f>
        <v>46783</v>
      </c>
      <c r="BP2" s="114">
        <f>EOMONTH(BO2,1)</f>
        <v>46812</v>
      </c>
      <c r="BQ2" s="114">
        <f>EOMONTH(BP2,1)</f>
        <v>46843</v>
      </c>
      <c r="BR2" s="114">
        <f>EOMONTH(BQ2,1)</f>
        <v>46873</v>
      </c>
      <c r="BS2" s="114">
        <f>EOMONTH(BR2,1)</f>
        <v>46904</v>
      </c>
      <c r="BT2" s="114">
        <f>EOMONTH(BS2,1)</f>
        <v>46934</v>
      </c>
      <c r="BU2" s="114">
        <f>EOMONTH(BT2,1)</f>
        <v>46965</v>
      </c>
      <c r="BV2" s="114">
        <f>EOMONTH(BU2,1)</f>
        <v>46996</v>
      </c>
      <c r="BW2" s="114">
        <f>EOMONTH(BV2,1)</f>
        <v>47026</v>
      </c>
      <c r="BX2" s="114">
        <f>EOMONTH(BW2,1)</f>
        <v>47057</v>
      </c>
      <c r="BY2" s="114">
        <f>EOMONTH(BX2,1)</f>
        <v>47087</v>
      </c>
      <c r="BZ2" s="114">
        <f>EOMONTH(BY2,1)</f>
        <v>47118</v>
      </c>
      <c r="CA2" s="114">
        <f>EOMONTH(BZ2,1)</f>
        <v>47149</v>
      </c>
      <c r="CB2" s="114">
        <f>EOMONTH(CA2,1)</f>
        <v>47177</v>
      </c>
      <c r="CC2" s="114">
        <f>EOMONTH(CB2,1)</f>
        <v>47208</v>
      </c>
      <c r="CD2" s="114">
        <f>EOMONTH(CC2,1)</f>
        <v>47238</v>
      </c>
      <c r="CE2" s="114">
        <f>EOMONTH(CD2,1)</f>
        <v>47269</v>
      </c>
      <c r="CF2" s="114">
        <f>EOMONTH(CE2,1)</f>
        <v>47299</v>
      </c>
      <c r="CG2" s="114">
        <f>EOMONTH(CF2,1)</f>
        <v>47330</v>
      </c>
      <c r="CH2" s="114">
        <f>EOMONTH(CG2,1)</f>
        <v>47361</v>
      </c>
      <c r="CI2" s="114">
        <f>EOMONTH(CH2,1)</f>
        <v>47391</v>
      </c>
      <c r="CJ2" s="114">
        <f>EOMONTH(CI2,1)</f>
        <v>47422</v>
      </c>
      <c r="CK2" s="114">
        <f>EOMONTH(CJ2,1)</f>
        <v>47452</v>
      </c>
      <c r="CL2" s="114">
        <f>EOMONTH(CK2,1)</f>
        <v>47483</v>
      </c>
      <c r="CN2" s="229">
        <f>EOMONTH(CO2,-3)</f>
        <v>45291</v>
      </c>
      <c r="CO2" s="112">
        <v>45352</v>
      </c>
      <c r="CP2" s="229">
        <f>EOMONTH(CO2,3)</f>
        <v>45473</v>
      </c>
      <c r="CQ2" s="229">
        <f>EOMONTH(CP2,3)</f>
        <v>45565</v>
      </c>
      <c r="CR2" s="229">
        <f>EOMONTH(CQ2,3)</f>
        <v>45657</v>
      </c>
      <c r="CS2" s="229">
        <f>EOMONTH(CR2,3)</f>
        <v>45747</v>
      </c>
      <c r="CT2" s="229">
        <f>EOMONTH(CS2,3)</f>
        <v>45838</v>
      </c>
      <c r="CU2" s="229">
        <f>EOMONTH(CT2,3)</f>
        <v>45930</v>
      </c>
      <c r="CV2" s="229">
        <f>EOMONTH(CU2,3)</f>
        <v>46022</v>
      </c>
      <c r="CW2" s="229">
        <f>EOMONTH(CV2,3)</f>
        <v>46112</v>
      </c>
      <c r="CX2" s="229">
        <f>EOMONTH(CW2,3)</f>
        <v>46203</v>
      </c>
      <c r="CY2" s="229">
        <f>EOMONTH(CX2,3)</f>
        <v>46295</v>
      </c>
      <c r="CZ2" s="229">
        <f>EOMONTH(CY2,3)</f>
        <v>46387</v>
      </c>
      <c r="DA2" s="229">
        <f>EOMONTH(CZ2,3)</f>
        <v>46477</v>
      </c>
      <c r="DB2" s="229">
        <f>EOMONTH(DA2,3)</f>
        <v>46568</v>
      </c>
      <c r="DC2" s="229">
        <f>EOMONTH(DB2,3)</f>
        <v>46660</v>
      </c>
      <c r="DD2" s="229">
        <f>EOMONTH(DC2,3)</f>
        <v>46752</v>
      </c>
      <c r="DE2" s="229">
        <f>EOMONTH(DD2,3)</f>
        <v>46843</v>
      </c>
      <c r="DF2" s="229">
        <f>EOMONTH(DE2,3)</f>
        <v>46934</v>
      </c>
      <c r="DG2" s="229">
        <f>EOMONTH(DF2,3)</f>
        <v>47026</v>
      </c>
      <c r="DH2" s="229">
        <f>EOMONTH(DG2,3)</f>
        <v>47118</v>
      </c>
      <c r="DI2" s="229">
        <f>EOMONTH(DH2,3)</f>
        <v>47208</v>
      </c>
      <c r="DJ2" s="229">
        <f>EOMONTH(DI2,3)</f>
        <v>47299</v>
      </c>
      <c r="DK2" s="229">
        <f>EOMONTH(DJ2,3)</f>
        <v>47391</v>
      </c>
      <c r="DL2" s="229">
        <f>EOMONTH(DK2,3)</f>
        <v>47483</v>
      </c>
    </row>
    <row r="3" spans="1:116" hidden="1" outlineLevel="1" x14ac:dyDescent="0.4">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MONTH(R2)</f>
        <v>12</v>
      </c>
      <c r="S7" s="15">
        <f>MONTH(S2)</f>
        <v>1</v>
      </c>
      <c r="T7" s="15">
        <f>MONTH(T2)</f>
        <v>2</v>
      </c>
      <c r="U7" s="15">
        <f>MONTH(U2)</f>
        <v>3</v>
      </c>
      <c r="V7" s="15">
        <f>MONTH(V2)</f>
        <v>4</v>
      </c>
      <c r="W7" s="15">
        <f>MONTH(W2)</f>
        <v>5</v>
      </c>
      <c r="X7" s="15">
        <f>MONTH(X2)</f>
        <v>6</v>
      </c>
      <c r="Y7" s="15">
        <f>MONTH(Y2)</f>
        <v>7</v>
      </c>
      <c r="Z7" s="15">
        <f>MONTH(Z2)</f>
        <v>8</v>
      </c>
      <c r="AA7" s="15">
        <f>MONTH(AA2)</f>
        <v>9</v>
      </c>
      <c r="AB7" s="15">
        <f>MONTH(AB2)</f>
        <v>10</v>
      </c>
      <c r="AC7" s="15">
        <f>MONTH(AC2)</f>
        <v>11</v>
      </c>
      <c r="AD7" s="15">
        <f>MONTH(AD2)</f>
        <v>12</v>
      </c>
      <c r="AE7" s="15">
        <f>MONTH(AE2)</f>
        <v>1</v>
      </c>
      <c r="AF7" s="15">
        <f>MONTH(AF2)</f>
        <v>2</v>
      </c>
      <c r="AG7" s="15">
        <f>MONTH(AG2)</f>
        <v>3</v>
      </c>
      <c r="AH7" s="15">
        <f>MONTH(AH2)</f>
        <v>4</v>
      </c>
      <c r="AI7" s="15">
        <f>MONTH(AI2)</f>
        <v>5</v>
      </c>
      <c r="AJ7" s="15">
        <f>MONTH(AJ2)</f>
        <v>6</v>
      </c>
      <c r="AK7" s="15">
        <f>MONTH(AK2)</f>
        <v>7</v>
      </c>
      <c r="AL7" s="15">
        <f>MONTH(AL2)</f>
        <v>8</v>
      </c>
      <c r="AM7" s="15">
        <f>MONTH(AM2)</f>
        <v>9</v>
      </c>
      <c r="AN7" s="15">
        <f>MONTH(AN2)</f>
        <v>10</v>
      </c>
      <c r="AO7" s="15">
        <f>MONTH(AO2)</f>
        <v>11</v>
      </c>
      <c r="AP7" s="15">
        <f>MONTH(AP2)</f>
        <v>12</v>
      </c>
      <c r="AQ7" s="15">
        <f>MONTH(AQ2)</f>
        <v>1</v>
      </c>
      <c r="AR7" s="15">
        <f>MONTH(AR2)</f>
        <v>2</v>
      </c>
      <c r="AS7" s="15">
        <f>MONTH(AS2)</f>
        <v>3</v>
      </c>
      <c r="AT7" s="15">
        <f>MONTH(AT2)</f>
        <v>4</v>
      </c>
      <c r="AU7" s="15">
        <f>MONTH(AU2)</f>
        <v>5</v>
      </c>
      <c r="AV7" s="15">
        <f>MONTH(AV2)</f>
        <v>6</v>
      </c>
      <c r="AW7" s="15">
        <f>MONTH(AW2)</f>
        <v>7</v>
      </c>
      <c r="AX7" s="15">
        <f>MONTH(AX2)</f>
        <v>8</v>
      </c>
      <c r="AY7" s="15">
        <f>MONTH(AY2)</f>
        <v>9</v>
      </c>
      <c r="AZ7" s="15">
        <f>MONTH(AZ2)</f>
        <v>10</v>
      </c>
      <c r="BA7" s="15">
        <f>MONTH(BA2)</f>
        <v>11</v>
      </c>
      <c r="BB7" s="15">
        <f>MONTH(BB2)</f>
        <v>12</v>
      </c>
      <c r="BC7" s="15">
        <f>MONTH(BC2)</f>
        <v>1</v>
      </c>
      <c r="BD7" s="15">
        <f>MONTH(BD2)</f>
        <v>2</v>
      </c>
      <c r="BE7" s="15">
        <f>MONTH(BE2)</f>
        <v>3</v>
      </c>
      <c r="BF7" s="15">
        <f>MONTH(BF2)</f>
        <v>4</v>
      </c>
      <c r="BG7" s="15">
        <f>MONTH(BG2)</f>
        <v>5</v>
      </c>
      <c r="BH7" s="15">
        <f>MONTH(BH2)</f>
        <v>6</v>
      </c>
      <c r="BI7" s="15">
        <f>MONTH(BI2)</f>
        <v>7</v>
      </c>
      <c r="BJ7" s="15">
        <f>MONTH(BJ2)</f>
        <v>8</v>
      </c>
      <c r="BK7" s="15">
        <f>MONTH(BK2)</f>
        <v>9</v>
      </c>
      <c r="BL7" s="15">
        <f>MONTH(BL2)</f>
        <v>10</v>
      </c>
      <c r="BM7" s="15">
        <f>MONTH(BM2)</f>
        <v>11</v>
      </c>
      <c r="BN7" s="15">
        <f>MONTH(BN2)</f>
        <v>12</v>
      </c>
      <c r="BO7" s="15">
        <f>MONTH(BO2)</f>
        <v>1</v>
      </c>
      <c r="BP7" s="15">
        <f>MONTH(BP2)</f>
        <v>2</v>
      </c>
      <c r="BQ7" s="15">
        <f>MONTH(BQ2)</f>
        <v>3</v>
      </c>
      <c r="BR7" s="15">
        <f>MONTH(BR2)</f>
        <v>4</v>
      </c>
      <c r="BS7" s="15">
        <f>MONTH(BS2)</f>
        <v>5</v>
      </c>
      <c r="BT7" s="15">
        <f>MONTH(BT2)</f>
        <v>6</v>
      </c>
      <c r="BU7" s="15">
        <f>MONTH(BU2)</f>
        <v>7</v>
      </c>
      <c r="BV7" s="15">
        <f>MONTH(BV2)</f>
        <v>8</v>
      </c>
      <c r="BW7" s="15">
        <f>MONTH(BW2)</f>
        <v>9</v>
      </c>
      <c r="BX7" s="15">
        <f>MONTH(BX2)</f>
        <v>10</v>
      </c>
      <c r="BY7" s="15">
        <f>MONTH(BY2)</f>
        <v>11</v>
      </c>
      <c r="BZ7" s="15">
        <f>MONTH(BZ2)</f>
        <v>12</v>
      </c>
      <c r="CA7" s="15">
        <f>MONTH(CA2)</f>
        <v>1</v>
      </c>
      <c r="CB7" s="15">
        <f>MONTH(CB2)</f>
        <v>2</v>
      </c>
      <c r="CC7" s="15">
        <f>MONTH(CC2)</f>
        <v>3</v>
      </c>
      <c r="CD7" s="15">
        <f>MONTH(CD2)</f>
        <v>4</v>
      </c>
      <c r="CE7" s="15">
        <f>MONTH(CE2)</f>
        <v>5</v>
      </c>
      <c r="CF7" s="15">
        <f>MONTH(CF2)</f>
        <v>6</v>
      </c>
      <c r="CG7" s="15">
        <f>MONTH(CG2)</f>
        <v>7</v>
      </c>
      <c r="CH7" s="15">
        <f>MONTH(CH2)</f>
        <v>8</v>
      </c>
      <c r="CI7" s="15">
        <f>MONTH(CI2)</f>
        <v>9</v>
      </c>
      <c r="CJ7" s="15">
        <f>MONTH(CJ2)</f>
        <v>10</v>
      </c>
      <c r="CK7" s="15">
        <f>MONTH(CK2)</f>
        <v>11</v>
      </c>
      <c r="CL7" s="15">
        <f>MONTH(CL2)</f>
        <v>12</v>
      </c>
      <c r="CN7" s="12">
        <f>MONTH(CN2)</f>
        <v>12</v>
      </c>
      <c r="CO7" s="12">
        <f>MONTH(CO2)</f>
        <v>3</v>
      </c>
      <c r="CP7" s="12">
        <f>MONTH(CP2)</f>
        <v>6</v>
      </c>
      <c r="CQ7" s="12">
        <f>MONTH(CQ2)</f>
        <v>9</v>
      </c>
      <c r="CR7" s="12">
        <f>MONTH(CR2)</f>
        <v>12</v>
      </c>
      <c r="CS7" s="12">
        <f>MONTH(CS2)</f>
        <v>3</v>
      </c>
      <c r="CT7" s="12">
        <f>MONTH(CT2)</f>
        <v>6</v>
      </c>
      <c r="CU7" s="12">
        <f>MONTH(CU2)</f>
        <v>9</v>
      </c>
      <c r="CV7" s="12">
        <f>MONTH(CV2)</f>
        <v>12</v>
      </c>
      <c r="CW7" s="12">
        <f>MONTH(CW2)</f>
        <v>3</v>
      </c>
      <c r="CX7" s="12">
        <f>MONTH(CX2)</f>
        <v>6</v>
      </c>
      <c r="CY7" s="12">
        <f>MONTH(CY2)</f>
        <v>9</v>
      </c>
      <c r="CZ7" s="12">
        <f>MONTH(CZ2)</f>
        <v>12</v>
      </c>
      <c r="DA7" s="12">
        <f>MONTH(DA2)</f>
        <v>3</v>
      </c>
      <c r="DB7" s="12">
        <f>MONTH(DB2)</f>
        <v>6</v>
      </c>
      <c r="DC7" s="12">
        <f>MONTH(DC2)</f>
        <v>9</v>
      </c>
      <c r="DD7" s="12">
        <f>MONTH(DD2)</f>
        <v>12</v>
      </c>
      <c r="DE7" s="12">
        <f>MONTH(DE2)</f>
        <v>3</v>
      </c>
      <c r="DF7" s="12">
        <f>MONTH(DF2)</f>
        <v>6</v>
      </c>
      <c r="DG7" s="12">
        <f>MONTH(DG2)</f>
        <v>9</v>
      </c>
      <c r="DH7" s="12">
        <f>MONTH(DH2)</f>
        <v>12</v>
      </c>
      <c r="DI7" s="12">
        <f>MONTH(DI2)</f>
        <v>3</v>
      </c>
      <c r="DJ7" s="12">
        <f>MONTH(DJ2)</f>
        <v>6</v>
      </c>
      <c r="DK7" s="12">
        <f>MONTH(DK2)</f>
        <v>9</v>
      </c>
      <c r="DL7" s="12">
        <f>MONTH(DL2)</f>
        <v>12</v>
      </c>
    </row>
    <row r="8" spans="1:116" hidden="1" outlineLevel="1" x14ac:dyDescent="0.4">
      <c r="B8" t="s">
        <v>247</v>
      </c>
      <c r="C8" t="s">
        <v>242</v>
      </c>
      <c r="D8" s="6" t="s">
        <v>217</v>
      </c>
      <c r="E8" s="6" t="s">
        <v>245</v>
      </c>
      <c r="F8" s="1" t="s">
        <v>148</v>
      </c>
      <c r="G8" s="34"/>
      <c r="H8" s="57"/>
      <c r="I8" s="57"/>
      <c r="J8" s="57"/>
      <c r="K8" s="57"/>
      <c r="L8" s="57"/>
      <c r="M8" s="57"/>
      <c r="N8" s="57"/>
      <c r="O8" s="57"/>
      <c r="P8" s="57"/>
      <c r="R8" s="34">
        <f>R7*(R7&lt;&gt;S7)</f>
        <v>12</v>
      </c>
      <c r="S8" s="34">
        <f>S7*(S7&lt;&gt;T7)</f>
        <v>1</v>
      </c>
      <c r="T8" s="34">
        <f>T7*(T7&lt;&gt;U7)</f>
        <v>2</v>
      </c>
      <c r="U8" s="34">
        <f>U7*(U7&lt;&gt;V7)</f>
        <v>3</v>
      </c>
      <c r="V8" s="34">
        <f>V7*(V7&lt;&gt;W7)</f>
        <v>4</v>
      </c>
      <c r="W8" s="34">
        <f>W7*(W7&lt;&gt;X7)</f>
        <v>5</v>
      </c>
      <c r="X8" s="34">
        <f>X7*(X7&lt;&gt;Y7)</f>
        <v>6</v>
      </c>
      <c r="Y8" s="34">
        <f>Y7*(Y7&lt;&gt;Z7)</f>
        <v>7</v>
      </c>
      <c r="Z8" s="34">
        <f>Z7*(Z7&lt;&gt;AA7)</f>
        <v>8</v>
      </c>
      <c r="AA8" s="34">
        <f>AA7*(AA7&lt;&gt;AB7)</f>
        <v>9</v>
      </c>
      <c r="AB8" s="34">
        <f>AB7*(AB7&lt;&gt;AC7)</f>
        <v>10</v>
      </c>
      <c r="AC8" s="34">
        <f>AC7*(AC7&lt;&gt;AD7)</f>
        <v>11</v>
      </c>
      <c r="AD8" s="34">
        <f>AD7*(AD7&lt;&gt;AE7)</f>
        <v>12</v>
      </c>
      <c r="AE8" s="34">
        <f>AE7*(AE7&lt;&gt;AF7)</f>
        <v>1</v>
      </c>
      <c r="AF8" s="34">
        <f>AF7*(AF7&lt;&gt;AG7)</f>
        <v>2</v>
      </c>
      <c r="AG8" s="34">
        <f>AG7*(AG7&lt;&gt;AH7)</f>
        <v>3</v>
      </c>
      <c r="AH8" s="34">
        <f>AH7*(AH7&lt;&gt;AI7)</f>
        <v>4</v>
      </c>
      <c r="AI8" s="34">
        <f>AI7*(AI7&lt;&gt;AJ7)</f>
        <v>5</v>
      </c>
      <c r="AJ8" s="34">
        <f>AJ7*(AJ7&lt;&gt;AK7)</f>
        <v>6</v>
      </c>
      <c r="AK8" s="34">
        <f>AK7*(AK7&lt;&gt;AL7)</f>
        <v>7</v>
      </c>
      <c r="AL8" s="34">
        <f>AL7*(AL7&lt;&gt;AM7)</f>
        <v>8</v>
      </c>
      <c r="AM8" s="34">
        <f>AM7*(AM7&lt;&gt;AN7)</f>
        <v>9</v>
      </c>
      <c r="AN8" s="34">
        <f>AN7*(AN7&lt;&gt;AO7)</f>
        <v>10</v>
      </c>
      <c r="AO8" s="34">
        <f>AO7*(AO7&lt;&gt;AP7)</f>
        <v>11</v>
      </c>
      <c r="AP8" s="34">
        <f>AP7*(AP7&lt;&gt;AQ7)</f>
        <v>12</v>
      </c>
      <c r="AQ8" s="34">
        <f>AQ7*(AQ7&lt;&gt;AR7)</f>
        <v>1</v>
      </c>
      <c r="AR8" s="34">
        <f>AR7*(AR7&lt;&gt;AS7)</f>
        <v>2</v>
      </c>
      <c r="AS8" s="34">
        <f>AS7*(AS7&lt;&gt;AT7)</f>
        <v>3</v>
      </c>
      <c r="AT8" s="34">
        <f>AT7*(AT7&lt;&gt;AU7)</f>
        <v>4</v>
      </c>
      <c r="AU8" s="34">
        <f>AU7*(AU7&lt;&gt;AV7)</f>
        <v>5</v>
      </c>
      <c r="AV8" s="34">
        <f>AV7*(AV7&lt;&gt;AW7)</f>
        <v>6</v>
      </c>
      <c r="AW8" s="34">
        <f>AW7*(AW7&lt;&gt;AX7)</f>
        <v>7</v>
      </c>
      <c r="AX8" s="34">
        <f>AX7*(AX7&lt;&gt;AY7)</f>
        <v>8</v>
      </c>
      <c r="AY8" s="34">
        <f>AY7*(AY7&lt;&gt;AZ7)</f>
        <v>9</v>
      </c>
      <c r="AZ8" s="34">
        <f>AZ7*(AZ7&lt;&gt;BA7)</f>
        <v>10</v>
      </c>
      <c r="BA8" s="34">
        <f>BA7*(BA7&lt;&gt;BB7)</f>
        <v>11</v>
      </c>
      <c r="BB8" s="34">
        <f>BB7*(BB7&lt;&gt;BC7)</f>
        <v>12</v>
      </c>
      <c r="BC8" s="34">
        <f>BC7*(BC7&lt;&gt;BD7)</f>
        <v>1</v>
      </c>
      <c r="BD8" s="34">
        <f>BD7*(BD7&lt;&gt;BE7)</f>
        <v>2</v>
      </c>
      <c r="BE8" s="34">
        <f>BE7*(BE7&lt;&gt;BF7)</f>
        <v>3</v>
      </c>
      <c r="BF8" s="34">
        <f>BF7*(BF7&lt;&gt;BG7)</f>
        <v>4</v>
      </c>
      <c r="BG8" s="34">
        <f>BG7*(BG7&lt;&gt;BH7)</f>
        <v>5</v>
      </c>
      <c r="BH8" s="34">
        <f>BH7*(BH7&lt;&gt;BI7)</f>
        <v>6</v>
      </c>
      <c r="BI8" s="34">
        <f>BI7*(BI7&lt;&gt;BJ7)</f>
        <v>7</v>
      </c>
      <c r="BJ8" s="34">
        <f>BJ7*(BJ7&lt;&gt;BK7)</f>
        <v>8</v>
      </c>
      <c r="BK8" s="34">
        <f>BK7*(BK7&lt;&gt;BL7)</f>
        <v>9</v>
      </c>
      <c r="BL8" s="34">
        <f>BL7*(BL7&lt;&gt;BM7)</f>
        <v>10</v>
      </c>
      <c r="BM8" s="34">
        <f>BM7*(BM7&lt;&gt;BN7)</f>
        <v>11</v>
      </c>
      <c r="BN8" s="34">
        <f>BN7*(BN7&lt;&gt;BO7)</f>
        <v>12</v>
      </c>
      <c r="BO8" s="34">
        <f>BO7*(BO7&lt;&gt;BP7)</f>
        <v>1</v>
      </c>
      <c r="BP8" s="34">
        <f>BP7*(BP7&lt;&gt;BQ7)</f>
        <v>2</v>
      </c>
      <c r="BQ8" s="34">
        <f>BQ7*(BQ7&lt;&gt;BR7)</f>
        <v>3</v>
      </c>
      <c r="BR8" s="34">
        <f>BR7*(BR7&lt;&gt;BS7)</f>
        <v>4</v>
      </c>
      <c r="BS8" s="34">
        <f>BS7*(BS7&lt;&gt;BT7)</f>
        <v>5</v>
      </c>
      <c r="BT8" s="34">
        <f>BT7*(BT7&lt;&gt;BU7)</f>
        <v>6</v>
      </c>
      <c r="BU8" s="34">
        <f>BU7*(BU7&lt;&gt;BV7)</f>
        <v>7</v>
      </c>
      <c r="BV8" s="34">
        <f>BV7*(BV7&lt;&gt;BW7)</f>
        <v>8</v>
      </c>
      <c r="BW8" s="34">
        <f>BW7*(BW7&lt;&gt;BX7)</f>
        <v>9</v>
      </c>
      <c r="BX8" s="34">
        <f>BX7*(BX7&lt;&gt;BY7)</f>
        <v>10</v>
      </c>
      <c r="BY8" s="34">
        <f>BY7*(BY7&lt;&gt;BZ7)</f>
        <v>11</v>
      </c>
      <c r="BZ8" s="34">
        <f>BZ7*(BZ7&lt;&gt;CA7)</f>
        <v>12</v>
      </c>
      <c r="CA8" s="34">
        <f>CA7*(CA7&lt;&gt;CB7)</f>
        <v>1</v>
      </c>
      <c r="CB8" s="34">
        <f>CB7*(CB7&lt;&gt;CC7)</f>
        <v>2</v>
      </c>
      <c r="CC8" s="34">
        <f>CC7*(CC7&lt;&gt;CD7)</f>
        <v>3</v>
      </c>
      <c r="CD8" s="34">
        <f>CD7*(CD7&lt;&gt;CE7)</f>
        <v>4</v>
      </c>
      <c r="CE8" s="34">
        <f>CE7*(CE7&lt;&gt;CF7)</f>
        <v>5</v>
      </c>
      <c r="CF8" s="34">
        <f>CF7*(CF7&lt;&gt;CG7)</f>
        <v>6</v>
      </c>
      <c r="CG8" s="34">
        <f>CG7*(CG7&lt;&gt;CH7)</f>
        <v>7</v>
      </c>
      <c r="CH8" s="34">
        <f>CH7*(CH7&lt;&gt;CI7)</f>
        <v>8</v>
      </c>
      <c r="CI8" s="34">
        <f>CI7*(CI7&lt;&gt;CJ7)</f>
        <v>9</v>
      </c>
      <c r="CJ8" s="34">
        <f>CJ7*(CJ7&lt;&gt;CK7)</f>
        <v>10</v>
      </c>
      <c r="CK8" s="34">
        <f>CK7*(CK7&lt;&gt;CL7)</f>
        <v>11</v>
      </c>
      <c r="CL8" s="34">
        <f>CL7*(CL7&lt;&gt;CM7)</f>
        <v>12</v>
      </c>
      <c r="CN8" s="12">
        <f>ROUNDUP(MONTH(CN2)/3,0)</f>
        <v>4</v>
      </c>
      <c r="CO8" s="12">
        <f>ROUNDUP(MONTH(CO2)/3,0)</f>
        <v>1</v>
      </c>
      <c r="CP8" s="12">
        <f>ROUNDUP(MONTH(CP2)/3,0)</f>
        <v>2</v>
      </c>
      <c r="CQ8" s="12">
        <f>ROUNDUP(MONTH(CQ2)/3,0)</f>
        <v>3</v>
      </c>
      <c r="CR8" s="12">
        <f>ROUNDUP(MONTH(CR2)/3,0)</f>
        <v>4</v>
      </c>
      <c r="CS8" s="12">
        <f>ROUNDUP(MONTH(CS2)/3,0)</f>
        <v>1</v>
      </c>
      <c r="CT8" s="12">
        <f>ROUNDUP(MONTH(CT2)/3,0)</f>
        <v>2</v>
      </c>
      <c r="CU8" s="12">
        <f>ROUNDUP(MONTH(CU2)/3,0)</f>
        <v>3</v>
      </c>
      <c r="CV8" s="12">
        <f>ROUNDUP(MONTH(CV2)/3,0)</f>
        <v>4</v>
      </c>
      <c r="CW8" s="12">
        <f>ROUNDUP(MONTH(CW2)/3,0)</f>
        <v>1</v>
      </c>
      <c r="CX8" s="12">
        <f>ROUNDUP(MONTH(CX2)/3,0)</f>
        <v>2</v>
      </c>
      <c r="CY8" s="12">
        <f>ROUNDUP(MONTH(CY2)/3,0)</f>
        <v>3</v>
      </c>
      <c r="CZ8" s="12">
        <f>ROUNDUP(MONTH(CZ2)/3,0)</f>
        <v>4</v>
      </c>
      <c r="DA8" s="12">
        <f>ROUNDUP(MONTH(DA2)/3,0)</f>
        <v>1</v>
      </c>
      <c r="DB8" s="12">
        <f>ROUNDUP(MONTH(DB2)/3,0)</f>
        <v>2</v>
      </c>
      <c r="DC8" s="12">
        <f>ROUNDUP(MONTH(DC2)/3,0)</f>
        <v>3</v>
      </c>
      <c r="DD8" s="12">
        <f>ROUNDUP(MONTH(DD2)/3,0)</f>
        <v>4</v>
      </c>
      <c r="DE8" s="12">
        <f>ROUNDUP(MONTH(DE2)/3,0)</f>
        <v>1</v>
      </c>
      <c r="DF8" s="12">
        <f>ROUNDUP(MONTH(DF2)/3,0)</f>
        <v>2</v>
      </c>
      <c r="DG8" s="12">
        <f>ROUNDUP(MONTH(DG2)/3,0)</f>
        <v>3</v>
      </c>
      <c r="DH8" s="12">
        <f>ROUNDUP(MONTH(DH2)/3,0)</f>
        <v>4</v>
      </c>
      <c r="DI8" s="12">
        <f>ROUNDUP(MONTH(DI2)/3,0)</f>
        <v>1</v>
      </c>
      <c r="DJ8" s="12">
        <f>ROUNDUP(MONTH(DJ2)/3,0)</f>
        <v>2</v>
      </c>
      <c r="DK8" s="12">
        <f>ROUNDUP(MONTH(DK2)/3,0)</f>
        <v>3</v>
      </c>
      <c r="DL8" s="12">
        <f>ROUNDUP(MONTH(DL2)/3,0)</f>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11" t="s">
        <v>229</v>
      </c>
      <c r="H11" s="310"/>
      <c r="I11" s="374"/>
      <c r="J11" s="374"/>
      <c r="K11" s="310"/>
      <c r="L11" s="310"/>
      <c r="M11" s="310"/>
      <c r="N11" s="310"/>
      <c r="O11" s="310"/>
      <c r="P11" s="313"/>
      <c r="R11" s="312"/>
      <c r="S11" s="375"/>
      <c r="T11" s="375"/>
      <c r="U11" s="375"/>
      <c r="V11" s="375"/>
      <c r="W11" s="375"/>
      <c r="X11" s="375"/>
      <c r="Y11" s="375"/>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375"/>
      <c r="AZ11" s="375"/>
      <c r="BA11" s="375"/>
      <c r="BB11" s="375"/>
      <c r="BC11" s="375"/>
      <c r="BD11" s="375"/>
      <c r="BE11" s="375"/>
      <c r="BF11" s="375"/>
      <c r="BG11" s="375"/>
      <c r="BH11" s="375"/>
      <c r="BI11" s="375"/>
      <c r="BJ11" s="375"/>
      <c r="BK11" s="375"/>
      <c r="BL11" s="375"/>
      <c r="BM11" s="375"/>
      <c r="BN11" s="375"/>
      <c r="BO11" s="375"/>
      <c r="BP11" s="375"/>
      <c r="BQ11" s="375"/>
      <c r="BR11" s="375"/>
      <c r="BS11" s="375"/>
      <c r="BT11" s="375"/>
      <c r="BU11" s="375"/>
      <c r="BV11" s="375"/>
      <c r="BW11" s="375"/>
      <c r="BX11" s="375"/>
      <c r="BY11" s="375"/>
      <c r="BZ11" s="375"/>
      <c r="CA11" s="375"/>
      <c r="CB11" s="375"/>
      <c r="CC11" s="375"/>
      <c r="CD11" s="375"/>
      <c r="CE11" s="375"/>
      <c r="CF11" s="375"/>
      <c r="CG11" s="375"/>
      <c r="CH11" s="375"/>
      <c r="CI11" s="375"/>
      <c r="CJ11" s="375"/>
      <c r="CK11" s="375"/>
      <c r="CL11" s="378"/>
      <c r="CN11" s="377"/>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9"/>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805</v>
      </c>
      <c r="E14" s="8" t="str">
        <f>ROW()&amp;" "&amp;D14</f>
        <v>14 TAM-EV</v>
      </c>
      <c r="F14" t="s">
        <v>806</v>
      </c>
      <c r="G14" s="311" t="s">
        <v>801</v>
      </c>
      <c r="H14" s="310"/>
      <c r="I14" s="374"/>
      <c r="J14" s="374"/>
      <c r="K14" s="310"/>
      <c r="L14" s="310"/>
      <c r="M14" s="310"/>
      <c r="N14" s="310"/>
      <c r="O14" s="310"/>
      <c r="P14" s="313"/>
      <c r="R14" s="312"/>
      <c r="S14" s="375"/>
      <c r="T14" s="375"/>
      <c r="U14" s="375"/>
      <c r="V14" s="375"/>
      <c r="W14" s="375"/>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375"/>
      <c r="BA14" s="375"/>
      <c r="BB14" s="375"/>
      <c r="BC14" s="375"/>
      <c r="BD14" s="375"/>
      <c r="BE14" s="375"/>
      <c r="BF14" s="375"/>
      <c r="BG14" s="375"/>
      <c r="BH14" s="375"/>
      <c r="BI14" s="375"/>
      <c r="BJ14" s="375"/>
      <c r="BK14" s="375"/>
      <c r="BL14" s="375"/>
      <c r="BM14" s="375"/>
      <c r="BN14" s="375"/>
      <c r="BO14" s="375"/>
      <c r="BP14" s="375"/>
      <c r="BQ14" s="375"/>
      <c r="BR14" s="375"/>
      <c r="BS14" s="375"/>
      <c r="BT14" s="375"/>
      <c r="BU14" s="375"/>
      <c r="BV14" s="375"/>
      <c r="BW14" s="375"/>
      <c r="BX14" s="375"/>
      <c r="BY14" s="375"/>
      <c r="BZ14" s="375"/>
      <c r="CA14" s="375"/>
      <c r="CB14" s="375"/>
      <c r="CC14" s="375"/>
      <c r="CD14" s="375"/>
      <c r="CE14" s="375"/>
      <c r="CF14" s="375"/>
      <c r="CG14" s="375"/>
      <c r="CH14" s="375"/>
      <c r="CI14" s="375"/>
      <c r="CJ14" s="375"/>
      <c r="CK14" s="375"/>
      <c r="CL14" s="378"/>
      <c r="CN14" s="377"/>
      <c r="CO14" s="376"/>
      <c r="CP14" s="376"/>
      <c r="CQ14" s="376"/>
      <c r="CR14" s="376"/>
      <c r="CS14" s="376"/>
      <c r="CT14" s="376"/>
      <c r="CU14" s="376"/>
      <c r="CV14" s="376"/>
      <c r="CW14" s="376"/>
      <c r="CX14" s="376"/>
      <c r="CY14" s="376"/>
      <c r="CZ14" s="376"/>
      <c r="DA14" s="376"/>
      <c r="DB14" s="376"/>
      <c r="DC14" s="376"/>
      <c r="DD14" s="376"/>
      <c r="DE14" s="376"/>
      <c r="DF14" s="376"/>
      <c r="DG14" s="376"/>
      <c r="DH14" s="376"/>
      <c r="DI14" s="376"/>
      <c r="DJ14" s="376"/>
      <c r="DK14" s="376"/>
      <c r="DL14" s="379"/>
    </row>
    <row r="15" spans="1:116" x14ac:dyDescent="0.4">
      <c r="A15" s="27"/>
      <c r="B15" s="27" t="str">
        <f>E15</f>
        <v>15 TAM-EV</v>
      </c>
      <c r="C15" s="27"/>
      <c r="D15" t="s">
        <v>805</v>
      </c>
      <c r="E15" s="9" t="str">
        <f>ROW()&amp;" "&amp;D15</f>
        <v>15 TAM-EV</v>
      </c>
      <c r="F15" s="27"/>
      <c r="G15" s="301" t="s">
        <v>63</v>
      </c>
      <c r="H15" s="27"/>
      <c r="J15" s="371">
        <v>100</v>
      </c>
      <c r="K15" s="38">
        <f>SUMIF($4:$4,K$2,15:15)</f>
        <v>105.11618978817329</v>
      </c>
      <c r="L15" s="38">
        <f>SUMIF($4:$4,L$2,15:15)</f>
        <v>110.49413355583269</v>
      </c>
      <c r="M15" s="38">
        <f>SUMIF($4:$4,M$2,15:15)</f>
        <v>116.14722313334676</v>
      </c>
      <c r="N15" s="38">
        <f>SUMIF($4:$4,N$2,15:15)</f>
        <v>122.08953550254191</v>
      </c>
      <c r="O15" s="38">
        <f>SUMIF($4:$4,O$2,15:15)</f>
        <v>128.33586785035118</v>
      </c>
      <c r="P15" s="38">
        <f>SUMIF($4:$4,P$2,15:15)</f>
        <v>134.9017744158744</v>
      </c>
      <c r="R15" s="38">
        <f>INDEX($J:$P,ROW(),MATCH(R$3,$J$2:$P$2,0))</f>
        <v>100</v>
      </c>
      <c r="S15" s="38">
        <f>R15*(1+S16)</f>
        <v>100.41666666666667</v>
      </c>
      <c r="T15" s="38">
        <f>S15*(1+T16)</f>
        <v>100.83506944444444</v>
      </c>
      <c r="U15" s="38">
        <f>T15*(1+U16)</f>
        <v>101.25521556712962</v>
      </c>
      <c r="V15" s="38">
        <f>U15*(1+V16)</f>
        <v>101.67711229865932</v>
      </c>
      <c r="W15" s="38">
        <f>V15*(1+W16)</f>
        <v>102.10076693323707</v>
      </c>
      <c r="X15" s="38">
        <f>W15*(1+X16)</f>
        <v>102.52618679545888</v>
      </c>
      <c r="Y15" s="38">
        <f>X15*(1+Y16)</f>
        <v>102.95337924043996</v>
      </c>
      <c r="Z15" s="38">
        <f>Y15*(1+Z16)</f>
        <v>103.38235165394178</v>
      </c>
      <c r="AA15" s="38">
        <f>Z15*(1+AA16)</f>
        <v>103.81311145249987</v>
      </c>
      <c r="AB15" s="38">
        <f>AA15*(1+AB16)</f>
        <v>104.24566608355195</v>
      </c>
      <c r="AC15" s="38">
        <f>AB15*(1+AC16)</f>
        <v>104.68002302556675</v>
      </c>
      <c r="AD15" s="38">
        <f>AC15*(1+AD16)</f>
        <v>105.11618978817329</v>
      </c>
      <c r="AE15" s="38">
        <f>AD15*(1+AE16)</f>
        <v>105.55417391229068</v>
      </c>
      <c r="AF15" s="38">
        <f>AE15*(1+AF16)</f>
        <v>105.99398297025856</v>
      </c>
      <c r="AG15" s="38">
        <f>AF15*(1+AG16)</f>
        <v>106.43562456596797</v>
      </c>
      <c r="AH15" s="38">
        <f>AG15*(1+AH16)</f>
        <v>106.87910633499284</v>
      </c>
      <c r="AI15" s="38">
        <f>AH15*(1+AI16)</f>
        <v>107.32443594472197</v>
      </c>
      <c r="AJ15" s="38">
        <f>AI15*(1+AJ16)</f>
        <v>107.77162109449165</v>
      </c>
      <c r="AK15" s="38">
        <f>AJ15*(1+AK16)</f>
        <v>108.2206695157187</v>
      </c>
      <c r="AL15" s="38">
        <f>AK15*(1+AL16)</f>
        <v>108.67158897203419</v>
      </c>
      <c r="AM15" s="38">
        <f>AL15*(1+AM16)</f>
        <v>109.12438725941766</v>
      </c>
      <c r="AN15" s="38">
        <f>AM15*(1+AN16)</f>
        <v>109.5790722063319</v>
      </c>
      <c r="AO15" s="38">
        <f>AN15*(1+AO16)</f>
        <v>110.03565167385828</v>
      </c>
      <c r="AP15" s="38">
        <f>AO15*(1+AP16)</f>
        <v>110.49413355583269</v>
      </c>
      <c r="AQ15" s="38">
        <f>AP15*(1+AQ16)</f>
        <v>110.95452577898199</v>
      </c>
      <c r="AR15" s="38">
        <f>AQ15*(1+AR16)</f>
        <v>111.41683630306107</v>
      </c>
      <c r="AS15" s="38">
        <f>AR15*(1+AS16)</f>
        <v>111.88107312099049</v>
      </c>
      <c r="AT15" s="38">
        <f>AS15*(1+AT16)</f>
        <v>112.34724425899462</v>
      </c>
      <c r="AU15" s="38">
        <f>AT15*(1+AU16)</f>
        <v>112.81535777674043</v>
      </c>
      <c r="AV15" s="38">
        <f>AU15*(1+AV16)</f>
        <v>113.28542176747685</v>
      </c>
      <c r="AW15" s="38">
        <f>AV15*(1+AW16)</f>
        <v>113.75744435817467</v>
      </c>
      <c r="AX15" s="38">
        <f>AW15*(1+AX16)</f>
        <v>114.23143370966706</v>
      </c>
      <c r="AY15" s="38">
        <f>AX15*(1+AY16)</f>
        <v>114.70739801679066</v>
      </c>
      <c r="AZ15" s="38">
        <f>AY15*(1+AZ16)</f>
        <v>115.18534550852729</v>
      </c>
      <c r="BA15" s="38">
        <f>AZ15*(1+BA16)</f>
        <v>115.66528444814615</v>
      </c>
      <c r="BB15" s="38">
        <f>BA15*(1+BB16)</f>
        <v>116.14722313334676</v>
      </c>
      <c r="BC15" s="38">
        <f>BB15*(1+BC16)</f>
        <v>116.63116989640237</v>
      </c>
      <c r="BD15" s="38">
        <f>BC15*(1+BD16)</f>
        <v>117.11713310430405</v>
      </c>
      <c r="BE15" s="38">
        <f>BD15*(1+BE16)</f>
        <v>117.60512115890531</v>
      </c>
      <c r="BF15" s="38">
        <f>BE15*(1+BF16)</f>
        <v>118.09514249706741</v>
      </c>
      <c r="BG15" s="38">
        <f>BF15*(1+BG16)</f>
        <v>118.5872055908052</v>
      </c>
      <c r="BH15" s="38">
        <f>BG15*(1+BH16)</f>
        <v>119.08131894743354</v>
      </c>
      <c r="BI15" s="38">
        <f>BH15*(1+BI16)</f>
        <v>119.57749110971452</v>
      </c>
      <c r="BJ15" s="38">
        <f>BI15*(1+BJ16)</f>
        <v>120.07573065600499</v>
      </c>
      <c r="BK15" s="38">
        <f>BJ15*(1+BK16)</f>
        <v>120.57604620040502</v>
      </c>
      <c r="BL15" s="38">
        <f>BK15*(1+BL16)</f>
        <v>121.0784463929067</v>
      </c>
      <c r="BM15" s="38">
        <f>BL15*(1+BM16)</f>
        <v>121.5829399195438</v>
      </c>
      <c r="BN15" s="38">
        <f>BM15*(1+BN16)</f>
        <v>122.08953550254191</v>
      </c>
      <c r="BO15" s="38">
        <f>BN15*(1+BO16)</f>
        <v>122.59824190046916</v>
      </c>
      <c r="BP15" s="38">
        <f>BO15*(1+BP16)</f>
        <v>123.10906790838779</v>
      </c>
      <c r="BQ15" s="38">
        <f>BP15*(1+BQ16)</f>
        <v>123.62202235800606</v>
      </c>
      <c r="BR15" s="38">
        <f>BQ15*(1+BR16)</f>
        <v>124.13711411783109</v>
      </c>
      <c r="BS15" s="38">
        <f>BR15*(1+BS16)</f>
        <v>124.65435209332205</v>
      </c>
      <c r="BT15" s="38">
        <f>BS15*(1+BT16)</f>
        <v>125.17374522704422</v>
      </c>
      <c r="BU15" s="38">
        <f>BT15*(1+BU16)</f>
        <v>125.69530249882357</v>
      </c>
      <c r="BV15" s="38">
        <f>BU15*(1+BV16)</f>
        <v>126.219032925902</v>
      </c>
      <c r="BW15" s="38">
        <f>BV15*(1+BW16)</f>
        <v>126.74494556309325</v>
      </c>
      <c r="BX15" s="38">
        <f>BW15*(1+BX16)</f>
        <v>127.27304950293947</v>
      </c>
      <c r="BY15" s="38">
        <f>BX15*(1+BY16)</f>
        <v>127.80335387586838</v>
      </c>
      <c r="BZ15" s="38">
        <f>BY15*(1+BZ16)</f>
        <v>128.33586785035118</v>
      </c>
      <c r="CA15" s="38">
        <f>BZ15*(1+CA16)</f>
        <v>128.87060063306097</v>
      </c>
      <c r="CB15" s="38">
        <f>CA15*(1+CB16)</f>
        <v>129.40756146903206</v>
      </c>
      <c r="CC15" s="38">
        <f>CB15*(1+CC16)</f>
        <v>129.94675964181968</v>
      </c>
      <c r="CD15" s="38">
        <f>CC15*(1+CD16)</f>
        <v>130.4882044736606</v>
      </c>
      <c r="CE15" s="38">
        <f>CD15*(1+CE16)</f>
        <v>131.0319053256342</v>
      </c>
      <c r="CF15" s="38">
        <f>CE15*(1+CF16)</f>
        <v>131.57787159782433</v>
      </c>
      <c r="CG15" s="38">
        <f>CF15*(1+CG16)</f>
        <v>132.12611272948192</v>
      </c>
      <c r="CH15" s="38">
        <f>CG15*(1+CH16)</f>
        <v>132.67663819918809</v>
      </c>
      <c r="CI15" s="38">
        <f>CH15*(1+CI16)</f>
        <v>133.22945752501803</v>
      </c>
      <c r="CJ15" s="38">
        <f>CI15*(1+CJ16)</f>
        <v>133.7845802647056</v>
      </c>
      <c r="CK15" s="38">
        <f>CJ15*(1+CK16)</f>
        <v>134.34201601580853</v>
      </c>
      <c r="CL15" s="38">
        <f>CK15*(1+CL16)</f>
        <v>134.9017744158744</v>
      </c>
      <c r="CM15" s="64"/>
      <c r="CN15" s="370">
        <v>100</v>
      </c>
      <c r="CO15" s="38" t="e">
        <f>CN15*(1+CO16)</f>
        <v>#N/A</v>
      </c>
      <c r="CP15" s="38" t="e">
        <f>CO15*(1+CP16)</f>
        <v>#N/A</v>
      </c>
      <c r="CQ15" s="38" t="e">
        <f>CP15*(1+CQ16)</f>
        <v>#N/A</v>
      </c>
      <c r="CR15" s="38" t="e">
        <f>CQ15*(1+CR16)</f>
        <v>#N/A</v>
      </c>
      <c r="CS15" s="38" t="e">
        <f>CR15*(1+CS16)</f>
        <v>#N/A</v>
      </c>
      <c r="CT15" s="38" t="e">
        <f>CS15*(1+CT16)</f>
        <v>#N/A</v>
      </c>
      <c r="CU15" s="38" t="e">
        <f>CT15*(1+CU16)</f>
        <v>#N/A</v>
      </c>
      <c r="CV15" s="38" t="e">
        <f>CU15*(1+CV16)</f>
        <v>#N/A</v>
      </c>
      <c r="CW15" s="38" t="e">
        <f>CV15*(1+CW16)</f>
        <v>#N/A</v>
      </c>
      <c r="CX15" s="38" t="e">
        <f>CW15*(1+CX16)</f>
        <v>#N/A</v>
      </c>
      <c r="CY15" s="38" t="e">
        <f>CX15*(1+CY16)</f>
        <v>#N/A</v>
      </c>
      <c r="CZ15" s="38" t="e">
        <f>CY15*(1+CZ16)</f>
        <v>#N/A</v>
      </c>
      <c r="DA15" s="38" t="e">
        <f>CZ15*(1+DA16)</f>
        <v>#N/A</v>
      </c>
      <c r="DB15" s="38" t="e">
        <f>DA15*(1+DB16)</f>
        <v>#N/A</v>
      </c>
      <c r="DC15" s="38" t="e">
        <f>DB15*(1+DC16)</f>
        <v>#N/A</v>
      </c>
      <c r="DD15" s="38" t="e">
        <f>DC15*(1+DD16)</f>
        <v>#N/A</v>
      </c>
      <c r="DE15" s="38" t="e">
        <f>DD15*(1+DE16)</f>
        <v>#N/A</v>
      </c>
      <c r="DF15" s="38" t="e">
        <f>DE15*(1+DF16)</f>
        <v>#N/A</v>
      </c>
      <c r="DG15" s="38" t="e">
        <f>DF15*(1+DG16)</f>
        <v>#N/A</v>
      </c>
      <c r="DH15" s="38" t="e">
        <f>DG15*(1+DH16)</f>
        <v>#N/A</v>
      </c>
      <c r="DI15" s="38" t="e">
        <f>DH15*(1+DI16)</f>
        <v>#N/A</v>
      </c>
      <c r="DJ15" s="38" t="e">
        <f>DI15*(1+DJ16)</f>
        <v>#N/A</v>
      </c>
      <c r="DK15" s="38" t="e">
        <f>DJ15*(1+DK16)</f>
        <v>#N/A</v>
      </c>
      <c r="DL15" s="38" t="e">
        <f>DK15*(1+DL16)</f>
        <v>#N/A</v>
      </c>
    </row>
    <row r="16" spans="1:116" x14ac:dyDescent="0.4">
      <c r="B16" t="str">
        <f>E16</f>
        <v>16 TAM-EV</v>
      </c>
      <c r="D16" t="s">
        <v>805</v>
      </c>
      <c r="E16" s="8" t="str">
        <f>ROW()&amp;" "&amp;D16</f>
        <v>16 TAM-EV</v>
      </c>
      <c r="G16" s="372" t="s">
        <v>64</v>
      </c>
      <c r="H16" s="12"/>
      <c r="J16"/>
      <c r="K16" s="16">
        <v>0.05</v>
      </c>
      <c r="L16" s="16">
        <v>0.05</v>
      </c>
      <c r="M16" s="16">
        <v>0.05</v>
      </c>
      <c r="N16" s="16">
        <v>0.05</v>
      </c>
      <c r="O16" s="16">
        <v>0.05</v>
      </c>
      <c r="P16" s="16">
        <v>0.05</v>
      </c>
      <c r="R16" s="20">
        <f>INDEX($I:$P,ROW(),MATCH(R$3,$I$2:$P$2,0))/12</f>
        <v>0</v>
      </c>
      <c r="S16" s="20">
        <f>INDEX($I:$P,ROW(),MATCH(S$3,$I$2:$P$2,0))/12</f>
        <v>4.1666666666666666E-3</v>
      </c>
      <c r="T16" s="20">
        <f>INDEX($I:$P,ROW(),MATCH(T$3,$I$2:$P$2,0))/12</f>
        <v>4.1666666666666666E-3</v>
      </c>
      <c r="U16" s="20">
        <f>INDEX($I:$P,ROW(),MATCH(U$3,$I$2:$P$2,0))/12</f>
        <v>4.1666666666666666E-3</v>
      </c>
      <c r="V16" s="20">
        <f>INDEX($I:$P,ROW(),MATCH(V$3,$I$2:$P$2,0))/12</f>
        <v>4.1666666666666666E-3</v>
      </c>
      <c r="W16" s="20">
        <f>INDEX($I:$P,ROW(),MATCH(W$3,$I$2:$P$2,0))/12</f>
        <v>4.1666666666666666E-3</v>
      </c>
      <c r="X16" s="20">
        <f>INDEX($I:$P,ROW(),MATCH(X$3,$I$2:$P$2,0))/12</f>
        <v>4.1666666666666666E-3</v>
      </c>
      <c r="Y16" s="20">
        <f>INDEX($I:$P,ROW(),MATCH(Y$3,$I$2:$P$2,0))/12</f>
        <v>4.1666666666666666E-3</v>
      </c>
      <c r="Z16" s="20">
        <f>INDEX($I:$P,ROW(),MATCH(Z$3,$I$2:$P$2,0))/12</f>
        <v>4.1666666666666666E-3</v>
      </c>
      <c r="AA16" s="20">
        <f>INDEX($I:$P,ROW(),MATCH(AA$3,$I$2:$P$2,0))/12</f>
        <v>4.1666666666666666E-3</v>
      </c>
      <c r="AB16" s="20">
        <f>INDEX($I:$P,ROW(),MATCH(AB$3,$I$2:$P$2,0))/12</f>
        <v>4.1666666666666666E-3</v>
      </c>
      <c r="AC16" s="20">
        <f>INDEX($I:$P,ROW(),MATCH(AC$3,$I$2:$P$2,0))/12</f>
        <v>4.1666666666666666E-3</v>
      </c>
      <c r="AD16" s="20">
        <f>INDEX($I:$P,ROW(),MATCH(AD$3,$I$2:$P$2,0))/12</f>
        <v>4.1666666666666666E-3</v>
      </c>
      <c r="AE16" s="20">
        <f>INDEX($I:$P,ROW(),MATCH(AE$3,$I$2:$P$2,0))/12</f>
        <v>4.1666666666666666E-3</v>
      </c>
      <c r="AF16" s="20">
        <f>INDEX($I:$P,ROW(),MATCH(AF$3,$I$2:$P$2,0))/12</f>
        <v>4.1666666666666666E-3</v>
      </c>
      <c r="AG16" s="20">
        <f>INDEX($I:$P,ROW(),MATCH(AG$3,$I$2:$P$2,0))/12</f>
        <v>4.1666666666666666E-3</v>
      </c>
      <c r="AH16" s="20">
        <f>INDEX($I:$P,ROW(),MATCH(AH$3,$I$2:$P$2,0))/12</f>
        <v>4.1666666666666666E-3</v>
      </c>
      <c r="AI16" s="20">
        <f>INDEX($I:$P,ROW(),MATCH(AI$3,$I$2:$P$2,0))/12</f>
        <v>4.1666666666666666E-3</v>
      </c>
      <c r="AJ16" s="20">
        <f>INDEX($I:$P,ROW(),MATCH(AJ$3,$I$2:$P$2,0))/12</f>
        <v>4.1666666666666666E-3</v>
      </c>
      <c r="AK16" s="20">
        <f>INDEX($I:$P,ROW(),MATCH(AK$3,$I$2:$P$2,0))/12</f>
        <v>4.1666666666666666E-3</v>
      </c>
      <c r="AL16" s="20">
        <f>INDEX($I:$P,ROW(),MATCH(AL$3,$I$2:$P$2,0))/12</f>
        <v>4.1666666666666666E-3</v>
      </c>
      <c r="AM16" s="20">
        <f>INDEX($I:$P,ROW(),MATCH(AM$3,$I$2:$P$2,0))/12</f>
        <v>4.1666666666666666E-3</v>
      </c>
      <c r="AN16" s="20">
        <f>INDEX($I:$P,ROW(),MATCH(AN$3,$I$2:$P$2,0))/12</f>
        <v>4.1666666666666666E-3</v>
      </c>
      <c r="AO16" s="20">
        <f>INDEX($I:$P,ROW(),MATCH(AO$3,$I$2:$P$2,0))/12</f>
        <v>4.1666666666666666E-3</v>
      </c>
      <c r="AP16" s="20">
        <f>INDEX($I:$P,ROW(),MATCH(AP$3,$I$2:$P$2,0))/12</f>
        <v>4.1666666666666666E-3</v>
      </c>
      <c r="AQ16" s="20">
        <f>INDEX($I:$P,ROW(),MATCH(AQ$3,$I$2:$P$2,0))/12</f>
        <v>4.1666666666666666E-3</v>
      </c>
      <c r="AR16" s="20">
        <f>INDEX($I:$P,ROW(),MATCH(AR$3,$I$2:$P$2,0))/12</f>
        <v>4.1666666666666666E-3</v>
      </c>
      <c r="AS16" s="20">
        <f>INDEX($I:$P,ROW(),MATCH(AS$3,$I$2:$P$2,0))/12</f>
        <v>4.1666666666666666E-3</v>
      </c>
      <c r="AT16" s="20">
        <f>INDEX($I:$P,ROW(),MATCH(AT$3,$I$2:$P$2,0))/12</f>
        <v>4.1666666666666666E-3</v>
      </c>
      <c r="AU16" s="20">
        <f>INDEX($I:$P,ROW(),MATCH(AU$3,$I$2:$P$2,0))/12</f>
        <v>4.1666666666666666E-3</v>
      </c>
      <c r="AV16" s="20">
        <f>INDEX($I:$P,ROW(),MATCH(AV$3,$I$2:$P$2,0))/12</f>
        <v>4.1666666666666666E-3</v>
      </c>
      <c r="AW16" s="20">
        <f>INDEX($I:$P,ROW(),MATCH(AW$3,$I$2:$P$2,0))/12</f>
        <v>4.1666666666666666E-3</v>
      </c>
      <c r="AX16" s="20">
        <f>INDEX($I:$P,ROW(),MATCH(AX$3,$I$2:$P$2,0))/12</f>
        <v>4.1666666666666666E-3</v>
      </c>
      <c r="AY16" s="20">
        <f>INDEX($I:$P,ROW(),MATCH(AY$3,$I$2:$P$2,0))/12</f>
        <v>4.1666666666666666E-3</v>
      </c>
      <c r="AZ16" s="20">
        <f>INDEX($I:$P,ROW(),MATCH(AZ$3,$I$2:$P$2,0))/12</f>
        <v>4.1666666666666666E-3</v>
      </c>
      <c r="BA16" s="20">
        <f>INDEX($I:$P,ROW(),MATCH(BA$3,$I$2:$P$2,0))/12</f>
        <v>4.1666666666666666E-3</v>
      </c>
      <c r="BB16" s="20">
        <f>INDEX($I:$P,ROW(),MATCH(BB$3,$I$2:$P$2,0))/12</f>
        <v>4.1666666666666666E-3</v>
      </c>
      <c r="BC16" s="20">
        <f>INDEX($I:$P,ROW(),MATCH(BC$3,$I$2:$P$2,0))/12</f>
        <v>4.1666666666666666E-3</v>
      </c>
      <c r="BD16" s="20">
        <f>INDEX($I:$P,ROW(),MATCH(BD$3,$I$2:$P$2,0))/12</f>
        <v>4.1666666666666666E-3</v>
      </c>
      <c r="BE16" s="20">
        <f>INDEX($I:$P,ROW(),MATCH(BE$3,$I$2:$P$2,0))/12</f>
        <v>4.1666666666666666E-3</v>
      </c>
      <c r="BF16" s="20">
        <f>INDEX($I:$P,ROW(),MATCH(BF$3,$I$2:$P$2,0))/12</f>
        <v>4.1666666666666666E-3</v>
      </c>
      <c r="BG16" s="20">
        <f>INDEX($I:$P,ROW(),MATCH(BG$3,$I$2:$P$2,0))/12</f>
        <v>4.1666666666666666E-3</v>
      </c>
      <c r="BH16" s="20">
        <f>INDEX($I:$P,ROW(),MATCH(BH$3,$I$2:$P$2,0))/12</f>
        <v>4.1666666666666666E-3</v>
      </c>
      <c r="BI16" s="20">
        <f>INDEX($I:$P,ROW(),MATCH(BI$3,$I$2:$P$2,0))/12</f>
        <v>4.1666666666666666E-3</v>
      </c>
      <c r="BJ16" s="20">
        <f>INDEX($I:$P,ROW(),MATCH(BJ$3,$I$2:$P$2,0))/12</f>
        <v>4.1666666666666666E-3</v>
      </c>
      <c r="BK16" s="20">
        <f>INDEX($I:$P,ROW(),MATCH(BK$3,$I$2:$P$2,0))/12</f>
        <v>4.1666666666666666E-3</v>
      </c>
      <c r="BL16" s="20">
        <f>INDEX($I:$P,ROW(),MATCH(BL$3,$I$2:$P$2,0))/12</f>
        <v>4.1666666666666666E-3</v>
      </c>
      <c r="BM16" s="20">
        <f>INDEX($I:$P,ROW(),MATCH(BM$3,$I$2:$P$2,0))/12</f>
        <v>4.1666666666666666E-3</v>
      </c>
      <c r="BN16" s="20">
        <f>INDEX($I:$P,ROW(),MATCH(BN$3,$I$2:$P$2,0))/12</f>
        <v>4.1666666666666666E-3</v>
      </c>
      <c r="BO16" s="20">
        <f>INDEX($I:$P,ROW(),MATCH(BO$3,$I$2:$P$2,0))/12</f>
        <v>4.1666666666666666E-3</v>
      </c>
      <c r="BP16" s="20">
        <f>INDEX($I:$P,ROW(),MATCH(BP$3,$I$2:$P$2,0))/12</f>
        <v>4.1666666666666666E-3</v>
      </c>
      <c r="BQ16" s="20">
        <f>INDEX($I:$P,ROW(),MATCH(BQ$3,$I$2:$P$2,0))/12</f>
        <v>4.1666666666666666E-3</v>
      </c>
      <c r="BR16" s="20">
        <f>INDEX($I:$P,ROW(),MATCH(BR$3,$I$2:$P$2,0))/12</f>
        <v>4.1666666666666666E-3</v>
      </c>
      <c r="BS16" s="20">
        <f>INDEX($I:$P,ROW(),MATCH(BS$3,$I$2:$P$2,0))/12</f>
        <v>4.1666666666666666E-3</v>
      </c>
      <c r="BT16" s="20">
        <f>INDEX($I:$P,ROW(),MATCH(BT$3,$I$2:$P$2,0))/12</f>
        <v>4.1666666666666666E-3</v>
      </c>
      <c r="BU16" s="20">
        <f>INDEX($I:$P,ROW(),MATCH(BU$3,$I$2:$P$2,0))/12</f>
        <v>4.1666666666666666E-3</v>
      </c>
      <c r="BV16" s="20">
        <f>INDEX($I:$P,ROW(),MATCH(BV$3,$I$2:$P$2,0))/12</f>
        <v>4.1666666666666666E-3</v>
      </c>
      <c r="BW16" s="20">
        <f>INDEX($I:$P,ROW(),MATCH(BW$3,$I$2:$P$2,0))/12</f>
        <v>4.1666666666666666E-3</v>
      </c>
      <c r="BX16" s="20">
        <f>INDEX($I:$P,ROW(),MATCH(BX$3,$I$2:$P$2,0))/12</f>
        <v>4.1666666666666666E-3</v>
      </c>
      <c r="BY16" s="20">
        <f>INDEX($I:$P,ROW(),MATCH(BY$3,$I$2:$P$2,0))/12</f>
        <v>4.1666666666666666E-3</v>
      </c>
      <c r="BZ16" s="20">
        <f>INDEX($I:$P,ROW(),MATCH(BZ$3,$I$2:$P$2,0))/12</f>
        <v>4.1666666666666666E-3</v>
      </c>
      <c r="CA16" s="20">
        <f>INDEX($I:$P,ROW(),MATCH(CA$3,$I$2:$P$2,0))/12</f>
        <v>4.1666666666666666E-3</v>
      </c>
      <c r="CB16" s="20">
        <f>INDEX($I:$P,ROW(),MATCH(CB$3,$I$2:$P$2,0))/12</f>
        <v>4.1666666666666666E-3</v>
      </c>
      <c r="CC16" s="20">
        <f>INDEX($I:$P,ROW(),MATCH(CC$3,$I$2:$P$2,0))/12</f>
        <v>4.1666666666666666E-3</v>
      </c>
      <c r="CD16" s="20">
        <f>INDEX($I:$P,ROW(),MATCH(CD$3,$I$2:$P$2,0))/12</f>
        <v>4.1666666666666666E-3</v>
      </c>
      <c r="CE16" s="20">
        <f>INDEX($I:$P,ROW(),MATCH(CE$3,$I$2:$P$2,0))/12</f>
        <v>4.1666666666666666E-3</v>
      </c>
      <c r="CF16" s="20">
        <f>INDEX($I:$P,ROW(),MATCH(CF$3,$I$2:$P$2,0))/12</f>
        <v>4.1666666666666666E-3</v>
      </c>
      <c r="CG16" s="20">
        <f>INDEX($I:$P,ROW(),MATCH(CG$3,$I$2:$P$2,0))/12</f>
        <v>4.1666666666666666E-3</v>
      </c>
      <c r="CH16" s="20">
        <f>INDEX($I:$P,ROW(),MATCH(CH$3,$I$2:$P$2,0))/12</f>
        <v>4.1666666666666666E-3</v>
      </c>
      <c r="CI16" s="20">
        <f>INDEX($I:$P,ROW(),MATCH(CI$3,$I$2:$P$2,0))/12</f>
        <v>4.1666666666666666E-3</v>
      </c>
      <c r="CJ16" s="20">
        <f>INDEX($I:$P,ROW(),MATCH(CJ$3,$I$2:$P$2,0))/12</f>
        <v>4.1666666666666666E-3</v>
      </c>
      <c r="CK16" s="20">
        <f>INDEX($I:$P,ROW(),MATCH(CK$3,$I$2:$P$2,0))/12</f>
        <v>4.1666666666666666E-3</v>
      </c>
      <c r="CL16" s="20">
        <f>INDEX($I:$P,ROW(),MATCH(CL$3,$I$2:$P$2,0))/12</f>
        <v>4.1666666666666666E-3</v>
      </c>
      <c r="CN16" s="75">
        <v>0</v>
      </c>
      <c r="CO16" s="20" t="e">
        <f>INDEX($I:$P,ROW(),MATCH(CO$3,$I$2:$P$2,0))/CO$5</f>
        <v>#N/A</v>
      </c>
      <c r="CP16" s="20" t="e">
        <f>INDEX($I:$P,ROW(),MATCH(CP$3,$I$2:$P$2,0))/CP$5</f>
        <v>#N/A</v>
      </c>
      <c r="CQ16" s="20" t="e">
        <f>INDEX($I:$P,ROW(),MATCH(CQ$3,$I$2:$P$2,0))/CQ$5</f>
        <v>#N/A</v>
      </c>
      <c r="CR16" s="20" t="e">
        <f>INDEX($I:$P,ROW(),MATCH(CR$3,$I$2:$P$2,0))/CR$5</f>
        <v>#N/A</v>
      </c>
      <c r="CS16" s="20" t="e">
        <f>INDEX($I:$P,ROW(),MATCH(CS$3,$I$2:$P$2,0))/CS$5</f>
        <v>#N/A</v>
      </c>
      <c r="CT16" s="20" t="e">
        <f>INDEX($I:$P,ROW(),MATCH(CT$3,$I$2:$P$2,0))/CT$5</f>
        <v>#N/A</v>
      </c>
      <c r="CU16" s="20" t="e">
        <f>INDEX($I:$P,ROW(),MATCH(CU$3,$I$2:$P$2,0))/CU$5</f>
        <v>#N/A</v>
      </c>
      <c r="CV16" s="20" t="e">
        <f>INDEX($I:$P,ROW(),MATCH(CV$3,$I$2:$P$2,0))/CV$5</f>
        <v>#N/A</v>
      </c>
      <c r="CW16" s="20" t="e">
        <f>INDEX($I:$P,ROW(),MATCH(CW$3,$I$2:$P$2,0))/CW$5</f>
        <v>#N/A</v>
      </c>
      <c r="CX16" s="20" t="e">
        <f>INDEX($I:$P,ROW(),MATCH(CX$3,$I$2:$P$2,0))/CX$5</f>
        <v>#N/A</v>
      </c>
      <c r="CY16" s="20" t="e">
        <f>INDEX($I:$P,ROW(),MATCH(CY$3,$I$2:$P$2,0))/CL$5</f>
        <v>#N/A</v>
      </c>
      <c r="CZ16" s="20" t="e">
        <f>INDEX($I:$P,ROW(),MATCH(CZ$3,$I$2:$P$2,0))/CZ$5</f>
        <v>#N/A</v>
      </c>
      <c r="DA16" s="20" t="e">
        <f>INDEX($I:$P,ROW(),MATCH(DA$3,$I$2:$P$2,0))/DA$5</f>
        <v>#N/A</v>
      </c>
      <c r="DB16" s="20" t="e">
        <f>INDEX($I:$P,ROW(),MATCH(DB$3,$I$2:$P$2,0))/DB$5</f>
        <v>#N/A</v>
      </c>
      <c r="DC16" s="20" t="e">
        <f>INDEX($I:$P,ROW(),MATCH(DC$3,$I$2:$P$2,0))/DC$5</f>
        <v>#N/A</v>
      </c>
      <c r="DD16" s="20" t="e">
        <f>INDEX($I:$P,ROW(),MATCH(DD$3,$I$2:$P$2,0))/DD$5</f>
        <v>#N/A</v>
      </c>
      <c r="DE16" s="20" t="e">
        <f>INDEX($I:$P,ROW(),MATCH(DE$3,$I$2:$P$2,0))/DE$5</f>
        <v>#N/A</v>
      </c>
      <c r="DF16" s="20" t="e">
        <f>INDEX($I:$P,ROW(),MATCH(DF$3,$I$2:$P$2,0))/DF$5</f>
        <v>#N/A</v>
      </c>
      <c r="DG16" s="20" t="e">
        <f>INDEX($I:$P,ROW(),MATCH(DG$3,$I$2:$P$2,0))/DG$5</f>
        <v>#N/A</v>
      </c>
      <c r="DH16" s="20" t="e">
        <f>INDEX($I:$P,ROW(),MATCH(DH$3,$I$2:$P$2,0))/DH$5</f>
        <v>#N/A</v>
      </c>
      <c r="DI16" s="20" t="e">
        <f>INDEX($I:$P,ROW(),MATCH(DI$3,$I$2:$P$2,0))/DI$5</f>
        <v>#N/A</v>
      </c>
      <c r="DJ16" s="20" t="e">
        <f>INDEX($I:$P,ROW(),MATCH(DJ$3,$I$2:$P$2,0))/DJ$5</f>
        <v>#N/A</v>
      </c>
      <c r="DK16" s="20" t="e">
        <f>INDEX($I:$P,ROW(),MATCH(DK$3,$I$2:$P$2,0))/DK$5</f>
        <v>#N/A</v>
      </c>
      <c r="DL16" s="20" t="e">
        <f>INDEX($I:$P,ROW(),MATCH(DL$3,$I$2:$P$2,0))/DL$5</f>
        <v>#N/A</v>
      </c>
    </row>
    <row r="17" spans="1:116" x14ac:dyDescent="0.4">
      <c r="B17" t="str">
        <f>E17</f>
        <v>17 TAM-EV</v>
      </c>
      <c r="D17" t="s">
        <v>805</v>
      </c>
      <c r="E17" s="8" t="str">
        <f>ROW()&amp;" "&amp;D17</f>
        <v>17 TAM-EV</v>
      </c>
      <c r="G17" s="372" t="s">
        <v>65</v>
      </c>
      <c r="H17" s="12"/>
      <c r="J17"/>
      <c r="K17" s="166">
        <v>4.8000000000000001E-2</v>
      </c>
      <c r="L17" s="166">
        <v>8.5999999999999993E-2</v>
      </c>
      <c r="M17" s="166">
        <v>0.124</v>
      </c>
      <c r="N17" s="166">
        <v>0.16200000000000001</v>
      </c>
      <c r="O17" s="166">
        <v>0.2</v>
      </c>
      <c r="P17" s="166">
        <v>0.2</v>
      </c>
      <c r="R17" s="167"/>
      <c r="S17" s="167">
        <f>(INDEX($I:$O,ROW(),MATCH(S$3,$I$2:$O$2,0))/12-INDEX($I:$O,ROW(),MATCH(S$3-1,$I$2:$O$2,0))/12)+R17</f>
        <v>4.0000000000000001E-3</v>
      </c>
      <c r="T17" s="167">
        <f>(INDEX($I:$O,ROW(),MATCH(T$3,$I$2:$O$2,0))/12-INDEX($I:$O,ROW(),MATCH(T$3-1,$I$2:$O$2,0))/12)+S17</f>
        <v>8.0000000000000002E-3</v>
      </c>
      <c r="U17" s="167">
        <f>(INDEX($I:$O,ROW(),MATCH(U$3,$I$2:$O$2,0))/12-INDEX($I:$O,ROW(),MATCH(U$3-1,$I$2:$O$2,0))/12)+T17</f>
        <v>1.2E-2</v>
      </c>
      <c r="V17" s="167">
        <f>(INDEX($I:$O,ROW(),MATCH(V$3,$I$2:$O$2,0))/12-INDEX($I:$O,ROW(),MATCH(V$3-1,$I$2:$O$2,0))/12)+U17</f>
        <v>1.6E-2</v>
      </c>
      <c r="W17" s="167">
        <f>(INDEX($I:$O,ROW(),MATCH(W$3,$I$2:$O$2,0))/12-INDEX($I:$O,ROW(),MATCH(W$3-1,$I$2:$O$2,0))/12)+V17</f>
        <v>0.02</v>
      </c>
      <c r="X17" s="167">
        <f>(INDEX($I:$O,ROW(),MATCH(X$3,$I$2:$O$2,0))/12-INDEX($I:$O,ROW(),MATCH(X$3-1,$I$2:$O$2,0))/12)+W17</f>
        <v>2.4E-2</v>
      </c>
      <c r="Y17" s="167">
        <f>(INDEX($I:$O,ROW(),MATCH(Y$3,$I$2:$O$2,0))/12-INDEX($I:$O,ROW(),MATCH(Y$3-1,$I$2:$O$2,0))/12)+X17</f>
        <v>2.8000000000000001E-2</v>
      </c>
      <c r="Z17" s="167">
        <f>(INDEX($I:$O,ROW(),MATCH(Z$3,$I$2:$O$2,0))/12-INDEX($I:$O,ROW(),MATCH(Z$3-1,$I$2:$O$2,0))/12)+Y17</f>
        <v>3.2000000000000001E-2</v>
      </c>
      <c r="AA17" s="167">
        <f>(INDEX($I:$O,ROW(),MATCH(AA$3,$I$2:$O$2,0))/12-INDEX($I:$O,ROW(),MATCH(AA$3-1,$I$2:$O$2,0))/12)+Z17</f>
        <v>3.6000000000000004E-2</v>
      </c>
      <c r="AB17" s="167">
        <f>(INDEX($I:$O,ROW(),MATCH(AB$3,$I$2:$O$2,0))/12-INDEX($I:$O,ROW(),MATCH(AB$3-1,$I$2:$O$2,0))/12)+AA17</f>
        <v>4.0000000000000008E-2</v>
      </c>
      <c r="AC17" s="167">
        <f>(INDEX($I:$O,ROW(),MATCH(AC$3,$I$2:$O$2,0))/12-INDEX($I:$O,ROW(),MATCH(AC$3-1,$I$2:$O$2,0))/12)+AB17</f>
        <v>4.4000000000000011E-2</v>
      </c>
      <c r="AD17" s="167">
        <f>(INDEX($I:$O,ROW(),MATCH(AD$3,$I$2:$O$2,0))/12-INDEX($I:$O,ROW(),MATCH(AD$3-1,$I$2:$O$2,0))/12)+AC17</f>
        <v>4.8000000000000015E-2</v>
      </c>
      <c r="AE17" s="167">
        <f>(INDEX($I:$O,ROW(),MATCH(AE$3,$I$2:$O$2,0))/12-INDEX($I:$O,ROW(),MATCH(AE$3-1,$I$2:$O$2,0))/12)+AD17</f>
        <v>5.116666666666668E-2</v>
      </c>
      <c r="AF17" s="167">
        <f>(INDEX($I:$O,ROW(),MATCH(AF$3,$I$2:$O$2,0))/12-INDEX($I:$O,ROW(),MATCH(AF$3-1,$I$2:$O$2,0))/12)+AE17</f>
        <v>5.4333333333333345E-2</v>
      </c>
      <c r="AG17" s="167">
        <f>(INDEX($I:$O,ROW(),MATCH(AG$3,$I$2:$O$2,0))/12-INDEX($I:$O,ROW(),MATCH(AG$3-1,$I$2:$O$2,0))/12)+AF17</f>
        <v>5.7500000000000009E-2</v>
      </c>
      <c r="AH17" s="167">
        <f>(INDEX($I:$O,ROW(),MATCH(AH$3,$I$2:$O$2,0))/12-INDEX($I:$O,ROW(),MATCH(AH$3-1,$I$2:$O$2,0))/12)+AG17</f>
        <v>6.0666666666666674E-2</v>
      </c>
      <c r="AI17" s="167">
        <f>(INDEX($I:$O,ROW(),MATCH(AI$3,$I$2:$O$2,0))/12-INDEX($I:$O,ROW(),MATCH(AI$3-1,$I$2:$O$2,0))/12)+AH17</f>
        <v>6.3833333333333339E-2</v>
      </c>
      <c r="AJ17" s="167">
        <f>(INDEX($I:$O,ROW(),MATCH(AJ$3,$I$2:$O$2,0))/12-INDEX($I:$O,ROW(),MATCH(AJ$3-1,$I$2:$O$2,0))/12)+AI17</f>
        <v>6.7000000000000004E-2</v>
      </c>
      <c r="AK17" s="167">
        <f>(INDEX($I:$O,ROW(),MATCH(AK$3,$I$2:$O$2,0))/12-INDEX($I:$O,ROW(),MATCH(AK$3-1,$I$2:$O$2,0))/12)+AJ17</f>
        <v>7.0166666666666669E-2</v>
      </c>
      <c r="AL17" s="167">
        <f>(INDEX($I:$O,ROW(),MATCH(AL$3,$I$2:$O$2,0))/12-INDEX($I:$O,ROW(),MATCH(AL$3-1,$I$2:$O$2,0))/12)+AK17</f>
        <v>7.3333333333333334E-2</v>
      </c>
      <c r="AM17" s="167">
        <f>(INDEX($I:$O,ROW(),MATCH(AM$3,$I$2:$O$2,0))/12-INDEX($I:$O,ROW(),MATCH(AM$3-1,$I$2:$O$2,0))/12)+AL17</f>
        <v>7.6499999999999999E-2</v>
      </c>
      <c r="AN17" s="167">
        <f>(INDEX($I:$O,ROW(),MATCH(AN$3,$I$2:$O$2,0))/12-INDEX($I:$O,ROW(),MATCH(AN$3-1,$I$2:$O$2,0))/12)+AM17</f>
        <v>7.9666666666666663E-2</v>
      </c>
      <c r="AO17" s="167">
        <f>(INDEX($I:$O,ROW(),MATCH(AO$3,$I$2:$O$2,0))/12-INDEX($I:$O,ROW(),MATCH(AO$3-1,$I$2:$O$2,0))/12)+AN17</f>
        <v>8.2833333333333328E-2</v>
      </c>
      <c r="AP17" s="167">
        <f>(INDEX($I:$O,ROW(),MATCH(AP$3,$I$2:$O$2,0))/12-INDEX($I:$O,ROW(),MATCH(AP$3-1,$I$2:$O$2,0))/12)+AO17</f>
        <v>8.5999999999999993E-2</v>
      </c>
      <c r="AQ17" s="167">
        <f>(INDEX($I:$O,ROW(),MATCH(AQ$3,$I$2:$O$2,0))/12-INDEX($I:$O,ROW(),MATCH(AQ$3-1,$I$2:$O$2,0))/12)+AP17</f>
        <v>8.9166666666666658E-2</v>
      </c>
      <c r="AR17" s="167">
        <f>(INDEX($I:$O,ROW(),MATCH(AR$3,$I$2:$O$2,0))/12-INDEX($I:$O,ROW(),MATCH(AR$3-1,$I$2:$O$2,0))/12)+AQ17</f>
        <v>9.2333333333333323E-2</v>
      </c>
      <c r="AS17" s="167">
        <f>(INDEX($I:$O,ROW(),MATCH(AS$3,$I$2:$O$2,0))/12-INDEX($I:$O,ROW(),MATCH(AS$3-1,$I$2:$O$2,0))/12)+AR17</f>
        <v>9.5499999999999988E-2</v>
      </c>
      <c r="AT17" s="167">
        <f>(INDEX($I:$O,ROW(),MATCH(AT$3,$I$2:$O$2,0))/12-INDEX($I:$O,ROW(),MATCH(AT$3-1,$I$2:$O$2,0))/12)+AS17</f>
        <v>9.8666666666666653E-2</v>
      </c>
      <c r="AU17" s="167">
        <f>(INDEX($I:$O,ROW(),MATCH(AU$3,$I$2:$O$2,0))/12-INDEX($I:$O,ROW(),MATCH(AU$3-1,$I$2:$O$2,0))/12)+AT17</f>
        <v>0.10183333333333332</v>
      </c>
      <c r="AV17" s="167">
        <f>(INDEX($I:$O,ROW(),MATCH(AV$3,$I$2:$O$2,0))/12-INDEX($I:$O,ROW(),MATCH(AV$3-1,$I$2:$O$2,0))/12)+AU17</f>
        <v>0.10499999999999998</v>
      </c>
      <c r="AW17" s="167">
        <f>(INDEX($I:$O,ROW(),MATCH(AW$3,$I$2:$O$2,0))/12-INDEX($I:$O,ROW(),MATCH(AW$3-1,$I$2:$O$2,0))/12)+AV17</f>
        <v>0.10816666666666665</v>
      </c>
      <c r="AX17" s="167">
        <f>(INDEX($I:$O,ROW(),MATCH(AX$3,$I$2:$O$2,0))/12-INDEX($I:$O,ROW(),MATCH(AX$3-1,$I$2:$O$2,0))/12)+AW17</f>
        <v>0.11133333333333331</v>
      </c>
      <c r="AY17" s="167">
        <f>(INDEX($I:$O,ROW(),MATCH(AY$3,$I$2:$O$2,0))/12-INDEX($I:$O,ROW(),MATCH(AY$3-1,$I$2:$O$2,0))/12)+AX17</f>
        <v>0.11449999999999998</v>
      </c>
      <c r="AZ17" s="167">
        <f>(INDEX($I:$O,ROW(),MATCH(AZ$3,$I$2:$O$2,0))/12-INDEX($I:$O,ROW(),MATCH(AZ$3-1,$I$2:$O$2,0))/12)+AY17</f>
        <v>0.11766666666666664</v>
      </c>
      <c r="BA17" s="167">
        <f>(INDEX($I:$O,ROW(),MATCH(BA$3,$I$2:$O$2,0))/12-INDEX($I:$O,ROW(),MATCH(BA$3-1,$I$2:$O$2,0))/12)+AZ17</f>
        <v>0.12083333333333331</v>
      </c>
      <c r="BB17" s="167">
        <f>(INDEX($I:$O,ROW(),MATCH(BB$3,$I$2:$O$2,0))/12-INDEX($I:$O,ROW(),MATCH(BB$3-1,$I$2:$O$2,0))/12)+BA17</f>
        <v>0.12399999999999997</v>
      </c>
      <c r="BC17" s="167">
        <f>(INDEX($I:$O,ROW(),MATCH(BC$3,$I$2:$O$2,0))/12-INDEX($I:$O,ROW(),MATCH(BC$3-1,$I$2:$O$2,0))/12)+BB17</f>
        <v>0.12716666666666665</v>
      </c>
      <c r="BD17" s="167">
        <f>(INDEX($I:$O,ROW(),MATCH(BD$3,$I$2:$O$2,0))/12-INDEX($I:$O,ROW(),MATCH(BD$3-1,$I$2:$O$2,0))/12)+BC17</f>
        <v>0.13033333333333333</v>
      </c>
      <c r="BE17" s="167">
        <f>(INDEX($I:$O,ROW(),MATCH(BE$3,$I$2:$O$2,0))/12-INDEX($I:$O,ROW(),MATCH(BE$3-1,$I$2:$O$2,0))/12)+BD17</f>
        <v>0.13350000000000001</v>
      </c>
      <c r="BF17" s="167">
        <f>(INDEX($I:$O,ROW(),MATCH(BF$3,$I$2:$O$2,0))/12-INDEX($I:$O,ROW(),MATCH(BF$3-1,$I$2:$O$2,0))/12)+BE17</f>
        <v>0.13666666666666669</v>
      </c>
      <c r="BG17" s="167">
        <f>(INDEX($I:$O,ROW(),MATCH(BG$3,$I$2:$O$2,0))/12-INDEX($I:$O,ROW(),MATCH(BG$3-1,$I$2:$O$2,0))/12)+BF17</f>
        <v>0.13983333333333337</v>
      </c>
      <c r="BH17" s="167">
        <f>(INDEX($I:$O,ROW(),MATCH(BH$3,$I$2:$O$2,0))/12-INDEX($I:$O,ROW(),MATCH(BH$3-1,$I$2:$O$2,0))/12)+BG17</f>
        <v>0.14300000000000004</v>
      </c>
      <c r="BI17" s="167">
        <f>(INDEX($I:$O,ROW(),MATCH(BI$3,$I$2:$O$2,0))/12-INDEX($I:$O,ROW(),MATCH(BI$3-1,$I$2:$O$2,0))/12)+BH17</f>
        <v>0.14616666666666672</v>
      </c>
      <c r="BJ17" s="167">
        <f>(INDEX($I:$O,ROW(),MATCH(BJ$3,$I$2:$O$2,0))/12-INDEX($I:$O,ROW(),MATCH(BJ$3-1,$I$2:$O$2,0))/12)+BI17</f>
        <v>0.1493333333333334</v>
      </c>
      <c r="BK17" s="167">
        <f>(INDEX($I:$O,ROW(),MATCH(BK$3,$I$2:$O$2,0))/12-INDEX($I:$O,ROW(),MATCH(BK$3-1,$I$2:$O$2,0))/12)+BJ17</f>
        <v>0.15250000000000008</v>
      </c>
      <c r="BL17" s="167">
        <f>(INDEX($I:$O,ROW(),MATCH(BL$3,$I$2:$O$2,0))/12-INDEX($I:$O,ROW(),MATCH(BL$3-1,$I$2:$O$2,0))/12)+BK17</f>
        <v>0.15566666666666676</v>
      </c>
      <c r="BM17" s="167">
        <f>(INDEX($I:$O,ROW(),MATCH(BM$3,$I$2:$O$2,0))/12-INDEX($I:$O,ROW(),MATCH(BM$3-1,$I$2:$O$2,0))/12)+BL17</f>
        <v>0.15883333333333344</v>
      </c>
      <c r="BN17" s="167">
        <f>(INDEX($I:$O,ROW(),MATCH(BN$3,$I$2:$O$2,0))/12-INDEX($I:$O,ROW(),MATCH(BN$3-1,$I$2:$O$2,0))/12)+BM17</f>
        <v>0.16200000000000012</v>
      </c>
      <c r="BO17" s="167">
        <f>(INDEX($I:$O,ROW(),MATCH(BO$3,$I$2:$O$2,0))/12-INDEX($I:$O,ROW(),MATCH(BO$3-1,$I$2:$O$2,0))/12)+BN17</f>
        <v>0.16516666666666679</v>
      </c>
      <c r="BP17" s="167">
        <f>(INDEX($I:$O,ROW(),MATCH(BP$3,$I$2:$O$2,0))/12-INDEX($I:$O,ROW(),MATCH(BP$3-1,$I$2:$O$2,0))/12)+BO17</f>
        <v>0.16833333333333347</v>
      </c>
      <c r="BQ17" s="167">
        <f>(INDEX($I:$O,ROW(),MATCH(BQ$3,$I$2:$O$2,0))/12-INDEX($I:$O,ROW(),MATCH(BQ$3-1,$I$2:$O$2,0))/12)+BP17</f>
        <v>0.17150000000000015</v>
      </c>
      <c r="BR17" s="167">
        <f>(INDEX($I:$O,ROW(),MATCH(BR$3,$I$2:$O$2,0))/12-INDEX($I:$O,ROW(),MATCH(BR$3-1,$I$2:$O$2,0))/12)+BQ17</f>
        <v>0.17466666666666683</v>
      </c>
      <c r="BS17" s="167">
        <f>(INDEX($I:$O,ROW(),MATCH(BS$3,$I$2:$O$2,0))/12-INDEX($I:$O,ROW(),MATCH(BS$3-1,$I$2:$O$2,0))/12)+BR17</f>
        <v>0.17783333333333351</v>
      </c>
      <c r="BT17" s="167">
        <f>(INDEX($I:$O,ROW(),MATCH(BT$3,$I$2:$O$2,0))/12-INDEX($I:$O,ROW(),MATCH(BT$3-1,$I$2:$O$2,0))/12)+BS17</f>
        <v>0.18100000000000019</v>
      </c>
      <c r="BU17" s="167">
        <f>(INDEX($I:$O,ROW(),MATCH(BU$3,$I$2:$O$2,0))/12-INDEX($I:$O,ROW(),MATCH(BU$3-1,$I$2:$O$2,0))/12)+BT17</f>
        <v>0.18416666666666687</v>
      </c>
      <c r="BV17" s="167">
        <f>(INDEX($I:$O,ROW(),MATCH(BV$3,$I$2:$O$2,0))/12-INDEX($I:$O,ROW(),MATCH(BV$3-1,$I$2:$O$2,0))/12)+BU17</f>
        <v>0.18733333333333355</v>
      </c>
      <c r="BW17" s="167">
        <f>(INDEX($I:$O,ROW(),MATCH(BW$3,$I$2:$O$2,0))/12-INDEX($I:$O,ROW(),MATCH(BW$3-1,$I$2:$O$2,0))/12)+BV17</f>
        <v>0.19050000000000022</v>
      </c>
      <c r="BX17" s="167">
        <f>(INDEX($I:$O,ROW(),MATCH(BX$3,$I$2:$O$2,0))/12-INDEX($I:$O,ROW(),MATCH(BX$3-1,$I$2:$O$2,0))/12)+BW17</f>
        <v>0.1936666666666669</v>
      </c>
      <c r="BY17" s="167">
        <f>(INDEX($I:$O,ROW(),MATCH(BY$3,$I$2:$O$2,0))/12-INDEX($I:$O,ROW(),MATCH(BY$3-1,$I$2:$O$2,0))/12)+BX17</f>
        <v>0.19683333333333358</v>
      </c>
      <c r="BZ17" s="167">
        <f>(INDEX($I:$O,ROW(),MATCH(BZ$3,$I$2:$O$2,0))/12-INDEX($I:$O,ROW(),MATCH(BZ$3-1,$I$2:$O$2,0))/12)+BY17</f>
        <v>0.20000000000000026</v>
      </c>
      <c r="CA17" s="167">
        <f>(INDEX($I:$P,ROW(),MATCH(CA$3,$I$2:$P$2,0))/12-INDEX($I:$P,ROW(),MATCH(CA$3-1,$I$2:$P$2,0))/12)+BZ17</f>
        <v>0.20000000000000026</v>
      </c>
      <c r="CB17" s="167">
        <f>(INDEX($I:$P,ROW(),MATCH(CB$3,$I$2:$P$2,0))/12-INDEX($I:$P,ROW(),MATCH(CB$3-1,$I$2:$P$2,0))/12)+CA17</f>
        <v>0.20000000000000026</v>
      </c>
      <c r="CC17" s="167">
        <f>(INDEX($I:$P,ROW(),MATCH(CC$3,$I$2:$P$2,0))/12-INDEX($I:$P,ROW(),MATCH(CC$3-1,$I$2:$P$2,0))/12)+CB17</f>
        <v>0.20000000000000026</v>
      </c>
      <c r="CD17" s="167">
        <f>(INDEX($I:$P,ROW(),MATCH(CD$3,$I$2:$P$2,0))/12-INDEX($I:$P,ROW(),MATCH(CD$3-1,$I$2:$P$2,0))/12)+CC17</f>
        <v>0.20000000000000026</v>
      </c>
      <c r="CE17" s="167">
        <f>(INDEX($I:$P,ROW(),MATCH(CE$3,$I$2:$P$2,0))/12-INDEX($I:$P,ROW(),MATCH(CE$3-1,$I$2:$P$2,0))/12)+CD17</f>
        <v>0.20000000000000026</v>
      </c>
      <c r="CF17" s="167">
        <f>(INDEX($I:$P,ROW(),MATCH(CF$3,$I$2:$P$2,0))/12-INDEX($I:$P,ROW(),MATCH(CF$3-1,$I$2:$P$2,0))/12)+CE17</f>
        <v>0.20000000000000026</v>
      </c>
      <c r="CG17" s="167">
        <f>(INDEX($I:$P,ROW(),MATCH(CG$3,$I$2:$P$2,0))/12-INDEX($I:$P,ROW(),MATCH(CG$3-1,$I$2:$P$2,0))/12)+CF17</f>
        <v>0.20000000000000026</v>
      </c>
      <c r="CH17" s="167">
        <f>(INDEX($I:$P,ROW(),MATCH(CH$3,$I$2:$P$2,0))/12-INDEX($I:$P,ROW(),MATCH(CH$3-1,$I$2:$P$2,0))/12)+CG17</f>
        <v>0.20000000000000026</v>
      </c>
      <c r="CI17" s="167">
        <f>(INDEX($I:$P,ROW(),MATCH(CI$3,$I$2:$P$2,0))/12-INDEX($I:$P,ROW(),MATCH(CI$3-1,$I$2:$P$2,0))/12)+CH17</f>
        <v>0.20000000000000026</v>
      </c>
      <c r="CJ17" s="167">
        <f>(INDEX($I:$P,ROW(),MATCH(CJ$3,$I$2:$P$2,0))/12-INDEX($I:$P,ROW(),MATCH(CJ$3-1,$I$2:$P$2,0))/12)+CI17</f>
        <v>0.20000000000000026</v>
      </c>
      <c r="CK17" s="167">
        <f>(INDEX($I:$P,ROW(),MATCH(CK$3,$I$2:$P$2,0))/12-INDEX($I:$P,ROW(),MATCH(CK$3-1,$I$2:$P$2,0))/12)+CJ17</f>
        <v>0.20000000000000026</v>
      </c>
      <c r="CL17" s="167">
        <f>(INDEX($I:$P,ROW(),MATCH(CL$3,$I$2:$P$2,0))/12-INDEX($I:$P,ROW(),MATCH(CL$3-1,$I$2:$P$2,0))/12)+CK17</f>
        <v>0.20000000000000026</v>
      </c>
      <c r="CN17" s="75">
        <v>0.01</v>
      </c>
      <c r="CO17" s="167" t="e">
        <f>INDEX($I:$P,ROW(),MATCH(CO$3,$I$2:$P$2,0))</f>
        <v>#N/A</v>
      </c>
      <c r="CP17" s="167" t="e">
        <f>INDEX($I:$P,ROW(),MATCH(CP$3,$I$2:$P$2,0))</f>
        <v>#N/A</v>
      </c>
      <c r="CQ17" s="167" t="e">
        <f>INDEX($I:$P,ROW(),MATCH(CQ$3,$I$2:$P$2,0))</f>
        <v>#N/A</v>
      </c>
      <c r="CR17" s="167" t="e">
        <f>INDEX($I:$P,ROW(),MATCH(CR$3,$I$2:$P$2,0))</f>
        <v>#N/A</v>
      </c>
      <c r="CS17" s="167" t="e">
        <f>INDEX($I:$P,ROW(),MATCH(CS$3,$I$2:$P$2,0))</f>
        <v>#N/A</v>
      </c>
      <c r="CT17" s="167" t="e">
        <f>INDEX($I:$P,ROW(),MATCH(CT$3,$I$2:$P$2,0))</f>
        <v>#N/A</v>
      </c>
      <c r="CU17" s="167" t="e">
        <f>INDEX($I:$P,ROW(),MATCH(CU$3,$I$2:$P$2,0))</f>
        <v>#N/A</v>
      </c>
      <c r="CV17" s="167" t="e">
        <f>INDEX($I:$P,ROW(),MATCH(CV$3,$I$2:$P$2,0))</f>
        <v>#N/A</v>
      </c>
      <c r="CW17" s="167" t="e">
        <f>INDEX($I:$P,ROW(),MATCH(CW$3,$I$2:$P$2,0))</f>
        <v>#N/A</v>
      </c>
      <c r="CX17" s="167" t="e">
        <f>INDEX($I:$P,ROW(),MATCH(CX$3,$I$2:$P$2,0))</f>
        <v>#N/A</v>
      </c>
      <c r="CY17" s="167" t="e">
        <f>INDEX($I:$P,ROW(),MATCH(CY$3,$I$2:$P$2,0))</f>
        <v>#N/A</v>
      </c>
      <c r="CZ17" s="167" t="e">
        <f>INDEX($I:$P,ROW(),MATCH(CZ$3,$I$2:$P$2,0))</f>
        <v>#N/A</v>
      </c>
      <c r="DA17" s="167" t="e">
        <f>INDEX($I:$P,ROW(),MATCH(DA$3,$I$2:$P$2,0))</f>
        <v>#N/A</v>
      </c>
      <c r="DB17" s="167" t="e">
        <f>INDEX($I:$P,ROW(),MATCH(DB$3,$I$2:$P$2,0))</f>
        <v>#N/A</v>
      </c>
      <c r="DC17" s="167" t="e">
        <f>INDEX($I:$P,ROW(),MATCH(DC$3,$I$2:$P$2,0))</f>
        <v>#N/A</v>
      </c>
      <c r="DD17" s="167" t="e">
        <f>INDEX($I:$P,ROW(),MATCH(DD$3,$I$2:$P$2,0))</f>
        <v>#N/A</v>
      </c>
      <c r="DE17" s="167" t="e">
        <f>INDEX($I:$P,ROW(),MATCH(DE$3,$I$2:$P$2,0))</f>
        <v>#N/A</v>
      </c>
      <c r="DF17" s="167" t="e">
        <f>INDEX($I:$P,ROW(),MATCH(DF$3,$I$2:$P$2,0))</f>
        <v>#N/A</v>
      </c>
      <c r="DG17" s="167" t="e">
        <f>INDEX($I:$P,ROW(),MATCH(DG$3,$I$2:$P$2,0))</f>
        <v>#N/A</v>
      </c>
      <c r="DH17" s="167" t="e">
        <f>INDEX($I:$P,ROW(),MATCH(DH$3,$I$2:$P$2,0))</f>
        <v>#N/A</v>
      </c>
      <c r="DI17" s="167" t="e">
        <f>INDEX($I:$P,ROW(),MATCH(DI$3,$I$2:$P$2,0))</f>
        <v>#N/A</v>
      </c>
      <c r="DJ17" s="167" t="e">
        <f>INDEX($I:$P,ROW(),MATCH(DJ$3,$I$2:$P$2,0))</f>
        <v>#N/A</v>
      </c>
      <c r="DK17" s="167" t="e">
        <f>INDEX($I:$P,ROW(),MATCH(DK$3,$I$2:$P$2,0))</f>
        <v>#N/A</v>
      </c>
      <c r="DL17" s="167" t="e">
        <f>INDEX($I:$P,ROW(),MATCH(DL$3,$I$2:$P$2,0))</f>
        <v>#N/A</v>
      </c>
    </row>
    <row r="18" spans="1:116" x14ac:dyDescent="0.4">
      <c r="A18" s="27"/>
      <c r="B18" t="str">
        <f>E18</f>
        <v>18 TAM-EV</v>
      </c>
      <c r="D18" t="s">
        <v>805</v>
      </c>
      <c r="E18" s="9" t="str">
        <f>ROW()&amp;" "&amp;D18</f>
        <v>18 TAM-EV</v>
      </c>
      <c r="F18" s="27"/>
      <c r="G18" s="301" t="s">
        <v>813</v>
      </c>
      <c r="H18" s="24"/>
      <c r="I18" s="24"/>
      <c r="J18" s="24"/>
      <c r="K18" s="38">
        <f>SUMIF($3:$3,K$2,18:18)</f>
        <v>32302414.077809874</v>
      </c>
      <c r="L18" s="38">
        <f>SUMIF($3:$3,L$2,18:18)</f>
        <v>89093148.124102876</v>
      </c>
      <c r="M18" s="38">
        <f>SUMIF($3:$3,M$2,18:18)</f>
        <v>145422317.02126443</v>
      </c>
      <c r="N18" s="38">
        <f>SUMIF($3:$3,N$2,18:18)</f>
        <v>207282095.43152076</v>
      </c>
      <c r="O18" s="38">
        <f>SUMIF($3:$3,O$2,18:18)</f>
        <v>275090952.47193754</v>
      </c>
      <c r="P18" s="38">
        <f>SUMIF($3:$3,P$2,18:18)</f>
        <v>316476696.45822203</v>
      </c>
      <c r="R18" s="165"/>
      <c r="S18" s="38">
        <f>S17*S15*1000000</f>
        <v>401666.66666666669</v>
      </c>
      <c r="T18" s="38">
        <f>T17*T15*1000000</f>
        <v>806680.5555555555</v>
      </c>
      <c r="U18" s="38">
        <f>U17*U15*1000000</f>
        <v>1215062.5868055555</v>
      </c>
      <c r="V18" s="38">
        <f>V17*V15*1000000</f>
        <v>1626833.7967785492</v>
      </c>
      <c r="W18" s="38">
        <f>W17*W15*1000000</f>
        <v>2042015.3386647413</v>
      </c>
      <c r="X18" s="38">
        <f>X17*X15*1000000</f>
        <v>2460628.483091013</v>
      </c>
      <c r="Y18" s="38">
        <f>Y17*Y15*1000000</f>
        <v>2882694.6187323192</v>
      </c>
      <c r="Z18" s="38">
        <f>Z17*Z15*1000000</f>
        <v>3308235.2529261373</v>
      </c>
      <c r="AA18" s="38">
        <f>AA17*AA15*1000000</f>
        <v>3737272.0122899958</v>
      </c>
      <c r="AB18" s="38">
        <f>AB17*AB15*1000000</f>
        <v>4169826.6433420787</v>
      </c>
      <c r="AC18" s="38">
        <f>AC17*AC15*1000000</f>
        <v>4605921.0131249381</v>
      </c>
      <c r="AD18" s="38">
        <f>AD17*AD15*1000000</f>
        <v>5045577.1098323194</v>
      </c>
      <c r="AE18" s="38">
        <f>AE17*AE15*1000000</f>
        <v>5400855.2318455409</v>
      </c>
      <c r="AF18" s="38">
        <f>AF17*AF15*1000000</f>
        <v>5759006.4080507159</v>
      </c>
      <c r="AG18" s="38">
        <f>AG17*AG15*1000000</f>
        <v>6120048.412543159</v>
      </c>
      <c r="AH18" s="38">
        <f>AH17*AH15*1000000</f>
        <v>6483999.1176562328</v>
      </c>
      <c r="AI18" s="38">
        <f>AI17*AI15*1000000</f>
        <v>6850876.4944714196</v>
      </c>
      <c r="AJ18" s="38">
        <f>AJ17*AJ15*1000000</f>
        <v>7220698.6133309416</v>
      </c>
      <c r="AK18" s="38">
        <f>AK17*AK15*1000000</f>
        <v>7593483.6443529297</v>
      </c>
      <c r="AL18" s="38">
        <f>AL17*AL15*1000000</f>
        <v>7969249.8579491731</v>
      </c>
      <c r="AM18" s="38">
        <f>AM17*AM15*1000000</f>
        <v>8348015.6253454499</v>
      </c>
      <c r="AN18" s="38">
        <f>AN17*AN15*1000000</f>
        <v>8729799.419104442</v>
      </c>
      <c r="AO18" s="38">
        <f>AO17*AO15*1000000</f>
        <v>9114619.8136512619</v>
      </c>
      <c r="AP18" s="38">
        <f>AP17*AP15*1000000</f>
        <v>9502495.4858016111</v>
      </c>
      <c r="AQ18" s="38">
        <f>AQ17*AQ15*1000000</f>
        <v>9893445.2152925599</v>
      </c>
      <c r="AR18" s="38">
        <f>AR17*AR15*1000000</f>
        <v>10287487.885315971</v>
      </c>
      <c r="AS18" s="38">
        <f>AS17*AS15*1000000</f>
        <v>10684642.483054589</v>
      </c>
      <c r="AT18" s="38">
        <f>AT17*AT15*1000000</f>
        <v>11084928.100220799</v>
      </c>
      <c r="AU18" s="38">
        <f>AU17*AU15*1000000</f>
        <v>11488363.933598064</v>
      </c>
      <c r="AV18" s="38">
        <f>AV17*AV15*1000000</f>
        <v>11894969.285585066</v>
      </c>
      <c r="AW18" s="38">
        <f>AW17*AW15*1000000</f>
        <v>12304763.564742558</v>
      </c>
      <c r="AX18" s="38">
        <f>AX17*AX15*1000000</f>
        <v>12717766.28634293</v>
      </c>
      <c r="AY18" s="38">
        <f>AY17*AY15*1000000</f>
        <v>13133997.072922528</v>
      </c>
      <c r="AZ18" s="38">
        <f>AZ17*AZ15*1000000</f>
        <v>13553475.654836709</v>
      </c>
      <c r="BA18" s="38">
        <f>BA17*BA15*1000000</f>
        <v>13976221.870817658</v>
      </c>
      <c r="BB18" s="38">
        <f>BB17*BB15*1000000</f>
        <v>14402255.668534994</v>
      </c>
      <c r="BC18" s="38">
        <f>BC17*BC15*1000000</f>
        <v>14831597.105159165</v>
      </c>
      <c r="BD18" s="38">
        <f>BD17*BD15*1000000</f>
        <v>15264266.347927628</v>
      </c>
      <c r="BE18" s="38">
        <f>BE17*BE15*1000000</f>
        <v>15700283.674713859</v>
      </c>
      <c r="BF18" s="38">
        <f>BF17*BF15*1000000</f>
        <v>16139669.474599216</v>
      </c>
      <c r="BG18" s="38">
        <f>BG17*BG15*1000000</f>
        <v>16582444.248447597</v>
      </c>
      <c r="BH18" s="38">
        <f>BH17*BH15*1000000</f>
        <v>17028628.609483</v>
      </c>
      <c r="BI18" s="38">
        <f>BI17*BI15*1000000</f>
        <v>17478243.283869945</v>
      </c>
      <c r="BJ18" s="38">
        <f>BJ17*BJ15*1000000</f>
        <v>17931309.111296751</v>
      </c>
      <c r="BK18" s="38">
        <f>BK17*BK15*1000000</f>
        <v>18387847.045561776</v>
      </c>
      <c r="BL18" s="38">
        <f>BL17*BL15*1000000</f>
        <v>18847878.155162487</v>
      </c>
      <c r="BM18" s="38">
        <f>BM17*BM15*1000000</f>
        <v>19311423.623887554</v>
      </c>
      <c r="BN18" s="38">
        <f>BN17*BN15*1000000</f>
        <v>19778504.751411803</v>
      </c>
      <c r="BO18" s="38">
        <f>BO17*BO15*1000000</f>
        <v>20249142.953894172</v>
      </c>
      <c r="BP18" s="38">
        <f>BP17*BP15*1000000</f>
        <v>20723359.764578629</v>
      </c>
      <c r="BQ18" s="38">
        <f>BQ17*BQ15*1000000</f>
        <v>21201176.834398057</v>
      </c>
      <c r="BR18" s="38">
        <f>BR17*BR15*1000000</f>
        <v>21682615.932581183</v>
      </c>
      <c r="BS18" s="38">
        <f>BS17*BS15*1000000</f>
        <v>22167698.947262459</v>
      </c>
      <c r="BT18" s="38">
        <f>BT17*BT15*1000000</f>
        <v>22656447.886095028</v>
      </c>
      <c r="BU18" s="38">
        <f>BU17*BU15*1000000</f>
        <v>23148884.876866698</v>
      </c>
      <c r="BV18" s="38">
        <f>BV17*BV15*1000000</f>
        <v>23645032.168119002</v>
      </c>
      <c r="BW18" s="38">
        <f>BW17*BW15*1000000</f>
        <v>24144912.129769292</v>
      </c>
      <c r="BX18" s="38">
        <f>BX17*BX15*1000000</f>
        <v>24648547.253735974</v>
      </c>
      <c r="BY18" s="38">
        <f>BY17*BY15*1000000</f>
        <v>25155960.154566791</v>
      </c>
      <c r="BZ18" s="38">
        <f>BZ17*BZ15*1000000</f>
        <v>25667173.570070267</v>
      </c>
      <c r="CA18" s="38">
        <f>CA17*CA15*1000000</f>
        <v>25774120.126612227</v>
      </c>
      <c r="CB18" s="38">
        <f>CB17*CB15*1000000</f>
        <v>25881512.293806445</v>
      </c>
      <c r="CC18" s="38">
        <f>CC17*CC15*1000000</f>
        <v>25989351.928363971</v>
      </c>
      <c r="CD18" s="38">
        <f>CD17*CD15*1000000</f>
        <v>26097640.894732155</v>
      </c>
      <c r="CE18" s="38">
        <f>CE17*CE15*1000000</f>
        <v>26206381.065126874</v>
      </c>
      <c r="CF18" s="38">
        <f>CF17*CF15*1000000</f>
        <v>26315574.319564898</v>
      </c>
      <c r="CG18" s="38">
        <f>CG17*CG15*1000000</f>
        <v>26425222.545896418</v>
      </c>
      <c r="CH18" s="38">
        <f>CH17*CH15*1000000</f>
        <v>26535327.639837652</v>
      </c>
      <c r="CI18" s="38">
        <f>CI17*CI15*1000000</f>
        <v>26645891.505003642</v>
      </c>
      <c r="CJ18" s="38">
        <f>CJ17*CJ15*1000000</f>
        <v>26756916.052941155</v>
      </c>
      <c r="CK18" s="38">
        <f>CK17*CK15*1000000</f>
        <v>26868403.203161739</v>
      </c>
      <c r="CL18" s="38">
        <f>CL17*CL15*1000000</f>
        <v>26980354.883174915</v>
      </c>
      <c r="CM18" s="34"/>
      <c r="CN18" s="15"/>
      <c r="CO18" s="38" t="e">
        <f>CO15*CO17*1000000</f>
        <v>#N/A</v>
      </c>
      <c r="CP18" s="38" t="e">
        <f>CP15*CP17*1000000</f>
        <v>#N/A</v>
      </c>
      <c r="CQ18" s="38" t="e">
        <f>CQ15*CQ17*1000000</f>
        <v>#N/A</v>
      </c>
      <c r="CR18" s="38" t="e">
        <f>CR15*CR17*1000000</f>
        <v>#N/A</v>
      </c>
      <c r="CS18" s="38" t="e">
        <f>CS15*CS17*1000000</f>
        <v>#N/A</v>
      </c>
      <c r="CT18" s="38" t="e">
        <f>CT15*CT17*1000000</f>
        <v>#N/A</v>
      </c>
      <c r="CU18" s="38" t="e">
        <f>CU15*CU17*1000000</f>
        <v>#N/A</v>
      </c>
      <c r="CV18" s="38" t="e">
        <f>CV15*CV17*1000000</f>
        <v>#N/A</v>
      </c>
      <c r="CW18" s="38" t="e">
        <f>CW15*CW17*1000000</f>
        <v>#N/A</v>
      </c>
      <c r="CX18" s="38" t="e">
        <f>CX15*CX17*1000000</f>
        <v>#N/A</v>
      </c>
      <c r="CY18" s="38" t="e">
        <f>CY15*CY17*1000000</f>
        <v>#N/A</v>
      </c>
      <c r="CZ18" s="38" t="e">
        <f>CZ15*CZ17*1000000</f>
        <v>#N/A</v>
      </c>
      <c r="DA18" s="38" t="e">
        <f>DA15*DA17*1000000</f>
        <v>#N/A</v>
      </c>
      <c r="DB18" s="38" t="e">
        <f>DB15*DB17*1000000</f>
        <v>#N/A</v>
      </c>
      <c r="DC18" s="38" t="e">
        <f>DC15*DC17*1000000</f>
        <v>#N/A</v>
      </c>
      <c r="DD18" s="38" t="e">
        <f>DD15*DD17*1000000</f>
        <v>#N/A</v>
      </c>
      <c r="DE18" s="38" t="e">
        <f>DE15*DE17*1000000</f>
        <v>#N/A</v>
      </c>
      <c r="DF18" s="38" t="e">
        <f>DF15*DF17*1000000</f>
        <v>#N/A</v>
      </c>
      <c r="DG18" s="38" t="e">
        <f>DG15*DG17*1000000</f>
        <v>#N/A</v>
      </c>
      <c r="DH18" s="38" t="e">
        <f>DH15*DH17*1000000</f>
        <v>#N/A</v>
      </c>
      <c r="DI18" s="38" t="e">
        <f>DI15*DI17*1000000</f>
        <v>#N/A</v>
      </c>
      <c r="DJ18" s="38" t="e">
        <f>DJ15*DJ17*1000000</f>
        <v>#N/A</v>
      </c>
      <c r="DK18" s="38" t="e">
        <f>DK15*DK17*1000000</f>
        <v>#N/A</v>
      </c>
      <c r="DL18" s="38" t="e">
        <f>DL15*DL17*1000000</f>
        <v>#N/A</v>
      </c>
    </row>
    <row r="19" spans="1:116" x14ac:dyDescent="0.4">
      <c r="A19" s="27"/>
      <c r="B19" t="str">
        <f>E19</f>
        <v>19 TAM-EV</v>
      </c>
      <c r="D19" t="s">
        <v>805</v>
      </c>
      <c r="E19" s="9" t="str">
        <f>ROW()&amp;" "&amp;D19</f>
        <v>19 TAM-EV</v>
      </c>
      <c r="F19" s="27"/>
      <c r="G19" s="301"/>
      <c r="H19" s="24"/>
      <c r="I19" s="24"/>
      <c r="J19" s="24"/>
      <c r="K19" s="38"/>
      <c r="L19" s="38"/>
      <c r="M19" s="38"/>
      <c r="N19" s="38"/>
      <c r="O19" s="38"/>
      <c r="P19" s="38"/>
      <c r="R19" s="165"/>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row>
    <row r="20" spans="1:116" x14ac:dyDescent="0.4">
      <c r="A20" s="27"/>
      <c r="B20" t="str">
        <f>E20</f>
        <v>20 TAM-EV</v>
      </c>
      <c r="D20" t="s">
        <v>805</v>
      </c>
      <c r="E20" s="9" t="str">
        <f>ROW()&amp;" "&amp;D20</f>
        <v>20 TAM-EV</v>
      </c>
      <c r="F20" s="27"/>
      <c r="G20" s="301" t="s">
        <v>807</v>
      </c>
      <c r="H20" s="24"/>
      <c r="I20" s="24"/>
      <c r="J20" s="24"/>
      <c r="K20" s="38">
        <f>SUMIF($3:$3,K$2,20:20)</f>
        <v>5045577.1098323194</v>
      </c>
      <c r="L20" s="38">
        <f>SUMIF($3:$3,L$2,20:20)</f>
        <v>4456918.3759692917</v>
      </c>
      <c r="M20" s="38">
        <f>SUMIF($3:$3,M$2,20:20)</f>
        <v>4899760.182733383</v>
      </c>
      <c r="N20" s="38">
        <f>SUMIF($3:$3,N$2,20:20)</f>
        <v>5376249.0828768089</v>
      </c>
      <c r="O20" s="38">
        <f>SUMIF($3:$3,O$2,20:20)</f>
        <v>5888668.8186584637</v>
      </c>
      <c r="P20" s="38">
        <f>SUMIF($3:$3,P$2,20:20)</f>
        <v>1313181.3131046481</v>
      </c>
      <c r="R20" s="165"/>
      <c r="S20" s="38">
        <f>S18-R18</f>
        <v>401666.66666666669</v>
      </c>
      <c r="T20" s="38">
        <f>T18-S18</f>
        <v>405013.88888888882</v>
      </c>
      <c r="U20" s="38">
        <f>U18-T18</f>
        <v>408382.03125</v>
      </c>
      <c r="V20" s="38">
        <f>V18-U18</f>
        <v>411771.2099729937</v>
      </c>
      <c r="W20" s="38">
        <f>W18-V18</f>
        <v>415181.54188619205</v>
      </c>
      <c r="X20" s="38">
        <f>X18-W18</f>
        <v>418613.14442627179</v>
      </c>
      <c r="Y20" s="38">
        <f>Y18-X18</f>
        <v>422066.13564130617</v>
      </c>
      <c r="Z20" s="38">
        <f>Z18-Y18</f>
        <v>425540.63419381808</v>
      </c>
      <c r="AA20" s="38">
        <f>AA18-Z18</f>
        <v>429036.75936385849</v>
      </c>
      <c r="AB20" s="38">
        <f>AB18-AA18</f>
        <v>432554.63105208287</v>
      </c>
      <c r="AC20" s="38">
        <f>AC18-AB18</f>
        <v>436094.36978285946</v>
      </c>
      <c r="AD20" s="38">
        <f>AD18-AC18</f>
        <v>439656.09670738131</v>
      </c>
      <c r="AE20" s="38">
        <f>AE18-AD18</f>
        <v>355278.12201322149</v>
      </c>
      <c r="AF20" s="38">
        <f>AF18-AE18</f>
        <v>358151.176205175</v>
      </c>
      <c r="AG20" s="38">
        <f>AG18-AF18</f>
        <v>361042.00449244305</v>
      </c>
      <c r="AH20" s="38">
        <f>AH18-AG18</f>
        <v>363950.70511307381</v>
      </c>
      <c r="AI20" s="38">
        <f>AI18-AH18</f>
        <v>366877.37681518681</v>
      </c>
      <c r="AJ20" s="38">
        <f>AJ18-AI18</f>
        <v>369822.11885952204</v>
      </c>
      <c r="AK20" s="38">
        <f>AK18-AJ18</f>
        <v>372785.03102198802</v>
      </c>
      <c r="AL20" s="38">
        <f>AL18-AK18</f>
        <v>375766.21359624341</v>
      </c>
      <c r="AM20" s="38">
        <f>AM18-AL18</f>
        <v>378765.76739627682</v>
      </c>
      <c r="AN20" s="38">
        <f>AN18-AM18</f>
        <v>381783.79375899211</v>
      </c>
      <c r="AO20" s="38">
        <f>AO18-AN18</f>
        <v>384820.39454681985</v>
      </c>
      <c r="AP20" s="38">
        <f>AP18-AO18</f>
        <v>387875.67215034924</v>
      </c>
      <c r="AQ20" s="38">
        <f>AQ18-AP18</f>
        <v>390949.72949094884</v>
      </c>
      <c r="AR20" s="38">
        <f>AR18-AQ18</f>
        <v>394042.67002341151</v>
      </c>
      <c r="AS20" s="38">
        <f>AS18-AR18</f>
        <v>397154.59773861803</v>
      </c>
      <c r="AT20" s="38">
        <f>AT18-AS18</f>
        <v>400285.61716620997</v>
      </c>
      <c r="AU20" s="38">
        <f>AU18-AT18</f>
        <v>403435.83337726444</v>
      </c>
      <c r="AV20" s="38">
        <f>AV18-AU18</f>
        <v>406605.35198700242</v>
      </c>
      <c r="AW20" s="38">
        <f>AW18-AV18</f>
        <v>409794.2791574914</v>
      </c>
      <c r="AX20" s="38">
        <f>AX18-AW18</f>
        <v>413002.72160037234</v>
      </c>
      <c r="AY20" s="38">
        <f>AY18-AX18</f>
        <v>416230.78657959774</v>
      </c>
      <c r="AZ20" s="38">
        <f>AZ18-AY18</f>
        <v>419478.58191418089</v>
      </c>
      <c r="BA20" s="38">
        <f>BA18-AZ18</f>
        <v>422746.21598094888</v>
      </c>
      <c r="BB20" s="38">
        <f>BB18-BA18</f>
        <v>426033.79771733657</v>
      </c>
      <c r="BC20" s="38">
        <f>BC18-BB18</f>
        <v>429341.43662417121</v>
      </c>
      <c r="BD20" s="38">
        <f>BD18-BC18</f>
        <v>432669.24276846275</v>
      </c>
      <c r="BE20" s="38">
        <f>BE18-BD18</f>
        <v>436017.32678623125</v>
      </c>
      <c r="BF20" s="38">
        <f>BF18-BE18</f>
        <v>439385.7998853568</v>
      </c>
      <c r="BG20" s="38">
        <f>BG18-BF18</f>
        <v>442774.77384838089</v>
      </c>
      <c r="BH20" s="38">
        <f>BH18-BG18</f>
        <v>446184.36103540286</v>
      </c>
      <c r="BI20" s="38">
        <f>BI18-BH18</f>
        <v>449614.67438694462</v>
      </c>
      <c r="BJ20" s="38">
        <f>BJ18-BI18</f>
        <v>453065.82742680609</v>
      </c>
      <c r="BK20" s="38">
        <f>BK18-BJ18</f>
        <v>456537.93426502496</v>
      </c>
      <c r="BL20" s="38">
        <f>BL18-BK18</f>
        <v>460031.10960071161</v>
      </c>
      <c r="BM20" s="38">
        <f>BM18-BL18</f>
        <v>463545.46872506663</v>
      </c>
      <c r="BN20" s="38">
        <f>BN18-BM18</f>
        <v>467081.12752424926</v>
      </c>
      <c r="BO20" s="38">
        <f>BO18-BN18</f>
        <v>470638.2024823688</v>
      </c>
      <c r="BP20" s="38">
        <f>BP18-BO18</f>
        <v>474216.81068445742</v>
      </c>
      <c r="BQ20" s="38">
        <f>BQ18-BP18</f>
        <v>477817.06981942803</v>
      </c>
      <c r="BR20" s="38">
        <f>BR18-BQ18</f>
        <v>481439.09818312526</v>
      </c>
      <c r="BS20" s="38">
        <f>BS18-BR18</f>
        <v>485083.01468127593</v>
      </c>
      <c r="BT20" s="38">
        <f>BT18-BS18</f>
        <v>488748.93883256987</v>
      </c>
      <c r="BU20" s="38">
        <f>BU18-BT18</f>
        <v>492436.99077166989</v>
      </c>
      <c r="BV20" s="38">
        <f>BV18-BU18</f>
        <v>496147.29125230387</v>
      </c>
      <c r="BW20" s="38">
        <f>BW18-BV18</f>
        <v>499879.9616502896</v>
      </c>
      <c r="BX20" s="38">
        <f>BX18-BW18</f>
        <v>503635.1239666827</v>
      </c>
      <c r="BY20" s="38">
        <f>BY18-BX18</f>
        <v>507412.90083081648</v>
      </c>
      <c r="BZ20" s="38">
        <f>BZ18-BY18</f>
        <v>511213.41550347582</v>
      </c>
      <c r="CA20" s="38">
        <f>CA18-BZ18</f>
        <v>106946.55654196069</v>
      </c>
      <c r="CB20" s="38">
        <f>CB18-CA18</f>
        <v>107392.16719421744</v>
      </c>
      <c r="CC20" s="38">
        <f>CC18-CB18</f>
        <v>107839.63455752656</v>
      </c>
      <c r="CD20" s="38">
        <f>CD18-CC18</f>
        <v>108288.96636818349</v>
      </c>
      <c r="CE20" s="38">
        <f>CE18-CD18</f>
        <v>108740.17039471865</v>
      </c>
      <c r="CF20" s="38">
        <f>CF18-CE18</f>
        <v>109193.25443802401</v>
      </c>
      <c r="CG20" s="38">
        <f>CG18-CF18</f>
        <v>109648.22633152083</v>
      </c>
      <c r="CH20" s="38">
        <f>CH18-CG18</f>
        <v>110105.09394123405</v>
      </c>
      <c r="CI20" s="38">
        <f>CI18-CH18</f>
        <v>110563.86516598985</v>
      </c>
      <c r="CJ20" s="38">
        <f>CJ18-CI18</f>
        <v>111024.5479375124</v>
      </c>
      <c r="CK20" s="38">
        <f>CK18-CJ18</f>
        <v>111487.15022058412</v>
      </c>
      <c r="CL20" s="38">
        <f>CL18-CK18</f>
        <v>111951.68001317605</v>
      </c>
      <c r="CM20" s="38">
        <f>CM18-CL18</f>
        <v>-26980354.883174915</v>
      </c>
      <c r="CN20" s="38">
        <f>CN18-CM18</f>
        <v>0</v>
      </c>
      <c r="CO20" s="38" t="e">
        <f>CO18-CN18</f>
        <v>#N/A</v>
      </c>
      <c r="CP20" s="38" t="e">
        <f>CP18-CO18</f>
        <v>#N/A</v>
      </c>
      <c r="CQ20" s="38" t="e">
        <f>CQ18-CP18</f>
        <v>#N/A</v>
      </c>
      <c r="CR20" s="38" t="e">
        <f>CR18-CQ18</f>
        <v>#N/A</v>
      </c>
      <c r="CS20" s="38" t="e">
        <f>CS18-CR18</f>
        <v>#N/A</v>
      </c>
      <c r="CT20" s="38" t="e">
        <f>CT18-CS18</f>
        <v>#N/A</v>
      </c>
      <c r="CU20" s="38" t="e">
        <f>CU18-CT18</f>
        <v>#N/A</v>
      </c>
      <c r="CV20" s="38" t="e">
        <f>CV18-CU18</f>
        <v>#N/A</v>
      </c>
      <c r="CW20" s="38" t="e">
        <f>CW18-CV18</f>
        <v>#N/A</v>
      </c>
      <c r="CX20" s="38" t="e">
        <f>CX18-CW18</f>
        <v>#N/A</v>
      </c>
      <c r="CY20" s="38" t="e">
        <f>CY18-CX18</f>
        <v>#N/A</v>
      </c>
      <c r="CZ20" s="38" t="e">
        <f>CZ18-CY18</f>
        <v>#N/A</v>
      </c>
      <c r="DA20" s="38" t="e">
        <f>DA18-CZ18</f>
        <v>#N/A</v>
      </c>
      <c r="DB20" s="38" t="e">
        <f>DB18-DA18</f>
        <v>#N/A</v>
      </c>
      <c r="DC20" s="38" t="e">
        <f>DC18-DB18</f>
        <v>#N/A</v>
      </c>
      <c r="DD20" s="38" t="e">
        <f>DD18-DC18</f>
        <v>#N/A</v>
      </c>
      <c r="DE20" s="38" t="e">
        <f>DE18-DD18</f>
        <v>#N/A</v>
      </c>
      <c r="DF20" s="38" t="e">
        <f>DF18-DE18</f>
        <v>#N/A</v>
      </c>
      <c r="DG20" s="38" t="e">
        <f>DG18-DF18</f>
        <v>#N/A</v>
      </c>
      <c r="DH20" s="38" t="e">
        <f>DH18-DG18</f>
        <v>#N/A</v>
      </c>
      <c r="DI20" s="38" t="e">
        <f>DI18-DH18</f>
        <v>#N/A</v>
      </c>
      <c r="DJ20" s="38" t="e">
        <f>DJ18-DI18</f>
        <v>#N/A</v>
      </c>
      <c r="DK20" s="38" t="e">
        <f>DK18-DJ18</f>
        <v>#N/A</v>
      </c>
      <c r="DL20" s="38" t="e">
        <f>DL18-DK18</f>
        <v>#N/A</v>
      </c>
    </row>
    <row r="21" spans="1:116" x14ac:dyDescent="0.4">
      <c r="D21" t="s">
        <v>812</v>
      </c>
      <c r="E21" s="8" t="str">
        <f>ROW()&amp;" "&amp;D21</f>
        <v>21 LISTSALES-PV</v>
      </c>
      <c r="G21" s="388"/>
      <c r="H21" s="31"/>
      <c r="I21" s="73"/>
      <c r="J21" s="73"/>
      <c r="K21" s="58"/>
      <c r="L21" s="58"/>
      <c r="M21" s="58"/>
      <c r="N21" s="58"/>
      <c r="O21" s="58"/>
      <c r="P21" s="58"/>
      <c r="R21" s="33"/>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row>
    <row r="22" spans="1:116" x14ac:dyDescent="0.4">
      <c r="D22" t="s">
        <v>812</v>
      </c>
      <c r="E22" s="8" t="str">
        <f>ROW()&amp;" "&amp;D22</f>
        <v>22 LISTSALES-PV</v>
      </c>
      <c r="G22" s="129" t="s">
        <v>814</v>
      </c>
      <c r="H22" s="31"/>
      <c r="I22" s="73"/>
      <c r="J22" s="73"/>
      <c r="K22" s="58"/>
      <c r="L22" s="58"/>
      <c r="M22" s="58"/>
      <c r="N22" s="58"/>
      <c r="O22" s="58"/>
      <c r="P22" s="58"/>
      <c r="R22" s="33"/>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row>
    <row r="23" spans="1:116" x14ac:dyDescent="0.4">
      <c r="D23" t="s">
        <v>812</v>
      </c>
      <c r="E23" s="8" t="str">
        <f>ROW()&amp;" "&amp;D23</f>
        <v>23 LISTSALES-PV</v>
      </c>
      <c r="G23" s="372" t="s">
        <v>519</v>
      </c>
      <c r="H23" s="31"/>
      <c r="I23" s="73"/>
      <c r="J23" s="380"/>
      <c r="K23" s="380">
        <v>0.2</v>
      </c>
      <c r="L23" s="380">
        <v>0.2</v>
      </c>
      <c r="M23" s="380">
        <v>0.2</v>
      </c>
      <c r="N23" s="380">
        <v>0.2</v>
      </c>
      <c r="O23" s="380">
        <v>0.2</v>
      </c>
      <c r="P23" s="380">
        <v>0.2</v>
      </c>
      <c r="R23" s="33"/>
      <c r="S23" s="20">
        <f>INDEX($K:$P,ROW(),MATCH(S$3,$K$2:$P$2,0))</f>
        <v>0.2</v>
      </c>
      <c r="T23" s="20">
        <f>INDEX($K:$P,ROW(),MATCH(T$3,$K$2:$P$2,0))</f>
        <v>0.2</v>
      </c>
      <c r="U23" s="20">
        <f>INDEX($K:$P,ROW(),MATCH(U$3,$K$2:$P$2,0))</f>
        <v>0.2</v>
      </c>
      <c r="V23" s="20">
        <f>INDEX($K:$P,ROW(),MATCH(V$3,$K$2:$P$2,0))</f>
        <v>0.2</v>
      </c>
      <c r="W23" s="20">
        <f>INDEX($K:$P,ROW(),MATCH(W$3,$K$2:$P$2,0))</f>
        <v>0.2</v>
      </c>
      <c r="X23" s="20">
        <f>INDEX($K:$P,ROW(),MATCH(X$3,$K$2:$P$2,0))</f>
        <v>0.2</v>
      </c>
      <c r="Y23" s="20">
        <f>INDEX($K:$P,ROW(),MATCH(Y$3,$K$2:$P$2,0))</f>
        <v>0.2</v>
      </c>
      <c r="Z23" s="20">
        <f>INDEX($K:$P,ROW(),MATCH(Z$3,$K$2:$P$2,0))</f>
        <v>0.2</v>
      </c>
      <c r="AA23" s="20">
        <f>INDEX($K:$P,ROW(),MATCH(AA$3,$K$2:$P$2,0))</f>
        <v>0.2</v>
      </c>
      <c r="AB23" s="20">
        <f>INDEX($K:$P,ROW(),MATCH(AB$3,$K$2:$P$2,0))</f>
        <v>0.2</v>
      </c>
      <c r="AC23" s="20">
        <f>INDEX($K:$P,ROW(),MATCH(AC$3,$K$2:$P$2,0))</f>
        <v>0.2</v>
      </c>
      <c r="AD23" s="20">
        <f>INDEX($K:$P,ROW(),MATCH(AD$3,$K$2:$P$2,0))</f>
        <v>0.2</v>
      </c>
      <c r="AE23" s="20">
        <f>INDEX($K:$P,ROW(),MATCH(AE$3,$K$2:$P$2,0))</f>
        <v>0.2</v>
      </c>
      <c r="AF23" s="20">
        <f>INDEX($K:$P,ROW(),MATCH(AF$3,$K$2:$P$2,0))</f>
        <v>0.2</v>
      </c>
      <c r="AG23" s="20">
        <f>INDEX($K:$P,ROW(),MATCH(AG$3,$K$2:$P$2,0))</f>
        <v>0.2</v>
      </c>
      <c r="AH23" s="20">
        <f>INDEX($K:$P,ROW(),MATCH(AH$3,$K$2:$P$2,0))</f>
        <v>0.2</v>
      </c>
      <c r="AI23" s="20">
        <f>INDEX($K:$P,ROW(),MATCH(AI$3,$K$2:$P$2,0))</f>
        <v>0.2</v>
      </c>
      <c r="AJ23" s="20">
        <f>INDEX($K:$P,ROW(),MATCH(AJ$3,$K$2:$P$2,0))</f>
        <v>0.2</v>
      </c>
      <c r="AK23" s="20">
        <f>INDEX($K:$P,ROW(),MATCH(AK$3,$K$2:$P$2,0))</f>
        <v>0.2</v>
      </c>
      <c r="AL23" s="20">
        <f>INDEX($K:$P,ROW(),MATCH(AL$3,$K$2:$P$2,0))</f>
        <v>0.2</v>
      </c>
      <c r="AM23" s="20">
        <f>INDEX($K:$P,ROW(),MATCH(AM$3,$K$2:$P$2,0))</f>
        <v>0.2</v>
      </c>
      <c r="AN23" s="20">
        <f>INDEX($K:$P,ROW(),MATCH(AN$3,$K$2:$P$2,0))</f>
        <v>0.2</v>
      </c>
      <c r="AO23" s="20">
        <f>INDEX($K:$P,ROW(),MATCH(AO$3,$K$2:$P$2,0))</f>
        <v>0.2</v>
      </c>
      <c r="AP23" s="20">
        <f>INDEX($K:$P,ROW(),MATCH(AP$3,$K$2:$P$2,0))</f>
        <v>0.2</v>
      </c>
      <c r="AQ23" s="20">
        <f>INDEX($K:$P,ROW(),MATCH(AQ$3,$K$2:$P$2,0))</f>
        <v>0.2</v>
      </c>
      <c r="AR23" s="20">
        <f>INDEX($K:$P,ROW(),MATCH(AR$3,$K$2:$P$2,0))</f>
        <v>0.2</v>
      </c>
      <c r="AS23" s="20">
        <f>INDEX($K:$P,ROW(),MATCH(AS$3,$K$2:$P$2,0))</f>
        <v>0.2</v>
      </c>
      <c r="AT23" s="20">
        <f>INDEX($K:$P,ROW(),MATCH(AT$3,$K$2:$P$2,0))</f>
        <v>0.2</v>
      </c>
      <c r="AU23" s="20">
        <f>INDEX($K:$P,ROW(),MATCH(AU$3,$K$2:$P$2,0))</f>
        <v>0.2</v>
      </c>
      <c r="AV23" s="20">
        <f>INDEX($K:$P,ROW(),MATCH(AV$3,$K$2:$P$2,0))</f>
        <v>0.2</v>
      </c>
      <c r="AW23" s="20">
        <f>INDEX($K:$P,ROW(),MATCH(AW$3,$K$2:$P$2,0))</f>
        <v>0.2</v>
      </c>
      <c r="AX23" s="20">
        <f>INDEX($K:$P,ROW(),MATCH(AX$3,$K$2:$P$2,0))</f>
        <v>0.2</v>
      </c>
      <c r="AY23" s="20">
        <f>INDEX($K:$P,ROW(),MATCH(AY$3,$K$2:$P$2,0))</f>
        <v>0.2</v>
      </c>
      <c r="AZ23" s="20">
        <f>INDEX($K:$P,ROW(),MATCH(AZ$3,$K$2:$P$2,0))</f>
        <v>0.2</v>
      </c>
      <c r="BA23" s="20">
        <f>INDEX($K:$P,ROW(),MATCH(BA$3,$K$2:$P$2,0))</f>
        <v>0.2</v>
      </c>
      <c r="BB23" s="20">
        <f>INDEX($K:$P,ROW(),MATCH(BB$3,$K$2:$P$2,0))</f>
        <v>0.2</v>
      </c>
      <c r="BC23" s="20">
        <f>INDEX($K:$P,ROW(),MATCH(BC$3,$K$2:$P$2,0))</f>
        <v>0.2</v>
      </c>
      <c r="BD23" s="20">
        <f>INDEX($K:$P,ROW(),MATCH(BD$3,$K$2:$P$2,0))</f>
        <v>0.2</v>
      </c>
      <c r="BE23" s="20">
        <f>INDEX($K:$P,ROW(),MATCH(BE$3,$K$2:$P$2,0))</f>
        <v>0.2</v>
      </c>
      <c r="BF23" s="20">
        <f>INDEX($K:$P,ROW(),MATCH(BF$3,$K$2:$P$2,0))</f>
        <v>0.2</v>
      </c>
      <c r="BG23" s="20">
        <f>INDEX($K:$P,ROW(),MATCH(BG$3,$K$2:$P$2,0))</f>
        <v>0.2</v>
      </c>
      <c r="BH23" s="20">
        <f>INDEX($K:$P,ROW(),MATCH(BH$3,$K$2:$P$2,0))</f>
        <v>0.2</v>
      </c>
      <c r="BI23" s="20">
        <f>INDEX($K:$P,ROW(),MATCH(BI$3,$K$2:$P$2,0))</f>
        <v>0.2</v>
      </c>
      <c r="BJ23" s="20">
        <f>INDEX($K:$P,ROW(),MATCH(BJ$3,$K$2:$P$2,0))</f>
        <v>0.2</v>
      </c>
      <c r="BK23" s="20">
        <f>INDEX($K:$P,ROW(),MATCH(BK$3,$K$2:$P$2,0))</f>
        <v>0.2</v>
      </c>
      <c r="BL23" s="20">
        <f>INDEX($K:$P,ROW(),MATCH(BL$3,$K$2:$P$2,0))</f>
        <v>0.2</v>
      </c>
      <c r="BM23" s="20">
        <f>INDEX($K:$P,ROW(),MATCH(BM$3,$K$2:$P$2,0))</f>
        <v>0.2</v>
      </c>
      <c r="BN23" s="20">
        <f>INDEX($K:$P,ROW(),MATCH(BN$3,$K$2:$P$2,0))</f>
        <v>0.2</v>
      </c>
      <c r="BO23" s="20">
        <f>INDEX($K:$P,ROW(),MATCH(BO$3,$K$2:$P$2,0))</f>
        <v>0.2</v>
      </c>
      <c r="BP23" s="20">
        <f>INDEX($K:$P,ROW(),MATCH(BP$3,$K$2:$P$2,0))</f>
        <v>0.2</v>
      </c>
      <c r="BQ23" s="20">
        <f>INDEX($K:$P,ROW(),MATCH(BQ$3,$K$2:$P$2,0))</f>
        <v>0.2</v>
      </c>
      <c r="BR23" s="20">
        <f>INDEX($K:$P,ROW(),MATCH(BR$3,$K$2:$P$2,0))</f>
        <v>0.2</v>
      </c>
      <c r="BS23" s="20">
        <f>INDEX($K:$P,ROW(),MATCH(BS$3,$K$2:$P$2,0))</f>
        <v>0.2</v>
      </c>
      <c r="BT23" s="20">
        <f>INDEX($K:$P,ROW(),MATCH(BT$3,$K$2:$P$2,0))</f>
        <v>0.2</v>
      </c>
      <c r="BU23" s="20">
        <f>INDEX($K:$P,ROW(),MATCH(BU$3,$K$2:$P$2,0))</f>
        <v>0.2</v>
      </c>
      <c r="BV23" s="20">
        <f>INDEX($K:$P,ROW(),MATCH(BV$3,$K$2:$P$2,0))</f>
        <v>0.2</v>
      </c>
      <c r="BW23" s="20">
        <f>INDEX($K:$P,ROW(),MATCH(BW$3,$K$2:$P$2,0))</f>
        <v>0.2</v>
      </c>
      <c r="BX23" s="20">
        <f>INDEX($K:$P,ROW(),MATCH(BX$3,$K$2:$P$2,0))</f>
        <v>0.2</v>
      </c>
      <c r="BY23" s="20">
        <f>INDEX($K:$P,ROW(),MATCH(BY$3,$K$2:$P$2,0))</f>
        <v>0.2</v>
      </c>
      <c r="BZ23" s="20">
        <f>INDEX($K:$P,ROW(),MATCH(BZ$3,$K$2:$P$2,0))</f>
        <v>0.2</v>
      </c>
      <c r="CA23" s="20">
        <f>INDEX($K:$P,ROW(),MATCH(CA$3,$K$2:$P$2,0))</f>
        <v>0.2</v>
      </c>
      <c r="CB23" s="20">
        <f>INDEX($K:$P,ROW(),MATCH(CB$3,$K$2:$P$2,0))</f>
        <v>0.2</v>
      </c>
      <c r="CC23" s="20">
        <f>INDEX($K:$P,ROW(),MATCH(CC$3,$K$2:$P$2,0))</f>
        <v>0.2</v>
      </c>
      <c r="CD23" s="20">
        <f>INDEX($K:$P,ROW(),MATCH(CD$3,$K$2:$P$2,0))</f>
        <v>0.2</v>
      </c>
      <c r="CE23" s="20">
        <f>INDEX($K:$P,ROW(),MATCH(CE$3,$K$2:$P$2,0))</f>
        <v>0.2</v>
      </c>
      <c r="CF23" s="20">
        <f>INDEX($K:$P,ROW(),MATCH(CF$3,$K$2:$P$2,0))</f>
        <v>0.2</v>
      </c>
      <c r="CG23" s="20">
        <f>INDEX($K:$P,ROW(),MATCH(CG$3,$K$2:$P$2,0))</f>
        <v>0.2</v>
      </c>
      <c r="CH23" s="20">
        <f>INDEX($K:$P,ROW(),MATCH(CH$3,$K$2:$P$2,0))</f>
        <v>0.2</v>
      </c>
      <c r="CI23" s="20">
        <f>INDEX($K:$P,ROW(),MATCH(CI$3,$K$2:$P$2,0))</f>
        <v>0.2</v>
      </c>
      <c r="CJ23" s="20">
        <f>INDEX($K:$P,ROW(),MATCH(CJ$3,$K$2:$P$2,0))</f>
        <v>0.2</v>
      </c>
      <c r="CK23" s="20">
        <f>INDEX($K:$P,ROW(),MATCH(CK$3,$K$2:$P$2,0))</f>
        <v>0.2</v>
      </c>
      <c r="CL23" s="20">
        <f>INDEX($K:$P,ROW(),MATCH(CL$3,$K$2:$P$2,0))</f>
        <v>0.2</v>
      </c>
      <c r="CM23" s="20" t="e">
        <f>INDEX($K:$P,ROW(),MATCH(CM$3,$K$2:$P$2,0))</f>
        <v>#N/A</v>
      </c>
      <c r="CN23" s="20" t="e">
        <f>INDEX($K:$P,ROW(),MATCH(CN$3,$K$2:$P$2,0))</f>
        <v>#N/A</v>
      </c>
      <c r="CO23" s="20" t="e">
        <f>INDEX($K:$P,ROW(),MATCH(CO$3,$K$2:$P$2,0))</f>
        <v>#N/A</v>
      </c>
      <c r="CP23" s="20" t="e">
        <f>INDEX($K:$P,ROW(),MATCH(CP$3,$K$2:$P$2,0))</f>
        <v>#N/A</v>
      </c>
      <c r="CQ23" s="20" t="e">
        <f>INDEX($K:$P,ROW(),MATCH(CQ$3,$K$2:$P$2,0))</f>
        <v>#N/A</v>
      </c>
      <c r="CR23" s="20" t="e">
        <f>INDEX($K:$P,ROW(),MATCH(CR$3,$K$2:$P$2,0))</f>
        <v>#N/A</v>
      </c>
      <c r="CS23" s="20" t="e">
        <f>INDEX($K:$P,ROW(),MATCH(CS$3,$K$2:$P$2,0))</f>
        <v>#N/A</v>
      </c>
      <c r="CT23" s="20" t="e">
        <f>INDEX($K:$P,ROW(),MATCH(CT$3,$K$2:$P$2,0))</f>
        <v>#N/A</v>
      </c>
      <c r="CU23" s="20" t="e">
        <f>INDEX($K:$P,ROW(),MATCH(CU$3,$K$2:$P$2,0))</f>
        <v>#N/A</v>
      </c>
      <c r="CV23" s="20" t="e">
        <f>INDEX($K:$P,ROW(),MATCH(CV$3,$K$2:$P$2,0))</f>
        <v>#N/A</v>
      </c>
      <c r="CW23" s="20" t="e">
        <f>INDEX($K:$P,ROW(),MATCH(CW$3,$K$2:$P$2,0))</f>
        <v>#N/A</v>
      </c>
      <c r="CX23" s="20" t="e">
        <f>INDEX($K:$P,ROW(),MATCH(CX$3,$K$2:$P$2,0))</f>
        <v>#N/A</v>
      </c>
      <c r="CY23" s="20" t="e">
        <f>INDEX($K:$P,ROW(),MATCH(CY$3,$K$2:$P$2,0))</f>
        <v>#N/A</v>
      </c>
      <c r="CZ23" s="20" t="e">
        <f>INDEX($K:$P,ROW(),MATCH(CZ$3,$K$2:$P$2,0))</f>
        <v>#N/A</v>
      </c>
      <c r="DA23" s="20" t="e">
        <f>INDEX($K:$P,ROW(),MATCH(DA$3,$K$2:$P$2,0))</f>
        <v>#N/A</v>
      </c>
      <c r="DB23" s="20" t="e">
        <f>INDEX($K:$P,ROW(),MATCH(DB$3,$K$2:$P$2,0))</f>
        <v>#N/A</v>
      </c>
      <c r="DC23" s="20" t="e">
        <f>INDEX($K:$P,ROW(),MATCH(DC$3,$K$2:$P$2,0))</f>
        <v>#N/A</v>
      </c>
      <c r="DD23" s="20" t="e">
        <f>INDEX($K:$P,ROW(),MATCH(DD$3,$K$2:$P$2,0))</f>
        <v>#N/A</v>
      </c>
      <c r="DE23" s="20" t="e">
        <f>INDEX($K:$P,ROW(),MATCH(DE$3,$K$2:$P$2,0))</f>
        <v>#N/A</v>
      </c>
      <c r="DF23" s="20" t="e">
        <f>INDEX($K:$P,ROW(),MATCH(DF$3,$K$2:$P$2,0))</f>
        <v>#N/A</v>
      </c>
      <c r="DG23" s="20" t="e">
        <f>INDEX($K:$P,ROW(),MATCH(DG$3,$K$2:$P$2,0))</f>
        <v>#N/A</v>
      </c>
      <c r="DH23" s="20" t="e">
        <f>INDEX($K:$P,ROW(),MATCH(DH$3,$K$2:$P$2,0))</f>
        <v>#N/A</v>
      </c>
      <c r="DI23" s="20" t="e">
        <f>INDEX($K:$P,ROW(),MATCH(DI$3,$K$2:$P$2,0))</f>
        <v>#N/A</v>
      </c>
      <c r="DJ23" s="20" t="e">
        <f>INDEX($K:$P,ROW(),MATCH(DJ$3,$K$2:$P$2,0))</f>
        <v>#N/A</v>
      </c>
      <c r="DK23" s="20" t="e">
        <f>INDEX($K:$P,ROW(),MATCH(DK$3,$K$2:$P$2,0))</f>
        <v>#N/A</v>
      </c>
      <c r="DL23" s="20" t="e">
        <f>INDEX($K:$P,ROW(),MATCH(DL$3,$K$2:$P$2,0))</f>
        <v>#N/A</v>
      </c>
    </row>
    <row r="24" spans="1:116" x14ac:dyDescent="0.4">
      <c r="D24" t="s">
        <v>812</v>
      </c>
      <c r="E24" s="8" t="str">
        <f>ROW()&amp;" "&amp;D24</f>
        <v>24 LISTSALES-PV</v>
      </c>
      <c r="G24" s="372" t="s">
        <v>520</v>
      </c>
      <c r="H24" s="31"/>
      <c r="I24" s="73"/>
      <c r="J24" s="380"/>
      <c r="K24" s="380">
        <v>0.2</v>
      </c>
      <c r="L24" s="380">
        <v>0.2</v>
      </c>
      <c r="M24" s="380">
        <v>0.2</v>
      </c>
      <c r="N24" s="380">
        <v>0.2</v>
      </c>
      <c r="O24" s="380">
        <v>0.2</v>
      </c>
      <c r="P24" s="380">
        <v>0.2</v>
      </c>
      <c r="R24" s="33"/>
      <c r="S24" s="20">
        <f>INDEX($K:$P,ROW(),MATCH(S$3,$K$2:$P$2,0))</f>
        <v>0.2</v>
      </c>
      <c r="T24" s="20">
        <f>INDEX($K:$P,ROW(),MATCH(T$3,$K$2:$P$2,0))</f>
        <v>0.2</v>
      </c>
      <c r="U24" s="20">
        <f>INDEX($K:$P,ROW(),MATCH(U$3,$K$2:$P$2,0))</f>
        <v>0.2</v>
      </c>
      <c r="V24" s="20">
        <f>INDEX($K:$P,ROW(),MATCH(V$3,$K$2:$P$2,0))</f>
        <v>0.2</v>
      </c>
      <c r="W24" s="20">
        <f>INDEX($K:$P,ROW(),MATCH(W$3,$K$2:$P$2,0))</f>
        <v>0.2</v>
      </c>
      <c r="X24" s="20">
        <f>INDEX($K:$P,ROW(),MATCH(X$3,$K$2:$P$2,0))</f>
        <v>0.2</v>
      </c>
      <c r="Y24" s="20">
        <f>INDEX($K:$P,ROW(),MATCH(Y$3,$K$2:$P$2,0))</f>
        <v>0.2</v>
      </c>
      <c r="Z24" s="20">
        <f>INDEX($K:$P,ROW(),MATCH(Z$3,$K$2:$P$2,0))</f>
        <v>0.2</v>
      </c>
      <c r="AA24" s="20">
        <f>INDEX($K:$P,ROW(),MATCH(AA$3,$K$2:$P$2,0))</f>
        <v>0.2</v>
      </c>
      <c r="AB24" s="20">
        <f>INDEX($K:$P,ROW(),MATCH(AB$3,$K$2:$P$2,0))</f>
        <v>0.2</v>
      </c>
      <c r="AC24" s="20">
        <f>INDEX($K:$P,ROW(),MATCH(AC$3,$K$2:$P$2,0))</f>
        <v>0.2</v>
      </c>
      <c r="AD24" s="20">
        <f>INDEX($K:$P,ROW(),MATCH(AD$3,$K$2:$P$2,0))</f>
        <v>0.2</v>
      </c>
      <c r="AE24" s="20">
        <f>INDEX($K:$P,ROW(),MATCH(AE$3,$K$2:$P$2,0))</f>
        <v>0.2</v>
      </c>
      <c r="AF24" s="20">
        <f>INDEX($K:$P,ROW(),MATCH(AF$3,$K$2:$P$2,0))</f>
        <v>0.2</v>
      </c>
      <c r="AG24" s="20">
        <f>INDEX($K:$P,ROW(),MATCH(AG$3,$K$2:$P$2,0))</f>
        <v>0.2</v>
      </c>
      <c r="AH24" s="20">
        <f>INDEX($K:$P,ROW(),MATCH(AH$3,$K$2:$P$2,0))</f>
        <v>0.2</v>
      </c>
      <c r="AI24" s="20">
        <f>INDEX($K:$P,ROW(),MATCH(AI$3,$K$2:$P$2,0))</f>
        <v>0.2</v>
      </c>
      <c r="AJ24" s="20">
        <f>INDEX($K:$P,ROW(),MATCH(AJ$3,$K$2:$P$2,0))</f>
        <v>0.2</v>
      </c>
      <c r="AK24" s="20">
        <f>INDEX($K:$P,ROW(),MATCH(AK$3,$K$2:$P$2,0))</f>
        <v>0.2</v>
      </c>
      <c r="AL24" s="20">
        <f>INDEX($K:$P,ROW(),MATCH(AL$3,$K$2:$P$2,0))</f>
        <v>0.2</v>
      </c>
      <c r="AM24" s="20">
        <f>INDEX($K:$P,ROW(),MATCH(AM$3,$K$2:$P$2,0))</f>
        <v>0.2</v>
      </c>
      <c r="AN24" s="20">
        <f>INDEX($K:$P,ROW(),MATCH(AN$3,$K$2:$P$2,0))</f>
        <v>0.2</v>
      </c>
      <c r="AO24" s="20">
        <f>INDEX($K:$P,ROW(),MATCH(AO$3,$K$2:$P$2,0))</f>
        <v>0.2</v>
      </c>
      <c r="AP24" s="20">
        <f>INDEX($K:$P,ROW(),MATCH(AP$3,$K$2:$P$2,0))</f>
        <v>0.2</v>
      </c>
      <c r="AQ24" s="20">
        <f>INDEX($K:$P,ROW(),MATCH(AQ$3,$K$2:$P$2,0))</f>
        <v>0.2</v>
      </c>
      <c r="AR24" s="20">
        <f>INDEX($K:$P,ROW(),MATCH(AR$3,$K$2:$P$2,0))</f>
        <v>0.2</v>
      </c>
      <c r="AS24" s="20">
        <f>INDEX($K:$P,ROW(),MATCH(AS$3,$K$2:$P$2,0))</f>
        <v>0.2</v>
      </c>
      <c r="AT24" s="20">
        <f>INDEX($K:$P,ROW(),MATCH(AT$3,$K$2:$P$2,0))</f>
        <v>0.2</v>
      </c>
      <c r="AU24" s="20">
        <f>INDEX($K:$P,ROW(),MATCH(AU$3,$K$2:$P$2,0))</f>
        <v>0.2</v>
      </c>
      <c r="AV24" s="20">
        <f>INDEX($K:$P,ROW(),MATCH(AV$3,$K$2:$P$2,0))</f>
        <v>0.2</v>
      </c>
      <c r="AW24" s="20">
        <f>INDEX($K:$P,ROW(),MATCH(AW$3,$K$2:$P$2,0))</f>
        <v>0.2</v>
      </c>
      <c r="AX24" s="20">
        <f>INDEX($K:$P,ROW(),MATCH(AX$3,$K$2:$P$2,0))</f>
        <v>0.2</v>
      </c>
      <c r="AY24" s="20">
        <f>INDEX($K:$P,ROW(),MATCH(AY$3,$K$2:$P$2,0))</f>
        <v>0.2</v>
      </c>
      <c r="AZ24" s="20">
        <f>INDEX($K:$P,ROW(),MATCH(AZ$3,$K$2:$P$2,0))</f>
        <v>0.2</v>
      </c>
      <c r="BA24" s="20">
        <f>INDEX($K:$P,ROW(),MATCH(BA$3,$K$2:$P$2,0))</f>
        <v>0.2</v>
      </c>
      <c r="BB24" s="20">
        <f>INDEX($K:$P,ROW(),MATCH(BB$3,$K$2:$P$2,0))</f>
        <v>0.2</v>
      </c>
      <c r="BC24" s="20">
        <f>INDEX($K:$P,ROW(),MATCH(BC$3,$K$2:$P$2,0))</f>
        <v>0.2</v>
      </c>
      <c r="BD24" s="20">
        <f>INDEX($K:$P,ROW(),MATCH(BD$3,$K$2:$P$2,0))</f>
        <v>0.2</v>
      </c>
      <c r="BE24" s="20">
        <f>INDEX($K:$P,ROW(),MATCH(BE$3,$K$2:$P$2,0))</f>
        <v>0.2</v>
      </c>
      <c r="BF24" s="20">
        <f>INDEX($K:$P,ROW(),MATCH(BF$3,$K$2:$P$2,0))</f>
        <v>0.2</v>
      </c>
      <c r="BG24" s="20">
        <f>INDEX($K:$P,ROW(),MATCH(BG$3,$K$2:$P$2,0))</f>
        <v>0.2</v>
      </c>
      <c r="BH24" s="20">
        <f>INDEX($K:$P,ROW(),MATCH(BH$3,$K$2:$P$2,0))</f>
        <v>0.2</v>
      </c>
      <c r="BI24" s="20">
        <f>INDEX($K:$P,ROW(),MATCH(BI$3,$K$2:$P$2,0))</f>
        <v>0.2</v>
      </c>
      <c r="BJ24" s="20">
        <f>INDEX($K:$P,ROW(),MATCH(BJ$3,$K$2:$P$2,0))</f>
        <v>0.2</v>
      </c>
      <c r="BK24" s="20">
        <f>INDEX($K:$P,ROW(),MATCH(BK$3,$K$2:$P$2,0))</f>
        <v>0.2</v>
      </c>
      <c r="BL24" s="20">
        <f>INDEX($K:$P,ROW(),MATCH(BL$3,$K$2:$P$2,0))</f>
        <v>0.2</v>
      </c>
      <c r="BM24" s="20">
        <f>INDEX($K:$P,ROW(),MATCH(BM$3,$K$2:$P$2,0))</f>
        <v>0.2</v>
      </c>
      <c r="BN24" s="20">
        <f>INDEX($K:$P,ROW(),MATCH(BN$3,$K$2:$P$2,0))</f>
        <v>0.2</v>
      </c>
      <c r="BO24" s="20">
        <f>INDEX($K:$P,ROW(),MATCH(BO$3,$K$2:$P$2,0))</f>
        <v>0.2</v>
      </c>
      <c r="BP24" s="20">
        <f>INDEX($K:$P,ROW(),MATCH(BP$3,$K$2:$P$2,0))</f>
        <v>0.2</v>
      </c>
      <c r="BQ24" s="20">
        <f>INDEX($K:$P,ROW(),MATCH(BQ$3,$K$2:$P$2,0))</f>
        <v>0.2</v>
      </c>
      <c r="BR24" s="20">
        <f>INDEX($K:$P,ROW(),MATCH(BR$3,$K$2:$P$2,0))</f>
        <v>0.2</v>
      </c>
      <c r="BS24" s="20">
        <f>INDEX($K:$P,ROW(),MATCH(BS$3,$K$2:$P$2,0))</f>
        <v>0.2</v>
      </c>
      <c r="BT24" s="20">
        <f>INDEX($K:$P,ROW(),MATCH(BT$3,$K$2:$P$2,0))</f>
        <v>0.2</v>
      </c>
      <c r="BU24" s="20">
        <f>INDEX($K:$P,ROW(),MATCH(BU$3,$K$2:$P$2,0))</f>
        <v>0.2</v>
      </c>
      <c r="BV24" s="20">
        <f>INDEX($K:$P,ROW(),MATCH(BV$3,$K$2:$P$2,0))</f>
        <v>0.2</v>
      </c>
      <c r="BW24" s="20">
        <f>INDEX($K:$P,ROW(),MATCH(BW$3,$K$2:$P$2,0))</f>
        <v>0.2</v>
      </c>
      <c r="BX24" s="20">
        <f>INDEX($K:$P,ROW(),MATCH(BX$3,$K$2:$P$2,0))</f>
        <v>0.2</v>
      </c>
      <c r="BY24" s="20">
        <f>INDEX($K:$P,ROW(),MATCH(BY$3,$K$2:$P$2,0))</f>
        <v>0.2</v>
      </c>
      <c r="BZ24" s="20">
        <f>INDEX($K:$P,ROW(),MATCH(BZ$3,$K$2:$P$2,0))</f>
        <v>0.2</v>
      </c>
      <c r="CA24" s="20">
        <f>INDEX($K:$P,ROW(),MATCH(CA$3,$K$2:$P$2,0))</f>
        <v>0.2</v>
      </c>
      <c r="CB24" s="20">
        <f>INDEX($K:$P,ROW(),MATCH(CB$3,$K$2:$P$2,0))</f>
        <v>0.2</v>
      </c>
      <c r="CC24" s="20">
        <f>INDEX($K:$P,ROW(),MATCH(CC$3,$K$2:$P$2,0))</f>
        <v>0.2</v>
      </c>
      <c r="CD24" s="20">
        <f>INDEX($K:$P,ROW(),MATCH(CD$3,$K$2:$P$2,0))</f>
        <v>0.2</v>
      </c>
      <c r="CE24" s="20">
        <f>INDEX($K:$P,ROW(),MATCH(CE$3,$K$2:$P$2,0))</f>
        <v>0.2</v>
      </c>
      <c r="CF24" s="20">
        <f>INDEX($K:$P,ROW(),MATCH(CF$3,$K$2:$P$2,0))</f>
        <v>0.2</v>
      </c>
      <c r="CG24" s="20">
        <f>INDEX($K:$P,ROW(),MATCH(CG$3,$K$2:$P$2,0))</f>
        <v>0.2</v>
      </c>
      <c r="CH24" s="20">
        <f>INDEX($K:$P,ROW(),MATCH(CH$3,$K$2:$P$2,0))</f>
        <v>0.2</v>
      </c>
      <c r="CI24" s="20">
        <f>INDEX($K:$P,ROW(),MATCH(CI$3,$K$2:$P$2,0))</f>
        <v>0.2</v>
      </c>
      <c r="CJ24" s="20">
        <f>INDEX($K:$P,ROW(),MATCH(CJ$3,$K$2:$P$2,0))</f>
        <v>0.2</v>
      </c>
      <c r="CK24" s="20">
        <f>INDEX($K:$P,ROW(),MATCH(CK$3,$K$2:$P$2,0))</f>
        <v>0.2</v>
      </c>
      <c r="CL24" s="20">
        <f>INDEX($K:$P,ROW(),MATCH(CL$3,$K$2:$P$2,0))</f>
        <v>0.2</v>
      </c>
      <c r="CM24" s="20" t="e">
        <f>INDEX($K:$P,ROW(),MATCH(CM$3,$K$2:$P$2,0))</f>
        <v>#N/A</v>
      </c>
      <c r="CN24" s="20" t="e">
        <f>INDEX($K:$P,ROW(),MATCH(CN$3,$K$2:$P$2,0))</f>
        <v>#N/A</v>
      </c>
      <c r="CO24" s="20" t="e">
        <f>INDEX($K:$P,ROW(),MATCH(CO$3,$K$2:$P$2,0))</f>
        <v>#N/A</v>
      </c>
      <c r="CP24" s="20" t="e">
        <f>INDEX($K:$P,ROW(),MATCH(CP$3,$K$2:$P$2,0))</f>
        <v>#N/A</v>
      </c>
      <c r="CQ24" s="20" t="e">
        <f>INDEX($K:$P,ROW(),MATCH(CQ$3,$K$2:$P$2,0))</f>
        <v>#N/A</v>
      </c>
      <c r="CR24" s="20" t="e">
        <f>INDEX($K:$P,ROW(),MATCH(CR$3,$K$2:$P$2,0))</f>
        <v>#N/A</v>
      </c>
      <c r="CS24" s="20" t="e">
        <f>INDEX($K:$P,ROW(),MATCH(CS$3,$K$2:$P$2,0))</f>
        <v>#N/A</v>
      </c>
      <c r="CT24" s="20" t="e">
        <f>INDEX($K:$P,ROW(),MATCH(CT$3,$K$2:$P$2,0))</f>
        <v>#N/A</v>
      </c>
      <c r="CU24" s="20" t="e">
        <f>INDEX($K:$P,ROW(),MATCH(CU$3,$K$2:$P$2,0))</f>
        <v>#N/A</v>
      </c>
      <c r="CV24" s="20" t="e">
        <f>INDEX($K:$P,ROW(),MATCH(CV$3,$K$2:$P$2,0))</f>
        <v>#N/A</v>
      </c>
      <c r="CW24" s="20" t="e">
        <f>INDEX($K:$P,ROW(),MATCH(CW$3,$K$2:$P$2,0))</f>
        <v>#N/A</v>
      </c>
      <c r="CX24" s="20" t="e">
        <f>INDEX($K:$P,ROW(),MATCH(CX$3,$K$2:$P$2,0))</f>
        <v>#N/A</v>
      </c>
      <c r="CY24" s="20" t="e">
        <f>INDEX($K:$P,ROW(),MATCH(CY$3,$K$2:$P$2,0))</f>
        <v>#N/A</v>
      </c>
      <c r="CZ24" s="20" t="e">
        <f>INDEX($K:$P,ROW(),MATCH(CZ$3,$K$2:$P$2,0))</f>
        <v>#N/A</v>
      </c>
      <c r="DA24" s="20" t="e">
        <f>INDEX($K:$P,ROW(),MATCH(DA$3,$K$2:$P$2,0))</f>
        <v>#N/A</v>
      </c>
      <c r="DB24" s="20" t="e">
        <f>INDEX($K:$P,ROW(),MATCH(DB$3,$K$2:$P$2,0))</f>
        <v>#N/A</v>
      </c>
      <c r="DC24" s="20" t="e">
        <f>INDEX($K:$P,ROW(),MATCH(DC$3,$K$2:$P$2,0))</f>
        <v>#N/A</v>
      </c>
      <c r="DD24" s="20" t="e">
        <f>INDEX($K:$P,ROW(),MATCH(DD$3,$K$2:$P$2,0))</f>
        <v>#N/A</v>
      </c>
      <c r="DE24" s="20" t="e">
        <f>INDEX($K:$P,ROW(),MATCH(DE$3,$K$2:$P$2,0))</f>
        <v>#N/A</v>
      </c>
      <c r="DF24" s="20" t="e">
        <f>INDEX($K:$P,ROW(),MATCH(DF$3,$K$2:$P$2,0))</f>
        <v>#N/A</v>
      </c>
      <c r="DG24" s="20" t="e">
        <f>INDEX($K:$P,ROW(),MATCH(DG$3,$K$2:$P$2,0))</f>
        <v>#N/A</v>
      </c>
      <c r="DH24" s="20" t="e">
        <f>INDEX($K:$P,ROW(),MATCH(DH$3,$K$2:$P$2,0))</f>
        <v>#N/A</v>
      </c>
      <c r="DI24" s="20" t="e">
        <f>INDEX($K:$P,ROW(),MATCH(DI$3,$K$2:$P$2,0))</f>
        <v>#N/A</v>
      </c>
      <c r="DJ24" s="20" t="e">
        <f>INDEX($K:$P,ROW(),MATCH(DJ$3,$K$2:$P$2,0))</f>
        <v>#N/A</v>
      </c>
      <c r="DK24" s="20" t="e">
        <f>INDEX($K:$P,ROW(),MATCH(DK$3,$K$2:$P$2,0))</f>
        <v>#N/A</v>
      </c>
      <c r="DL24" s="20" t="e">
        <f>INDEX($K:$P,ROW(),MATCH(DL$3,$K$2:$P$2,0))</f>
        <v>#N/A</v>
      </c>
    </row>
    <row r="25" spans="1:116" x14ac:dyDescent="0.4">
      <c r="D25" t="s">
        <v>812</v>
      </c>
      <c r="E25" s="8" t="str">
        <f>ROW()&amp;" "&amp;D25</f>
        <v>25 LISTSALES-PV</v>
      </c>
      <c r="G25" s="372" t="s">
        <v>808</v>
      </c>
      <c r="H25" s="31"/>
      <c r="I25" s="73"/>
      <c r="J25" s="380"/>
      <c r="K25" s="380">
        <v>0.1</v>
      </c>
      <c r="L25" s="380">
        <v>0.1</v>
      </c>
      <c r="M25" s="380">
        <v>0.1</v>
      </c>
      <c r="N25" s="380">
        <v>0.1</v>
      </c>
      <c r="O25" s="380">
        <v>0.1</v>
      </c>
      <c r="P25" s="380">
        <v>0.1</v>
      </c>
      <c r="R25" s="33"/>
      <c r="S25" s="20">
        <f>INDEX($K:$P,ROW(),MATCH(S$3,$K$2:$P$2,0))</f>
        <v>0.1</v>
      </c>
      <c r="T25" s="20">
        <f>INDEX($K:$P,ROW(),MATCH(T$3,$K$2:$P$2,0))</f>
        <v>0.1</v>
      </c>
      <c r="U25" s="20">
        <f>INDEX($K:$P,ROW(),MATCH(U$3,$K$2:$P$2,0))</f>
        <v>0.1</v>
      </c>
      <c r="V25" s="20">
        <f>INDEX($K:$P,ROW(),MATCH(V$3,$K$2:$P$2,0))</f>
        <v>0.1</v>
      </c>
      <c r="W25" s="20">
        <f>INDEX($K:$P,ROW(),MATCH(W$3,$K$2:$P$2,0))</f>
        <v>0.1</v>
      </c>
      <c r="X25" s="20">
        <f>INDEX($K:$P,ROW(),MATCH(X$3,$K$2:$P$2,0))</f>
        <v>0.1</v>
      </c>
      <c r="Y25" s="20">
        <f>INDEX($K:$P,ROW(),MATCH(Y$3,$K$2:$P$2,0))</f>
        <v>0.1</v>
      </c>
      <c r="Z25" s="20">
        <f>INDEX($K:$P,ROW(),MATCH(Z$3,$K$2:$P$2,0))</f>
        <v>0.1</v>
      </c>
      <c r="AA25" s="20">
        <f>INDEX($K:$P,ROW(),MATCH(AA$3,$K$2:$P$2,0))</f>
        <v>0.1</v>
      </c>
      <c r="AB25" s="20">
        <f>INDEX($K:$P,ROW(),MATCH(AB$3,$K$2:$P$2,0))</f>
        <v>0.1</v>
      </c>
      <c r="AC25" s="20">
        <f>INDEX($K:$P,ROW(),MATCH(AC$3,$K$2:$P$2,0))</f>
        <v>0.1</v>
      </c>
      <c r="AD25" s="20">
        <f>INDEX($K:$P,ROW(),MATCH(AD$3,$K$2:$P$2,0))</f>
        <v>0.1</v>
      </c>
      <c r="AE25" s="20">
        <f>INDEX($K:$P,ROW(),MATCH(AE$3,$K$2:$P$2,0))</f>
        <v>0.1</v>
      </c>
      <c r="AF25" s="20">
        <f>INDEX($K:$P,ROW(),MATCH(AF$3,$K$2:$P$2,0))</f>
        <v>0.1</v>
      </c>
      <c r="AG25" s="20">
        <f>INDEX($K:$P,ROW(),MATCH(AG$3,$K$2:$P$2,0))</f>
        <v>0.1</v>
      </c>
      <c r="AH25" s="20">
        <f>INDEX($K:$P,ROW(),MATCH(AH$3,$K$2:$P$2,0))</f>
        <v>0.1</v>
      </c>
      <c r="AI25" s="20">
        <f>INDEX($K:$P,ROW(),MATCH(AI$3,$K$2:$P$2,0))</f>
        <v>0.1</v>
      </c>
      <c r="AJ25" s="20">
        <f>INDEX($K:$P,ROW(),MATCH(AJ$3,$K$2:$P$2,0))</f>
        <v>0.1</v>
      </c>
      <c r="AK25" s="20">
        <f>INDEX($K:$P,ROW(),MATCH(AK$3,$K$2:$P$2,0))</f>
        <v>0.1</v>
      </c>
      <c r="AL25" s="20">
        <f>INDEX($K:$P,ROW(),MATCH(AL$3,$K$2:$P$2,0))</f>
        <v>0.1</v>
      </c>
      <c r="AM25" s="20">
        <f>INDEX($K:$P,ROW(),MATCH(AM$3,$K$2:$P$2,0))</f>
        <v>0.1</v>
      </c>
      <c r="AN25" s="20">
        <f>INDEX($K:$P,ROW(),MATCH(AN$3,$K$2:$P$2,0))</f>
        <v>0.1</v>
      </c>
      <c r="AO25" s="20">
        <f>INDEX($K:$P,ROW(),MATCH(AO$3,$K$2:$P$2,0))</f>
        <v>0.1</v>
      </c>
      <c r="AP25" s="20">
        <f>INDEX($K:$P,ROW(),MATCH(AP$3,$K$2:$P$2,0))</f>
        <v>0.1</v>
      </c>
      <c r="AQ25" s="20">
        <f>INDEX($K:$P,ROW(),MATCH(AQ$3,$K$2:$P$2,0))</f>
        <v>0.1</v>
      </c>
      <c r="AR25" s="20">
        <f>INDEX($K:$P,ROW(),MATCH(AR$3,$K$2:$P$2,0))</f>
        <v>0.1</v>
      </c>
      <c r="AS25" s="20">
        <f>INDEX($K:$P,ROW(),MATCH(AS$3,$K$2:$P$2,0))</f>
        <v>0.1</v>
      </c>
      <c r="AT25" s="20">
        <f>INDEX($K:$P,ROW(),MATCH(AT$3,$K$2:$P$2,0))</f>
        <v>0.1</v>
      </c>
      <c r="AU25" s="20">
        <f>INDEX($K:$P,ROW(),MATCH(AU$3,$K$2:$P$2,0))</f>
        <v>0.1</v>
      </c>
      <c r="AV25" s="20">
        <f>INDEX($K:$P,ROW(),MATCH(AV$3,$K$2:$P$2,0))</f>
        <v>0.1</v>
      </c>
      <c r="AW25" s="20">
        <f>INDEX($K:$P,ROW(),MATCH(AW$3,$K$2:$P$2,0))</f>
        <v>0.1</v>
      </c>
      <c r="AX25" s="20">
        <f>INDEX($K:$P,ROW(),MATCH(AX$3,$K$2:$P$2,0))</f>
        <v>0.1</v>
      </c>
      <c r="AY25" s="20">
        <f>INDEX($K:$P,ROW(),MATCH(AY$3,$K$2:$P$2,0))</f>
        <v>0.1</v>
      </c>
      <c r="AZ25" s="20">
        <f>INDEX($K:$P,ROW(),MATCH(AZ$3,$K$2:$P$2,0))</f>
        <v>0.1</v>
      </c>
      <c r="BA25" s="20">
        <f>INDEX($K:$P,ROW(),MATCH(BA$3,$K$2:$P$2,0))</f>
        <v>0.1</v>
      </c>
      <c r="BB25" s="20">
        <f>INDEX($K:$P,ROW(),MATCH(BB$3,$K$2:$P$2,0))</f>
        <v>0.1</v>
      </c>
      <c r="BC25" s="20">
        <f>INDEX($K:$P,ROW(),MATCH(BC$3,$K$2:$P$2,0))</f>
        <v>0.1</v>
      </c>
      <c r="BD25" s="20">
        <f>INDEX($K:$P,ROW(),MATCH(BD$3,$K$2:$P$2,0))</f>
        <v>0.1</v>
      </c>
      <c r="BE25" s="20">
        <f>INDEX($K:$P,ROW(),MATCH(BE$3,$K$2:$P$2,0))</f>
        <v>0.1</v>
      </c>
      <c r="BF25" s="20">
        <f>INDEX($K:$P,ROW(),MATCH(BF$3,$K$2:$P$2,0))</f>
        <v>0.1</v>
      </c>
      <c r="BG25" s="20">
        <f>INDEX($K:$P,ROW(),MATCH(BG$3,$K$2:$P$2,0))</f>
        <v>0.1</v>
      </c>
      <c r="BH25" s="20">
        <f>INDEX($K:$P,ROW(),MATCH(BH$3,$K$2:$P$2,0))</f>
        <v>0.1</v>
      </c>
      <c r="BI25" s="20">
        <f>INDEX($K:$P,ROW(),MATCH(BI$3,$K$2:$P$2,0))</f>
        <v>0.1</v>
      </c>
      <c r="BJ25" s="20">
        <f>INDEX($K:$P,ROW(),MATCH(BJ$3,$K$2:$P$2,0))</f>
        <v>0.1</v>
      </c>
      <c r="BK25" s="20">
        <f>INDEX($K:$P,ROW(),MATCH(BK$3,$K$2:$P$2,0))</f>
        <v>0.1</v>
      </c>
      <c r="BL25" s="20">
        <f>INDEX($K:$P,ROW(),MATCH(BL$3,$K$2:$P$2,0))</f>
        <v>0.1</v>
      </c>
      <c r="BM25" s="20">
        <f>INDEX($K:$P,ROW(),MATCH(BM$3,$K$2:$P$2,0))</f>
        <v>0.1</v>
      </c>
      <c r="BN25" s="20">
        <f>INDEX($K:$P,ROW(),MATCH(BN$3,$K$2:$P$2,0))</f>
        <v>0.1</v>
      </c>
      <c r="BO25" s="20">
        <f>INDEX($K:$P,ROW(),MATCH(BO$3,$K$2:$P$2,0))</f>
        <v>0.1</v>
      </c>
      <c r="BP25" s="20">
        <f>INDEX($K:$P,ROW(),MATCH(BP$3,$K$2:$P$2,0))</f>
        <v>0.1</v>
      </c>
      <c r="BQ25" s="20">
        <f>INDEX($K:$P,ROW(),MATCH(BQ$3,$K$2:$P$2,0))</f>
        <v>0.1</v>
      </c>
      <c r="BR25" s="20">
        <f>INDEX($K:$P,ROW(),MATCH(BR$3,$K$2:$P$2,0))</f>
        <v>0.1</v>
      </c>
      <c r="BS25" s="20">
        <f>INDEX($K:$P,ROW(),MATCH(BS$3,$K$2:$P$2,0))</f>
        <v>0.1</v>
      </c>
      <c r="BT25" s="20">
        <f>INDEX($K:$P,ROW(),MATCH(BT$3,$K$2:$P$2,0))</f>
        <v>0.1</v>
      </c>
      <c r="BU25" s="20">
        <f>INDEX($K:$P,ROW(),MATCH(BU$3,$K$2:$P$2,0))</f>
        <v>0.1</v>
      </c>
      <c r="BV25" s="20">
        <f>INDEX($K:$P,ROW(),MATCH(BV$3,$K$2:$P$2,0))</f>
        <v>0.1</v>
      </c>
      <c r="BW25" s="20">
        <f>INDEX($K:$P,ROW(),MATCH(BW$3,$K$2:$P$2,0))</f>
        <v>0.1</v>
      </c>
      <c r="BX25" s="20">
        <f>INDEX($K:$P,ROW(),MATCH(BX$3,$K$2:$P$2,0))</f>
        <v>0.1</v>
      </c>
      <c r="BY25" s="20">
        <f>INDEX($K:$P,ROW(),MATCH(BY$3,$K$2:$P$2,0))</f>
        <v>0.1</v>
      </c>
      <c r="BZ25" s="20">
        <f>INDEX($K:$P,ROW(),MATCH(BZ$3,$K$2:$P$2,0))</f>
        <v>0.1</v>
      </c>
      <c r="CA25" s="20">
        <f>INDEX($K:$P,ROW(),MATCH(CA$3,$K$2:$P$2,0))</f>
        <v>0.1</v>
      </c>
      <c r="CB25" s="20">
        <f>INDEX($K:$P,ROW(),MATCH(CB$3,$K$2:$P$2,0))</f>
        <v>0.1</v>
      </c>
      <c r="CC25" s="20">
        <f>INDEX($K:$P,ROW(),MATCH(CC$3,$K$2:$P$2,0))</f>
        <v>0.1</v>
      </c>
      <c r="CD25" s="20">
        <f>INDEX($K:$P,ROW(),MATCH(CD$3,$K$2:$P$2,0))</f>
        <v>0.1</v>
      </c>
      <c r="CE25" s="20">
        <f>INDEX($K:$P,ROW(),MATCH(CE$3,$K$2:$P$2,0))</f>
        <v>0.1</v>
      </c>
      <c r="CF25" s="20">
        <f>INDEX($K:$P,ROW(),MATCH(CF$3,$K$2:$P$2,0))</f>
        <v>0.1</v>
      </c>
      <c r="CG25" s="20">
        <f>INDEX($K:$P,ROW(),MATCH(CG$3,$K$2:$P$2,0))</f>
        <v>0.1</v>
      </c>
      <c r="CH25" s="20">
        <f>INDEX($K:$P,ROW(),MATCH(CH$3,$K$2:$P$2,0))</f>
        <v>0.1</v>
      </c>
      <c r="CI25" s="20">
        <f>INDEX($K:$P,ROW(),MATCH(CI$3,$K$2:$P$2,0))</f>
        <v>0.1</v>
      </c>
      <c r="CJ25" s="20">
        <f>INDEX($K:$P,ROW(),MATCH(CJ$3,$K$2:$P$2,0))</f>
        <v>0.1</v>
      </c>
      <c r="CK25" s="20">
        <f>INDEX($K:$P,ROW(),MATCH(CK$3,$K$2:$P$2,0))</f>
        <v>0.1</v>
      </c>
      <c r="CL25" s="20">
        <f>INDEX($K:$P,ROW(),MATCH(CL$3,$K$2:$P$2,0))</f>
        <v>0.1</v>
      </c>
      <c r="CM25" s="20" t="e">
        <f>INDEX($K:$P,ROW(),MATCH(CM$3,$K$2:$P$2,0))</f>
        <v>#N/A</v>
      </c>
      <c r="CN25" s="20" t="e">
        <f>INDEX($K:$P,ROW(),MATCH(CN$3,$K$2:$P$2,0))</f>
        <v>#N/A</v>
      </c>
      <c r="CO25" s="20" t="e">
        <f>INDEX($K:$P,ROW(),MATCH(CO$3,$K$2:$P$2,0))</f>
        <v>#N/A</v>
      </c>
      <c r="CP25" s="20" t="e">
        <f>INDEX($K:$P,ROW(),MATCH(CP$3,$K$2:$P$2,0))</f>
        <v>#N/A</v>
      </c>
      <c r="CQ25" s="20" t="e">
        <f>INDEX($K:$P,ROW(),MATCH(CQ$3,$K$2:$P$2,0))</f>
        <v>#N/A</v>
      </c>
      <c r="CR25" s="20" t="e">
        <f>INDEX($K:$P,ROW(),MATCH(CR$3,$K$2:$P$2,0))</f>
        <v>#N/A</v>
      </c>
      <c r="CS25" s="20" t="e">
        <f>INDEX($K:$P,ROW(),MATCH(CS$3,$K$2:$P$2,0))</f>
        <v>#N/A</v>
      </c>
      <c r="CT25" s="20" t="e">
        <f>INDEX($K:$P,ROW(),MATCH(CT$3,$K$2:$P$2,0))</f>
        <v>#N/A</v>
      </c>
      <c r="CU25" s="20" t="e">
        <f>INDEX($K:$P,ROW(),MATCH(CU$3,$K$2:$P$2,0))</f>
        <v>#N/A</v>
      </c>
      <c r="CV25" s="20" t="e">
        <f>INDEX($K:$P,ROW(),MATCH(CV$3,$K$2:$P$2,0))</f>
        <v>#N/A</v>
      </c>
      <c r="CW25" s="20" t="e">
        <f>INDEX($K:$P,ROW(),MATCH(CW$3,$K$2:$P$2,0))</f>
        <v>#N/A</v>
      </c>
      <c r="CX25" s="20" t="e">
        <f>INDEX($K:$P,ROW(),MATCH(CX$3,$K$2:$P$2,0))</f>
        <v>#N/A</v>
      </c>
      <c r="CY25" s="20" t="e">
        <f>INDEX($K:$P,ROW(),MATCH(CY$3,$K$2:$P$2,0))</f>
        <v>#N/A</v>
      </c>
      <c r="CZ25" s="20" t="e">
        <f>INDEX($K:$P,ROW(),MATCH(CZ$3,$K$2:$P$2,0))</f>
        <v>#N/A</v>
      </c>
      <c r="DA25" s="20" t="e">
        <f>INDEX($K:$P,ROW(),MATCH(DA$3,$K$2:$P$2,0))</f>
        <v>#N/A</v>
      </c>
      <c r="DB25" s="20" t="e">
        <f>INDEX($K:$P,ROW(),MATCH(DB$3,$K$2:$P$2,0))</f>
        <v>#N/A</v>
      </c>
      <c r="DC25" s="20" t="e">
        <f>INDEX($K:$P,ROW(),MATCH(DC$3,$K$2:$P$2,0))</f>
        <v>#N/A</v>
      </c>
      <c r="DD25" s="20" t="e">
        <f>INDEX($K:$P,ROW(),MATCH(DD$3,$K$2:$P$2,0))</f>
        <v>#N/A</v>
      </c>
      <c r="DE25" s="20" t="e">
        <f>INDEX($K:$P,ROW(),MATCH(DE$3,$K$2:$P$2,0))</f>
        <v>#N/A</v>
      </c>
      <c r="DF25" s="20" t="e">
        <f>INDEX($K:$P,ROW(),MATCH(DF$3,$K$2:$P$2,0))</f>
        <v>#N/A</v>
      </c>
      <c r="DG25" s="20" t="e">
        <f>INDEX($K:$P,ROW(),MATCH(DG$3,$K$2:$P$2,0))</f>
        <v>#N/A</v>
      </c>
      <c r="DH25" s="20" t="e">
        <f>INDEX($K:$P,ROW(),MATCH(DH$3,$K$2:$P$2,0))</f>
        <v>#N/A</v>
      </c>
      <c r="DI25" s="20" t="e">
        <f>INDEX($K:$P,ROW(),MATCH(DI$3,$K$2:$P$2,0))</f>
        <v>#N/A</v>
      </c>
      <c r="DJ25" s="20" t="e">
        <f>INDEX($K:$P,ROW(),MATCH(DJ$3,$K$2:$P$2,0))</f>
        <v>#N/A</v>
      </c>
      <c r="DK25" s="20" t="e">
        <f>INDEX($K:$P,ROW(),MATCH(DK$3,$K$2:$P$2,0))</f>
        <v>#N/A</v>
      </c>
      <c r="DL25" s="20" t="e">
        <f>INDEX($K:$P,ROW(),MATCH(DL$3,$K$2:$P$2,0))</f>
        <v>#N/A</v>
      </c>
    </row>
    <row r="26" spans="1:116" x14ac:dyDescent="0.4">
      <c r="D26" t="s">
        <v>812</v>
      </c>
      <c r="E26" s="8" t="str">
        <f>ROW()&amp;" "&amp;D26</f>
        <v>26 LISTSALES-PV</v>
      </c>
      <c r="G26" s="372" t="s">
        <v>809</v>
      </c>
      <c r="H26" s="31"/>
      <c r="I26" s="73"/>
      <c r="J26" s="380"/>
      <c r="K26" s="380">
        <v>0.3</v>
      </c>
      <c r="L26" s="380">
        <v>0.3</v>
      </c>
      <c r="M26" s="380">
        <v>0.3</v>
      </c>
      <c r="N26" s="380">
        <v>0.3</v>
      </c>
      <c r="O26" s="380">
        <v>0.3</v>
      </c>
      <c r="P26" s="380">
        <v>0.3</v>
      </c>
      <c r="R26" s="33"/>
      <c r="S26" s="20">
        <f>INDEX($K:$P,ROW(),MATCH(S$3,$K$2:$P$2,0))</f>
        <v>0.3</v>
      </c>
      <c r="T26" s="20">
        <f>INDEX($K:$P,ROW(),MATCH(T$3,$K$2:$P$2,0))</f>
        <v>0.3</v>
      </c>
      <c r="U26" s="20">
        <f>INDEX($K:$P,ROW(),MATCH(U$3,$K$2:$P$2,0))</f>
        <v>0.3</v>
      </c>
      <c r="V26" s="20">
        <f>INDEX($K:$P,ROW(),MATCH(V$3,$K$2:$P$2,0))</f>
        <v>0.3</v>
      </c>
      <c r="W26" s="20">
        <f>INDEX($K:$P,ROW(),MATCH(W$3,$K$2:$P$2,0))</f>
        <v>0.3</v>
      </c>
      <c r="X26" s="20">
        <f>INDEX($K:$P,ROW(),MATCH(X$3,$K$2:$P$2,0))</f>
        <v>0.3</v>
      </c>
      <c r="Y26" s="20">
        <f>INDEX($K:$P,ROW(),MATCH(Y$3,$K$2:$P$2,0))</f>
        <v>0.3</v>
      </c>
      <c r="Z26" s="20">
        <f>INDEX($K:$P,ROW(),MATCH(Z$3,$K$2:$P$2,0))</f>
        <v>0.3</v>
      </c>
      <c r="AA26" s="20">
        <f>INDEX($K:$P,ROW(),MATCH(AA$3,$K$2:$P$2,0))</f>
        <v>0.3</v>
      </c>
      <c r="AB26" s="20">
        <f>INDEX($K:$P,ROW(),MATCH(AB$3,$K$2:$P$2,0))</f>
        <v>0.3</v>
      </c>
      <c r="AC26" s="20">
        <f>INDEX($K:$P,ROW(),MATCH(AC$3,$K$2:$P$2,0))</f>
        <v>0.3</v>
      </c>
      <c r="AD26" s="20">
        <f>INDEX($K:$P,ROW(),MATCH(AD$3,$K$2:$P$2,0))</f>
        <v>0.3</v>
      </c>
      <c r="AE26" s="20">
        <f>INDEX($K:$P,ROW(),MATCH(AE$3,$K$2:$P$2,0))</f>
        <v>0.3</v>
      </c>
      <c r="AF26" s="20">
        <f>INDEX($K:$P,ROW(),MATCH(AF$3,$K$2:$P$2,0))</f>
        <v>0.3</v>
      </c>
      <c r="AG26" s="20">
        <f>INDEX($K:$P,ROW(),MATCH(AG$3,$K$2:$P$2,0))</f>
        <v>0.3</v>
      </c>
      <c r="AH26" s="20">
        <f>INDEX($K:$P,ROW(),MATCH(AH$3,$K$2:$P$2,0))</f>
        <v>0.3</v>
      </c>
      <c r="AI26" s="20">
        <f>INDEX($K:$P,ROW(),MATCH(AI$3,$K$2:$P$2,0))</f>
        <v>0.3</v>
      </c>
      <c r="AJ26" s="20">
        <f>INDEX($K:$P,ROW(),MATCH(AJ$3,$K$2:$P$2,0))</f>
        <v>0.3</v>
      </c>
      <c r="AK26" s="20">
        <f>INDEX($K:$P,ROW(),MATCH(AK$3,$K$2:$P$2,0))</f>
        <v>0.3</v>
      </c>
      <c r="AL26" s="20">
        <f>INDEX($K:$P,ROW(),MATCH(AL$3,$K$2:$P$2,0))</f>
        <v>0.3</v>
      </c>
      <c r="AM26" s="20">
        <f>INDEX($K:$P,ROW(),MATCH(AM$3,$K$2:$P$2,0))</f>
        <v>0.3</v>
      </c>
      <c r="AN26" s="20">
        <f>INDEX($K:$P,ROW(),MATCH(AN$3,$K$2:$P$2,0))</f>
        <v>0.3</v>
      </c>
      <c r="AO26" s="20">
        <f>INDEX($K:$P,ROW(),MATCH(AO$3,$K$2:$P$2,0))</f>
        <v>0.3</v>
      </c>
      <c r="AP26" s="20">
        <f>INDEX($K:$P,ROW(),MATCH(AP$3,$K$2:$P$2,0))</f>
        <v>0.3</v>
      </c>
      <c r="AQ26" s="20">
        <f>INDEX($K:$P,ROW(),MATCH(AQ$3,$K$2:$P$2,0))</f>
        <v>0.3</v>
      </c>
      <c r="AR26" s="20">
        <f>INDEX($K:$P,ROW(),MATCH(AR$3,$K$2:$P$2,0))</f>
        <v>0.3</v>
      </c>
      <c r="AS26" s="20">
        <f>INDEX($K:$P,ROW(),MATCH(AS$3,$K$2:$P$2,0))</f>
        <v>0.3</v>
      </c>
      <c r="AT26" s="20">
        <f>INDEX($K:$P,ROW(),MATCH(AT$3,$K$2:$P$2,0))</f>
        <v>0.3</v>
      </c>
      <c r="AU26" s="20">
        <f>INDEX($K:$P,ROW(),MATCH(AU$3,$K$2:$P$2,0))</f>
        <v>0.3</v>
      </c>
      <c r="AV26" s="20">
        <f>INDEX($K:$P,ROW(),MATCH(AV$3,$K$2:$P$2,0))</f>
        <v>0.3</v>
      </c>
      <c r="AW26" s="20">
        <f>INDEX($K:$P,ROW(),MATCH(AW$3,$K$2:$P$2,0))</f>
        <v>0.3</v>
      </c>
      <c r="AX26" s="20">
        <f>INDEX($K:$P,ROW(),MATCH(AX$3,$K$2:$P$2,0))</f>
        <v>0.3</v>
      </c>
      <c r="AY26" s="20">
        <f>INDEX($K:$P,ROW(),MATCH(AY$3,$K$2:$P$2,0))</f>
        <v>0.3</v>
      </c>
      <c r="AZ26" s="20">
        <f>INDEX($K:$P,ROW(),MATCH(AZ$3,$K$2:$P$2,0))</f>
        <v>0.3</v>
      </c>
      <c r="BA26" s="20">
        <f>INDEX($K:$P,ROW(),MATCH(BA$3,$K$2:$P$2,0))</f>
        <v>0.3</v>
      </c>
      <c r="BB26" s="20">
        <f>INDEX($K:$P,ROW(),MATCH(BB$3,$K$2:$P$2,0))</f>
        <v>0.3</v>
      </c>
      <c r="BC26" s="20">
        <f>INDEX($K:$P,ROW(),MATCH(BC$3,$K$2:$P$2,0))</f>
        <v>0.3</v>
      </c>
      <c r="BD26" s="20">
        <f>INDEX($K:$P,ROW(),MATCH(BD$3,$K$2:$P$2,0))</f>
        <v>0.3</v>
      </c>
      <c r="BE26" s="20">
        <f>INDEX($K:$P,ROW(),MATCH(BE$3,$K$2:$P$2,0))</f>
        <v>0.3</v>
      </c>
      <c r="BF26" s="20">
        <f>INDEX($K:$P,ROW(),MATCH(BF$3,$K$2:$P$2,0))</f>
        <v>0.3</v>
      </c>
      <c r="BG26" s="20">
        <f>INDEX($K:$P,ROW(),MATCH(BG$3,$K$2:$P$2,0))</f>
        <v>0.3</v>
      </c>
      <c r="BH26" s="20">
        <f>INDEX($K:$P,ROW(),MATCH(BH$3,$K$2:$P$2,0))</f>
        <v>0.3</v>
      </c>
      <c r="BI26" s="20">
        <f>INDEX($K:$P,ROW(),MATCH(BI$3,$K$2:$P$2,0))</f>
        <v>0.3</v>
      </c>
      <c r="BJ26" s="20">
        <f>INDEX($K:$P,ROW(),MATCH(BJ$3,$K$2:$P$2,0))</f>
        <v>0.3</v>
      </c>
      <c r="BK26" s="20">
        <f>INDEX($K:$P,ROW(),MATCH(BK$3,$K$2:$P$2,0))</f>
        <v>0.3</v>
      </c>
      <c r="BL26" s="20">
        <f>INDEX($K:$P,ROW(),MATCH(BL$3,$K$2:$P$2,0))</f>
        <v>0.3</v>
      </c>
      <c r="BM26" s="20">
        <f>INDEX($K:$P,ROW(),MATCH(BM$3,$K$2:$P$2,0))</f>
        <v>0.3</v>
      </c>
      <c r="BN26" s="20">
        <f>INDEX($K:$P,ROW(),MATCH(BN$3,$K$2:$P$2,0))</f>
        <v>0.3</v>
      </c>
      <c r="BO26" s="20">
        <f>INDEX($K:$P,ROW(),MATCH(BO$3,$K$2:$P$2,0))</f>
        <v>0.3</v>
      </c>
      <c r="BP26" s="20">
        <f>INDEX($K:$P,ROW(),MATCH(BP$3,$K$2:$P$2,0))</f>
        <v>0.3</v>
      </c>
      <c r="BQ26" s="20">
        <f>INDEX($K:$P,ROW(),MATCH(BQ$3,$K$2:$P$2,0))</f>
        <v>0.3</v>
      </c>
      <c r="BR26" s="20">
        <f>INDEX($K:$P,ROW(),MATCH(BR$3,$K$2:$P$2,0))</f>
        <v>0.3</v>
      </c>
      <c r="BS26" s="20">
        <f>INDEX($K:$P,ROW(),MATCH(BS$3,$K$2:$P$2,0))</f>
        <v>0.3</v>
      </c>
      <c r="BT26" s="20">
        <f>INDEX($K:$P,ROW(),MATCH(BT$3,$K$2:$P$2,0))</f>
        <v>0.3</v>
      </c>
      <c r="BU26" s="20">
        <f>INDEX($K:$P,ROW(),MATCH(BU$3,$K$2:$P$2,0))</f>
        <v>0.3</v>
      </c>
      <c r="BV26" s="20">
        <f>INDEX($K:$P,ROW(),MATCH(BV$3,$K$2:$P$2,0))</f>
        <v>0.3</v>
      </c>
      <c r="BW26" s="20">
        <f>INDEX($K:$P,ROW(),MATCH(BW$3,$K$2:$P$2,0))</f>
        <v>0.3</v>
      </c>
      <c r="BX26" s="20">
        <f>INDEX($K:$P,ROW(),MATCH(BX$3,$K$2:$P$2,0))</f>
        <v>0.3</v>
      </c>
      <c r="BY26" s="20">
        <f>INDEX($K:$P,ROW(),MATCH(BY$3,$K$2:$P$2,0))</f>
        <v>0.3</v>
      </c>
      <c r="BZ26" s="20">
        <f>INDEX($K:$P,ROW(),MATCH(BZ$3,$K$2:$P$2,0))</f>
        <v>0.3</v>
      </c>
      <c r="CA26" s="20">
        <f>INDEX($K:$P,ROW(),MATCH(CA$3,$K$2:$P$2,0))</f>
        <v>0.3</v>
      </c>
      <c r="CB26" s="20">
        <f>INDEX($K:$P,ROW(),MATCH(CB$3,$K$2:$P$2,0))</f>
        <v>0.3</v>
      </c>
      <c r="CC26" s="20">
        <f>INDEX($K:$P,ROW(),MATCH(CC$3,$K$2:$P$2,0))</f>
        <v>0.3</v>
      </c>
      <c r="CD26" s="20">
        <f>INDEX($K:$P,ROW(),MATCH(CD$3,$K$2:$P$2,0))</f>
        <v>0.3</v>
      </c>
      <c r="CE26" s="20">
        <f>INDEX($K:$P,ROW(),MATCH(CE$3,$K$2:$P$2,0))</f>
        <v>0.3</v>
      </c>
      <c r="CF26" s="20">
        <f>INDEX($K:$P,ROW(),MATCH(CF$3,$K$2:$P$2,0))</f>
        <v>0.3</v>
      </c>
      <c r="CG26" s="20">
        <f>INDEX($K:$P,ROW(),MATCH(CG$3,$K$2:$P$2,0))</f>
        <v>0.3</v>
      </c>
      <c r="CH26" s="20">
        <f>INDEX($K:$P,ROW(),MATCH(CH$3,$K$2:$P$2,0))</f>
        <v>0.3</v>
      </c>
      <c r="CI26" s="20">
        <f>INDEX($K:$P,ROW(),MATCH(CI$3,$K$2:$P$2,0))</f>
        <v>0.3</v>
      </c>
      <c r="CJ26" s="20">
        <f>INDEX($K:$P,ROW(),MATCH(CJ$3,$K$2:$P$2,0))</f>
        <v>0.3</v>
      </c>
      <c r="CK26" s="20">
        <f>INDEX($K:$P,ROW(),MATCH(CK$3,$K$2:$P$2,0))</f>
        <v>0.3</v>
      </c>
      <c r="CL26" s="20">
        <f>INDEX($K:$P,ROW(),MATCH(CL$3,$K$2:$P$2,0))</f>
        <v>0.3</v>
      </c>
      <c r="CM26" s="20" t="e">
        <f>INDEX($K:$P,ROW(),MATCH(CM$3,$K$2:$P$2,0))</f>
        <v>#N/A</v>
      </c>
      <c r="CN26" s="20" t="e">
        <f>INDEX($K:$P,ROW(),MATCH(CN$3,$K$2:$P$2,0))</f>
        <v>#N/A</v>
      </c>
      <c r="CO26" s="20" t="e">
        <f>INDEX($K:$P,ROW(),MATCH(CO$3,$K$2:$P$2,0))</f>
        <v>#N/A</v>
      </c>
      <c r="CP26" s="20" t="e">
        <f>INDEX($K:$P,ROW(),MATCH(CP$3,$K$2:$P$2,0))</f>
        <v>#N/A</v>
      </c>
      <c r="CQ26" s="20" t="e">
        <f>INDEX($K:$P,ROW(),MATCH(CQ$3,$K$2:$P$2,0))</f>
        <v>#N/A</v>
      </c>
      <c r="CR26" s="20" t="e">
        <f>INDEX($K:$P,ROW(),MATCH(CR$3,$K$2:$P$2,0))</f>
        <v>#N/A</v>
      </c>
      <c r="CS26" s="20" t="e">
        <f>INDEX($K:$P,ROW(),MATCH(CS$3,$K$2:$P$2,0))</f>
        <v>#N/A</v>
      </c>
      <c r="CT26" s="20" t="e">
        <f>INDEX($K:$P,ROW(),MATCH(CT$3,$K$2:$P$2,0))</f>
        <v>#N/A</v>
      </c>
      <c r="CU26" s="20" t="e">
        <f>INDEX($K:$P,ROW(),MATCH(CU$3,$K$2:$P$2,0))</f>
        <v>#N/A</v>
      </c>
      <c r="CV26" s="20" t="e">
        <f>INDEX($K:$P,ROW(),MATCH(CV$3,$K$2:$P$2,0))</f>
        <v>#N/A</v>
      </c>
      <c r="CW26" s="20" t="e">
        <f>INDEX($K:$P,ROW(),MATCH(CW$3,$K$2:$P$2,0))</f>
        <v>#N/A</v>
      </c>
      <c r="CX26" s="20" t="e">
        <f>INDEX($K:$P,ROW(),MATCH(CX$3,$K$2:$P$2,0))</f>
        <v>#N/A</v>
      </c>
      <c r="CY26" s="20" t="e">
        <f>INDEX($K:$P,ROW(),MATCH(CY$3,$K$2:$P$2,0))</f>
        <v>#N/A</v>
      </c>
      <c r="CZ26" s="20" t="e">
        <f>INDEX($K:$P,ROW(),MATCH(CZ$3,$K$2:$P$2,0))</f>
        <v>#N/A</v>
      </c>
      <c r="DA26" s="20" t="e">
        <f>INDEX($K:$P,ROW(),MATCH(DA$3,$K$2:$P$2,0))</f>
        <v>#N/A</v>
      </c>
      <c r="DB26" s="20" t="e">
        <f>INDEX($K:$P,ROW(),MATCH(DB$3,$K$2:$P$2,0))</f>
        <v>#N/A</v>
      </c>
      <c r="DC26" s="20" t="e">
        <f>INDEX($K:$P,ROW(),MATCH(DC$3,$K$2:$P$2,0))</f>
        <v>#N/A</v>
      </c>
      <c r="DD26" s="20" t="e">
        <f>INDEX($K:$P,ROW(),MATCH(DD$3,$K$2:$P$2,0))</f>
        <v>#N/A</v>
      </c>
      <c r="DE26" s="20" t="e">
        <f>INDEX($K:$P,ROW(),MATCH(DE$3,$K$2:$P$2,0))</f>
        <v>#N/A</v>
      </c>
      <c r="DF26" s="20" t="e">
        <f>INDEX($K:$P,ROW(),MATCH(DF$3,$K$2:$P$2,0))</f>
        <v>#N/A</v>
      </c>
      <c r="DG26" s="20" t="e">
        <f>INDEX($K:$P,ROW(),MATCH(DG$3,$K$2:$P$2,0))</f>
        <v>#N/A</v>
      </c>
      <c r="DH26" s="20" t="e">
        <f>INDEX($K:$P,ROW(),MATCH(DH$3,$K$2:$P$2,0))</f>
        <v>#N/A</v>
      </c>
      <c r="DI26" s="20" t="e">
        <f>INDEX($K:$P,ROW(),MATCH(DI$3,$K$2:$P$2,0))</f>
        <v>#N/A</v>
      </c>
      <c r="DJ26" s="20" t="e">
        <f>INDEX($K:$P,ROW(),MATCH(DJ$3,$K$2:$P$2,0))</f>
        <v>#N/A</v>
      </c>
      <c r="DK26" s="20" t="e">
        <f>INDEX($K:$P,ROW(),MATCH(DK$3,$K$2:$P$2,0))</f>
        <v>#N/A</v>
      </c>
      <c r="DL26" s="20" t="e">
        <f>INDEX($K:$P,ROW(),MATCH(DL$3,$K$2:$P$2,0))</f>
        <v>#N/A</v>
      </c>
    </row>
    <row r="27" spans="1:116" x14ac:dyDescent="0.4">
      <c r="D27" t="s">
        <v>812</v>
      </c>
      <c r="E27" s="8" t="str">
        <f>ROW()&amp;" "&amp;D27</f>
        <v>27 LISTSALES-PV</v>
      </c>
      <c r="G27" s="372" t="s">
        <v>810</v>
      </c>
      <c r="H27" s="31"/>
      <c r="I27" s="73"/>
      <c r="J27" s="380"/>
      <c r="K27" s="380">
        <v>0.2</v>
      </c>
      <c r="L27" s="380">
        <v>0.2</v>
      </c>
      <c r="M27" s="380">
        <v>0.2</v>
      </c>
      <c r="N27" s="380">
        <v>0.2</v>
      </c>
      <c r="O27" s="380">
        <v>0.2</v>
      </c>
      <c r="P27" s="380">
        <v>0.2</v>
      </c>
      <c r="R27" s="33"/>
      <c r="S27" s="20">
        <f>INDEX($K:$P,ROW(),MATCH(S$3,$K$2:$P$2,0))</f>
        <v>0.2</v>
      </c>
      <c r="T27" s="20">
        <f>INDEX($K:$P,ROW(),MATCH(T$3,$K$2:$P$2,0))</f>
        <v>0.2</v>
      </c>
      <c r="U27" s="20">
        <f>INDEX($K:$P,ROW(),MATCH(U$3,$K$2:$P$2,0))</f>
        <v>0.2</v>
      </c>
      <c r="V27" s="20">
        <f>INDEX($K:$P,ROW(),MATCH(V$3,$K$2:$P$2,0))</f>
        <v>0.2</v>
      </c>
      <c r="W27" s="20">
        <f>INDEX($K:$P,ROW(),MATCH(W$3,$K$2:$P$2,0))</f>
        <v>0.2</v>
      </c>
      <c r="X27" s="20">
        <f>INDEX($K:$P,ROW(),MATCH(X$3,$K$2:$P$2,0))</f>
        <v>0.2</v>
      </c>
      <c r="Y27" s="20">
        <f>INDEX($K:$P,ROW(),MATCH(Y$3,$K$2:$P$2,0))</f>
        <v>0.2</v>
      </c>
      <c r="Z27" s="20">
        <f>INDEX($K:$P,ROW(),MATCH(Z$3,$K$2:$P$2,0))</f>
        <v>0.2</v>
      </c>
      <c r="AA27" s="20">
        <f>INDEX($K:$P,ROW(),MATCH(AA$3,$K$2:$P$2,0))</f>
        <v>0.2</v>
      </c>
      <c r="AB27" s="20">
        <f>INDEX($K:$P,ROW(),MATCH(AB$3,$K$2:$P$2,0))</f>
        <v>0.2</v>
      </c>
      <c r="AC27" s="20">
        <f>INDEX($K:$P,ROW(),MATCH(AC$3,$K$2:$P$2,0))</f>
        <v>0.2</v>
      </c>
      <c r="AD27" s="20">
        <f>INDEX($K:$P,ROW(),MATCH(AD$3,$K$2:$P$2,0))</f>
        <v>0.2</v>
      </c>
      <c r="AE27" s="20">
        <f>INDEX($K:$P,ROW(),MATCH(AE$3,$K$2:$P$2,0))</f>
        <v>0.2</v>
      </c>
      <c r="AF27" s="20">
        <f>INDEX($K:$P,ROW(),MATCH(AF$3,$K$2:$P$2,0))</f>
        <v>0.2</v>
      </c>
      <c r="AG27" s="20">
        <f>INDEX($K:$P,ROW(),MATCH(AG$3,$K$2:$P$2,0))</f>
        <v>0.2</v>
      </c>
      <c r="AH27" s="20">
        <f>INDEX($K:$P,ROW(),MATCH(AH$3,$K$2:$P$2,0))</f>
        <v>0.2</v>
      </c>
      <c r="AI27" s="20">
        <f>INDEX($K:$P,ROW(),MATCH(AI$3,$K$2:$P$2,0))</f>
        <v>0.2</v>
      </c>
      <c r="AJ27" s="20">
        <f>INDEX($K:$P,ROW(),MATCH(AJ$3,$K$2:$P$2,0))</f>
        <v>0.2</v>
      </c>
      <c r="AK27" s="20">
        <f>INDEX($K:$P,ROW(),MATCH(AK$3,$K$2:$P$2,0))</f>
        <v>0.2</v>
      </c>
      <c r="AL27" s="20">
        <f>INDEX($K:$P,ROW(),MATCH(AL$3,$K$2:$P$2,0))</f>
        <v>0.2</v>
      </c>
      <c r="AM27" s="20">
        <f>INDEX($K:$P,ROW(),MATCH(AM$3,$K$2:$P$2,0))</f>
        <v>0.2</v>
      </c>
      <c r="AN27" s="20">
        <f>INDEX($K:$P,ROW(),MATCH(AN$3,$K$2:$P$2,0))</f>
        <v>0.2</v>
      </c>
      <c r="AO27" s="20">
        <f>INDEX($K:$P,ROW(),MATCH(AO$3,$K$2:$P$2,0))</f>
        <v>0.2</v>
      </c>
      <c r="AP27" s="20">
        <f>INDEX($K:$P,ROW(),MATCH(AP$3,$K$2:$P$2,0))</f>
        <v>0.2</v>
      </c>
      <c r="AQ27" s="20">
        <f>INDEX($K:$P,ROW(),MATCH(AQ$3,$K$2:$P$2,0))</f>
        <v>0.2</v>
      </c>
      <c r="AR27" s="20">
        <f>INDEX($K:$P,ROW(),MATCH(AR$3,$K$2:$P$2,0))</f>
        <v>0.2</v>
      </c>
      <c r="AS27" s="20">
        <f>INDEX($K:$P,ROW(),MATCH(AS$3,$K$2:$P$2,0))</f>
        <v>0.2</v>
      </c>
      <c r="AT27" s="20">
        <f>INDEX($K:$P,ROW(),MATCH(AT$3,$K$2:$P$2,0))</f>
        <v>0.2</v>
      </c>
      <c r="AU27" s="20">
        <f>INDEX($K:$P,ROW(),MATCH(AU$3,$K$2:$P$2,0))</f>
        <v>0.2</v>
      </c>
      <c r="AV27" s="20">
        <f>INDEX($K:$P,ROW(),MATCH(AV$3,$K$2:$P$2,0))</f>
        <v>0.2</v>
      </c>
      <c r="AW27" s="20">
        <f>INDEX($K:$P,ROW(),MATCH(AW$3,$K$2:$P$2,0))</f>
        <v>0.2</v>
      </c>
      <c r="AX27" s="20">
        <f>INDEX($K:$P,ROW(),MATCH(AX$3,$K$2:$P$2,0))</f>
        <v>0.2</v>
      </c>
      <c r="AY27" s="20">
        <f>INDEX($K:$P,ROW(),MATCH(AY$3,$K$2:$P$2,0))</f>
        <v>0.2</v>
      </c>
      <c r="AZ27" s="20">
        <f>INDEX($K:$P,ROW(),MATCH(AZ$3,$K$2:$P$2,0))</f>
        <v>0.2</v>
      </c>
      <c r="BA27" s="20">
        <f>INDEX($K:$P,ROW(),MATCH(BA$3,$K$2:$P$2,0))</f>
        <v>0.2</v>
      </c>
      <c r="BB27" s="20">
        <f>INDEX($K:$P,ROW(),MATCH(BB$3,$K$2:$P$2,0))</f>
        <v>0.2</v>
      </c>
      <c r="BC27" s="20">
        <f>INDEX($K:$P,ROW(),MATCH(BC$3,$K$2:$P$2,0))</f>
        <v>0.2</v>
      </c>
      <c r="BD27" s="20">
        <f>INDEX($K:$P,ROW(),MATCH(BD$3,$K$2:$P$2,0))</f>
        <v>0.2</v>
      </c>
      <c r="BE27" s="20">
        <f>INDEX($K:$P,ROW(),MATCH(BE$3,$K$2:$P$2,0))</f>
        <v>0.2</v>
      </c>
      <c r="BF27" s="20">
        <f>INDEX($K:$P,ROW(),MATCH(BF$3,$K$2:$P$2,0))</f>
        <v>0.2</v>
      </c>
      <c r="BG27" s="20">
        <f>INDEX($K:$P,ROW(),MATCH(BG$3,$K$2:$P$2,0))</f>
        <v>0.2</v>
      </c>
      <c r="BH27" s="20">
        <f>INDEX($K:$P,ROW(),MATCH(BH$3,$K$2:$P$2,0))</f>
        <v>0.2</v>
      </c>
      <c r="BI27" s="20">
        <f>INDEX($K:$P,ROW(),MATCH(BI$3,$K$2:$P$2,0))</f>
        <v>0.2</v>
      </c>
      <c r="BJ27" s="20">
        <f>INDEX($K:$P,ROW(),MATCH(BJ$3,$K$2:$P$2,0))</f>
        <v>0.2</v>
      </c>
      <c r="BK27" s="20">
        <f>INDEX($K:$P,ROW(),MATCH(BK$3,$K$2:$P$2,0))</f>
        <v>0.2</v>
      </c>
      <c r="BL27" s="20">
        <f>INDEX($K:$P,ROW(),MATCH(BL$3,$K$2:$P$2,0))</f>
        <v>0.2</v>
      </c>
      <c r="BM27" s="20">
        <f>INDEX($K:$P,ROW(),MATCH(BM$3,$K$2:$P$2,0))</f>
        <v>0.2</v>
      </c>
      <c r="BN27" s="20">
        <f>INDEX($K:$P,ROW(),MATCH(BN$3,$K$2:$P$2,0))</f>
        <v>0.2</v>
      </c>
      <c r="BO27" s="20">
        <f>INDEX($K:$P,ROW(),MATCH(BO$3,$K$2:$P$2,0))</f>
        <v>0.2</v>
      </c>
      <c r="BP27" s="20">
        <f>INDEX($K:$P,ROW(),MATCH(BP$3,$K$2:$P$2,0))</f>
        <v>0.2</v>
      </c>
      <c r="BQ27" s="20">
        <f>INDEX($K:$P,ROW(),MATCH(BQ$3,$K$2:$P$2,0))</f>
        <v>0.2</v>
      </c>
      <c r="BR27" s="20">
        <f>INDEX($K:$P,ROW(),MATCH(BR$3,$K$2:$P$2,0))</f>
        <v>0.2</v>
      </c>
      <c r="BS27" s="20">
        <f>INDEX($K:$P,ROW(),MATCH(BS$3,$K$2:$P$2,0))</f>
        <v>0.2</v>
      </c>
      <c r="BT27" s="20">
        <f>INDEX($K:$P,ROW(),MATCH(BT$3,$K$2:$P$2,0))</f>
        <v>0.2</v>
      </c>
      <c r="BU27" s="20">
        <f>INDEX($K:$P,ROW(),MATCH(BU$3,$K$2:$P$2,0))</f>
        <v>0.2</v>
      </c>
      <c r="BV27" s="20">
        <f>INDEX($K:$P,ROW(),MATCH(BV$3,$K$2:$P$2,0))</f>
        <v>0.2</v>
      </c>
      <c r="BW27" s="20">
        <f>INDEX($K:$P,ROW(),MATCH(BW$3,$K$2:$P$2,0))</f>
        <v>0.2</v>
      </c>
      <c r="BX27" s="20">
        <f>INDEX($K:$P,ROW(),MATCH(BX$3,$K$2:$P$2,0))</f>
        <v>0.2</v>
      </c>
      <c r="BY27" s="20">
        <f>INDEX($K:$P,ROW(),MATCH(BY$3,$K$2:$P$2,0))</f>
        <v>0.2</v>
      </c>
      <c r="BZ27" s="20">
        <f>INDEX($K:$P,ROW(),MATCH(BZ$3,$K$2:$P$2,0))</f>
        <v>0.2</v>
      </c>
      <c r="CA27" s="20">
        <f>INDEX($K:$P,ROW(),MATCH(CA$3,$K$2:$P$2,0))</f>
        <v>0.2</v>
      </c>
      <c r="CB27" s="20">
        <f>INDEX($K:$P,ROW(),MATCH(CB$3,$K$2:$P$2,0))</f>
        <v>0.2</v>
      </c>
      <c r="CC27" s="20">
        <f>INDEX($K:$P,ROW(),MATCH(CC$3,$K$2:$P$2,0))</f>
        <v>0.2</v>
      </c>
      <c r="CD27" s="20">
        <f>INDEX($K:$P,ROW(),MATCH(CD$3,$K$2:$P$2,0))</f>
        <v>0.2</v>
      </c>
      <c r="CE27" s="20">
        <f>INDEX($K:$P,ROW(),MATCH(CE$3,$K$2:$P$2,0))</f>
        <v>0.2</v>
      </c>
      <c r="CF27" s="20">
        <f>INDEX($K:$P,ROW(),MATCH(CF$3,$K$2:$P$2,0))</f>
        <v>0.2</v>
      </c>
      <c r="CG27" s="20">
        <f>INDEX($K:$P,ROW(),MATCH(CG$3,$K$2:$P$2,0))</f>
        <v>0.2</v>
      </c>
      <c r="CH27" s="20">
        <f>INDEX($K:$P,ROW(),MATCH(CH$3,$K$2:$P$2,0))</f>
        <v>0.2</v>
      </c>
      <c r="CI27" s="20">
        <f>INDEX($K:$P,ROW(),MATCH(CI$3,$K$2:$P$2,0))</f>
        <v>0.2</v>
      </c>
      <c r="CJ27" s="20">
        <f>INDEX($K:$P,ROW(),MATCH(CJ$3,$K$2:$P$2,0))</f>
        <v>0.2</v>
      </c>
      <c r="CK27" s="20">
        <f>INDEX($K:$P,ROW(),MATCH(CK$3,$K$2:$P$2,0))</f>
        <v>0.2</v>
      </c>
      <c r="CL27" s="20">
        <f>INDEX($K:$P,ROW(),MATCH(CL$3,$K$2:$P$2,0))</f>
        <v>0.2</v>
      </c>
      <c r="CM27" s="20" t="e">
        <f>INDEX($K:$P,ROW(),MATCH(CM$3,$K$2:$P$2,0))</f>
        <v>#N/A</v>
      </c>
      <c r="CN27" s="20" t="e">
        <f>INDEX($K:$P,ROW(),MATCH(CN$3,$K$2:$P$2,0))</f>
        <v>#N/A</v>
      </c>
      <c r="CO27" s="20" t="e">
        <f>INDEX($K:$P,ROW(),MATCH(CO$3,$K$2:$P$2,0))</f>
        <v>#N/A</v>
      </c>
      <c r="CP27" s="20" t="e">
        <f>INDEX($K:$P,ROW(),MATCH(CP$3,$K$2:$P$2,0))</f>
        <v>#N/A</v>
      </c>
      <c r="CQ27" s="20" t="e">
        <f>INDEX($K:$P,ROW(),MATCH(CQ$3,$K$2:$P$2,0))</f>
        <v>#N/A</v>
      </c>
      <c r="CR27" s="20" t="e">
        <f>INDEX($K:$P,ROW(),MATCH(CR$3,$K$2:$P$2,0))</f>
        <v>#N/A</v>
      </c>
      <c r="CS27" s="20" t="e">
        <f>INDEX($K:$P,ROW(),MATCH(CS$3,$K$2:$P$2,0))</f>
        <v>#N/A</v>
      </c>
      <c r="CT27" s="20" t="e">
        <f>INDEX($K:$P,ROW(),MATCH(CT$3,$K$2:$P$2,0))</f>
        <v>#N/A</v>
      </c>
      <c r="CU27" s="20" t="e">
        <f>INDEX($K:$P,ROW(),MATCH(CU$3,$K$2:$P$2,0))</f>
        <v>#N/A</v>
      </c>
      <c r="CV27" s="20" t="e">
        <f>INDEX($K:$P,ROW(),MATCH(CV$3,$K$2:$P$2,0))</f>
        <v>#N/A</v>
      </c>
      <c r="CW27" s="20" t="e">
        <f>INDEX($K:$P,ROW(),MATCH(CW$3,$K$2:$P$2,0))</f>
        <v>#N/A</v>
      </c>
      <c r="CX27" s="20" t="e">
        <f>INDEX($K:$P,ROW(),MATCH(CX$3,$K$2:$P$2,0))</f>
        <v>#N/A</v>
      </c>
      <c r="CY27" s="20" t="e">
        <f>INDEX($K:$P,ROW(),MATCH(CY$3,$K$2:$P$2,0))</f>
        <v>#N/A</v>
      </c>
      <c r="CZ27" s="20" t="e">
        <f>INDEX($K:$P,ROW(),MATCH(CZ$3,$K$2:$P$2,0))</f>
        <v>#N/A</v>
      </c>
      <c r="DA27" s="20" t="e">
        <f>INDEX($K:$P,ROW(),MATCH(DA$3,$K$2:$P$2,0))</f>
        <v>#N/A</v>
      </c>
      <c r="DB27" s="20" t="e">
        <f>INDEX($K:$P,ROW(),MATCH(DB$3,$K$2:$P$2,0))</f>
        <v>#N/A</v>
      </c>
      <c r="DC27" s="20" t="e">
        <f>INDEX($K:$P,ROW(),MATCH(DC$3,$K$2:$P$2,0))</f>
        <v>#N/A</v>
      </c>
      <c r="DD27" s="20" t="e">
        <f>INDEX($K:$P,ROW(),MATCH(DD$3,$K$2:$P$2,0))</f>
        <v>#N/A</v>
      </c>
      <c r="DE27" s="20" t="e">
        <f>INDEX($K:$P,ROW(),MATCH(DE$3,$K$2:$P$2,0))</f>
        <v>#N/A</v>
      </c>
      <c r="DF27" s="20" t="e">
        <f>INDEX($K:$P,ROW(),MATCH(DF$3,$K$2:$P$2,0))</f>
        <v>#N/A</v>
      </c>
      <c r="DG27" s="20" t="e">
        <f>INDEX($K:$P,ROW(),MATCH(DG$3,$K$2:$P$2,0))</f>
        <v>#N/A</v>
      </c>
      <c r="DH27" s="20" t="e">
        <f>INDEX($K:$P,ROW(),MATCH(DH$3,$K$2:$P$2,0))</f>
        <v>#N/A</v>
      </c>
      <c r="DI27" s="20" t="e">
        <f>INDEX($K:$P,ROW(),MATCH(DI$3,$K$2:$P$2,0))</f>
        <v>#N/A</v>
      </c>
      <c r="DJ27" s="20" t="e">
        <f>INDEX($K:$P,ROW(),MATCH(DJ$3,$K$2:$P$2,0))</f>
        <v>#N/A</v>
      </c>
      <c r="DK27" s="20" t="e">
        <f>INDEX($K:$P,ROW(),MATCH(DK$3,$K$2:$P$2,0))</f>
        <v>#N/A</v>
      </c>
      <c r="DL27" s="20" t="e">
        <f>INDEX($K:$P,ROW(),MATCH(DL$3,$K$2:$P$2,0))</f>
        <v>#N/A</v>
      </c>
    </row>
    <row r="28" spans="1:116" x14ac:dyDescent="0.4">
      <c r="D28" t="s">
        <v>812</v>
      </c>
      <c r="E28" s="8" t="str">
        <f>ROW()&amp;" "&amp;D28</f>
        <v>28 LISTSALES-PV</v>
      </c>
      <c r="G28" s="373" t="s">
        <v>817</v>
      </c>
      <c r="H28" s="31"/>
      <c r="I28" s="73"/>
      <c r="J28" s="73"/>
      <c r="K28" s="58"/>
      <c r="L28" s="58"/>
      <c r="M28" s="58"/>
      <c r="N28" s="58"/>
      <c r="O28" s="58"/>
      <c r="P28" s="58"/>
      <c r="R28" s="33"/>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row>
    <row r="29" spans="1:116" x14ac:dyDescent="0.4">
      <c r="D29" t="s">
        <v>812</v>
      </c>
      <c r="E29" s="8" t="str">
        <f>ROW()&amp;" "&amp;D29</f>
        <v>29 LISTSALES-PV</v>
      </c>
      <c r="G29" s="388"/>
      <c r="H29" s="31"/>
      <c r="I29" s="73"/>
      <c r="J29" s="73"/>
      <c r="K29" s="58"/>
      <c r="L29" s="58"/>
      <c r="M29" s="58"/>
      <c r="N29" s="58"/>
      <c r="O29" s="58"/>
      <c r="P29" s="58"/>
      <c r="R29" s="33"/>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row>
    <row r="30" spans="1:116" x14ac:dyDescent="0.4">
      <c r="D30" t="s">
        <v>812</v>
      </c>
      <c r="E30" s="8" t="str">
        <f>ROW()&amp;" "&amp;D30</f>
        <v>30 LISTSALES-PV</v>
      </c>
      <c r="G30" s="129" t="s">
        <v>343</v>
      </c>
      <c r="H30" s="31"/>
      <c r="I30" s="73"/>
      <c r="J30" s="73"/>
      <c r="K30" s="58"/>
      <c r="L30" s="58"/>
      <c r="M30" s="58"/>
      <c r="N30" s="58"/>
      <c r="O30" s="58"/>
      <c r="P30" s="58"/>
      <c r="R30" s="33"/>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row>
    <row r="31" spans="1:116" x14ac:dyDescent="0.4">
      <c r="D31" t="s">
        <v>812</v>
      </c>
      <c r="E31" s="8" t="str">
        <f>ROW()&amp;" "&amp;D31</f>
        <v>31 LISTSALES-PV</v>
      </c>
      <c r="G31" s="372" t="s">
        <v>519</v>
      </c>
      <c r="H31" s="31"/>
      <c r="I31" s="73"/>
      <c r="J31" s="73"/>
      <c r="K31" s="17">
        <f>SUMIF($3:$3,K$2,31:31)</f>
        <v>1009115.421966464</v>
      </c>
      <c r="L31" s="17">
        <f>SUMIF($3:$3,L$2,31:31)</f>
        <v>891383.67519385833</v>
      </c>
      <c r="M31" s="17">
        <f>SUMIF($3:$3,M$2,31:31)</f>
        <v>979952.03654667665</v>
      </c>
      <c r="N31" s="17">
        <f>SUMIF($3:$3,N$2,31:31)</f>
        <v>1075249.8165753619</v>
      </c>
      <c r="O31" s="17">
        <f>SUMIF($3:$3,O$2,31:31)</f>
        <v>1177733.7637316929</v>
      </c>
      <c r="P31" s="17">
        <f>SUMIF($3:$3,P$2,31:31)</f>
        <v>262636.26262092963</v>
      </c>
      <c r="R31" s="33"/>
      <c r="S31" s="15">
        <f>S23*S36</f>
        <v>80333.333333333343</v>
      </c>
      <c r="T31" s="15">
        <f>T23*T36</f>
        <v>81002.777777777766</v>
      </c>
      <c r="U31" s="15">
        <f>U23*U36</f>
        <v>81676.40625</v>
      </c>
      <c r="V31" s="15">
        <f>V23*V36</f>
        <v>82354.241994598749</v>
      </c>
      <c r="W31" s="15">
        <f>W23*W36</f>
        <v>83036.308377238413</v>
      </c>
      <c r="X31" s="15">
        <f>X23*X36</f>
        <v>83722.628885254366</v>
      </c>
      <c r="Y31" s="15">
        <f>Y23*Y36</f>
        <v>84413.227128261235</v>
      </c>
      <c r="Z31" s="15">
        <f>Z23*Z36</f>
        <v>85108.126838763623</v>
      </c>
      <c r="AA31" s="15">
        <f>AA23*AA36</f>
        <v>85807.351872771702</v>
      </c>
      <c r="AB31" s="15">
        <f>AB23*AB36</f>
        <v>86510.926210416583</v>
      </c>
      <c r="AC31" s="15">
        <f>AC23*AC36</f>
        <v>87218.873956571901</v>
      </c>
      <c r="AD31" s="15">
        <f>AD23*AD36</f>
        <v>87931.219341476273</v>
      </c>
      <c r="AE31" s="15">
        <f>AE23*AE36</f>
        <v>71055.624402644302</v>
      </c>
      <c r="AF31" s="15">
        <f>AF23*AF36</f>
        <v>71630.235241034999</v>
      </c>
      <c r="AG31" s="15">
        <f>AG23*AG36</f>
        <v>72208.400898488617</v>
      </c>
      <c r="AH31" s="15">
        <f>AH23*AH36</f>
        <v>72790.141022614771</v>
      </c>
      <c r="AI31" s="15">
        <f>AI23*AI36</f>
        <v>73375.47536303736</v>
      </c>
      <c r="AJ31" s="15">
        <f>AJ23*AJ36</f>
        <v>73964.423771904418</v>
      </c>
      <c r="AK31" s="15">
        <f>AK23*AK36</f>
        <v>74557.006204397607</v>
      </c>
      <c r="AL31" s="15">
        <f>AL23*AL36</f>
        <v>75153.242719248679</v>
      </c>
      <c r="AM31" s="15">
        <f>AM23*AM36</f>
        <v>75753.153479255372</v>
      </c>
      <c r="AN31" s="15">
        <f>AN23*AN36</f>
        <v>76356.758751798421</v>
      </c>
      <c r="AO31" s="15">
        <f>AO23*AO36</f>
        <v>76964.078909363976</v>
      </c>
      <c r="AP31" s="15">
        <f>AP23*AP36</f>
        <v>77575.134430069855</v>
      </c>
      <c r="AQ31" s="15">
        <f>AQ23*AQ36</f>
        <v>78189.945898189777</v>
      </c>
      <c r="AR31" s="15">
        <f>AR23*AR36</f>
        <v>78808.534004682311</v>
      </c>
      <c r="AS31" s="15">
        <f>AS23*AS36</f>
        <v>79430.919547723606</v>
      </c>
      <c r="AT31" s="15">
        <f>AT23*AT36</f>
        <v>80057.123433241999</v>
      </c>
      <c r="AU31" s="15">
        <f>AU23*AU36</f>
        <v>80687.1666754529</v>
      </c>
      <c r="AV31" s="15">
        <f>AV23*AV36</f>
        <v>81321.070397400486</v>
      </c>
      <c r="AW31" s="15">
        <f>AW23*AW36</f>
        <v>81958.85583149828</v>
      </c>
      <c r="AX31" s="15">
        <f>AX23*AX36</f>
        <v>82600.544320074478</v>
      </c>
      <c r="AY31" s="15">
        <f>AY23*AY36</f>
        <v>83246.157315919554</v>
      </c>
      <c r="AZ31" s="15">
        <f>AZ23*AZ36</f>
        <v>83895.716382836181</v>
      </c>
      <c r="BA31" s="15">
        <f>BA23*BA36</f>
        <v>84549.243196189782</v>
      </c>
      <c r="BB31" s="15">
        <f>BB23*BB36</f>
        <v>85206.759543467313</v>
      </c>
      <c r="BC31" s="15">
        <f>BC23*BC36</f>
        <v>85868.287324834251</v>
      </c>
      <c r="BD31" s="15">
        <f>BD23*BD36</f>
        <v>86533.848553692558</v>
      </c>
      <c r="BE31" s="15">
        <f>BE23*BE36</f>
        <v>87203.465357246256</v>
      </c>
      <c r="BF31" s="15">
        <f>BF23*BF36</f>
        <v>87877.159977071366</v>
      </c>
      <c r="BG31" s="15">
        <f>BG23*BG36</f>
        <v>88554.954769676187</v>
      </c>
      <c r="BH31" s="15">
        <f>BH23*BH36</f>
        <v>89236.872207080582</v>
      </c>
      <c r="BI31" s="15">
        <f>BI23*BI36</f>
        <v>89922.934877388936</v>
      </c>
      <c r="BJ31" s="15">
        <f>BJ23*BJ36</f>
        <v>90613.165485361227</v>
      </c>
      <c r="BK31" s="15">
        <f>BK23*BK36</f>
        <v>91307.586853004992</v>
      </c>
      <c r="BL31" s="15">
        <f>BL23*BL36</f>
        <v>92006.221920142329</v>
      </c>
      <c r="BM31" s="15">
        <f>BM23*BM36</f>
        <v>92709.093745013335</v>
      </c>
      <c r="BN31" s="15">
        <f>BN23*BN36</f>
        <v>93416.225504849863</v>
      </c>
      <c r="BO31" s="15">
        <f>BO23*BO36</f>
        <v>94127.640496473759</v>
      </c>
      <c r="BP31" s="15">
        <f>BP23*BP36</f>
        <v>94843.36213689149</v>
      </c>
      <c r="BQ31" s="15">
        <f>BQ23*BQ36</f>
        <v>95563.413963885614</v>
      </c>
      <c r="BR31" s="15">
        <f>BR23*BR36</f>
        <v>96287.819636625063</v>
      </c>
      <c r="BS31" s="15">
        <f>BS23*BS36</f>
        <v>97016.602936255193</v>
      </c>
      <c r="BT31" s="15">
        <f>BT23*BT36</f>
        <v>97749.787766513982</v>
      </c>
      <c r="BU31" s="15">
        <f>BU23*BU36</f>
        <v>98487.398154333991</v>
      </c>
      <c r="BV31" s="15">
        <f>BV23*BV36</f>
        <v>99229.458250460782</v>
      </c>
      <c r="BW31" s="15">
        <f>BW23*BW36</f>
        <v>99975.992330057925</v>
      </c>
      <c r="BX31" s="15">
        <f>BX23*BX36</f>
        <v>100727.02479333655</v>
      </c>
      <c r="BY31" s="15">
        <f>BY23*BY36</f>
        <v>101482.5801661633</v>
      </c>
      <c r="BZ31" s="15">
        <f>BZ23*BZ36</f>
        <v>102242.68310069517</v>
      </c>
      <c r="CA31" s="15">
        <f>CA23*CA36</f>
        <v>21389.311308392138</v>
      </c>
      <c r="CB31" s="15">
        <f>CB23*CB36</f>
        <v>21478.433438843491</v>
      </c>
      <c r="CC31" s="15">
        <f>CC23*CC36</f>
        <v>21567.926911505314</v>
      </c>
      <c r="CD31" s="15">
        <f>CD23*CD36</f>
        <v>21657.7932736367</v>
      </c>
      <c r="CE31" s="15">
        <f>CE23*CE36</f>
        <v>21748.034078943732</v>
      </c>
      <c r="CF31" s="15">
        <f>CF23*CF36</f>
        <v>21838.650887604803</v>
      </c>
      <c r="CG31" s="15">
        <f>CG23*CG36</f>
        <v>21929.645266304167</v>
      </c>
      <c r="CH31" s="15">
        <f>CH23*CH36</f>
        <v>22021.018788246813</v>
      </c>
      <c r="CI31" s="15">
        <f>CI23*CI36</f>
        <v>22112.773033197969</v>
      </c>
      <c r="CJ31" s="15">
        <f>CJ23*CJ36</f>
        <v>22204.90958750248</v>
      </c>
      <c r="CK31" s="15">
        <f>CK23*CK36</f>
        <v>22297.430044116827</v>
      </c>
      <c r="CL31" s="15">
        <f>CL23*CL36</f>
        <v>22390.336002635213</v>
      </c>
      <c r="CM31" s="15" t="e">
        <f>CM23*CM36</f>
        <v>#N/A</v>
      </c>
      <c r="CN31" s="15" t="e">
        <f>CN23*CN36</f>
        <v>#N/A</v>
      </c>
      <c r="CO31" s="15" t="e">
        <f>CO23*CO36</f>
        <v>#N/A</v>
      </c>
      <c r="CP31" s="15" t="e">
        <f>CP23*CP36</f>
        <v>#N/A</v>
      </c>
      <c r="CQ31" s="15" t="e">
        <f>CQ23*CQ36</f>
        <v>#N/A</v>
      </c>
      <c r="CR31" s="15" t="e">
        <f>CR23*CR36</f>
        <v>#N/A</v>
      </c>
      <c r="CS31" s="15" t="e">
        <f>CS23*CS36</f>
        <v>#N/A</v>
      </c>
      <c r="CT31" s="15" t="e">
        <f>CT23*CT36</f>
        <v>#N/A</v>
      </c>
      <c r="CU31" s="15" t="e">
        <f>CU23*CU36</f>
        <v>#N/A</v>
      </c>
      <c r="CV31" s="15" t="e">
        <f>CV23*CV36</f>
        <v>#N/A</v>
      </c>
      <c r="CW31" s="15" t="e">
        <f>CW23*CW36</f>
        <v>#N/A</v>
      </c>
      <c r="CX31" s="15" t="e">
        <f>CX23*CX36</f>
        <v>#N/A</v>
      </c>
      <c r="CY31" s="15" t="e">
        <f>CY23*CY36</f>
        <v>#N/A</v>
      </c>
      <c r="CZ31" s="15" t="e">
        <f>CZ23*CZ36</f>
        <v>#N/A</v>
      </c>
      <c r="DA31" s="15" t="e">
        <f>DA23*DA36</f>
        <v>#N/A</v>
      </c>
      <c r="DB31" s="15" t="e">
        <f>DB23*DB36</f>
        <v>#N/A</v>
      </c>
      <c r="DC31" s="15" t="e">
        <f>DC23*DC36</f>
        <v>#N/A</v>
      </c>
      <c r="DD31" s="15" t="e">
        <f>DD23*DD36</f>
        <v>#N/A</v>
      </c>
      <c r="DE31" s="15" t="e">
        <f>DE23*DE36</f>
        <v>#N/A</v>
      </c>
      <c r="DF31" s="15" t="e">
        <f>DF23*DF36</f>
        <v>#N/A</v>
      </c>
      <c r="DG31" s="15" t="e">
        <f>DG23*DG36</f>
        <v>#N/A</v>
      </c>
      <c r="DH31" s="15" t="e">
        <f>DH23*DH36</f>
        <v>#N/A</v>
      </c>
      <c r="DI31" s="15" t="e">
        <f>DI23*DI36</f>
        <v>#N/A</v>
      </c>
      <c r="DJ31" s="15" t="e">
        <f>DJ23*DJ36</f>
        <v>#N/A</v>
      </c>
      <c r="DK31" s="15" t="e">
        <f>DK23*DK36</f>
        <v>#N/A</v>
      </c>
      <c r="DL31" s="15" t="e">
        <f>DL23*DL36</f>
        <v>#N/A</v>
      </c>
    </row>
    <row r="32" spans="1:116" x14ac:dyDescent="0.4">
      <c r="D32" t="s">
        <v>812</v>
      </c>
      <c r="E32" s="8" t="str">
        <f>ROW()&amp;" "&amp;D32</f>
        <v>32 LISTSALES-PV</v>
      </c>
      <c r="G32" s="372" t="s">
        <v>520</v>
      </c>
      <c r="H32" s="31"/>
      <c r="I32" s="73"/>
      <c r="J32" s="73"/>
      <c r="K32" s="17">
        <f>SUMIF($3:$3,K$2,32:32)</f>
        <v>1009115.421966464</v>
      </c>
      <c r="L32" s="17">
        <f>SUMIF($3:$3,L$2,32:32)</f>
        <v>891383.67519385833</v>
      </c>
      <c r="M32" s="17">
        <f>SUMIF($3:$3,M$2,32:32)</f>
        <v>979952.03654667665</v>
      </c>
      <c r="N32" s="17">
        <f>SUMIF($3:$3,N$2,32:32)</f>
        <v>1075249.8165753619</v>
      </c>
      <c r="O32" s="17">
        <f>SUMIF($3:$3,O$2,32:32)</f>
        <v>1177733.7637316929</v>
      </c>
      <c r="P32" s="17">
        <f>SUMIF($3:$3,P$2,32:32)</f>
        <v>262636.26262092963</v>
      </c>
      <c r="R32" s="33"/>
      <c r="S32" s="15">
        <f>S24*S36</f>
        <v>80333.333333333343</v>
      </c>
      <c r="T32" s="15">
        <f>T24*T36</f>
        <v>81002.777777777766</v>
      </c>
      <c r="U32" s="15">
        <f>U24*U36</f>
        <v>81676.40625</v>
      </c>
      <c r="V32" s="15">
        <f>V24*V36</f>
        <v>82354.241994598749</v>
      </c>
      <c r="W32" s="15">
        <f>W24*W36</f>
        <v>83036.308377238413</v>
      </c>
      <c r="X32" s="15">
        <f>X24*X36</f>
        <v>83722.628885254366</v>
      </c>
      <c r="Y32" s="15">
        <f>Y24*Y36</f>
        <v>84413.227128261235</v>
      </c>
      <c r="Z32" s="15">
        <f>Z24*Z36</f>
        <v>85108.126838763623</v>
      </c>
      <c r="AA32" s="15">
        <f>AA24*AA36</f>
        <v>85807.351872771702</v>
      </c>
      <c r="AB32" s="15">
        <f>AB24*AB36</f>
        <v>86510.926210416583</v>
      </c>
      <c r="AC32" s="15">
        <f>AC24*AC36</f>
        <v>87218.873956571901</v>
      </c>
      <c r="AD32" s="15">
        <f>AD24*AD36</f>
        <v>87931.219341476273</v>
      </c>
      <c r="AE32" s="15">
        <f>AE24*AE36</f>
        <v>71055.624402644302</v>
      </c>
      <c r="AF32" s="15">
        <f>AF24*AF36</f>
        <v>71630.235241034999</v>
      </c>
      <c r="AG32" s="15">
        <f>AG24*AG36</f>
        <v>72208.400898488617</v>
      </c>
      <c r="AH32" s="15">
        <f>AH24*AH36</f>
        <v>72790.141022614771</v>
      </c>
      <c r="AI32" s="15">
        <f>AI24*AI36</f>
        <v>73375.47536303736</v>
      </c>
      <c r="AJ32" s="15">
        <f>AJ24*AJ36</f>
        <v>73964.423771904418</v>
      </c>
      <c r="AK32" s="15">
        <f>AK24*AK36</f>
        <v>74557.006204397607</v>
      </c>
      <c r="AL32" s="15">
        <f>AL24*AL36</f>
        <v>75153.242719248679</v>
      </c>
      <c r="AM32" s="15">
        <f>AM24*AM36</f>
        <v>75753.153479255372</v>
      </c>
      <c r="AN32" s="15">
        <f>AN24*AN36</f>
        <v>76356.758751798421</v>
      </c>
      <c r="AO32" s="15">
        <f>AO24*AO36</f>
        <v>76964.078909363976</v>
      </c>
      <c r="AP32" s="15">
        <f>AP24*AP36</f>
        <v>77575.134430069855</v>
      </c>
      <c r="AQ32" s="15">
        <f>AQ24*AQ36</f>
        <v>78189.945898189777</v>
      </c>
      <c r="AR32" s="15">
        <f>AR24*AR36</f>
        <v>78808.534004682311</v>
      </c>
      <c r="AS32" s="15">
        <f>AS24*AS36</f>
        <v>79430.919547723606</v>
      </c>
      <c r="AT32" s="15">
        <f>AT24*AT36</f>
        <v>80057.123433241999</v>
      </c>
      <c r="AU32" s="15">
        <f>AU24*AU36</f>
        <v>80687.1666754529</v>
      </c>
      <c r="AV32" s="15">
        <f>AV24*AV36</f>
        <v>81321.070397400486</v>
      </c>
      <c r="AW32" s="15">
        <f>AW24*AW36</f>
        <v>81958.85583149828</v>
      </c>
      <c r="AX32" s="15">
        <f>AX24*AX36</f>
        <v>82600.544320074478</v>
      </c>
      <c r="AY32" s="15">
        <f>AY24*AY36</f>
        <v>83246.157315919554</v>
      </c>
      <c r="AZ32" s="15">
        <f>AZ24*AZ36</f>
        <v>83895.716382836181</v>
      </c>
      <c r="BA32" s="15">
        <f>BA24*BA36</f>
        <v>84549.243196189782</v>
      </c>
      <c r="BB32" s="15">
        <f>BB24*BB36</f>
        <v>85206.759543467313</v>
      </c>
      <c r="BC32" s="15">
        <f>BC24*BC36</f>
        <v>85868.287324834251</v>
      </c>
      <c r="BD32" s="15">
        <f>BD24*BD36</f>
        <v>86533.848553692558</v>
      </c>
      <c r="BE32" s="15">
        <f>BE24*BE36</f>
        <v>87203.465357246256</v>
      </c>
      <c r="BF32" s="15">
        <f>BF24*BF36</f>
        <v>87877.159977071366</v>
      </c>
      <c r="BG32" s="15">
        <f>BG24*BG36</f>
        <v>88554.954769676187</v>
      </c>
      <c r="BH32" s="15">
        <f>BH24*BH36</f>
        <v>89236.872207080582</v>
      </c>
      <c r="BI32" s="15">
        <f>BI24*BI36</f>
        <v>89922.934877388936</v>
      </c>
      <c r="BJ32" s="15">
        <f>BJ24*BJ36</f>
        <v>90613.165485361227</v>
      </c>
      <c r="BK32" s="15">
        <f>BK24*BK36</f>
        <v>91307.586853004992</v>
      </c>
      <c r="BL32" s="15">
        <f>BL24*BL36</f>
        <v>92006.221920142329</v>
      </c>
      <c r="BM32" s="15">
        <f>BM24*BM36</f>
        <v>92709.093745013335</v>
      </c>
      <c r="BN32" s="15">
        <f>BN24*BN36</f>
        <v>93416.225504849863</v>
      </c>
      <c r="BO32" s="15">
        <f>BO24*BO36</f>
        <v>94127.640496473759</v>
      </c>
      <c r="BP32" s="15">
        <f>BP24*BP36</f>
        <v>94843.36213689149</v>
      </c>
      <c r="BQ32" s="15">
        <f>BQ24*BQ36</f>
        <v>95563.413963885614</v>
      </c>
      <c r="BR32" s="15">
        <f>BR24*BR36</f>
        <v>96287.819636625063</v>
      </c>
      <c r="BS32" s="15">
        <f>BS24*BS36</f>
        <v>97016.602936255193</v>
      </c>
      <c r="BT32" s="15">
        <f>BT24*BT36</f>
        <v>97749.787766513982</v>
      </c>
      <c r="BU32" s="15">
        <f>BU24*BU36</f>
        <v>98487.398154333991</v>
      </c>
      <c r="BV32" s="15">
        <f>BV24*BV36</f>
        <v>99229.458250460782</v>
      </c>
      <c r="BW32" s="15">
        <f>BW24*BW36</f>
        <v>99975.992330057925</v>
      </c>
      <c r="BX32" s="15">
        <f>BX24*BX36</f>
        <v>100727.02479333655</v>
      </c>
      <c r="BY32" s="15">
        <f>BY24*BY36</f>
        <v>101482.5801661633</v>
      </c>
      <c r="BZ32" s="15">
        <f>BZ24*BZ36</f>
        <v>102242.68310069517</v>
      </c>
      <c r="CA32" s="15">
        <f>CA24*CA36</f>
        <v>21389.311308392138</v>
      </c>
      <c r="CB32" s="15">
        <f>CB24*CB36</f>
        <v>21478.433438843491</v>
      </c>
      <c r="CC32" s="15">
        <f>CC24*CC36</f>
        <v>21567.926911505314</v>
      </c>
      <c r="CD32" s="15">
        <f>CD24*CD36</f>
        <v>21657.7932736367</v>
      </c>
      <c r="CE32" s="15">
        <f>CE24*CE36</f>
        <v>21748.034078943732</v>
      </c>
      <c r="CF32" s="15">
        <f>CF24*CF36</f>
        <v>21838.650887604803</v>
      </c>
      <c r="CG32" s="15">
        <f>CG24*CG36</f>
        <v>21929.645266304167</v>
      </c>
      <c r="CH32" s="15">
        <f>CH24*CH36</f>
        <v>22021.018788246813</v>
      </c>
      <c r="CI32" s="15">
        <f>CI24*CI36</f>
        <v>22112.773033197969</v>
      </c>
      <c r="CJ32" s="15">
        <f>CJ24*CJ36</f>
        <v>22204.90958750248</v>
      </c>
      <c r="CK32" s="15">
        <f>CK24*CK36</f>
        <v>22297.430044116827</v>
      </c>
      <c r="CL32" s="15">
        <f>CL24*CL36</f>
        <v>22390.336002635213</v>
      </c>
      <c r="CM32" s="15" t="e">
        <f>CM24*CM36</f>
        <v>#N/A</v>
      </c>
      <c r="CN32" s="15" t="e">
        <f>CN24*CN36</f>
        <v>#N/A</v>
      </c>
      <c r="CO32" s="15" t="e">
        <f>CO24*CO36</f>
        <v>#N/A</v>
      </c>
      <c r="CP32" s="15" t="e">
        <f>CP24*CP36</f>
        <v>#N/A</v>
      </c>
      <c r="CQ32" s="15" t="e">
        <f>CQ24*CQ36</f>
        <v>#N/A</v>
      </c>
      <c r="CR32" s="15" t="e">
        <f>CR24*CR36</f>
        <v>#N/A</v>
      </c>
      <c r="CS32" s="15" t="e">
        <f>CS24*CS36</f>
        <v>#N/A</v>
      </c>
      <c r="CT32" s="15" t="e">
        <f>CT24*CT36</f>
        <v>#N/A</v>
      </c>
      <c r="CU32" s="15" t="e">
        <f>CU24*CU36</f>
        <v>#N/A</v>
      </c>
      <c r="CV32" s="15" t="e">
        <f>CV24*CV36</f>
        <v>#N/A</v>
      </c>
      <c r="CW32" s="15" t="e">
        <f>CW24*CW36</f>
        <v>#N/A</v>
      </c>
      <c r="CX32" s="15" t="e">
        <f>CX24*CX36</f>
        <v>#N/A</v>
      </c>
      <c r="CY32" s="15" t="e">
        <f>CY24*CY36</f>
        <v>#N/A</v>
      </c>
      <c r="CZ32" s="15" t="e">
        <f>CZ24*CZ36</f>
        <v>#N/A</v>
      </c>
      <c r="DA32" s="15" t="e">
        <f>DA24*DA36</f>
        <v>#N/A</v>
      </c>
      <c r="DB32" s="15" t="e">
        <f>DB24*DB36</f>
        <v>#N/A</v>
      </c>
      <c r="DC32" s="15" t="e">
        <f>DC24*DC36</f>
        <v>#N/A</v>
      </c>
      <c r="DD32" s="15" t="e">
        <f>DD24*DD36</f>
        <v>#N/A</v>
      </c>
      <c r="DE32" s="15" t="e">
        <f>DE24*DE36</f>
        <v>#N/A</v>
      </c>
      <c r="DF32" s="15" t="e">
        <f>DF24*DF36</f>
        <v>#N/A</v>
      </c>
      <c r="DG32" s="15" t="e">
        <f>DG24*DG36</f>
        <v>#N/A</v>
      </c>
      <c r="DH32" s="15" t="e">
        <f>DH24*DH36</f>
        <v>#N/A</v>
      </c>
      <c r="DI32" s="15" t="e">
        <f>DI24*DI36</f>
        <v>#N/A</v>
      </c>
      <c r="DJ32" s="15" t="e">
        <f>DJ24*DJ36</f>
        <v>#N/A</v>
      </c>
      <c r="DK32" s="15" t="e">
        <f>DK24*DK36</f>
        <v>#N/A</v>
      </c>
      <c r="DL32" s="15" t="e">
        <f>DL24*DL36</f>
        <v>#N/A</v>
      </c>
    </row>
    <row r="33" spans="4:116" x14ac:dyDescent="0.4">
      <c r="D33" t="s">
        <v>812</v>
      </c>
      <c r="E33" s="8" t="str">
        <f>ROW()&amp;" "&amp;D33</f>
        <v>33 LISTSALES-PV</v>
      </c>
      <c r="G33" s="372" t="s">
        <v>808</v>
      </c>
      <c r="H33" s="31"/>
      <c r="I33" s="73"/>
      <c r="J33" s="73"/>
      <c r="K33" s="17">
        <f>SUMIF($3:$3,K$2,33:33)</f>
        <v>504557.71098323201</v>
      </c>
      <c r="L33" s="17">
        <f>SUMIF($3:$3,L$2,33:33)</f>
        <v>445691.83759692917</v>
      </c>
      <c r="M33" s="17">
        <f>SUMIF($3:$3,M$2,33:33)</f>
        <v>489976.01827333833</v>
      </c>
      <c r="N33" s="17">
        <f>SUMIF($3:$3,N$2,33:33)</f>
        <v>537624.90828768094</v>
      </c>
      <c r="O33" s="17">
        <f>SUMIF($3:$3,O$2,33:33)</f>
        <v>588866.88186584646</v>
      </c>
      <c r="P33" s="17">
        <f>SUMIF($3:$3,P$2,33:33)</f>
        <v>131318.13131046481</v>
      </c>
      <c r="R33" s="33"/>
      <c r="S33" s="15">
        <f>S25*S36</f>
        <v>40166.666666666672</v>
      </c>
      <c r="T33" s="15">
        <f>T25*T36</f>
        <v>40501.388888888883</v>
      </c>
      <c r="U33" s="15">
        <f>U25*U36</f>
        <v>40838.203125</v>
      </c>
      <c r="V33" s="15">
        <f>V25*V36</f>
        <v>41177.120997299375</v>
      </c>
      <c r="W33" s="15">
        <f>W25*W36</f>
        <v>41518.154188619206</v>
      </c>
      <c r="X33" s="15">
        <f>X25*X36</f>
        <v>41861.314442627183</v>
      </c>
      <c r="Y33" s="15">
        <f>Y25*Y36</f>
        <v>42206.613564130617</v>
      </c>
      <c r="Z33" s="15">
        <f>Z25*Z36</f>
        <v>42554.063419381811</v>
      </c>
      <c r="AA33" s="15">
        <f>AA25*AA36</f>
        <v>42903.675936385851</v>
      </c>
      <c r="AB33" s="15">
        <f>AB25*AB36</f>
        <v>43255.463105208291</v>
      </c>
      <c r="AC33" s="15">
        <f>AC25*AC36</f>
        <v>43609.43697828595</v>
      </c>
      <c r="AD33" s="15">
        <f>AD25*AD36</f>
        <v>43965.609670738137</v>
      </c>
      <c r="AE33" s="15">
        <f>AE25*AE36</f>
        <v>35527.812201322151</v>
      </c>
      <c r="AF33" s="15">
        <f>AF25*AF36</f>
        <v>35815.1176205175</v>
      </c>
      <c r="AG33" s="15">
        <f>AG25*AG36</f>
        <v>36104.200449244308</v>
      </c>
      <c r="AH33" s="15">
        <f>AH25*AH36</f>
        <v>36395.070511307385</v>
      </c>
      <c r="AI33" s="15">
        <f>AI25*AI36</f>
        <v>36687.73768151868</v>
      </c>
      <c r="AJ33" s="15">
        <f>AJ25*AJ36</f>
        <v>36982.211885952209</v>
      </c>
      <c r="AK33" s="15">
        <f>AK25*AK36</f>
        <v>37278.503102198803</v>
      </c>
      <c r="AL33" s="15">
        <f>AL25*AL36</f>
        <v>37576.62135962434</v>
      </c>
      <c r="AM33" s="15">
        <f>AM25*AM36</f>
        <v>37876.576739627686</v>
      </c>
      <c r="AN33" s="15">
        <f>AN25*AN36</f>
        <v>38178.379375899211</v>
      </c>
      <c r="AO33" s="15">
        <f>AO25*AO36</f>
        <v>38482.039454681988</v>
      </c>
      <c r="AP33" s="15">
        <f>AP25*AP36</f>
        <v>38787.567215034927</v>
      </c>
      <c r="AQ33" s="15">
        <f>AQ25*AQ36</f>
        <v>39094.972949094888</v>
      </c>
      <c r="AR33" s="15">
        <f>AR25*AR36</f>
        <v>39404.267002341156</v>
      </c>
      <c r="AS33" s="15">
        <f>AS25*AS36</f>
        <v>39715.459773861803</v>
      </c>
      <c r="AT33" s="15">
        <f>AT25*AT36</f>
        <v>40028.561716621</v>
      </c>
      <c r="AU33" s="15">
        <f>AU25*AU36</f>
        <v>40343.58333772645</v>
      </c>
      <c r="AV33" s="15">
        <f>AV25*AV36</f>
        <v>40660.535198700243</v>
      </c>
      <c r="AW33" s="15">
        <f>AW25*AW36</f>
        <v>40979.42791574914</v>
      </c>
      <c r="AX33" s="15">
        <f>AX25*AX36</f>
        <v>41300.272160037239</v>
      </c>
      <c r="AY33" s="15">
        <f>AY25*AY36</f>
        <v>41623.078657959777</v>
      </c>
      <c r="AZ33" s="15">
        <f>AZ25*AZ36</f>
        <v>41947.85819141809</v>
      </c>
      <c r="BA33" s="15">
        <f>BA25*BA36</f>
        <v>42274.621598094891</v>
      </c>
      <c r="BB33" s="15">
        <f>BB25*BB36</f>
        <v>42603.379771733657</v>
      </c>
      <c r="BC33" s="15">
        <f>BC25*BC36</f>
        <v>42934.143662417126</v>
      </c>
      <c r="BD33" s="15">
        <f>BD25*BD36</f>
        <v>43266.924276846279</v>
      </c>
      <c r="BE33" s="15">
        <f>BE25*BE36</f>
        <v>43601.732678623128</v>
      </c>
      <c r="BF33" s="15">
        <f>BF25*BF36</f>
        <v>43938.579988535683</v>
      </c>
      <c r="BG33" s="15">
        <f>BG25*BG36</f>
        <v>44277.477384838094</v>
      </c>
      <c r="BH33" s="15">
        <f>BH25*BH36</f>
        <v>44618.436103540291</v>
      </c>
      <c r="BI33" s="15">
        <f>BI25*BI36</f>
        <v>44961.467438694468</v>
      </c>
      <c r="BJ33" s="15">
        <f>BJ25*BJ36</f>
        <v>45306.582742680614</v>
      </c>
      <c r="BK33" s="15">
        <f>BK25*BK36</f>
        <v>45653.793426502496</v>
      </c>
      <c r="BL33" s="15">
        <f>BL25*BL36</f>
        <v>46003.110960071164</v>
      </c>
      <c r="BM33" s="15">
        <f>BM25*BM36</f>
        <v>46354.546872506668</v>
      </c>
      <c r="BN33" s="15">
        <f>BN25*BN36</f>
        <v>46708.112752424931</v>
      </c>
      <c r="BO33" s="15">
        <f>BO25*BO36</f>
        <v>47063.82024823688</v>
      </c>
      <c r="BP33" s="15">
        <f>BP25*BP36</f>
        <v>47421.681068445745</v>
      </c>
      <c r="BQ33" s="15">
        <f>BQ25*BQ36</f>
        <v>47781.706981942807</v>
      </c>
      <c r="BR33" s="15">
        <f>BR25*BR36</f>
        <v>48143.909818312532</v>
      </c>
      <c r="BS33" s="15">
        <f>BS25*BS36</f>
        <v>48508.301468127596</v>
      </c>
      <c r="BT33" s="15">
        <f>BT25*BT36</f>
        <v>48874.893883256991</v>
      </c>
      <c r="BU33" s="15">
        <f>BU25*BU36</f>
        <v>49243.699077166995</v>
      </c>
      <c r="BV33" s="15">
        <f>BV25*BV36</f>
        <v>49614.729125230391</v>
      </c>
      <c r="BW33" s="15">
        <f>BW25*BW36</f>
        <v>49987.996165028962</v>
      </c>
      <c r="BX33" s="15">
        <f>BX25*BX36</f>
        <v>50363.512396668273</v>
      </c>
      <c r="BY33" s="15">
        <f>BY25*BY36</f>
        <v>50741.290083081651</v>
      </c>
      <c r="BZ33" s="15">
        <f>BZ25*BZ36</f>
        <v>51121.341550347584</v>
      </c>
      <c r="CA33" s="15">
        <f>CA25*CA36</f>
        <v>10694.655654196069</v>
      </c>
      <c r="CB33" s="15">
        <f>CB25*CB36</f>
        <v>10739.216719421745</v>
      </c>
      <c r="CC33" s="15">
        <f>CC25*CC36</f>
        <v>10783.963455752657</v>
      </c>
      <c r="CD33" s="15">
        <f>CD25*CD36</f>
        <v>10828.89663681835</v>
      </c>
      <c r="CE33" s="15">
        <f>CE25*CE36</f>
        <v>10874.017039471866</v>
      </c>
      <c r="CF33" s="15">
        <f>CF25*CF36</f>
        <v>10919.325443802401</v>
      </c>
      <c r="CG33" s="15">
        <f>CG25*CG36</f>
        <v>10964.822633152084</v>
      </c>
      <c r="CH33" s="15">
        <f>CH25*CH36</f>
        <v>11010.509394123406</v>
      </c>
      <c r="CI33" s="15">
        <f>CI25*CI36</f>
        <v>11056.386516598985</v>
      </c>
      <c r="CJ33" s="15">
        <f>CJ25*CJ36</f>
        <v>11102.45479375124</v>
      </c>
      <c r="CK33" s="15">
        <f>CK25*CK36</f>
        <v>11148.715022058414</v>
      </c>
      <c r="CL33" s="15">
        <f>CL25*CL36</f>
        <v>11195.168001317606</v>
      </c>
      <c r="CM33" s="15" t="e">
        <f>CM25*CM36</f>
        <v>#N/A</v>
      </c>
      <c r="CN33" s="15" t="e">
        <f>CN25*CN36</f>
        <v>#N/A</v>
      </c>
      <c r="CO33" s="15" t="e">
        <f>CO25*CO36</f>
        <v>#N/A</v>
      </c>
      <c r="CP33" s="15" t="e">
        <f>CP25*CP36</f>
        <v>#N/A</v>
      </c>
      <c r="CQ33" s="15" t="e">
        <f>CQ25*CQ36</f>
        <v>#N/A</v>
      </c>
      <c r="CR33" s="15" t="e">
        <f>CR25*CR36</f>
        <v>#N/A</v>
      </c>
      <c r="CS33" s="15" t="e">
        <f>CS25*CS36</f>
        <v>#N/A</v>
      </c>
      <c r="CT33" s="15" t="e">
        <f>CT25*CT36</f>
        <v>#N/A</v>
      </c>
      <c r="CU33" s="15" t="e">
        <f>CU25*CU36</f>
        <v>#N/A</v>
      </c>
      <c r="CV33" s="15" t="e">
        <f>CV25*CV36</f>
        <v>#N/A</v>
      </c>
      <c r="CW33" s="15" t="e">
        <f>CW25*CW36</f>
        <v>#N/A</v>
      </c>
      <c r="CX33" s="15" t="e">
        <f>CX25*CX36</f>
        <v>#N/A</v>
      </c>
      <c r="CY33" s="15" t="e">
        <f>CY25*CY36</f>
        <v>#N/A</v>
      </c>
      <c r="CZ33" s="15" t="e">
        <f>CZ25*CZ36</f>
        <v>#N/A</v>
      </c>
      <c r="DA33" s="15" t="e">
        <f>DA25*DA36</f>
        <v>#N/A</v>
      </c>
      <c r="DB33" s="15" t="e">
        <f>DB25*DB36</f>
        <v>#N/A</v>
      </c>
      <c r="DC33" s="15" t="e">
        <f>DC25*DC36</f>
        <v>#N/A</v>
      </c>
      <c r="DD33" s="15" t="e">
        <f>DD25*DD36</f>
        <v>#N/A</v>
      </c>
      <c r="DE33" s="15" t="e">
        <f>DE25*DE36</f>
        <v>#N/A</v>
      </c>
      <c r="DF33" s="15" t="e">
        <f>DF25*DF36</f>
        <v>#N/A</v>
      </c>
      <c r="DG33" s="15" t="e">
        <f>DG25*DG36</f>
        <v>#N/A</v>
      </c>
      <c r="DH33" s="15" t="e">
        <f>DH25*DH36</f>
        <v>#N/A</v>
      </c>
      <c r="DI33" s="15" t="e">
        <f>DI25*DI36</f>
        <v>#N/A</v>
      </c>
      <c r="DJ33" s="15" t="e">
        <f>DJ25*DJ36</f>
        <v>#N/A</v>
      </c>
      <c r="DK33" s="15" t="e">
        <f>DK25*DK36</f>
        <v>#N/A</v>
      </c>
      <c r="DL33" s="15" t="e">
        <f>DL25*DL36</f>
        <v>#N/A</v>
      </c>
    </row>
    <row r="34" spans="4:116" x14ac:dyDescent="0.4">
      <c r="D34" t="s">
        <v>812</v>
      </c>
      <c r="E34" s="8" t="str">
        <f>ROW()&amp;" "&amp;D34</f>
        <v>34 LISTSALES-PV</v>
      </c>
      <c r="G34" s="372" t="s">
        <v>809</v>
      </c>
      <c r="H34" s="31"/>
      <c r="I34" s="73"/>
      <c r="J34" s="73"/>
      <c r="K34" s="17">
        <f>SUMIF($3:$3,K$2,34:34)</f>
        <v>1513673.1329496959</v>
      </c>
      <c r="L34" s="17">
        <f>SUMIF($3:$3,L$2,34:34)</f>
        <v>1337075.5127907873</v>
      </c>
      <c r="M34" s="17">
        <f>SUMIF($3:$3,M$2,34:34)</f>
        <v>1469928.0548200146</v>
      </c>
      <c r="N34" s="17">
        <f>SUMIF($3:$3,N$2,34:34)</f>
        <v>1612874.7248630428</v>
      </c>
      <c r="O34" s="17">
        <f>SUMIF($3:$3,O$2,34:34)</f>
        <v>1766600.6455975389</v>
      </c>
      <c r="P34" s="17">
        <f>SUMIF($3:$3,P$2,34:34)</f>
        <v>393954.39393139444</v>
      </c>
      <c r="R34" s="33"/>
      <c r="S34" s="15">
        <f>S26*S36</f>
        <v>120500</v>
      </c>
      <c r="T34" s="15">
        <f>T26*T36</f>
        <v>121504.16666666664</v>
      </c>
      <c r="U34" s="15">
        <f>U26*U36</f>
        <v>122514.609375</v>
      </c>
      <c r="V34" s="15">
        <f>V26*V36</f>
        <v>123531.3629918981</v>
      </c>
      <c r="W34" s="15">
        <f>W26*W36</f>
        <v>124554.46256585761</v>
      </c>
      <c r="X34" s="15">
        <f>X26*X36</f>
        <v>125583.94332788153</v>
      </c>
      <c r="Y34" s="15">
        <f>Y26*Y36</f>
        <v>126619.84069239185</v>
      </c>
      <c r="Z34" s="15">
        <f>Z26*Z36</f>
        <v>127662.19025814542</v>
      </c>
      <c r="AA34" s="15">
        <f>AA26*AA36</f>
        <v>128711.02780915755</v>
      </c>
      <c r="AB34" s="15">
        <f>AB26*AB36</f>
        <v>129766.38931562485</v>
      </c>
      <c r="AC34" s="15">
        <f>AC26*AC36</f>
        <v>130828.31093485783</v>
      </c>
      <c r="AD34" s="15">
        <f>AD26*AD36</f>
        <v>131896.82901221438</v>
      </c>
      <c r="AE34" s="15">
        <f>AE26*AE36</f>
        <v>106583.43660396645</v>
      </c>
      <c r="AF34" s="15">
        <f>AF26*AF36</f>
        <v>107445.3528615525</v>
      </c>
      <c r="AG34" s="15">
        <f>AG26*AG36</f>
        <v>108312.60134773291</v>
      </c>
      <c r="AH34" s="15">
        <f>AH26*AH36</f>
        <v>109185.21153392213</v>
      </c>
      <c r="AI34" s="15">
        <f>AI26*AI36</f>
        <v>110063.21304455605</v>
      </c>
      <c r="AJ34" s="15">
        <f>AJ26*AJ36</f>
        <v>110946.6356578566</v>
      </c>
      <c r="AK34" s="15">
        <f>AK26*AK36</f>
        <v>111835.5093065964</v>
      </c>
      <c r="AL34" s="15">
        <f>AL26*AL36</f>
        <v>112729.86407887303</v>
      </c>
      <c r="AM34" s="15">
        <f>AM26*AM36</f>
        <v>113629.73021888304</v>
      </c>
      <c r="AN34" s="15">
        <f>AN26*AN36</f>
        <v>114535.13812769763</v>
      </c>
      <c r="AO34" s="15">
        <f>AO26*AO36</f>
        <v>115446.11836404595</v>
      </c>
      <c r="AP34" s="15">
        <f>AP26*AP36</f>
        <v>116362.70164510477</v>
      </c>
      <c r="AQ34" s="15">
        <f>AQ26*AQ36</f>
        <v>117284.91884728464</v>
      </c>
      <c r="AR34" s="15">
        <f>AR26*AR36</f>
        <v>118212.80100702344</v>
      </c>
      <c r="AS34" s="15">
        <f>AS26*AS36</f>
        <v>119146.37932158541</v>
      </c>
      <c r="AT34" s="15">
        <f>AT26*AT36</f>
        <v>120085.68514986298</v>
      </c>
      <c r="AU34" s="15">
        <f>AU26*AU36</f>
        <v>121030.75001317932</v>
      </c>
      <c r="AV34" s="15">
        <f>AV26*AV36</f>
        <v>121981.60559610072</v>
      </c>
      <c r="AW34" s="15">
        <f>AW26*AW36</f>
        <v>122938.28374724742</v>
      </c>
      <c r="AX34" s="15">
        <f>AX26*AX36</f>
        <v>123900.81648011169</v>
      </c>
      <c r="AY34" s="15">
        <f>AY26*AY36</f>
        <v>124869.23597387932</v>
      </c>
      <c r="AZ34" s="15">
        <f>AZ26*AZ36</f>
        <v>125843.57457425426</v>
      </c>
      <c r="BA34" s="15">
        <f>BA26*BA36</f>
        <v>126823.86479428466</v>
      </c>
      <c r="BB34" s="15">
        <f>BB26*BB36</f>
        <v>127810.13931520097</v>
      </c>
      <c r="BC34" s="15">
        <f>BC26*BC36</f>
        <v>128802.43098725135</v>
      </c>
      <c r="BD34" s="15">
        <f>BD26*BD36</f>
        <v>129800.77283053882</v>
      </c>
      <c r="BE34" s="15">
        <f>BE26*BE36</f>
        <v>130805.19803586937</v>
      </c>
      <c r="BF34" s="15">
        <f>BF26*BF36</f>
        <v>131815.73996560703</v>
      </c>
      <c r="BG34" s="15">
        <f>BG26*BG36</f>
        <v>132832.43215451427</v>
      </c>
      <c r="BH34" s="15">
        <f>BH26*BH36</f>
        <v>133855.30831062087</v>
      </c>
      <c r="BI34" s="15">
        <f>BI26*BI36</f>
        <v>134884.40231608337</v>
      </c>
      <c r="BJ34" s="15">
        <f>BJ26*BJ36</f>
        <v>135919.74822804183</v>
      </c>
      <c r="BK34" s="15">
        <f>BK26*BK36</f>
        <v>136961.38027950749</v>
      </c>
      <c r="BL34" s="15">
        <f>BL26*BL36</f>
        <v>138009.33288021348</v>
      </c>
      <c r="BM34" s="15">
        <f>BM26*BM36</f>
        <v>139063.64061752</v>
      </c>
      <c r="BN34" s="15">
        <f>BN26*BN36</f>
        <v>140124.33825727477</v>
      </c>
      <c r="BO34" s="15">
        <f>BO26*BO36</f>
        <v>141191.46074471064</v>
      </c>
      <c r="BP34" s="15">
        <f>BP26*BP36</f>
        <v>142265.04320533722</v>
      </c>
      <c r="BQ34" s="15">
        <f>BQ26*BQ36</f>
        <v>143345.12094582841</v>
      </c>
      <c r="BR34" s="15">
        <f>BR26*BR36</f>
        <v>144431.72945493757</v>
      </c>
      <c r="BS34" s="15">
        <f>BS26*BS36</f>
        <v>145524.90440438277</v>
      </c>
      <c r="BT34" s="15">
        <f>BT26*BT36</f>
        <v>146624.68164977097</v>
      </c>
      <c r="BU34" s="15">
        <f>BU26*BU36</f>
        <v>147731.09723150096</v>
      </c>
      <c r="BV34" s="15">
        <f>BV26*BV36</f>
        <v>148844.18737569117</v>
      </c>
      <c r="BW34" s="15">
        <f>BW26*BW36</f>
        <v>149963.98849508687</v>
      </c>
      <c r="BX34" s="15">
        <f>BX26*BX36</f>
        <v>151090.5371900048</v>
      </c>
      <c r="BY34" s="15">
        <f>BY26*BY36</f>
        <v>152223.87024924494</v>
      </c>
      <c r="BZ34" s="15">
        <f>BZ26*BZ36</f>
        <v>153364.02465104274</v>
      </c>
      <c r="CA34" s="15">
        <f>CA26*CA36</f>
        <v>32083.966962588205</v>
      </c>
      <c r="CB34" s="15">
        <f>CB26*CB36</f>
        <v>32217.650158265231</v>
      </c>
      <c r="CC34" s="15">
        <f>CC26*CC36</f>
        <v>32351.890367257965</v>
      </c>
      <c r="CD34" s="15">
        <f>CD26*CD36</f>
        <v>32486.689910455047</v>
      </c>
      <c r="CE34" s="15">
        <f>CE26*CE36</f>
        <v>32622.051118415591</v>
      </c>
      <c r="CF34" s="15">
        <f>CF26*CF36</f>
        <v>32757.976331407204</v>
      </c>
      <c r="CG34" s="15">
        <f>CG26*CG36</f>
        <v>32894.467899456249</v>
      </c>
      <c r="CH34" s="15">
        <f>CH26*CH36</f>
        <v>33031.528182370217</v>
      </c>
      <c r="CI34" s="15">
        <f>CI26*CI36</f>
        <v>33169.159549796954</v>
      </c>
      <c r="CJ34" s="15">
        <f>CJ26*CJ36</f>
        <v>33307.364381253719</v>
      </c>
      <c r="CK34" s="15">
        <f>CK26*CK36</f>
        <v>33446.145066175239</v>
      </c>
      <c r="CL34" s="15">
        <f>CL26*CL36</f>
        <v>33585.504003952818</v>
      </c>
      <c r="CM34" s="15" t="e">
        <f>CM26*CM36</f>
        <v>#N/A</v>
      </c>
      <c r="CN34" s="15" t="e">
        <f>CN26*CN36</f>
        <v>#N/A</v>
      </c>
      <c r="CO34" s="15" t="e">
        <f>CO26*CO36</f>
        <v>#N/A</v>
      </c>
      <c r="CP34" s="15" t="e">
        <f>CP26*CP36</f>
        <v>#N/A</v>
      </c>
      <c r="CQ34" s="15" t="e">
        <f>CQ26*CQ36</f>
        <v>#N/A</v>
      </c>
      <c r="CR34" s="15" t="e">
        <f>CR26*CR36</f>
        <v>#N/A</v>
      </c>
      <c r="CS34" s="15" t="e">
        <f>CS26*CS36</f>
        <v>#N/A</v>
      </c>
      <c r="CT34" s="15" t="e">
        <f>CT26*CT36</f>
        <v>#N/A</v>
      </c>
      <c r="CU34" s="15" t="e">
        <f>CU26*CU36</f>
        <v>#N/A</v>
      </c>
      <c r="CV34" s="15" t="e">
        <f>CV26*CV36</f>
        <v>#N/A</v>
      </c>
      <c r="CW34" s="15" t="e">
        <f>CW26*CW36</f>
        <v>#N/A</v>
      </c>
      <c r="CX34" s="15" t="e">
        <f>CX26*CX36</f>
        <v>#N/A</v>
      </c>
      <c r="CY34" s="15" t="e">
        <f>CY26*CY36</f>
        <v>#N/A</v>
      </c>
      <c r="CZ34" s="15" t="e">
        <f>CZ26*CZ36</f>
        <v>#N/A</v>
      </c>
      <c r="DA34" s="15" t="e">
        <f>DA26*DA36</f>
        <v>#N/A</v>
      </c>
      <c r="DB34" s="15" t="e">
        <f>DB26*DB36</f>
        <v>#N/A</v>
      </c>
      <c r="DC34" s="15" t="e">
        <f>DC26*DC36</f>
        <v>#N/A</v>
      </c>
      <c r="DD34" s="15" t="e">
        <f>DD26*DD36</f>
        <v>#N/A</v>
      </c>
      <c r="DE34" s="15" t="e">
        <f>DE26*DE36</f>
        <v>#N/A</v>
      </c>
      <c r="DF34" s="15" t="e">
        <f>DF26*DF36</f>
        <v>#N/A</v>
      </c>
      <c r="DG34" s="15" t="e">
        <f>DG26*DG36</f>
        <v>#N/A</v>
      </c>
      <c r="DH34" s="15" t="e">
        <f>DH26*DH36</f>
        <v>#N/A</v>
      </c>
      <c r="DI34" s="15" t="e">
        <f>DI26*DI36</f>
        <v>#N/A</v>
      </c>
      <c r="DJ34" s="15" t="e">
        <f>DJ26*DJ36</f>
        <v>#N/A</v>
      </c>
      <c r="DK34" s="15" t="e">
        <f>DK26*DK36</f>
        <v>#N/A</v>
      </c>
      <c r="DL34" s="15" t="e">
        <f>DL26*DL36</f>
        <v>#N/A</v>
      </c>
    </row>
    <row r="35" spans="4:116" x14ac:dyDescent="0.4">
      <c r="D35" t="s">
        <v>812</v>
      </c>
      <c r="E35" s="8" t="str">
        <f>ROW()&amp;" "&amp;D35</f>
        <v>35 LISTSALES-PV</v>
      </c>
      <c r="G35" s="372" t="s">
        <v>810</v>
      </c>
      <c r="H35" s="31"/>
      <c r="I35" s="73"/>
      <c r="J35" s="73"/>
      <c r="K35" s="256">
        <f>SUMIF($3:$3,K$2,35:35)</f>
        <v>1009115.421966464</v>
      </c>
      <c r="L35" s="256">
        <f>SUMIF($3:$3,L$2,35:35)</f>
        <v>891383.67519385833</v>
      </c>
      <c r="M35" s="256">
        <f>SUMIF($3:$3,M$2,35:35)</f>
        <v>979952.03654667665</v>
      </c>
      <c r="N35" s="256">
        <f>SUMIF($3:$3,N$2,35:35)</f>
        <v>1075249.8165753619</v>
      </c>
      <c r="O35" s="256">
        <f>SUMIF($3:$3,O$2,35:35)</f>
        <v>1177733.7637316929</v>
      </c>
      <c r="P35" s="256">
        <f>SUMIF($3:$3,P$2,35:35)</f>
        <v>262636.26262092963</v>
      </c>
      <c r="R35" s="33"/>
      <c r="S35" s="15">
        <f>S27*S36</f>
        <v>80333.333333333343</v>
      </c>
      <c r="T35" s="15">
        <f>T27*T36</f>
        <v>81002.777777777766</v>
      </c>
      <c r="U35" s="15">
        <f>U27*U36</f>
        <v>81676.40625</v>
      </c>
      <c r="V35" s="15">
        <f>V27*V36</f>
        <v>82354.241994598749</v>
      </c>
      <c r="W35" s="15">
        <f>W27*W36</f>
        <v>83036.308377238413</v>
      </c>
      <c r="X35" s="15">
        <f>X27*X36</f>
        <v>83722.628885254366</v>
      </c>
      <c r="Y35" s="15">
        <f>Y27*Y36</f>
        <v>84413.227128261235</v>
      </c>
      <c r="Z35" s="15">
        <f>Z27*Z36</f>
        <v>85108.126838763623</v>
      </c>
      <c r="AA35" s="15">
        <f>AA27*AA36</f>
        <v>85807.351872771702</v>
      </c>
      <c r="AB35" s="15">
        <f>AB27*AB36</f>
        <v>86510.926210416583</v>
      </c>
      <c r="AC35" s="15">
        <f>AC27*AC36</f>
        <v>87218.873956571901</v>
      </c>
      <c r="AD35" s="15">
        <f>AD27*AD36</f>
        <v>87931.219341476273</v>
      </c>
      <c r="AE35" s="15">
        <f>AE27*AE36</f>
        <v>71055.624402644302</v>
      </c>
      <c r="AF35" s="15">
        <f>AF27*AF36</f>
        <v>71630.235241034999</v>
      </c>
      <c r="AG35" s="15">
        <f>AG27*AG36</f>
        <v>72208.400898488617</v>
      </c>
      <c r="AH35" s="15">
        <f>AH27*AH36</f>
        <v>72790.141022614771</v>
      </c>
      <c r="AI35" s="15">
        <f>AI27*AI36</f>
        <v>73375.47536303736</v>
      </c>
      <c r="AJ35" s="15">
        <f>AJ27*AJ36</f>
        <v>73964.423771904418</v>
      </c>
      <c r="AK35" s="15">
        <f>AK27*AK36</f>
        <v>74557.006204397607</v>
      </c>
      <c r="AL35" s="15">
        <f>AL27*AL36</f>
        <v>75153.242719248679</v>
      </c>
      <c r="AM35" s="15">
        <f>AM27*AM36</f>
        <v>75753.153479255372</v>
      </c>
      <c r="AN35" s="15">
        <f>AN27*AN36</f>
        <v>76356.758751798421</v>
      </c>
      <c r="AO35" s="15">
        <f>AO27*AO36</f>
        <v>76964.078909363976</v>
      </c>
      <c r="AP35" s="15">
        <f>AP27*AP36</f>
        <v>77575.134430069855</v>
      </c>
      <c r="AQ35" s="15">
        <f>AQ27*AQ36</f>
        <v>78189.945898189777</v>
      </c>
      <c r="AR35" s="15">
        <f>AR27*AR36</f>
        <v>78808.534004682311</v>
      </c>
      <c r="AS35" s="15">
        <f>AS27*AS36</f>
        <v>79430.919547723606</v>
      </c>
      <c r="AT35" s="15">
        <f>AT27*AT36</f>
        <v>80057.123433241999</v>
      </c>
      <c r="AU35" s="15">
        <f>AU27*AU36</f>
        <v>80687.1666754529</v>
      </c>
      <c r="AV35" s="15">
        <f>AV27*AV36</f>
        <v>81321.070397400486</v>
      </c>
      <c r="AW35" s="15">
        <f>AW27*AW36</f>
        <v>81958.85583149828</v>
      </c>
      <c r="AX35" s="15">
        <f>AX27*AX36</f>
        <v>82600.544320074478</v>
      </c>
      <c r="AY35" s="15">
        <f>AY27*AY36</f>
        <v>83246.157315919554</v>
      </c>
      <c r="AZ35" s="15">
        <f>AZ27*AZ36</f>
        <v>83895.716382836181</v>
      </c>
      <c r="BA35" s="15">
        <f>BA27*BA36</f>
        <v>84549.243196189782</v>
      </c>
      <c r="BB35" s="15">
        <f>BB27*BB36</f>
        <v>85206.759543467313</v>
      </c>
      <c r="BC35" s="15">
        <f>BC27*BC36</f>
        <v>85868.287324834251</v>
      </c>
      <c r="BD35" s="15">
        <f>BD27*BD36</f>
        <v>86533.848553692558</v>
      </c>
      <c r="BE35" s="15">
        <f>BE27*BE36</f>
        <v>87203.465357246256</v>
      </c>
      <c r="BF35" s="15">
        <f>BF27*BF36</f>
        <v>87877.159977071366</v>
      </c>
      <c r="BG35" s="15">
        <f>BG27*BG36</f>
        <v>88554.954769676187</v>
      </c>
      <c r="BH35" s="15">
        <f>BH27*BH36</f>
        <v>89236.872207080582</v>
      </c>
      <c r="BI35" s="15">
        <f>BI27*BI36</f>
        <v>89922.934877388936</v>
      </c>
      <c r="BJ35" s="15">
        <f>BJ27*BJ36</f>
        <v>90613.165485361227</v>
      </c>
      <c r="BK35" s="15">
        <f>BK27*BK36</f>
        <v>91307.586853004992</v>
      </c>
      <c r="BL35" s="15">
        <f>BL27*BL36</f>
        <v>92006.221920142329</v>
      </c>
      <c r="BM35" s="15">
        <f>BM27*BM36</f>
        <v>92709.093745013335</v>
      </c>
      <c r="BN35" s="15">
        <f>BN27*BN36</f>
        <v>93416.225504849863</v>
      </c>
      <c r="BO35" s="15">
        <f>BO27*BO36</f>
        <v>94127.640496473759</v>
      </c>
      <c r="BP35" s="15">
        <f>BP27*BP36</f>
        <v>94843.36213689149</v>
      </c>
      <c r="BQ35" s="15">
        <f>BQ27*BQ36</f>
        <v>95563.413963885614</v>
      </c>
      <c r="BR35" s="15">
        <f>BR27*BR36</f>
        <v>96287.819636625063</v>
      </c>
      <c r="BS35" s="15">
        <f>BS27*BS36</f>
        <v>97016.602936255193</v>
      </c>
      <c r="BT35" s="15">
        <f>BT27*BT36</f>
        <v>97749.787766513982</v>
      </c>
      <c r="BU35" s="15">
        <f>BU27*BU36</f>
        <v>98487.398154333991</v>
      </c>
      <c r="BV35" s="15">
        <f>BV27*BV36</f>
        <v>99229.458250460782</v>
      </c>
      <c r="BW35" s="15">
        <f>BW27*BW36</f>
        <v>99975.992330057925</v>
      </c>
      <c r="BX35" s="15">
        <f>BX27*BX36</f>
        <v>100727.02479333655</v>
      </c>
      <c r="BY35" s="15">
        <f>BY27*BY36</f>
        <v>101482.5801661633</v>
      </c>
      <c r="BZ35" s="15">
        <f>BZ27*BZ36</f>
        <v>102242.68310069517</v>
      </c>
      <c r="CA35" s="15">
        <f>CA27*CA36</f>
        <v>21389.311308392138</v>
      </c>
      <c r="CB35" s="15">
        <f>CB27*CB36</f>
        <v>21478.433438843491</v>
      </c>
      <c r="CC35" s="15">
        <f>CC27*CC36</f>
        <v>21567.926911505314</v>
      </c>
      <c r="CD35" s="15">
        <f>CD27*CD36</f>
        <v>21657.7932736367</v>
      </c>
      <c r="CE35" s="15">
        <f>CE27*CE36</f>
        <v>21748.034078943732</v>
      </c>
      <c r="CF35" s="15">
        <f>CF27*CF36</f>
        <v>21838.650887604803</v>
      </c>
      <c r="CG35" s="15">
        <f>CG27*CG36</f>
        <v>21929.645266304167</v>
      </c>
      <c r="CH35" s="15">
        <f>CH27*CH36</f>
        <v>22021.018788246813</v>
      </c>
      <c r="CI35" s="15">
        <f>CI27*CI36</f>
        <v>22112.773033197969</v>
      </c>
      <c r="CJ35" s="15">
        <f>CJ27*CJ36</f>
        <v>22204.90958750248</v>
      </c>
      <c r="CK35" s="15">
        <f>CK27*CK36</f>
        <v>22297.430044116827</v>
      </c>
      <c r="CL35" s="15">
        <f>CL27*CL36</f>
        <v>22390.336002635213</v>
      </c>
      <c r="CM35" s="15" t="e">
        <f>CM27*CM36</f>
        <v>#N/A</v>
      </c>
      <c r="CN35" s="15" t="e">
        <f>CN27*CN36</f>
        <v>#N/A</v>
      </c>
      <c r="CO35" s="15" t="e">
        <f>CO27*CO36</f>
        <v>#N/A</v>
      </c>
      <c r="CP35" s="15" t="e">
        <f>CP27*CP36</f>
        <v>#N/A</v>
      </c>
      <c r="CQ35" s="15" t="e">
        <f>CQ27*CQ36</f>
        <v>#N/A</v>
      </c>
      <c r="CR35" s="15" t="e">
        <f>CR27*CR36</f>
        <v>#N/A</v>
      </c>
      <c r="CS35" s="15" t="e">
        <f>CS27*CS36</f>
        <v>#N/A</v>
      </c>
      <c r="CT35" s="15" t="e">
        <f>CT27*CT36</f>
        <v>#N/A</v>
      </c>
      <c r="CU35" s="15" t="e">
        <f>CU27*CU36</f>
        <v>#N/A</v>
      </c>
      <c r="CV35" s="15" t="e">
        <f>CV27*CV36</f>
        <v>#N/A</v>
      </c>
      <c r="CW35" s="15" t="e">
        <f>CW27*CW36</f>
        <v>#N/A</v>
      </c>
      <c r="CX35" s="15" t="e">
        <f>CX27*CX36</f>
        <v>#N/A</v>
      </c>
      <c r="CY35" s="15" t="e">
        <f>CY27*CY36</f>
        <v>#N/A</v>
      </c>
      <c r="CZ35" s="15" t="e">
        <f>CZ27*CZ36</f>
        <v>#N/A</v>
      </c>
      <c r="DA35" s="15" t="e">
        <f>DA27*DA36</f>
        <v>#N/A</v>
      </c>
      <c r="DB35" s="15" t="e">
        <f>DB27*DB36</f>
        <v>#N/A</v>
      </c>
      <c r="DC35" s="15" t="e">
        <f>DC27*DC36</f>
        <v>#N/A</v>
      </c>
      <c r="DD35" s="15" t="e">
        <f>DD27*DD36</f>
        <v>#N/A</v>
      </c>
      <c r="DE35" s="15" t="e">
        <f>DE27*DE36</f>
        <v>#N/A</v>
      </c>
      <c r="DF35" s="15" t="e">
        <f>DF27*DF36</f>
        <v>#N/A</v>
      </c>
      <c r="DG35" s="15" t="e">
        <f>DG27*DG36</f>
        <v>#N/A</v>
      </c>
      <c r="DH35" s="15" t="e">
        <f>DH27*DH36</f>
        <v>#N/A</v>
      </c>
      <c r="DI35" s="15" t="e">
        <f>DI27*DI36</f>
        <v>#N/A</v>
      </c>
      <c r="DJ35" s="15" t="e">
        <f>DJ27*DJ36</f>
        <v>#N/A</v>
      </c>
      <c r="DK35" s="15" t="e">
        <f>DK27*DK36</f>
        <v>#N/A</v>
      </c>
      <c r="DL35" s="15" t="e">
        <f>DL27*DL36</f>
        <v>#N/A</v>
      </c>
    </row>
    <row r="36" spans="4:116" s="27" customFormat="1" x14ac:dyDescent="0.4">
      <c r="D36" t="s">
        <v>812</v>
      </c>
      <c r="E36" s="8" t="str">
        <f>ROW()&amp;" "&amp;D36</f>
        <v>36 LISTSALES-PV</v>
      </c>
      <c r="G36" s="373" t="s">
        <v>817</v>
      </c>
      <c r="H36" s="31"/>
      <c r="I36" s="73"/>
      <c r="J36" s="73"/>
      <c r="K36" s="38">
        <f>SUMIF($3:$3,K$2,36:36)</f>
        <v>5045577.1098323194</v>
      </c>
      <c r="L36" s="38">
        <f>SUMIF($3:$3,L$2,36:36)</f>
        <v>4456918.3759692917</v>
      </c>
      <c r="M36" s="38">
        <f>SUMIF($3:$3,M$2,36:36)</f>
        <v>4899760.182733383</v>
      </c>
      <c r="N36" s="38">
        <f>SUMIF($3:$3,N$2,36:36)</f>
        <v>5376249.0828768089</v>
      </c>
      <c r="O36" s="38">
        <f>SUMIF($3:$3,O$2,36:36)</f>
        <v>5888668.8186584637</v>
      </c>
      <c r="P36" s="38">
        <f>SUMIF($3:$3,P$2,36:36)</f>
        <v>1313181.3131046481</v>
      </c>
      <c r="R36" s="118"/>
      <c r="S36" s="117">
        <f>S$20</f>
        <v>401666.66666666669</v>
      </c>
      <c r="T36" s="117">
        <f>T$20</f>
        <v>405013.88888888882</v>
      </c>
      <c r="U36" s="117">
        <f>U$20</f>
        <v>408382.03125</v>
      </c>
      <c r="V36" s="117">
        <f>V$20</f>
        <v>411771.2099729937</v>
      </c>
      <c r="W36" s="117">
        <f>W$20</f>
        <v>415181.54188619205</v>
      </c>
      <c r="X36" s="117">
        <f>X$20</f>
        <v>418613.14442627179</v>
      </c>
      <c r="Y36" s="117">
        <f>Y$20</f>
        <v>422066.13564130617</v>
      </c>
      <c r="Z36" s="117">
        <f>Z$20</f>
        <v>425540.63419381808</v>
      </c>
      <c r="AA36" s="117">
        <f>AA$20</f>
        <v>429036.75936385849</v>
      </c>
      <c r="AB36" s="117">
        <f>AB$20</f>
        <v>432554.63105208287</v>
      </c>
      <c r="AC36" s="117">
        <f>AC$20</f>
        <v>436094.36978285946</v>
      </c>
      <c r="AD36" s="117">
        <f>AD$20</f>
        <v>439656.09670738131</v>
      </c>
      <c r="AE36" s="117">
        <f>AE$20</f>
        <v>355278.12201322149</v>
      </c>
      <c r="AF36" s="117">
        <f>AF$20</f>
        <v>358151.176205175</v>
      </c>
      <c r="AG36" s="117">
        <f>AG$20</f>
        <v>361042.00449244305</v>
      </c>
      <c r="AH36" s="117">
        <f>AH$20</f>
        <v>363950.70511307381</v>
      </c>
      <c r="AI36" s="117">
        <f>AI$20</f>
        <v>366877.37681518681</v>
      </c>
      <c r="AJ36" s="117">
        <f>AJ$20</f>
        <v>369822.11885952204</v>
      </c>
      <c r="AK36" s="117">
        <f>AK$20</f>
        <v>372785.03102198802</v>
      </c>
      <c r="AL36" s="117">
        <f>AL$20</f>
        <v>375766.21359624341</v>
      </c>
      <c r="AM36" s="117">
        <f>AM$20</f>
        <v>378765.76739627682</v>
      </c>
      <c r="AN36" s="117">
        <f>AN$20</f>
        <v>381783.79375899211</v>
      </c>
      <c r="AO36" s="117">
        <f>AO$20</f>
        <v>384820.39454681985</v>
      </c>
      <c r="AP36" s="117">
        <f>AP$20</f>
        <v>387875.67215034924</v>
      </c>
      <c r="AQ36" s="117">
        <f>AQ$20</f>
        <v>390949.72949094884</v>
      </c>
      <c r="AR36" s="117">
        <f>AR$20</f>
        <v>394042.67002341151</v>
      </c>
      <c r="AS36" s="117">
        <f>AS$20</f>
        <v>397154.59773861803</v>
      </c>
      <c r="AT36" s="117">
        <f>AT$20</f>
        <v>400285.61716620997</v>
      </c>
      <c r="AU36" s="117">
        <f>AU$20</f>
        <v>403435.83337726444</v>
      </c>
      <c r="AV36" s="117">
        <f>AV$20</f>
        <v>406605.35198700242</v>
      </c>
      <c r="AW36" s="117">
        <f>AW$20</f>
        <v>409794.2791574914</v>
      </c>
      <c r="AX36" s="117">
        <f>AX$20</f>
        <v>413002.72160037234</v>
      </c>
      <c r="AY36" s="117">
        <f>AY$20</f>
        <v>416230.78657959774</v>
      </c>
      <c r="AZ36" s="117">
        <f>AZ$20</f>
        <v>419478.58191418089</v>
      </c>
      <c r="BA36" s="117">
        <f>BA$20</f>
        <v>422746.21598094888</v>
      </c>
      <c r="BB36" s="117">
        <f>BB$20</f>
        <v>426033.79771733657</v>
      </c>
      <c r="BC36" s="117">
        <f>BC$20</f>
        <v>429341.43662417121</v>
      </c>
      <c r="BD36" s="117">
        <f>BD$20</f>
        <v>432669.24276846275</v>
      </c>
      <c r="BE36" s="117">
        <f>BE$20</f>
        <v>436017.32678623125</v>
      </c>
      <c r="BF36" s="117">
        <f>BF$20</f>
        <v>439385.7998853568</v>
      </c>
      <c r="BG36" s="117">
        <f>BG$20</f>
        <v>442774.77384838089</v>
      </c>
      <c r="BH36" s="117">
        <f>BH$20</f>
        <v>446184.36103540286</v>
      </c>
      <c r="BI36" s="117">
        <f>BI$20</f>
        <v>449614.67438694462</v>
      </c>
      <c r="BJ36" s="117">
        <f>BJ$20</f>
        <v>453065.82742680609</v>
      </c>
      <c r="BK36" s="117">
        <f>BK$20</f>
        <v>456537.93426502496</v>
      </c>
      <c r="BL36" s="117">
        <f>BL$20</f>
        <v>460031.10960071161</v>
      </c>
      <c r="BM36" s="117">
        <f>BM$20</f>
        <v>463545.46872506663</v>
      </c>
      <c r="BN36" s="117">
        <f>BN$20</f>
        <v>467081.12752424926</v>
      </c>
      <c r="BO36" s="117">
        <f>BO$20</f>
        <v>470638.2024823688</v>
      </c>
      <c r="BP36" s="117">
        <f>BP$20</f>
        <v>474216.81068445742</v>
      </c>
      <c r="BQ36" s="117">
        <f>BQ$20</f>
        <v>477817.06981942803</v>
      </c>
      <c r="BR36" s="117">
        <f>BR$20</f>
        <v>481439.09818312526</v>
      </c>
      <c r="BS36" s="117">
        <f>BS$20</f>
        <v>485083.01468127593</v>
      </c>
      <c r="BT36" s="117">
        <f>BT$20</f>
        <v>488748.93883256987</v>
      </c>
      <c r="BU36" s="117">
        <f>BU$20</f>
        <v>492436.99077166989</v>
      </c>
      <c r="BV36" s="117">
        <f>BV$20</f>
        <v>496147.29125230387</v>
      </c>
      <c r="BW36" s="117">
        <f>BW$20</f>
        <v>499879.9616502896</v>
      </c>
      <c r="BX36" s="117">
        <f>BX$20</f>
        <v>503635.1239666827</v>
      </c>
      <c r="BY36" s="117">
        <f>BY$20</f>
        <v>507412.90083081648</v>
      </c>
      <c r="BZ36" s="117">
        <f>BZ$20</f>
        <v>511213.41550347582</v>
      </c>
      <c r="CA36" s="117">
        <f>CA$20</f>
        <v>106946.55654196069</v>
      </c>
      <c r="CB36" s="117">
        <f>CB$20</f>
        <v>107392.16719421744</v>
      </c>
      <c r="CC36" s="117">
        <f>CC$20</f>
        <v>107839.63455752656</v>
      </c>
      <c r="CD36" s="117">
        <f>CD$20</f>
        <v>108288.96636818349</v>
      </c>
      <c r="CE36" s="117">
        <f>CE$20</f>
        <v>108740.17039471865</v>
      </c>
      <c r="CF36" s="117">
        <f>CF$20</f>
        <v>109193.25443802401</v>
      </c>
      <c r="CG36" s="117">
        <f>CG$20</f>
        <v>109648.22633152083</v>
      </c>
      <c r="CH36" s="117">
        <f>CH$20</f>
        <v>110105.09394123405</v>
      </c>
      <c r="CI36" s="117">
        <f>CI$20</f>
        <v>110563.86516598985</v>
      </c>
      <c r="CJ36" s="117">
        <f>CJ$20</f>
        <v>111024.5479375124</v>
      </c>
      <c r="CK36" s="117">
        <f>CK$20</f>
        <v>111487.15022058412</v>
      </c>
      <c r="CL36" s="117">
        <f>CL$20</f>
        <v>111951.68001317605</v>
      </c>
      <c r="CM36" s="117">
        <f>CM$20</f>
        <v>-26980354.883174915</v>
      </c>
      <c r="CN36" s="117">
        <f>CN$20</f>
        <v>0</v>
      </c>
      <c r="CO36" s="117" t="e">
        <f>CO$20</f>
        <v>#N/A</v>
      </c>
      <c r="CP36" s="117" t="e">
        <f>CP$20</f>
        <v>#N/A</v>
      </c>
      <c r="CQ36" s="117" t="e">
        <f>CQ$20</f>
        <v>#N/A</v>
      </c>
      <c r="CR36" s="117" t="e">
        <f>CR$20</f>
        <v>#N/A</v>
      </c>
      <c r="CS36" s="117" t="e">
        <f>CS$20</f>
        <v>#N/A</v>
      </c>
      <c r="CT36" s="117" t="e">
        <f>CT$20</f>
        <v>#N/A</v>
      </c>
      <c r="CU36" s="117" t="e">
        <f>CU$20</f>
        <v>#N/A</v>
      </c>
      <c r="CV36" s="117" t="e">
        <f>CV$20</f>
        <v>#N/A</v>
      </c>
      <c r="CW36" s="117" t="e">
        <f>CW$20</f>
        <v>#N/A</v>
      </c>
      <c r="CX36" s="117" t="e">
        <f>CX$20</f>
        <v>#N/A</v>
      </c>
      <c r="CY36" s="117" t="e">
        <f>CY$20</f>
        <v>#N/A</v>
      </c>
      <c r="CZ36" s="117" t="e">
        <f>CZ$20</f>
        <v>#N/A</v>
      </c>
      <c r="DA36" s="117" t="e">
        <f>DA$20</f>
        <v>#N/A</v>
      </c>
      <c r="DB36" s="117" t="e">
        <f>DB$20</f>
        <v>#N/A</v>
      </c>
      <c r="DC36" s="117" t="e">
        <f>DC$20</f>
        <v>#N/A</v>
      </c>
      <c r="DD36" s="117" t="e">
        <f>DD$20</f>
        <v>#N/A</v>
      </c>
      <c r="DE36" s="117" t="e">
        <f>DE$20</f>
        <v>#N/A</v>
      </c>
      <c r="DF36" s="117" t="e">
        <f>DF$20</f>
        <v>#N/A</v>
      </c>
      <c r="DG36" s="117" t="e">
        <f>DG$20</f>
        <v>#N/A</v>
      </c>
      <c r="DH36" s="117" t="e">
        <f>DH$20</f>
        <v>#N/A</v>
      </c>
      <c r="DI36" s="117" t="e">
        <f>DI$20</f>
        <v>#N/A</v>
      </c>
      <c r="DJ36" s="117" t="e">
        <f>DJ$20</f>
        <v>#N/A</v>
      </c>
      <c r="DK36" s="117" t="e">
        <f>DK$20</f>
        <v>#N/A</v>
      </c>
      <c r="DL36" s="117" t="e">
        <f>DL$20</f>
        <v>#N/A</v>
      </c>
    </row>
    <row r="37" spans="4:116" x14ac:dyDescent="0.4">
      <c r="D37" t="s">
        <v>812</v>
      </c>
      <c r="E37" s="8" t="str">
        <f>ROW()&amp;" "&amp;D37</f>
        <v>37 LISTSALES-PV</v>
      </c>
      <c r="G37" s="372"/>
      <c r="H37" s="31"/>
      <c r="I37" s="73"/>
      <c r="J37" s="73"/>
      <c r="K37" s="18"/>
      <c r="L37" s="18"/>
      <c r="M37" s="18"/>
      <c r="N37" s="18"/>
      <c r="O37" s="18"/>
      <c r="P37" s="18"/>
      <c r="R37" s="33"/>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c r="CN37" s="73"/>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row>
    <row r="38" spans="4:116" x14ac:dyDescent="0.4">
      <c r="D38" t="s">
        <v>812</v>
      </c>
      <c r="E38" s="8" t="str">
        <f>ROW()&amp;" "&amp;D38</f>
        <v>38 LISTSALES-PV</v>
      </c>
      <c r="G38" s="129" t="s">
        <v>818</v>
      </c>
      <c r="H38" s="31"/>
      <c r="I38" s="73"/>
      <c r="J38" s="73"/>
      <c r="K38" s="18"/>
      <c r="L38" s="18"/>
      <c r="M38" s="18"/>
      <c r="N38" s="18"/>
      <c r="O38" s="18"/>
      <c r="P38" s="18"/>
      <c r="R38" s="33"/>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N38" s="73"/>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row>
    <row r="39" spans="4:116" x14ac:dyDescent="0.4">
      <c r="D39" t="s">
        <v>812</v>
      </c>
      <c r="E39" s="8" t="str">
        <f>ROW()&amp;" "&amp;D39</f>
        <v>39 LISTSALES-PV</v>
      </c>
      <c r="G39" s="372" t="s">
        <v>519</v>
      </c>
      <c r="H39" s="31"/>
      <c r="I39" s="73"/>
      <c r="J39" s="73"/>
      <c r="K39" s="18">
        <v>10</v>
      </c>
      <c r="L39" s="18">
        <v>10</v>
      </c>
      <c r="M39" s="18">
        <v>10</v>
      </c>
      <c r="N39" s="18">
        <v>10</v>
      </c>
      <c r="O39" s="18">
        <v>10</v>
      </c>
      <c r="P39" s="18">
        <v>10</v>
      </c>
      <c r="R39" s="33"/>
      <c r="S39" s="19">
        <f>INDEX($K:$P,ROW(),MATCH(S$3,$K$2:$P$2,0))</f>
        <v>10</v>
      </c>
      <c r="T39" s="19">
        <f>INDEX($K:$P,ROW(),MATCH(T$3,$K$2:$P$2,0))</f>
        <v>10</v>
      </c>
      <c r="U39" s="19">
        <f>INDEX($K:$P,ROW(),MATCH(U$3,$K$2:$P$2,0))</f>
        <v>10</v>
      </c>
      <c r="V39" s="19">
        <f>INDEX($K:$P,ROW(),MATCH(V$3,$K$2:$P$2,0))</f>
        <v>10</v>
      </c>
      <c r="W39" s="19">
        <f>INDEX($K:$P,ROW(),MATCH(W$3,$K$2:$P$2,0))</f>
        <v>10</v>
      </c>
      <c r="X39" s="19">
        <f>INDEX($K:$P,ROW(),MATCH(X$3,$K$2:$P$2,0))</f>
        <v>10</v>
      </c>
      <c r="Y39" s="19">
        <f>INDEX($K:$P,ROW(),MATCH(Y$3,$K$2:$P$2,0))</f>
        <v>10</v>
      </c>
      <c r="Z39" s="19">
        <f>INDEX($K:$P,ROW(),MATCH(Z$3,$K$2:$P$2,0))</f>
        <v>10</v>
      </c>
      <c r="AA39" s="19">
        <f>INDEX($K:$P,ROW(),MATCH(AA$3,$K$2:$P$2,0))</f>
        <v>10</v>
      </c>
      <c r="AB39" s="19">
        <f>INDEX($K:$P,ROW(),MATCH(AB$3,$K$2:$P$2,0))</f>
        <v>10</v>
      </c>
      <c r="AC39" s="19">
        <f>INDEX($K:$P,ROW(),MATCH(AC$3,$K$2:$P$2,0))</f>
        <v>10</v>
      </c>
      <c r="AD39" s="19">
        <f>INDEX($K:$P,ROW(),MATCH(AD$3,$K$2:$P$2,0))</f>
        <v>10</v>
      </c>
      <c r="AE39" s="19">
        <f>INDEX($K:$P,ROW(),MATCH(AE$3,$K$2:$P$2,0))</f>
        <v>10</v>
      </c>
      <c r="AF39" s="19">
        <f>INDEX($K:$P,ROW(),MATCH(AF$3,$K$2:$P$2,0))</f>
        <v>10</v>
      </c>
      <c r="AG39" s="19">
        <f>INDEX($K:$P,ROW(),MATCH(AG$3,$K$2:$P$2,0))</f>
        <v>10</v>
      </c>
      <c r="AH39" s="19">
        <f>INDEX($K:$P,ROW(),MATCH(AH$3,$K$2:$P$2,0))</f>
        <v>10</v>
      </c>
      <c r="AI39" s="19">
        <f>INDEX($K:$P,ROW(),MATCH(AI$3,$K$2:$P$2,0))</f>
        <v>10</v>
      </c>
      <c r="AJ39" s="19">
        <f>INDEX($K:$P,ROW(),MATCH(AJ$3,$K$2:$P$2,0))</f>
        <v>10</v>
      </c>
      <c r="AK39" s="19">
        <f>INDEX($K:$P,ROW(),MATCH(AK$3,$K$2:$P$2,0))</f>
        <v>10</v>
      </c>
      <c r="AL39" s="19">
        <f>INDEX($K:$P,ROW(),MATCH(AL$3,$K$2:$P$2,0))</f>
        <v>10</v>
      </c>
      <c r="AM39" s="19">
        <f>INDEX($K:$P,ROW(),MATCH(AM$3,$K$2:$P$2,0))</f>
        <v>10</v>
      </c>
      <c r="AN39" s="19">
        <f>INDEX($K:$P,ROW(),MATCH(AN$3,$K$2:$P$2,0))</f>
        <v>10</v>
      </c>
      <c r="AO39" s="19">
        <f>INDEX($K:$P,ROW(),MATCH(AO$3,$K$2:$P$2,0))</f>
        <v>10</v>
      </c>
      <c r="AP39" s="19">
        <f>INDEX($K:$P,ROW(),MATCH(AP$3,$K$2:$P$2,0))</f>
        <v>10</v>
      </c>
      <c r="AQ39" s="19">
        <f>INDEX($K:$P,ROW(),MATCH(AQ$3,$K$2:$P$2,0))</f>
        <v>10</v>
      </c>
      <c r="AR39" s="19">
        <f>INDEX($K:$P,ROW(),MATCH(AR$3,$K$2:$P$2,0))</f>
        <v>10</v>
      </c>
      <c r="AS39" s="19">
        <f>INDEX($K:$P,ROW(),MATCH(AS$3,$K$2:$P$2,0))</f>
        <v>10</v>
      </c>
      <c r="AT39" s="19">
        <f>INDEX($K:$P,ROW(),MATCH(AT$3,$K$2:$P$2,0))</f>
        <v>10</v>
      </c>
      <c r="AU39" s="19">
        <f>INDEX($K:$P,ROW(),MATCH(AU$3,$K$2:$P$2,0))</f>
        <v>10</v>
      </c>
      <c r="AV39" s="19">
        <f>INDEX($K:$P,ROW(),MATCH(AV$3,$K$2:$P$2,0))</f>
        <v>10</v>
      </c>
      <c r="AW39" s="19">
        <f>INDEX($K:$P,ROW(),MATCH(AW$3,$K$2:$P$2,0))</f>
        <v>10</v>
      </c>
      <c r="AX39" s="19">
        <f>INDEX($K:$P,ROW(),MATCH(AX$3,$K$2:$P$2,0))</f>
        <v>10</v>
      </c>
      <c r="AY39" s="19">
        <f>INDEX($K:$P,ROW(),MATCH(AY$3,$K$2:$P$2,0))</f>
        <v>10</v>
      </c>
      <c r="AZ39" s="19">
        <f>INDEX($K:$P,ROW(),MATCH(AZ$3,$K$2:$P$2,0))</f>
        <v>10</v>
      </c>
      <c r="BA39" s="19">
        <f>INDEX($K:$P,ROW(),MATCH(BA$3,$K$2:$P$2,0))</f>
        <v>10</v>
      </c>
      <c r="BB39" s="19">
        <f>INDEX($K:$P,ROW(),MATCH(BB$3,$K$2:$P$2,0))</f>
        <v>10</v>
      </c>
      <c r="BC39" s="19">
        <f>INDEX($K:$P,ROW(),MATCH(BC$3,$K$2:$P$2,0))</f>
        <v>10</v>
      </c>
      <c r="BD39" s="19">
        <f>INDEX($K:$P,ROW(),MATCH(BD$3,$K$2:$P$2,0))</f>
        <v>10</v>
      </c>
      <c r="BE39" s="19">
        <f>INDEX($K:$P,ROW(),MATCH(BE$3,$K$2:$P$2,0))</f>
        <v>10</v>
      </c>
      <c r="BF39" s="19">
        <f>INDEX($K:$P,ROW(),MATCH(BF$3,$K$2:$P$2,0))</f>
        <v>10</v>
      </c>
      <c r="BG39" s="19">
        <f>INDEX($K:$P,ROW(),MATCH(BG$3,$K$2:$P$2,0))</f>
        <v>10</v>
      </c>
      <c r="BH39" s="19">
        <f>INDEX($K:$P,ROW(),MATCH(BH$3,$K$2:$P$2,0))</f>
        <v>10</v>
      </c>
      <c r="BI39" s="19">
        <f>INDEX($K:$P,ROW(),MATCH(BI$3,$K$2:$P$2,0))</f>
        <v>10</v>
      </c>
      <c r="BJ39" s="19">
        <f>INDEX($K:$P,ROW(),MATCH(BJ$3,$K$2:$P$2,0))</f>
        <v>10</v>
      </c>
      <c r="BK39" s="19">
        <f>INDEX($K:$P,ROW(),MATCH(BK$3,$K$2:$P$2,0))</f>
        <v>10</v>
      </c>
      <c r="BL39" s="19">
        <f>INDEX($K:$P,ROW(),MATCH(BL$3,$K$2:$P$2,0))</f>
        <v>10</v>
      </c>
      <c r="BM39" s="19">
        <f>INDEX($K:$P,ROW(),MATCH(BM$3,$K$2:$P$2,0))</f>
        <v>10</v>
      </c>
      <c r="BN39" s="19">
        <f>INDEX($K:$P,ROW(),MATCH(BN$3,$K$2:$P$2,0))</f>
        <v>10</v>
      </c>
      <c r="BO39" s="19">
        <f>INDEX($K:$P,ROW(),MATCH(BO$3,$K$2:$P$2,0))</f>
        <v>10</v>
      </c>
      <c r="BP39" s="19">
        <f>INDEX($K:$P,ROW(),MATCH(BP$3,$K$2:$P$2,0))</f>
        <v>10</v>
      </c>
      <c r="BQ39" s="19">
        <f>INDEX($K:$P,ROW(),MATCH(BQ$3,$K$2:$P$2,0))</f>
        <v>10</v>
      </c>
      <c r="BR39" s="19">
        <f>INDEX($K:$P,ROW(),MATCH(BR$3,$K$2:$P$2,0))</f>
        <v>10</v>
      </c>
      <c r="BS39" s="19">
        <f>INDEX($K:$P,ROW(),MATCH(BS$3,$K$2:$P$2,0))</f>
        <v>10</v>
      </c>
      <c r="BT39" s="19">
        <f>INDEX($K:$P,ROW(),MATCH(BT$3,$K$2:$P$2,0))</f>
        <v>10</v>
      </c>
      <c r="BU39" s="19">
        <f>INDEX($K:$P,ROW(),MATCH(BU$3,$K$2:$P$2,0))</f>
        <v>10</v>
      </c>
      <c r="BV39" s="19">
        <f>INDEX($K:$P,ROW(),MATCH(BV$3,$K$2:$P$2,0))</f>
        <v>10</v>
      </c>
      <c r="BW39" s="19">
        <f>INDEX($K:$P,ROW(),MATCH(BW$3,$K$2:$P$2,0))</f>
        <v>10</v>
      </c>
      <c r="BX39" s="19">
        <f>INDEX($K:$P,ROW(),MATCH(BX$3,$K$2:$P$2,0))</f>
        <v>10</v>
      </c>
      <c r="BY39" s="19">
        <f>INDEX($K:$P,ROW(),MATCH(BY$3,$K$2:$P$2,0))</f>
        <v>10</v>
      </c>
      <c r="BZ39" s="19">
        <f>INDEX($K:$P,ROW(),MATCH(BZ$3,$K$2:$P$2,0))</f>
        <v>10</v>
      </c>
      <c r="CA39" s="19">
        <f>INDEX($K:$P,ROW(),MATCH(CA$3,$K$2:$P$2,0))</f>
        <v>10</v>
      </c>
      <c r="CB39" s="19">
        <f>INDEX($K:$P,ROW(),MATCH(CB$3,$K$2:$P$2,0))</f>
        <v>10</v>
      </c>
      <c r="CC39" s="19">
        <f>INDEX($K:$P,ROW(),MATCH(CC$3,$K$2:$P$2,0))</f>
        <v>10</v>
      </c>
      <c r="CD39" s="19">
        <f>INDEX($K:$P,ROW(),MATCH(CD$3,$K$2:$P$2,0))</f>
        <v>10</v>
      </c>
      <c r="CE39" s="19">
        <f>INDEX($K:$P,ROW(),MATCH(CE$3,$K$2:$P$2,0))</f>
        <v>10</v>
      </c>
      <c r="CF39" s="19">
        <f>INDEX($K:$P,ROW(),MATCH(CF$3,$K$2:$P$2,0))</f>
        <v>10</v>
      </c>
      <c r="CG39" s="19">
        <f>INDEX($K:$P,ROW(),MATCH(CG$3,$K$2:$P$2,0))</f>
        <v>10</v>
      </c>
      <c r="CH39" s="19">
        <f>INDEX($K:$P,ROW(),MATCH(CH$3,$K$2:$P$2,0))</f>
        <v>10</v>
      </c>
      <c r="CI39" s="19">
        <f>INDEX($K:$P,ROW(),MATCH(CI$3,$K$2:$P$2,0))</f>
        <v>10</v>
      </c>
      <c r="CJ39" s="19">
        <f>INDEX($K:$P,ROW(),MATCH(CJ$3,$K$2:$P$2,0))</f>
        <v>10</v>
      </c>
      <c r="CK39" s="19">
        <f>INDEX($K:$P,ROW(),MATCH(CK$3,$K$2:$P$2,0))</f>
        <v>10</v>
      </c>
      <c r="CL39" s="19">
        <f>INDEX($K:$P,ROW(),MATCH(CL$3,$K$2:$P$2,0))</f>
        <v>10</v>
      </c>
      <c r="CM39" s="19" t="e">
        <f>INDEX($K:$P,ROW(),MATCH(CM$3,$K$2:$P$2,0))</f>
        <v>#N/A</v>
      </c>
      <c r="CN39" s="19" t="e">
        <f>INDEX($K:$P,ROW(),MATCH(CN$3,$K$2:$P$2,0))</f>
        <v>#N/A</v>
      </c>
      <c r="CO39" s="19" t="e">
        <f>INDEX($K:$P,ROW(),MATCH(CO$3,$K$2:$P$2,0))</f>
        <v>#N/A</v>
      </c>
      <c r="CP39" s="19" t="e">
        <f>INDEX($K:$P,ROW(),MATCH(CP$3,$K$2:$P$2,0))</f>
        <v>#N/A</v>
      </c>
      <c r="CQ39" s="19" t="e">
        <f>INDEX($K:$P,ROW(),MATCH(CQ$3,$K$2:$P$2,0))</f>
        <v>#N/A</v>
      </c>
      <c r="CR39" s="19" t="e">
        <f>INDEX($K:$P,ROW(),MATCH(CR$3,$K$2:$P$2,0))</f>
        <v>#N/A</v>
      </c>
      <c r="CS39" s="19" t="e">
        <f>INDEX($K:$P,ROW(),MATCH(CS$3,$K$2:$P$2,0))</f>
        <v>#N/A</v>
      </c>
      <c r="CT39" s="19" t="e">
        <f>INDEX($K:$P,ROW(),MATCH(CT$3,$K$2:$P$2,0))</f>
        <v>#N/A</v>
      </c>
      <c r="CU39" s="19" t="e">
        <f>INDEX($K:$P,ROW(),MATCH(CU$3,$K$2:$P$2,0))</f>
        <v>#N/A</v>
      </c>
      <c r="CV39" s="19" t="e">
        <f>INDEX($K:$P,ROW(),MATCH(CV$3,$K$2:$P$2,0))</f>
        <v>#N/A</v>
      </c>
      <c r="CW39" s="19" t="e">
        <f>INDEX($K:$P,ROW(),MATCH(CW$3,$K$2:$P$2,0))</f>
        <v>#N/A</v>
      </c>
      <c r="CX39" s="19" t="e">
        <f>INDEX($K:$P,ROW(),MATCH(CX$3,$K$2:$P$2,0))</f>
        <v>#N/A</v>
      </c>
      <c r="CY39" s="19" t="e">
        <f>INDEX($K:$P,ROW(),MATCH(CY$3,$K$2:$P$2,0))</f>
        <v>#N/A</v>
      </c>
      <c r="CZ39" s="19" t="e">
        <f>INDEX($K:$P,ROW(),MATCH(CZ$3,$K$2:$P$2,0))</f>
        <v>#N/A</v>
      </c>
      <c r="DA39" s="19" t="e">
        <f>INDEX($K:$P,ROW(),MATCH(DA$3,$K$2:$P$2,0))</f>
        <v>#N/A</v>
      </c>
      <c r="DB39" s="19" t="e">
        <f>INDEX($K:$P,ROW(),MATCH(DB$3,$K$2:$P$2,0))</f>
        <v>#N/A</v>
      </c>
      <c r="DC39" s="19" t="e">
        <f>INDEX($K:$P,ROW(),MATCH(DC$3,$K$2:$P$2,0))</f>
        <v>#N/A</v>
      </c>
      <c r="DD39" s="19" t="e">
        <f>INDEX($K:$P,ROW(),MATCH(DD$3,$K$2:$P$2,0))</f>
        <v>#N/A</v>
      </c>
      <c r="DE39" s="19" t="e">
        <f>INDEX($K:$P,ROW(),MATCH(DE$3,$K$2:$P$2,0))</f>
        <v>#N/A</v>
      </c>
      <c r="DF39" s="19" t="e">
        <f>INDEX($K:$P,ROW(),MATCH(DF$3,$K$2:$P$2,0))</f>
        <v>#N/A</v>
      </c>
      <c r="DG39" s="19" t="e">
        <f>INDEX($K:$P,ROW(),MATCH(DG$3,$K$2:$P$2,0))</f>
        <v>#N/A</v>
      </c>
      <c r="DH39" s="19" t="e">
        <f>INDEX($K:$P,ROW(),MATCH(DH$3,$K$2:$P$2,0))</f>
        <v>#N/A</v>
      </c>
      <c r="DI39" s="19" t="e">
        <f>INDEX($K:$P,ROW(),MATCH(DI$3,$K$2:$P$2,0))</f>
        <v>#N/A</v>
      </c>
      <c r="DJ39" s="19" t="e">
        <f>INDEX($K:$P,ROW(),MATCH(DJ$3,$K$2:$P$2,0))</f>
        <v>#N/A</v>
      </c>
      <c r="DK39" s="19" t="e">
        <f>INDEX($K:$P,ROW(),MATCH(DK$3,$K$2:$P$2,0))</f>
        <v>#N/A</v>
      </c>
      <c r="DL39" s="19" t="e">
        <f>INDEX($K:$P,ROW(),MATCH(DL$3,$K$2:$P$2,0))</f>
        <v>#N/A</v>
      </c>
    </row>
    <row r="40" spans="4:116" x14ac:dyDescent="0.4">
      <c r="D40" t="s">
        <v>812</v>
      </c>
      <c r="E40" s="8" t="str">
        <f>ROW()&amp;" "&amp;D40</f>
        <v>40 LISTSALES-PV</v>
      </c>
      <c r="G40" s="372" t="s">
        <v>520</v>
      </c>
      <c r="H40" s="31"/>
      <c r="I40" s="73"/>
      <c r="J40" s="73"/>
      <c r="K40" s="18">
        <v>10</v>
      </c>
      <c r="L40" s="18">
        <v>10</v>
      </c>
      <c r="M40" s="18">
        <v>10</v>
      </c>
      <c r="N40" s="18">
        <v>10</v>
      </c>
      <c r="O40" s="18">
        <v>10</v>
      </c>
      <c r="P40" s="18">
        <v>10</v>
      </c>
      <c r="R40" s="33"/>
      <c r="S40" s="19">
        <f>INDEX($K:$P,ROW(),MATCH(S$3,$K$2:$P$2,0))</f>
        <v>10</v>
      </c>
      <c r="T40" s="19">
        <f>INDEX($K:$P,ROW(),MATCH(T$3,$K$2:$P$2,0))</f>
        <v>10</v>
      </c>
      <c r="U40" s="19">
        <f>INDEX($K:$P,ROW(),MATCH(U$3,$K$2:$P$2,0))</f>
        <v>10</v>
      </c>
      <c r="V40" s="19">
        <f>INDEX($K:$P,ROW(),MATCH(V$3,$K$2:$P$2,0))</f>
        <v>10</v>
      </c>
      <c r="W40" s="19">
        <f>INDEX($K:$P,ROW(),MATCH(W$3,$K$2:$P$2,0))</f>
        <v>10</v>
      </c>
      <c r="X40" s="19">
        <f>INDEX($K:$P,ROW(),MATCH(X$3,$K$2:$P$2,0))</f>
        <v>10</v>
      </c>
      <c r="Y40" s="19">
        <f>INDEX($K:$P,ROW(),MATCH(Y$3,$K$2:$P$2,0))</f>
        <v>10</v>
      </c>
      <c r="Z40" s="19">
        <f>INDEX($K:$P,ROW(),MATCH(Z$3,$K$2:$P$2,0))</f>
        <v>10</v>
      </c>
      <c r="AA40" s="19">
        <f>INDEX($K:$P,ROW(),MATCH(AA$3,$K$2:$P$2,0))</f>
        <v>10</v>
      </c>
      <c r="AB40" s="19">
        <f>INDEX($K:$P,ROW(),MATCH(AB$3,$K$2:$P$2,0))</f>
        <v>10</v>
      </c>
      <c r="AC40" s="19">
        <f>INDEX($K:$P,ROW(),MATCH(AC$3,$K$2:$P$2,0))</f>
        <v>10</v>
      </c>
      <c r="AD40" s="19">
        <f>INDEX($K:$P,ROW(),MATCH(AD$3,$K$2:$P$2,0))</f>
        <v>10</v>
      </c>
      <c r="AE40" s="19">
        <f>INDEX($K:$P,ROW(),MATCH(AE$3,$K$2:$P$2,0))</f>
        <v>10</v>
      </c>
      <c r="AF40" s="19">
        <f>INDEX($K:$P,ROW(),MATCH(AF$3,$K$2:$P$2,0))</f>
        <v>10</v>
      </c>
      <c r="AG40" s="19">
        <f>INDEX($K:$P,ROW(),MATCH(AG$3,$K$2:$P$2,0))</f>
        <v>10</v>
      </c>
      <c r="AH40" s="19">
        <f>INDEX($K:$P,ROW(),MATCH(AH$3,$K$2:$P$2,0))</f>
        <v>10</v>
      </c>
      <c r="AI40" s="19">
        <f>INDEX($K:$P,ROW(),MATCH(AI$3,$K$2:$P$2,0))</f>
        <v>10</v>
      </c>
      <c r="AJ40" s="19">
        <f>INDEX($K:$P,ROW(),MATCH(AJ$3,$K$2:$P$2,0))</f>
        <v>10</v>
      </c>
      <c r="AK40" s="19">
        <f>INDEX($K:$P,ROW(),MATCH(AK$3,$K$2:$P$2,0))</f>
        <v>10</v>
      </c>
      <c r="AL40" s="19">
        <f>INDEX($K:$P,ROW(),MATCH(AL$3,$K$2:$P$2,0))</f>
        <v>10</v>
      </c>
      <c r="AM40" s="19">
        <f>INDEX($K:$P,ROW(),MATCH(AM$3,$K$2:$P$2,0))</f>
        <v>10</v>
      </c>
      <c r="AN40" s="19">
        <f>INDEX($K:$P,ROW(),MATCH(AN$3,$K$2:$P$2,0))</f>
        <v>10</v>
      </c>
      <c r="AO40" s="19">
        <f>INDEX($K:$P,ROW(),MATCH(AO$3,$K$2:$P$2,0))</f>
        <v>10</v>
      </c>
      <c r="AP40" s="19">
        <f>INDEX($K:$P,ROW(),MATCH(AP$3,$K$2:$P$2,0))</f>
        <v>10</v>
      </c>
      <c r="AQ40" s="19">
        <f>INDEX($K:$P,ROW(),MATCH(AQ$3,$K$2:$P$2,0))</f>
        <v>10</v>
      </c>
      <c r="AR40" s="19">
        <f>INDEX($K:$P,ROW(),MATCH(AR$3,$K$2:$P$2,0))</f>
        <v>10</v>
      </c>
      <c r="AS40" s="19">
        <f>INDEX($K:$P,ROW(),MATCH(AS$3,$K$2:$P$2,0))</f>
        <v>10</v>
      </c>
      <c r="AT40" s="19">
        <f>INDEX($K:$P,ROW(),MATCH(AT$3,$K$2:$P$2,0))</f>
        <v>10</v>
      </c>
      <c r="AU40" s="19">
        <f>INDEX($K:$P,ROW(),MATCH(AU$3,$K$2:$P$2,0))</f>
        <v>10</v>
      </c>
      <c r="AV40" s="19">
        <f>INDEX($K:$P,ROW(),MATCH(AV$3,$K$2:$P$2,0))</f>
        <v>10</v>
      </c>
      <c r="AW40" s="19">
        <f>INDEX($K:$P,ROW(),MATCH(AW$3,$K$2:$P$2,0))</f>
        <v>10</v>
      </c>
      <c r="AX40" s="19">
        <f>INDEX($K:$P,ROW(),MATCH(AX$3,$K$2:$P$2,0))</f>
        <v>10</v>
      </c>
      <c r="AY40" s="19">
        <f>INDEX($K:$P,ROW(),MATCH(AY$3,$K$2:$P$2,0))</f>
        <v>10</v>
      </c>
      <c r="AZ40" s="19">
        <f>INDEX($K:$P,ROW(),MATCH(AZ$3,$K$2:$P$2,0))</f>
        <v>10</v>
      </c>
      <c r="BA40" s="19">
        <f>INDEX($K:$P,ROW(),MATCH(BA$3,$K$2:$P$2,0))</f>
        <v>10</v>
      </c>
      <c r="BB40" s="19">
        <f>INDEX($K:$P,ROW(),MATCH(BB$3,$K$2:$P$2,0))</f>
        <v>10</v>
      </c>
      <c r="BC40" s="19">
        <f>INDEX($K:$P,ROW(),MATCH(BC$3,$K$2:$P$2,0))</f>
        <v>10</v>
      </c>
      <c r="BD40" s="19">
        <f>INDEX($K:$P,ROW(),MATCH(BD$3,$K$2:$P$2,0))</f>
        <v>10</v>
      </c>
      <c r="BE40" s="19">
        <f>INDEX($K:$P,ROW(),MATCH(BE$3,$K$2:$P$2,0))</f>
        <v>10</v>
      </c>
      <c r="BF40" s="19">
        <f>INDEX($K:$P,ROW(),MATCH(BF$3,$K$2:$P$2,0))</f>
        <v>10</v>
      </c>
      <c r="BG40" s="19">
        <f>INDEX($K:$P,ROW(),MATCH(BG$3,$K$2:$P$2,0))</f>
        <v>10</v>
      </c>
      <c r="BH40" s="19">
        <f>INDEX($K:$P,ROW(),MATCH(BH$3,$K$2:$P$2,0))</f>
        <v>10</v>
      </c>
      <c r="BI40" s="19">
        <f>INDEX($K:$P,ROW(),MATCH(BI$3,$K$2:$P$2,0))</f>
        <v>10</v>
      </c>
      <c r="BJ40" s="19">
        <f>INDEX($K:$P,ROW(),MATCH(BJ$3,$K$2:$P$2,0))</f>
        <v>10</v>
      </c>
      <c r="BK40" s="19">
        <f>INDEX($K:$P,ROW(),MATCH(BK$3,$K$2:$P$2,0))</f>
        <v>10</v>
      </c>
      <c r="BL40" s="19">
        <f>INDEX($K:$P,ROW(),MATCH(BL$3,$K$2:$P$2,0))</f>
        <v>10</v>
      </c>
      <c r="BM40" s="19">
        <f>INDEX($K:$P,ROW(),MATCH(BM$3,$K$2:$P$2,0))</f>
        <v>10</v>
      </c>
      <c r="BN40" s="19">
        <f>INDEX($K:$P,ROW(),MATCH(BN$3,$K$2:$P$2,0))</f>
        <v>10</v>
      </c>
      <c r="BO40" s="19">
        <f>INDEX($K:$P,ROW(),MATCH(BO$3,$K$2:$P$2,0))</f>
        <v>10</v>
      </c>
      <c r="BP40" s="19">
        <f>INDEX($K:$P,ROW(),MATCH(BP$3,$K$2:$P$2,0))</f>
        <v>10</v>
      </c>
      <c r="BQ40" s="19">
        <f>INDEX($K:$P,ROW(),MATCH(BQ$3,$K$2:$P$2,0))</f>
        <v>10</v>
      </c>
      <c r="BR40" s="19">
        <f>INDEX($K:$P,ROW(),MATCH(BR$3,$K$2:$P$2,0))</f>
        <v>10</v>
      </c>
      <c r="BS40" s="19">
        <f>INDEX($K:$P,ROW(),MATCH(BS$3,$K$2:$P$2,0))</f>
        <v>10</v>
      </c>
      <c r="BT40" s="19">
        <f>INDEX($K:$P,ROW(),MATCH(BT$3,$K$2:$P$2,0))</f>
        <v>10</v>
      </c>
      <c r="BU40" s="19">
        <f>INDEX($K:$P,ROW(),MATCH(BU$3,$K$2:$P$2,0))</f>
        <v>10</v>
      </c>
      <c r="BV40" s="19">
        <f>INDEX($K:$P,ROW(),MATCH(BV$3,$K$2:$P$2,0))</f>
        <v>10</v>
      </c>
      <c r="BW40" s="19">
        <f>INDEX($K:$P,ROW(),MATCH(BW$3,$K$2:$P$2,0))</f>
        <v>10</v>
      </c>
      <c r="BX40" s="19">
        <f>INDEX($K:$P,ROW(),MATCH(BX$3,$K$2:$P$2,0))</f>
        <v>10</v>
      </c>
      <c r="BY40" s="19">
        <f>INDEX($K:$P,ROW(),MATCH(BY$3,$K$2:$P$2,0))</f>
        <v>10</v>
      </c>
      <c r="BZ40" s="19">
        <f>INDEX($K:$P,ROW(),MATCH(BZ$3,$K$2:$P$2,0))</f>
        <v>10</v>
      </c>
      <c r="CA40" s="19">
        <f>INDEX($K:$P,ROW(),MATCH(CA$3,$K$2:$P$2,0))</f>
        <v>10</v>
      </c>
      <c r="CB40" s="19">
        <f>INDEX($K:$P,ROW(),MATCH(CB$3,$K$2:$P$2,0))</f>
        <v>10</v>
      </c>
      <c r="CC40" s="19">
        <f>INDEX($K:$P,ROW(),MATCH(CC$3,$K$2:$P$2,0))</f>
        <v>10</v>
      </c>
      <c r="CD40" s="19">
        <f>INDEX($K:$P,ROW(),MATCH(CD$3,$K$2:$P$2,0))</f>
        <v>10</v>
      </c>
      <c r="CE40" s="19">
        <f>INDEX($K:$P,ROW(),MATCH(CE$3,$K$2:$P$2,0))</f>
        <v>10</v>
      </c>
      <c r="CF40" s="19">
        <f>INDEX($K:$P,ROW(),MATCH(CF$3,$K$2:$P$2,0))</f>
        <v>10</v>
      </c>
      <c r="CG40" s="19">
        <f>INDEX($K:$P,ROW(),MATCH(CG$3,$K$2:$P$2,0))</f>
        <v>10</v>
      </c>
      <c r="CH40" s="19">
        <f>INDEX($K:$P,ROW(),MATCH(CH$3,$K$2:$P$2,0))</f>
        <v>10</v>
      </c>
      <c r="CI40" s="19">
        <f>INDEX($K:$P,ROW(),MATCH(CI$3,$K$2:$P$2,0))</f>
        <v>10</v>
      </c>
      <c r="CJ40" s="19">
        <f>INDEX($K:$P,ROW(),MATCH(CJ$3,$K$2:$P$2,0))</f>
        <v>10</v>
      </c>
      <c r="CK40" s="19">
        <f>INDEX($K:$P,ROW(),MATCH(CK$3,$K$2:$P$2,0))</f>
        <v>10</v>
      </c>
      <c r="CL40" s="19">
        <f>INDEX($K:$P,ROW(),MATCH(CL$3,$K$2:$P$2,0))</f>
        <v>10</v>
      </c>
      <c r="CM40" s="19" t="e">
        <f>INDEX($K:$P,ROW(),MATCH(CM$3,$K$2:$P$2,0))</f>
        <v>#N/A</v>
      </c>
      <c r="CN40" s="19" t="e">
        <f>INDEX($K:$P,ROW(),MATCH(CN$3,$K$2:$P$2,0))</f>
        <v>#N/A</v>
      </c>
      <c r="CO40" s="19" t="e">
        <f>INDEX($K:$P,ROW(),MATCH(CO$3,$K$2:$P$2,0))</f>
        <v>#N/A</v>
      </c>
      <c r="CP40" s="19" t="e">
        <f>INDEX($K:$P,ROW(),MATCH(CP$3,$K$2:$P$2,0))</f>
        <v>#N/A</v>
      </c>
      <c r="CQ40" s="19" t="e">
        <f>INDEX($K:$P,ROW(),MATCH(CQ$3,$K$2:$P$2,0))</f>
        <v>#N/A</v>
      </c>
      <c r="CR40" s="19" t="e">
        <f>INDEX($K:$P,ROW(),MATCH(CR$3,$K$2:$P$2,0))</f>
        <v>#N/A</v>
      </c>
      <c r="CS40" s="19" t="e">
        <f>INDEX($K:$P,ROW(),MATCH(CS$3,$K$2:$P$2,0))</f>
        <v>#N/A</v>
      </c>
      <c r="CT40" s="19" t="e">
        <f>INDEX($K:$P,ROW(),MATCH(CT$3,$K$2:$P$2,0))</f>
        <v>#N/A</v>
      </c>
      <c r="CU40" s="19" t="e">
        <f>INDEX($K:$P,ROW(),MATCH(CU$3,$K$2:$P$2,0))</f>
        <v>#N/A</v>
      </c>
      <c r="CV40" s="19" t="e">
        <f>INDEX($K:$P,ROW(),MATCH(CV$3,$K$2:$P$2,0))</f>
        <v>#N/A</v>
      </c>
      <c r="CW40" s="19" t="e">
        <f>INDEX($K:$P,ROW(),MATCH(CW$3,$K$2:$P$2,0))</f>
        <v>#N/A</v>
      </c>
      <c r="CX40" s="19" t="e">
        <f>INDEX($K:$P,ROW(),MATCH(CX$3,$K$2:$P$2,0))</f>
        <v>#N/A</v>
      </c>
      <c r="CY40" s="19" t="e">
        <f>INDEX($K:$P,ROW(),MATCH(CY$3,$K$2:$P$2,0))</f>
        <v>#N/A</v>
      </c>
      <c r="CZ40" s="19" t="e">
        <f>INDEX($K:$P,ROW(),MATCH(CZ$3,$K$2:$P$2,0))</f>
        <v>#N/A</v>
      </c>
      <c r="DA40" s="19" t="e">
        <f>INDEX($K:$P,ROW(),MATCH(DA$3,$K$2:$P$2,0))</f>
        <v>#N/A</v>
      </c>
      <c r="DB40" s="19" t="e">
        <f>INDEX($K:$P,ROW(),MATCH(DB$3,$K$2:$P$2,0))</f>
        <v>#N/A</v>
      </c>
      <c r="DC40" s="19" t="e">
        <f>INDEX($K:$P,ROW(),MATCH(DC$3,$K$2:$P$2,0))</f>
        <v>#N/A</v>
      </c>
      <c r="DD40" s="19" t="e">
        <f>INDEX($K:$P,ROW(),MATCH(DD$3,$K$2:$P$2,0))</f>
        <v>#N/A</v>
      </c>
      <c r="DE40" s="19" t="e">
        <f>INDEX($K:$P,ROW(),MATCH(DE$3,$K$2:$P$2,0))</f>
        <v>#N/A</v>
      </c>
      <c r="DF40" s="19" t="e">
        <f>INDEX($K:$P,ROW(),MATCH(DF$3,$K$2:$P$2,0))</f>
        <v>#N/A</v>
      </c>
      <c r="DG40" s="19" t="e">
        <f>INDEX($K:$P,ROW(),MATCH(DG$3,$K$2:$P$2,0))</f>
        <v>#N/A</v>
      </c>
      <c r="DH40" s="19" t="e">
        <f>INDEX($K:$P,ROW(),MATCH(DH$3,$K$2:$P$2,0))</f>
        <v>#N/A</v>
      </c>
      <c r="DI40" s="19" t="e">
        <f>INDEX($K:$P,ROW(),MATCH(DI$3,$K$2:$P$2,0))</f>
        <v>#N/A</v>
      </c>
      <c r="DJ40" s="19" t="e">
        <f>INDEX($K:$P,ROW(),MATCH(DJ$3,$K$2:$P$2,0))</f>
        <v>#N/A</v>
      </c>
      <c r="DK40" s="19" t="e">
        <f>INDEX($K:$P,ROW(),MATCH(DK$3,$K$2:$P$2,0))</f>
        <v>#N/A</v>
      </c>
      <c r="DL40" s="19" t="e">
        <f>INDEX($K:$P,ROW(),MATCH(DL$3,$K$2:$P$2,0))</f>
        <v>#N/A</v>
      </c>
    </row>
    <row r="41" spans="4:116" x14ac:dyDescent="0.4">
      <c r="D41" t="s">
        <v>812</v>
      </c>
      <c r="E41" s="8" t="str">
        <f>ROW()&amp;" "&amp;D41</f>
        <v>41 LISTSALES-PV</v>
      </c>
      <c r="G41" s="372" t="s">
        <v>808</v>
      </c>
      <c r="H41" s="31"/>
      <c r="I41" s="73"/>
      <c r="J41" s="73"/>
      <c r="K41" s="18">
        <v>10</v>
      </c>
      <c r="L41" s="18">
        <v>10</v>
      </c>
      <c r="M41" s="18">
        <v>10</v>
      </c>
      <c r="N41" s="18">
        <v>10</v>
      </c>
      <c r="O41" s="18">
        <v>10</v>
      </c>
      <c r="P41" s="18">
        <v>10</v>
      </c>
      <c r="R41" s="33"/>
      <c r="S41" s="19">
        <f>INDEX($K:$P,ROW(),MATCH(S$3,$K$2:$P$2,0))</f>
        <v>10</v>
      </c>
      <c r="T41" s="19">
        <f>INDEX($K:$P,ROW(),MATCH(T$3,$K$2:$P$2,0))</f>
        <v>10</v>
      </c>
      <c r="U41" s="19">
        <f>INDEX($K:$P,ROW(),MATCH(U$3,$K$2:$P$2,0))</f>
        <v>10</v>
      </c>
      <c r="V41" s="19">
        <f>INDEX($K:$P,ROW(),MATCH(V$3,$K$2:$P$2,0))</f>
        <v>10</v>
      </c>
      <c r="W41" s="19">
        <f>INDEX($K:$P,ROW(),MATCH(W$3,$K$2:$P$2,0))</f>
        <v>10</v>
      </c>
      <c r="X41" s="19">
        <f>INDEX($K:$P,ROW(),MATCH(X$3,$K$2:$P$2,0))</f>
        <v>10</v>
      </c>
      <c r="Y41" s="19">
        <f>INDEX($K:$P,ROW(),MATCH(Y$3,$K$2:$P$2,0))</f>
        <v>10</v>
      </c>
      <c r="Z41" s="19">
        <f>INDEX($K:$P,ROW(),MATCH(Z$3,$K$2:$P$2,0))</f>
        <v>10</v>
      </c>
      <c r="AA41" s="19">
        <f>INDEX($K:$P,ROW(),MATCH(AA$3,$K$2:$P$2,0))</f>
        <v>10</v>
      </c>
      <c r="AB41" s="19">
        <f>INDEX($K:$P,ROW(),MATCH(AB$3,$K$2:$P$2,0))</f>
        <v>10</v>
      </c>
      <c r="AC41" s="19">
        <f>INDEX($K:$P,ROW(),MATCH(AC$3,$K$2:$P$2,0))</f>
        <v>10</v>
      </c>
      <c r="AD41" s="19">
        <f>INDEX($K:$P,ROW(),MATCH(AD$3,$K$2:$P$2,0))</f>
        <v>10</v>
      </c>
      <c r="AE41" s="19">
        <f>INDEX($K:$P,ROW(),MATCH(AE$3,$K$2:$P$2,0))</f>
        <v>10</v>
      </c>
      <c r="AF41" s="19">
        <f>INDEX($K:$P,ROW(),MATCH(AF$3,$K$2:$P$2,0))</f>
        <v>10</v>
      </c>
      <c r="AG41" s="19">
        <f>INDEX($K:$P,ROW(),MATCH(AG$3,$K$2:$P$2,0))</f>
        <v>10</v>
      </c>
      <c r="AH41" s="19">
        <f>INDEX($K:$P,ROW(),MATCH(AH$3,$K$2:$P$2,0))</f>
        <v>10</v>
      </c>
      <c r="AI41" s="19">
        <f>INDEX($K:$P,ROW(),MATCH(AI$3,$K$2:$P$2,0))</f>
        <v>10</v>
      </c>
      <c r="AJ41" s="19">
        <f>INDEX($K:$P,ROW(),MATCH(AJ$3,$K$2:$P$2,0))</f>
        <v>10</v>
      </c>
      <c r="AK41" s="19">
        <f>INDEX($K:$P,ROW(),MATCH(AK$3,$K$2:$P$2,0))</f>
        <v>10</v>
      </c>
      <c r="AL41" s="19">
        <f>INDEX($K:$P,ROW(),MATCH(AL$3,$K$2:$P$2,0))</f>
        <v>10</v>
      </c>
      <c r="AM41" s="19">
        <f>INDEX($K:$P,ROW(),MATCH(AM$3,$K$2:$P$2,0))</f>
        <v>10</v>
      </c>
      <c r="AN41" s="19">
        <f>INDEX($K:$P,ROW(),MATCH(AN$3,$K$2:$P$2,0))</f>
        <v>10</v>
      </c>
      <c r="AO41" s="19">
        <f>INDEX($K:$P,ROW(),MATCH(AO$3,$K$2:$P$2,0))</f>
        <v>10</v>
      </c>
      <c r="AP41" s="19">
        <f>INDEX($K:$P,ROW(),MATCH(AP$3,$K$2:$P$2,0))</f>
        <v>10</v>
      </c>
      <c r="AQ41" s="19">
        <f>INDEX($K:$P,ROW(),MATCH(AQ$3,$K$2:$P$2,0))</f>
        <v>10</v>
      </c>
      <c r="AR41" s="19">
        <f>INDEX($K:$P,ROW(),MATCH(AR$3,$K$2:$P$2,0))</f>
        <v>10</v>
      </c>
      <c r="AS41" s="19">
        <f>INDEX($K:$P,ROW(),MATCH(AS$3,$K$2:$P$2,0))</f>
        <v>10</v>
      </c>
      <c r="AT41" s="19">
        <f>INDEX($K:$P,ROW(),MATCH(AT$3,$K$2:$P$2,0))</f>
        <v>10</v>
      </c>
      <c r="AU41" s="19">
        <f>INDEX($K:$P,ROW(),MATCH(AU$3,$K$2:$P$2,0))</f>
        <v>10</v>
      </c>
      <c r="AV41" s="19">
        <f>INDEX($K:$P,ROW(),MATCH(AV$3,$K$2:$P$2,0))</f>
        <v>10</v>
      </c>
      <c r="AW41" s="19">
        <f>INDEX($K:$P,ROW(),MATCH(AW$3,$K$2:$P$2,0))</f>
        <v>10</v>
      </c>
      <c r="AX41" s="19">
        <f>INDEX($K:$P,ROW(),MATCH(AX$3,$K$2:$P$2,0))</f>
        <v>10</v>
      </c>
      <c r="AY41" s="19">
        <f>INDEX($K:$P,ROW(),MATCH(AY$3,$K$2:$P$2,0))</f>
        <v>10</v>
      </c>
      <c r="AZ41" s="19">
        <f>INDEX($K:$P,ROW(),MATCH(AZ$3,$K$2:$P$2,0))</f>
        <v>10</v>
      </c>
      <c r="BA41" s="19">
        <f>INDEX($K:$P,ROW(),MATCH(BA$3,$K$2:$P$2,0))</f>
        <v>10</v>
      </c>
      <c r="BB41" s="19">
        <f>INDEX($K:$P,ROW(),MATCH(BB$3,$K$2:$P$2,0))</f>
        <v>10</v>
      </c>
      <c r="BC41" s="19">
        <f>INDEX($K:$P,ROW(),MATCH(BC$3,$K$2:$P$2,0))</f>
        <v>10</v>
      </c>
      <c r="BD41" s="19">
        <f>INDEX($K:$P,ROW(),MATCH(BD$3,$K$2:$P$2,0))</f>
        <v>10</v>
      </c>
      <c r="BE41" s="19">
        <f>INDEX($K:$P,ROW(),MATCH(BE$3,$K$2:$P$2,0))</f>
        <v>10</v>
      </c>
      <c r="BF41" s="19">
        <f>INDEX($K:$P,ROW(),MATCH(BF$3,$K$2:$P$2,0))</f>
        <v>10</v>
      </c>
      <c r="BG41" s="19">
        <f>INDEX($K:$P,ROW(),MATCH(BG$3,$K$2:$P$2,0))</f>
        <v>10</v>
      </c>
      <c r="BH41" s="19">
        <f>INDEX($K:$P,ROW(),MATCH(BH$3,$K$2:$P$2,0))</f>
        <v>10</v>
      </c>
      <c r="BI41" s="19">
        <f>INDEX($K:$P,ROW(),MATCH(BI$3,$K$2:$P$2,0))</f>
        <v>10</v>
      </c>
      <c r="BJ41" s="19">
        <f>INDEX($K:$P,ROW(),MATCH(BJ$3,$K$2:$P$2,0))</f>
        <v>10</v>
      </c>
      <c r="BK41" s="19">
        <f>INDEX($K:$P,ROW(),MATCH(BK$3,$K$2:$P$2,0))</f>
        <v>10</v>
      </c>
      <c r="BL41" s="19">
        <f>INDEX($K:$P,ROW(),MATCH(BL$3,$K$2:$P$2,0))</f>
        <v>10</v>
      </c>
      <c r="BM41" s="19">
        <f>INDEX($K:$P,ROW(),MATCH(BM$3,$K$2:$P$2,0))</f>
        <v>10</v>
      </c>
      <c r="BN41" s="19">
        <f>INDEX($K:$P,ROW(),MATCH(BN$3,$K$2:$P$2,0))</f>
        <v>10</v>
      </c>
      <c r="BO41" s="19">
        <f>INDEX($K:$P,ROW(),MATCH(BO$3,$K$2:$P$2,0))</f>
        <v>10</v>
      </c>
      <c r="BP41" s="19">
        <f>INDEX($K:$P,ROW(),MATCH(BP$3,$K$2:$P$2,0))</f>
        <v>10</v>
      </c>
      <c r="BQ41" s="19">
        <f>INDEX($K:$P,ROW(),MATCH(BQ$3,$K$2:$P$2,0))</f>
        <v>10</v>
      </c>
      <c r="BR41" s="19">
        <f>INDEX($K:$P,ROW(),MATCH(BR$3,$K$2:$P$2,0))</f>
        <v>10</v>
      </c>
      <c r="BS41" s="19">
        <f>INDEX($K:$P,ROW(),MATCH(BS$3,$K$2:$P$2,0))</f>
        <v>10</v>
      </c>
      <c r="BT41" s="19">
        <f>INDEX($K:$P,ROW(),MATCH(BT$3,$K$2:$P$2,0))</f>
        <v>10</v>
      </c>
      <c r="BU41" s="19">
        <f>INDEX($K:$P,ROW(),MATCH(BU$3,$K$2:$P$2,0))</f>
        <v>10</v>
      </c>
      <c r="BV41" s="19">
        <f>INDEX($K:$P,ROW(),MATCH(BV$3,$K$2:$P$2,0))</f>
        <v>10</v>
      </c>
      <c r="BW41" s="19">
        <f>INDEX($K:$P,ROW(),MATCH(BW$3,$K$2:$P$2,0))</f>
        <v>10</v>
      </c>
      <c r="BX41" s="19">
        <f>INDEX($K:$P,ROW(),MATCH(BX$3,$K$2:$P$2,0))</f>
        <v>10</v>
      </c>
      <c r="BY41" s="19">
        <f>INDEX($K:$P,ROW(),MATCH(BY$3,$K$2:$P$2,0))</f>
        <v>10</v>
      </c>
      <c r="BZ41" s="19">
        <f>INDEX($K:$P,ROW(),MATCH(BZ$3,$K$2:$P$2,0))</f>
        <v>10</v>
      </c>
      <c r="CA41" s="19">
        <f>INDEX($K:$P,ROW(),MATCH(CA$3,$K$2:$P$2,0))</f>
        <v>10</v>
      </c>
      <c r="CB41" s="19">
        <f>INDEX($K:$P,ROW(),MATCH(CB$3,$K$2:$P$2,0))</f>
        <v>10</v>
      </c>
      <c r="CC41" s="19">
        <f>INDEX($K:$P,ROW(),MATCH(CC$3,$K$2:$P$2,0))</f>
        <v>10</v>
      </c>
      <c r="CD41" s="19">
        <f>INDEX($K:$P,ROW(),MATCH(CD$3,$K$2:$P$2,0))</f>
        <v>10</v>
      </c>
      <c r="CE41" s="19">
        <f>INDEX($K:$P,ROW(),MATCH(CE$3,$K$2:$P$2,0))</f>
        <v>10</v>
      </c>
      <c r="CF41" s="19">
        <f>INDEX($K:$P,ROW(),MATCH(CF$3,$K$2:$P$2,0))</f>
        <v>10</v>
      </c>
      <c r="CG41" s="19">
        <f>INDEX($K:$P,ROW(),MATCH(CG$3,$K$2:$P$2,0))</f>
        <v>10</v>
      </c>
      <c r="CH41" s="19">
        <f>INDEX($K:$P,ROW(),MATCH(CH$3,$K$2:$P$2,0))</f>
        <v>10</v>
      </c>
      <c r="CI41" s="19">
        <f>INDEX($K:$P,ROW(),MATCH(CI$3,$K$2:$P$2,0))</f>
        <v>10</v>
      </c>
      <c r="CJ41" s="19">
        <f>INDEX($K:$P,ROW(),MATCH(CJ$3,$K$2:$P$2,0))</f>
        <v>10</v>
      </c>
      <c r="CK41" s="19">
        <f>INDEX($K:$P,ROW(),MATCH(CK$3,$K$2:$P$2,0))</f>
        <v>10</v>
      </c>
      <c r="CL41" s="19">
        <f>INDEX($K:$P,ROW(),MATCH(CL$3,$K$2:$P$2,0))</f>
        <v>10</v>
      </c>
      <c r="CM41" s="19" t="e">
        <f>INDEX($K:$P,ROW(),MATCH(CM$3,$K$2:$P$2,0))</f>
        <v>#N/A</v>
      </c>
      <c r="CN41" s="19" t="e">
        <f>INDEX($K:$P,ROW(),MATCH(CN$3,$K$2:$P$2,0))</f>
        <v>#N/A</v>
      </c>
      <c r="CO41" s="19" t="e">
        <f>INDEX($K:$P,ROW(),MATCH(CO$3,$K$2:$P$2,0))</f>
        <v>#N/A</v>
      </c>
      <c r="CP41" s="19" t="e">
        <f>INDEX($K:$P,ROW(),MATCH(CP$3,$K$2:$P$2,0))</f>
        <v>#N/A</v>
      </c>
      <c r="CQ41" s="19" t="e">
        <f>INDEX($K:$P,ROW(),MATCH(CQ$3,$K$2:$P$2,0))</f>
        <v>#N/A</v>
      </c>
      <c r="CR41" s="19" t="e">
        <f>INDEX($K:$P,ROW(),MATCH(CR$3,$K$2:$P$2,0))</f>
        <v>#N/A</v>
      </c>
      <c r="CS41" s="19" t="e">
        <f>INDEX($K:$P,ROW(),MATCH(CS$3,$K$2:$P$2,0))</f>
        <v>#N/A</v>
      </c>
      <c r="CT41" s="19" t="e">
        <f>INDEX($K:$P,ROW(),MATCH(CT$3,$K$2:$P$2,0))</f>
        <v>#N/A</v>
      </c>
      <c r="CU41" s="19" t="e">
        <f>INDEX($K:$P,ROW(),MATCH(CU$3,$K$2:$P$2,0))</f>
        <v>#N/A</v>
      </c>
      <c r="CV41" s="19" t="e">
        <f>INDEX($K:$P,ROW(),MATCH(CV$3,$K$2:$P$2,0))</f>
        <v>#N/A</v>
      </c>
      <c r="CW41" s="19" t="e">
        <f>INDEX($K:$P,ROW(),MATCH(CW$3,$K$2:$P$2,0))</f>
        <v>#N/A</v>
      </c>
      <c r="CX41" s="19" t="e">
        <f>INDEX($K:$P,ROW(),MATCH(CX$3,$K$2:$P$2,0))</f>
        <v>#N/A</v>
      </c>
      <c r="CY41" s="19" t="e">
        <f>INDEX($K:$P,ROW(),MATCH(CY$3,$K$2:$P$2,0))</f>
        <v>#N/A</v>
      </c>
      <c r="CZ41" s="19" t="e">
        <f>INDEX($K:$P,ROW(),MATCH(CZ$3,$K$2:$P$2,0))</f>
        <v>#N/A</v>
      </c>
      <c r="DA41" s="19" t="e">
        <f>INDEX($K:$P,ROW(),MATCH(DA$3,$K$2:$P$2,0))</f>
        <v>#N/A</v>
      </c>
      <c r="DB41" s="19" t="e">
        <f>INDEX($K:$P,ROW(),MATCH(DB$3,$K$2:$P$2,0))</f>
        <v>#N/A</v>
      </c>
      <c r="DC41" s="19" t="e">
        <f>INDEX($K:$P,ROW(),MATCH(DC$3,$K$2:$P$2,0))</f>
        <v>#N/A</v>
      </c>
      <c r="DD41" s="19" t="e">
        <f>INDEX($K:$P,ROW(),MATCH(DD$3,$K$2:$P$2,0))</f>
        <v>#N/A</v>
      </c>
      <c r="DE41" s="19" t="e">
        <f>INDEX($K:$P,ROW(),MATCH(DE$3,$K$2:$P$2,0))</f>
        <v>#N/A</v>
      </c>
      <c r="DF41" s="19" t="e">
        <f>INDEX($K:$P,ROW(),MATCH(DF$3,$K$2:$P$2,0))</f>
        <v>#N/A</v>
      </c>
      <c r="DG41" s="19" t="e">
        <f>INDEX($K:$P,ROW(),MATCH(DG$3,$K$2:$P$2,0))</f>
        <v>#N/A</v>
      </c>
      <c r="DH41" s="19" t="e">
        <f>INDEX($K:$P,ROW(),MATCH(DH$3,$K$2:$P$2,0))</f>
        <v>#N/A</v>
      </c>
      <c r="DI41" s="19" t="e">
        <f>INDEX($K:$P,ROW(),MATCH(DI$3,$K$2:$P$2,0))</f>
        <v>#N/A</v>
      </c>
      <c r="DJ41" s="19" t="e">
        <f>INDEX($K:$P,ROW(),MATCH(DJ$3,$K$2:$P$2,0))</f>
        <v>#N/A</v>
      </c>
      <c r="DK41" s="19" t="e">
        <f>INDEX($K:$P,ROW(),MATCH(DK$3,$K$2:$P$2,0))</f>
        <v>#N/A</v>
      </c>
      <c r="DL41" s="19" t="e">
        <f>INDEX($K:$P,ROW(),MATCH(DL$3,$K$2:$P$2,0))</f>
        <v>#N/A</v>
      </c>
    </row>
    <row r="42" spans="4:116" x14ac:dyDescent="0.4">
      <c r="D42" t="s">
        <v>812</v>
      </c>
      <c r="E42" s="8" t="str">
        <f>ROW()&amp;" "&amp;D42</f>
        <v>42 LISTSALES-PV</v>
      </c>
      <c r="G42" s="372" t="s">
        <v>809</v>
      </c>
      <c r="H42" s="31"/>
      <c r="I42" s="73"/>
      <c r="J42" s="73"/>
      <c r="K42" s="18">
        <v>10</v>
      </c>
      <c r="L42" s="18">
        <v>10</v>
      </c>
      <c r="M42" s="18">
        <v>10</v>
      </c>
      <c r="N42" s="18">
        <v>10</v>
      </c>
      <c r="O42" s="18">
        <v>10</v>
      </c>
      <c r="P42" s="18">
        <v>10</v>
      </c>
      <c r="R42" s="33"/>
      <c r="S42" s="19">
        <f>INDEX($K:$P,ROW(),MATCH(S$3,$K$2:$P$2,0))</f>
        <v>10</v>
      </c>
      <c r="T42" s="19">
        <f>INDEX($K:$P,ROW(),MATCH(T$3,$K$2:$P$2,0))</f>
        <v>10</v>
      </c>
      <c r="U42" s="19">
        <f>INDEX($K:$P,ROW(),MATCH(U$3,$K$2:$P$2,0))</f>
        <v>10</v>
      </c>
      <c r="V42" s="19">
        <f>INDEX($K:$P,ROW(),MATCH(V$3,$K$2:$P$2,0))</f>
        <v>10</v>
      </c>
      <c r="W42" s="19">
        <f>INDEX($K:$P,ROW(),MATCH(W$3,$K$2:$P$2,0))</f>
        <v>10</v>
      </c>
      <c r="X42" s="19">
        <f>INDEX($K:$P,ROW(),MATCH(X$3,$K$2:$P$2,0))</f>
        <v>10</v>
      </c>
      <c r="Y42" s="19">
        <f>INDEX($K:$P,ROW(),MATCH(Y$3,$K$2:$P$2,0))</f>
        <v>10</v>
      </c>
      <c r="Z42" s="19">
        <f>INDEX($K:$P,ROW(),MATCH(Z$3,$K$2:$P$2,0))</f>
        <v>10</v>
      </c>
      <c r="AA42" s="19">
        <f>INDEX($K:$P,ROW(),MATCH(AA$3,$K$2:$P$2,0))</f>
        <v>10</v>
      </c>
      <c r="AB42" s="19">
        <f>INDEX($K:$P,ROW(),MATCH(AB$3,$K$2:$P$2,0))</f>
        <v>10</v>
      </c>
      <c r="AC42" s="19">
        <f>INDEX($K:$P,ROW(),MATCH(AC$3,$K$2:$P$2,0))</f>
        <v>10</v>
      </c>
      <c r="AD42" s="19">
        <f>INDEX($K:$P,ROW(),MATCH(AD$3,$K$2:$P$2,0))</f>
        <v>10</v>
      </c>
      <c r="AE42" s="19">
        <f>INDEX($K:$P,ROW(),MATCH(AE$3,$K$2:$P$2,0))</f>
        <v>10</v>
      </c>
      <c r="AF42" s="19">
        <f>INDEX($K:$P,ROW(),MATCH(AF$3,$K$2:$P$2,0))</f>
        <v>10</v>
      </c>
      <c r="AG42" s="19">
        <f>INDEX($K:$P,ROW(),MATCH(AG$3,$K$2:$P$2,0))</f>
        <v>10</v>
      </c>
      <c r="AH42" s="19">
        <f>INDEX($K:$P,ROW(),MATCH(AH$3,$K$2:$P$2,0))</f>
        <v>10</v>
      </c>
      <c r="AI42" s="19">
        <f>INDEX($K:$P,ROW(),MATCH(AI$3,$K$2:$P$2,0))</f>
        <v>10</v>
      </c>
      <c r="AJ42" s="19">
        <f>INDEX($K:$P,ROW(),MATCH(AJ$3,$K$2:$P$2,0))</f>
        <v>10</v>
      </c>
      <c r="AK42" s="19">
        <f>INDEX($K:$P,ROW(),MATCH(AK$3,$K$2:$P$2,0))</f>
        <v>10</v>
      </c>
      <c r="AL42" s="19">
        <f>INDEX($K:$P,ROW(),MATCH(AL$3,$K$2:$P$2,0))</f>
        <v>10</v>
      </c>
      <c r="AM42" s="19">
        <f>INDEX($K:$P,ROW(),MATCH(AM$3,$K$2:$P$2,0))</f>
        <v>10</v>
      </c>
      <c r="AN42" s="19">
        <f>INDEX($K:$P,ROW(),MATCH(AN$3,$K$2:$P$2,0))</f>
        <v>10</v>
      </c>
      <c r="AO42" s="19">
        <f>INDEX($K:$P,ROW(),MATCH(AO$3,$K$2:$P$2,0))</f>
        <v>10</v>
      </c>
      <c r="AP42" s="19">
        <f>INDEX($K:$P,ROW(),MATCH(AP$3,$K$2:$P$2,0))</f>
        <v>10</v>
      </c>
      <c r="AQ42" s="19">
        <f>INDEX($K:$P,ROW(),MATCH(AQ$3,$K$2:$P$2,0))</f>
        <v>10</v>
      </c>
      <c r="AR42" s="19">
        <f>INDEX($K:$P,ROW(),MATCH(AR$3,$K$2:$P$2,0))</f>
        <v>10</v>
      </c>
      <c r="AS42" s="19">
        <f>INDEX($K:$P,ROW(),MATCH(AS$3,$K$2:$P$2,0))</f>
        <v>10</v>
      </c>
      <c r="AT42" s="19">
        <f>INDEX($K:$P,ROW(),MATCH(AT$3,$K$2:$P$2,0))</f>
        <v>10</v>
      </c>
      <c r="AU42" s="19">
        <f>INDEX($K:$P,ROW(),MATCH(AU$3,$K$2:$P$2,0))</f>
        <v>10</v>
      </c>
      <c r="AV42" s="19">
        <f>INDEX($K:$P,ROW(),MATCH(AV$3,$K$2:$P$2,0))</f>
        <v>10</v>
      </c>
      <c r="AW42" s="19">
        <f>INDEX($K:$P,ROW(),MATCH(AW$3,$K$2:$P$2,0))</f>
        <v>10</v>
      </c>
      <c r="AX42" s="19">
        <f>INDEX($K:$P,ROW(),MATCH(AX$3,$K$2:$P$2,0))</f>
        <v>10</v>
      </c>
      <c r="AY42" s="19">
        <f>INDEX($K:$P,ROW(),MATCH(AY$3,$K$2:$P$2,0))</f>
        <v>10</v>
      </c>
      <c r="AZ42" s="19">
        <f>INDEX($K:$P,ROW(),MATCH(AZ$3,$K$2:$P$2,0))</f>
        <v>10</v>
      </c>
      <c r="BA42" s="19">
        <f>INDEX($K:$P,ROW(),MATCH(BA$3,$K$2:$P$2,0))</f>
        <v>10</v>
      </c>
      <c r="BB42" s="19">
        <f>INDEX($K:$P,ROW(),MATCH(BB$3,$K$2:$P$2,0))</f>
        <v>10</v>
      </c>
      <c r="BC42" s="19">
        <f>INDEX($K:$P,ROW(),MATCH(BC$3,$K$2:$P$2,0))</f>
        <v>10</v>
      </c>
      <c r="BD42" s="19">
        <f>INDEX($K:$P,ROW(),MATCH(BD$3,$K$2:$P$2,0))</f>
        <v>10</v>
      </c>
      <c r="BE42" s="19">
        <f>INDEX($K:$P,ROW(),MATCH(BE$3,$K$2:$P$2,0))</f>
        <v>10</v>
      </c>
      <c r="BF42" s="19">
        <f>INDEX($K:$P,ROW(),MATCH(BF$3,$K$2:$P$2,0))</f>
        <v>10</v>
      </c>
      <c r="BG42" s="19">
        <f>INDEX($K:$P,ROW(),MATCH(BG$3,$K$2:$P$2,0))</f>
        <v>10</v>
      </c>
      <c r="BH42" s="19">
        <f>INDEX($K:$P,ROW(),MATCH(BH$3,$K$2:$P$2,0))</f>
        <v>10</v>
      </c>
      <c r="BI42" s="19">
        <f>INDEX($K:$P,ROW(),MATCH(BI$3,$K$2:$P$2,0))</f>
        <v>10</v>
      </c>
      <c r="BJ42" s="19">
        <f>INDEX($K:$P,ROW(),MATCH(BJ$3,$K$2:$P$2,0))</f>
        <v>10</v>
      </c>
      <c r="BK42" s="19">
        <f>INDEX($K:$P,ROW(),MATCH(BK$3,$K$2:$P$2,0))</f>
        <v>10</v>
      </c>
      <c r="BL42" s="19">
        <f>INDEX($K:$P,ROW(),MATCH(BL$3,$K$2:$P$2,0))</f>
        <v>10</v>
      </c>
      <c r="BM42" s="19">
        <f>INDEX($K:$P,ROW(),MATCH(BM$3,$K$2:$P$2,0))</f>
        <v>10</v>
      </c>
      <c r="BN42" s="19">
        <f>INDEX($K:$P,ROW(),MATCH(BN$3,$K$2:$P$2,0))</f>
        <v>10</v>
      </c>
      <c r="BO42" s="19">
        <f>INDEX($K:$P,ROW(),MATCH(BO$3,$K$2:$P$2,0))</f>
        <v>10</v>
      </c>
      <c r="BP42" s="19">
        <f>INDEX($K:$P,ROW(),MATCH(BP$3,$K$2:$P$2,0))</f>
        <v>10</v>
      </c>
      <c r="BQ42" s="19">
        <f>INDEX($K:$P,ROW(),MATCH(BQ$3,$K$2:$P$2,0))</f>
        <v>10</v>
      </c>
      <c r="BR42" s="19">
        <f>INDEX($K:$P,ROW(),MATCH(BR$3,$K$2:$P$2,0))</f>
        <v>10</v>
      </c>
      <c r="BS42" s="19">
        <f>INDEX($K:$P,ROW(),MATCH(BS$3,$K$2:$P$2,0))</f>
        <v>10</v>
      </c>
      <c r="BT42" s="19">
        <f>INDEX($K:$P,ROW(),MATCH(BT$3,$K$2:$P$2,0))</f>
        <v>10</v>
      </c>
      <c r="BU42" s="19">
        <f>INDEX($K:$P,ROW(),MATCH(BU$3,$K$2:$P$2,0))</f>
        <v>10</v>
      </c>
      <c r="BV42" s="19">
        <f>INDEX($K:$P,ROW(),MATCH(BV$3,$K$2:$P$2,0))</f>
        <v>10</v>
      </c>
      <c r="BW42" s="19">
        <f>INDEX($K:$P,ROW(),MATCH(BW$3,$K$2:$P$2,0))</f>
        <v>10</v>
      </c>
      <c r="BX42" s="19">
        <f>INDEX($K:$P,ROW(),MATCH(BX$3,$K$2:$P$2,0))</f>
        <v>10</v>
      </c>
      <c r="BY42" s="19">
        <f>INDEX($K:$P,ROW(),MATCH(BY$3,$K$2:$P$2,0))</f>
        <v>10</v>
      </c>
      <c r="BZ42" s="19">
        <f>INDEX($K:$P,ROW(),MATCH(BZ$3,$K$2:$P$2,0))</f>
        <v>10</v>
      </c>
      <c r="CA42" s="19">
        <f>INDEX($K:$P,ROW(),MATCH(CA$3,$K$2:$P$2,0))</f>
        <v>10</v>
      </c>
      <c r="CB42" s="19">
        <f>INDEX($K:$P,ROW(),MATCH(CB$3,$K$2:$P$2,0))</f>
        <v>10</v>
      </c>
      <c r="CC42" s="19">
        <f>INDEX($K:$P,ROW(),MATCH(CC$3,$K$2:$P$2,0))</f>
        <v>10</v>
      </c>
      <c r="CD42" s="19">
        <f>INDEX($K:$P,ROW(),MATCH(CD$3,$K$2:$P$2,0))</f>
        <v>10</v>
      </c>
      <c r="CE42" s="19">
        <f>INDEX($K:$P,ROW(),MATCH(CE$3,$K$2:$P$2,0))</f>
        <v>10</v>
      </c>
      <c r="CF42" s="19">
        <f>INDEX($K:$P,ROW(),MATCH(CF$3,$K$2:$P$2,0))</f>
        <v>10</v>
      </c>
      <c r="CG42" s="19">
        <f>INDEX($K:$P,ROW(),MATCH(CG$3,$K$2:$P$2,0))</f>
        <v>10</v>
      </c>
      <c r="CH42" s="19">
        <f>INDEX($K:$P,ROW(),MATCH(CH$3,$K$2:$P$2,0))</f>
        <v>10</v>
      </c>
      <c r="CI42" s="19">
        <f>INDEX($K:$P,ROW(),MATCH(CI$3,$K$2:$P$2,0))</f>
        <v>10</v>
      </c>
      <c r="CJ42" s="19">
        <f>INDEX($K:$P,ROW(),MATCH(CJ$3,$K$2:$P$2,0))</f>
        <v>10</v>
      </c>
      <c r="CK42" s="19">
        <f>INDEX($K:$P,ROW(),MATCH(CK$3,$K$2:$P$2,0))</f>
        <v>10</v>
      </c>
      <c r="CL42" s="19">
        <f>INDEX($K:$P,ROW(),MATCH(CL$3,$K$2:$P$2,0))</f>
        <v>10</v>
      </c>
      <c r="CM42" s="19" t="e">
        <f>INDEX($K:$P,ROW(),MATCH(CM$3,$K$2:$P$2,0))</f>
        <v>#N/A</v>
      </c>
      <c r="CN42" s="19" t="e">
        <f>INDEX($K:$P,ROW(),MATCH(CN$3,$K$2:$P$2,0))</f>
        <v>#N/A</v>
      </c>
      <c r="CO42" s="19" t="e">
        <f>INDEX($K:$P,ROW(),MATCH(CO$3,$K$2:$P$2,0))</f>
        <v>#N/A</v>
      </c>
      <c r="CP42" s="19" t="e">
        <f>INDEX($K:$P,ROW(),MATCH(CP$3,$K$2:$P$2,0))</f>
        <v>#N/A</v>
      </c>
      <c r="CQ42" s="19" t="e">
        <f>INDEX($K:$P,ROW(),MATCH(CQ$3,$K$2:$P$2,0))</f>
        <v>#N/A</v>
      </c>
      <c r="CR42" s="19" t="e">
        <f>INDEX($K:$P,ROW(),MATCH(CR$3,$K$2:$P$2,0))</f>
        <v>#N/A</v>
      </c>
      <c r="CS42" s="19" t="e">
        <f>INDEX($K:$P,ROW(),MATCH(CS$3,$K$2:$P$2,0))</f>
        <v>#N/A</v>
      </c>
      <c r="CT42" s="19" t="e">
        <f>INDEX($K:$P,ROW(),MATCH(CT$3,$K$2:$P$2,0))</f>
        <v>#N/A</v>
      </c>
      <c r="CU42" s="19" t="e">
        <f>INDEX($K:$P,ROW(),MATCH(CU$3,$K$2:$P$2,0))</f>
        <v>#N/A</v>
      </c>
      <c r="CV42" s="19" t="e">
        <f>INDEX($K:$P,ROW(),MATCH(CV$3,$K$2:$P$2,0))</f>
        <v>#N/A</v>
      </c>
      <c r="CW42" s="19" t="e">
        <f>INDEX($K:$P,ROW(),MATCH(CW$3,$K$2:$P$2,0))</f>
        <v>#N/A</v>
      </c>
      <c r="CX42" s="19" t="e">
        <f>INDEX($K:$P,ROW(),MATCH(CX$3,$K$2:$P$2,0))</f>
        <v>#N/A</v>
      </c>
      <c r="CY42" s="19" t="e">
        <f>INDEX($K:$P,ROW(),MATCH(CY$3,$K$2:$P$2,0))</f>
        <v>#N/A</v>
      </c>
      <c r="CZ42" s="19" t="e">
        <f>INDEX($K:$P,ROW(),MATCH(CZ$3,$K$2:$P$2,0))</f>
        <v>#N/A</v>
      </c>
      <c r="DA42" s="19" t="e">
        <f>INDEX($K:$P,ROW(),MATCH(DA$3,$K$2:$P$2,0))</f>
        <v>#N/A</v>
      </c>
      <c r="DB42" s="19" t="e">
        <f>INDEX($K:$P,ROW(),MATCH(DB$3,$K$2:$P$2,0))</f>
        <v>#N/A</v>
      </c>
      <c r="DC42" s="19" t="e">
        <f>INDEX($K:$P,ROW(),MATCH(DC$3,$K$2:$P$2,0))</f>
        <v>#N/A</v>
      </c>
      <c r="DD42" s="19" t="e">
        <f>INDEX($K:$P,ROW(),MATCH(DD$3,$K$2:$P$2,0))</f>
        <v>#N/A</v>
      </c>
      <c r="DE42" s="19" t="e">
        <f>INDEX($K:$P,ROW(),MATCH(DE$3,$K$2:$P$2,0))</f>
        <v>#N/A</v>
      </c>
      <c r="DF42" s="19" t="e">
        <f>INDEX($K:$P,ROW(),MATCH(DF$3,$K$2:$P$2,0))</f>
        <v>#N/A</v>
      </c>
      <c r="DG42" s="19" t="e">
        <f>INDEX($K:$P,ROW(),MATCH(DG$3,$K$2:$P$2,0))</f>
        <v>#N/A</v>
      </c>
      <c r="DH42" s="19" t="e">
        <f>INDEX($K:$P,ROW(),MATCH(DH$3,$K$2:$P$2,0))</f>
        <v>#N/A</v>
      </c>
      <c r="DI42" s="19" t="e">
        <f>INDEX($K:$P,ROW(),MATCH(DI$3,$K$2:$P$2,0))</f>
        <v>#N/A</v>
      </c>
      <c r="DJ42" s="19" t="e">
        <f>INDEX($K:$P,ROW(),MATCH(DJ$3,$K$2:$P$2,0))</f>
        <v>#N/A</v>
      </c>
      <c r="DK42" s="19" t="e">
        <f>INDEX($K:$P,ROW(),MATCH(DK$3,$K$2:$P$2,0))</f>
        <v>#N/A</v>
      </c>
      <c r="DL42" s="19" t="e">
        <f>INDEX($K:$P,ROW(),MATCH(DL$3,$K$2:$P$2,0))</f>
        <v>#N/A</v>
      </c>
    </row>
    <row r="43" spans="4:116" x14ac:dyDescent="0.4">
      <c r="D43" t="s">
        <v>812</v>
      </c>
      <c r="E43" s="8" t="str">
        <f>ROW()&amp;" "&amp;D43</f>
        <v>43 LISTSALES-PV</v>
      </c>
      <c r="G43" s="372" t="s">
        <v>810</v>
      </c>
      <c r="H43" s="31"/>
      <c r="I43" s="73"/>
      <c r="J43" s="73"/>
      <c r="K43" s="18">
        <v>10</v>
      </c>
      <c r="L43" s="18">
        <v>10</v>
      </c>
      <c r="M43" s="18">
        <v>10</v>
      </c>
      <c r="N43" s="18">
        <v>10</v>
      </c>
      <c r="O43" s="18">
        <v>10</v>
      </c>
      <c r="P43" s="18">
        <v>10</v>
      </c>
      <c r="R43" s="33"/>
      <c r="S43" s="19">
        <f>INDEX($K:$P,ROW(),MATCH(S$3,$K$2:$P$2,0))</f>
        <v>10</v>
      </c>
      <c r="T43" s="19">
        <f>INDEX($K:$P,ROW(),MATCH(T$3,$K$2:$P$2,0))</f>
        <v>10</v>
      </c>
      <c r="U43" s="19">
        <f>INDEX($K:$P,ROW(),MATCH(U$3,$K$2:$P$2,0))</f>
        <v>10</v>
      </c>
      <c r="V43" s="19">
        <f>INDEX($K:$P,ROW(),MATCH(V$3,$K$2:$P$2,0))</f>
        <v>10</v>
      </c>
      <c r="W43" s="19">
        <f>INDEX($K:$P,ROW(),MATCH(W$3,$K$2:$P$2,0))</f>
        <v>10</v>
      </c>
      <c r="X43" s="19">
        <f>INDEX($K:$P,ROW(),MATCH(X$3,$K$2:$P$2,0))</f>
        <v>10</v>
      </c>
      <c r="Y43" s="19">
        <f>INDEX($K:$P,ROW(),MATCH(Y$3,$K$2:$P$2,0))</f>
        <v>10</v>
      </c>
      <c r="Z43" s="19">
        <f>INDEX($K:$P,ROW(),MATCH(Z$3,$K$2:$P$2,0))</f>
        <v>10</v>
      </c>
      <c r="AA43" s="19">
        <f>INDEX($K:$P,ROW(),MATCH(AA$3,$K$2:$P$2,0))</f>
        <v>10</v>
      </c>
      <c r="AB43" s="19">
        <f>INDEX($K:$P,ROW(),MATCH(AB$3,$K$2:$P$2,0))</f>
        <v>10</v>
      </c>
      <c r="AC43" s="19">
        <f>INDEX($K:$P,ROW(),MATCH(AC$3,$K$2:$P$2,0))</f>
        <v>10</v>
      </c>
      <c r="AD43" s="19">
        <f>INDEX($K:$P,ROW(),MATCH(AD$3,$K$2:$P$2,0))</f>
        <v>10</v>
      </c>
      <c r="AE43" s="19">
        <f>INDEX($K:$P,ROW(),MATCH(AE$3,$K$2:$P$2,0))</f>
        <v>10</v>
      </c>
      <c r="AF43" s="19">
        <f>INDEX($K:$P,ROW(),MATCH(AF$3,$K$2:$P$2,0))</f>
        <v>10</v>
      </c>
      <c r="AG43" s="19">
        <f>INDEX($K:$P,ROW(),MATCH(AG$3,$K$2:$P$2,0))</f>
        <v>10</v>
      </c>
      <c r="AH43" s="19">
        <f>INDEX($K:$P,ROW(),MATCH(AH$3,$K$2:$P$2,0))</f>
        <v>10</v>
      </c>
      <c r="AI43" s="19">
        <f>INDEX($K:$P,ROW(),MATCH(AI$3,$K$2:$P$2,0))</f>
        <v>10</v>
      </c>
      <c r="AJ43" s="19">
        <f>INDEX($K:$P,ROW(),MATCH(AJ$3,$K$2:$P$2,0))</f>
        <v>10</v>
      </c>
      <c r="AK43" s="19">
        <f>INDEX($K:$P,ROW(),MATCH(AK$3,$K$2:$P$2,0))</f>
        <v>10</v>
      </c>
      <c r="AL43" s="19">
        <f>INDEX($K:$P,ROW(),MATCH(AL$3,$K$2:$P$2,0))</f>
        <v>10</v>
      </c>
      <c r="AM43" s="19">
        <f>INDEX($K:$P,ROW(),MATCH(AM$3,$K$2:$P$2,0))</f>
        <v>10</v>
      </c>
      <c r="AN43" s="19">
        <f>INDEX($K:$P,ROW(),MATCH(AN$3,$K$2:$P$2,0))</f>
        <v>10</v>
      </c>
      <c r="AO43" s="19">
        <f>INDEX($K:$P,ROW(),MATCH(AO$3,$K$2:$P$2,0))</f>
        <v>10</v>
      </c>
      <c r="AP43" s="19">
        <f>INDEX($K:$P,ROW(),MATCH(AP$3,$K$2:$P$2,0))</f>
        <v>10</v>
      </c>
      <c r="AQ43" s="19">
        <f>INDEX($K:$P,ROW(),MATCH(AQ$3,$K$2:$P$2,0))</f>
        <v>10</v>
      </c>
      <c r="AR43" s="19">
        <f>INDEX($K:$P,ROW(),MATCH(AR$3,$K$2:$P$2,0))</f>
        <v>10</v>
      </c>
      <c r="AS43" s="19">
        <f>INDEX($K:$P,ROW(),MATCH(AS$3,$K$2:$P$2,0))</f>
        <v>10</v>
      </c>
      <c r="AT43" s="19">
        <f>INDEX($K:$P,ROW(),MATCH(AT$3,$K$2:$P$2,0))</f>
        <v>10</v>
      </c>
      <c r="AU43" s="19">
        <f>INDEX($K:$P,ROW(),MATCH(AU$3,$K$2:$P$2,0))</f>
        <v>10</v>
      </c>
      <c r="AV43" s="19">
        <f>INDEX($K:$P,ROW(),MATCH(AV$3,$K$2:$P$2,0))</f>
        <v>10</v>
      </c>
      <c r="AW43" s="19">
        <f>INDEX($K:$P,ROW(),MATCH(AW$3,$K$2:$P$2,0))</f>
        <v>10</v>
      </c>
      <c r="AX43" s="19">
        <f>INDEX($K:$P,ROW(),MATCH(AX$3,$K$2:$P$2,0))</f>
        <v>10</v>
      </c>
      <c r="AY43" s="19">
        <f>INDEX($K:$P,ROW(),MATCH(AY$3,$K$2:$P$2,0))</f>
        <v>10</v>
      </c>
      <c r="AZ43" s="19">
        <f>INDEX($K:$P,ROW(),MATCH(AZ$3,$K$2:$P$2,0))</f>
        <v>10</v>
      </c>
      <c r="BA43" s="19">
        <f>INDEX($K:$P,ROW(),MATCH(BA$3,$K$2:$P$2,0))</f>
        <v>10</v>
      </c>
      <c r="BB43" s="19">
        <f>INDEX($K:$P,ROW(),MATCH(BB$3,$K$2:$P$2,0))</f>
        <v>10</v>
      </c>
      <c r="BC43" s="19">
        <f>INDEX($K:$P,ROW(),MATCH(BC$3,$K$2:$P$2,0))</f>
        <v>10</v>
      </c>
      <c r="BD43" s="19">
        <f>INDEX($K:$P,ROW(),MATCH(BD$3,$K$2:$P$2,0))</f>
        <v>10</v>
      </c>
      <c r="BE43" s="19">
        <f>INDEX($K:$P,ROW(),MATCH(BE$3,$K$2:$P$2,0))</f>
        <v>10</v>
      </c>
      <c r="BF43" s="19">
        <f>INDEX($K:$P,ROW(),MATCH(BF$3,$K$2:$P$2,0))</f>
        <v>10</v>
      </c>
      <c r="BG43" s="19">
        <f>INDEX($K:$P,ROW(),MATCH(BG$3,$K$2:$P$2,0))</f>
        <v>10</v>
      </c>
      <c r="BH43" s="19">
        <f>INDEX($K:$P,ROW(),MATCH(BH$3,$K$2:$P$2,0))</f>
        <v>10</v>
      </c>
      <c r="BI43" s="19">
        <f>INDEX($K:$P,ROW(),MATCH(BI$3,$K$2:$P$2,0))</f>
        <v>10</v>
      </c>
      <c r="BJ43" s="19">
        <f>INDEX($K:$P,ROW(),MATCH(BJ$3,$K$2:$P$2,0))</f>
        <v>10</v>
      </c>
      <c r="BK43" s="19">
        <f>INDEX($K:$P,ROW(),MATCH(BK$3,$K$2:$P$2,0))</f>
        <v>10</v>
      </c>
      <c r="BL43" s="19">
        <f>INDEX($K:$P,ROW(),MATCH(BL$3,$K$2:$P$2,0))</f>
        <v>10</v>
      </c>
      <c r="BM43" s="19">
        <f>INDEX($K:$P,ROW(),MATCH(BM$3,$K$2:$P$2,0))</f>
        <v>10</v>
      </c>
      <c r="BN43" s="19">
        <f>INDEX($K:$P,ROW(),MATCH(BN$3,$K$2:$P$2,0))</f>
        <v>10</v>
      </c>
      <c r="BO43" s="19">
        <f>INDEX($K:$P,ROW(),MATCH(BO$3,$K$2:$P$2,0))</f>
        <v>10</v>
      </c>
      <c r="BP43" s="19">
        <f>INDEX($K:$P,ROW(),MATCH(BP$3,$K$2:$P$2,0))</f>
        <v>10</v>
      </c>
      <c r="BQ43" s="19">
        <f>INDEX($K:$P,ROW(),MATCH(BQ$3,$K$2:$P$2,0))</f>
        <v>10</v>
      </c>
      <c r="BR43" s="19">
        <f>INDEX($K:$P,ROW(),MATCH(BR$3,$K$2:$P$2,0))</f>
        <v>10</v>
      </c>
      <c r="BS43" s="19">
        <f>INDEX($K:$P,ROW(),MATCH(BS$3,$K$2:$P$2,0))</f>
        <v>10</v>
      </c>
      <c r="BT43" s="19">
        <f>INDEX($K:$P,ROW(),MATCH(BT$3,$K$2:$P$2,0))</f>
        <v>10</v>
      </c>
      <c r="BU43" s="19">
        <f>INDEX($K:$P,ROW(),MATCH(BU$3,$K$2:$P$2,0))</f>
        <v>10</v>
      </c>
      <c r="BV43" s="19">
        <f>INDEX($K:$P,ROW(),MATCH(BV$3,$K$2:$P$2,0))</f>
        <v>10</v>
      </c>
      <c r="BW43" s="19">
        <f>INDEX($K:$P,ROW(),MATCH(BW$3,$K$2:$P$2,0))</f>
        <v>10</v>
      </c>
      <c r="BX43" s="19">
        <f>INDEX($K:$P,ROW(),MATCH(BX$3,$K$2:$P$2,0))</f>
        <v>10</v>
      </c>
      <c r="BY43" s="19">
        <f>INDEX($K:$P,ROW(),MATCH(BY$3,$K$2:$P$2,0))</f>
        <v>10</v>
      </c>
      <c r="BZ43" s="19">
        <f>INDEX($K:$P,ROW(),MATCH(BZ$3,$K$2:$P$2,0))</f>
        <v>10</v>
      </c>
      <c r="CA43" s="19">
        <f>INDEX($K:$P,ROW(),MATCH(CA$3,$K$2:$P$2,0))</f>
        <v>10</v>
      </c>
      <c r="CB43" s="19">
        <f>INDEX($K:$P,ROW(),MATCH(CB$3,$K$2:$P$2,0))</f>
        <v>10</v>
      </c>
      <c r="CC43" s="19">
        <f>INDEX($K:$P,ROW(),MATCH(CC$3,$K$2:$P$2,0))</f>
        <v>10</v>
      </c>
      <c r="CD43" s="19">
        <f>INDEX($K:$P,ROW(),MATCH(CD$3,$K$2:$P$2,0))</f>
        <v>10</v>
      </c>
      <c r="CE43" s="19">
        <f>INDEX($K:$P,ROW(),MATCH(CE$3,$K$2:$P$2,0))</f>
        <v>10</v>
      </c>
      <c r="CF43" s="19">
        <f>INDEX($K:$P,ROW(),MATCH(CF$3,$K$2:$P$2,0))</f>
        <v>10</v>
      </c>
      <c r="CG43" s="19">
        <f>INDEX($K:$P,ROW(),MATCH(CG$3,$K$2:$P$2,0))</f>
        <v>10</v>
      </c>
      <c r="CH43" s="19">
        <f>INDEX($K:$P,ROW(),MATCH(CH$3,$K$2:$P$2,0))</f>
        <v>10</v>
      </c>
      <c r="CI43" s="19">
        <f>INDEX($K:$P,ROW(),MATCH(CI$3,$K$2:$P$2,0))</f>
        <v>10</v>
      </c>
      <c r="CJ43" s="19">
        <f>INDEX($K:$P,ROW(),MATCH(CJ$3,$K$2:$P$2,0))</f>
        <v>10</v>
      </c>
      <c r="CK43" s="19">
        <f>INDEX($K:$P,ROW(),MATCH(CK$3,$K$2:$P$2,0))</f>
        <v>10</v>
      </c>
      <c r="CL43" s="19">
        <f>INDEX($K:$P,ROW(),MATCH(CL$3,$K$2:$P$2,0))</f>
        <v>10</v>
      </c>
      <c r="CM43" s="19" t="e">
        <f>INDEX($K:$P,ROW(),MATCH(CM$3,$K$2:$P$2,0))</f>
        <v>#N/A</v>
      </c>
      <c r="CN43" s="19" t="e">
        <f>INDEX($K:$P,ROW(),MATCH(CN$3,$K$2:$P$2,0))</f>
        <v>#N/A</v>
      </c>
      <c r="CO43" s="19" t="e">
        <f>INDEX($K:$P,ROW(),MATCH(CO$3,$K$2:$P$2,0))</f>
        <v>#N/A</v>
      </c>
      <c r="CP43" s="19" t="e">
        <f>INDEX($K:$P,ROW(),MATCH(CP$3,$K$2:$P$2,0))</f>
        <v>#N/A</v>
      </c>
      <c r="CQ43" s="19" t="e">
        <f>INDEX($K:$P,ROW(),MATCH(CQ$3,$K$2:$P$2,0))</f>
        <v>#N/A</v>
      </c>
      <c r="CR43" s="19" t="e">
        <f>INDEX($K:$P,ROW(),MATCH(CR$3,$K$2:$P$2,0))</f>
        <v>#N/A</v>
      </c>
      <c r="CS43" s="19" t="e">
        <f>INDEX($K:$P,ROW(),MATCH(CS$3,$K$2:$P$2,0))</f>
        <v>#N/A</v>
      </c>
      <c r="CT43" s="19" t="e">
        <f>INDEX($K:$P,ROW(),MATCH(CT$3,$K$2:$P$2,0))</f>
        <v>#N/A</v>
      </c>
      <c r="CU43" s="19" t="e">
        <f>INDEX($K:$P,ROW(),MATCH(CU$3,$K$2:$P$2,0))</f>
        <v>#N/A</v>
      </c>
      <c r="CV43" s="19" t="e">
        <f>INDEX($K:$P,ROW(),MATCH(CV$3,$K$2:$P$2,0))</f>
        <v>#N/A</v>
      </c>
      <c r="CW43" s="19" t="e">
        <f>INDEX($K:$P,ROW(),MATCH(CW$3,$K$2:$P$2,0))</f>
        <v>#N/A</v>
      </c>
      <c r="CX43" s="19" t="e">
        <f>INDEX($K:$P,ROW(),MATCH(CX$3,$K$2:$P$2,0))</f>
        <v>#N/A</v>
      </c>
      <c r="CY43" s="19" t="e">
        <f>INDEX($K:$P,ROW(),MATCH(CY$3,$K$2:$P$2,0))</f>
        <v>#N/A</v>
      </c>
      <c r="CZ43" s="19" t="e">
        <f>INDEX($K:$P,ROW(),MATCH(CZ$3,$K$2:$P$2,0))</f>
        <v>#N/A</v>
      </c>
      <c r="DA43" s="19" t="e">
        <f>INDEX($K:$P,ROW(),MATCH(DA$3,$K$2:$P$2,0))</f>
        <v>#N/A</v>
      </c>
      <c r="DB43" s="19" t="e">
        <f>INDEX($K:$P,ROW(),MATCH(DB$3,$K$2:$P$2,0))</f>
        <v>#N/A</v>
      </c>
      <c r="DC43" s="19" t="e">
        <f>INDEX($K:$P,ROW(),MATCH(DC$3,$K$2:$P$2,0))</f>
        <v>#N/A</v>
      </c>
      <c r="DD43" s="19" t="e">
        <f>INDEX($K:$P,ROW(),MATCH(DD$3,$K$2:$P$2,0))</f>
        <v>#N/A</v>
      </c>
      <c r="DE43" s="19" t="e">
        <f>INDEX($K:$P,ROW(),MATCH(DE$3,$K$2:$P$2,0))</f>
        <v>#N/A</v>
      </c>
      <c r="DF43" s="19" t="e">
        <f>INDEX($K:$P,ROW(),MATCH(DF$3,$K$2:$P$2,0))</f>
        <v>#N/A</v>
      </c>
      <c r="DG43" s="19" t="e">
        <f>INDEX($K:$P,ROW(),MATCH(DG$3,$K$2:$P$2,0))</f>
        <v>#N/A</v>
      </c>
      <c r="DH43" s="19" t="e">
        <f>INDEX($K:$P,ROW(),MATCH(DH$3,$K$2:$P$2,0))</f>
        <v>#N/A</v>
      </c>
      <c r="DI43" s="19" t="e">
        <f>INDEX($K:$P,ROW(),MATCH(DI$3,$K$2:$P$2,0))</f>
        <v>#N/A</v>
      </c>
      <c r="DJ43" s="19" t="e">
        <f>INDEX($K:$P,ROW(),MATCH(DJ$3,$K$2:$P$2,0))</f>
        <v>#N/A</v>
      </c>
      <c r="DK43" s="19" t="e">
        <f>INDEX($K:$P,ROW(),MATCH(DK$3,$K$2:$P$2,0))</f>
        <v>#N/A</v>
      </c>
      <c r="DL43" s="19" t="e">
        <f>INDEX($K:$P,ROW(),MATCH(DL$3,$K$2:$P$2,0))</f>
        <v>#N/A</v>
      </c>
    </row>
    <row r="44" spans="4:116" x14ac:dyDescent="0.4">
      <c r="D44" t="s">
        <v>812</v>
      </c>
      <c r="E44" s="8" t="str">
        <f>ROW()&amp;" "&amp;D44</f>
        <v>44 LISTSALES-PV</v>
      </c>
      <c r="G44" s="373"/>
      <c r="H44" s="31"/>
      <c r="I44" s="73"/>
      <c r="J44" s="73"/>
      <c r="K44" s="18"/>
      <c r="L44" s="18"/>
      <c r="M44" s="18"/>
      <c r="N44" s="18"/>
      <c r="O44" s="18"/>
      <c r="P44" s="18"/>
      <c r="R44" s="33"/>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row>
    <row r="45" spans="4:116" x14ac:dyDescent="0.4">
      <c r="D45" t="s">
        <v>812</v>
      </c>
      <c r="E45" s="8" t="str">
        <f>ROW()&amp;" "&amp;D45</f>
        <v>45 LISTSALES-PV</v>
      </c>
      <c r="G45" s="373" t="s">
        <v>811</v>
      </c>
      <c r="H45" s="31"/>
      <c r="I45" s="73"/>
      <c r="J45" s="73"/>
      <c r="K45" s="18"/>
      <c r="L45" s="18"/>
      <c r="M45" s="18"/>
      <c r="N45" s="18"/>
      <c r="O45" s="18"/>
      <c r="P45" s="18"/>
      <c r="R45" s="33"/>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row>
    <row r="46" spans="4:116" x14ac:dyDescent="0.4">
      <c r="D46" t="s">
        <v>812</v>
      </c>
      <c r="E46" s="8" t="str">
        <f>ROW()&amp;" "&amp;D46</f>
        <v>46 LISTSALES-PV</v>
      </c>
      <c r="G46" s="390" t="s">
        <v>519</v>
      </c>
      <c r="H46" s="31"/>
      <c r="I46" s="73"/>
      <c r="J46" s="73"/>
      <c r="K46" s="23">
        <f>SUMIF($3:$3,K$2,46:46)</f>
        <v>10091154.219664639</v>
      </c>
      <c r="L46" s="23">
        <f>SUMIF($3:$3,L$2,46:46)</f>
        <v>8913836.7519385833</v>
      </c>
      <c r="M46" s="23">
        <f>SUMIF($3:$3,M$2,46:46)</f>
        <v>9799520.3654667661</v>
      </c>
      <c r="N46" s="23">
        <f>SUMIF($3:$3,N$2,46:46)</f>
        <v>10752498.165753618</v>
      </c>
      <c r="O46" s="23">
        <f>SUMIF($3:$3,O$2,46:46)</f>
        <v>11777337.637316927</v>
      </c>
      <c r="P46" s="23">
        <f>SUMIF($3:$3,P$2,46:46)</f>
        <v>2626362.6262092963</v>
      </c>
      <c r="R46" s="33"/>
      <c r="S46" s="24">
        <f>+S31*S39</f>
        <v>803333.33333333349</v>
      </c>
      <c r="T46" s="24">
        <f>+T31*T39</f>
        <v>810027.77777777764</v>
      </c>
      <c r="U46" s="24">
        <f>+U31*U39</f>
        <v>816764.0625</v>
      </c>
      <c r="V46" s="24">
        <f>+V31*V39</f>
        <v>823542.41994598752</v>
      </c>
      <c r="W46" s="24">
        <f>+W31*W39</f>
        <v>830363.0837723841</v>
      </c>
      <c r="X46" s="24">
        <f>+X31*X39</f>
        <v>837226.28885254369</v>
      </c>
      <c r="Y46" s="24">
        <f>+Y31*Y39</f>
        <v>844132.27128261235</v>
      </c>
      <c r="Z46" s="24">
        <f>+Z31*Z39</f>
        <v>851081.26838763617</v>
      </c>
      <c r="AA46" s="24">
        <f>+AA31*AA39</f>
        <v>858073.51872771699</v>
      </c>
      <c r="AB46" s="24">
        <f>+AB31*AB39</f>
        <v>865109.26210416586</v>
      </c>
      <c r="AC46" s="24">
        <f>+AC31*AC39</f>
        <v>872188.73956571904</v>
      </c>
      <c r="AD46" s="24">
        <f>+AD31*AD39</f>
        <v>879312.19341476273</v>
      </c>
      <c r="AE46" s="24">
        <f>+AE31*AE39</f>
        <v>710556.24402644299</v>
      </c>
      <c r="AF46" s="24">
        <f>+AF31*AF39</f>
        <v>716302.35241034999</v>
      </c>
      <c r="AG46" s="24">
        <f>+AG31*AG39</f>
        <v>722084.00898488611</v>
      </c>
      <c r="AH46" s="24">
        <f>+AH31*AH39</f>
        <v>727901.41022614774</v>
      </c>
      <c r="AI46" s="24">
        <f>+AI31*AI39</f>
        <v>733754.75363037363</v>
      </c>
      <c r="AJ46" s="24">
        <f>+AJ31*AJ39</f>
        <v>739644.23771904421</v>
      </c>
      <c r="AK46" s="24">
        <f>+AK31*AK39</f>
        <v>745570.06204397604</v>
      </c>
      <c r="AL46" s="24">
        <f>+AL31*AL39</f>
        <v>751532.42719248682</v>
      </c>
      <c r="AM46" s="24">
        <f>+AM31*AM39</f>
        <v>757531.53479255375</v>
      </c>
      <c r="AN46" s="24">
        <f>+AN31*AN39</f>
        <v>763567.58751798421</v>
      </c>
      <c r="AO46" s="24">
        <f>+AO31*AO39</f>
        <v>769640.7890936397</v>
      </c>
      <c r="AP46" s="24">
        <f>+AP31*AP39</f>
        <v>775751.34430069849</v>
      </c>
      <c r="AQ46" s="24">
        <f>+AQ31*AQ39</f>
        <v>781899.4589818978</v>
      </c>
      <c r="AR46" s="24">
        <f>+AR31*AR39</f>
        <v>788085.34004682314</v>
      </c>
      <c r="AS46" s="24">
        <f>+AS31*AS39</f>
        <v>794309.19547723606</v>
      </c>
      <c r="AT46" s="24">
        <f>+AT31*AT39</f>
        <v>800571.23433241993</v>
      </c>
      <c r="AU46" s="24">
        <f>+AU31*AU39</f>
        <v>806871.666754529</v>
      </c>
      <c r="AV46" s="24">
        <f>+AV31*AV39</f>
        <v>813210.70397400483</v>
      </c>
      <c r="AW46" s="24">
        <f>+AW31*AW39</f>
        <v>819588.5583149828</v>
      </c>
      <c r="AX46" s="24">
        <f>+AX31*AX39</f>
        <v>826005.4432007448</v>
      </c>
      <c r="AY46" s="24">
        <f>+AY31*AY39</f>
        <v>832461.57315919548</v>
      </c>
      <c r="AZ46" s="24">
        <f>+AZ31*AZ39</f>
        <v>838957.16382836178</v>
      </c>
      <c r="BA46" s="24">
        <f>+BA31*BA39</f>
        <v>845492.43196189776</v>
      </c>
      <c r="BB46" s="24">
        <f>+BB31*BB39</f>
        <v>852067.59543467313</v>
      </c>
      <c r="BC46" s="24">
        <f>+BC31*BC39</f>
        <v>858682.87324834254</v>
      </c>
      <c r="BD46" s="24">
        <f>+BD31*BD39</f>
        <v>865338.48553692561</v>
      </c>
      <c r="BE46" s="24">
        <f>+BE31*BE39</f>
        <v>872034.6535724625</v>
      </c>
      <c r="BF46" s="24">
        <f>+BF31*BF39</f>
        <v>878771.5997707136</v>
      </c>
      <c r="BG46" s="24">
        <f>+BG31*BG39</f>
        <v>885549.5476967619</v>
      </c>
      <c r="BH46" s="24">
        <f>+BH31*BH39</f>
        <v>892368.72207080584</v>
      </c>
      <c r="BI46" s="24">
        <f>+BI31*BI39</f>
        <v>899229.34877388936</v>
      </c>
      <c r="BJ46" s="24">
        <f>+BJ31*BJ39</f>
        <v>906131.6548536123</v>
      </c>
      <c r="BK46" s="24">
        <f>+BK31*BK39</f>
        <v>913075.86853004992</v>
      </c>
      <c r="BL46" s="24">
        <f>+BL31*BL39</f>
        <v>920062.21920142323</v>
      </c>
      <c r="BM46" s="24">
        <f>+BM31*BM39</f>
        <v>927090.93745013338</v>
      </c>
      <c r="BN46" s="24">
        <f>+BN31*BN39</f>
        <v>934162.25504849863</v>
      </c>
      <c r="BO46" s="24">
        <f>+BO31*BO39</f>
        <v>941276.40496473759</v>
      </c>
      <c r="BP46" s="24">
        <f>+BP31*BP39</f>
        <v>948433.62136891484</v>
      </c>
      <c r="BQ46" s="24">
        <f>+BQ31*BQ39</f>
        <v>955634.13963885617</v>
      </c>
      <c r="BR46" s="24">
        <f>+BR31*BR39</f>
        <v>962878.19636625063</v>
      </c>
      <c r="BS46" s="24">
        <f>+BS31*BS39</f>
        <v>970166.02936255187</v>
      </c>
      <c r="BT46" s="24">
        <f>+BT31*BT39</f>
        <v>977497.87766513985</v>
      </c>
      <c r="BU46" s="24">
        <f>+BU31*BU39</f>
        <v>984873.98154333991</v>
      </c>
      <c r="BV46" s="24">
        <f>+BV31*BV39</f>
        <v>992294.58250460785</v>
      </c>
      <c r="BW46" s="24">
        <f>+BW31*BW39</f>
        <v>999759.92330057919</v>
      </c>
      <c r="BX46" s="24">
        <f>+BX31*BX39</f>
        <v>1007270.2479333654</v>
      </c>
      <c r="BY46" s="24">
        <f>+BY31*BY39</f>
        <v>1014825.801661633</v>
      </c>
      <c r="BZ46" s="24">
        <f>+BZ31*BZ39</f>
        <v>1022426.8310069516</v>
      </c>
      <c r="CA46" s="24">
        <f>+CA31*CA39</f>
        <v>213893.11308392137</v>
      </c>
      <c r="CB46" s="24">
        <f>+CB31*CB39</f>
        <v>214784.33438843492</v>
      </c>
      <c r="CC46" s="24">
        <f>+CC31*CC39</f>
        <v>215679.26911505315</v>
      </c>
      <c r="CD46" s="24">
        <f>+CD31*CD39</f>
        <v>216577.93273636699</v>
      </c>
      <c r="CE46" s="24">
        <f>+CE31*CE39</f>
        <v>217480.34078943732</v>
      </c>
      <c r="CF46" s="24">
        <f>+CF31*CF39</f>
        <v>218386.50887604803</v>
      </c>
      <c r="CG46" s="24">
        <f>+CG31*CG39</f>
        <v>219296.45266304168</v>
      </c>
      <c r="CH46" s="24">
        <f>+CH31*CH39</f>
        <v>220210.18788246813</v>
      </c>
      <c r="CI46" s="24">
        <f>+CI31*CI39</f>
        <v>221127.73033197969</v>
      </c>
      <c r="CJ46" s="24">
        <f>+CJ31*CJ39</f>
        <v>222049.0958750248</v>
      </c>
      <c r="CK46" s="24">
        <f>+CK31*CK39</f>
        <v>222974.30044116828</v>
      </c>
      <c r="CL46" s="24">
        <f>+CL31*CL39</f>
        <v>223903.36002635214</v>
      </c>
      <c r="CM46" s="24" t="e">
        <f>+CM31*CM39</f>
        <v>#N/A</v>
      </c>
      <c r="CN46" s="24" t="e">
        <f>+CN31*CN39</f>
        <v>#N/A</v>
      </c>
      <c r="CO46" s="24" t="e">
        <f>+CO31*CO39</f>
        <v>#N/A</v>
      </c>
      <c r="CP46" s="24" t="e">
        <f>+CP31*CP39</f>
        <v>#N/A</v>
      </c>
      <c r="CQ46" s="24" t="e">
        <f>+CQ31*CQ39</f>
        <v>#N/A</v>
      </c>
      <c r="CR46" s="24" t="e">
        <f>+CR31*CR39</f>
        <v>#N/A</v>
      </c>
      <c r="CS46" s="24" t="e">
        <f>+CS31*CS39</f>
        <v>#N/A</v>
      </c>
      <c r="CT46" s="24" t="e">
        <f>+CT31*CT39</f>
        <v>#N/A</v>
      </c>
      <c r="CU46" s="24" t="e">
        <f>+CU31*CU39</f>
        <v>#N/A</v>
      </c>
      <c r="CV46" s="24" t="e">
        <f>+CV31*CV39</f>
        <v>#N/A</v>
      </c>
      <c r="CW46" s="24" t="e">
        <f>+CW31*CW39</f>
        <v>#N/A</v>
      </c>
      <c r="CX46" s="24" t="e">
        <f>+CX31*CX39</f>
        <v>#N/A</v>
      </c>
      <c r="CY46" s="24" t="e">
        <f>+CY31*CY39</f>
        <v>#N/A</v>
      </c>
      <c r="CZ46" s="24" t="e">
        <f>+CZ31*CZ39</f>
        <v>#N/A</v>
      </c>
      <c r="DA46" s="24" t="e">
        <f>+DA31*DA39</f>
        <v>#N/A</v>
      </c>
      <c r="DB46" s="24" t="e">
        <f>+DB31*DB39</f>
        <v>#N/A</v>
      </c>
      <c r="DC46" s="24" t="e">
        <f>+DC31*DC39</f>
        <v>#N/A</v>
      </c>
      <c r="DD46" s="24" t="e">
        <f>+DD31*DD39</f>
        <v>#N/A</v>
      </c>
      <c r="DE46" s="24" t="e">
        <f>+DE31*DE39</f>
        <v>#N/A</v>
      </c>
      <c r="DF46" s="24" t="e">
        <f>+DF31*DF39</f>
        <v>#N/A</v>
      </c>
      <c r="DG46" s="24" t="e">
        <f>+DG31*DG39</f>
        <v>#N/A</v>
      </c>
      <c r="DH46" s="24" t="e">
        <f>+DH31*DH39</f>
        <v>#N/A</v>
      </c>
      <c r="DI46" s="24" t="e">
        <f>+DI31*DI39</f>
        <v>#N/A</v>
      </c>
      <c r="DJ46" s="24" t="e">
        <f>+DJ31*DJ39</f>
        <v>#N/A</v>
      </c>
      <c r="DK46" s="24" t="e">
        <f>+DK31*DK39</f>
        <v>#N/A</v>
      </c>
      <c r="DL46" s="24" t="e">
        <f>+DL31*DL39</f>
        <v>#N/A</v>
      </c>
    </row>
    <row r="47" spans="4:116" x14ac:dyDescent="0.4">
      <c r="D47" t="s">
        <v>812</v>
      </c>
      <c r="E47" s="8" t="str">
        <f>ROW()&amp;" "&amp;D47</f>
        <v>47 LISTSALES-PV</v>
      </c>
      <c r="G47" s="390" t="s">
        <v>520</v>
      </c>
      <c r="H47" s="31"/>
      <c r="I47" s="73"/>
      <c r="J47" s="73"/>
      <c r="K47" s="23">
        <f>SUMIF($3:$3,K$2,47:47)</f>
        <v>10091154.219664639</v>
      </c>
      <c r="L47" s="23">
        <f>SUMIF($3:$3,L$2,47:47)</f>
        <v>8913836.7519385833</v>
      </c>
      <c r="M47" s="23">
        <f>SUMIF($3:$3,M$2,47:47)</f>
        <v>9799520.3654667661</v>
      </c>
      <c r="N47" s="23">
        <f>SUMIF($3:$3,N$2,47:47)</f>
        <v>10752498.165753618</v>
      </c>
      <c r="O47" s="23">
        <f>SUMIF($3:$3,O$2,47:47)</f>
        <v>11777337.637316927</v>
      </c>
      <c r="P47" s="23">
        <f>SUMIF($3:$3,P$2,47:47)</f>
        <v>2626362.6262092963</v>
      </c>
      <c r="R47" s="33"/>
      <c r="S47" s="24">
        <f>+S32*S40</f>
        <v>803333.33333333349</v>
      </c>
      <c r="T47" s="24">
        <f>+T32*T40</f>
        <v>810027.77777777764</v>
      </c>
      <c r="U47" s="24">
        <f>+U32*U40</f>
        <v>816764.0625</v>
      </c>
      <c r="V47" s="24">
        <f>+V32*V40</f>
        <v>823542.41994598752</v>
      </c>
      <c r="W47" s="24">
        <f>+W32*W40</f>
        <v>830363.0837723841</v>
      </c>
      <c r="X47" s="24">
        <f>+X32*X40</f>
        <v>837226.28885254369</v>
      </c>
      <c r="Y47" s="24">
        <f>+Y32*Y40</f>
        <v>844132.27128261235</v>
      </c>
      <c r="Z47" s="24">
        <f>+Z32*Z40</f>
        <v>851081.26838763617</v>
      </c>
      <c r="AA47" s="24">
        <f>+AA32*AA40</f>
        <v>858073.51872771699</v>
      </c>
      <c r="AB47" s="24">
        <f>+AB32*AB40</f>
        <v>865109.26210416586</v>
      </c>
      <c r="AC47" s="24">
        <f>+AC32*AC40</f>
        <v>872188.73956571904</v>
      </c>
      <c r="AD47" s="24">
        <f>+AD32*AD40</f>
        <v>879312.19341476273</v>
      </c>
      <c r="AE47" s="24">
        <f>+AE32*AE40</f>
        <v>710556.24402644299</v>
      </c>
      <c r="AF47" s="24">
        <f>+AF32*AF40</f>
        <v>716302.35241034999</v>
      </c>
      <c r="AG47" s="24">
        <f>+AG32*AG40</f>
        <v>722084.00898488611</v>
      </c>
      <c r="AH47" s="24">
        <f>+AH32*AH40</f>
        <v>727901.41022614774</v>
      </c>
      <c r="AI47" s="24">
        <f>+AI32*AI40</f>
        <v>733754.75363037363</v>
      </c>
      <c r="AJ47" s="24">
        <f>+AJ32*AJ40</f>
        <v>739644.23771904421</v>
      </c>
      <c r="AK47" s="24">
        <f>+AK32*AK40</f>
        <v>745570.06204397604</v>
      </c>
      <c r="AL47" s="24">
        <f>+AL32*AL40</f>
        <v>751532.42719248682</v>
      </c>
      <c r="AM47" s="24">
        <f>+AM32*AM40</f>
        <v>757531.53479255375</v>
      </c>
      <c r="AN47" s="24">
        <f>+AN32*AN40</f>
        <v>763567.58751798421</v>
      </c>
      <c r="AO47" s="24">
        <f>+AO32*AO40</f>
        <v>769640.7890936397</v>
      </c>
      <c r="AP47" s="24">
        <f>+AP32*AP40</f>
        <v>775751.34430069849</v>
      </c>
      <c r="AQ47" s="24">
        <f>+AQ32*AQ40</f>
        <v>781899.4589818978</v>
      </c>
      <c r="AR47" s="24">
        <f>+AR32*AR40</f>
        <v>788085.34004682314</v>
      </c>
      <c r="AS47" s="24">
        <f>+AS32*AS40</f>
        <v>794309.19547723606</v>
      </c>
      <c r="AT47" s="24">
        <f>+AT32*AT40</f>
        <v>800571.23433241993</v>
      </c>
      <c r="AU47" s="24">
        <f>+AU32*AU40</f>
        <v>806871.666754529</v>
      </c>
      <c r="AV47" s="24">
        <f>+AV32*AV40</f>
        <v>813210.70397400483</v>
      </c>
      <c r="AW47" s="24">
        <f>+AW32*AW40</f>
        <v>819588.5583149828</v>
      </c>
      <c r="AX47" s="24">
        <f>+AX32*AX40</f>
        <v>826005.4432007448</v>
      </c>
      <c r="AY47" s="24">
        <f>+AY32*AY40</f>
        <v>832461.57315919548</v>
      </c>
      <c r="AZ47" s="24">
        <f>+AZ32*AZ40</f>
        <v>838957.16382836178</v>
      </c>
      <c r="BA47" s="24">
        <f>+BA32*BA40</f>
        <v>845492.43196189776</v>
      </c>
      <c r="BB47" s="24">
        <f>+BB32*BB40</f>
        <v>852067.59543467313</v>
      </c>
      <c r="BC47" s="24">
        <f>+BC32*BC40</f>
        <v>858682.87324834254</v>
      </c>
      <c r="BD47" s="24">
        <f>+BD32*BD40</f>
        <v>865338.48553692561</v>
      </c>
      <c r="BE47" s="24">
        <f>+BE32*BE40</f>
        <v>872034.6535724625</v>
      </c>
      <c r="BF47" s="24">
        <f>+BF32*BF40</f>
        <v>878771.5997707136</v>
      </c>
      <c r="BG47" s="24">
        <f>+BG32*BG40</f>
        <v>885549.5476967619</v>
      </c>
      <c r="BH47" s="24">
        <f>+BH32*BH40</f>
        <v>892368.72207080584</v>
      </c>
      <c r="BI47" s="24">
        <f>+BI32*BI40</f>
        <v>899229.34877388936</v>
      </c>
      <c r="BJ47" s="24">
        <f>+BJ32*BJ40</f>
        <v>906131.6548536123</v>
      </c>
      <c r="BK47" s="24">
        <f>+BK32*BK40</f>
        <v>913075.86853004992</v>
      </c>
      <c r="BL47" s="24">
        <f>+BL32*BL40</f>
        <v>920062.21920142323</v>
      </c>
      <c r="BM47" s="24">
        <f>+BM32*BM40</f>
        <v>927090.93745013338</v>
      </c>
      <c r="BN47" s="24">
        <f>+BN32*BN40</f>
        <v>934162.25504849863</v>
      </c>
      <c r="BO47" s="24">
        <f>+BO32*BO40</f>
        <v>941276.40496473759</v>
      </c>
      <c r="BP47" s="24">
        <f>+BP32*BP40</f>
        <v>948433.62136891484</v>
      </c>
      <c r="BQ47" s="24">
        <f>+BQ32*BQ40</f>
        <v>955634.13963885617</v>
      </c>
      <c r="BR47" s="24">
        <f>+BR32*BR40</f>
        <v>962878.19636625063</v>
      </c>
      <c r="BS47" s="24">
        <f>+BS32*BS40</f>
        <v>970166.02936255187</v>
      </c>
      <c r="BT47" s="24">
        <f>+BT32*BT40</f>
        <v>977497.87766513985</v>
      </c>
      <c r="BU47" s="24">
        <f>+BU32*BU40</f>
        <v>984873.98154333991</v>
      </c>
      <c r="BV47" s="24">
        <f>+BV32*BV40</f>
        <v>992294.58250460785</v>
      </c>
      <c r="BW47" s="24">
        <f>+BW32*BW40</f>
        <v>999759.92330057919</v>
      </c>
      <c r="BX47" s="24">
        <f>+BX32*BX40</f>
        <v>1007270.2479333654</v>
      </c>
      <c r="BY47" s="24">
        <f>+BY32*BY40</f>
        <v>1014825.801661633</v>
      </c>
      <c r="BZ47" s="24">
        <f>+BZ32*BZ40</f>
        <v>1022426.8310069516</v>
      </c>
      <c r="CA47" s="24">
        <f>+CA32*CA40</f>
        <v>213893.11308392137</v>
      </c>
      <c r="CB47" s="24">
        <f>+CB32*CB40</f>
        <v>214784.33438843492</v>
      </c>
      <c r="CC47" s="24">
        <f>+CC32*CC40</f>
        <v>215679.26911505315</v>
      </c>
      <c r="CD47" s="24">
        <f>+CD32*CD40</f>
        <v>216577.93273636699</v>
      </c>
      <c r="CE47" s="24">
        <f>+CE32*CE40</f>
        <v>217480.34078943732</v>
      </c>
      <c r="CF47" s="24">
        <f>+CF32*CF40</f>
        <v>218386.50887604803</v>
      </c>
      <c r="CG47" s="24">
        <f>+CG32*CG40</f>
        <v>219296.45266304168</v>
      </c>
      <c r="CH47" s="24">
        <f>+CH32*CH40</f>
        <v>220210.18788246813</v>
      </c>
      <c r="CI47" s="24">
        <f>+CI32*CI40</f>
        <v>221127.73033197969</v>
      </c>
      <c r="CJ47" s="24">
        <f>+CJ32*CJ40</f>
        <v>222049.0958750248</v>
      </c>
      <c r="CK47" s="24">
        <f>+CK32*CK40</f>
        <v>222974.30044116828</v>
      </c>
      <c r="CL47" s="24">
        <f>+CL32*CL40</f>
        <v>223903.36002635214</v>
      </c>
      <c r="CM47" s="24" t="e">
        <f>+CM32*CM40</f>
        <v>#N/A</v>
      </c>
      <c r="CN47" s="24" t="e">
        <f>+CN32*CN40</f>
        <v>#N/A</v>
      </c>
      <c r="CO47" s="24" t="e">
        <f>+CO32*CO40</f>
        <v>#N/A</v>
      </c>
      <c r="CP47" s="24" t="e">
        <f>+CP32*CP40</f>
        <v>#N/A</v>
      </c>
      <c r="CQ47" s="24" t="e">
        <f>+CQ32*CQ40</f>
        <v>#N/A</v>
      </c>
      <c r="CR47" s="24" t="e">
        <f>+CR32*CR40</f>
        <v>#N/A</v>
      </c>
      <c r="CS47" s="24" t="e">
        <f>+CS32*CS40</f>
        <v>#N/A</v>
      </c>
      <c r="CT47" s="24" t="e">
        <f>+CT32*CT40</f>
        <v>#N/A</v>
      </c>
      <c r="CU47" s="24" t="e">
        <f>+CU32*CU40</f>
        <v>#N/A</v>
      </c>
      <c r="CV47" s="24" t="e">
        <f>+CV32*CV40</f>
        <v>#N/A</v>
      </c>
      <c r="CW47" s="24" t="e">
        <f>+CW32*CW40</f>
        <v>#N/A</v>
      </c>
      <c r="CX47" s="24" t="e">
        <f>+CX32*CX40</f>
        <v>#N/A</v>
      </c>
      <c r="CY47" s="24" t="e">
        <f>+CY32*CY40</f>
        <v>#N/A</v>
      </c>
      <c r="CZ47" s="24" t="e">
        <f>+CZ32*CZ40</f>
        <v>#N/A</v>
      </c>
      <c r="DA47" s="24" t="e">
        <f>+DA32*DA40</f>
        <v>#N/A</v>
      </c>
      <c r="DB47" s="24" t="e">
        <f>+DB32*DB40</f>
        <v>#N/A</v>
      </c>
      <c r="DC47" s="24" t="e">
        <f>+DC32*DC40</f>
        <v>#N/A</v>
      </c>
      <c r="DD47" s="24" t="e">
        <f>+DD32*DD40</f>
        <v>#N/A</v>
      </c>
      <c r="DE47" s="24" t="e">
        <f>+DE32*DE40</f>
        <v>#N/A</v>
      </c>
      <c r="DF47" s="24" t="e">
        <f>+DF32*DF40</f>
        <v>#N/A</v>
      </c>
      <c r="DG47" s="24" t="e">
        <f>+DG32*DG40</f>
        <v>#N/A</v>
      </c>
      <c r="DH47" s="24" t="e">
        <f>+DH32*DH40</f>
        <v>#N/A</v>
      </c>
      <c r="DI47" s="24" t="e">
        <f>+DI32*DI40</f>
        <v>#N/A</v>
      </c>
      <c r="DJ47" s="24" t="e">
        <f>+DJ32*DJ40</f>
        <v>#N/A</v>
      </c>
      <c r="DK47" s="24" t="e">
        <f>+DK32*DK40</f>
        <v>#N/A</v>
      </c>
      <c r="DL47" s="24" t="e">
        <f>+DL32*DL40</f>
        <v>#N/A</v>
      </c>
    </row>
    <row r="48" spans="4:116" x14ac:dyDescent="0.4">
      <c r="D48" t="s">
        <v>812</v>
      </c>
      <c r="E48" s="8" t="str">
        <f>ROW()&amp;" "&amp;D48</f>
        <v>48 LISTSALES-PV</v>
      </c>
      <c r="G48" s="390" t="s">
        <v>808</v>
      </c>
      <c r="H48" s="31"/>
      <c r="I48" s="73"/>
      <c r="J48" s="73"/>
      <c r="K48" s="23">
        <f>SUMIF($3:$3,K$2,48:48)</f>
        <v>5045577.1098323194</v>
      </c>
      <c r="L48" s="23">
        <f>SUMIF($3:$3,L$2,48:48)</f>
        <v>4456918.3759692917</v>
      </c>
      <c r="M48" s="23">
        <f>SUMIF($3:$3,M$2,48:48)</f>
        <v>4899760.182733383</v>
      </c>
      <c r="N48" s="23">
        <f>SUMIF($3:$3,N$2,48:48)</f>
        <v>5376249.0828768089</v>
      </c>
      <c r="O48" s="23">
        <f>SUMIF($3:$3,O$2,48:48)</f>
        <v>5888668.8186584637</v>
      </c>
      <c r="P48" s="23">
        <f>SUMIF($3:$3,P$2,48:48)</f>
        <v>1313181.3131046481</v>
      </c>
      <c r="R48" s="33"/>
      <c r="S48" s="24">
        <f>+S33*S41</f>
        <v>401666.66666666674</v>
      </c>
      <c r="T48" s="24">
        <f>+T33*T41</f>
        <v>405013.88888888882</v>
      </c>
      <c r="U48" s="24">
        <f>+U33*U41</f>
        <v>408382.03125</v>
      </c>
      <c r="V48" s="24">
        <f>+V33*V41</f>
        <v>411771.20997299376</v>
      </c>
      <c r="W48" s="24">
        <f>+W33*W41</f>
        <v>415181.54188619205</v>
      </c>
      <c r="X48" s="24">
        <f>+X33*X41</f>
        <v>418613.14442627184</v>
      </c>
      <c r="Y48" s="24">
        <f>+Y33*Y41</f>
        <v>422066.13564130617</v>
      </c>
      <c r="Z48" s="24">
        <f>+Z33*Z41</f>
        <v>425540.63419381808</v>
      </c>
      <c r="AA48" s="24">
        <f>+AA33*AA41</f>
        <v>429036.75936385849</v>
      </c>
      <c r="AB48" s="24">
        <f>+AB33*AB41</f>
        <v>432554.63105208293</v>
      </c>
      <c r="AC48" s="24">
        <f>+AC33*AC41</f>
        <v>436094.36978285952</v>
      </c>
      <c r="AD48" s="24">
        <f>+AD33*AD41</f>
        <v>439656.09670738137</v>
      </c>
      <c r="AE48" s="24">
        <f>+AE33*AE41</f>
        <v>355278.12201322149</v>
      </c>
      <c r="AF48" s="24">
        <f>+AF33*AF41</f>
        <v>358151.176205175</v>
      </c>
      <c r="AG48" s="24">
        <f>+AG33*AG41</f>
        <v>361042.00449244305</v>
      </c>
      <c r="AH48" s="24">
        <f>+AH33*AH41</f>
        <v>363950.70511307387</v>
      </c>
      <c r="AI48" s="24">
        <f>+AI33*AI41</f>
        <v>366877.37681518681</v>
      </c>
      <c r="AJ48" s="24">
        <f>+AJ33*AJ41</f>
        <v>369822.1188595221</v>
      </c>
      <c r="AK48" s="24">
        <f>+AK33*AK41</f>
        <v>372785.03102198802</v>
      </c>
      <c r="AL48" s="24">
        <f>+AL33*AL41</f>
        <v>375766.21359624341</v>
      </c>
      <c r="AM48" s="24">
        <f>+AM33*AM41</f>
        <v>378765.76739627687</v>
      </c>
      <c r="AN48" s="24">
        <f>+AN33*AN41</f>
        <v>381783.79375899211</v>
      </c>
      <c r="AO48" s="24">
        <f>+AO33*AO41</f>
        <v>384820.39454681985</v>
      </c>
      <c r="AP48" s="24">
        <f>+AP33*AP41</f>
        <v>387875.67215034924</v>
      </c>
      <c r="AQ48" s="24">
        <f>+AQ33*AQ41</f>
        <v>390949.7294909489</v>
      </c>
      <c r="AR48" s="24">
        <f>+AR33*AR41</f>
        <v>394042.67002341157</v>
      </c>
      <c r="AS48" s="24">
        <f>+AS33*AS41</f>
        <v>397154.59773861803</v>
      </c>
      <c r="AT48" s="24">
        <f>+AT33*AT41</f>
        <v>400285.61716620997</v>
      </c>
      <c r="AU48" s="24">
        <f>+AU33*AU41</f>
        <v>403435.8333772645</v>
      </c>
      <c r="AV48" s="24">
        <f>+AV33*AV41</f>
        <v>406605.35198700242</v>
      </c>
      <c r="AW48" s="24">
        <f>+AW33*AW41</f>
        <v>409794.2791574914</v>
      </c>
      <c r="AX48" s="24">
        <f>+AX33*AX41</f>
        <v>413002.7216003724</v>
      </c>
      <c r="AY48" s="24">
        <f>+AY33*AY41</f>
        <v>416230.78657959774</v>
      </c>
      <c r="AZ48" s="24">
        <f>+AZ33*AZ41</f>
        <v>419478.58191418089</v>
      </c>
      <c r="BA48" s="24">
        <f>+BA33*BA41</f>
        <v>422746.21598094888</v>
      </c>
      <c r="BB48" s="24">
        <f>+BB33*BB41</f>
        <v>426033.79771733657</v>
      </c>
      <c r="BC48" s="24">
        <f>+BC33*BC41</f>
        <v>429341.43662417127</v>
      </c>
      <c r="BD48" s="24">
        <f>+BD33*BD41</f>
        <v>432669.24276846281</v>
      </c>
      <c r="BE48" s="24">
        <f>+BE33*BE41</f>
        <v>436017.32678623125</v>
      </c>
      <c r="BF48" s="24">
        <f>+BF33*BF41</f>
        <v>439385.7998853568</v>
      </c>
      <c r="BG48" s="24">
        <f>+BG33*BG41</f>
        <v>442774.77384838095</v>
      </c>
      <c r="BH48" s="24">
        <f>+BH33*BH41</f>
        <v>446184.36103540292</v>
      </c>
      <c r="BI48" s="24">
        <f>+BI33*BI41</f>
        <v>449614.67438694468</v>
      </c>
      <c r="BJ48" s="24">
        <f>+BJ33*BJ41</f>
        <v>453065.82742680615</v>
      </c>
      <c r="BK48" s="24">
        <f>+BK33*BK41</f>
        <v>456537.93426502496</v>
      </c>
      <c r="BL48" s="24">
        <f>+BL33*BL41</f>
        <v>460031.10960071161</v>
      </c>
      <c r="BM48" s="24">
        <f>+BM33*BM41</f>
        <v>463545.46872506669</v>
      </c>
      <c r="BN48" s="24">
        <f>+BN33*BN41</f>
        <v>467081.12752424931</v>
      </c>
      <c r="BO48" s="24">
        <f>+BO33*BO41</f>
        <v>470638.2024823688</v>
      </c>
      <c r="BP48" s="24">
        <f>+BP33*BP41</f>
        <v>474216.81068445742</v>
      </c>
      <c r="BQ48" s="24">
        <f>+BQ33*BQ41</f>
        <v>477817.06981942808</v>
      </c>
      <c r="BR48" s="24">
        <f>+BR33*BR41</f>
        <v>481439.09818312532</v>
      </c>
      <c r="BS48" s="24">
        <f>+BS33*BS41</f>
        <v>485083.01468127593</v>
      </c>
      <c r="BT48" s="24">
        <f>+BT33*BT41</f>
        <v>488748.93883256993</v>
      </c>
      <c r="BU48" s="24">
        <f>+BU33*BU41</f>
        <v>492436.99077166995</v>
      </c>
      <c r="BV48" s="24">
        <f>+BV33*BV41</f>
        <v>496147.29125230393</v>
      </c>
      <c r="BW48" s="24">
        <f>+BW33*BW41</f>
        <v>499879.9616502896</v>
      </c>
      <c r="BX48" s="24">
        <f>+BX33*BX41</f>
        <v>503635.1239666827</v>
      </c>
      <c r="BY48" s="24">
        <f>+BY33*BY41</f>
        <v>507412.90083081648</v>
      </c>
      <c r="BZ48" s="24">
        <f>+BZ33*BZ41</f>
        <v>511213.41550347582</v>
      </c>
      <c r="CA48" s="24">
        <f>+CA33*CA41</f>
        <v>106946.55654196069</v>
      </c>
      <c r="CB48" s="24">
        <f>+CB33*CB41</f>
        <v>107392.16719421746</v>
      </c>
      <c r="CC48" s="24">
        <f>+CC33*CC41</f>
        <v>107839.63455752657</v>
      </c>
      <c r="CD48" s="24">
        <f>+CD33*CD41</f>
        <v>108288.96636818349</v>
      </c>
      <c r="CE48" s="24">
        <f>+CE33*CE41</f>
        <v>108740.17039471866</v>
      </c>
      <c r="CF48" s="24">
        <f>+CF33*CF41</f>
        <v>109193.25443802401</v>
      </c>
      <c r="CG48" s="24">
        <f>+CG33*CG41</f>
        <v>109648.22633152084</v>
      </c>
      <c r="CH48" s="24">
        <f>+CH33*CH41</f>
        <v>110105.09394123407</v>
      </c>
      <c r="CI48" s="24">
        <f>+CI33*CI41</f>
        <v>110563.86516598985</v>
      </c>
      <c r="CJ48" s="24">
        <f>+CJ33*CJ41</f>
        <v>111024.5479375124</v>
      </c>
      <c r="CK48" s="24">
        <f>+CK33*CK41</f>
        <v>111487.15022058414</v>
      </c>
      <c r="CL48" s="24">
        <f>+CL33*CL41</f>
        <v>111951.68001317607</v>
      </c>
      <c r="CM48" s="24" t="e">
        <f>+CM33*CM41</f>
        <v>#N/A</v>
      </c>
      <c r="CN48" s="24" t="e">
        <f>+CN33*CN41</f>
        <v>#N/A</v>
      </c>
      <c r="CO48" s="24" t="e">
        <f>+CO33*CO41</f>
        <v>#N/A</v>
      </c>
      <c r="CP48" s="24" t="e">
        <f>+CP33*CP41</f>
        <v>#N/A</v>
      </c>
      <c r="CQ48" s="24" t="e">
        <f>+CQ33*CQ41</f>
        <v>#N/A</v>
      </c>
      <c r="CR48" s="24" t="e">
        <f>+CR33*CR41</f>
        <v>#N/A</v>
      </c>
      <c r="CS48" s="24" t="e">
        <f>+CS33*CS41</f>
        <v>#N/A</v>
      </c>
      <c r="CT48" s="24" t="e">
        <f>+CT33*CT41</f>
        <v>#N/A</v>
      </c>
      <c r="CU48" s="24" t="e">
        <f>+CU33*CU41</f>
        <v>#N/A</v>
      </c>
      <c r="CV48" s="24" t="e">
        <f>+CV33*CV41</f>
        <v>#N/A</v>
      </c>
      <c r="CW48" s="24" t="e">
        <f>+CW33*CW41</f>
        <v>#N/A</v>
      </c>
      <c r="CX48" s="24" t="e">
        <f>+CX33*CX41</f>
        <v>#N/A</v>
      </c>
      <c r="CY48" s="24" t="e">
        <f>+CY33*CY41</f>
        <v>#N/A</v>
      </c>
      <c r="CZ48" s="24" t="e">
        <f>+CZ33*CZ41</f>
        <v>#N/A</v>
      </c>
      <c r="DA48" s="24" t="e">
        <f>+DA33*DA41</f>
        <v>#N/A</v>
      </c>
      <c r="DB48" s="24" t="e">
        <f>+DB33*DB41</f>
        <v>#N/A</v>
      </c>
      <c r="DC48" s="24" t="e">
        <f>+DC33*DC41</f>
        <v>#N/A</v>
      </c>
      <c r="DD48" s="24" t="e">
        <f>+DD33*DD41</f>
        <v>#N/A</v>
      </c>
      <c r="DE48" s="24" t="e">
        <f>+DE33*DE41</f>
        <v>#N/A</v>
      </c>
      <c r="DF48" s="24" t="e">
        <f>+DF33*DF41</f>
        <v>#N/A</v>
      </c>
      <c r="DG48" s="24" t="e">
        <f>+DG33*DG41</f>
        <v>#N/A</v>
      </c>
      <c r="DH48" s="24" t="e">
        <f>+DH33*DH41</f>
        <v>#N/A</v>
      </c>
      <c r="DI48" s="24" t="e">
        <f>+DI33*DI41</f>
        <v>#N/A</v>
      </c>
      <c r="DJ48" s="24" t="e">
        <f>+DJ33*DJ41</f>
        <v>#N/A</v>
      </c>
      <c r="DK48" s="24" t="e">
        <f>+DK33*DK41</f>
        <v>#N/A</v>
      </c>
      <c r="DL48" s="24" t="e">
        <f>+DL33*DL41</f>
        <v>#N/A</v>
      </c>
    </row>
    <row r="49" spans="1:116" x14ac:dyDescent="0.4">
      <c r="D49" t="s">
        <v>812</v>
      </c>
      <c r="E49" s="8" t="str">
        <f>ROW()&amp;" "&amp;D49</f>
        <v>49 LISTSALES-PV</v>
      </c>
      <c r="G49" s="390" t="s">
        <v>809</v>
      </c>
      <c r="H49" s="31"/>
      <c r="I49" s="73"/>
      <c r="J49" s="73"/>
      <c r="K49" s="23">
        <f>SUMIF($3:$3,K$2,49:49)</f>
        <v>15136731.329496959</v>
      </c>
      <c r="L49" s="23">
        <f>SUMIF($3:$3,L$2,49:49)</f>
        <v>13370755.127907874</v>
      </c>
      <c r="M49" s="23">
        <f>SUMIF($3:$3,M$2,49:49)</f>
        <v>14699280.548200149</v>
      </c>
      <c r="N49" s="23">
        <f>SUMIF($3:$3,N$2,49:49)</f>
        <v>16128747.248630427</v>
      </c>
      <c r="O49" s="23">
        <f>SUMIF($3:$3,O$2,49:49)</f>
        <v>17666006.455975391</v>
      </c>
      <c r="P49" s="23">
        <f>SUMIF($3:$3,P$2,49:49)</f>
        <v>3939543.9393139444</v>
      </c>
      <c r="R49" s="33"/>
      <c r="S49" s="24">
        <f>+S34*S42</f>
        <v>1205000</v>
      </c>
      <c r="T49" s="24">
        <f>+T34*T42</f>
        <v>1215041.6666666665</v>
      </c>
      <c r="U49" s="24">
        <f>+U34*U42</f>
        <v>1225146.09375</v>
      </c>
      <c r="V49" s="24">
        <f>+V34*V42</f>
        <v>1235313.6299189811</v>
      </c>
      <c r="W49" s="24">
        <f>+W34*W42</f>
        <v>1245544.6256585761</v>
      </c>
      <c r="X49" s="24">
        <f>+X34*X42</f>
        <v>1255839.4332788154</v>
      </c>
      <c r="Y49" s="24">
        <f>+Y34*Y42</f>
        <v>1266198.4069239185</v>
      </c>
      <c r="Z49" s="24">
        <f>+Z34*Z42</f>
        <v>1276621.9025814543</v>
      </c>
      <c r="AA49" s="24">
        <f>+AA34*AA42</f>
        <v>1287110.2780915755</v>
      </c>
      <c r="AB49" s="24">
        <f>+AB34*AB42</f>
        <v>1297663.8931562486</v>
      </c>
      <c r="AC49" s="24">
        <f>+AC34*AC42</f>
        <v>1308283.1093485784</v>
      </c>
      <c r="AD49" s="24">
        <f>+AD34*AD42</f>
        <v>1318968.2901221439</v>
      </c>
      <c r="AE49" s="24">
        <f>+AE34*AE42</f>
        <v>1065834.3660396645</v>
      </c>
      <c r="AF49" s="24">
        <f>+AF34*AF42</f>
        <v>1074453.528615525</v>
      </c>
      <c r="AG49" s="24">
        <f>+AG34*AG42</f>
        <v>1083126.0134773292</v>
      </c>
      <c r="AH49" s="24">
        <f>+AH34*AH42</f>
        <v>1091852.1153392214</v>
      </c>
      <c r="AI49" s="24">
        <f>+AI34*AI42</f>
        <v>1100632.1304455604</v>
      </c>
      <c r="AJ49" s="24">
        <f>+AJ34*AJ42</f>
        <v>1109466.3565785661</v>
      </c>
      <c r="AK49" s="24">
        <f>+AK34*AK42</f>
        <v>1118355.0930659641</v>
      </c>
      <c r="AL49" s="24">
        <f>+AL34*AL42</f>
        <v>1127298.6407887302</v>
      </c>
      <c r="AM49" s="24">
        <f>+AM34*AM42</f>
        <v>1136297.3021888305</v>
      </c>
      <c r="AN49" s="24">
        <f>+AN34*AN42</f>
        <v>1145351.3812769763</v>
      </c>
      <c r="AO49" s="24">
        <f>+AO34*AO42</f>
        <v>1154461.1836404596</v>
      </c>
      <c r="AP49" s="24">
        <f>+AP34*AP42</f>
        <v>1163627.0164510477</v>
      </c>
      <c r="AQ49" s="24">
        <f>+AQ34*AQ42</f>
        <v>1172849.1884728465</v>
      </c>
      <c r="AR49" s="24">
        <f>+AR34*AR42</f>
        <v>1182128.0100702345</v>
      </c>
      <c r="AS49" s="24">
        <f>+AS34*AS42</f>
        <v>1191463.7932158541</v>
      </c>
      <c r="AT49" s="24">
        <f>+AT34*AT42</f>
        <v>1200856.8514986299</v>
      </c>
      <c r="AU49" s="24">
        <f>+AU34*AU42</f>
        <v>1210307.5001317933</v>
      </c>
      <c r="AV49" s="24">
        <f>+AV34*AV42</f>
        <v>1219816.0559610073</v>
      </c>
      <c r="AW49" s="24">
        <f>+AW34*AW42</f>
        <v>1229382.8374724742</v>
      </c>
      <c r="AX49" s="24">
        <f>+AX34*AX42</f>
        <v>1239008.164801117</v>
      </c>
      <c r="AY49" s="24">
        <f>+AY34*AY42</f>
        <v>1248692.3597387932</v>
      </c>
      <c r="AZ49" s="24">
        <f>+AZ34*AZ42</f>
        <v>1258435.7457425427</v>
      </c>
      <c r="BA49" s="24">
        <f>+BA34*BA42</f>
        <v>1268238.6479428466</v>
      </c>
      <c r="BB49" s="24">
        <f>+BB34*BB42</f>
        <v>1278101.3931520097</v>
      </c>
      <c r="BC49" s="24">
        <f>+BC34*BC42</f>
        <v>1288024.3098725136</v>
      </c>
      <c r="BD49" s="24">
        <f>+BD34*BD42</f>
        <v>1298007.7283053882</v>
      </c>
      <c r="BE49" s="24">
        <f>+BE34*BE42</f>
        <v>1308051.9803586937</v>
      </c>
      <c r="BF49" s="24">
        <f>+BF34*BF42</f>
        <v>1318157.3996560704</v>
      </c>
      <c r="BG49" s="24">
        <f>+BG34*BG42</f>
        <v>1328324.3215451427</v>
      </c>
      <c r="BH49" s="24">
        <f>+BH34*BH42</f>
        <v>1338553.0831062086</v>
      </c>
      <c r="BI49" s="24">
        <f>+BI34*BI42</f>
        <v>1348844.0231608339</v>
      </c>
      <c r="BJ49" s="24">
        <f>+BJ34*BJ42</f>
        <v>1359197.4822804183</v>
      </c>
      <c r="BK49" s="24">
        <f>+BK34*BK42</f>
        <v>1369613.8027950749</v>
      </c>
      <c r="BL49" s="24">
        <f>+BL34*BL42</f>
        <v>1380093.3288021348</v>
      </c>
      <c r="BM49" s="24">
        <f>+BM34*BM42</f>
        <v>1390636.4061751999</v>
      </c>
      <c r="BN49" s="24">
        <f>+BN34*BN42</f>
        <v>1401243.3825727478</v>
      </c>
      <c r="BO49" s="24">
        <f>+BO34*BO42</f>
        <v>1411914.6074471064</v>
      </c>
      <c r="BP49" s="24">
        <f>+BP34*BP42</f>
        <v>1422650.4320533723</v>
      </c>
      <c r="BQ49" s="24">
        <f>+BQ34*BQ42</f>
        <v>1433451.2094582841</v>
      </c>
      <c r="BR49" s="24">
        <f>+BR34*BR42</f>
        <v>1444317.2945493758</v>
      </c>
      <c r="BS49" s="24">
        <f>+BS34*BS42</f>
        <v>1455249.0440438278</v>
      </c>
      <c r="BT49" s="24">
        <f>+BT34*BT42</f>
        <v>1466246.8164977096</v>
      </c>
      <c r="BU49" s="24">
        <f>+BU34*BU42</f>
        <v>1477310.9723150097</v>
      </c>
      <c r="BV49" s="24">
        <f>+BV34*BV42</f>
        <v>1488441.8737569116</v>
      </c>
      <c r="BW49" s="24">
        <f>+BW34*BW42</f>
        <v>1499639.8849508688</v>
      </c>
      <c r="BX49" s="24">
        <f>+BX34*BX42</f>
        <v>1510905.3719000481</v>
      </c>
      <c r="BY49" s="24">
        <f>+BY34*BY42</f>
        <v>1522238.7024924494</v>
      </c>
      <c r="BZ49" s="24">
        <f>+BZ34*BZ42</f>
        <v>1533640.2465104274</v>
      </c>
      <c r="CA49" s="24">
        <f>+CA34*CA42</f>
        <v>320839.66962588206</v>
      </c>
      <c r="CB49" s="24">
        <f>+CB34*CB42</f>
        <v>322176.50158265233</v>
      </c>
      <c r="CC49" s="24">
        <f>+CC34*CC42</f>
        <v>323518.90367257968</v>
      </c>
      <c r="CD49" s="24">
        <f>+CD34*CD42</f>
        <v>324866.89910455048</v>
      </c>
      <c r="CE49" s="24">
        <f>+CE34*CE42</f>
        <v>326220.51118415594</v>
      </c>
      <c r="CF49" s="24">
        <f>+CF34*CF42</f>
        <v>327579.76331407204</v>
      </c>
      <c r="CG49" s="24">
        <f>+CG34*CG42</f>
        <v>328944.67899456248</v>
      </c>
      <c r="CH49" s="24">
        <f>+CH34*CH42</f>
        <v>330315.28182370216</v>
      </c>
      <c r="CI49" s="24">
        <f>+CI34*CI42</f>
        <v>331691.59549796954</v>
      </c>
      <c r="CJ49" s="24">
        <f>+CJ34*CJ42</f>
        <v>333073.64381253719</v>
      </c>
      <c r="CK49" s="24">
        <f>+CK34*CK42</f>
        <v>334461.45066175237</v>
      </c>
      <c r="CL49" s="24">
        <f>+CL34*CL42</f>
        <v>335855.04003952816</v>
      </c>
      <c r="CM49" s="24" t="e">
        <f>+CM34*CM42</f>
        <v>#N/A</v>
      </c>
      <c r="CN49" s="24" t="e">
        <f>+CN34*CN42</f>
        <v>#N/A</v>
      </c>
      <c r="CO49" s="24" t="e">
        <f>+CO34*CO42</f>
        <v>#N/A</v>
      </c>
      <c r="CP49" s="24" t="e">
        <f>+CP34*CP42</f>
        <v>#N/A</v>
      </c>
      <c r="CQ49" s="24" t="e">
        <f>+CQ34*CQ42</f>
        <v>#N/A</v>
      </c>
      <c r="CR49" s="24" t="e">
        <f>+CR34*CR42</f>
        <v>#N/A</v>
      </c>
      <c r="CS49" s="24" t="e">
        <f>+CS34*CS42</f>
        <v>#N/A</v>
      </c>
      <c r="CT49" s="24" t="e">
        <f>+CT34*CT42</f>
        <v>#N/A</v>
      </c>
      <c r="CU49" s="24" t="e">
        <f>+CU34*CU42</f>
        <v>#N/A</v>
      </c>
      <c r="CV49" s="24" t="e">
        <f>+CV34*CV42</f>
        <v>#N/A</v>
      </c>
      <c r="CW49" s="24" t="e">
        <f>+CW34*CW42</f>
        <v>#N/A</v>
      </c>
      <c r="CX49" s="24" t="e">
        <f>+CX34*CX42</f>
        <v>#N/A</v>
      </c>
      <c r="CY49" s="24" t="e">
        <f>+CY34*CY42</f>
        <v>#N/A</v>
      </c>
      <c r="CZ49" s="24" t="e">
        <f>+CZ34*CZ42</f>
        <v>#N/A</v>
      </c>
      <c r="DA49" s="24" t="e">
        <f>+DA34*DA42</f>
        <v>#N/A</v>
      </c>
      <c r="DB49" s="24" t="e">
        <f>+DB34*DB42</f>
        <v>#N/A</v>
      </c>
      <c r="DC49" s="24" t="e">
        <f>+DC34*DC42</f>
        <v>#N/A</v>
      </c>
      <c r="DD49" s="24" t="e">
        <f>+DD34*DD42</f>
        <v>#N/A</v>
      </c>
      <c r="DE49" s="24" t="e">
        <f>+DE34*DE42</f>
        <v>#N/A</v>
      </c>
      <c r="DF49" s="24" t="e">
        <f>+DF34*DF42</f>
        <v>#N/A</v>
      </c>
      <c r="DG49" s="24" t="e">
        <f>+DG34*DG42</f>
        <v>#N/A</v>
      </c>
      <c r="DH49" s="24" t="e">
        <f>+DH34*DH42</f>
        <v>#N/A</v>
      </c>
      <c r="DI49" s="24" t="e">
        <f>+DI34*DI42</f>
        <v>#N/A</v>
      </c>
      <c r="DJ49" s="24" t="e">
        <f>+DJ34*DJ42</f>
        <v>#N/A</v>
      </c>
      <c r="DK49" s="24" t="e">
        <f>+DK34*DK42</f>
        <v>#N/A</v>
      </c>
      <c r="DL49" s="24" t="e">
        <f>+DL34*DL42</f>
        <v>#N/A</v>
      </c>
    </row>
    <row r="50" spans="1:116" x14ac:dyDescent="0.4">
      <c r="D50" t="s">
        <v>812</v>
      </c>
      <c r="E50" s="8" t="str">
        <f>ROW()&amp;" "&amp;D50</f>
        <v>50 LISTSALES-PV</v>
      </c>
      <c r="G50" s="390" t="s">
        <v>810</v>
      </c>
      <c r="H50" s="31"/>
      <c r="I50" s="73"/>
      <c r="J50" s="73"/>
      <c r="K50" s="258">
        <f>SUMIF($3:$3,K$2,50:50)</f>
        <v>10091154.219664639</v>
      </c>
      <c r="L50" s="258">
        <f>SUMIF($3:$3,L$2,50:50)</f>
        <v>8913836.7519385833</v>
      </c>
      <c r="M50" s="258">
        <f>SUMIF($3:$3,M$2,50:50)</f>
        <v>9799520.3654667661</v>
      </c>
      <c r="N50" s="258">
        <f>SUMIF($3:$3,N$2,50:50)</f>
        <v>10752498.165753618</v>
      </c>
      <c r="O50" s="258">
        <f>SUMIF($3:$3,O$2,50:50)</f>
        <v>11777337.637316927</v>
      </c>
      <c r="P50" s="258">
        <f>SUMIF($3:$3,P$2,50:50)</f>
        <v>2626362.6262092963</v>
      </c>
      <c r="R50" s="33"/>
      <c r="S50" s="138">
        <f>+S35*S43</f>
        <v>803333.33333333349</v>
      </c>
      <c r="T50" s="138">
        <f>+T35*T43</f>
        <v>810027.77777777764</v>
      </c>
      <c r="U50" s="138">
        <f>+U35*U43</f>
        <v>816764.0625</v>
      </c>
      <c r="V50" s="138">
        <f>+V35*V43</f>
        <v>823542.41994598752</v>
      </c>
      <c r="W50" s="138">
        <f>+W35*W43</f>
        <v>830363.0837723841</v>
      </c>
      <c r="X50" s="138">
        <f>+X35*X43</f>
        <v>837226.28885254369</v>
      </c>
      <c r="Y50" s="138">
        <f>+Y35*Y43</f>
        <v>844132.27128261235</v>
      </c>
      <c r="Z50" s="138">
        <f>+Z35*Z43</f>
        <v>851081.26838763617</v>
      </c>
      <c r="AA50" s="138">
        <f>+AA35*AA43</f>
        <v>858073.51872771699</v>
      </c>
      <c r="AB50" s="138">
        <f>+AB35*AB43</f>
        <v>865109.26210416586</v>
      </c>
      <c r="AC50" s="138">
        <f>+AC35*AC43</f>
        <v>872188.73956571904</v>
      </c>
      <c r="AD50" s="138">
        <f>+AD35*AD43</f>
        <v>879312.19341476273</v>
      </c>
      <c r="AE50" s="138">
        <f>+AE35*AE43</f>
        <v>710556.24402644299</v>
      </c>
      <c r="AF50" s="138">
        <f>+AF35*AF43</f>
        <v>716302.35241034999</v>
      </c>
      <c r="AG50" s="138">
        <f>+AG35*AG43</f>
        <v>722084.00898488611</v>
      </c>
      <c r="AH50" s="138">
        <f>+AH35*AH43</f>
        <v>727901.41022614774</v>
      </c>
      <c r="AI50" s="138">
        <f>+AI35*AI43</f>
        <v>733754.75363037363</v>
      </c>
      <c r="AJ50" s="138">
        <f>+AJ35*AJ43</f>
        <v>739644.23771904421</v>
      </c>
      <c r="AK50" s="138">
        <f>+AK35*AK43</f>
        <v>745570.06204397604</v>
      </c>
      <c r="AL50" s="138">
        <f>+AL35*AL43</f>
        <v>751532.42719248682</v>
      </c>
      <c r="AM50" s="138">
        <f>+AM35*AM43</f>
        <v>757531.53479255375</v>
      </c>
      <c r="AN50" s="138">
        <f>+AN35*AN43</f>
        <v>763567.58751798421</v>
      </c>
      <c r="AO50" s="138">
        <f>+AO35*AO43</f>
        <v>769640.7890936397</v>
      </c>
      <c r="AP50" s="138">
        <f>+AP35*AP43</f>
        <v>775751.34430069849</v>
      </c>
      <c r="AQ50" s="138">
        <f>+AQ35*AQ43</f>
        <v>781899.4589818978</v>
      </c>
      <c r="AR50" s="138">
        <f>+AR35*AR43</f>
        <v>788085.34004682314</v>
      </c>
      <c r="AS50" s="138">
        <f>+AS35*AS43</f>
        <v>794309.19547723606</v>
      </c>
      <c r="AT50" s="138">
        <f>+AT35*AT43</f>
        <v>800571.23433241993</v>
      </c>
      <c r="AU50" s="138">
        <f>+AU35*AU43</f>
        <v>806871.666754529</v>
      </c>
      <c r="AV50" s="138">
        <f>+AV35*AV43</f>
        <v>813210.70397400483</v>
      </c>
      <c r="AW50" s="138">
        <f>+AW35*AW43</f>
        <v>819588.5583149828</v>
      </c>
      <c r="AX50" s="138">
        <f>+AX35*AX43</f>
        <v>826005.4432007448</v>
      </c>
      <c r="AY50" s="138">
        <f>+AY35*AY43</f>
        <v>832461.57315919548</v>
      </c>
      <c r="AZ50" s="138">
        <f>+AZ35*AZ43</f>
        <v>838957.16382836178</v>
      </c>
      <c r="BA50" s="138">
        <f>+BA35*BA43</f>
        <v>845492.43196189776</v>
      </c>
      <c r="BB50" s="138">
        <f>+BB35*BB43</f>
        <v>852067.59543467313</v>
      </c>
      <c r="BC50" s="138">
        <f>+BC35*BC43</f>
        <v>858682.87324834254</v>
      </c>
      <c r="BD50" s="138">
        <f>+BD35*BD43</f>
        <v>865338.48553692561</v>
      </c>
      <c r="BE50" s="138">
        <f>+BE35*BE43</f>
        <v>872034.6535724625</v>
      </c>
      <c r="BF50" s="138">
        <f>+BF35*BF43</f>
        <v>878771.5997707136</v>
      </c>
      <c r="BG50" s="138">
        <f>+BG35*BG43</f>
        <v>885549.5476967619</v>
      </c>
      <c r="BH50" s="138">
        <f>+BH35*BH43</f>
        <v>892368.72207080584</v>
      </c>
      <c r="BI50" s="138">
        <f>+BI35*BI43</f>
        <v>899229.34877388936</v>
      </c>
      <c r="BJ50" s="138">
        <f>+BJ35*BJ43</f>
        <v>906131.6548536123</v>
      </c>
      <c r="BK50" s="138">
        <f>+BK35*BK43</f>
        <v>913075.86853004992</v>
      </c>
      <c r="BL50" s="138">
        <f>+BL35*BL43</f>
        <v>920062.21920142323</v>
      </c>
      <c r="BM50" s="138">
        <f>+BM35*BM43</f>
        <v>927090.93745013338</v>
      </c>
      <c r="BN50" s="138">
        <f>+BN35*BN43</f>
        <v>934162.25504849863</v>
      </c>
      <c r="BO50" s="138">
        <f>+BO35*BO43</f>
        <v>941276.40496473759</v>
      </c>
      <c r="BP50" s="138">
        <f>+BP35*BP43</f>
        <v>948433.62136891484</v>
      </c>
      <c r="BQ50" s="138">
        <f>+BQ35*BQ43</f>
        <v>955634.13963885617</v>
      </c>
      <c r="BR50" s="138">
        <f>+BR35*BR43</f>
        <v>962878.19636625063</v>
      </c>
      <c r="BS50" s="138">
        <f>+BS35*BS43</f>
        <v>970166.02936255187</v>
      </c>
      <c r="BT50" s="138">
        <f>+BT35*BT43</f>
        <v>977497.87766513985</v>
      </c>
      <c r="BU50" s="138">
        <f>+BU35*BU43</f>
        <v>984873.98154333991</v>
      </c>
      <c r="BV50" s="138">
        <f>+BV35*BV43</f>
        <v>992294.58250460785</v>
      </c>
      <c r="BW50" s="138">
        <f>+BW35*BW43</f>
        <v>999759.92330057919</v>
      </c>
      <c r="BX50" s="138">
        <f>+BX35*BX43</f>
        <v>1007270.2479333654</v>
      </c>
      <c r="BY50" s="138">
        <f>+BY35*BY43</f>
        <v>1014825.801661633</v>
      </c>
      <c r="BZ50" s="138">
        <f>+BZ35*BZ43</f>
        <v>1022426.8310069516</v>
      </c>
      <c r="CA50" s="138">
        <f>+CA35*CA43</f>
        <v>213893.11308392137</v>
      </c>
      <c r="CB50" s="138">
        <f>+CB35*CB43</f>
        <v>214784.33438843492</v>
      </c>
      <c r="CC50" s="138">
        <f>+CC35*CC43</f>
        <v>215679.26911505315</v>
      </c>
      <c r="CD50" s="138">
        <f>+CD35*CD43</f>
        <v>216577.93273636699</v>
      </c>
      <c r="CE50" s="138">
        <f>+CE35*CE43</f>
        <v>217480.34078943732</v>
      </c>
      <c r="CF50" s="138">
        <f>+CF35*CF43</f>
        <v>218386.50887604803</v>
      </c>
      <c r="CG50" s="138">
        <f>+CG35*CG43</f>
        <v>219296.45266304168</v>
      </c>
      <c r="CH50" s="138">
        <f>+CH35*CH43</f>
        <v>220210.18788246813</v>
      </c>
      <c r="CI50" s="138">
        <f>+CI35*CI43</f>
        <v>221127.73033197969</v>
      </c>
      <c r="CJ50" s="138">
        <f>+CJ35*CJ43</f>
        <v>222049.0958750248</v>
      </c>
      <c r="CK50" s="138">
        <f>+CK35*CK43</f>
        <v>222974.30044116828</v>
      </c>
      <c r="CL50" s="138">
        <f>+CL35*CL43</f>
        <v>223903.36002635214</v>
      </c>
      <c r="CM50" s="138" t="e">
        <f>+CM35*CM43</f>
        <v>#N/A</v>
      </c>
      <c r="CN50" s="138" t="e">
        <f>+CN35*CN43</f>
        <v>#N/A</v>
      </c>
      <c r="CO50" s="138" t="e">
        <f>+CO35*CO43</f>
        <v>#N/A</v>
      </c>
      <c r="CP50" s="138" t="e">
        <f>+CP35*CP43</f>
        <v>#N/A</v>
      </c>
      <c r="CQ50" s="138" t="e">
        <f>+CQ35*CQ43</f>
        <v>#N/A</v>
      </c>
      <c r="CR50" s="138" t="e">
        <f>+CR35*CR43</f>
        <v>#N/A</v>
      </c>
      <c r="CS50" s="138" t="e">
        <f>+CS35*CS43</f>
        <v>#N/A</v>
      </c>
      <c r="CT50" s="138" t="e">
        <f>+CT35*CT43</f>
        <v>#N/A</v>
      </c>
      <c r="CU50" s="138" t="e">
        <f>+CU35*CU43</f>
        <v>#N/A</v>
      </c>
      <c r="CV50" s="138" t="e">
        <f>+CV35*CV43</f>
        <v>#N/A</v>
      </c>
      <c r="CW50" s="138" t="e">
        <f>+CW35*CW43</f>
        <v>#N/A</v>
      </c>
      <c r="CX50" s="138" t="e">
        <f>+CX35*CX43</f>
        <v>#N/A</v>
      </c>
      <c r="CY50" s="138" t="e">
        <f>+CY35*CY43</f>
        <v>#N/A</v>
      </c>
      <c r="CZ50" s="138" t="e">
        <f>+CZ35*CZ43</f>
        <v>#N/A</v>
      </c>
      <c r="DA50" s="138" t="e">
        <f>+DA35*DA43</f>
        <v>#N/A</v>
      </c>
      <c r="DB50" s="138" t="e">
        <f>+DB35*DB43</f>
        <v>#N/A</v>
      </c>
      <c r="DC50" s="138" t="e">
        <f>+DC35*DC43</f>
        <v>#N/A</v>
      </c>
      <c r="DD50" s="138" t="e">
        <f>+DD35*DD43</f>
        <v>#N/A</v>
      </c>
      <c r="DE50" s="138" t="e">
        <f>+DE35*DE43</f>
        <v>#N/A</v>
      </c>
      <c r="DF50" s="138" t="e">
        <f>+DF35*DF43</f>
        <v>#N/A</v>
      </c>
      <c r="DG50" s="138" t="e">
        <f>+DG35*DG43</f>
        <v>#N/A</v>
      </c>
      <c r="DH50" s="138" t="e">
        <f>+DH35*DH43</f>
        <v>#N/A</v>
      </c>
      <c r="DI50" s="138" t="e">
        <f>+DI35*DI43</f>
        <v>#N/A</v>
      </c>
      <c r="DJ50" s="138" t="e">
        <f>+DJ35*DJ43</f>
        <v>#N/A</v>
      </c>
      <c r="DK50" s="138" t="e">
        <f>+DK35*DK43</f>
        <v>#N/A</v>
      </c>
      <c r="DL50" s="138" t="e">
        <f>+DL35*DL43</f>
        <v>#N/A</v>
      </c>
    </row>
    <row r="51" spans="1:116" x14ac:dyDescent="0.4">
      <c r="A51" s="27"/>
      <c r="B51" s="27"/>
      <c r="C51" t="s">
        <v>198</v>
      </c>
      <c r="D51" t="s">
        <v>812</v>
      </c>
      <c r="E51" s="8" t="str">
        <f>ROW()&amp;" "&amp;D51</f>
        <v>51 LISTSALES-PV</v>
      </c>
      <c r="F51" s="27"/>
      <c r="G51" s="301" t="s">
        <v>815</v>
      </c>
      <c r="H51" s="31"/>
      <c r="I51" s="73"/>
      <c r="J51" s="73"/>
      <c r="K51" s="33">
        <f>SUMIF($3:$3,K$2,51:51)</f>
        <v>50455771.098323196</v>
      </c>
      <c r="L51" s="33">
        <f>SUMIF($3:$3,L$2,51:51)</f>
        <v>44569183.759692922</v>
      </c>
      <c r="M51" s="33">
        <f>SUMIF($3:$3,M$2,51:51)</f>
        <v>48997601.82733383</v>
      </c>
      <c r="N51" s="33">
        <f>SUMIF($3:$3,N$2,51:51)</f>
        <v>53762490.828768089</v>
      </c>
      <c r="O51" s="33">
        <f>SUMIF($3:$3,O$2,51:51)</f>
        <v>58886688.186584637</v>
      </c>
      <c r="P51" s="33">
        <f>SUMIF($3:$3,P$2,51:51)</f>
        <v>13131813.131046481</v>
      </c>
      <c r="R51" s="33"/>
      <c r="S51" s="33">
        <f>SUM(S46:S50)</f>
        <v>4016666.6666666674</v>
      </c>
      <c r="T51" s="33">
        <f>SUM(T46:T50)</f>
        <v>4050138.8888888881</v>
      </c>
      <c r="U51" s="33">
        <f>SUM(U46:U50)</f>
        <v>4083820.3125</v>
      </c>
      <c r="V51" s="33">
        <f>SUM(V46:V50)</f>
        <v>4117712.099729937</v>
      </c>
      <c r="W51" s="33">
        <f>SUM(W46:W50)</f>
        <v>4151815.4188619205</v>
      </c>
      <c r="X51" s="33">
        <f>SUM(X46:X50)</f>
        <v>4186131.4442627179</v>
      </c>
      <c r="Y51" s="33">
        <f>SUM(Y46:Y50)</f>
        <v>4220661.3564130617</v>
      </c>
      <c r="Z51" s="33">
        <f>SUM(Z46:Z50)</f>
        <v>4255406.3419381808</v>
      </c>
      <c r="AA51" s="33">
        <f>SUM(AA46:AA50)</f>
        <v>4290367.5936385849</v>
      </c>
      <c r="AB51" s="33">
        <f>SUM(AB46:AB50)</f>
        <v>4325546.3105208296</v>
      </c>
      <c r="AC51" s="33">
        <f>SUM(AC46:AC50)</f>
        <v>4360943.6978285955</v>
      </c>
      <c r="AD51" s="33">
        <f>SUM(AD46:AD50)</f>
        <v>4396560.967073814</v>
      </c>
      <c r="AE51" s="33">
        <f>SUM(AE46:AE50)</f>
        <v>3552781.2201322149</v>
      </c>
      <c r="AF51" s="33">
        <f>SUM(AF46:AF50)</f>
        <v>3581511.76205175</v>
      </c>
      <c r="AG51" s="33">
        <f>SUM(AG46:AG50)</f>
        <v>3610420.0449244305</v>
      </c>
      <c r="AH51" s="33">
        <f>SUM(AH46:AH50)</f>
        <v>3639507.0511307381</v>
      </c>
      <c r="AI51" s="33">
        <f>SUM(AI46:AI50)</f>
        <v>3668773.7681518681</v>
      </c>
      <c r="AJ51" s="33">
        <f>SUM(AJ46:AJ50)</f>
        <v>3698221.1885952204</v>
      </c>
      <c r="AK51" s="33">
        <f>SUM(AK46:AK50)</f>
        <v>3727850.3102198802</v>
      </c>
      <c r="AL51" s="33">
        <f>SUM(AL46:AL50)</f>
        <v>3757662.1359624341</v>
      </c>
      <c r="AM51" s="33">
        <f>SUM(AM46:AM50)</f>
        <v>3787657.6739627682</v>
      </c>
      <c r="AN51" s="33">
        <f>SUM(AN46:AN50)</f>
        <v>3817837.9375899211</v>
      </c>
      <c r="AO51" s="33">
        <f>SUM(AO46:AO50)</f>
        <v>3848203.9454681985</v>
      </c>
      <c r="AP51" s="33">
        <f>SUM(AP46:AP50)</f>
        <v>3878756.7215034924</v>
      </c>
      <c r="AQ51" s="33">
        <f>SUM(AQ46:AQ50)</f>
        <v>3909497.2949094884</v>
      </c>
      <c r="AR51" s="33">
        <f>SUM(AR46:AR50)</f>
        <v>3940426.7002341151</v>
      </c>
      <c r="AS51" s="33">
        <f>SUM(AS46:AS50)</f>
        <v>3971545.9773861803</v>
      </c>
      <c r="AT51" s="33">
        <f>SUM(AT46:AT50)</f>
        <v>4002856.1716620997</v>
      </c>
      <c r="AU51" s="33">
        <f>SUM(AU46:AU50)</f>
        <v>4034358.3337726444</v>
      </c>
      <c r="AV51" s="33">
        <f>SUM(AV46:AV50)</f>
        <v>4066053.5198700242</v>
      </c>
      <c r="AW51" s="33">
        <f>SUM(AW46:AW50)</f>
        <v>4097942.791574914</v>
      </c>
      <c r="AX51" s="33">
        <f>SUM(AX46:AX50)</f>
        <v>4130027.2160037234</v>
      </c>
      <c r="AY51" s="33">
        <f>SUM(AY46:AY50)</f>
        <v>4162307.8657959774</v>
      </c>
      <c r="AZ51" s="33">
        <f>SUM(AZ46:AZ50)</f>
        <v>4194785.8191418089</v>
      </c>
      <c r="BA51" s="33">
        <f>SUM(BA46:BA50)</f>
        <v>4227462.1598094888</v>
      </c>
      <c r="BB51" s="33">
        <f>SUM(BB46:BB50)</f>
        <v>4260337.9771733657</v>
      </c>
      <c r="BC51" s="33">
        <f>SUM(BC46:BC50)</f>
        <v>4293414.3662417131</v>
      </c>
      <c r="BD51" s="33">
        <f>SUM(BD46:BD50)</f>
        <v>4326692.4276846284</v>
      </c>
      <c r="BE51" s="33">
        <f>SUM(BE46:BE50)</f>
        <v>4360173.2678623125</v>
      </c>
      <c r="BF51" s="33">
        <f>SUM(BF46:BF50)</f>
        <v>4393857.998853568</v>
      </c>
      <c r="BG51" s="33">
        <f>SUM(BG46:BG50)</f>
        <v>4427747.7384838099</v>
      </c>
      <c r="BH51" s="33">
        <f>SUM(BH46:BH50)</f>
        <v>4461843.6103540296</v>
      </c>
      <c r="BI51" s="33">
        <f>SUM(BI46:BI50)</f>
        <v>4496146.7438694471</v>
      </c>
      <c r="BJ51" s="33">
        <f>SUM(BJ46:BJ50)</f>
        <v>4530658.2742680619</v>
      </c>
      <c r="BK51" s="33">
        <f>SUM(BK46:BK50)</f>
        <v>4565379.3426502496</v>
      </c>
      <c r="BL51" s="33">
        <f>SUM(BL46:BL50)</f>
        <v>4600311.0960071161</v>
      </c>
      <c r="BM51" s="33">
        <f>SUM(BM46:BM50)</f>
        <v>4635454.6872506673</v>
      </c>
      <c r="BN51" s="33">
        <f>SUM(BN46:BN50)</f>
        <v>4670811.2752424935</v>
      </c>
      <c r="BO51" s="33">
        <f>SUM(BO46:BO50)</f>
        <v>4706382.024823688</v>
      </c>
      <c r="BP51" s="33">
        <f>SUM(BP46:BP50)</f>
        <v>4742168.1068445742</v>
      </c>
      <c r="BQ51" s="33">
        <f>SUM(BQ46:BQ50)</f>
        <v>4778170.6981942812</v>
      </c>
      <c r="BR51" s="33">
        <f>SUM(BR46:BR50)</f>
        <v>4814390.9818312535</v>
      </c>
      <c r="BS51" s="33">
        <f>SUM(BS46:BS50)</f>
        <v>4850830.1468127593</v>
      </c>
      <c r="BT51" s="33">
        <f>SUM(BT46:BT50)</f>
        <v>4887489.3883256996</v>
      </c>
      <c r="BU51" s="33">
        <f>SUM(BU46:BU50)</f>
        <v>4924369.9077166999</v>
      </c>
      <c r="BV51" s="33">
        <f>SUM(BV46:BV50)</f>
        <v>4961472.9125230396</v>
      </c>
      <c r="BW51" s="33">
        <f>SUM(BW46:BW50)</f>
        <v>4998799.616502896</v>
      </c>
      <c r="BX51" s="33">
        <f>SUM(BX46:BX50)</f>
        <v>5036351.239666827</v>
      </c>
      <c r="BY51" s="33">
        <f>SUM(BY46:BY50)</f>
        <v>5074129.0083081648</v>
      </c>
      <c r="BZ51" s="33">
        <f>SUM(BZ46:BZ50)</f>
        <v>5112134.1550347582</v>
      </c>
      <c r="CA51" s="33">
        <f>SUM(CA46:CA50)</f>
        <v>1069465.5654196069</v>
      </c>
      <c r="CB51" s="33">
        <f>SUM(CB46:CB50)</f>
        <v>1073921.6719421747</v>
      </c>
      <c r="CC51" s="33">
        <f>SUM(CC46:CC50)</f>
        <v>1078396.3455752658</v>
      </c>
      <c r="CD51" s="33">
        <f>SUM(CD46:CD50)</f>
        <v>1082889.6636818349</v>
      </c>
      <c r="CE51" s="33">
        <f>SUM(CE46:CE50)</f>
        <v>1087401.7039471867</v>
      </c>
      <c r="CF51" s="33">
        <f>SUM(CF46:CF50)</f>
        <v>1091932.5443802401</v>
      </c>
      <c r="CG51" s="33">
        <f>SUM(CG46:CG50)</f>
        <v>1096482.2633152085</v>
      </c>
      <c r="CH51" s="33">
        <f>SUM(CH46:CH50)</f>
        <v>1101050.9394123408</v>
      </c>
      <c r="CI51" s="33">
        <f>SUM(CI46:CI50)</f>
        <v>1105638.6516598985</v>
      </c>
      <c r="CJ51" s="33">
        <f>SUM(CJ46:CJ50)</f>
        <v>1110245.479375124</v>
      </c>
      <c r="CK51" s="33">
        <f>SUM(CK46:CK50)</f>
        <v>1114871.5022058415</v>
      </c>
      <c r="CL51" s="33">
        <f>SUM(CL46:CL50)</f>
        <v>1119516.8001317608</v>
      </c>
      <c r="CM51" s="33" t="e">
        <f>SUM(CM46:CM50)</f>
        <v>#N/A</v>
      </c>
      <c r="CN51" s="33" t="e">
        <f>SUM(CN46:CN50)</f>
        <v>#N/A</v>
      </c>
      <c r="CO51" s="33" t="e">
        <f>SUM(CO46:CO50)</f>
        <v>#N/A</v>
      </c>
      <c r="CP51" s="33" t="e">
        <f>SUM(CP46:CP50)</f>
        <v>#N/A</v>
      </c>
      <c r="CQ51" s="33" t="e">
        <f>SUM(CQ46:CQ50)</f>
        <v>#N/A</v>
      </c>
      <c r="CR51" s="33" t="e">
        <f>SUM(CR46:CR50)</f>
        <v>#N/A</v>
      </c>
      <c r="CS51" s="33" t="e">
        <f>SUM(CS46:CS50)</f>
        <v>#N/A</v>
      </c>
      <c r="CT51" s="33" t="e">
        <f>SUM(CT46:CT50)</f>
        <v>#N/A</v>
      </c>
      <c r="CU51" s="33" t="e">
        <f>SUM(CU46:CU50)</f>
        <v>#N/A</v>
      </c>
      <c r="CV51" s="33" t="e">
        <f>SUM(CV46:CV50)</f>
        <v>#N/A</v>
      </c>
      <c r="CW51" s="33" t="e">
        <f>SUM(CW46:CW50)</f>
        <v>#N/A</v>
      </c>
      <c r="CX51" s="33" t="e">
        <f>SUM(CX46:CX50)</f>
        <v>#N/A</v>
      </c>
      <c r="CY51" s="33" t="e">
        <f>SUM(CY46:CY50)</f>
        <v>#N/A</v>
      </c>
      <c r="CZ51" s="33" t="e">
        <f>SUM(CZ46:CZ50)</f>
        <v>#N/A</v>
      </c>
      <c r="DA51" s="33" t="e">
        <f>SUM(DA46:DA50)</f>
        <v>#N/A</v>
      </c>
      <c r="DB51" s="33" t="e">
        <f>SUM(DB46:DB50)</f>
        <v>#N/A</v>
      </c>
      <c r="DC51" s="33" t="e">
        <f>SUM(DC46:DC50)</f>
        <v>#N/A</v>
      </c>
      <c r="DD51" s="33" t="e">
        <f>SUM(DD46:DD50)</f>
        <v>#N/A</v>
      </c>
      <c r="DE51" s="33" t="e">
        <f>SUM(DE46:DE50)</f>
        <v>#N/A</v>
      </c>
      <c r="DF51" s="33" t="e">
        <f>SUM(DF46:DF50)</f>
        <v>#N/A</v>
      </c>
      <c r="DG51" s="33" t="e">
        <f>SUM(DG46:DG50)</f>
        <v>#N/A</v>
      </c>
      <c r="DH51" s="33" t="e">
        <f>SUM(DH46:DH50)</f>
        <v>#N/A</v>
      </c>
      <c r="DI51" s="33" t="e">
        <f>SUM(DI46:DI50)</f>
        <v>#N/A</v>
      </c>
      <c r="DJ51" s="33" t="e">
        <f>SUM(DJ46:DJ50)</f>
        <v>#N/A</v>
      </c>
      <c r="DK51" s="33" t="e">
        <f>SUM(DK46:DK50)</f>
        <v>#N/A</v>
      </c>
      <c r="DL51" s="33" t="e">
        <f>SUM(DL46:DL50)</f>
        <v>#N/A</v>
      </c>
    </row>
    <row r="52" spans="1:116" x14ac:dyDescent="0.4">
      <c r="A52" s="27"/>
      <c r="B52" s="27"/>
      <c r="C52" s="27"/>
      <c r="D52" t="s">
        <v>812</v>
      </c>
      <c r="E52" s="8" t="str">
        <f>ROW()&amp;" "&amp;D52</f>
        <v>52 LISTSALES-PV</v>
      </c>
      <c r="F52" s="27"/>
      <c r="G52" s="388"/>
      <c r="H52" s="31"/>
      <c r="I52" s="73"/>
      <c r="J52" s="73"/>
      <c r="K52" s="38"/>
      <c r="L52" s="38"/>
      <c r="M52" s="38"/>
      <c r="N52" s="38"/>
      <c r="O52" s="38"/>
      <c r="P52" s="38"/>
      <c r="R52" s="33"/>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row>
    <row r="53" spans="1:116" x14ac:dyDescent="0.4">
      <c r="D53" t="s">
        <v>812</v>
      </c>
      <c r="E53" s="8" t="str">
        <f>ROW()&amp;" "&amp;D53</f>
        <v>53 LISTSALES-PV</v>
      </c>
      <c r="G53" s="129" t="s">
        <v>819</v>
      </c>
      <c r="H53" s="31"/>
      <c r="I53" s="73"/>
      <c r="J53" s="73"/>
      <c r="K53" s="18"/>
      <c r="L53" s="18"/>
      <c r="M53" s="18"/>
      <c r="N53" s="18"/>
      <c r="O53" s="18"/>
      <c r="P53" s="18"/>
      <c r="R53" s="33"/>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N53" s="73"/>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row>
    <row r="54" spans="1:116" x14ac:dyDescent="0.4">
      <c r="D54" t="s">
        <v>812</v>
      </c>
      <c r="E54" s="8" t="str">
        <f>ROW()&amp;" "&amp;D54</f>
        <v>54 LISTSALES-PV</v>
      </c>
      <c r="G54" s="372" t="s">
        <v>519</v>
      </c>
      <c r="H54" s="31"/>
      <c r="I54" s="73"/>
      <c r="J54" s="73"/>
      <c r="K54" s="18">
        <v>10</v>
      </c>
      <c r="L54" s="18">
        <v>10</v>
      </c>
      <c r="M54" s="18">
        <v>10</v>
      </c>
      <c r="N54" s="18">
        <v>10</v>
      </c>
      <c r="O54" s="18">
        <v>10</v>
      </c>
      <c r="P54" s="18">
        <v>10</v>
      </c>
      <c r="R54" s="33"/>
      <c r="S54" s="19">
        <f>INDEX($K:$P,ROW(),MATCH(S$3,$K$2:$P$2,0))</f>
        <v>10</v>
      </c>
      <c r="T54" s="19">
        <f>INDEX($K:$P,ROW(),MATCH(T$3,$K$2:$P$2,0))</f>
        <v>10</v>
      </c>
      <c r="U54" s="19">
        <f>INDEX($K:$P,ROW(),MATCH(U$3,$K$2:$P$2,0))</f>
        <v>10</v>
      </c>
      <c r="V54" s="19">
        <f>INDEX($K:$P,ROW(),MATCH(V$3,$K$2:$P$2,0))</f>
        <v>10</v>
      </c>
      <c r="W54" s="19">
        <f>INDEX($K:$P,ROW(),MATCH(W$3,$K$2:$P$2,0))</f>
        <v>10</v>
      </c>
      <c r="X54" s="19">
        <f>INDEX($K:$P,ROW(),MATCH(X$3,$K$2:$P$2,0))</f>
        <v>10</v>
      </c>
      <c r="Y54" s="19">
        <f>INDEX($K:$P,ROW(),MATCH(Y$3,$K$2:$P$2,0))</f>
        <v>10</v>
      </c>
      <c r="Z54" s="19">
        <f>INDEX($K:$P,ROW(),MATCH(Z$3,$K$2:$P$2,0))</f>
        <v>10</v>
      </c>
      <c r="AA54" s="19">
        <f>INDEX($K:$P,ROW(),MATCH(AA$3,$K$2:$P$2,0))</f>
        <v>10</v>
      </c>
      <c r="AB54" s="19">
        <f>INDEX($K:$P,ROW(),MATCH(AB$3,$K$2:$P$2,0))</f>
        <v>10</v>
      </c>
      <c r="AC54" s="19">
        <f>INDEX($K:$P,ROW(),MATCH(AC$3,$K$2:$P$2,0))</f>
        <v>10</v>
      </c>
      <c r="AD54" s="19">
        <f>INDEX($K:$P,ROW(),MATCH(AD$3,$K$2:$P$2,0))</f>
        <v>10</v>
      </c>
      <c r="AE54" s="19">
        <f>INDEX($K:$P,ROW(),MATCH(AE$3,$K$2:$P$2,0))</f>
        <v>10</v>
      </c>
      <c r="AF54" s="19">
        <f>INDEX($K:$P,ROW(),MATCH(AF$3,$K$2:$P$2,0))</f>
        <v>10</v>
      </c>
      <c r="AG54" s="19">
        <f>INDEX($K:$P,ROW(),MATCH(AG$3,$K$2:$P$2,0))</f>
        <v>10</v>
      </c>
      <c r="AH54" s="19">
        <f>INDEX($K:$P,ROW(),MATCH(AH$3,$K$2:$P$2,0))</f>
        <v>10</v>
      </c>
      <c r="AI54" s="19">
        <f>INDEX($K:$P,ROW(),MATCH(AI$3,$K$2:$P$2,0))</f>
        <v>10</v>
      </c>
      <c r="AJ54" s="19">
        <f>INDEX($K:$P,ROW(),MATCH(AJ$3,$K$2:$P$2,0))</f>
        <v>10</v>
      </c>
      <c r="AK54" s="19">
        <f>INDEX($K:$P,ROW(),MATCH(AK$3,$K$2:$P$2,0))</f>
        <v>10</v>
      </c>
      <c r="AL54" s="19">
        <f>INDEX($K:$P,ROW(),MATCH(AL$3,$K$2:$P$2,0))</f>
        <v>10</v>
      </c>
      <c r="AM54" s="19">
        <f>INDEX($K:$P,ROW(),MATCH(AM$3,$K$2:$P$2,0))</f>
        <v>10</v>
      </c>
      <c r="AN54" s="19">
        <f>INDEX($K:$P,ROW(),MATCH(AN$3,$K$2:$P$2,0))</f>
        <v>10</v>
      </c>
      <c r="AO54" s="19">
        <f>INDEX($K:$P,ROW(),MATCH(AO$3,$K$2:$P$2,0))</f>
        <v>10</v>
      </c>
      <c r="AP54" s="19">
        <f>INDEX($K:$P,ROW(),MATCH(AP$3,$K$2:$P$2,0))</f>
        <v>10</v>
      </c>
      <c r="AQ54" s="19">
        <f>INDEX($K:$P,ROW(),MATCH(AQ$3,$K$2:$P$2,0))</f>
        <v>10</v>
      </c>
      <c r="AR54" s="19">
        <f>INDEX($K:$P,ROW(),MATCH(AR$3,$K$2:$P$2,0))</f>
        <v>10</v>
      </c>
      <c r="AS54" s="19">
        <f>INDEX($K:$P,ROW(),MATCH(AS$3,$K$2:$P$2,0))</f>
        <v>10</v>
      </c>
      <c r="AT54" s="19">
        <f>INDEX($K:$P,ROW(),MATCH(AT$3,$K$2:$P$2,0))</f>
        <v>10</v>
      </c>
      <c r="AU54" s="19">
        <f>INDEX($K:$P,ROW(),MATCH(AU$3,$K$2:$P$2,0))</f>
        <v>10</v>
      </c>
      <c r="AV54" s="19">
        <f>INDEX($K:$P,ROW(),MATCH(AV$3,$K$2:$P$2,0))</f>
        <v>10</v>
      </c>
      <c r="AW54" s="19">
        <f>INDEX($K:$P,ROW(),MATCH(AW$3,$K$2:$P$2,0))</f>
        <v>10</v>
      </c>
      <c r="AX54" s="19">
        <f>INDEX($K:$P,ROW(),MATCH(AX$3,$K$2:$P$2,0))</f>
        <v>10</v>
      </c>
      <c r="AY54" s="19">
        <f>INDEX($K:$P,ROW(),MATCH(AY$3,$K$2:$P$2,0))</f>
        <v>10</v>
      </c>
      <c r="AZ54" s="19">
        <f>INDEX($K:$P,ROW(),MATCH(AZ$3,$K$2:$P$2,0))</f>
        <v>10</v>
      </c>
      <c r="BA54" s="19">
        <f>INDEX($K:$P,ROW(),MATCH(BA$3,$K$2:$P$2,0))</f>
        <v>10</v>
      </c>
      <c r="BB54" s="19">
        <f>INDEX($K:$P,ROW(),MATCH(BB$3,$K$2:$P$2,0))</f>
        <v>10</v>
      </c>
      <c r="BC54" s="19">
        <f>INDEX($K:$P,ROW(),MATCH(BC$3,$K$2:$P$2,0))</f>
        <v>10</v>
      </c>
      <c r="BD54" s="19">
        <f>INDEX($K:$P,ROW(),MATCH(BD$3,$K$2:$P$2,0))</f>
        <v>10</v>
      </c>
      <c r="BE54" s="19">
        <f>INDEX($K:$P,ROW(),MATCH(BE$3,$K$2:$P$2,0))</f>
        <v>10</v>
      </c>
      <c r="BF54" s="19">
        <f>INDEX($K:$P,ROW(),MATCH(BF$3,$K$2:$P$2,0))</f>
        <v>10</v>
      </c>
      <c r="BG54" s="19">
        <f>INDEX($K:$P,ROW(),MATCH(BG$3,$K$2:$P$2,0))</f>
        <v>10</v>
      </c>
      <c r="BH54" s="19">
        <f>INDEX($K:$P,ROW(),MATCH(BH$3,$K$2:$P$2,0))</f>
        <v>10</v>
      </c>
      <c r="BI54" s="19">
        <f>INDEX($K:$P,ROW(),MATCH(BI$3,$K$2:$P$2,0))</f>
        <v>10</v>
      </c>
      <c r="BJ54" s="19">
        <f>INDEX($K:$P,ROW(),MATCH(BJ$3,$K$2:$P$2,0))</f>
        <v>10</v>
      </c>
      <c r="BK54" s="19">
        <f>INDEX($K:$P,ROW(),MATCH(BK$3,$K$2:$P$2,0))</f>
        <v>10</v>
      </c>
      <c r="BL54" s="19">
        <f>INDEX($K:$P,ROW(),MATCH(BL$3,$K$2:$P$2,0))</f>
        <v>10</v>
      </c>
      <c r="BM54" s="19">
        <f>INDEX($K:$P,ROW(),MATCH(BM$3,$K$2:$P$2,0))</f>
        <v>10</v>
      </c>
      <c r="BN54" s="19">
        <f>INDEX($K:$P,ROW(),MATCH(BN$3,$K$2:$P$2,0))</f>
        <v>10</v>
      </c>
      <c r="BO54" s="19">
        <f>INDEX($K:$P,ROW(),MATCH(BO$3,$K$2:$P$2,0))</f>
        <v>10</v>
      </c>
      <c r="BP54" s="19">
        <f>INDEX($K:$P,ROW(),MATCH(BP$3,$K$2:$P$2,0))</f>
        <v>10</v>
      </c>
      <c r="BQ54" s="19">
        <f>INDEX($K:$P,ROW(),MATCH(BQ$3,$K$2:$P$2,0))</f>
        <v>10</v>
      </c>
      <c r="BR54" s="19">
        <f>INDEX($K:$P,ROW(),MATCH(BR$3,$K$2:$P$2,0))</f>
        <v>10</v>
      </c>
      <c r="BS54" s="19">
        <f>INDEX($K:$P,ROW(),MATCH(BS$3,$K$2:$P$2,0))</f>
        <v>10</v>
      </c>
      <c r="BT54" s="19">
        <f>INDEX($K:$P,ROW(),MATCH(BT$3,$K$2:$P$2,0))</f>
        <v>10</v>
      </c>
      <c r="BU54" s="19">
        <f>INDEX($K:$P,ROW(),MATCH(BU$3,$K$2:$P$2,0))</f>
        <v>10</v>
      </c>
      <c r="BV54" s="19">
        <f>INDEX($K:$P,ROW(),MATCH(BV$3,$K$2:$P$2,0))</f>
        <v>10</v>
      </c>
      <c r="BW54" s="19">
        <f>INDEX($K:$P,ROW(),MATCH(BW$3,$K$2:$P$2,0))</f>
        <v>10</v>
      </c>
      <c r="BX54" s="19">
        <f>INDEX($K:$P,ROW(),MATCH(BX$3,$K$2:$P$2,0))</f>
        <v>10</v>
      </c>
      <c r="BY54" s="19">
        <f>INDEX($K:$P,ROW(),MATCH(BY$3,$K$2:$P$2,0))</f>
        <v>10</v>
      </c>
      <c r="BZ54" s="19">
        <f>INDEX($K:$P,ROW(),MATCH(BZ$3,$K$2:$P$2,0))</f>
        <v>10</v>
      </c>
      <c r="CA54" s="19">
        <f>INDEX($K:$P,ROW(),MATCH(CA$3,$K$2:$P$2,0))</f>
        <v>10</v>
      </c>
      <c r="CB54" s="19">
        <f>INDEX($K:$P,ROW(),MATCH(CB$3,$K$2:$P$2,0))</f>
        <v>10</v>
      </c>
      <c r="CC54" s="19">
        <f>INDEX($K:$P,ROW(),MATCH(CC$3,$K$2:$P$2,0))</f>
        <v>10</v>
      </c>
      <c r="CD54" s="19">
        <f>INDEX($K:$P,ROW(),MATCH(CD$3,$K$2:$P$2,0))</f>
        <v>10</v>
      </c>
      <c r="CE54" s="19">
        <f>INDEX($K:$P,ROW(),MATCH(CE$3,$K$2:$P$2,0))</f>
        <v>10</v>
      </c>
      <c r="CF54" s="19">
        <f>INDEX($K:$P,ROW(),MATCH(CF$3,$K$2:$P$2,0))</f>
        <v>10</v>
      </c>
      <c r="CG54" s="19">
        <f>INDEX($K:$P,ROW(),MATCH(CG$3,$K$2:$P$2,0))</f>
        <v>10</v>
      </c>
      <c r="CH54" s="19">
        <f>INDEX($K:$P,ROW(),MATCH(CH$3,$K$2:$P$2,0))</f>
        <v>10</v>
      </c>
      <c r="CI54" s="19">
        <f>INDEX($K:$P,ROW(),MATCH(CI$3,$K$2:$P$2,0))</f>
        <v>10</v>
      </c>
      <c r="CJ54" s="19">
        <f>INDEX($K:$P,ROW(),MATCH(CJ$3,$K$2:$P$2,0))</f>
        <v>10</v>
      </c>
      <c r="CK54" s="19">
        <f>INDEX($K:$P,ROW(),MATCH(CK$3,$K$2:$P$2,0))</f>
        <v>10</v>
      </c>
      <c r="CL54" s="19">
        <f>INDEX($K:$P,ROW(),MATCH(CL$3,$K$2:$P$2,0))</f>
        <v>10</v>
      </c>
      <c r="CM54" s="19" t="e">
        <f>INDEX($K:$P,ROW(),MATCH(CM$3,$K$2:$P$2,0))</f>
        <v>#N/A</v>
      </c>
      <c r="CN54" s="19" t="e">
        <f>INDEX($K:$P,ROW(),MATCH(CN$3,$K$2:$P$2,0))</f>
        <v>#N/A</v>
      </c>
      <c r="CO54" s="19" t="e">
        <f>INDEX($K:$P,ROW(),MATCH(CO$3,$K$2:$P$2,0))</f>
        <v>#N/A</v>
      </c>
      <c r="CP54" s="19" t="e">
        <f>INDEX($K:$P,ROW(),MATCH(CP$3,$K$2:$P$2,0))</f>
        <v>#N/A</v>
      </c>
      <c r="CQ54" s="19" t="e">
        <f>INDEX($K:$P,ROW(),MATCH(CQ$3,$K$2:$P$2,0))</f>
        <v>#N/A</v>
      </c>
      <c r="CR54" s="19" t="e">
        <f>INDEX($K:$P,ROW(),MATCH(CR$3,$K$2:$P$2,0))</f>
        <v>#N/A</v>
      </c>
      <c r="CS54" s="19" t="e">
        <f>INDEX($K:$P,ROW(),MATCH(CS$3,$K$2:$P$2,0))</f>
        <v>#N/A</v>
      </c>
      <c r="CT54" s="19" t="e">
        <f>INDEX($K:$P,ROW(),MATCH(CT$3,$K$2:$P$2,0))</f>
        <v>#N/A</v>
      </c>
      <c r="CU54" s="19" t="e">
        <f>INDEX($K:$P,ROW(),MATCH(CU$3,$K$2:$P$2,0))</f>
        <v>#N/A</v>
      </c>
      <c r="CV54" s="19" t="e">
        <f>INDEX($K:$P,ROW(),MATCH(CV$3,$K$2:$P$2,0))</f>
        <v>#N/A</v>
      </c>
      <c r="CW54" s="19" t="e">
        <f>INDEX($K:$P,ROW(),MATCH(CW$3,$K$2:$P$2,0))</f>
        <v>#N/A</v>
      </c>
      <c r="CX54" s="19" t="e">
        <f>INDEX($K:$P,ROW(),MATCH(CX$3,$K$2:$P$2,0))</f>
        <v>#N/A</v>
      </c>
      <c r="CY54" s="19" t="e">
        <f>INDEX($K:$P,ROW(),MATCH(CY$3,$K$2:$P$2,0))</f>
        <v>#N/A</v>
      </c>
      <c r="CZ54" s="19" t="e">
        <f>INDEX($K:$P,ROW(),MATCH(CZ$3,$K$2:$P$2,0))</f>
        <v>#N/A</v>
      </c>
      <c r="DA54" s="19" t="e">
        <f>INDEX($K:$P,ROW(),MATCH(DA$3,$K$2:$P$2,0))</f>
        <v>#N/A</v>
      </c>
      <c r="DB54" s="19" t="e">
        <f>INDEX($K:$P,ROW(),MATCH(DB$3,$K$2:$P$2,0))</f>
        <v>#N/A</v>
      </c>
      <c r="DC54" s="19" t="e">
        <f>INDEX($K:$P,ROW(),MATCH(DC$3,$K$2:$P$2,0))</f>
        <v>#N/A</v>
      </c>
      <c r="DD54" s="19" t="e">
        <f>INDEX($K:$P,ROW(),MATCH(DD$3,$K$2:$P$2,0))</f>
        <v>#N/A</v>
      </c>
      <c r="DE54" s="19" t="e">
        <f>INDEX($K:$P,ROW(),MATCH(DE$3,$K$2:$P$2,0))</f>
        <v>#N/A</v>
      </c>
      <c r="DF54" s="19" t="e">
        <f>INDEX($K:$P,ROW(),MATCH(DF$3,$K$2:$P$2,0))</f>
        <v>#N/A</v>
      </c>
      <c r="DG54" s="19" t="e">
        <f>INDEX($K:$P,ROW(),MATCH(DG$3,$K$2:$P$2,0))</f>
        <v>#N/A</v>
      </c>
      <c r="DH54" s="19" t="e">
        <f>INDEX($K:$P,ROW(),MATCH(DH$3,$K$2:$P$2,0))</f>
        <v>#N/A</v>
      </c>
      <c r="DI54" s="19" t="e">
        <f>INDEX($K:$P,ROW(),MATCH(DI$3,$K$2:$P$2,0))</f>
        <v>#N/A</v>
      </c>
      <c r="DJ54" s="19" t="e">
        <f>INDEX($K:$P,ROW(),MATCH(DJ$3,$K$2:$P$2,0))</f>
        <v>#N/A</v>
      </c>
      <c r="DK54" s="19" t="e">
        <f>INDEX($K:$P,ROW(),MATCH(DK$3,$K$2:$P$2,0))</f>
        <v>#N/A</v>
      </c>
      <c r="DL54" s="19" t="e">
        <f>INDEX($K:$P,ROW(),MATCH(DL$3,$K$2:$P$2,0))</f>
        <v>#N/A</v>
      </c>
    </row>
    <row r="55" spans="1:116" x14ac:dyDescent="0.4">
      <c r="D55" t="s">
        <v>812</v>
      </c>
      <c r="E55" s="8" t="str">
        <f>ROW()&amp;" "&amp;D55</f>
        <v>55 LISTSALES-PV</v>
      </c>
      <c r="G55" s="372" t="s">
        <v>520</v>
      </c>
      <c r="H55" s="31"/>
      <c r="I55" s="73"/>
      <c r="J55" s="73"/>
      <c r="K55" s="18">
        <v>10</v>
      </c>
      <c r="L55" s="18">
        <v>10</v>
      </c>
      <c r="M55" s="18">
        <v>10</v>
      </c>
      <c r="N55" s="18">
        <v>10</v>
      </c>
      <c r="O55" s="18">
        <v>10</v>
      </c>
      <c r="P55" s="18">
        <v>10</v>
      </c>
      <c r="R55" s="33"/>
      <c r="S55" s="19">
        <f>INDEX($K:$P,ROW(),MATCH(S$3,$K$2:$P$2,0))</f>
        <v>10</v>
      </c>
      <c r="T55" s="19">
        <f>INDEX($K:$P,ROW(),MATCH(T$3,$K$2:$P$2,0))</f>
        <v>10</v>
      </c>
      <c r="U55" s="19">
        <f>INDEX($K:$P,ROW(),MATCH(U$3,$K$2:$P$2,0))</f>
        <v>10</v>
      </c>
      <c r="V55" s="19">
        <f>INDEX($K:$P,ROW(),MATCH(V$3,$K$2:$P$2,0))</f>
        <v>10</v>
      </c>
      <c r="W55" s="19">
        <f>INDEX($K:$P,ROW(),MATCH(W$3,$K$2:$P$2,0))</f>
        <v>10</v>
      </c>
      <c r="X55" s="19">
        <f>INDEX($K:$P,ROW(),MATCH(X$3,$K$2:$P$2,0))</f>
        <v>10</v>
      </c>
      <c r="Y55" s="19">
        <f>INDEX($K:$P,ROW(),MATCH(Y$3,$K$2:$P$2,0))</f>
        <v>10</v>
      </c>
      <c r="Z55" s="19">
        <f>INDEX($K:$P,ROW(),MATCH(Z$3,$K$2:$P$2,0))</f>
        <v>10</v>
      </c>
      <c r="AA55" s="19">
        <f>INDEX($K:$P,ROW(),MATCH(AA$3,$K$2:$P$2,0))</f>
        <v>10</v>
      </c>
      <c r="AB55" s="19">
        <f>INDEX($K:$P,ROW(),MATCH(AB$3,$K$2:$P$2,0))</f>
        <v>10</v>
      </c>
      <c r="AC55" s="19">
        <f>INDEX($K:$P,ROW(),MATCH(AC$3,$K$2:$P$2,0))</f>
        <v>10</v>
      </c>
      <c r="AD55" s="19">
        <f>INDEX($K:$P,ROW(),MATCH(AD$3,$K$2:$P$2,0))</f>
        <v>10</v>
      </c>
      <c r="AE55" s="19">
        <f>INDEX($K:$P,ROW(),MATCH(AE$3,$K$2:$P$2,0))</f>
        <v>10</v>
      </c>
      <c r="AF55" s="19">
        <f>INDEX($K:$P,ROW(),MATCH(AF$3,$K$2:$P$2,0))</f>
        <v>10</v>
      </c>
      <c r="AG55" s="19">
        <f>INDEX($K:$P,ROW(),MATCH(AG$3,$K$2:$P$2,0))</f>
        <v>10</v>
      </c>
      <c r="AH55" s="19">
        <f>INDEX($K:$P,ROW(),MATCH(AH$3,$K$2:$P$2,0))</f>
        <v>10</v>
      </c>
      <c r="AI55" s="19">
        <f>INDEX($K:$P,ROW(),MATCH(AI$3,$K$2:$P$2,0))</f>
        <v>10</v>
      </c>
      <c r="AJ55" s="19">
        <f>INDEX($K:$P,ROW(),MATCH(AJ$3,$K$2:$P$2,0))</f>
        <v>10</v>
      </c>
      <c r="AK55" s="19">
        <f>INDEX($K:$P,ROW(),MATCH(AK$3,$K$2:$P$2,0))</f>
        <v>10</v>
      </c>
      <c r="AL55" s="19">
        <f>INDEX($K:$P,ROW(),MATCH(AL$3,$K$2:$P$2,0))</f>
        <v>10</v>
      </c>
      <c r="AM55" s="19">
        <f>INDEX($K:$P,ROW(),MATCH(AM$3,$K$2:$P$2,0))</f>
        <v>10</v>
      </c>
      <c r="AN55" s="19">
        <f>INDEX($K:$P,ROW(),MATCH(AN$3,$K$2:$P$2,0))</f>
        <v>10</v>
      </c>
      <c r="AO55" s="19">
        <f>INDEX($K:$P,ROW(),MATCH(AO$3,$K$2:$P$2,0))</f>
        <v>10</v>
      </c>
      <c r="AP55" s="19">
        <f>INDEX($K:$P,ROW(),MATCH(AP$3,$K$2:$P$2,0))</f>
        <v>10</v>
      </c>
      <c r="AQ55" s="19">
        <f>INDEX($K:$P,ROW(),MATCH(AQ$3,$K$2:$P$2,0))</f>
        <v>10</v>
      </c>
      <c r="AR55" s="19">
        <f>INDEX($K:$P,ROW(),MATCH(AR$3,$K$2:$P$2,0))</f>
        <v>10</v>
      </c>
      <c r="AS55" s="19">
        <f>INDEX($K:$P,ROW(),MATCH(AS$3,$K$2:$P$2,0))</f>
        <v>10</v>
      </c>
      <c r="AT55" s="19">
        <f>INDEX($K:$P,ROW(),MATCH(AT$3,$K$2:$P$2,0))</f>
        <v>10</v>
      </c>
      <c r="AU55" s="19">
        <f>INDEX($K:$P,ROW(),MATCH(AU$3,$K$2:$P$2,0))</f>
        <v>10</v>
      </c>
      <c r="AV55" s="19">
        <f>INDEX($K:$P,ROW(),MATCH(AV$3,$K$2:$P$2,0))</f>
        <v>10</v>
      </c>
      <c r="AW55" s="19">
        <f>INDEX($K:$P,ROW(),MATCH(AW$3,$K$2:$P$2,0))</f>
        <v>10</v>
      </c>
      <c r="AX55" s="19">
        <f>INDEX($K:$P,ROW(),MATCH(AX$3,$K$2:$P$2,0))</f>
        <v>10</v>
      </c>
      <c r="AY55" s="19">
        <f>INDEX($K:$P,ROW(),MATCH(AY$3,$K$2:$P$2,0))</f>
        <v>10</v>
      </c>
      <c r="AZ55" s="19">
        <f>INDEX($K:$P,ROW(),MATCH(AZ$3,$K$2:$P$2,0))</f>
        <v>10</v>
      </c>
      <c r="BA55" s="19">
        <f>INDEX($K:$P,ROW(),MATCH(BA$3,$K$2:$P$2,0))</f>
        <v>10</v>
      </c>
      <c r="BB55" s="19">
        <f>INDEX($K:$P,ROW(),MATCH(BB$3,$K$2:$P$2,0))</f>
        <v>10</v>
      </c>
      <c r="BC55" s="19">
        <f>INDEX($K:$P,ROW(),MATCH(BC$3,$K$2:$P$2,0))</f>
        <v>10</v>
      </c>
      <c r="BD55" s="19">
        <f>INDEX($K:$P,ROW(),MATCH(BD$3,$K$2:$P$2,0))</f>
        <v>10</v>
      </c>
      <c r="BE55" s="19">
        <f>INDEX($K:$P,ROW(),MATCH(BE$3,$K$2:$P$2,0))</f>
        <v>10</v>
      </c>
      <c r="BF55" s="19">
        <f>INDEX($K:$P,ROW(),MATCH(BF$3,$K$2:$P$2,0))</f>
        <v>10</v>
      </c>
      <c r="BG55" s="19">
        <f>INDEX($K:$P,ROW(),MATCH(BG$3,$K$2:$P$2,0))</f>
        <v>10</v>
      </c>
      <c r="BH55" s="19">
        <f>INDEX($K:$P,ROW(),MATCH(BH$3,$K$2:$P$2,0))</f>
        <v>10</v>
      </c>
      <c r="BI55" s="19">
        <f>INDEX($K:$P,ROW(),MATCH(BI$3,$K$2:$P$2,0))</f>
        <v>10</v>
      </c>
      <c r="BJ55" s="19">
        <f>INDEX($K:$P,ROW(),MATCH(BJ$3,$K$2:$P$2,0))</f>
        <v>10</v>
      </c>
      <c r="BK55" s="19">
        <f>INDEX($K:$P,ROW(),MATCH(BK$3,$K$2:$P$2,0))</f>
        <v>10</v>
      </c>
      <c r="BL55" s="19">
        <f>INDEX($K:$P,ROW(),MATCH(BL$3,$K$2:$P$2,0))</f>
        <v>10</v>
      </c>
      <c r="BM55" s="19">
        <f>INDEX($K:$P,ROW(),MATCH(BM$3,$K$2:$P$2,0))</f>
        <v>10</v>
      </c>
      <c r="BN55" s="19">
        <f>INDEX($K:$P,ROW(),MATCH(BN$3,$K$2:$P$2,0))</f>
        <v>10</v>
      </c>
      <c r="BO55" s="19">
        <f>INDEX($K:$P,ROW(),MATCH(BO$3,$K$2:$P$2,0))</f>
        <v>10</v>
      </c>
      <c r="BP55" s="19">
        <f>INDEX($K:$P,ROW(),MATCH(BP$3,$K$2:$P$2,0))</f>
        <v>10</v>
      </c>
      <c r="BQ55" s="19">
        <f>INDEX($K:$P,ROW(),MATCH(BQ$3,$K$2:$P$2,0))</f>
        <v>10</v>
      </c>
      <c r="BR55" s="19">
        <f>INDEX($K:$P,ROW(),MATCH(BR$3,$K$2:$P$2,0))</f>
        <v>10</v>
      </c>
      <c r="BS55" s="19">
        <f>INDEX($K:$P,ROW(),MATCH(BS$3,$K$2:$P$2,0))</f>
        <v>10</v>
      </c>
      <c r="BT55" s="19">
        <f>INDEX($K:$P,ROW(),MATCH(BT$3,$K$2:$P$2,0))</f>
        <v>10</v>
      </c>
      <c r="BU55" s="19">
        <f>INDEX($K:$P,ROW(),MATCH(BU$3,$K$2:$P$2,0))</f>
        <v>10</v>
      </c>
      <c r="BV55" s="19">
        <f>INDEX($K:$P,ROW(),MATCH(BV$3,$K$2:$P$2,0))</f>
        <v>10</v>
      </c>
      <c r="BW55" s="19">
        <f>INDEX($K:$P,ROW(),MATCH(BW$3,$K$2:$P$2,0))</f>
        <v>10</v>
      </c>
      <c r="BX55" s="19">
        <f>INDEX($K:$P,ROW(),MATCH(BX$3,$K$2:$P$2,0))</f>
        <v>10</v>
      </c>
      <c r="BY55" s="19">
        <f>INDEX($K:$P,ROW(),MATCH(BY$3,$K$2:$P$2,0))</f>
        <v>10</v>
      </c>
      <c r="BZ55" s="19">
        <f>INDEX($K:$P,ROW(),MATCH(BZ$3,$K$2:$P$2,0))</f>
        <v>10</v>
      </c>
      <c r="CA55" s="19">
        <f>INDEX($K:$P,ROW(),MATCH(CA$3,$K$2:$P$2,0))</f>
        <v>10</v>
      </c>
      <c r="CB55" s="19">
        <f>INDEX($K:$P,ROW(),MATCH(CB$3,$K$2:$P$2,0))</f>
        <v>10</v>
      </c>
      <c r="CC55" s="19">
        <f>INDEX($K:$P,ROW(),MATCH(CC$3,$K$2:$P$2,0))</f>
        <v>10</v>
      </c>
      <c r="CD55" s="19">
        <f>INDEX($K:$P,ROW(),MATCH(CD$3,$K$2:$P$2,0))</f>
        <v>10</v>
      </c>
      <c r="CE55" s="19">
        <f>INDEX($K:$P,ROW(),MATCH(CE$3,$K$2:$P$2,0))</f>
        <v>10</v>
      </c>
      <c r="CF55" s="19">
        <f>INDEX($K:$P,ROW(),MATCH(CF$3,$K$2:$P$2,0))</f>
        <v>10</v>
      </c>
      <c r="CG55" s="19">
        <f>INDEX($K:$P,ROW(),MATCH(CG$3,$K$2:$P$2,0))</f>
        <v>10</v>
      </c>
      <c r="CH55" s="19">
        <f>INDEX($K:$P,ROW(),MATCH(CH$3,$K$2:$P$2,0))</f>
        <v>10</v>
      </c>
      <c r="CI55" s="19">
        <f>INDEX($K:$P,ROW(),MATCH(CI$3,$K$2:$P$2,0))</f>
        <v>10</v>
      </c>
      <c r="CJ55" s="19">
        <f>INDEX($K:$P,ROW(),MATCH(CJ$3,$K$2:$P$2,0))</f>
        <v>10</v>
      </c>
      <c r="CK55" s="19">
        <f>INDEX($K:$P,ROW(),MATCH(CK$3,$K$2:$P$2,0))</f>
        <v>10</v>
      </c>
      <c r="CL55" s="19">
        <f>INDEX($K:$P,ROW(),MATCH(CL$3,$K$2:$P$2,0))</f>
        <v>10</v>
      </c>
      <c r="CM55" s="19" t="e">
        <f>INDEX($K:$P,ROW(),MATCH(CM$3,$K$2:$P$2,0))</f>
        <v>#N/A</v>
      </c>
      <c r="CN55" s="19" t="e">
        <f>INDEX($K:$P,ROW(),MATCH(CN$3,$K$2:$P$2,0))</f>
        <v>#N/A</v>
      </c>
      <c r="CO55" s="19" t="e">
        <f>INDEX($K:$P,ROW(),MATCH(CO$3,$K$2:$P$2,0))</f>
        <v>#N/A</v>
      </c>
      <c r="CP55" s="19" t="e">
        <f>INDEX($K:$P,ROW(),MATCH(CP$3,$K$2:$P$2,0))</f>
        <v>#N/A</v>
      </c>
      <c r="CQ55" s="19" t="e">
        <f>INDEX($K:$P,ROW(),MATCH(CQ$3,$K$2:$P$2,0))</f>
        <v>#N/A</v>
      </c>
      <c r="CR55" s="19" t="e">
        <f>INDEX($K:$P,ROW(),MATCH(CR$3,$K$2:$P$2,0))</f>
        <v>#N/A</v>
      </c>
      <c r="CS55" s="19" t="e">
        <f>INDEX($K:$P,ROW(),MATCH(CS$3,$K$2:$P$2,0))</f>
        <v>#N/A</v>
      </c>
      <c r="CT55" s="19" t="e">
        <f>INDEX($K:$P,ROW(),MATCH(CT$3,$K$2:$P$2,0))</f>
        <v>#N/A</v>
      </c>
      <c r="CU55" s="19" t="e">
        <f>INDEX($K:$P,ROW(),MATCH(CU$3,$K$2:$P$2,0))</f>
        <v>#N/A</v>
      </c>
      <c r="CV55" s="19" t="e">
        <f>INDEX($K:$P,ROW(),MATCH(CV$3,$K$2:$P$2,0))</f>
        <v>#N/A</v>
      </c>
      <c r="CW55" s="19" t="e">
        <f>INDEX($K:$P,ROW(),MATCH(CW$3,$K$2:$P$2,0))</f>
        <v>#N/A</v>
      </c>
      <c r="CX55" s="19" t="e">
        <f>INDEX($K:$P,ROW(),MATCH(CX$3,$K$2:$P$2,0))</f>
        <v>#N/A</v>
      </c>
      <c r="CY55" s="19" t="e">
        <f>INDEX($K:$P,ROW(),MATCH(CY$3,$K$2:$P$2,0))</f>
        <v>#N/A</v>
      </c>
      <c r="CZ55" s="19" t="e">
        <f>INDEX($K:$P,ROW(),MATCH(CZ$3,$K$2:$P$2,0))</f>
        <v>#N/A</v>
      </c>
      <c r="DA55" s="19" t="e">
        <f>INDEX($K:$P,ROW(),MATCH(DA$3,$K$2:$P$2,0))</f>
        <v>#N/A</v>
      </c>
      <c r="DB55" s="19" t="e">
        <f>INDEX($K:$P,ROW(),MATCH(DB$3,$K$2:$P$2,0))</f>
        <v>#N/A</v>
      </c>
      <c r="DC55" s="19" t="e">
        <f>INDEX($K:$P,ROW(),MATCH(DC$3,$K$2:$P$2,0))</f>
        <v>#N/A</v>
      </c>
      <c r="DD55" s="19" t="e">
        <f>INDEX($K:$P,ROW(),MATCH(DD$3,$K$2:$P$2,0))</f>
        <v>#N/A</v>
      </c>
      <c r="DE55" s="19" t="e">
        <f>INDEX($K:$P,ROW(),MATCH(DE$3,$K$2:$P$2,0))</f>
        <v>#N/A</v>
      </c>
      <c r="DF55" s="19" t="e">
        <f>INDEX($K:$P,ROW(),MATCH(DF$3,$K$2:$P$2,0))</f>
        <v>#N/A</v>
      </c>
      <c r="DG55" s="19" t="e">
        <f>INDEX($K:$P,ROW(),MATCH(DG$3,$K$2:$P$2,0))</f>
        <v>#N/A</v>
      </c>
      <c r="DH55" s="19" t="e">
        <f>INDEX($K:$P,ROW(),MATCH(DH$3,$K$2:$P$2,0))</f>
        <v>#N/A</v>
      </c>
      <c r="DI55" s="19" t="e">
        <f>INDEX($K:$P,ROW(),MATCH(DI$3,$K$2:$P$2,0))</f>
        <v>#N/A</v>
      </c>
      <c r="DJ55" s="19" t="e">
        <f>INDEX($K:$P,ROW(),MATCH(DJ$3,$K$2:$P$2,0))</f>
        <v>#N/A</v>
      </c>
      <c r="DK55" s="19" t="e">
        <f>INDEX($K:$P,ROW(),MATCH(DK$3,$K$2:$P$2,0))</f>
        <v>#N/A</v>
      </c>
      <c r="DL55" s="19" t="e">
        <f>INDEX($K:$P,ROW(),MATCH(DL$3,$K$2:$P$2,0))</f>
        <v>#N/A</v>
      </c>
    </row>
    <row r="56" spans="1:116" x14ac:dyDescent="0.4">
      <c r="D56" t="s">
        <v>812</v>
      </c>
      <c r="E56" s="8" t="str">
        <f>ROW()&amp;" "&amp;D56</f>
        <v>56 LISTSALES-PV</v>
      </c>
      <c r="G56" s="372" t="s">
        <v>808</v>
      </c>
      <c r="H56" s="31"/>
      <c r="I56" s="73"/>
      <c r="J56" s="73"/>
      <c r="K56" s="18">
        <v>10</v>
      </c>
      <c r="L56" s="18">
        <v>10</v>
      </c>
      <c r="M56" s="18">
        <v>10</v>
      </c>
      <c r="N56" s="18">
        <v>10</v>
      </c>
      <c r="O56" s="18">
        <v>10</v>
      </c>
      <c r="P56" s="18">
        <v>10</v>
      </c>
      <c r="R56" s="33"/>
      <c r="S56" s="19">
        <f>INDEX($K:$P,ROW(),MATCH(S$3,$K$2:$P$2,0))</f>
        <v>10</v>
      </c>
      <c r="T56" s="19">
        <f>INDEX($K:$P,ROW(),MATCH(T$3,$K$2:$P$2,0))</f>
        <v>10</v>
      </c>
      <c r="U56" s="19">
        <f>INDEX($K:$P,ROW(),MATCH(U$3,$K$2:$P$2,0))</f>
        <v>10</v>
      </c>
      <c r="V56" s="19">
        <f>INDEX($K:$P,ROW(),MATCH(V$3,$K$2:$P$2,0))</f>
        <v>10</v>
      </c>
      <c r="W56" s="19">
        <f>INDEX($K:$P,ROW(),MATCH(W$3,$K$2:$P$2,0))</f>
        <v>10</v>
      </c>
      <c r="X56" s="19">
        <f>INDEX($K:$P,ROW(),MATCH(X$3,$K$2:$P$2,0))</f>
        <v>10</v>
      </c>
      <c r="Y56" s="19">
        <f>INDEX($K:$P,ROW(),MATCH(Y$3,$K$2:$P$2,0))</f>
        <v>10</v>
      </c>
      <c r="Z56" s="19">
        <f>INDEX($K:$P,ROW(),MATCH(Z$3,$K$2:$P$2,0))</f>
        <v>10</v>
      </c>
      <c r="AA56" s="19">
        <f>INDEX($K:$P,ROW(),MATCH(AA$3,$K$2:$P$2,0))</f>
        <v>10</v>
      </c>
      <c r="AB56" s="19">
        <f>INDEX($K:$P,ROW(),MATCH(AB$3,$K$2:$P$2,0))</f>
        <v>10</v>
      </c>
      <c r="AC56" s="19">
        <f>INDEX($K:$P,ROW(),MATCH(AC$3,$K$2:$P$2,0))</f>
        <v>10</v>
      </c>
      <c r="AD56" s="19">
        <f>INDEX($K:$P,ROW(),MATCH(AD$3,$K$2:$P$2,0))</f>
        <v>10</v>
      </c>
      <c r="AE56" s="19">
        <f>INDEX($K:$P,ROW(),MATCH(AE$3,$K$2:$P$2,0))</f>
        <v>10</v>
      </c>
      <c r="AF56" s="19">
        <f>INDEX($K:$P,ROW(),MATCH(AF$3,$K$2:$P$2,0))</f>
        <v>10</v>
      </c>
      <c r="AG56" s="19">
        <f>INDEX($K:$P,ROW(),MATCH(AG$3,$K$2:$P$2,0))</f>
        <v>10</v>
      </c>
      <c r="AH56" s="19">
        <f>INDEX($K:$P,ROW(),MATCH(AH$3,$K$2:$P$2,0))</f>
        <v>10</v>
      </c>
      <c r="AI56" s="19">
        <f>INDEX($K:$P,ROW(),MATCH(AI$3,$K$2:$P$2,0))</f>
        <v>10</v>
      </c>
      <c r="AJ56" s="19">
        <f>INDEX($K:$P,ROW(),MATCH(AJ$3,$K$2:$P$2,0))</f>
        <v>10</v>
      </c>
      <c r="AK56" s="19">
        <f>INDEX($K:$P,ROW(),MATCH(AK$3,$K$2:$P$2,0))</f>
        <v>10</v>
      </c>
      <c r="AL56" s="19">
        <f>INDEX($K:$P,ROW(),MATCH(AL$3,$K$2:$P$2,0))</f>
        <v>10</v>
      </c>
      <c r="AM56" s="19">
        <f>INDEX($K:$P,ROW(),MATCH(AM$3,$K$2:$P$2,0))</f>
        <v>10</v>
      </c>
      <c r="AN56" s="19">
        <f>INDEX($K:$P,ROW(),MATCH(AN$3,$K$2:$P$2,0))</f>
        <v>10</v>
      </c>
      <c r="AO56" s="19">
        <f>INDEX($K:$P,ROW(),MATCH(AO$3,$K$2:$P$2,0))</f>
        <v>10</v>
      </c>
      <c r="AP56" s="19">
        <f>INDEX($K:$P,ROW(),MATCH(AP$3,$K$2:$P$2,0))</f>
        <v>10</v>
      </c>
      <c r="AQ56" s="19">
        <f>INDEX($K:$P,ROW(),MATCH(AQ$3,$K$2:$P$2,0))</f>
        <v>10</v>
      </c>
      <c r="AR56" s="19">
        <f>INDEX($K:$P,ROW(),MATCH(AR$3,$K$2:$P$2,0))</f>
        <v>10</v>
      </c>
      <c r="AS56" s="19">
        <f>INDEX($K:$P,ROW(),MATCH(AS$3,$K$2:$P$2,0))</f>
        <v>10</v>
      </c>
      <c r="AT56" s="19">
        <f>INDEX($K:$P,ROW(),MATCH(AT$3,$K$2:$P$2,0))</f>
        <v>10</v>
      </c>
      <c r="AU56" s="19">
        <f>INDEX($K:$P,ROW(),MATCH(AU$3,$K$2:$P$2,0))</f>
        <v>10</v>
      </c>
      <c r="AV56" s="19">
        <f>INDEX($K:$P,ROW(),MATCH(AV$3,$K$2:$P$2,0))</f>
        <v>10</v>
      </c>
      <c r="AW56" s="19">
        <f>INDEX($K:$P,ROW(),MATCH(AW$3,$K$2:$P$2,0))</f>
        <v>10</v>
      </c>
      <c r="AX56" s="19">
        <f>INDEX($K:$P,ROW(),MATCH(AX$3,$K$2:$P$2,0))</f>
        <v>10</v>
      </c>
      <c r="AY56" s="19">
        <f>INDEX($K:$P,ROW(),MATCH(AY$3,$K$2:$P$2,0))</f>
        <v>10</v>
      </c>
      <c r="AZ56" s="19">
        <f>INDEX($K:$P,ROW(),MATCH(AZ$3,$K$2:$P$2,0))</f>
        <v>10</v>
      </c>
      <c r="BA56" s="19">
        <f>INDEX($K:$P,ROW(),MATCH(BA$3,$K$2:$P$2,0))</f>
        <v>10</v>
      </c>
      <c r="BB56" s="19">
        <f>INDEX($K:$P,ROW(),MATCH(BB$3,$K$2:$P$2,0))</f>
        <v>10</v>
      </c>
      <c r="BC56" s="19">
        <f>INDEX($K:$P,ROW(),MATCH(BC$3,$K$2:$P$2,0))</f>
        <v>10</v>
      </c>
      <c r="BD56" s="19">
        <f>INDEX($K:$P,ROW(),MATCH(BD$3,$K$2:$P$2,0))</f>
        <v>10</v>
      </c>
      <c r="BE56" s="19">
        <f>INDEX($K:$P,ROW(),MATCH(BE$3,$K$2:$P$2,0))</f>
        <v>10</v>
      </c>
      <c r="BF56" s="19">
        <f>INDEX($K:$P,ROW(),MATCH(BF$3,$K$2:$P$2,0))</f>
        <v>10</v>
      </c>
      <c r="BG56" s="19">
        <f>INDEX($K:$P,ROW(),MATCH(BG$3,$K$2:$P$2,0))</f>
        <v>10</v>
      </c>
      <c r="BH56" s="19">
        <f>INDEX($K:$P,ROW(),MATCH(BH$3,$K$2:$P$2,0))</f>
        <v>10</v>
      </c>
      <c r="BI56" s="19">
        <f>INDEX($K:$P,ROW(),MATCH(BI$3,$K$2:$P$2,0))</f>
        <v>10</v>
      </c>
      <c r="BJ56" s="19">
        <f>INDEX($K:$P,ROW(),MATCH(BJ$3,$K$2:$P$2,0))</f>
        <v>10</v>
      </c>
      <c r="BK56" s="19">
        <f>INDEX($K:$P,ROW(),MATCH(BK$3,$K$2:$P$2,0))</f>
        <v>10</v>
      </c>
      <c r="BL56" s="19">
        <f>INDEX($K:$P,ROW(),MATCH(BL$3,$K$2:$P$2,0))</f>
        <v>10</v>
      </c>
      <c r="BM56" s="19">
        <f>INDEX($K:$P,ROW(),MATCH(BM$3,$K$2:$P$2,0))</f>
        <v>10</v>
      </c>
      <c r="BN56" s="19">
        <f>INDEX($K:$P,ROW(),MATCH(BN$3,$K$2:$P$2,0))</f>
        <v>10</v>
      </c>
      <c r="BO56" s="19">
        <f>INDEX($K:$P,ROW(),MATCH(BO$3,$K$2:$P$2,0))</f>
        <v>10</v>
      </c>
      <c r="BP56" s="19">
        <f>INDEX($K:$P,ROW(),MATCH(BP$3,$K$2:$P$2,0))</f>
        <v>10</v>
      </c>
      <c r="BQ56" s="19">
        <f>INDEX($K:$P,ROW(),MATCH(BQ$3,$K$2:$P$2,0))</f>
        <v>10</v>
      </c>
      <c r="BR56" s="19">
        <f>INDEX($K:$P,ROW(),MATCH(BR$3,$K$2:$P$2,0))</f>
        <v>10</v>
      </c>
      <c r="BS56" s="19">
        <f>INDEX($K:$P,ROW(),MATCH(BS$3,$K$2:$P$2,0))</f>
        <v>10</v>
      </c>
      <c r="BT56" s="19">
        <f>INDEX($K:$P,ROW(),MATCH(BT$3,$K$2:$P$2,0))</f>
        <v>10</v>
      </c>
      <c r="BU56" s="19">
        <f>INDEX($K:$P,ROW(),MATCH(BU$3,$K$2:$P$2,0))</f>
        <v>10</v>
      </c>
      <c r="BV56" s="19">
        <f>INDEX($K:$P,ROW(),MATCH(BV$3,$K$2:$P$2,0))</f>
        <v>10</v>
      </c>
      <c r="BW56" s="19">
        <f>INDEX($K:$P,ROW(),MATCH(BW$3,$K$2:$P$2,0))</f>
        <v>10</v>
      </c>
      <c r="BX56" s="19">
        <f>INDEX($K:$P,ROW(),MATCH(BX$3,$K$2:$P$2,0))</f>
        <v>10</v>
      </c>
      <c r="BY56" s="19">
        <f>INDEX($K:$P,ROW(),MATCH(BY$3,$K$2:$P$2,0))</f>
        <v>10</v>
      </c>
      <c r="BZ56" s="19">
        <f>INDEX($K:$P,ROW(),MATCH(BZ$3,$K$2:$P$2,0))</f>
        <v>10</v>
      </c>
      <c r="CA56" s="19">
        <f>INDEX($K:$P,ROW(),MATCH(CA$3,$K$2:$P$2,0))</f>
        <v>10</v>
      </c>
      <c r="CB56" s="19">
        <f>INDEX($K:$P,ROW(),MATCH(CB$3,$K$2:$P$2,0))</f>
        <v>10</v>
      </c>
      <c r="CC56" s="19">
        <f>INDEX($K:$P,ROW(),MATCH(CC$3,$K$2:$P$2,0))</f>
        <v>10</v>
      </c>
      <c r="CD56" s="19">
        <f>INDEX($K:$P,ROW(),MATCH(CD$3,$K$2:$P$2,0))</f>
        <v>10</v>
      </c>
      <c r="CE56" s="19">
        <f>INDEX($K:$P,ROW(),MATCH(CE$3,$K$2:$P$2,0))</f>
        <v>10</v>
      </c>
      <c r="CF56" s="19">
        <f>INDEX($K:$P,ROW(),MATCH(CF$3,$K$2:$P$2,0))</f>
        <v>10</v>
      </c>
      <c r="CG56" s="19">
        <f>INDEX($K:$P,ROW(),MATCH(CG$3,$K$2:$P$2,0))</f>
        <v>10</v>
      </c>
      <c r="CH56" s="19">
        <f>INDEX($K:$P,ROW(),MATCH(CH$3,$K$2:$P$2,0))</f>
        <v>10</v>
      </c>
      <c r="CI56" s="19">
        <f>INDEX($K:$P,ROW(),MATCH(CI$3,$K$2:$P$2,0))</f>
        <v>10</v>
      </c>
      <c r="CJ56" s="19">
        <f>INDEX($K:$P,ROW(),MATCH(CJ$3,$K$2:$P$2,0))</f>
        <v>10</v>
      </c>
      <c r="CK56" s="19">
        <f>INDEX($K:$P,ROW(),MATCH(CK$3,$K$2:$P$2,0))</f>
        <v>10</v>
      </c>
      <c r="CL56" s="19">
        <f>INDEX($K:$P,ROW(),MATCH(CL$3,$K$2:$P$2,0))</f>
        <v>10</v>
      </c>
      <c r="CM56" s="19" t="e">
        <f>INDEX($K:$P,ROW(),MATCH(CM$3,$K$2:$P$2,0))</f>
        <v>#N/A</v>
      </c>
      <c r="CN56" s="19" t="e">
        <f>INDEX($K:$P,ROW(),MATCH(CN$3,$K$2:$P$2,0))</f>
        <v>#N/A</v>
      </c>
      <c r="CO56" s="19" t="e">
        <f>INDEX($K:$P,ROW(),MATCH(CO$3,$K$2:$P$2,0))</f>
        <v>#N/A</v>
      </c>
      <c r="CP56" s="19" t="e">
        <f>INDEX($K:$P,ROW(),MATCH(CP$3,$K$2:$P$2,0))</f>
        <v>#N/A</v>
      </c>
      <c r="CQ56" s="19" t="e">
        <f>INDEX($K:$P,ROW(),MATCH(CQ$3,$K$2:$P$2,0))</f>
        <v>#N/A</v>
      </c>
      <c r="CR56" s="19" t="e">
        <f>INDEX($K:$P,ROW(),MATCH(CR$3,$K$2:$P$2,0))</f>
        <v>#N/A</v>
      </c>
      <c r="CS56" s="19" t="e">
        <f>INDEX($K:$P,ROW(),MATCH(CS$3,$K$2:$P$2,0))</f>
        <v>#N/A</v>
      </c>
      <c r="CT56" s="19" t="e">
        <f>INDEX($K:$P,ROW(),MATCH(CT$3,$K$2:$P$2,0))</f>
        <v>#N/A</v>
      </c>
      <c r="CU56" s="19" t="e">
        <f>INDEX($K:$P,ROW(),MATCH(CU$3,$K$2:$P$2,0))</f>
        <v>#N/A</v>
      </c>
      <c r="CV56" s="19" t="e">
        <f>INDEX($K:$P,ROW(),MATCH(CV$3,$K$2:$P$2,0))</f>
        <v>#N/A</v>
      </c>
      <c r="CW56" s="19" t="e">
        <f>INDEX($K:$P,ROW(),MATCH(CW$3,$K$2:$P$2,0))</f>
        <v>#N/A</v>
      </c>
      <c r="CX56" s="19" t="e">
        <f>INDEX($K:$P,ROW(),MATCH(CX$3,$K$2:$P$2,0))</f>
        <v>#N/A</v>
      </c>
      <c r="CY56" s="19" t="e">
        <f>INDEX($K:$P,ROW(),MATCH(CY$3,$K$2:$P$2,0))</f>
        <v>#N/A</v>
      </c>
      <c r="CZ56" s="19" t="e">
        <f>INDEX($K:$P,ROW(),MATCH(CZ$3,$K$2:$P$2,0))</f>
        <v>#N/A</v>
      </c>
      <c r="DA56" s="19" t="e">
        <f>INDEX($K:$P,ROW(),MATCH(DA$3,$K$2:$P$2,0))</f>
        <v>#N/A</v>
      </c>
      <c r="DB56" s="19" t="e">
        <f>INDEX($K:$P,ROW(),MATCH(DB$3,$K$2:$P$2,0))</f>
        <v>#N/A</v>
      </c>
      <c r="DC56" s="19" t="e">
        <f>INDEX($K:$P,ROW(),MATCH(DC$3,$K$2:$P$2,0))</f>
        <v>#N/A</v>
      </c>
      <c r="DD56" s="19" t="e">
        <f>INDEX($K:$P,ROW(),MATCH(DD$3,$K$2:$P$2,0))</f>
        <v>#N/A</v>
      </c>
      <c r="DE56" s="19" t="e">
        <f>INDEX($K:$P,ROW(),MATCH(DE$3,$K$2:$P$2,0))</f>
        <v>#N/A</v>
      </c>
      <c r="DF56" s="19" t="e">
        <f>INDEX($K:$P,ROW(),MATCH(DF$3,$K$2:$P$2,0))</f>
        <v>#N/A</v>
      </c>
      <c r="DG56" s="19" t="e">
        <f>INDEX($K:$P,ROW(),MATCH(DG$3,$K$2:$P$2,0))</f>
        <v>#N/A</v>
      </c>
      <c r="DH56" s="19" t="e">
        <f>INDEX($K:$P,ROW(),MATCH(DH$3,$K$2:$P$2,0))</f>
        <v>#N/A</v>
      </c>
      <c r="DI56" s="19" t="e">
        <f>INDEX($K:$P,ROW(),MATCH(DI$3,$K$2:$P$2,0))</f>
        <v>#N/A</v>
      </c>
      <c r="DJ56" s="19" t="e">
        <f>INDEX($K:$P,ROW(),MATCH(DJ$3,$K$2:$P$2,0))</f>
        <v>#N/A</v>
      </c>
      <c r="DK56" s="19" t="e">
        <f>INDEX($K:$P,ROW(),MATCH(DK$3,$K$2:$P$2,0))</f>
        <v>#N/A</v>
      </c>
      <c r="DL56" s="19" t="e">
        <f>INDEX($K:$P,ROW(),MATCH(DL$3,$K$2:$P$2,0))</f>
        <v>#N/A</v>
      </c>
    </row>
    <row r="57" spans="1:116" x14ac:dyDescent="0.4">
      <c r="D57" t="s">
        <v>812</v>
      </c>
      <c r="E57" s="8" t="str">
        <f>ROW()&amp;" "&amp;D57</f>
        <v>57 LISTSALES-PV</v>
      </c>
      <c r="G57" s="372" t="s">
        <v>809</v>
      </c>
      <c r="H57" s="31"/>
      <c r="I57" s="73"/>
      <c r="J57" s="73"/>
      <c r="K57" s="18">
        <v>10</v>
      </c>
      <c r="L57" s="18">
        <v>10</v>
      </c>
      <c r="M57" s="18">
        <v>10</v>
      </c>
      <c r="N57" s="18">
        <v>10</v>
      </c>
      <c r="O57" s="18">
        <v>10</v>
      </c>
      <c r="P57" s="18">
        <v>10</v>
      </c>
      <c r="R57" s="33"/>
      <c r="S57" s="19">
        <f>INDEX($K:$P,ROW(),MATCH(S$3,$K$2:$P$2,0))</f>
        <v>10</v>
      </c>
      <c r="T57" s="19">
        <f>INDEX($K:$P,ROW(),MATCH(T$3,$K$2:$P$2,0))</f>
        <v>10</v>
      </c>
      <c r="U57" s="19">
        <f>INDEX($K:$P,ROW(),MATCH(U$3,$K$2:$P$2,0))</f>
        <v>10</v>
      </c>
      <c r="V57" s="19">
        <f>INDEX($K:$P,ROW(),MATCH(V$3,$K$2:$P$2,0))</f>
        <v>10</v>
      </c>
      <c r="W57" s="19">
        <f>INDEX($K:$P,ROW(),MATCH(W$3,$K$2:$P$2,0))</f>
        <v>10</v>
      </c>
      <c r="X57" s="19">
        <f>INDEX($K:$P,ROW(),MATCH(X$3,$K$2:$P$2,0))</f>
        <v>10</v>
      </c>
      <c r="Y57" s="19">
        <f>INDEX($K:$P,ROW(),MATCH(Y$3,$K$2:$P$2,0))</f>
        <v>10</v>
      </c>
      <c r="Z57" s="19">
        <f>INDEX($K:$P,ROW(),MATCH(Z$3,$K$2:$P$2,0))</f>
        <v>10</v>
      </c>
      <c r="AA57" s="19">
        <f>INDEX($K:$P,ROW(),MATCH(AA$3,$K$2:$P$2,0))</f>
        <v>10</v>
      </c>
      <c r="AB57" s="19">
        <f>INDEX($K:$P,ROW(),MATCH(AB$3,$K$2:$P$2,0))</f>
        <v>10</v>
      </c>
      <c r="AC57" s="19">
        <f>INDEX($K:$P,ROW(),MATCH(AC$3,$K$2:$P$2,0))</f>
        <v>10</v>
      </c>
      <c r="AD57" s="19">
        <f>INDEX($K:$P,ROW(),MATCH(AD$3,$K$2:$P$2,0))</f>
        <v>10</v>
      </c>
      <c r="AE57" s="19">
        <f>INDEX($K:$P,ROW(),MATCH(AE$3,$K$2:$P$2,0))</f>
        <v>10</v>
      </c>
      <c r="AF57" s="19">
        <f>INDEX($K:$P,ROW(),MATCH(AF$3,$K$2:$P$2,0))</f>
        <v>10</v>
      </c>
      <c r="AG57" s="19">
        <f>INDEX($K:$P,ROW(),MATCH(AG$3,$K$2:$P$2,0))</f>
        <v>10</v>
      </c>
      <c r="AH57" s="19">
        <f>INDEX($K:$P,ROW(),MATCH(AH$3,$K$2:$P$2,0))</f>
        <v>10</v>
      </c>
      <c r="AI57" s="19">
        <f>INDEX($K:$P,ROW(),MATCH(AI$3,$K$2:$P$2,0))</f>
        <v>10</v>
      </c>
      <c r="AJ57" s="19">
        <f>INDEX($K:$P,ROW(),MATCH(AJ$3,$K$2:$P$2,0))</f>
        <v>10</v>
      </c>
      <c r="AK57" s="19">
        <f>INDEX($K:$P,ROW(),MATCH(AK$3,$K$2:$P$2,0))</f>
        <v>10</v>
      </c>
      <c r="AL57" s="19">
        <f>INDEX($K:$P,ROW(),MATCH(AL$3,$K$2:$P$2,0))</f>
        <v>10</v>
      </c>
      <c r="AM57" s="19">
        <f>INDEX($K:$P,ROW(),MATCH(AM$3,$K$2:$P$2,0))</f>
        <v>10</v>
      </c>
      <c r="AN57" s="19">
        <f>INDEX($K:$P,ROW(),MATCH(AN$3,$K$2:$P$2,0))</f>
        <v>10</v>
      </c>
      <c r="AO57" s="19">
        <f>INDEX($K:$P,ROW(),MATCH(AO$3,$K$2:$P$2,0))</f>
        <v>10</v>
      </c>
      <c r="AP57" s="19">
        <f>INDEX($K:$P,ROW(),MATCH(AP$3,$K$2:$P$2,0))</f>
        <v>10</v>
      </c>
      <c r="AQ57" s="19">
        <f>INDEX($K:$P,ROW(),MATCH(AQ$3,$K$2:$P$2,0))</f>
        <v>10</v>
      </c>
      <c r="AR57" s="19">
        <f>INDEX($K:$P,ROW(),MATCH(AR$3,$K$2:$P$2,0))</f>
        <v>10</v>
      </c>
      <c r="AS57" s="19">
        <f>INDEX($K:$P,ROW(),MATCH(AS$3,$K$2:$P$2,0))</f>
        <v>10</v>
      </c>
      <c r="AT57" s="19">
        <f>INDEX($K:$P,ROW(),MATCH(AT$3,$K$2:$P$2,0))</f>
        <v>10</v>
      </c>
      <c r="AU57" s="19">
        <f>INDEX($K:$P,ROW(),MATCH(AU$3,$K$2:$P$2,0))</f>
        <v>10</v>
      </c>
      <c r="AV57" s="19">
        <f>INDEX($K:$P,ROW(),MATCH(AV$3,$K$2:$P$2,0))</f>
        <v>10</v>
      </c>
      <c r="AW57" s="19">
        <f>INDEX($K:$P,ROW(),MATCH(AW$3,$K$2:$P$2,0))</f>
        <v>10</v>
      </c>
      <c r="AX57" s="19">
        <f>INDEX($K:$P,ROW(),MATCH(AX$3,$K$2:$P$2,0))</f>
        <v>10</v>
      </c>
      <c r="AY57" s="19">
        <f>INDEX($K:$P,ROW(),MATCH(AY$3,$K$2:$P$2,0))</f>
        <v>10</v>
      </c>
      <c r="AZ57" s="19">
        <f>INDEX($K:$P,ROW(),MATCH(AZ$3,$K$2:$P$2,0))</f>
        <v>10</v>
      </c>
      <c r="BA57" s="19">
        <f>INDEX($K:$P,ROW(),MATCH(BA$3,$K$2:$P$2,0))</f>
        <v>10</v>
      </c>
      <c r="BB57" s="19">
        <f>INDEX($K:$P,ROW(),MATCH(BB$3,$K$2:$P$2,0))</f>
        <v>10</v>
      </c>
      <c r="BC57" s="19">
        <f>INDEX($K:$P,ROW(),MATCH(BC$3,$K$2:$P$2,0))</f>
        <v>10</v>
      </c>
      <c r="BD57" s="19">
        <f>INDEX($K:$P,ROW(),MATCH(BD$3,$K$2:$P$2,0))</f>
        <v>10</v>
      </c>
      <c r="BE57" s="19">
        <f>INDEX($K:$P,ROW(),MATCH(BE$3,$K$2:$P$2,0))</f>
        <v>10</v>
      </c>
      <c r="BF57" s="19">
        <f>INDEX($K:$P,ROW(),MATCH(BF$3,$K$2:$P$2,0))</f>
        <v>10</v>
      </c>
      <c r="BG57" s="19">
        <f>INDEX($K:$P,ROW(),MATCH(BG$3,$K$2:$P$2,0))</f>
        <v>10</v>
      </c>
      <c r="BH57" s="19">
        <f>INDEX($K:$P,ROW(),MATCH(BH$3,$K$2:$P$2,0))</f>
        <v>10</v>
      </c>
      <c r="BI57" s="19">
        <f>INDEX($K:$P,ROW(),MATCH(BI$3,$K$2:$P$2,0))</f>
        <v>10</v>
      </c>
      <c r="BJ57" s="19">
        <f>INDEX($K:$P,ROW(),MATCH(BJ$3,$K$2:$P$2,0))</f>
        <v>10</v>
      </c>
      <c r="BK57" s="19">
        <f>INDEX($K:$P,ROW(),MATCH(BK$3,$K$2:$P$2,0))</f>
        <v>10</v>
      </c>
      <c r="BL57" s="19">
        <f>INDEX($K:$P,ROW(),MATCH(BL$3,$K$2:$P$2,0))</f>
        <v>10</v>
      </c>
      <c r="BM57" s="19">
        <f>INDEX($K:$P,ROW(),MATCH(BM$3,$K$2:$P$2,0))</f>
        <v>10</v>
      </c>
      <c r="BN57" s="19">
        <f>INDEX($K:$P,ROW(),MATCH(BN$3,$K$2:$P$2,0))</f>
        <v>10</v>
      </c>
      <c r="BO57" s="19">
        <f>INDEX($K:$P,ROW(),MATCH(BO$3,$K$2:$P$2,0))</f>
        <v>10</v>
      </c>
      <c r="BP57" s="19">
        <f>INDEX($K:$P,ROW(),MATCH(BP$3,$K$2:$P$2,0))</f>
        <v>10</v>
      </c>
      <c r="BQ57" s="19">
        <f>INDEX($K:$P,ROW(),MATCH(BQ$3,$K$2:$P$2,0))</f>
        <v>10</v>
      </c>
      <c r="BR57" s="19">
        <f>INDEX($K:$P,ROW(),MATCH(BR$3,$K$2:$P$2,0))</f>
        <v>10</v>
      </c>
      <c r="BS57" s="19">
        <f>INDEX($K:$P,ROW(),MATCH(BS$3,$K$2:$P$2,0))</f>
        <v>10</v>
      </c>
      <c r="BT57" s="19">
        <f>INDEX($K:$P,ROW(),MATCH(BT$3,$K$2:$P$2,0))</f>
        <v>10</v>
      </c>
      <c r="BU57" s="19">
        <f>INDEX($K:$P,ROW(),MATCH(BU$3,$K$2:$P$2,0))</f>
        <v>10</v>
      </c>
      <c r="BV57" s="19">
        <f>INDEX($K:$P,ROW(),MATCH(BV$3,$K$2:$P$2,0))</f>
        <v>10</v>
      </c>
      <c r="BW57" s="19">
        <f>INDEX($K:$P,ROW(),MATCH(BW$3,$K$2:$P$2,0))</f>
        <v>10</v>
      </c>
      <c r="BX57" s="19">
        <f>INDEX($K:$P,ROW(),MATCH(BX$3,$K$2:$P$2,0))</f>
        <v>10</v>
      </c>
      <c r="BY57" s="19">
        <f>INDEX($K:$P,ROW(),MATCH(BY$3,$K$2:$P$2,0))</f>
        <v>10</v>
      </c>
      <c r="BZ57" s="19">
        <f>INDEX($K:$P,ROW(),MATCH(BZ$3,$K$2:$P$2,0))</f>
        <v>10</v>
      </c>
      <c r="CA57" s="19">
        <f>INDEX($K:$P,ROW(),MATCH(CA$3,$K$2:$P$2,0))</f>
        <v>10</v>
      </c>
      <c r="CB57" s="19">
        <f>INDEX($K:$P,ROW(),MATCH(CB$3,$K$2:$P$2,0))</f>
        <v>10</v>
      </c>
      <c r="CC57" s="19">
        <f>INDEX($K:$P,ROW(),MATCH(CC$3,$K$2:$P$2,0))</f>
        <v>10</v>
      </c>
      <c r="CD57" s="19">
        <f>INDEX($K:$P,ROW(),MATCH(CD$3,$K$2:$P$2,0))</f>
        <v>10</v>
      </c>
      <c r="CE57" s="19">
        <f>INDEX($K:$P,ROW(),MATCH(CE$3,$K$2:$P$2,0))</f>
        <v>10</v>
      </c>
      <c r="CF57" s="19">
        <f>INDEX($K:$P,ROW(),MATCH(CF$3,$K$2:$P$2,0))</f>
        <v>10</v>
      </c>
      <c r="CG57" s="19">
        <f>INDEX($K:$P,ROW(),MATCH(CG$3,$K$2:$P$2,0))</f>
        <v>10</v>
      </c>
      <c r="CH57" s="19">
        <f>INDEX($K:$P,ROW(),MATCH(CH$3,$K$2:$P$2,0))</f>
        <v>10</v>
      </c>
      <c r="CI57" s="19">
        <f>INDEX($K:$P,ROW(),MATCH(CI$3,$K$2:$P$2,0))</f>
        <v>10</v>
      </c>
      <c r="CJ57" s="19">
        <f>INDEX($K:$P,ROW(),MATCH(CJ$3,$K$2:$P$2,0))</f>
        <v>10</v>
      </c>
      <c r="CK57" s="19">
        <f>INDEX($K:$P,ROW(),MATCH(CK$3,$K$2:$P$2,0))</f>
        <v>10</v>
      </c>
      <c r="CL57" s="19">
        <f>INDEX($K:$P,ROW(),MATCH(CL$3,$K$2:$P$2,0))</f>
        <v>10</v>
      </c>
      <c r="CM57" s="19" t="e">
        <f>INDEX($K:$P,ROW(),MATCH(CM$3,$K$2:$P$2,0))</f>
        <v>#N/A</v>
      </c>
      <c r="CN57" s="19" t="e">
        <f>INDEX($K:$P,ROW(),MATCH(CN$3,$K$2:$P$2,0))</f>
        <v>#N/A</v>
      </c>
      <c r="CO57" s="19" t="e">
        <f>INDEX($K:$P,ROW(),MATCH(CO$3,$K$2:$P$2,0))</f>
        <v>#N/A</v>
      </c>
      <c r="CP57" s="19" t="e">
        <f>INDEX($K:$P,ROW(),MATCH(CP$3,$K$2:$P$2,0))</f>
        <v>#N/A</v>
      </c>
      <c r="CQ57" s="19" t="e">
        <f>INDEX($K:$P,ROW(),MATCH(CQ$3,$K$2:$P$2,0))</f>
        <v>#N/A</v>
      </c>
      <c r="CR57" s="19" t="e">
        <f>INDEX($K:$P,ROW(),MATCH(CR$3,$K$2:$P$2,0))</f>
        <v>#N/A</v>
      </c>
      <c r="CS57" s="19" t="e">
        <f>INDEX($K:$P,ROW(),MATCH(CS$3,$K$2:$P$2,0))</f>
        <v>#N/A</v>
      </c>
      <c r="CT57" s="19" t="e">
        <f>INDEX($K:$P,ROW(),MATCH(CT$3,$K$2:$P$2,0))</f>
        <v>#N/A</v>
      </c>
      <c r="CU57" s="19" t="e">
        <f>INDEX($K:$P,ROW(),MATCH(CU$3,$K$2:$P$2,0))</f>
        <v>#N/A</v>
      </c>
      <c r="CV57" s="19" t="e">
        <f>INDEX($K:$P,ROW(),MATCH(CV$3,$K$2:$P$2,0))</f>
        <v>#N/A</v>
      </c>
      <c r="CW57" s="19" t="e">
        <f>INDEX($K:$P,ROW(),MATCH(CW$3,$K$2:$P$2,0))</f>
        <v>#N/A</v>
      </c>
      <c r="CX57" s="19" t="e">
        <f>INDEX($K:$P,ROW(),MATCH(CX$3,$K$2:$P$2,0))</f>
        <v>#N/A</v>
      </c>
      <c r="CY57" s="19" t="e">
        <f>INDEX($K:$P,ROW(),MATCH(CY$3,$K$2:$P$2,0))</f>
        <v>#N/A</v>
      </c>
      <c r="CZ57" s="19" t="e">
        <f>INDEX($K:$P,ROW(),MATCH(CZ$3,$K$2:$P$2,0))</f>
        <v>#N/A</v>
      </c>
      <c r="DA57" s="19" t="e">
        <f>INDEX($K:$P,ROW(),MATCH(DA$3,$K$2:$P$2,0))</f>
        <v>#N/A</v>
      </c>
      <c r="DB57" s="19" t="e">
        <f>INDEX($K:$P,ROW(),MATCH(DB$3,$K$2:$P$2,0))</f>
        <v>#N/A</v>
      </c>
      <c r="DC57" s="19" t="e">
        <f>INDEX($K:$P,ROW(),MATCH(DC$3,$K$2:$P$2,0))</f>
        <v>#N/A</v>
      </c>
      <c r="DD57" s="19" t="e">
        <f>INDEX($K:$P,ROW(),MATCH(DD$3,$K$2:$P$2,0))</f>
        <v>#N/A</v>
      </c>
      <c r="DE57" s="19" t="e">
        <f>INDEX($K:$P,ROW(),MATCH(DE$3,$K$2:$P$2,0))</f>
        <v>#N/A</v>
      </c>
      <c r="DF57" s="19" t="e">
        <f>INDEX($K:$P,ROW(),MATCH(DF$3,$K$2:$P$2,0))</f>
        <v>#N/A</v>
      </c>
      <c r="DG57" s="19" t="e">
        <f>INDEX($K:$P,ROW(),MATCH(DG$3,$K$2:$P$2,0))</f>
        <v>#N/A</v>
      </c>
      <c r="DH57" s="19" t="e">
        <f>INDEX($K:$P,ROW(),MATCH(DH$3,$K$2:$P$2,0))</f>
        <v>#N/A</v>
      </c>
      <c r="DI57" s="19" t="e">
        <f>INDEX($K:$P,ROW(),MATCH(DI$3,$K$2:$P$2,0))</f>
        <v>#N/A</v>
      </c>
      <c r="DJ57" s="19" t="e">
        <f>INDEX($K:$P,ROW(),MATCH(DJ$3,$K$2:$P$2,0))</f>
        <v>#N/A</v>
      </c>
      <c r="DK57" s="19" t="e">
        <f>INDEX($K:$P,ROW(),MATCH(DK$3,$K$2:$P$2,0))</f>
        <v>#N/A</v>
      </c>
      <c r="DL57" s="19" t="e">
        <f>INDEX($K:$P,ROW(),MATCH(DL$3,$K$2:$P$2,0))</f>
        <v>#N/A</v>
      </c>
    </row>
    <row r="58" spans="1:116" x14ac:dyDescent="0.4">
      <c r="D58" t="s">
        <v>812</v>
      </c>
      <c r="E58" s="8" t="str">
        <f>ROW()&amp;" "&amp;D58</f>
        <v>58 LISTSALES-PV</v>
      </c>
      <c r="G58" s="372" t="s">
        <v>810</v>
      </c>
      <c r="H58" s="31"/>
      <c r="I58" s="73"/>
      <c r="J58" s="73"/>
      <c r="K58" s="18">
        <v>10</v>
      </c>
      <c r="L58" s="18">
        <v>10</v>
      </c>
      <c r="M58" s="18">
        <v>10</v>
      </c>
      <c r="N58" s="18">
        <v>10</v>
      </c>
      <c r="O58" s="18">
        <v>10</v>
      </c>
      <c r="P58" s="18">
        <v>10</v>
      </c>
      <c r="R58" s="33"/>
      <c r="S58" s="19">
        <f>INDEX($K:$P,ROW(),MATCH(S$3,$K$2:$P$2,0))</f>
        <v>10</v>
      </c>
      <c r="T58" s="19">
        <f>INDEX($K:$P,ROW(),MATCH(T$3,$K$2:$P$2,0))</f>
        <v>10</v>
      </c>
      <c r="U58" s="19">
        <f>INDEX($K:$P,ROW(),MATCH(U$3,$K$2:$P$2,0))</f>
        <v>10</v>
      </c>
      <c r="V58" s="19">
        <f>INDEX($K:$P,ROW(),MATCH(V$3,$K$2:$P$2,0))</f>
        <v>10</v>
      </c>
      <c r="W58" s="19">
        <f>INDEX($K:$P,ROW(),MATCH(W$3,$K$2:$P$2,0))</f>
        <v>10</v>
      </c>
      <c r="X58" s="19">
        <f>INDEX($K:$P,ROW(),MATCH(X$3,$K$2:$P$2,0))</f>
        <v>10</v>
      </c>
      <c r="Y58" s="19">
        <f>INDEX($K:$P,ROW(),MATCH(Y$3,$K$2:$P$2,0))</f>
        <v>10</v>
      </c>
      <c r="Z58" s="19">
        <f>INDEX($K:$P,ROW(),MATCH(Z$3,$K$2:$P$2,0))</f>
        <v>10</v>
      </c>
      <c r="AA58" s="19">
        <f>INDEX($K:$P,ROW(),MATCH(AA$3,$K$2:$P$2,0))</f>
        <v>10</v>
      </c>
      <c r="AB58" s="19">
        <f>INDEX($K:$P,ROW(),MATCH(AB$3,$K$2:$P$2,0))</f>
        <v>10</v>
      </c>
      <c r="AC58" s="19">
        <f>INDEX($K:$P,ROW(),MATCH(AC$3,$K$2:$P$2,0))</f>
        <v>10</v>
      </c>
      <c r="AD58" s="19">
        <f>INDEX($K:$P,ROW(),MATCH(AD$3,$K$2:$P$2,0))</f>
        <v>10</v>
      </c>
      <c r="AE58" s="19">
        <f>INDEX($K:$P,ROW(),MATCH(AE$3,$K$2:$P$2,0))</f>
        <v>10</v>
      </c>
      <c r="AF58" s="19">
        <f>INDEX($K:$P,ROW(),MATCH(AF$3,$K$2:$P$2,0))</f>
        <v>10</v>
      </c>
      <c r="AG58" s="19">
        <f>INDEX($K:$P,ROW(),MATCH(AG$3,$K$2:$P$2,0))</f>
        <v>10</v>
      </c>
      <c r="AH58" s="19">
        <f>INDEX($K:$P,ROW(),MATCH(AH$3,$K$2:$P$2,0))</f>
        <v>10</v>
      </c>
      <c r="AI58" s="19">
        <f>INDEX($K:$P,ROW(),MATCH(AI$3,$K$2:$P$2,0))</f>
        <v>10</v>
      </c>
      <c r="AJ58" s="19">
        <f>INDEX($K:$P,ROW(),MATCH(AJ$3,$K$2:$P$2,0))</f>
        <v>10</v>
      </c>
      <c r="AK58" s="19">
        <f>INDEX($K:$P,ROW(),MATCH(AK$3,$K$2:$P$2,0))</f>
        <v>10</v>
      </c>
      <c r="AL58" s="19">
        <f>INDEX($K:$P,ROW(),MATCH(AL$3,$K$2:$P$2,0))</f>
        <v>10</v>
      </c>
      <c r="AM58" s="19">
        <f>INDEX($K:$P,ROW(),MATCH(AM$3,$K$2:$P$2,0))</f>
        <v>10</v>
      </c>
      <c r="AN58" s="19">
        <f>INDEX($K:$P,ROW(),MATCH(AN$3,$K$2:$P$2,0))</f>
        <v>10</v>
      </c>
      <c r="AO58" s="19">
        <f>INDEX($K:$P,ROW(),MATCH(AO$3,$K$2:$P$2,0))</f>
        <v>10</v>
      </c>
      <c r="AP58" s="19">
        <f>INDEX($K:$P,ROW(),MATCH(AP$3,$K$2:$P$2,0))</f>
        <v>10</v>
      </c>
      <c r="AQ58" s="19">
        <f>INDEX($K:$P,ROW(),MATCH(AQ$3,$K$2:$P$2,0))</f>
        <v>10</v>
      </c>
      <c r="AR58" s="19">
        <f>INDEX($K:$P,ROW(),MATCH(AR$3,$K$2:$P$2,0))</f>
        <v>10</v>
      </c>
      <c r="AS58" s="19">
        <f>INDEX($K:$P,ROW(),MATCH(AS$3,$K$2:$P$2,0))</f>
        <v>10</v>
      </c>
      <c r="AT58" s="19">
        <f>INDEX($K:$P,ROW(),MATCH(AT$3,$K$2:$P$2,0))</f>
        <v>10</v>
      </c>
      <c r="AU58" s="19">
        <f>INDEX($K:$P,ROW(),MATCH(AU$3,$K$2:$P$2,0))</f>
        <v>10</v>
      </c>
      <c r="AV58" s="19">
        <f>INDEX($K:$P,ROW(),MATCH(AV$3,$K$2:$P$2,0))</f>
        <v>10</v>
      </c>
      <c r="AW58" s="19">
        <f>INDEX($K:$P,ROW(),MATCH(AW$3,$K$2:$P$2,0))</f>
        <v>10</v>
      </c>
      <c r="AX58" s="19">
        <f>INDEX($K:$P,ROW(),MATCH(AX$3,$K$2:$P$2,0))</f>
        <v>10</v>
      </c>
      <c r="AY58" s="19">
        <f>INDEX($K:$P,ROW(),MATCH(AY$3,$K$2:$P$2,0))</f>
        <v>10</v>
      </c>
      <c r="AZ58" s="19">
        <f>INDEX($K:$P,ROW(),MATCH(AZ$3,$K$2:$P$2,0))</f>
        <v>10</v>
      </c>
      <c r="BA58" s="19">
        <f>INDEX($K:$P,ROW(),MATCH(BA$3,$K$2:$P$2,0))</f>
        <v>10</v>
      </c>
      <c r="BB58" s="19">
        <f>INDEX($K:$P,ROW(),MATCH(BB$3,$K$2:$P$2,0))</f>
        <v>10</v>
      </c>
      <c r="BC58" s="19">
        <f>INDEX($K:$P,ROW(),MATCH(BC$3,$K$2:$P$2,0))</f>
        <v>10</v>
      </c>
      <c r="BD58" s="19">
        <f>INDEX($K:$P,ROW(),MATCH(BD$3,$K$2:$P$2,0))</f>
        <v>10</v>
      </c>
      <c r="BE58" s="19">
        <f>INDEX($K:$P,ROW(),MATCH(BE$3,$K$2:$P$2,0))</f>
        <v>10</v>
      </c>
      <c r="BF58" s="19">
        <f>INDEX($K:$P,ROW(),MATCH(BF$3,$K$2:$P$2,0))</f>
        <v>10</v>
      </c>
      <c r="BG58" s="19">
        <f>INDEX($K:$P,ROW(),MATCH(BG$3,$K$2:$P$2,0))</f>
        <v>10</v>
      </c>
      <c r="BH58" s="19">
        <f>INDEX($K:$P,ROW(),MATCH(BH$3,$K$2:$P$2,0))</f>
        <v>10</v>
      </c>
      <c r="BI58" s="19">
        <f>INDEX($K:$P,ROW(),MATCH(BI$3,$K$2:$P$2,0))</f>
        <v>10</v>
      </c>
      <c r="BJ58" s="19">
        <f>INDEX($K:$P,ROW(),MATCH(BJ$3,$K$2:$P$2,0))</f>
        <v>10</v>
      </c>
      <c r="BK58" s="19">
        <f>INDEX($K:$P,ROW(),MATCH(BK$3,$K$2:$P$2,0))</f>
        <v>10</v>
      </c>
      <c r="BL58" s="19">
        <f>INDEX($K:$P,ROW(),MATCH(BL$3,$K$2:$P$2,0))</f>
        <v>10</v>
      </c>
      <c r="BM58" s="19">
        <f>INDEX($K:$P,ROW(),MATCH(BM$3,$K$2:$P$2,0))</f>
        <v>10</v>
      </c>
      <c r="BN58" s="19">
        <f>INDEX($K:$P,ROW(),MATCH(BN$3,$K$2:$P$2,0))</f>
        <v>10</v>
      </c>
      <c r="BO58" s="19">
        <f>INDEX($K:$P,ROW(),MATCH(BO$3,$K$2:$P$2,0))</f>
        <v>10</v>
      </c>
      <c r="BP58" s="19">
        <f>INDEX($K:$P,ROW(),MATCH(BP$3,$K$2:$P$2,0))</f>
        <v>10</v>
      </c>
      <c r="BQ58" s="19">
        <f>INDEX($K:$P,ROW(),MATCH(BQ$3,$K$2:$P$2,0))</f>
        <v>10</v>
      </c>
      <c r="BR58" s="19">
        <f>INDEX($K:$P,ROW(),MATCH(BR$3,$K$2:$P$2,0))</f>
        <v>10</v>
      </c>
      <c r="BS58" s="19">
        <f>INDEX($K:$P,ROW(),MATCH(BS$3,$K$2:$P$2,0))</f>
        <v>10</v>
      </c>
      <c r="BT58" s="19">
        <f>INDEX($K:$P,ROW(),MATCH(BT$3,$K$2:$P$2,0))</f>
        <v>10</v>
      </c>
      <c r="BU58" s="19">
        <f>INDEX($K:$P,ROW(),MATCH(BU$3,$K$2:$P$2,0))</f>
        <v>10</v>
      </c>
      <c r="BV58" s="19">
        <f>INDEX($K:$P,ROW(),MATCH(BV$3,$K$2:$P$2,0))</f>
        <v>10</v>
      </c>
      <c r="BW58" s="19">
        <f>INDEX($K:$P,ROW(),MATCH(BW$3,$K$2:$P$2,0))</f>
        <v>10</v>
      </c>
      <c r="BX58" s="19">
        <f>INDEX($K:$P,ROW(),MATCH(BX$3,$K$2:$P$2,0))</f>
        <v>10</v>
      </c>
      <c r="BY58" s="19">
        <f>INDEX($K:$P,ROW(),MATCH(BY$3,$K$2:$P$2,0))</f>
        <v>10</v>
      </c>
      <c r="BZ58" s="19">
        <f>INDEX($K:$P,ROW(),MATCH(BZ$3,$K$2:$P$2,0))</f>
        <v>10</v>
      </c>
      <c r="CA58" s="19">
        <f>INDEX($K:$P,ROW(),MATCH(CA$3,$K$2:$P$2,0))</f>
        <v>10</v>
      </c>
      <c r="CB58" s="19">
        <f>INDEX($K:$P,ROW(),MATCH(CB$3,$K$2:$P$2,0))</f>
        <v>10</v>
      </c>
      <c r="CC58" s="19">
        <f>INDEX($K:$P,ROW(),MATCH(CC$3,$K$2:$P$2,0))</f>
        <v>10</v>
      </c>
      <c r="CD58" s="19">
        <f>INDEX($K:$P,ROW(),MATCH(CD$3,$K$2:$P$2,0))</f>
        <v>10</v>
      </c>
      <c r="CE58" s="19">
        <f>INDEX($K:$P,ROW(),MATCH(CE$3,$K$2:$P$2,0))</f>
        <v>10</v>
      </c>
      <c r="CF58" s="19">
        <f>INDEX($K:$P,ROW(),MATCH(CF$3,$K$2:$P$2,0))</f>
        <v>10</v>
      </c>
      <c r="CG58" s="19">
        <f>INDEX($K:$P,ROW(),MATCH(CG$3,$K$2:$P$2,0))</f>
        <v>10</v>
      </c>
      <c r="CH58" s="19">
        <f>INDEX($K:$P,ROW(),MATCH(CH$3,$K$2:$P$2,0))</f>
        <v>10</v>
      </c>
      <c r="CI58" s="19">
        <f>INDEX($K:$P,ROW(),MATCH(CI$3,$K$2:$P$2,0))</f>
        <v>10</v>
      </c>
      <c r="CJ58" s="19">
        <f>INDEX($K:$P,ROW(),MATCH(CJ$3,$K$2:$P$2,0))</f>
        <v>10</v>
      </c>
      <c r="CK58" s="19">
        <f>INDEX($K:$P,ROW(),MATCH(CK$3,$K$2:$P$2,0))</f>
        <v>10</v>
      </c>
      <c r="CL58" s="19">
        <f>INDEX($K:$P,ROW(),MATCH(CL$3,$K$2:$P$2,0))</f>
        <v>10</v>
      </c>
      <c r="CM58" s="19" t="e">
        <f>INDEX($K:$P,ROW(),MATCH(CM$3,$K$2:$P$2,0))</f>
        <v>#N/A</v>
      </c>
      <c r="CN58" s="19" t="e">
        <f>INDEX($K:$P,ROW(),MATCH(CN$3,$K$2:$P$2,0))</f>
        <v>#N/A</v>
      </c>
      <c r="CO58" s="19" t="e">
        <f>INDEX($K:$P,ROW(),MATCH(CO$3,$K$2:$P$2,0))</f>
        <v>#N/A</v>
      </c>
      <c r="CP58" s="19" t="e">
        <f>INDEX($K:$P,ROW(),MATCH(CP$3,$K$2:$P$2,0))</f>
        <v>#N/A</v>
      </c>
      <c r="CQ58" s="19" t="e">
        <f>INDEX($K:$P,ROW(),MATCH(CQ$3,$K$2:$P$2,0))</f>
        <v>#N/A</v>
      </c>
      <c r="CR58" s="19" t="e">
        <f>INDEX($K:$P,ROW(),MATCH(CR$3,$K$2:$P$2,0))</f>
        <v>#N/A</v>
      </c>
      <c r="CS58" s="19" t="e">
        <f>INDEX($K:$P,ROW(),MATCH(CS$3,$K$2:$P$2,0))</f>
        <v>#N/A</v>
      </c>
      <c r="CT58" s="19" t="e">
        <f>INDEX($K:$P,ROW(),MATCH(CT$3,$K$2:$P$2,0))</f>
        <v>#N/A</v>
      </c>
      <c r="CU58" s="19" t="e">
        <f>INDEX($K:$P,ROW(),MATCH(CU$3,$K$2:$P$2,0))</f>
        <v>#N/A</v>
      </c>
      <c r="CV58" s="19" t="e">
        <f>INDEX($K:$P,ROW(),MATCH(CV$3,$K$2:$P$2,0))</f>
        <v>#N/A</v>
      </c>
      <c r="CW58" s="19" t="e">
        <f>INDEX($K:$P,ROW(),MATCH(CW$3,$K$2:$P$2,0))</f>
        <v>#N/A</v>
      </c>
      <c r="CX58" s="19" t="e">
        <f>INDEX($K:$P,ROW(),MATCH(CX$3,$K$2:$P$2,0))</f>
        <v>#N/A</v>
      </c>
      <c r="CY58" s="19" t="e">
        <f>INDEX($K:$P,ROW(),MATCH(CY$3,$K$2:$P$2,0))</f>
        <v>#N/A</v>
      </c>
      <c r="CZ58" s="19" t="e">
        <f>INDEX($K:$P,ROW(),MATCH(CZ$3,$K$2:$P$2,0))</f>
        <v>#N/A</v>
      </c>
      <c r="DA58" s="19" t="e">
        <f>INDEX($K:$P,ROW(),MATCH(DA$3,$K$2:$P$2,0))</f>
        <v>#N/A</v>
      </c>
      <c r="DB58" s="19" t="e">
        <f>INDEX($K:$P,ROW(),MATCH(DB$3,$K$2:$P$2,0))</f>
        <v>#N/A</v>
      </c>
      <c r="DC58" s="19" t="e">
        <f>INDEX($K:$P,ROW(),MATCH(DC$3,$K$2:$P$2,0))</f>
        <v>#N/A</v>
      </c>
      <c r="DD58" s="19" t="e">
        <f>INDEX($K:$P,ROW(),MATCH(DD$3,$K$2:$P$2,0))</f>
        <v>#N/A</v>
      </c>
      <c r="DE58" s="19" t="e">
        <f>INDEX($K:$P,ROW(),MATCH(DE$3,$K$2:$P$2,0))</f>
        <v>#N/A</v>
      </c>
      <c r="DF58" s="19" t="e">
        <f>INDEX($K:$P,ROW(),MATCH(DF$3,$K$2:$P$2,0))</f>
        <v>#N/A</v>
      </c>
      <c r="DG58" s="19" t="e">
        <f>INDEX($K:$P,ROW(),MATCH(DG$3,$K$2:$P$2,0))</f>
        <v>#N/A</v>
      </c>
      <c r="DH58" s="19" t="e">
        <f>INDEX($K:$P,ROW(),MATCH(DH$3,$K$2:$P$2,0))</f>
        <v>#N/A</v>
      </c>
      <c r="DI58" s="19" t="e">
        <f>INDEX($K:$P,ROW(),MATCH(DI$3,$K$2:$P$2,0))</f>
        <v>#N/A</v>
      </c>
      <c r="DJ58" s="19" t="e">
        <f>INDEX($K:$P,ROW(),MATCH(DJ$3,$K$2:$P$2,0))</f>
        <v>#N/A</v>
      </c>
      <c r="DK58" s="19" t="e">
        <f>INDEX($K:$P,ROW(),MATCH(DK$3,$K$2:$P$2,0))</f>
        <v>#N/A</v>
      </c>
      <c r="DL58" s="19" t="e">
        <f>INDEX($K:$P,ROW(),MATCH(DL$3,$K$2:$P$2,0))</f>
        <v>#N/A</v>
      </c>
    </row>
    <row r="59" spans="1:116" x14ac:dyDescent="0.4">
      <c r="D59" t="s">
        <v>812</v>
      </c>
      <c r="E59" s="8" t="str">
        <f>ROW()&amp;" "&amp;D59</f>
        <v>59 LISTSALES-PV</v>
      </c>
      <c r="G59" s="373"/>
      <c r="H59" s="31"/>
      <c r="I59" s="73"/>
      <c r="J59" s="73"/>
      <c r="K59" s="18"/>
      <c r="L59" s="18"/>
      <c r="M59" s="18"/>
      <c r="N59" s="18"/>
      <c r="O59" s="18"/>
      <c r="P59" s="18"/>
      <c r="R59" s="33"/>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row>
    <row r="60" spans="1:116" x14ac:dyDescent="0.4">
      <c r="D60" t="s">
        <v>812</v>
      </c>
      <c r="E60" s="8" t="str">
        <f>ROW()&amp;" "&amp;D60</f>
        <v>60 LISTSALES-PV</v>
      </c>
      <c r="G60" s="373" t="s">
        <v>522</v>
      </c>
      <c r="H60" s="31"/>
      <c r="I60" s="73"/>
      <c r="J60" s="73"/>
      <c r="K60" s="18"/>
      <c r="L60" s="18"/>
      <c r="M60" s="18"/>
      <c r="N60" s="18"/>
      <c r="O60" s="18"/>
      <c r="P60" s="18"/>
      <c r="R60" s="33"/>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row>
    <row r="61" spans="1:116" x14ac:dyDescent="0.4">
      <c r="D61" t="s">
        <v>812</v>
      </c>
      <c r="E61" s="8" t="str">
        <f>ROW()&amp;" "&amp;D61</f>
        <v>61 LISTSALES-PV</v>
      </c>
      <c r="G61" s="390" t="s">
        <v>519</v>
      </c>
      <c r="H61" s="31"/>
      <c r="I61" s="73"/>
      <c r="J61" s="73"/>
      <c r="K61" s="23">
        <f>SUMIF($3:$3,K$2,61:61)</f>
        <v>-10091154.219664639</v>
      </c>
      <c r="L61" s="23">
        <f>SUMIF($3:$3,L$2,61:61)</f>
        <v>-8913836.7519385833</v>
      </c>
      <c r="M61" s="23">
        <f>SUMIF($3:$3,M$2,61:61)</f>
        <v>-9799520.3654667661</v>
      </c>
      <c r="N61" s="23">
        <f>SUMIF($3:$3,N$2,61:61)</f>
        <v>-10752498.165753618</v>
      </c>
      <c r="O61" s="23">
        <f>SUMIF($3:$3,O$2,61:61)</f>
        <v>-11777337.637316927</v>
      </c>
      <c r="P61" s="23">
        <f>SUMIF($3:$3,P$2,61:61)</f>
        <v>-2626362.6262092963</v>
      </c>
      <c r="R61" s="33"/>
      <c r="S61" s="24">
        <f>-+S31*S54</f>
        <v>-803333.33333333349</v>
      </c>
      <c r="T61" s="24">
        <f>-+T31*T54</f>
        <v>-810027.77777777764</v>
      </c>
      <c r="U61" s="24">
        <f>-+U31*U54</f>
        <v>-816764.0625</v>
      </c>
      <c r="V61" s="24">
        <f>-+V31*V54</f>
        <v>-823542.41994598752</v>
      </c>
      <c r="W61" s="24">
        <f>-+W31*W54</f>
        <v>-830363.0837723841</v>
      </c>
      <c r="X61" s="24">
        <f>-+X31*X54</f>
        <v>-837226.28885254369</v>
      </c>
      <c r="Y61" s="24">
        <f>-+Y31*Y54</f>
        <v>-844132.27128261235</v>
      </c>
      <c r="Z61" s="24">
        <f>-+Z31*Z54</f>
        <v>-851081.26838763617</v>
      </c>
      <c r="AA61" s="24">
        <f>-+AA31*AA54</f>
        <v>-858073.51872771699</v>
      </c>
      <c r="AB61" s="24">
        <f>-+AB31*AB54</f>
        <v>-865109.26210416586</v>
      </c>
      <c r="AC61" s="24">
        <f>-+AC31*AC54</f>
        <v>-872188.73956571904</v>
      </c>
      <c r="AD61" s="24">
        <f>-+AD31*AD54</f>
        <v>-879312.19341476273</v>
      </c>
      <c r="AE61" s="24">
        <f>-+AE31*AE54</f>
        <v>-710556.24402644299</v>
      </c>
      <c r="AF61" s="24">
        <f>-+AF31*AF54</f>
        <v>-716302.35241034999</v>
      </c>
      <c r="AG61" s="24">
        <f>-+AG31*AG54</f>
        <v>-722084.00898488611</v>
      </c>
      <c r="AH61" s="24">
        <f>-+AH31*AH54</f>
        <v>-727901.41022614774</v>
      </c>
      <c r="AI61" s="24">
        <f>-+AI31*AI54</f>
        <v>-733754.75363037363</v>
      </c>
      <c r="AJ61" s="24">
        <f>-+AJ31*AJ54</f>
        <v>-739644.23771904421</v>
      </c>
      <c r="AK61" s="24">
        <f>-+AK31*AK54</f>
        <v>-745570.06204397604</v>
      </c>
      <c r="AL61" s="24">
        <f>-+AL31*AL54</f>
        <v>-751532.42719248682</v>
      </c>
      <c r="AM61" s="24">
        <f>-+AM31*AM54</f>
        <v>-757531.53479255375</v>
      </c>
      <c r="AN61" s="24">
        <f>-+AN31*AN54</f>
        <v>-763567.58751798421</v>
      </c>
      <c r="AO61" s="24">
        <f>-+AO31*AO54</f>
        <v>-769640.7890936397</v>
      </c>
      <c r="AP61" s="24">
        <f>-+AP31*AP54</f>
        <v>-775751.34430069849</v>
      </c>
      <c r="AQ61" s="24">
        <f>-+AQ31*AQ54</f>
        <v>-781899.4589818978</v>
      </c>
      <c r="AR61" s="24">
        <f>-+AR31*AR54</f>
        <v>-788085.34004682314</v>
      </c>
      <c r="AS61" s="24">
        <f>-+AS31*AS54</f>
        <v>-794309.19547723606</v>
      </c>
      <c r="AT61" s="24">
        <f>-+AT31*AT54</f>
        <v>-800571.23433241993</v>
      </c>
      <c r="AU61" s="24">
        <f>-+AU31*AU54</f>
        <v>-806871.666754529</v>
      </c>
      <c r="AV61" s="24">
        <f>-+AV31*AV54</f>
        <v>-813210.70397400483</v>
      </c>
      <c r="AW61" s="24">
        <f>-+AW31*AW54</f>
        <v>-819588.5583149828</v>
      </c>
      <c r="AX61" s="24">
        <f>-+AX31*AX54</f>
        <v>-826005.4432007448</v>
      </c>
      <c r="AY61" s="24">
        <f>-+AY31*AY54</f>
        <v>-832461.57315919548</v>
      </c>
      <c r="AZ61" s="24">
        <f>-+AZ31*AZ54</f>
        <v>-838957.16382836178</v>
      </c>
      <c r="BA61" s="24">
        <f>-+BA31*BA54</f>
        <v>-845492.43196189776</v>
      </c>
      <c r="BB61" s="24">
        <f>-+BB31*BB54</f>
        <v>-852067.59543467313</v>
      </c>
      <c r="BC61" s="24">
        <f>-+BC31*BC54</f>
        <v>-858682.87324834254</v>
      </c>
      <c r="BD61" s="24">
        <f>-+BD31*BD54</f>
        <v>-865338.48553692561</v>
      </c>
      <c r="BE61" s="24">
        <f>-+BE31*BE54</f>
        <v>-872034.6535724625</v>
      </c>
      <c r="BF61" s="24">
        <f>-+BF31*BF54</f>
        <v>-878771.5997707136</v>
      </c>
      <c r="BG61" s="24">
        <f>-+BG31*BG54</f>
        <v>-885549.5476967619</v>
      </c>
      <c r="BH61" s="24">
        <f>-+BH31*BH54</f>
        <v>-892368.72207080584</v>
      </c>
      <c r="BI61" s="24">
        <f>-+BI31*BI54</f>
        <v>-899229.34877388936</v>
      </c>
      <c r="BJ61" s="24">
        <f>-+BJ31*BJ54</f>
        <v>-906131.6548536123</v>
      </c>
      <c r="BK61" s="24">
        <f>-+BK31*BK54</f>
        <v>-913075.86853004992</v>
      </c>
      <c r="BL61" s="24">
        <f>-+BL31*BL54</f>
        <v>-920062.21920142323</v>
      </c>
      <c r="BM61" s="24">
        <f>-+BM31*BM54</f>
        <v>-927090.93745013338</v>
      </c>
      <c r="BN61" s="24">
        <f>-+BN31*BN54</f>
        <v>-934162.25504849863</v>
      </c>
      <c r="BO61" s="24">
        <f>-+BO31*BO54</f>
        <v>-941276.40496473759</v>
      </c>
      <c r="BP61" s="24">
        <f>-+BP31*BP54</f>
        <v>-948433.62136891484</v>
      </c>
      <c r="BQ61" s="24">
        <f>-+BQ31*BQ54</f>
        <v>-955634.13963885617</v>
      </c>
      <c r="BR61" s="24">
        <f>-+BR31*BR54</f>
        <v>-962878.19636625063</v>
      </c>
      <c r="BS61" s="24">
        <f>-+BS31*BS54</f>
        <v>-970166.02936255187</v>
      </c>
      <c r="BT61" s="24">
        <f>-+BT31*BT54</f>
        <v>-977497.87766513985</v>
      </c>
      <c r="BU61" s="24">
        <f>-+BU31*BU54</f>
        <v>-984873.98154333991</v>
      </c>
      <c r="BV61" s="24">
        <f>-+BV31*BV54</f>
        <v>-992294.58250460785</v>
      </c>
      <c r="BW61" s="24">
        <f>-+BW31*BW54</f>
        <v>-999759.92330057919</v>
      </c>
      <c r="BX61" s="24">
        <f>-+BX31*BX54</f>
        <v>-1007270.2479333654</v>
      </c>
      <c r="BY61" s="24">
        <f>-+BY31*BY54</f>
        <v>-1014825.801661633</v>
      </c>
      <c r="BZ61" s="24">
        <f>-+BZ31*BZ54</f>
        <v>-1022426.8310069516</v>
      </c>
      <c r="CA61" s="24">
        <f>-+CA31*CA54</f>
        <v>-213893.11308392137</v>
      </c>
      <c r="CB61" s="24">
        <f>-+CB31*CB54</f>
        <v>-214784.33438843492</v>
      </c>
      <c r="CC61" s="24">
        <f>-+CC31*CC54</f>
        <v>-215679.26911505315</v>
      </c>
      <c r="CD61" s="24">
        <f>-+CD31*CD54</f>
        <v>-216577.93273636699</v>
      </c>
      <c r="CE61" s="24">
        <f>-+CE31*CE54</f>
        <v>-217480.34078943732</v>
      </c>
      <c r="CF61" s="24">
        <f>-+CF31*CF54</f>
        <v>-218386.50887604803</v>
      </c>
      <c r="CG61" s="24">
        <f>-+CG31*CG54</f>
        <v>-219296.45266304168</v>
      </c>
      <c r="CH61" s="24">
        <f>-+CH31*CH54</f>
        <v>-220210.18788246813</v>
      </c>
      <c r="CI61" s="24">
        <f>-+CI31*CI54</f>
        <v>-221127.73033197969</v>
      </c>
      <c r="CJ61" s="24">
        <f>-+CJ31*CJ54</f>
        <v>-222049.0958750248</v>
      </c>
      <c r="CK61" s="24">
        <f>-+CK31*CK54</f>
        <v>-222974.30044116828</v>
      </c>
      <c r="CL61" s="24">
        <f>-+CL31*CL54</f>
        <v>-223903.36002635214</v>
      </c>
      <c r="CM61" s="24" t="e">
        <f>-+CM31*CM54</f>
        <v>#N/A</v>
      </c>
      <c r="CN61" s="24" t="e">
        <f>-+CN31*CN54</f>
        <v>#N/A</v>
      </c>
      <c r="CO61" s="24" t="e">
        <f>-+CO31*CO54</f>
        <v>#N/A</v>
      </c>
      <c r="CP61" s="24" t="e">
        <f>-+CP31*CP54</f>
        <v>#N/A</v>
      </c>
      <c r="CQ61" s="24" t="e">
        <f>-+CQ31*CQ54</f>
        <v>#N/A</v>
      </c>
      <c r="CR61" s="24" t="e">
        <f>-+CR31*CR54</f>
        <v>#N/A</v>
      </c>
      <c r="CS61" s="24" t="e">
        <f>-+CS31*CS54</f>
        <v>#N/A</v>
      </c>
      <c r="CT61" s="24" t="e">
        <f>-+CT31*CT54</f>
        <v>#N/A</v>
      </c>
      <c r="CU61" s="24" t="e">
        <f>-+CU31*CU54</f>
        <v>#N/A</v>
      </c>
      <c r="CV61" s="24" t="e">
        <f>-+CV31*CV54</f>
        <v>#N/A</v>
      </c>
      <c r="CW61" s="24" t="e">
        <f>-+CW31*CW54</f>
        <v>#N/A</v>
      </c>
      <c r="CX61" s="24" t="e">
        <f>-+CX31*CX54</f>
        <v>#N/A</v>
      </c>
      <c r="CY61" s="24" t="e">
        <f>-+CY31*CY54</f>
        <v>#N/A</v>
      </c>
      <c r="CZ61" s="24" t="e">
        <f>-+CZ31*CZ54</f>
        <v>#N/A</v>
      </c>
      <c r="DA61" s="24" t="e">
        <f>-+DA31*DA54</f>
        <v>#N/A</v>
      </c>
      <c r="DB61" s="24" t="e">
        <f>-+DB31*DB54</f>
        <v>#N/A</v>
      </c>
      <c r="DC61" s="24" t="e">
        <f>-+DC31*DC54</f>
        <v>#N/A</v>
      </c>
      <c r="DD61" s="24" t="e">
        <f>-+DD31*DD54</f>
        <v>#N/A</v>
      </c>
      <c r="DE61" s="24" t="e">
        <f>-+DE31*DE54</f>
        <v>#N/A</v>
      </c>
      <c r="DF61" s="24" t="e">
        <f>-+DF31*DF54</f>
        <v>#N/A</v>
      </c>
      <c r="DG61" s="24" t="e">
        <f>-+DG31*DG54</f>
        <v>#N/A</v>
      </c>
      <c r="DH61" s="24" t="e">
        <f>-+DH31*DH54</f>
        <v>#N/A</v>
      </c>
      <c r="DI61" s="24" t="e">
        <f>-+DI31*DI54</f>
        <v>#N/A</v>
      </c>
      <c r="DJ61" s="24" t="e">
        <f>-+DJ31*DJ54</f>
        <v>#N/A</v>
      </c>
      <c r="DK61" s="24" t="e">
        <f>-+DK31*DK54</f>
        <v>#N/A</v>
      </c>
      <c r="DL61" s="24" t="e">
        <f>-+DL31*DL54</f>
        <v>#N/A</v>
      </c>
    </row>
    <row r="62" spans="1:116" x14ac:dyDescent="0.4">
      <c r="D62" t="s">
        <v>812</v>
      </c>
      <c r="E62" s="8" t="str">
        <f>ROW()&amp;" "&amp;D62</f>
        <v>62 LISTSALES-PV</v>
      </c>
      <c r="G62" s="390" t="s">
        <v>520</v>
      </c>
      <c r="H62" s="31"/>
      <c r="I62" s="73"/>
      <c r="J62" s="73"/>
      <c r="K62" s="23">
        <f>SUMIF($3:$3,K$2,62:62)</f>
        <v>-10091154.219664639</v>
      </c>
      <c r="L62" s="23">
        <f>SUMIF($3:$3,L$2,62:62)</f>
        <v>-8913836.7519385833</v>
      </c>
      <c r="M62" s="23">
        <f>SUMIF($3:$3,M$2,62:62)</f>
        <v>-9799520.3654667661</v>
      </c>
      <c r="N62" s="23">
        <f>SUMIF($3:$3,N$2,62:62)</f>
        <v>-10752498.165753618</v>
      </c>
      <c r="O62" s="23">
        <f>SUMIF($3:$3,O$2,62:62)</f>
        <v>-11777337.637316927</v>
      </c>
      <c r="P62" s="23">
        <f>SUMIF($3:$3,P$2,62:62)</f>
        <v>-2626362.6262092963</v>
      </c>
      <c r="R62" s="33"/>
      <c r="S62" s="24">
        <f>-+S32*S55</f>
        <v>-803333.33333333349</v>
      </c>
      <c r="T62" s="24">
        <f>-+T32*T55</f>
        <v>-810027.77777777764</v>
      </c>
      <c r="U62" s="24">
        <f>-+U32*U55</f>
        <v>-816764.0625</v>
      </c>
      <c r="V62" s="24">
        <f>-+V32*V55</f>
        <v>-823542.41994598752</v>
      </c>
      <c r="W62" s="24">
        <f>-+W32*W55</f>
        <v>-830363.0837723841</v>
      </c>
      <c r="X62" s="24">
        <f>-+X32*X55</f>
        <v>-837226.28885254369</v>
      </c>
      <c r="Y62" s="24">
        <f>-+Y32*Y55</f>
        <v>-844132.27128261235</v>
      </c>
      <c r="Z62" s="24">
        <f>-+Z32*Z55</f>
        <v>-851081.26838763617</v>
      </c>
      <c r="AA62" s="24">
        <f>-+AA32*AA55</f>
        <v>-858073.51872771699</v>
      </c>
      <c r="AB62" s="24">
        <f>-+AB32*AB55</f>
        <v>-865109.26210416586</v>
      </c>
      <c r="AC62" s="24">
        <f>-+AC32*AC55</f>
        <v>-872188.73956571904</v>
      </c>
      <c r="AD62" s="24">
        <f>-+AD32*AD55</f>
        <v>-879312.19341476273</v>
      </c>
      <c r="AE62" s="24">
        <f>-+AE32*AE55</f>
        <v>-710556.24402644299</v>
      </c>
      <c r="AF62" s="24">
        <f>-+AF32*AF55</f>
        <v>-716302.35241034999</v>
      </c>
      <c r="AG62" s="24">
        <f>-+AG32*AG55</f>
        <v>-722084.00898488611</v>
      </c>
      <c r="AH62" s="24">
        <f>-+AH32*AH55</f>
        <v>-727901.41022614774</v>
      </c>
      <c r="AI62" s="24">
        <f>-+AI32*AI55</f>
        <v>-733754.75363037363</v>
      </c>
      <c r="AJ62" s="24">
        <f>-+AJ32*AJ55</f>
        <v>-739644.23771904421</v>
      </c>
      <c r="AK62" s="24">
        <f>-+AK32*AK55</f>
        <v>-745570.06204397604</v>
      </c>
      <c r="AL62" s="24">
        <f>-+AL32*AL55</f>
        <v>-751532.42719248682</v>
      </c>
      <c r="AM62" s="24">
        <f>-+AM32*AM55</f>
        <v>-757531.53479255375</v>
      </c>
      <c r="AN62" s="24">
        <f>-+AN32*AN55</f>
        <v>-763567.58751798421</v>
      </c>
      <c r="AO62" s="24">
        <f>-+AO32*AO55</f>
        <v>-769640.7890936397</v>
      </c>
      <c r="AP62" s="24">
        <f>-+AP32*AP55</f>
        <v>-775751.34430069849</v>
      </c>
      <c r="AQ62" s="24">
        <f>-+AQ32*AQ55</f>
        <v>-781899.4589818978</v>
      </c>
      <c r="AR62" s="24">
        <f>-+AR32*AR55</f>
        <v>-788085.34004682314</v>
      </c>
      <c r="AS62" s="24">
        <f>-+AS32*AS55</f>
        <v>-794309.19547723606</v>
      </c>
      <c r="AT62" s="24">
        <f>-+AT32*AT55</f>
        <v>-800571.23433241993</v>
      </c>
      <c r="AU62" s="24">
        <f>-+AU32*AU55</f>
        <v>-806871.666754529</v>
      </c>
      <c r="AV62" s="24">
        <f>-+AV32*AV55</f>
        <v>-813210.70397400483</v>
      </c>
      <c r="AW62" s="24">
        <f>-+AW32*AW55</f>
        <v>-819588.5583149828</v>
      </c>
      <c r="AX62" s="24">
        <f>-+AX32*AX55</f>
        <v>-826005.4432007448</v>
      </c>
      <c r="AY62" s="24">
        <f>-+AY32*AY55</f>
        <v>-832461.57315919548</v>
      </c>
      <c r="AZ62" s="24">
        <f>-+AZ32*AZ55</f>
        <v>-838957.16382836178</v>
      </c>
      <c r="BA62" s="24">
        <f>-+BA32*BA55</f>
        <v>-845492.43196189776</v>
      </c>
      <c r="BB62" s="24">
        <f>-+BB32*BB55</f>
        <v>-852067.59543467313</v>
      </c>
      <c r="BC62" s="24">
        <f>-+BC32*BC55</f>
        <v>-858682.87324834254</v>
      </c>
      <c r="BD62" s="24">
        <f>-+BD32*BD55</f>
        <v>-865338.48553692561</v>
      </c>
      <c r="BE62" s="24">
        <f>-+BE32*BE55</f>
        <v>-872034.6535724625</v>
      </c>
      <c r="BF62" s="24">
        <f>-+BF32*BF55</f>
        <v>-878771.5997707136</v>
      </c>
      <c r="BG62" s="24">
        <f>-+BG32*BG55</f>
        <v>-885549.5476967619</v>
      </c>
      <c r="BH62" s="24">
        <f>-+BH32*BH55</f>
        <v>-892368.72207080584</v>
      </c>
      <c r="BI62" s="24">
        <f>-+BI32*BI55</f>
        <v>-899229.34877388936</v>
      </c>
      <c r="BJ62" s="24">
        <f>-+BJ32*BJ55</f>
        <v>-906131.6548536123</v>
      </c>
      <c r="BK62" s="24">
        <f>-+BK32*BK55</f>
        <v>-913075.86853004992</v>
      </c>
      <c r="BL62" s="24">
        <f>-+BL32*BL55</f>
        <v>-920062.21920142323</v>
      </c>
      <c r="BM62" s="24">
        <f>-+BM32*BM55</f>
        <v>-927090.93745013338</v>
      </c>
      <c r="BN62" s="24">
        <f>-+BN32*BN55</f>
        <v>-934162.25504849863</v>
      </c>
      <c r="BO62" s="24">
        <f>-+BO32*BO55</f>
        <v>-941276.40496473759</v>
      </c>
      <c r="BP62" s="24">
        <f>-+BP32*BP55</f>
        <v>-948433.62136891484</v>
      </c>
      <c r="BQ62" s="24">
        <f>-+BQ32*BQ55</f>
        <v>-955634.13963885617</v>
      </c>
      <c r="BR62" s="24">
        <f>-+BR32*BR55</f>
        <v>-962878.19636625063</v>
      </c>
      <c r="BS62" s="24">
        <f>-+BS32*BS55</f>
        <v>-970166.02936255187</v>
      </c>
      <c r="BT62" s="24">
        <f>-+BT32*BT55</f>
        <v>-977497.87766513985</v>
      </c>
      <c r="BU62" s="24">
        <f>-+BU32*BU55</f>
        <v>-984873.98154333991</v>
      </c>
      <c r="BV62" s="24">
        <f>-+BV32*BV55</f>
        <v>-992294.58250460785</v>
      </c>
      <c r="BW62" s="24">
        <f>-+BW32*BW55</f>
        <v>-999759.92330057919</v>
      </c>
      <c r="BX62" s="24">
        <f>-+BX32*BX55</f>
        <v>-1007270.2479333654</v>
      </c>
      <c r="BY62" s="24">
        <f>-+BY32*BY55</f>
        <v>-1014825.801661633</v>
      </c>
      <c r="BZ62" s="24">
        <f>-+BZ32*BZ55</f>
        <v>-1022426.8310069516</v>
      </c>
      <c r="CA62" s="24">
        <f>-+CA32*CA55</f>
        <v>-213893.11308392137</v>
      </c>
      <c r="CB62" s="24">
        <f>-+CB32*CB55</f>
        <v>-214784.33438843492</v>
      </c>
      <c r="CC62" s="24">
        <f>-+CC32*CC55</f>
        <v>-215679.26911505315</v>
      </c>
      <c r="CD62" s="24">
        <f>-+CD32*CD55</f>
        <v>-216577.93273636699</v>
      </c>
      <c r="CE62" s="24">
        <f>-+CE32*CE55</f>
        <v>-217480.34078943732</v>
      </c>
      <c r="CF62" s="24">
        <f>-+CF32*CF55</f>
        <v>-218386.50887604803</v>
      </c>
      <c r="CG62" s="24">
        <f>-+CG32*CG55</f>
        <v>-219296.45266304168</v>
      </c>
      <c r="CH62" s="24">
        <f>-+CH32*CH55</f>
        <v>-220210.18788246813</v>
      </c>
      <c r="CI62" s="24">
        <f>-+CI32*CI55</f>
        <v>-221127.73033197969</v>
      </c>
      <c r="CJ62" s="24">
        <f>-+CJ32*CJ55</f>
        <v>-222049.0958750248</v>
      </c>
      <c r="CK62" s="24">
        <f>-+CK32*CK55</f>
        <v>-222974.30044116828</v>
      </c>
      <c r="CL62" s="24">
        <f>-+CL32*CL55</f>
        <v>-223903.36002635214</v>
      </c>
      <c r="CM62" s="24" t="e">
        <f>-+CM32*CM55</f>
        <v>#N/A</v>
      </c>
      <c r="CN62" s="24" t="e">
        <f>-+CN32*CN55</f>
        <v>#N/A</v>
      </c>
      <c r="CO62" s="24" t="e">
        <f>-+CO32*CO55</f>
        <v>#N/A</v>
      </c>
      <c r="CP62" s="24" t="e">
        <f>-+CP32*CP55</f>
        <v>#N/A</v>
      </c>
      <c r="CQ62" s="24" t="e">
        <f>-+CQ32*CQ55</f>
        <v>#N/A</v>
      </c>
      <c r="CR62" s="24" t="e">
        <f>-+CR32*CR55</f>
        <v>#N/A</v>
      </c>
      <c r="CS62" s="24" t="e">
        <f>-+CS32*CS55</f>
        <v>#N/A</v>
      </c>
      <c r="CT62" s="24" t="e">
        <f>-+CT32*CT55</f>
        <v>#N/A</v>
      </c>
      <c r="CU62" s="24" t="e">
        <f>-+CU32*CU55</f>
        <v>#N/A</v>
      </c>
      <c r="CV62" s="24" t="e">
        <f>-+CV32*CV55</f>
        <v>#N/A</v>
      </c>
      <c r="CW62" s="24" t="e">
        <f>-+CW32*CW55</f>
        <v>#N/A</v>
      </c>
      <c r="CX62" s="24" t="e">
        <f>-+CX32*CX55</f>
        <v>#N/A</v>
      </c>
      <c r="CY62" s="24" t="e">
        <f>-+CY32*CY55</f>
        <v>#N/A</v>
      </c>
      <c r="CZ62" s="24" t="e">
        <f>-+CZ32*CZ55</f>
        <v>#N/A</v>
      </c>
      <c r="DA62" s="24" t="e">
        <f>-+DA32*DA55</f>
        <v>#N/A</v>
      </c>
      <c r="DB62" s="24" t="e">
        <f>-+DB32*DB55</f>
        <v>#N/A</v>
      </c>
      <c r="DC62" s="24" t="e">
        <f>-+DC32*DC55</f>
        <v>#N/A</v>
      </c>
      <c r="DD62" s="24" t="e">
        <f>-+DD32*DD55</f>
        <v>#N/A</v>
      </c>
      <c r="DE62" s="24" t="e">
        <f>-+DE32*DE55</f>
        <v>#N/A</v>
      </c>
      <c r="DF62" s="24" t="e">
        <f>-+DF32*DF55</f>
        <v>#N/A</v>
      </c>
      <c r="DG62" s="24" t="e">
        <f>-+DG32*DG55</f>
        <v>#N/A</v>
      </c>
      <c r="DH62" s="24" t="e">
        <f>-+DH32*DH55</f>
        <v>#N/A</v>
      </c>
      <c r="DI62" s="24" t="e">
        <f>-+DI32*DI55</f>
        <v>#N/A</v>
      </c>
      <c r="DJ62" s="24" t="e">
        <f>-+DJ32*DJ55</f>
        <v>#N/A</v>
      </c>
      <c r="DK62" s="24" t="e">
        <f>-+DK32*DK55</f>
        <v>#N/A</v>
      </c>
      <c r="DL62" s="24" t="e">
        <f>-+DL32*DL55</f>
        <v>#N/A</v>
      </c>
    </row>
    <row r="63" spans="1:116" x14ac:dyDescent="0.4">
      <c r="D63" t="s">
        <v>812</v>
      </c>
      <c r="E63" s="8" t="str">
        <f>ROW()&amp;" "&amp;D63</f>
        <v>63 LISTSALES-PV</v>
      </c>
      <c r="G63" s="390" t="s">
        <v>808</v>
      </c>
      <c r="H63" s="31"/>
      <c r="I63" s="73"/>
      <c r="J63" s="73"/>
      <c r="K63" s="23">
        <f>SUMIF($3:$3,K$2,63:63)</f>
        <v>-5045577.1098323194</v>
      </c>
      <c r="L63" s="23">
        <f>SUMIF($3:$3,L$2,63:63)</f>
        <v>-4456918.3759692917</v>
      </c>
      <c r="M63" s="23">
        <f>SUMIF($3:$3,M$2,63:63)</f>
        <v>-4899760.182733383</v>
      </c>
      <c r="N63" s="23">
        <f>SUMIF($3:$3,N$2,63:63)</f>
        <v>-5376249.0828768089</v>
      </c>
      <c r="O63" s="23">
        <f>SUMIF($3:$3,O$2,63:63)</f>
        <v>-5888668.8186584637</v>
      </c>
      <c r="P63" s="23">
        <f>SUMIF($3:$3,P$2,63:63)</f>
        <v>-1313181.3131046481</v>
      </c>
      <c r="R63" s="33"/>
      <c r="S63" s="24">
        <f>-+S33*S56</f>
        <v>-401666.66666666674</v>
      </c>
      <c r="T63" s="24">
        <f>-+T33*T56</f>
        <v>-405013.88888888882</v>
      </c>
      <c r="U63" s="24">
        <f>-+U33*U56</f>
        <v>-408382.03125</v>
      </c>
      <c r="V63" s="24">
        <f>-+V33*V56</f>
        <v>-411771.20997299376</v>
      </c>
      <c r="W63" s="24">
        <f>-+W33*W56</f>
        <v>-415181.54188619205</v>
      </c>
      <c r="X63" s="24">
        <f>-+X33*X56</f>
        <v>-418613.14442627184</v>
      </c>
      <c r="Y63" s="24">
        <f>-+Y33*Y56</f>
        <v>-422066.13564130617</v>
      </c>
      <c r="Z63" s="24">
        <f>-+Z33*Z56</f>
        <v>-425540.63419381808</v>
      </c>
      <c r="AA63" s="24">
        <f>-+AA33*AA56</f>
        <v>-429036.75936385849</v>
      </c>
      <c r="AB63" s="24">
        <f>-+AB33*AB56</f>
        <v>-432554.63105208293</v>
      </c>
      <c r="AC63" s="24">
        <f>-+AC33*AC56</f>
        <v>-436094.36978285952</v>
      </c>
      <c r="AD63" s="24">
        <f>-+AD33*AD56</f>
        <v>-439656.09670738137</v>
      </c>
      <c r="AE63" s="24">
        <f>-+AE33*AE56</f>
        <v>-355278.12201322149</v>
      </c>
      <c r="AF63" s="24">
        <f>-+AF33*AF56</f>
        <v>-358151.176205175</v>
      </c>
      <c r="AG63" s="24">
        <f>-+AG33*AG56</f>
        <v>-361042.00449244305</v>
      </c>
      <c r="AH63" s="24">
        <f>-+AH33*AH56</f>
        <v>-363950.70511307387</v>
      </c>
      <c r="AI63" s="24">
        <f>-+AI33*AI56</f>
        <v>-366877.37681518681</v>
      </c>
      <c r="AJ63" s="24">
        <f>-+AJ33*AJ56</f>
        <v>-369822.1188595221</v>
      </c>
      <c r="AK63" s="24">
        <f>-+AK33*AK56</f>
        <v>-372785.03102198802</v>
      </c>
      <c r="AL63" s="24">
        <f>-+AL33*AL56</f>
        <v>-375766.21359624341</v>
      </c>
      <c r="AM63" s="24">
        <f>-+AM33*AM56</f>
        <v>-378765.76739627687</v>
      </c>
      <c r="AN63" s="24">
        <f>-+AN33*AN56</f>
        <v>-381783.79375899211</v>
      </c>
      <c r="AO63" s="24">
        <f>-+AO33*AO56</f>
        <v>-384820.39454681985</v>
      </c>
      <c r="AP63" s="24">
        <f>-+AP33*AP56</f>
        <v>-387875.67215034924</v>
      </c>
      <c r="AQ63" s="24">
        <f>-+AQ33*AQ56</f>
        <v>-390949.7294909489</v>
      </c>
      <c r="AR63" s="24">
        <f>-+AR33*AR56</f>
        <v>-394042.67002341157</v>
      </c>
      <c r="AS63" s="24">
        <f>-+AS33*AS56</f>
        <v>-397154.59773861803</v>
      </c>
      <c r="AT63" s="24">
        <f>-+AT33*AT56</f>
        <v>-400285.61716620997</v>
      </c>
      <c r="AU63" s="24">
        <f>-+AU33*AU56</f>
        <v>-403435.8333772645</v>
      </c>
      <c r="AV63" s="24">
        <f>-+AV33*AV56</f>
        <v>-406605.35198700242</v>
      </c>
      <c r="AW63" s="24">
        <f>-+AW33*AW56</f>
        <v>-409794.2791574914</v>
      </c>
      <c r="AX63" s="24">
        <f>-+AX33*AX56</f>
        <v>-413002.7216003724</v>
      </c>
      <c r="AY63" s="24">
        <f>-+AY33*AY56</f>
        <v>-416230.78657959774</v>
      </c>
      <c r="AZ63" s="24">
        <f>-+AZ33*AZ56</f>
        <v>-419478.58191418089</v>
      </c>
      <c r="BA63" s="24">
        <f>-+BA33*BA56</f>
        <v>-422746.21598094888</v>
      </c>
      <c r="BB63" s="24">
        <f>-+BB33*BB56</f>
        <v>-426033.79771733657</v>
      </c>
      <c r="BC63" s="24">
        <f>-+BC33*BC56</f>
        <v>-429341.43662417127</v>
      </c>
      <c r="BD63" s="24">
        <f>-+BD33*BD56</f>
        <v>-432669.24276846281</v>
      </c>
      <c r="BE63" s="24">
        <f>-+BE33*BE56</f>
        <v>-436017.32678623125</v>
      </c>
      <c r="BF63" s="24">
        <f>-+BF33*BF56</f>
        <v>-439385.7998853568</v>
      </c>
      <c r="BG63" s="24">
        <f>-+BG33*BG56</f>
        <v>-442774.77384838095</v>
      </c>
      <c r="BH63" s="24">
        <f>-+BH33*BH56</f>
        <v>-446184.36103540292</v>
      </c>
      <c r="BI63" s="24">
        <f>-+BI33*BI56</f>
        <v>-449614.67438694468</v>
      </c>
      <c r="BJ63" s="24">
        <f>-+BJ33*BJ56</f>
        <v>-453065.82742680615</v>
      </c>
      <c r="BK63" s="24">
        <f>-+BK33*BK56</f>
        <v>-456537.93426502496</v>
      </c>
      <c r="BL63" s="24">
        <f>-+BL33*BL56</f>
        <v>-460031.10960071161</v>
      </c>
      <c r="BM63" s="24">
        <f>-+BM33*BM56</f>
        <v>-463545.46872506669</v>
      </c>
      <c r="BN63" s="24">
        <f>-+BN33*BN56</f>
        <v>-467081.12752424931</v>
      </c>
      <c r="BO63" s="24">
        <f>-+BO33*BO56</f>
        <v>-470638.2024823688</v>
      </c>
      <c r="BP63" s="24">
        <f>-+BP33*BP56</f>
        <v>-474216.81068445742</v>
      </c>
      <c r="BQ63" s="24">
        <f>-+BQ33*BQ56</f>
        <v>-477817.06981942808</v>
      </c>
      <c r="BR63" s="24">
        <f>-+BR33*BR56</f>
        <v>-481439.09818312532</v>
      </c>
      <c r="BS63" s="24">
        <f>-+BS33*BS56</f>
        <v>-485083.01468127593</v>
      </c>
      <c r="BT63" s="24">
        <f>-+BT33*BT56</f>
        <v>-488748.93883256993</v>
      </c>
      <c r="BU63" s="24">
        <f>-+BU33*BU56</f>
        <v>-492436.99077166995</v>
      </c>
      <c r="BV63" s="24">
        <f>-+BV33*BV56</f>
        <v>-496147.29125230393</v>
      </c>
      <c r="BW63" s="24">
        <f>-+BW33*BW56</f>
        <v>-499879.9616502896</v>
      </c>
      <c r="BX63" s="24">
        <f>-+BX33*BX56</f>
        <v>-503635.1239666827</v>
      </c>
      <c r="BY63" s="24">
        <f>-+BY33*BY56</f>
        <v>-507412.90083081648</v>
      </c>
      <c r="BZ63" s="24">
        <f>-+BZ33*BZ56</f>
        <v>-511213.41550347582</v>
      </c>
      <c r="CA63" s="24">
        <f>-+CA33*CA56</f>
        <v>-106946.55654196069</v>
      </c>
      <c r="CB63" s="24">
        <f>-+CB33*CB56</f>
        <v>-107392.16719421746</v>
      </c>
      <c r="CC63" s="24">
        <f>-+CC33*CC56</f>
        <v>-107839.63455752657</v>
      </c>
      <c r="CD63" s="24">
        <f>-+CD33*CD56</f>
        <v>-108288.96636818349</v>
      </c>
      <c r="CE63" s="24">
        <f>-+CE33*CE56</f>
        <v>-108740.17039471866</v>
      </c>
      <c r="CF63" s="24">
        <f>-+CF33*CF56</f>
        <v>-109193.25443802401</v>
      </c>
      <c r="CG63" s="24">
        <f>-+CG33*CG56</f>
        <v>-109648.22633152084</v>
      </c>
      <c r="CH63" s="24">
        <f>-+CH33*CH56</f>
        <v>-110105.09394123407</v>
      </c>
      <c r="CI63" s="24">
        <f>-+CI33*CI56</f>
        <v>-110563.86516598985</v>
      </c>
      <c r="CJ63" s="24">
        <f>-+CJ33*CJ56</f>
        <v>-111024.5479375124</v>
      </c>
      <c r="CK63" s="24">
        <f>-+CK33*CK56</f>
        <v>-111487.15022058414</v>
      </c>
      <c r="CL63" s="24">
        <f>-+CL33*CL56</f>
        <v>-111951.68001317607</v>
      </c>
      <c r="CM63" s="24" t="e">
        <f>-+CM33*CM56</f>
        <v>#N/A</v>
      </c>
      <c r="CN63" s="24" t="e">
        <f>-+CN33*CN56</f>
        <v>#N/A</v>
      </c>
      <c r="CO63" s="24" t="e">
        <f>-+CO33*CO56</f>
        <v>#N/A</v>
      </c>
      <c r="CP63" s="24" t="e">
        <f>-+CP33*CP56</f>
        <v>#N/A</v>
      </c>
      <c r="CQ63" s="24" t="e">
        <f>-+CQ33*CQ56</f>
        <v>#N/A</v>
      </c>
      <c r="CR63" s="24" t="e">
        <f>-+CR33*CR56</f>
        <v>#N/A</v>
      </c>
      <c r="CS63" s="24" t="e">
        <f>-+CS33*CS56</f>
        <v>#N/A</v>
      </c>
      <c r="CT63" s="24" t="e">
        <f>-+CT33*CT56</f>
        <v>#N/A</v>
      </c>
      <c r="CU63" s="24" t="e">
        <f>-+CU33*CU56</f>
        <v>#N/A</v>
      </c>
      <c r="CV63" s="24" t="e">
        <f>-+CV33*CV56</f>
        <v>#N/A</v>
      </c>
      <c r="CW63" s="24" t="e">
        <f>-+CW33*CW56</f>
        <v>#N/A</v>
      </c>
      <c r="CX63" s="24" t="e">
        <f>-+CX33*CX56</f>
        <v>#N/A</v>
      </c>
      <c r="CY63" s="24" t="e">
        <f>-+CY33*CY56</f>
        <v>#N/A</v>
      </c>
      <c r="CZ63" s="24" t="e">
        <f>-+CZ33*CZ56</f>
        <v>#N/A</v>
      </c>
      <c r="DA63" s="24" t="e">
        <f>-+DA33*DA56</f>
        <v>#N/A</v>
      </c>
      <c r="DB63" s="24" t="e">
        <f>-+DB33*DB56</f>
        <v>#N/A</v>
      </c>
      <c r="DC63" s="24" t="e">
        <f>-+DC33*DC56</f>
        <v>#N/A</v>
      </c>
      <c r="DD63" s="24" t="e">
        <f>-+DD33*DD56</f>
        <v>#N/A</v>
      </c>
      <c r="DE63" s="24" t="e">
        <f>-+DE33*DE56</f>
        <v>#N/A</v>
      </c>
      <c r="DF63" s="24" t="e">
        <f>-+DF33*DF56</f>
        <v>#N/A</v>
      </c>
      <c r="DG63" s="24" t="e">
        <f>-+DG33*DG56</f>
        <v>#N/A</v>
      </c>
      <c r="DH63" s="24" t="e">
        <f>-+DH33*DH56</f>
        <v>#N/A</v>
      </c>
      <c r="DI63" s="24" t="e">
        <f>-+DI33*DI56</f>
        <v>#N/A</v>
      </c>
      <c r="DJ63" s="24" t="e">
        <f>-+DJ33*DJ56</f>
        <v>#N/A</v>
      </c>
      <c r="DK63" s="24" t="e">
        <f>-+DK33*DK56</f>
        <v>#N/A</v>
      </c>
      <c r="DL63" s="24" t="e">
        <f>-+DL33*DL56</f>
        <v>#N/A</v>
      </c>
    </row>
    <row r="64" spans="1:116" x14ac:dyDescent="0.4">
      <c r="D64" t="s">
        <v>812</v>
      </c>
      <c r="E64" s="8" t="str">
        <f>ROW()&amp;" "&amp;D64</f>
        <v>64 LISTSALES-PV</v>
      </c>
      <c r="G64" s="390" t="s">
        <v>809</v>
      </c>
      <c r="H64" s="31"/>
      <c r="I64" s="73"/>
      <c r="J64" s="73"/>
      <c r="K64" s="23">
        <f>SUMIF($3:$3,K$2,64:64)</f>
        <v>-15136731.329496959</v>
      </c>
      <c r="L64" s="23">
        <f>SUMIF($3:$3,L$2,64:64)</f>
        <v>-13370755.127907874</v>
      </c>
      <c r="M64" s="23">
        <f>SUMIF($3:$3,M$2,64:64)</f>
        <v>-14699280.548200149</v>
      </c>
      <c r="N64" s="23">
        <f>SUMIF($3:$3,N$2,64:64)</f>
        <v>-16128747.248630427</v>
      </c>
      <c r="O64" s="23">
        <f>SUMIF($3:$3,O$2,64:64)</f>
        <v>-17666006.455975391</v>
      </c>
      <c r="P64" s="23">
        <f>SUMIF($3:$3,P$2,64:64)</f>
        <v>-3939543.9393139444</v>
      </c>
      <c r="R64" s="33"/>
      <c r="S64" s="24">
        <f>-+S34*S57</f>
        <v>-1205000</v>
      </c>
      <c r="T64" s="24">
        <f>-+T34*T57</f>
        <v>-1215041.6666666665</v>
      </c>
      <c r="U64" s="24">
        <f>-+U34*U57</f>
        <v>-1225146.09375</v>
      </c>
      <c r="V64" s="24">
        <f>-+V34*V57</f>
        <v>-1235313.6299189811</v>
      </c>
      <c r="W64" s="24">
        <f>-+W34*W57</f>
        <v>-1245544.6256585761</v>
      </c>
      <c r="X64" s="24">
        <f>-+X34*X57</f>
        <v>-1255839.4332788154</v>
      </c>
      <c r="Y64" s="24">
        <f>-+Y34*Y57</f>
        <v>-1266198.4069239185</v>
      </c>
      <c r="Z64" s="24">
        <f>-+Z34*Z57</f>
        <v>-1276621.9025814543</v>
      </c>
      <c r="AA64" s="24">
        <f>-+AA34*AA57</f>
        <v>-1287110.2780915755</v>
      </c>
      <c r="AB64" s="24">
        <f>-+AB34*AB57</f>
        <v>-1297663.8931562486</v>
      </c>
      <c r="AC64" s="24">
        <f>-+AC34*AC57</f>
        <v>-1308283.1093485784</v>
      </c>
      <c r="AD64" s="24">
        <f>-+AD34*AD57</f>
        <v>-1318968.2901221439</v>
      </c>
      <c r="AE64" s="24">
        <f>-+AE34*AE57</f>
        <v>-1065834.3660396645</v>
      </c>
      <c r="AF64" s="24">
        <f>-+AF34*AF57</f>
        <v>-1074453.528615525</v>
      </c>
      <c r="AG64" s="24">
        <f>-+AG34*AG57</f>
        <v>-1083126.0134773292</v>
      </c>
      <c r="AH64" s="24">
        <f>-+AH34*AH57</f>
        <v>-1091852.1153392214</v>
      </c>
      <c r="AI64" s="24">
        <f>-+AI34*AI57</f>
        <v>-1100632.1304455604</v>
      </c>
      <c r="AJ64" s="24">
        <f>-+AJ34*AJ57</f>
        <v>-1109466.3565785661</v>
      </c>
      <c r="AK64" s="24">
        <f>-+AK34*AK57</f>
        <v>-1118355.0930659641</v>
      </c>
      <c r="AL64" s="24">
        <f>-+AL34*AL57</f>
        <v>-1127298.6407887302</v>
      </c>
      <c r="AM64" s="24">
        <f>-+AM34*AM57</f>
        <v>-1136297.3021888305</v>
      </c>
      <c r="AN64" s="24">
        <f>-+AN34*AN57</f>
        <v>-1145351.3812769763</v>
      </c>
      <c r="AO64" s="24">
        <f>-+AO34*AO57</f>
        <v>-1154461.1836404596</v>
      </c>
      <c r="AP64" s="24">
        <f>-+AP34*AP57</f>
        <v>-1163627.0164510477</v>
      </c>
      <c r="AQ64" s="24">
        <f>-+AQ34*AQ57</f>
        <v>-1172849.1884728465</v>
      </c>
      <c r="AR64" s="24">
        <f>-+AR34*AR57</f>
        <v>-1182128.0100702345</v>
      </c>
      <c r="AS64" s="24">
        <f>-+AS34*AS57</f>
        <v>-1191463.7932158541</v>
      </c>
      <c r="AT64" s="24">
        <f>-+AT34*AT57</f>
        <v>-1200856.8514986299</v>
      </c>
      <c r="AU64" s="24">
        <f>-+AU34*AU57</f>
        <v>-1210307.5001317933</v>
      </c>
      <c r="AV64" s="24">
        <f>-+AV34*AV57</f>
        <v>-1219816.0559610073</v>
      </c>
      <c r="AW64" s="24">
        <f>-+AW34*AW57</f>
        <v>-1229382.8374724742</v>
      </c>
      <c r="AX64" s="24">
        <f>-+AX34*AX57</f>
        <v>-1239008.164801117</v>
      </c>
      <c r="AY64" s="24">
        <f>-+AY34*AY57</f>
        <v>-1248692.3597387932</v>
      </c>
      <c r="AZ64" s="24">
        <f>-+AZ34*AZ57</f>
        <v>-1258435.7457425427</v>
      </c>
      <c r="BA64" s="24">
        <f>-+BA34*BA57</f>
        <v>-1268238.6479428466</v>
      </c>
      <c r="BB64" s="24">
        <f>-+BB34*BB57</f>
        <v>-1278101.3931520097</v>
      </c>
      <c r="BC64" s="24">
        <f>-+BC34*BC57</f>
        <v>-1288024.3098725136</v>
      </c>
      <c r="BD64" s="24">
        <f>-+BD34*BD57</f>
        <v>-1298007.7283053882</v>
      </c>
      <c r="BE64" s="24">
        <f>-+BE34*BE57</f>
        <v>-1308051.9803586937</v>
      </c>
      <c r="BF64" s="24">
        <f>-+BF34*BF57</f>
        <v>-1318157.3996560704</v>
      </c>
      <c r="BG64" s="24">
        <f>-+BG34*BG57</f>
        <v>-1328324.3215451427</v>
      </c>
      <c r="BH64" s="24">
        <f>-+BH34*BH57</f>
        <v>-1338553.0831062086</v>
      </c>
      <c r="BI64" s="24">
        <f>-+BI34*BI57</f>
        <v>-1348844.0231608339</v>
      </c>
      <c r="BJ64" s="24">
        <f>-+BJ34*BJ57</f>
        <v>-1359197.4822804183</v>
      </c>
      <c r="BK64" s="24">
        <f>-+BK34*BK57</f>
        <v>-1369613.8027950749</v>
      </c>
      <c r="BL64" s="24">
        <f>-+BL34*BL57</f>
        <v>-1380093.3288021348</v>
      </c>
      <c r="BM64" s="24">
        <f>-+BM34*BM57</f>
        <v>-1390636.4061751999</v>
      </c>
      <c r="BN64" s="24">
        <f>-+BN34*BN57</f>
        <v>-1401243.3825727478</v>
      </c>
      <c r="BO64" s="24">
        <f>-+BO34*BO57</f>
        <v>-1411914.6074471064</v>
      </c>
      <c r="BP64" s="24">
        <f>-+BP34*BP57</f>
        <v>-1422650.4320533723</v>
      </c>
      <c r="BQ64" s="24">
        <f>-+BQ34*BQ57</f>
        <v>-1433451.2094582841</v>
      </c>
      <c r="BR64" s="24">
        <f>-+BR34*BR57</f>
        <v>-1444317.2945493758</v>
      </c>
      <c r="BS64" s="24">
        <f>-+BS34*BS57</f>
        <v>-1455249.0440438278</v>
      </c>
      <c r="BT64" s="24">
        <f>-+BT34*BT57</f>
        <v>-1466246.8164977096</v>
      </c>
      <c r="BU64" s="24">
        <f>-+BU34*BU57</f>
        <v>-1477310.9723150097</v>
      </c>
      <c r="BV64" s="24">
        <f>-+BV34*BV57</f>
        <v>-1488441.8737569116</v>
      </c>
      <c r="BW64" s="24">
        <f>-+BW34*BW57</f>
        <v>-1499639.8849508688</v>
      </c>
      <c r="BX64" s="24">
        <f>-+BX34*BX57</f>
        <v>-1510905.3719000481</v>
      </c>
      <c r="BY64" s="24">
        <f>-+BY34*BY57</f>
        <v>-1522238.7024924494</v>
      </c>
      <c r="BZ64" s="24">
        <f>-+BZ34*BZ57</f>
        <v>-1533640.2465104274</v>
      </c>
      <c r="CA64" s="24">
        <f>-+CA34*CA57</f>
        <v>-320839.66962588206</v>
      </c>
      <c r="CB64" s="24">
        <f>-+CB34*CB57</f>
        <v>-322176.50158265233</v>
      </c>
      <c r="CC64" s="24">
        <f>-+CC34*CC57</f>
        <v>-323518.90367257968</v>
      </c>
      <c r="CD64" s="24">
        <f>-+CD34*CD57</f>
        <v>-324866.89910455048</v>
      </c>
      <c r="CE64" s="24">
        <f>-+CE34*CE57</f>
        <v>-326220.51118415594</v>
      </c>
      <c r="CF64" s="24">
        <f>-+CF34*CF57</f>
        <v>-327579.76331407204</v>
      </c>
      <c r="CG64" s="24">
        <f>-+CG34*CG57</f>
        <v>-328944.67899456248</v>
      </c>
      <c r="CH64" s="24">
        <f>-+CH34*CH57</f>
        <v>-330315.28182370216</v>
      </c>
      <c r="CI64" s="24">
        <f>-+CI34*CI57</f>
        <v>-331691.59549796954</v>
      </c>
      <c r="CJ64" s="24">
        <f>-+CJ34*CJ57</f>
        <v>-333073.64381253719</v>
      </c>
      <c r="CK64" s="24">
        <f>-+CK34*CK57</f>
        <v>-334461.45066175237</v>
      </c>
      <c r="CL64" s="24">
        <f>-+CL34*CL57</f>
        <v>-335855.04003952816</v>
      </c>
      <c r="CM64" s="24" t="e">
        <f>-+CM34*CM57</f>
        <v>#N/A</v>
      </c>
      <c r="CN64" s="24" t="e">
        <f>-+CN34*CN57</f>
        <v>#N/A</v>
      </c>
      <c r="CO64" s="24" t="e">
        <f>-+CO34*CO57</f>
        <v>#N/A</v>
      </c>
      <c r="CP64" s="24" t="e">
        <f>-+CP34*CP57</f>
        <v>#N/A</v>
      </c>
      <c r="CQ64" s="24" t="e">
        <f>-+CQ34*CQ57</f>
        <v>#N/A</v>
      </c>
      <c r="CR64" s="24" t="e">
        <f>-+CR34*CR57</f>
        <v>#N/A</v>
      </c>
      <c r="CS64" s="24" t="e">
        <f>-+CS34*CS57</f>
        <v>#N/A</v>
      </c>
      <c r="CT64" s="24" t="e">
        <f>-+CT34*CT57</f>
        <v>#N/A</v>
      </c>
      <c r="CU64" s="24" t="e">
        <f>-+CU34*CU57</f>
        <v>#N/A</v>
      </c>
      <c r="CV64" s="24" t="e">
        <f>-+CV34*CV57</f>
        <v>#N/A</v>
      </c>
      <c r="CW64" s="24" t="e">
        <f>-+CW34*CW57</f>
        <v>#N/A</v>
      </c>
      <c r="CX64" s="24" t="e">
        <f>-+CX34*CX57</f>
        <v>#N/A</v>
      </c>
      <c r="CY64" s="24" t="e">
        <f>-+CY34*CY57</f>
        <v>#N/A</v>
      </c>
      <c r="CZ64" s="24" t="e">
        <f>-+CZ34*CZ57</f>
        <v>#N/A</v>
      </c>
      <c r="DA64" s="24" t="e">
        <f>-+DA34*DA57</f>
        <v>#N/A</v>
      </c>
      <c r="DB64" s="24" t="e">
        <f>-+DB34*DB57</f>
        <v>#N/A</v>
      </c>
      <c r="DC64" s="24" t="e">
        <f>-+DC34*DC57</f>
        <v>#N/A</v>
      </c>
      <c r="DD64" s="24" t="e">
        <f>-+DD34*DD57</f>
        <v>#N/A</v>
      </c>
      <c r="DE64" s="24" t="e">
        <f>-+DE34*DE57</f>
        <v>#N/A</v>
      </c>
      <c r="DF64" s="24" t="e">
        <f>-+DF34*DF57</f>
        <v>#N/A</v>
      </c>
      <c r="DG64" s="24" t="e">
        <f>-+DG34*DG57</f>
        <v>#N/A</v>
      </c>
      <c r="DH64" s="24" t="e">
        <f>-+DH34*DH57</f>
        <v>#N/A</v>
      </c>
      <c r="DI64" s="24" t="e">
        <f>-+DI34*DI57</f>
        <v>#N/A</v>
      </c>
      <c r="DJ64" s="24" t="e">
        <f>-+DJ34*DJ57</f>
        <v>#N/A</v>
      </c>
      <c r="DK64" s="24" t="e">
        <f>-+DK34*DK57</f>
        <v>#N/A</v>
      </c>
      <c r="DL64" s="24" t="e">
        <f>-+DL34*DL57</f>
        <v>#N/A</v>
      </c>
    </row>
    <row r="65" spans="1:116" x14ac:dyDescent="0.4">
      <c r="D65" t="s">
        <v>812</v>
      </c>
      <c r="E65" s="8" t="str">
        <f>ROW()&amp;" "&amp;D65</f>
        <v>65 LISTSALES-PV</v>
      </c>
      <c r="G65" s="390" t="s">
        <v>810</v>
      </c>
      <c r="H65" s="31"/>
      <c r="I65" s="73"/>
      <c r="J65" s="73"/>
      <c r="K65" s="258">
        <f>SUMIF($3:$3,K$2,65:65)</f>
        <v>-10091154.219664639</v>
      </c>
      <c r="L65" s="258">
        <f>SUMIF($3:$3,L$2,65:65)</f>
        <v>-8913836.7519385833</v>
      </c>
      <c r="M65" s="258">
        <f>SUMIF($3:$3,M$2,65:65)</f>
        <v>-9799520.3654667661</v>
      </c>
      <c r="N65" s="258">
        <f>SUMIF($3:$3,N$2,65:65)</f>
        <v>-10752498.165753618</v>
      </c>
      <c r="O65" s="258">
        <f>SUMIF($3:$3,O$2,65:65)</f>
        <v>-11777337.637316927</v>
      </c>
      <c r="P65" s="258">
        <f>SUMIF($3:$3,P$2,65:65)</f>
        <v>-2626362.6262092963</v>
      </c>
      <c r="R65" s="33"/>
      <c r="S65" s="138">
        <f>-+S35*S58</f>
        <v>-803333.33333333349</v>
      </c>
      <c r="T65" s="138">
        <f>-+T35*T58</f>
        <v>-810027.77777777764</v>
      </c>
      <c r="U65" s="138">
        <f>-+U35*U58</f>
        <v>-816764.0625</v>
      </c>
      <c r="V65" s="138">
        <f>-+V35*V58</f>
        <v>-823542.41994598752</v>
      </c>
      <c r="W65" s="138">
        <f>-+W35*W58</f>
        <v>-830363.0837723841</v>
      </c>
      <c r="X65" s="138">
        <f>-+X35*X58</f>
        <v>-837226.28885254369</v>
      </c>
      <c r="Y65" s="138">
        <f>-+Y35*Y58</f>
        <v>-844132.27128261235</v>
      </c>
      <c r="Z65" s="138">
        <f>-+Z35*Z58</f>
        <v>-851081.26838763617</v>
      </c>
      <c r="AA65" s="138">
        <f>-+AA35*AA58</f>
        <v>-858073.51872771699</v>
      </c>
      <c r="AB65" s="138">
        <f>-+AB35*AB58</f>
        <v>-865109.26210416586</v>
      </c>
      <c r="AC65" s="138">
        <f>-+AC35*AC58</f>
        <v>-872188.73956571904</v>
      </c>
      <c r="AD65" s="138">
        <f>-+AD35*AD58</f>
        <v>-879312.19341476273</v>
      </c>
      <c r="AE65" s="138">
        <f>-+AE35*AE58</f>
        <v>-710556.24402644299</v>
      </c>
      <c r="AF65" s="138">
        <f>-+AF35*AF58</f>
        <v>-716302.35241034999</v>
      </c>
      <c r="AG65" s="138">
        <f>-+AG35*AG58</f>
        <v>-722084.00898488611</v>
      </c>
      <c r="AH65" s="138">
        <f>-+AH35*AH58</f>
        <v>-727901.41022614774</v>
      </c>
      <c r="AI65" s="138">
        <f>-+AI35*AI58</f>
        <v>-733754.75363037363</v>
      </c>
      <c r="AJ65" s="138">
        <f>-+AJ35*AJ58</f>
        <v>-739644.23771904421</v>
      </c>
      <c r="AK65" s="138">
        <f>-+AK35*AK58</f>
        <v>-745570.06204397604</v>
      </c>
      <c r="AL65" s="138">
        <f>-+AL35*AL58</f>
        <v>-751532.42719248682</v>
      </c>
      <c r="AM65" s="138">
        <f>-+AM35*AM58</f>
        <v>-757531.53479255375</v>
      </c>
      <c r="AN65" s="138">
        <f>-+AN35*AN58</f>
        <v>-763567.58751798421</v>
      </c>
      <c r="AO65" s="138">
        <f>-+AO35*AO58</f>
        <v>-769640.7890936397</v>
      </c>
      <c r="AP65" s="138">
        <f>-+AP35*AP58</f>
        <v>-775751.34430069849</v>
      </c>
      <c r="AQ65" s="138">
        <f>-+AQ35*AQ58</f>
        <v>-781899.4589818978</v>
      </c>
      <c r="AR65" s="138">
        <f>-+AR35*AR58</f>
        <v>-788085.34004682314</v>
      </c>
      <c r="AS65" s="138">
        <f>-+AS35*AS58</f>
        <v>-794309.19547723606</v>
      </c>
      <c r="AT65" s="138">
        <f>-+AT35*AT58</f>
        <v>-800571.23433241993</v>
      </c>
      <c r="AU65" s="138">
        <f>-+AU35*AU58</f>
        <v>-806871.666754529</v>
      </c>
      <c r="AV65" s="138">
        <f>-+AV35*AV58</f>
        <v>-813210.70397400483</v>
      </c>
      <c r="AW65" s="138">
        <f>-+AW35*AW58</f>
        <v>-819588.5583149828</v>
      </c>
      <c r="AX65" s="138">
        <f>-+AX35*AX58</f>
        <v>-826005.4432007448</v>
      </c>
      <c r="AY65" s="138">
        <f>-+AY35*AY58</f>
        <v>-832461.57315919548</v>
      </c>
      <c r="AZ65" s="138">
        <f>-+AZ35*AZ58</f>
        <v>-838957.16382836178</v>
      </c>
      <c r="BA65" s="138">
        <f>-+BA35*BA58</f>
        <v>-845492.43196189776</v>
      </c>
      <c r="BB65" s="138">
        <f>-+BB35*BB58</f>
        <v>-852067.59543467313</v>
      </c>
      <c r="BC65" s="138">
        <f>-+BC35*BC58</f>
        <v>-858682.87324834254</v>
      </c>
      <c r="BD65" s="138">
        <f>-+BD35*BD58</f>
        <v>-865338.48553692561</v>
      </c>
      <c r="BE65" s="138">
        <f>-+BE35*BE58</f>
        <v>-872034.6535724625</v>
      </c>
      <c r="BF65" s="138">
        <f>-+BF35*BF58</f>
        <v>-878771.5997707136</v>
      </c>
      <c r="BG65" s="138">
        <f>-+BG35*BG58</f>
        <v>-885549.5476967619</v>
      </c>
      <c r="BH65" s="138">
        <f>-+BH35*BH58</f>
        <v>-892368.72207080584</v>
      </c>
      <c r="BI65" s="138">
        <f>-+BI35*BI58</f>
        <v>-899229.34877388936</v>
      </c>
      <c r="BJ65" s="138">
        <f>-+BJ35*BJ58</f>
        <v>-906131.6548536123</v>
      </c>
      <c r="BK65" s="138">
        <f>-+BK35*BK58</f>
        <v>-913075.86853004992</v>
      </c>
      <c r="BL65" s="138">
        <f>-+BL35*BL58</f>
        <v>-920062.21920142323</v>
      </c>
      <c r="BM65" s="138">
        <f>-+BM35*BM58</f>
        <v>-927090.93745013338</v>
      </c>
      <c r="BN65" s="138">
        <f>-+BN35*BN58</f>
        <v>-934162.25504849863</v>
      </c>
      <c r="BO65" s="138">
        <f>-+BO35*BO58</f>
        <v>-941276.40496473759</v>
      </c>
      <c r="BP65" s="138">
        <f>-+BP35*BP58</f>
        <v>-948433.62136891484</v>
      </c>
      <c r="BQ65" s="138">
        <f>-+BQ35*BQ58</f>
        <v>-955634.13963885617</v>
      </c>
      <c r="BR65" s="138">
        <f>-+BR35*BR58</f>
        <v>-962878.19636625063</v>
      </c>
      <c r="BS65" s="138">
        <f>-+BS35*BS58</f>
        <v>-970166.02936255187</v>
      </c>
      <c r="BT65" s="138">
        <f>-+BT35*BT58</f>
        <v>-977497.87766513985</v>
      </c>
      <c r="BU65" s="138">
        <f>-+BU35*BU58</f>
        <v>-984873.98154333991</v>
      </c>
      <c r="BV65" s="138">
        <f>-+BV35*BV58</f>
        <v>-992294.58250460785</v>
      </c>
      <c r="BW65" s="138">
        <f>-+BW35*BW58</f>
        <v>-999759.92330057919</v>
      </c>
      <c r="BX65" s="138">
        <f>-+BX35*BX58</f>
        <v>-1007270.2479333654</v>
      </c>
      <c r="BY65" s="138">
        <f>-+BY35*BY58</f>
        <v>-1014825.801661633</v>
      </c>
      <c r="BZ65" s="138">
        <f>-+BZ35*BZ58</f>
        <v>-1022426.8310069516</v>
      </c>
      <c r="CA65" s="138">
        <f>-+CA35*CA58</f>
        <v>-213893.11308392137</v>
      </c>
      <c r="CB65" s="138">
        <f>-+CB35*CB58</f>
        <v>-214784.33438843492</v>
      </c>
      <c r="CC65" s="138">
        <f>-+CC35*CC58</f>
        <v>-215679.26911505315</v>
      </c>
      <c r="CD65" s="138">
        <f>-+CD35*CD58</f>
        <v>-216577.93273636699</v>
      </c>
      <c r="CE65" s="138">
        <f>-+CE35*CE58</f>
        <v>-217480.34078943732</v>
      </c>
      <c r="CF65" s="138">
        <f>-+CF35*CF58</f>
        <v>-218386.50887604803</v>
      </c>
      <c r="CG65" s="138">
        <f>-+CG35*CG58</f>
        <v>-219296.45266304168</v>
      </c>
      <c r="CH65" s="138">
        <f>-+CH35*CH58</f>
        <v>-220210.18788246813</v>
      </c>
      <c r="CI65" s="138">
        <f>-+CI35*CI58</f>
        <v>-221127.73033197969</v>
      </c>
      <c r="CJ65" s="138">
        <f>-+CJ35*CJ58</f>
        <v>-222049.0958750248</v>
      </c>
      <c r="CK65" s="138">
        <f>-+CK35*CK58</f>
        <v>-222974.30044116828</v>
      </c>
      <c r="CL65" s="138">
        <f>-+CL35*CL58</f>
        <v>-223903.36002635214</v>
      </c>
      <c r="CM65" s="138" t="e">
        <f>-+CM35*CM58</f>
        <v>#N/A</v>
      </c>
      <c r="CN65" s="138" t="e">
        <f>-+CN35*CN58</f>
        <v>#N/A</v>
      </c>
      <c r="CO65" s="138" t="e">
        <f>-+CO35*CO58</f>
        <v>#N/A</v>
      </c>
      <c r="CP65" s="138" t="e">
        <f>-+CP35*CP58</f>
        <v>#N/A</v>
      </c>
      <c r="CQ65" s="138" t="e">
        <f>-+CQ35*CQ58</f>
        <v>#N/A</v>
      </c>
      <c r="CR65" s="138" t="e">
        <f>-+CR35*CR58</f>
        <v>#N/A</v>
      </c>
      <c r="CS65" s="138" t="e">
        <f>-+CS35*CS58</f>
        <v>#N/A</v>
      </c>
      <c r="CT65" s="138" t="e">
        <f>-+CT35*CT58</f>
        <v>#N/A</v>
      </c>
      <c r="CU65" s="138" t="e">
        <f>-+CU35*CU58</f>
        <v>#N/A</v>
      </c>
      <c r="CV65" s="138" t="e">
        <f>-+CV35*CV58</f>
        <v>#N/A</v>
      </c>
      <c r="CW65" s="138" t="e">
        <f>-+CW35*CW58</f>
        <v>#N/A</v>
      </c>
      <c r="CX65" s="138" t="e">
        <f>-+CX35*CX58</f>
        <v>#N/A</v>
      </c>
      <c r="CY65" s="138" t="e">
        <f>-+CY35*CY58</f>
        <v>#N/A</v>
      </c>
      <c r="CZ65" s="138" t="e">
        <f>-+CZ35*CZ58</f>
        <v>#N/A</v>
      </c>
      <c r="DA65" s="138" t="e">
        <f>-+DA35*DA58</f>
        <v>#N/A</v>
      </c>
      <c r="DB65" s="138" t="e">
        <f>-+DB35*DB58</f>
        <v>#N/A</v>
      </c>
      <c r="DC65" s="138" t="e">
        <f>-+DC35*DC58</f>
        <v>#N/A</v>
      </c>
      <c r="DD65" s="138" t="e">
        <f>-+DD35*DD58</f>
        <v>#N/A</v>
      </c>
      <c r="DE65" s="138" t="e">
        <f>-+DE35*DE58</f>
        <v>#N/A</v>
      </c>
      <c r="DF65" s="138" t="e">
        <f>-+DF35*DF58</f>
        <v>#N/A</v>
      </c>
      <c r="DG65" s="138" t="e">
        <f>-+DG35*DG58</f>
        <v>#N/A</v>
      </c>
      <c r="DH65" s="138" t="e">
        <f>-+DH35*DH58</f>
        <v>#N/A</v>
      </c>
      <c r="DI65" s="138" t="e">
        <f>-+DI35*DI58</f>
        <v>#N/A</v>
      </c>
      <c r="DJ65" s="138" t="e">
        <f>-+DJ35*DJ58</f>
        <v>#N/A</v>
      </c>
      <c r="DK65" s="138" t="e">
        <f>-+DK35*DK58</f>
        <v>#N/A</v>
      </c>
      <c r="DL65" s="138" t="e">
        <f>-+DL35*DL58</f>
        <v>#N/A</v>
      </c>
    </row>
    <row r="66" spans="1:116" x14ac:dyDescent="0.4">
      <c r="A66" s="27"/>
      <c r="B66" s="27"/>
      <c r="C66" t="s">
        <v>203</v>
      </c>
      <c r="D66" t="s">
        <v>812</v>
      </c>
      <c r="E66" s="8" t="str">
        <f>ROW()&amp;" "&amp;D66</f>
        <v>66 LISTSALES-PV</v>
      </c>
      <c r="F66" s="27"/>
      <c r="G66" s="301" t="s">
        <v>816</v>
      </c>
      <c r="H66" s="31"/>
      <c r="I66" s="73"/>
      <c r="J66" s="73"/>
      <c r="K66" s="33">
        <f>SUMIF($3:$3,K$2,66:66)</f>
        <v>-50455771.098323196</v>
      </c>
      <c r="L66" s="33">
        <f>SUMIF($3:$3,L$2,66:66)</f>
        <v>-44569183.759692922</v>
      </c>
      <c r="M66" s="33">
        <f>SUMIF($3:$3,M$2,66:66)</f>
        <v>-48997601.82733383</v>
      </c>
      <c r="N66" s="33">
        <f>SUMIF($3:$3,N$2,66:66)</f>
        <v>-53762490.828768089</v>
      </c>
      <c r="O66" s="33">
        <f>SUMIF($3:$3,O$2,66:66)</f>
        <v>-58886688.186584637</v>
      </c>
      <c r="P66" s="33">
        <f>SUMIF($3:$3,P$2,66:66)</f>
        <v>-13131813.131046481</v>
      </c>
      <c r="R66" s="33"/>
      <c r="S66" s="33">
        <f>SUM(S61:S65)</f>
        <v>-4016666.6666666674</v>
      </c>
      <c r="T66" s="33">
        <f>SUM(T61:T65)</f>
        <v>-4050138.8888888881</v>
      </c>
      <c r="U66" s="33">
        <f>SUM(U61:U65)</f>
        <v>-4083820.3125</v>
      </c>
      <c r="V66" s="33">
        <f>SUM(V61:V65)</f>
        <v>-4117712.099729937</v>
      </c>
      <c r="W66" s="33">
        <f>SUM(W61:W65)</f>
        <v>-4151815.4188619205</v>
      </c>
      <c r="X66" s="33">
        <f>SUM(X61:X65)</f>
        <v>-4186131.4442627179</v>
      </c>
      <c r="Y66" s="33">
        <f>SUM(Y61:Y65)</f>
        <v>-4220661.3564130617</v>
      </c>
      <c r="Z66" s="33">
        <f>SUM(Z61:Z65)</f>
        <v>-4255406.3419381808</v>
      </c>
      <c r="AA66" s="33">
        <f>SUM(AA61:AA65)</f>
        <v>-4290367.5936385849</v>
      </c>
      <c r="AB66" s="33">
        <f>SUM(AB61:AB65)</f>
        <v>-4325546.3105208296</v>
      </c>
      <c r="AC66" s="33">
        <f>SUM(AC61:AC65)</f>
        <v>-4360943.6978285955</v>
      </c>
      <c r="AD66" s="33">
        <f>SUM(AD61:AD65)</f>
        <v>-4396560.967073814</v>
      </c>
      <c r="AE66" s="33">
        <f>SUM(AE61:AE65)</f>
        <v>-3552781.2201322149</v>
      </c>
      <c r="AF66" s="33">
        <f>SUM(AF61:AF65)</f>
        <v>-3581511.76205175</v>
      </c>
      <c r="AG66" s="33">
        <f>SUM(AG61:AG65)</f>
        <v>-3610420.0449244305</v>
      </c>
      <c r="AH66" s="33">
        <f>SUM(AH61:AH65)</f>
        <v>-3639507.0511307381</v>
      </c>
      <c r="AI66" s="33">
        <f>SUM(AI61:AI65)</f>
        <v>-3668773.7681518681</v>
      </c>
      <c r="AJ66" s="33">
        <f>SUM(AJ61:AJ65)</f>
        <v>-3698221.1885952204</v>
      </c>
      <c r="AK66" s="33">
        <f>SUM(AK61:AK65)</f>
        <v>-3727850.3102198802</v>
      </c>
      <c r="AL66" s="33">
        <f>SUM(AL61:AL65)</f>
        <v>-3757662.1359624341</v>
      </c>
      <c r="AM66" s="33">
        <f>SUM(AM61:AM65)</f>
        <v>-3787657.6739627682</v>
      </c>
      <c r="AN66" s="33">
        <f>SUM(AN61:AN65)</f>
        <v>-3817837.9375899211</v>
      </c>
      <c r="AO66" s="33">
        <f>SUM(AO61:AO65)</f>
        <v>-3848203.9454681985</v>
      </c>
      <c r="AP66" s="33">
        <f>SUM(AP61:AP65)</f>
        <v>-3878756.7215034924</v>
      </c>
      <c r="AQ66" s="33">
        <f>SUM(AQ61:AQ65)</f>
        <v>-3909497.2949094884</v>
      </c>
      <c r="AR66" s="33">
        <f>SUM(AR61:AR65)</f>
        <v>-3940426.7002341151</v>
      </c>
      <c r="AS66" s="33">
        <f>SUM(AS61:AS65)</f>
        <v>-3971545.9773861803</v>
      </c>
      <c r="AT66" s="33">
        <f>SUM(AT61:AT65)</f>
        <v>-4002856.1716620997</v>
      </c>
      <c r="AU66" s="33">
        <f>SUM(AU61:AU65)</f>
        <v>-4034358.3337726444</v>
      </c>
      <c r="AV66" s="33">
        <f>SUM(AV61:AV65)</f>
        <v>-4066053.5198700242</v>
      </c>
      <c r="AW66" s="33">
        <f>SUM(AW61:AW65)</f>
        <v>-4097942.791574914</v>
      </c>
      <c r="AX66" s="33">
        <f>SUM(AX61:AX65)</f>
        <v>-4130027.2160037234</v>
      </c>
      <c r="AY66" s="33">
        <f>SUM(AY61:AY65)</f>
        <v>-4162307.8657959774</v>
      </c>
      <c r="AZ66" s="33">
        <f>SUM(AZ61:AZ65)</f>
        <v>-4194785.8191418089</v>
      </c>
      <c r="BA66" s="33">
        <f>SUM(BA61:BA65)</f>
        <v>-4227462.1598094888</v>
      </c>
      <c r="BB66" s="33">
        <f>SUM(BB61:BB65)</f>
        <v>-4260337.9771733657</v>
      </c>
      <c r="BC66" s="33">
        <f>SUM(BC61:BC65)</f>
        <v>-4293414.3662417131</v>
      </c>
      <c r="BD66" s="33">
        <f>SUM(BD61:BD65)</f>
        <v>-4326692.4276846284</v>
      </c>
      <c r="BE66" s="33">
        <f>SUM(BE61:BE65)</f>
        <v>-4360173.2678623125</v>
      </c>
      <c r="BF66" s="33">
        <f>SUM(BF61:BF65)</f>
        <v>-4393857.998853568</v>
      </c>
      <c r="BG66" s="33">
        <f>SUM(BG61:BG65)</f>
        <v>-4427747.7384838099</v>
      </c>
      <c r="BH66" s="33">
        <f>SUM(BH61:BH65)</f>
        <v>-4461843.6103540296</v>
      </c>
      <c r="BI66" s="33">
        <f>SUM(BI61:BI65)</f>
        <v>-4496146.7438694471</v>
      </c>
      <c r="BJ66" s="33">
        <f>SUM(BJ61:BJ65)</f>
        <v>-4530658.2742680619</v>
      </c>
      <c r="BK66" s="33">
        <f>SUM(BK61:BK65)</f>
        <v>-4565379.3426502496</v>
      </c>
      <c r="BL66" s="33">
        <f>SUM(BL61:BL65)</f>
        <v>-4600311.0960071161</v>
      </c>
      <c r="BM66" s="33">
        <f>SUM(BM61:BM65)</f>
        <v>-4635454.6872506673</v>
      </c>
      <c r="BN66" s="33">
        <f>SUM(BN61:BN65)</f>
        <v>-4670811.2752424935</v>
      </c>
      <c r="BO66" s="33">
        <f>SUM(BO61:BO65)</f>
        <v>-4706382.024823688</v>
      </c>
      <c r="BP66" s="33">
        <f>SUM(BP61:BP65)</f>
        <v>-4742168.1068445742</v>
      </c>
      <c r="BQ66" s="33">
        <f>SUM(BQ61:BQ65)</f>
        <v>-4778170.6981942812</v>
      </c>
      <c r="BR66" s="33">
        <f>SUM(BR61:BR65)</f>
        <v>-4814390.9818312535</v>
      </c>
      <c r="BS66" s="33">
        <f>SUM(BS61:BS65)</f>
        <v>-4850830.1468127593</v>
      </c>
      <c r="BT66" s="33">
        <f>SUM(BT61:BT65)</f>
        <v>-4887489.3883256996</v>
      </c>
      <c r="BU66" s="33">
        <f>SUM(BU61:BU65)</f>
        <v>-4924369.9077166999</v>
      </c>
      <c r="BV66" s="33">
        <f>SUM(BV61:BV65)</f>
        <v>-4961472.9125230396</v>
      </c>
      <c r="BW66" s="33">
        <f>SUM(BW61:BW65)</f>
        <v>-4998799.616502896</v>
      </c>
      <c r="BX66" s="33">
        <f>SUM(BX61:BX65)</f>
        <v>-5036351.239666827</v>
      </c>
      <c r="BY66" s="33">
        <f>SUM(BY61:BY65)</f>
        <v>-5074129.0083081648</v>
      </c>
      <c r="BZ66" s="33">
        <f>SUM(BZ61:BZ65)</f>
        <v>-5112134.1550347582</v>
      </c>
      <c r="CA66" s="33">
        <f>SUM(CA61:CA65)</f>
        <v>-1069465.5654196069</v>
      </c>
      <c r="CB66" s="33">
        <f>SUM(CB61:CB65)</f>
        <v>-1073921.6719421747</v>
      </c>
      <c r="CC66" s="33">
        <f>SUM(CC61:CC65)</f>
        <v>-1078396.3455752658</v>
      </c>
      <c r="CD66" s="33">
        <f>SUM(CD61:CD65)</f>
        <v>-1082889.6636818349</v>
      </c>
      <c r="CE66" s="33">
        <f>SUM(CE61:CE65)</f>
        <v>-1087401.7039471867</v>
      </c>
      <c r="CF66" s="33">
        <f>SUM(CF61:CF65)</f>
        <v>-1091932.5443802401</v>
      </c>
      <c r="CG66" s="33">
        <f>SUM(CG61:CG65)</f>
        <v>-1096482.2633152085</v>
      </c>
      <c r="CH66" s="33">
        <f>SUM(CH61:CH65)</f>
        <v>-1101050.9394123408</v>
      </c>
      <c r="CI66" s="33">
        <f>SUM(CI61:CI65)</f>
        <v>-1105638.6516598985</v>
      </c>
      <c r="CJ66" s="33">
        <f>SUM(CJ61:CJ65)</f>
        <v>-1110245.479375124</v>
      </c>
      <c r="CK66" s="33">
        <f>SUM(CK61:CK65)</f>
        <v>-1114871.5022058415</v>
      </c>
      <c r="CL66" s="33">
        <f>SUM(CL61:CL65)</f>
        <v>-1119516.8001317608</v>
      </c>
      <c r="CM66" s="33" t="e">
        <f>SUM(CM61:CM65)</f>
        <v>#N/A</v>
      </c>
      <c r="CN66" s="33" t="e">
        <f>SUM(CN61:CN65)</f>
        <v>#N/A</v>
      </c>
      <c r="CO66" s="33" t="e">
        <f>SUM(CO61:CO65)</f>
        <v>#N/A</v>
      </c>
      <c r="CP66" s="33" t="e">
        <f>SUM(CP61:CP65)</f>
        <v>#N/A</v>
      </c>
      <c r="CQ66" s="33" t="e">
        <f>SUM(CQ61:CQ65)</f>
        <v>#N/A</v>
      </c>
      <c r="CR66" s="33" t="e">
        <f>SUM(CR61:CR65)</f>
        <v>#N/A</v>
      </c>
      <c r="CS66" s="33" t="e">
        <f>SUM(CS61:CS65)</f>
        <v>#N/A</v>
      </c>
      <c r="CT66" s="33" t="e">
        <f>SUM(CT61:CT65)</f>
        <v>#N/A</v>
      </c>
      <c r="CU66" s="33" t="e">
        <f>SUM(CU61:CU65)</f>
        <v>#N/A</v>
      </c>
      <c r="CV66" s="33" t="e">
        <f>SUM(CV61:CV65)</f>
        <v>#N/A</v>
      </c>
      <c r="CW66" s="33" t="e">
        <f>SUM(CW61:CW65)</f>
        <v>#N/A</v>
      </c>
      <c r="CX66" s="33" t="e">
        <f>SUM(CX61:CX65)</f>
        <v>#N/A</v>
      </c>
      <c r="CY66" s="33" t="e">
        <f>SUM(CY61:CY65)</f>
        <v>#N/A</v>
      </c>
      <c r="CZ66" s="33" t="e">
        <f>SUM(CZ61:CZ65)</f>
        <v>#N/A</v>
      </c>
      <c r="DA66" s="33" t="e">
        <f>SUM(DA61:DA65)</f>
        <v>#N/A</v>
      </c>
      <c r="DB66" s="33" t="e">
        <f>SUM(DB61:DB65)</f>
        <v>#N/A</v>
      </c>
      <c r="DC66" s="33" t="e">
        <f>SUM(DC61:DC65)</f>
        <v>#N/A</v>
      </c>
      <c r="DD66" s="33" t="e">
        <f>SUM(DD61:DD65)</f>
        <v>#N/A</v>
      </c>
      <c r="DE66" s="33" t="e">
        <f>SUM(DE61:DE65)</f>
        <v>#N/A</v>
      </c>
      <c r="DF66" s="33" t="e">
        <f>SUM(DF61:DF65)</f>
        <v>#N/A</v>
      </c>
      <c r="DG66" s="33" t="e">
        <f>SUM(DG61:DG65)</f>
        <v>#N/A</v>
      </c>
      <c r="DH66" s="33" t="e">
        <f>SUM(DH61:DH65)</f>
        <v>#N/A</v>
      </c>
      <c r="DI66" s="33" t="e">
        <f>SUM(DI61:DI65)</f>
        <v>#N/A</v>
      </c>
      <c r="DJ66" s="33" t="e">
        <f>SUM(DJ61:DJ65)</f>
        <v>#N/A</v>
      </c>
      <c r="DK66" s="33" t="e">
        <f>SUM(DK61:DK65)</f>
        <v>#N/A</v>
      </c>
      <c r="DL66" s="33" t="e">
        <f>SUM(DL61:DL65)</f>
        <v>#N/A</v>
      </c>
    </row>
    <row r="67" spans="1:116" x14ac:dyDescent="0.4">
      <c r="A67" s="27"/>
      <c r="B67" s="27"/>
      <c r="C67" s="27"/>
      <c r="D67" t="s">
        <v>812</v>
      </c>
      <c r="E67" s="8" t="str">
        <f>ROW()&amp;" "&amp;D67</f>
        <v>67 LISTSALES-PV</v>
      </c>
      <c r="F67" s="27"/>
      <c r="G67" s="301"/>
      <c r="H67" s="31"/>
      <c r="I67" s="73"/>
      <c r="J67" s="73"/>
      <c r="K67" s="38"/>
      <c r="L67" s="38"/>
      <c r="M67" s="38"/>
      <c r="N67" s="38"/>
      <c r="O67" s="38"/>
      <c r="P67" s="38"/>
      <c r="R67" s="33"/>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c r="BZ67" s="38"/>
      <c r="CA67" s="38"/>
      <c r="CB67" s="38"/>
      <c r="CC67" s="38"/>
      <c r="CD67" s="38"/>
      <c r="CE67" s="38"/>
      <c r="CF67" s="38"/>
      <c r="CG67" s="38"/>
      <c r="CH67" s="38"/>
      <c r="CI67" s="38"/>
      <c r="CJ67" s="38"/>
      <c r="CK67" s="38"/>
      <c r="CL67" s="38"/>
      <c r="CM67" s="38"/>
      <c r="CN67" s="38"/>
      <c r="CO67" s="38"/>
      <c r="CP67" s="38"/>
      <c r="CQ67" s="38"/>
      <c r="CR67" s="38"/>
      <c r="CS67" s="38"/>
      <c r="CT67" s="38"/>
      <c r="CU67" s="38"/>
      <c r="CV67" s="38"/>
      <c r="CW67" s="38"/>
      <c r="CX67" s="38"/>
      <c r="CY67" s="38"/>
      <c r="CZ67" s="38"/>
      <c r="DA67" s="38"/>
      <c r="DB67" s="38"/>
      <c r="DC67" s="38"/>
      <c r="DD67" s="38"/>
      <c r="DE67" s="38"/>
      <c r="DF67" s="38"/>
      <c r="DG67" s="38"/>
      <c r="DH67" s="38"/>
      <c r="DI67" s="38"/>
      <c r="DJ67" s="38"/>
      <c r="DK67" s="38"/>
      <c r="DL67" s="38"/>
    </row>
    <row r="68" spans="1:116" x14ac:dyDescent="0.4">
      <c r="A68" s="27"/>
      <c r="B68" s="27"/>
      <c r="C68" s="27"/>
      <c r="D68" t="s">
        <v>812</v>
      </c>
      <c r="E68" s="8" t="str">
        <f>ROW()&amp;" "&amp;D68</f>
        <v>68 LISTSALES-PV</v>
      </c>
      <c r="F68" s="27"/>
      <c r="G68" s="301" t="s">
        <v>820</v>
      </c>
      <c r="H68" s="31"/>
      <c r="I68" s="73"/>
      <c r="J68" s="73"/>
      <c r="K68" s="33">
        <f>SUMIF($3:$3,K$2,68:68)</f>
        <v>0</v>
      </c>
      <c r="L68" s="33">
        <f>SUMIF($3:$3,L$2,68:68)</f>
        <v>0</v>
      </c>
      <c r="M68" s="33">
        <f>SUMIF($3:$3,M$2,68:68)</f>
        <v>0</v>
      </c>
      <c r="N68" s="33">
        <f>SUMIF($3:$3,N$2,68:68)</f>
        <v>0</v>
      </c>
      <c r="O68" s="33">
        <f>SUMIF($3:$3,O$2,68:68)</f>
        <v>0</v>
      </c>
      <c r="P68" s="33">
        <f>SUMIF($3:$3,P$2,68:68)</f>
        <v>0</v>
      </c>
      <c r="R68" s="33"/>
      <c r="S68" s="33">
        <f>+S51+S66</f>
        <v>0</v>
      </c>
      <c r="T68" s="33">
        <f>+T51+T66</f>
        <v>0</v>
      </c>
      <c r="U68" s="33">
        <f>+U51+U66</f>
        <v>0</v>
      </c>
      <c r="V68" s="33">
        <f>+V51+V66</f>
        <v>0</v>
      </c>
      <c r="W68" s="33">
        <f>+W51+W66</f>
        <v>0</v>
      </c>
      <c r="X68" s="33">
        <f>+X51+X66</f>
        <v>0</v>
      </c>
      <c r="Y68" s="33">
        <f>+Y51+Y66</f>
        <v>0</v>
      </c>
      <c r="Z68" s="33">
        <f>+Z51+Z66</f>
        <v>0</v>
      </c>
      <c r="AA68" s="33">
        <f>+AA51+AA66</f>
        <v>0</v>
      </c>
      <c r="AB68" s="33">
        <f>+AB51+AB66</f>
        <v>0</v>
      </c>
      <c r="AC68" s="33">
        <f>+AC51+AC66</f>
        <v>0</v>
      </c>
      <c r="AD68" s="33">
        <f>+AD51+AD66</f>
        <v>0</v>
      </c>
      <c r="AE68" s="33">
        <f>+AE51+AE66</f>
        <v>0</v>
      </c>
      <c r="AF68" s="33">
        <f>+AF51+AF66</f>
        <v>0</v>
      </c>
      <c r="AG68" s="33">
        <f>+AG51+AG66</f>
        <v>0</v>
      </c>
      <c r="AH68" s="33">
        <f>+AH51+AH66</f>
        <v>0</v>
      </c>
      <c r="AI68" s="33">
        <f>+AI51+AI66</f>
        <v>0</v>
      </c>
      <c r="AJ68" s="33">
        <f>+AJ51+AJ66</f>
        <v>0</v>
      </c>
      <c r="AK68" s="33">
        <f>+AK51+AK66</f>
        <v>0</v>
      </c>
      <c r="AL68" s="33">
        <f>+AL51+AL66</f>
        <v>0</v>
      </c>
      <c r="AM68" s="33">
        <f>+AM51+AM66</f>
        <v>0</v>
      </c>
      <c r="AN68" s="33">
        <f>+AN51+AN66</f>
        <v>0</v>
      </c>
      <c r="AO68" s="33">
        <f>+AO51+AO66</f>
        <v>0</v>
      </c>
      <c r="AP68" s="33">
        <f>+AP51+AP66</f>
        <v>0</v>
      </c>
      <c r="AQ68" s="33">
        <f>+AQ51+AQ66</f>
        <v>0</v>
      </c>
      <c r="AR68" s="33">
        <f>+AR51+AR66</f>
        <v>0</v>
      </c>
      <c r="AS68" s="33">
        <f>+AS51+AS66</f>
        <v>0</v>
      </c>
      <c r="AT68" s="33">
        <f>+AT51+AT66</f>
        <v>0</v>
      </c>
      <c r="AU68" s="33">
        <f>+AU51+AU66</f>
        <v>0</v>
      </c>
      <c r="AV68" s="33">
        <f>+AV51+AV66</f>
        <v>0</v>
      </c>
      <c r="AW68" s="33">
        <f>+AW51+AW66</f>
        <v>0</v>
      </c>
      <c r="AX68" s="33">
        <f>+AX51+AX66</f>
        <v>0</v>
      </c>
      <c r="AY68" s="33">
        <f>+AY51+AY66</f>
        <v>0</v>
      </c>
      <c r="AZ68" s="33">
        <f>+AZ51+AZ66</f>
        <v>0</v>
      </c>
      <c r="BA68" s="33">
        <f>+BA51+BA66</f>
        <v>0</v>
      </c>
      <c r="BB68" s="33">
        <f>+BB51+BB66</f>
        <v>0</v>
      </c>
      <c r="BC68" s="33">
        <f>+BC51+BC66</f>
        <v>0</v>
      </c>
      <c r="BD68" s="33">
        <f>+BD51+BD66</f>
        <v>0</v>
      </c>
      <c r="BE68" s="33">
        <f>+BE51+BE66</f>
        <v>0</v>
      </c>
      <c r="BF68" s="33">
        <f>+BF51+BF66</f>
        <v>0</v>
      </c>
      <c r="BG68" s="33">
        <f>+BG51+BG66</f>
        <v>0</v>
      </c>
      <c r="BH68" s="33">
        <f>+BH51+BH66</f>
        <v>0</v>
      </c>
      <c r="BI68" s="33">
        <f>+BI51+BI66</f>
        <v>0</v>
      </c>
      <c r="BJ68" s="33">
        <f>+BJ51+BJ66</f>
        <v>0</v>
      </c>
      <c r="BK68" s="33">
        <f>+BK51+BK66</f>
        <v>0</v>
      </c>
      <c r="BL68" s="33">
        <f>+BL51+BL66</f>
        <v>0</v>
      </c>
      <c r="BM68" s="33">
        <f>+BM51+BM66</f>
        <v>0</v>
      </c>
      <c r="BN68" s="33">
        <f>+BN51+BN66</f>
        <v>0</v>
      </c>
      <c r="BO68" s="33">
        <f>+BO51+BO66</f>
        <v>0</v>
      </c>
      <c r="BP68" s="33">
        <f>+BP51+BP66</f>
        <v>0</v>
      </c>
      <c r="BQ68" s="33">
        <f>+BQ51+BQ66</f>
        <v>0</v>
      </c>
      <c r="BR68" s="33">
        <f>+BR51+BR66</f>
        <v>0</v>
      </c>
      <c r="BS68" s="33">
        <f>+BS51+BS66</f>
        <v>0</v>
      </c>
      <c r="BT68" s="33">
        <f>+BT51+BT66</f>
        <v>0</v>
      </c>
      <c r="BU68" s="33">
        <f>+BU51+BU66</f>
        <v>0</v>
      </c>
      <c r="BV68" s="33">
        <f>+BV51+BV66</f>
        <v>0</v>
      </c>
      <c r="BW68" s="33">
        <f>+BW51+BW66</f>
        <v>0</v>
      </c>
      <c r="BX68" s="33">
        <f>+BX51+BX66</f>
        <v>0</v>
      </c>
      <c r="BY68" s="33">
        <f>+BY51+BY66</f>
        <v>0</v>
      </c>
      <c r="BZ68" s="33">
        <f>+BZ51+BZ66</f>
        <v>0</v>
      </c>
      <c r="CA68" s="33">
        <f>+CA51+CA66</f>
        <v>0</v>
      </c>
      <c r="CB68" s="33">
        <f>+CB51+CB66</f>
        <v>0</v>
      </c>
      <c r="CC68" s="33">
        <f>+CC51+CC66</f>
        <v>0</v>
      </c>
      <c r="CD68" s="33">
        <f>+CD51+CD66</f>
        <v>0</v>
      </c>
      <c r="CE68" s="33">
        <f>+CE51+CE66</f>
        <v>0</v>
      </c>
      <c r="CF68" s="33">
        <f>+CF51+CF66</f>
        <v>0</v>
      </c>
      <c r="CG68" s="33">
        <f>+CG51+CG66</f>
        <v>0</v>
      </c>
      <c r="CH68" s="33">
        <f>+CH51+CH66</f>
        <v>0</v>
      </c>
      <c r="CI68" s="33">
        <f>+CI51+CI66</f>
        <v>0</v>
      </c>
      <c r="CJ68" s="33">
        <f>+CJ51+CJ66</f>
        <v>0</v>
      </c>
      <c r="CK68" s="33">
        <f>+CK51+CK66</f>
        <v>0</v>
      </c>
      <c r="CL68" s="33">
        <f>+CL51+CL66</f>
        <v>0</v>
      </c>
      <c r="CM68" s="33" t="e">
        <f>+CM51+CM66</f>
        <v>#N/A</v>
      </c>
      <c r="CN68" s="33" t="e">
        <f>+CN51+CN66</f>
        <v>#N/A</v>
      </c>
      <c r="CO68" s="33" t="e">
        <f>+CO51+CO66</f>
        <v>#N/A</v>
      </c>
      <c r="CP68" s="33" t="e">
        <f>+CP51+CP66</f>
        <v>#N/A</v>
      </c>
      <c r="CQ68" s="33" t="e">
        <f>+CQ51+CQ66</f>
        <v>#N/A</v>
      </c>
      <c r="CR68" s="33" t="e">
        <f>+CR51+CR66</f>
        <v>#N/A</v>
      </c>
      <c r="CS68" s="33" t="e">
        <f>+CS51+CS66</f>
        <v>#N/A</v>
      </c>
      <c r="CT68" s="33" t="e">
        <f>+CT51+CT66</f>
        <v>#N/A</v>
      </c>
      <c r="CU68" s="33" t="e">
        <f>+CU51+CU66</f>
        <v>#N/A</v>
      </c>
      <c r="CV68" s="33" t="e">
        <f>+CV51+CV66</f>
        <v>#N/A</v>
      </c>
      <c r="CW68" s="33" t="e">
        <f>+CW51+CW66</f>
        <v>#N/A</v>
      </c>
      <c r="CX68" s="33" t="e">
        <f>+CX51+CX66</f>
        <v>#N/A</v>
      </c>
      <c r="CY68" s="33" t="e">
        <f>+CY51+CY66</f>
        <v>#N/A</v>
      </c>
      <c r="CZ68" s="33" t="e">
        <f>+CZ51+CZ66</f>
        <v>#N/A</v>
      </c>
      <c r="DA68" s="33" t="e">
        <f>+DA51+DA66</f>
        <v>#N/A</v>
      </c>
      <c r="DB68" s="33" t="e">
        <f>+DB51+DB66</f>
        <v>#N/A</v>
      </c>
      <c r="DC68" s="33" t="e">
        <f>+DC51+DC66</f>
        <v>#N/A</v>
      </c>
      <c r="DD68" s="33" t="e">
        <f>+DD51+DD66</f>
        <v>#N/A</v>
      </c>
      <c r="DE68" s="33" t="e">
        <f>+DE51+DE66</f>
        <v>#N/A</v>
      </c>
      <c r="DF68" s="33" t="e">
        <f>+DF51+DF66</f>
        <v>#N/A</v>
      </c>
      <c r="DG68" s="33" t="e">
        <f>+DG51+DG66</f>
        <v>#N/A</v>
      </c>
      <c r="DH68" s="33" t="e">
        <f>+DH51+DH66</f>
        <v>#N/A</v>
      </c>
      <c r="DI68" s="33" t="e">
        <f>+DI51+DI66</f>
        <v>#N/A</v>
      </c>
      <c r="DJ68" s="33" t="e">
        <f>+DJ51+DJ66</f>
        <v>#N/A</v>
      </c>
      <c r="DK68" s="33" t="e">
        <f>+DK51+DK66</f>
        <v>#N/A</v>
      </c>
      <c r="DL68" s="33" t="e">
        <f>+DL51+DL66</f>
        <v>#N/A</v>
      </c>
    </row>
    <row r="69" spans="1:116" x14ac:dyDescent="0.4">
      <c r="A69" s="27"/>
      <c r="B69" s="27"/>
      <c r="C69" s="27"/>
      <c r="D69" t="s">
        <v>812</v>
      </c>
      <c r="E69" s="8" t="str">
        <f>ROW()&amp;" "&amp;D69</f>
        <v>69 LISTSALES-PV</v>
      </c>
      <c r="F69" s="27"/>
      <c r="G69" s="372" t="s">
        <v>69</v>
      </c>
      <c r="H69" s="31"/>
      <c r="I69" s="73"/>
      <c r="J69" s="73"/>
      <c r="K69" s="20">
        <f>+IFERROR(K68/K51,0)</f>
        <v>0</v>
      </c>
      <c r="L69" s="20">
        <f>+IFERROR(L68/L51,0)</f>
        <v>0</v>
      </c>
      <c r="M69" s="20">
        <f>+IFERROR(M68/M51,0)</f>
        <v>0</v>
      </c>
      <c r="N69" s="20">
        <f>+IFERROR(N68/N51,0)</f>
        <v>0</v>
      </c>
      <c r="O69" s="20">
        <f>+IFERROR(O68/O51,0)</f>
        <v>0</v>
      </c>
      <c r="P69" s="20">
        <f>+IFERROR(P68/P51,0)</f>
        <v>0</v>
      </c>
      <c r="R69" s="33"/>
      <c r="S69" s="20">
        <f>+IFERROR(S68/S51,0)</f>
        <v>0</v>
      </c>
      <c r="T69" s="20">
        <f>+IFERROR(T68/T51,0)</f>
        <v>0</v>
      </c>
      <c r="U69" s="20">
        <f>+IFERROR(U68/U51,0)</f>
        <v>0</v>
      </c>
      <c r="V69" s="20">
        <f>+IFERROR(V68/V51,0)</f>
        <v>0</v>
      </c>
      <c r="W69" s="20">
        <f>+IFERROR(W68/W51,0)</f>
        <v>0</v>
      </c>
      <c r="X69" s="20">
        <f>+IFERROR(X68/X51,0)</f>
        <v>0</v>
      </c>
      <c r="Y69" s="20">
        <f>+IFERROR(Y68/Y51,0)</f>
        <v>0</v>
      </c>
      <c r="Z69" s="20">
        <f>+IFERROR(Z68/Z51,0)</f>
        <v>0</v>
      </c>
      <c r="AA69" s="20">
        <f>+IFERROR(AA68/AA51,0)</f>
        <v>0</v>
      </c>
      <c r="AB69" s="20">
        <f>+IFERROR(AB68/AB51,0)</f>
        <v>0</v>
      </c>
      <c r="AC69" s="20">
        <f>+IFERROR(AC68/AC51,0)</f>
        <v>0</v>
      </c>
      <c r="AD69" s="20">
        <f>+IFERROR(AD68/AD51,0)</f>
        <v>0</v>
      </c>
      <c r="AE69" s="20">
        <f>+IFERROR(AE68/AE51,0)</f>
        <v>0</v>
      </c>
      <c r="AF69" s="20">
        <f>+IFERROR(AF68/AF51,0)</f>
        <v>0</v>
      </c>
      <c r="AG69" s="20">
        <f>+IFERROR(AG68/AG51,0)</f>
        <v>0</v>
      </c>
      <c r="AH69" s="20">
        <f>+IFERROR(AH68/AH51,0)</f>
        <v>0</v>
      </c>
      <c r="AI69" s="20">
        <f>+IFERROR(AI68/AI51,0)</f>
        <v>0</v>
      </c>
      <c r="AJ69" s="20">
        <f>+IFERROR(AJ68/AJ51,0)</f>
        <v>0</v>
      </c>
      <c r="AK69" s="20">
        <f>+IFERROR(AK68/AK51,0)</f>
        <v>0</v>
      </c>
      <c r="AL69" s="20">
        <f>+IFERROR(AL68/AL51,0)</f>
        <v>0</v>
      </c>
      <c r="AM69" s="20">
        <f>+IFERROR(AM68/AM51,0)</f>
        <v>0</v>
      </c>
      <c r="AN69" s="20">
        <f>+IFERROR(AN68/AN51,0)</f>
        <v>0</v>
      </c>
      <c r="AO69" s="20">
        <f>+IFERROR(AO68/AO51,0)</f>
        <v>0</v>
      </c>
      <c r="AP69" s="20">
        <f>+IFERROR(AP68/AP51,0)</f>
        <v>0</v>
      </c>
      <c r="AQ69" s="20">
        <f>+IFERROR(AQ68/AQ51,0)</f>
        <v>0</v>
      </c>
      <c r="AR69" s="20">
        <f>+IFERROR(AR68/AR51,0)</f>
        <v>0</v>
      </c>
      <c r="AS69" s="20">
        <f>+IFERROR(AS68/AS51,0)</f>
        <v>0</v>
      </c>
      <c r="AT69" s="20">
        <f>+IFERROR(AT68/AT51,0)</f>
        <v>0</v>
      </c>
      <c r="AU69" s="20">
        <f>+IFERROR(AU68/AU51,0)</f>
        <v>0</v>
      </c>
      <c r="AV69" s="20">
        <f>+IFERROR(AV68/AV51,0)</f>
        <v>0</v>
      </c>
      <c r="AW69" s="20">
        <f>+IFERROR(AW68/AW51,0)</f>
        <v>0</v>
      </c>
      <c r="AX69" s="20">
        <f>+IFERROR(AX68/AX51,0)</f>
        <v>0</v>
      </c>
      <c r="AY69" s="20">
        <f>+IFERROR(AY68/AY51,0)</f>
        <v>0</v>
      </c>
      <c r="AZ69" s="20">
        <f>+IFERROR(AZ68/AZ51,0)</f>
        <v>0</v>
      </c>
      <c r="BA69" s="20">
        <f>+IFERROR(BA68/BA51,0)</f>
        <v>0</v>
      </c>
      <c r="BB69" s="20">
        <f>+IFERROR(BB68/BB51,0)</f>
        <v>0</v>
      </c>
      <c r="BC69" s="20">
        <f>+IFERROR(BC68/BC51,0)</f>
        <v>0</v>
      </c>
      <c r="BD69" s="20">
        <f>+IFERROR(BD68/BD51,0)</f>
        <v>0</v>
      </c>
      <c r="BE69" s="20">
        <f>+IFERROR(BE68/BE51,0)</f>
        <v>0</v>
      </c>
      <c r="BF69" s="20">
        <f>+IFERROR(BF68/BF51,0)</f>
        <v>0</v>
      </c>
      <c r="BG69" s="20">
        <f>+IFERROR(BG68/BG51,0)</f>
        <v>0</v>
      </c>
      <c r="BH69" s="20">
        <f>+IFERROR(BH68/BH51,0)</f>
        <v>0</v>
      </c>
      <c r="BI69" s="20">
        <f>+IFERROR(BI68/BI51,0)</f>
        <v>0</v>
      </c>
      <c r="BJ69" s="20">
        <f>+IFERROR(BJ68/BJ51,0)</f>
        <v>0</v>
      </c>
      <c r="BK69" s="20">
        <f>+IFERROR(BK68/BK51,0)</f>
        <v>0</v>
      </c>
      <c r="BL69" s="20">
        <f>+IFERROR(BL68/BL51,0)</f>
        <v>0</v>
      </c>
      <c r="BM69" s="20">
        <f>+IFERROR(BM68/BM51,0)</f>
        <v>0</v>
      </c>
      <c r="BN69" s="20">
        <f>+IFERROR(BN68/BN51,0)</f>
        <v>0</v>
      </c>
      <c r="BO69" s="20">
        <f>+IFERROR(BO68/BO51,0)</f>
        <v>0</v>
      </c>
      <c r="BP69" s="20">
        <f>+IFERROR(BP68/BP51,0)</f>
        <v>0</v>
      </c>
      <c r="BQ69" s="20">
        <f>+IFERROR(BQ68/BQ51,0)</f>
        <v>0</v>
      </c>
      <c r="BR69" s="20">
        <f>+IFERROR(BR68/BR51,0)</f>
        <v>0</v>
      </c>
      <c r="BS69" s="20">
        <f>+IFERROR(BS68/BS51,0)</f>
        <v>0</v>
      </c>
      <c r="BT69" s="20">
        <f>+IFERROR(BT68/BT51,0)</f>
        <v>0</v>
      </c>
      <c r="BU69" s="20">
        <f>+IFERROR(BU68/BU51,0)</f>
        <v>0</v>
      </c>
      <c r="BV69" s="20">
        <f>+IFERROR(BV68/BV51,0)</f>
        <v>0</v>
      </c>
      <c r="BW69" s="20">
        <f>+IFERROR(BW68/BW51,0)</f>
        <v>0</v>
      </c>
      <c r="BX69" s="20">
        <f>+IFERROR(BX68/BX51,0)</f>
        <v>0</v>
      </c>
      <c r="BY69" s="20">
        <f>+IFERROR(BY68/BY51,0)</f>
        <v>0</v>
      </c>
      <c r="BZ69" s="20">
        <f>+IFERROR(BZ68/BZ51,0)</f>
        <v>0</v>
      </c>
      <c r="CA69" s="20">
        <f>+IFERROR(CA68/CA51,0)</f>
        <v>0</v>
      </c>
      <c r="CB69" s="20">
        <f>+IFERROR(CB68/CB51,0)</f>
        <v>0</v>
      </c>
      <c r="CC69" s="20">
        <f>+IFERROR(CC68/CC51,0)</f>
        <v>0</v>
      </c>
      <c r="CD69" s="20">
        <f>+IFERROR(CD68/CD51,0)</f>
        <v>0</v>
      </c>
      <c r="CE69" s="20">
        <f>+IFERROR(CE68/CE51,0)</f>
        <v>0</v>
      </c>
      <c r="CF69" s="20">
        <f>+IFERROR(CF68/CF51,0)</f>
        <v>0</v>
      </c>
      <c r="CG69" s="20">
        <f>+IFERROR(CG68/CG51,0)</f>
        <v>0</v>
      </c>
      <c r="CH69" s="20">
        <f>+IFERROR(CH68/CH51,0)</f>
        <v>0</v>
      </c>
      <c r="CI69" s="20">
        <f>+IFERROR(CI68/CI51,0)</f>
        <v>0</v>
      </c>
      <c r="CJ69" s="20">
        <f>+IFERROR(CJ68/CJ51,0)</f>
        <v>0</v>
      </c>
      <c r="CK69" s="20">
        <f>+IFERROR(CK68/CK51,0)</f>
        <v>0</v>
      </c>
      <c r="CL69" s="20">
        <f>+IFERROR(CL68/CL51,0)</f>
        <v>0</v>
      </c>
      <c r="CM69" s="20">
        <f>+IFERROR(CM68/CM51,0)</f>
        <v>0</v>
      </c>
      <c r="CN69" s="20">
        <f>+IFERROR(CN68/CN51,0)</f>
        <v>0</v>
      </c>
      <c r="CO69" s="20">
        <f>+IFERROR(CO68/CO51,0)</f>
        <v>0</v>
      </c>
      <c r="CP69" s="20">
        <f>+IFERROR(CP68/CP51,0)</f>
        <v>0</v>
      </c>
      <c r="CQ69" s="20">
        <f>+IFERROR(CQ68/CQ51,0)</f>
        <v>0</v>
      </c>
      <c r="CR69" s="20">
        <f>+IFERROR(CR68/CR51,0)</f>
        <v>0</v>
      </c>
      <c r="CS69" s="20">
        <f>+IFERROR(CS68/CS51,0)</f>
        <v>0</v>
      </c>
      <c r="CT69" s="20">
        <f>+IFERROR(CT68/CT51,0)</f>
        <v>0</v>
      </c>
      <c r="CU69" s="20">
        <f>+IFERROR(CU68/CU51,0)</f>
        <v>0</v>
      </c>
      <c r="CV69" s="20">
        <f>+IFERROR(CV68/CV51,0)</f>
        <v>0</v>
      </c>
      <c r="CW69" s="20">
        <f>+IFERROR(CW68/CW51,0)</f>
        <v>0</v>
      </c>
      <c r="CX69" s="20">
        <f>+IFERROR(CX68/CX51,0)</f>
        <v>0</v>
      </c>
      <c r="CY69" s="20">
        <f>+IFERROR(CY68/CY51,0)</f>
        <v>0</v>
      </c>
      <c r="CZ69" s="20">
        <f>+IFERROR(CZ68/CZ51,0)</f>
        <v>0</v>
      </c>
      <c r="DA69" s="20">
        <f>+IFERROR(DA68/DA51,0)</f>
        <v>0</v>
      </c>
      <c r="DB69" s="20">
        <f>+IFERROR(DB68/DB51,0)</f>
        <v>0</v>
      </c>
      <c r="DC69" s="20">
        <f>+IFERROR(DC68/DC51,0)</f>
        <v>0</v>
      </c>
      <c r="DD69" s="20">
        <f>+IFERROR(DD68/DD51,0)</f>
        <v>0</v>
      </c>
      <c r="DE69" s="20">
        <f>+IFERROR(DE68/DE51,0)</f>
        <v>0</v>
      </c>
      <c r="DF69" s="20">
        <f>+IFERROR(DF68/DF51,0)</f>
        <v>0</v>
      </c>
      <c r="DG69" s="20">
        <f>+IFERROR(DG68/DG51,0)</f>
        <v>0</v>
      </c>
      <c r="DH69" s="20">
        <f>+IFERROR(DH68/DH51,0)</f>
        <v>0</v>
      </c>
      <c r="DI69" s="20">
        <f>+IFERROR(DI68/DI51,0)</f>
        <v>0</v>
      </c>
      <c r="DJ69" s="20">
        <f>+IFERROR(DJ68/DJ51,0)</f>
        <v>0</v>
      </c>
      <c r="DK69" s="20">
        <f>+IFERROR(DK68/DK51,0)</f>
        <v>0</v>
      </c>
      <c r="DL69" s="20">
        <f>+IFERROR(DL68/DL51,0)</f>
        <v>0</v>
      </c>
    </row>
    <row r="70" spans="1:116" x14ac:dyDescent="0.4">
      <c r="A70" s="27"/>
      <c r="B70" s="27"/>
      <c r="C70" s="27"/>
      <c r="D70" t="s">
        <v>812</v>
      </c>
      <c r="E70" s="8" t="str">
        <f>ROW()&amp;" "&amp;D70</f>
        <v>70 LISTSALES-PV</v>
      </c>
      <c r="F70" s="27"/>
      <c r="G70" s="301"/>
      <c r="H70" s="31"/>
      <c r="I70" s="73"/>
      <c r="J70" s="73"/>
      <c r="K70" s="38"/>
      <c r="L70" s="38"/>
      <c r="M70" s="38"/>
      <c r="N70" s="38"/>
      <c r="O70" s="38"/>
      <c r="P70" s="38"/>
      <c r="R70" s="33"/>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c r="BZ70" s="38"/>
      <c r="CA70" s="38"/>
      <c r="CB70" s="38"/>
      <c r="CC70" s="38"/>
      <c r="CD70" s="38"/>
      <c r="CE70" s="38"/>
      <c r="CF70" s="38"/>
      <c r="CG70" s="38"/>
      <c r="CH70" s="38"/>
      <c r="CI70" s="38"/>
      <c r="CJ70" s="38"/>
      <c r="CK70" s="38"/>
      <c r="CL70" s="38"/>
      <c r="CM70" s="38"/>
      <c r="CN70" s="38"/>
      <c r="CO70" s="38"/>
      <c r="CP70" s="38"/>
      <c r="CQ70" s="38"/>
      <c r="CR70" s="38"/>
      <c r="CS70" s="38"/>
      <c r="CT70" s="38"/>
      <c r="CU70" s="38"/>
      <c r="CV70" s="38"/>
      <c r="CW70" s="38"/>
      <c r="CX70" s="38"/>
      <c r="CY70" s="38"/>
      <c r="CZ70" s="38"/>
      <c r="DA70" s="38"/>
      <c r="DB70" s="38"/>
      <c r="DC70" s="38"/>
      <c r="DD70" s="38"/>
      <c r="DE70" s="38"/>
      <c r="DF70" s="38"/>
      <c r="DG70" s="38"/>
      <c r="DH70" s="38"/>
      <c r="DI70" s="38"/>
      <c r="DJ70" s="38"/>
      <c r="DK70" s="38"/>
      <c r="DL70" s="38"/>
    </row>
    <row r="71" spans="1:116" x14ac:dyDescent="0.4">
      <c r="A71" s="31"/>
      <c r="C71" s="31"/>
      <c r="D71" t="s">
        <v>799</v>
      </c>
      <c r="E71" s="8" t="str">
        <f>ROW()&amp;" "&amp;D71</f>
        <v>71 DCV-S</v>
      </c>
      <c r="G71" s="129" t="s">
        <v>827</v>
      </c>
      <c r="H71" s="31"/>
      <c r="I71" s="73"/>
      <c r="J71" s="73"/>
      <c r="K71" s="31"/>
      <c r="L71" s="31"/>
      <c r="M71" s="31"/>
      <c r="N71" s="31"/>
      <c r="O71" s="31"/>
      <c r="P71" s="31"/>
      <c r="R71" s="67"/>
      <c r="S71" s="156"/>
      <c r="T71" s="156"/>
      <c r="U71" s="156"/>
      <c r="V71" s="156"/>
      <c r="W71" s="156"/>
      <c r="X71" s="156"/>
      <c r="Y71" s="156"/>
      <c r="Z71" s="156"/>
      <c r="AA71" s="156"/>
      <c r="AB71" s="156"/>
      <c r="AC71" s="156"/>
      <c r="AD71" s="156"/>
      <c r="AE71" s="156"/>
      <c r="AF71" s="156"/>
      <c r="AG71" s="156"/>
      <c r="AH71" s="156"/>
      <c r="AI71" s="156"/>
      <c r="AJ71" s="156"/>
      <c r="AK71" s="156"/>
      <c r="AL71" s="156"/>
      <c r="AM71" s="156"/>
      <c r="AN71" s="156"/>
      <c r="AO71" s="156"/>
      <c r="AP71" s="15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c r="BP71" s="156"/>
      <c r="BQ71" s="156"/>
      <c r="BR71" s="156"/>
      <c r="BS71" s="156"/>
      <c r="BT71" s="156"/>
      <c r="BU71" s="156"/>
      <c r="BV71" s="156"/>
      <c r="BW71" s="156"/>
      <c r="BX71" s="156"/>
      <c r="BY71" s="156"/>
      <c r="BZ71" s="156"/>
      <c r="CA71" s="156"/>
      <c r="CB71" s="156"/>
      <c r="CC71" s="156"/>
      <c r="CD71" s="156"/>
      <c r="CE71" s="156"/>
      <c r="CF71" s="156"/>
      <c r="CG71" s="156"/>
      <c r="CH71" s="156"/>
      <c r="CI71" s="156"/>
      <c r="CJ71" s="156"/>
      <c r="CK71" s="156"/>
      <c r="CL71" s="156"/>
      <c r="CN71" s="73"/>
      <c r="CO71" s="156"/>
      <c r="CP71" s="156"/>
      <c r="CQ71" s="156"/>
      <c r="CR71" s="156"/>
      <c r="CS71" s="156"/>
      <c r="CT71" s="156"/>
      <c r="CU71" s="156"/>
      <c r="CV71" s="156"/>
      <c r="CW71" s="156"/>
      <c r="CX71" s="156"/>
      <c r="CY71" s="156"/>
      <c r="CZ71" s="156"/>
      <c r="DA71" s="156"/>
      <c r="DB71" s="156"/>
      <c r="DC71" s="156"/>
      <c r="DD71" s="156"/>
      <c r="DE71" s="156"/>
      <c r="DF71" s="156"/>
      <c r="DG71" s="156"/>
      <c r="DH71" s="156"/>
      <c r="DI71" s="156"/>
      <c r="DJ71" s="156"/>
      <c r="DK71" s="156"/>
      <c r="DL71" s="156"/>
    </row>
    <row r="72" spans="1:116" x14ac:dyDescent="0.4">
      <c r="B72" t="str">
        <f>E72</f>
        <v>72 DCV-S</v>
      </c>
      <c r="D72" t="s">
        <v>799</v>
      </c>
      <c r="E72" s="8" t="str">
        <f>ROW()&amp;" "&amp;D72</f>
        <v>72 DCV-S</v>
      </c>
      <c r="G72" s="372" t="s">
        <v>821</v>
      </c>
      <c r="H72" s="12"/>
      <c r="I72" s="60"/>
      <c r="J72" s="60"/>
      <c r="K72" s="18">
        <v>5</v>
      </c>
      <c r="L72" s="18">
        <v>5</v>
      </c>
      <c r="M72" s="18">
        <v>5</v>
      </c>
      <c r="N72" s="18">
        <v>5</v>
      </c>
      <c r="O72" s="18">
        <v>5</v>
      </c>
      <c r="P72" s="18">
        <v>5</v>
      </c>
      <c r="R72" s="19"/>
      <c r="S72" s="147">
        <f>INDEX($K:$P,ROW(),MATCH(S$3,$K$2:$P$2,0))</f>
        <v>5</v>
      </c>
      <c r="T72" s="147">
        <f>INDEX($K:$P,ROW(),MATCH(T$3,$K$2:$P$2,0))</f>
        <v>5</v>
      </c>
      <c r="U72" s="147">
        <f>INDEX($K:$P,ROW(),MATCH(U$3,$K$2:$P$2,0))</f>
        <v>5</v>
      </c>
      <c r="V72" s="147">
        <f>INDEX($K:$P,ROW(),MATCH(V$3,$K$2:$P$2,0))</f>
        <v>5</v>
      </c>
      <c r="W72" s="147">
        <f>INDEX($K:$P,ROW(),MATCH(W$3,$K$2:$P$2,0))</f>
        <v>5</v>
      </c>
      <c r="X72" s="147">
        <f>INDEX($K:$P,ROW(),MATCH(X$3,$K$2:$P$2,0))</f>
        <v>5</v>
      </c>
      <c r="Y72" s="147">
        <f>INDEX($K:$P,ROW(),MATCH(Y$3,$K$2:$P$2,0))</f>
        <v>5</v>
      </c>
      <c r="Z72" s="147">
        <f>INDEX($K:$P,ROW(),MATCH(Z$3,$K$2:$P$2,0))</f>
        <v>5</v>
      </c>
      <c r="AA72" s="147">
        <f>INDEX($K:$P,ROW(),MATCH(AA$3,$K$2:$P$2,0))</f>
        <v>5</v>
      </c>
      <c r="AB72" s="147">
        <f>INDEX($K:$P,ROW(),MATCH(AB$3,$K$2:$P$2,0))</f>
        <v>5</v>
      </c>
      <c r="AC72" s="147">
        <f>INDEX($K:$P,ROW(),MATCH(AC$3,$K$2:$P$2,0))</f>
        <v>5</v>
      </c>
      <c r="AD72" s="147">
        <f>INDEX($K:$P,ROW(),MATCH(AD$3,$K$2:$P$2,0))</f>
        <v>5</v>
      </c>
      <c r="AE72" s="147">
        <f>INDEX($K:$P,ROW(),MATCH(AE$3,$K$2:$P$2,0))</f>
        <v>5</v>
      </c>
      <c r="AF72" s="147">
        <f>INDEX($K:$P,ROW(),MATCH(AF$3,$K$2:$P$2,0))</f>
        <v>5</v>
      </c>
      <c r="AG72" s="147">
        <f>INDEX($K:$P,ROW(),MATCH(AG$3,$K$2:$P$2,0))</f>
        <v>5</v>
      </c>
      <c r="AH72" s="147">
        <f>INDEX($K:$P,ROW(),MATCH(AH$3,$K$2:$P$2,0))</f>
        <v>5</v>
      </c>
      <c r="AI72" s="147">
        <f>INDEX($K:$P,ROW(),MATCH(AI$3,$K$2:$P$2,0))</f>
        <v>5</v>
      </c>
      <c r="AJ72" s="147">
        <f>INDEX($K:$P,ROW(),MATCH(AJ$3,$K$2:$P$2,0))</f>
        <v>5</v>
      </c>
      <c r="AK72" s="147">
        <f>INDEX($K:$P,ROW(),MATCH(AK$3,$K$2:$P$2,0))</f>
        <v>5</v>
      </c>
      <c r="AL72" s="147">
        <f>INDEX($K:$P,ROW(),MATCH(AL$3,$K$2:$P$2,0))</f>
        <v>5</v>
      </c>
      <c r="AM72" s="147">
        <f>INDEX($K:$P,ROW(),MATCH(AM$3,$K$2:$P$2,0))</f>
        <v>5</v>
      </c>
      <c r="AN72" s="147">
        <f>INDEX($K:$P,ROW(),MATCH(AN$3,$K$2:$P$2,0))</f>
        <v>5</v>
      </c>
      <c r="AO72" s="147">
        <f>INDEX($K:$P,ROW(),MATCH(AO$3,$K$2:$P$2,0))</f>
        <v>5</v>
      </c>
      <c r="AP72" s="147">
        <f>INDEX($K:$P,ROW(),MATCH(AP$3,$K$2:$P$2,0))</f>
        <v>5</v>
      </c>
      <c r="AQ72" s="147">
        <f>INDEX($K:$P,ROW(),MATCH(AQ$3,$K$2:$P$2,0))</f>
        <v>5</v>
      </c>
      <c r="AR72" s="147">
        <f>INDEX($K:$P,ROW(),MATCH(AR$3,$K$2:$P$2,0))</f>
        <v>5</v>
      </c>
      <c r="AS72" s="147">
        <f>INDEX($K:$P,ROW(),MATCH(AS$3,$K$2:$P$2,0))</f>
        <v>5</v>
      </c>
      <c r="AT72" s="147">
        <f>INDEX($K:$P,ROW(),MATCH(AT$3,$K$2:$P$2,0))</f>
        <v>5</v>
      </c>
      <c r="AU72" s="147">
        <f>INDEX($K:$P,ROW(),MATCH(AU$3,$K$2:$P$2,0))</f>
        <v>5</v>
      </c>
      <c r="AV72" s="147">
        <f>INDEX($K:$P,ROW(),MATCH(AV$3,$K$2:$P$2,0))</f>
        <v>5</v>
      </c>
      <c r="AW72" s="147">
        <f>INDEX($K:$P,ROW(),MATCH(AW$3,$K$2:$P$2,0))</f>
        <v>5</v>
      </c>
      <c r="AX72" s="147">
        <f>INDEX($K:$P,ROW(),MATCH(AX$3,$K$2:$P$2,0))</f>
        <v>5</v>
      </c>
      <c r="AY72" s="147">
        <f>INDEX($K:$P,ROW(),MATCH(AY$3,$K$2:$P$2,0))</f>
        <v>5</v>
      </c>
      <c r="AZ72" s="147">
        <f>INDEX($K:$P,ROW(),MATCH(AZ$3,$K$2:$P$2,0))</f>
        <v>5</v>
      </c>
      <c r="BA72" s="147">
        <f>INDEX($K:$P,ROW(),MATCH(BA$3,$K$2:$P$2,0))</f>
        <v>5</v>
      </c>
      <c r="BB72" s="147">
        <f>INDEX($K:$P,ROW(),MATCH(BB$3,$K$2:$P$2,0))</f>
        <v>5</v>
      </c>
      <c r="BC72" s="147">
        <f>INDEX($K:$P,ROW(),MATCH(BC$3,$K$2:$P$2,0))</f>
        <v>5</v>
      </c>
      <c r="BD72" s="147">
        <f>INDEX($K:$P,ROW(),MATCH(BD$3,$K$2:$P$2,0))</f>
        <v>5</v>
      </c>
      <c r="BE72" s="147">
        <f>INDEX($K:$P,ROW(),MATCH(BE$3,$K$2:$P$2,0))</f>
        <v>5</v>
      </c>
      <c r="BF72" s="147">
        <f>INDEX($K:$P,ROW(),MATCH(BF$3,$K$2:$P$2,0))</f>
        <v>5</v>
      </c>
      <c r="BG72" s="147">
        <f>INDEX($K:$P,ROW(),MATCH(BG$3,$K$2:$P$2,0))</f>
        <v>5</v>
      </c>
      <c r="BH72" s="147">
        <f>INDEX($K:$P,ROW(),MATCH(BH$3,$K$2:$P$2,0))</f>
        <v>5</v>
      </c>
      <c r="BI72" s="147">
        <f>INDEX($K:$P,ROW(),MATCH(BI$3,$K$2:$P$2,0))</f>
        <v>5</v>
      </c>
      <c r="BJ72" s="147">
        <f>INDEX($K:$P,ROW(),MATCH(BJ$3,$K$2:$P$2,0))</f>
        <v>5</v>
      </c>
      <c r="BK72" s="147">
        <f>INDEX($K:$P,ROW(),MATCH(BK$3,$K$2:$P$2,0))</f>
        <v>5</v>
      </c>
      <c r="BL72" s="147">
        <f>INDEX($K:$P,ROW(),MATCH(BL$3,$K$2:$P$2,0))</f>
        <v>5</v>
      </c>
      <c r="BM72" s="147">
        <f>INDEX($K:$P,ROW(),MATCH(BM$3,$K$2:$P$2,0))</f>
        <v>5</v>
      </c>
      <c r="BN72" s="147">
        <f>INDEX($K:$P,ROW(),MATCH(BN$3,$K$2:$P$2,0))</f>
        <v>5</v>
      </c>
      <c r="BO72" s="147">
        <f>INDEX($K:$P,ROW(),MATCH(BO$3,$K$2:$P$2,0))</f>
        <v>5</v>
      </c>
      <c r="BP72" s="147">
        <f>INDEX($K:$P,ROW(),MATCH(BP$3,$K$2:$P$2,0))</f>
        <v>5</v>
      </c>
      <c r="BQ72" s="147">
        <f>INDEX($K:$P,ROW(),MATCH(BQ$3,$K$2:$P$2,0))</f>
        <v>5</v>
      </c>
      <c r="BR72" s="147">
        <f>INDEX($K:$P,ROW(),MATCH(BR$3,$K$2:$P$2,0))</f>
        <v>5</v>
      </c>
      <c r="BS72" s="147">
        <f>INDEX($K:$P,ROW(),MATCH(BS$3,$K$2:$P$2,0))</f>
        <v>5</v>
      </c>
      <c r="BT72" s="147">
        <f>INDEX($K:$P,ROW(),MATCH(BT$3,$K$2:$P$2,0))</f>
        <v>5</v>
      </c>
      <c r="BU72" s="147">
        <f>INDEX($K:$P,ROW(),MATCH(BU$3,$K$2:$P$2,0))</f>
        <v>5</v>
      </c>
      <c r="BV72" s="147">
        <f>INDEX($K:$P,ROW(),MATCH(BV$3,$K$2:$P$2,0))</f>
        <v>5</v>
      </c>
      <c r="BW72" s="147">
        <f>INDEX($K:$P,ROW(),MATCH(BW$3,$K$2:$P$2,0))</f>
        <v>5</v>
      </c>
      <c r="BX72" s="147">
        <f>INDEX($K:$P,ROW(),MATCH(BX$3,$K$2:$P$2,0))</f>
        <v>5</v>
      </c>
      <c r="BY72" s="147">
        <f>INDEX($K:$P,ROW(),MATCH(BY$3,$K$2:$P$2,0))</f>
        <v>5</v>
      </c>
      <c r="BZ72" s="147">
        <f>INDEX($K:$P,ROW(),MATCH(BZ$3,$K$2:$P$2,0))</f>
        <v>5</v>
      </c>
      <c r="CA72" s="147">
        <f>INDEX($K:$P,ROW(),MATCH(CA$3,$K$2:$P$2,0))</f>
        <v>5</v>
      </c>
      <c r="CB72" s="147">
        <f>INDEX($K:$P,ROW(),MATCH(CB$3,$K$2:$P$2,0))</f>
        <v>5</v>
      </c>
      <c r="CC72" s="147">
        <f>INDEX($K:$P,ROW(),MATCH(CC$3,$K$2:$P$2,0))</f>
        <v>5</v>
      </c>
      <c r="CD72" s="147">
        <f>INDEX($K:$P,ROW(),MATCH(CD$3,$K$2:$P$2,0))</f>
        <v>5</v>
      </c>
      <c r="CE72" s="147">
        <f>INDEX($K:$P,ROW(),MATCH(CE$3,$K$2:$P$2,0))</f>
        <v>5</v>
      </c>
      <c r="CF72" s="147">
        <f>INDEX($K:$P,ROW(),MATCH(CF$3,$K$2:$P$2,0))</f>
        <v>5</v>
      </c>
      <c r="CG72" s="147">
        <f>INDEX($K:$P,ROW(),MATCH(CG$3,$K$2:$P$2,0))</f>
        <v>5</v>
      </c>
      <c r="CH72" s="147">
        <f>INDEX($K:$P,ROW(),MATCH(CH$3,$K$2:$P$2,0))</f>
        <v>5</v>
      </c>
      <c r="CI72" s="147">
        <f>INDEX($K:$P,ROW(),MATCH(CI$3,$K$2:$P$2,0))</f>
        <v>5</v>
      </c>
      <c r="CJ72" s="147">
        <f>INDEX($K:$P,ROW(),MATCH(CJ$3,$K$2:$P$2,0))</f>
        <v>5</v>
      </c>
      <c r="CK72" s="147">
        <f>INDEX($K:$P,ROW(),MATCH(CK$3,$K$2:$P$2,0))</f>
        <v>5</v>
      </c>
      <c r="CL72" s="147">
        <f>INDEX($K:$P,ROW(),MATCH(CL$3,$K$2:$P$2,0))</f>
        <v>5</v>
      </c>
      <c r="CN72" s="60"/>
      <c r="CO72" s="147" t="e">
        <f>INDEX($K:$P,ROW(),MATCH(CO$3,$K$2:$P$2,0))</f>
        <v>#N/A</v>
      </c>
      <c r="CP72" s="147" t="e">
        <f>INDEX($K:$P,ROW(),MATCH(CP$3,$K$2:$P$2,0))</f>
        <v>#N/A</v>
      </c>
      <c r="CQ72" s="147" t="e">
        <f>INDEX($K:$P,ROW(),MATCH(CQ$3,$K$2:$P$2,0))</f>
        <v>#N/A</v>
      </c>
      <c r="CR72" s="147" t="e">
        <f>INDEX($K:$P,ROW(),MATCH(CR$3,$K$2:$P$2,0))</f>
        <v>#N/A</v>
      </c>
      <c r="CS72" s="147" t="e">
        <f>INDEX($K:$P,ROW(),MATCH(CS$3,$K$2:$P$2,0))</f>
        <v>#N/A</v>
      </c>
      <c r="CT72" s="147" t="e">
        <f>INDEX($K:$P,ROW(),MATCH(CT$3,$K$2:$P$2,0))</f>
        <v>#N/A</v>
      </c>
      <c r="CU72" s="147" t="e">
        <f>INDEX($K:$P,ROW(),MATCH(CU$3,$K$2:$P$2,0))</f>
        <v>#N/A</v>
      </c>
      <c r="CV72" s="147" t="e">
        <f>INDEX($K:$P,ROW(),MATCH(CV$3,$K$2:$P$2,0))</f>
        <v>#N/A</v>
      </c>
      <c r="CW72" s="147" t="e">
        <f>INDEX($K:$P,ROW(),MATCH(CW$3,$K$2:$P$2,0))</f>
        <v>#N/A</v>
      </c>
      <c r="CX72" s="147" t="e">
        <f>INDEX($K:$P,ROW(),MATCH(CX$3,$K$2:$P$2,0))</f>
        <v>#N/A</v>
      </c>
      <c r="CY72" s="147" t="e">
        <f>INDEX($K:$P,ROW(),MATCH(CY$3,$K$2:$P$2,0))</f>
        <v>#N/A</v>
      </c>
      <c r="CZ72" s="147" t="e">
        <f>INDEX($K:$P,ROW(),MATCH(CZ$3,$K$2:$P$2,0))</f>
        <v>#N/A</v>
      </c>
      <c r="DA72" s="147" t="e">
        <f>INDEX($K:$P,ROW(),MATCH(DA$3,$K$2:$P$2,0))</f>
        <v>#N/A</v>
      </c>
      <c r="DB72" s="147" t="e">
        <f>INDEX($K:$P,ROW(),MATCH(DB$3,$K$2:$P$2,0))</f>
        <v>#N/A</v>
      </c>
      <c r="DC72" s="147" t="e">
        <f>INDEX($K:$P,ROW(),MATCH(DC$3,$K$2:$P$2,0))</f>
        <v>#N/A</v>
      </c>
      <c r="DD72" s="147" t="e">
        <f>INDEX($K:$P,ROW(),MATCH(DD$3,$K$2:$P$2,0))</f>
        <v>#N/A</v>
      </c>
      <c r="DE72" s="147" t="e">
        <f>INDEX($K:$P,ROW(),MATCH(DE$3,$K$2:$P$2,0))</f>
        <v>#N/A</v>
      </c>
      <c r="DF72" s="147" t="e">
        <f>INDEX($K:$P,ROW(),MATCH(DF$3,$K$2:$P$2,0))</f>
        <v>#N/A</v>
      </c>
      <c r="DG72" s="147" t="e">
        <f>INDEX($K:$P,ROW(),MATCH(DG$3,$K$2:$P$2,0))</f>
        <v>#N/A</v>
      </c>
      <c r="DH72" s="147" t="e">
        <f>INDEX($K:$P,ROW(),MATCH(DH$3,$K$2:$P$2,0))</f>
        <v>#N/A</v>
      </c>
      <c r="DI72" s="147" t="e">
        <f>INDEX($K:$P,ROW(),MATCH(DI$3,$K$2:$P$2,0))</f>
        <v>#N/A</v>
      </c>
      <c r="DJ72" s="147" t="e">
        <f>INDEX($K:$P,ROW(),MATCH(DJ$3,$K$2:$P$2,0))</f>
        <v>#N/A</v>
      </c>
      <c r="DK72" s="147" t="e">
        <f>INDEX($K:$P,ROW(),MATCH(DK$3,$K$2:$P$2,0))</f>
        <v>#N/A</v>
      </c>
      <c r="DL72" s="147" t="e">
        <f>INDEX($K:$P,ROW(),MATCH(DL$3,$K$2:$P$2,0))</f>
        <v>#N/A</v>
      </c>
    </row>
    <row r="73" spans="1:116" x14ac:dyDescent="0.4">
      <c r="A73" s="27"/>
      <c r="B73" s="27"/>
      <c r="C73" s="27" t="s">
        <v>203</v>
      </c>
      <c r="D73" t="s">
        <v>799</v>
      </c>
      <c r="E73" s="8" t="str">
        <f>ROW()&amp;" "&amp;D73</f>
        <v>73 DCV-S</v>
      </c>
      <c r="F73" s="27"/>
      <c r="G73" s="301" t="s">
        <v>828</v>
      </c>
      <c r="H73" s="27"/>
      <c r="I73" s="78"/>
      <c r="J73" s="78"/>
      <c r="K73" s="118">
        <f>SUMIF($3:$3,K$2,71:71)</f>
        <v>0</v>
      </c>
      <c r="L73" s="118">
        <f>SUMIF($3:$3,L$2,71:71)</f>
        <v>0</v>
      </c>
      <c r="M73" s="118">
        <f>SUMIF($3:$3,M$2,71:71)</f>
        <v>0</v>
      </c>
      <c r="N73" s="118">
        <f>SUMIF($3:$3,N$2,71:71)</f>
        <v>0</v>
      </c>
      <c r="O73" s="118">
        <f>SUMIF($3:$3,O$2,71:71)</f>
        <v>0</v>
      </c>
      <c r="P73" s="118">
        <f>SUMIF($3:$3,P$2,71:71)</f>
        <v>0</v>
      </c>
      <c r="R73" s="33"/>
      <c r="S73" s="148">
        <f>-S72*S$20</f>
        <v>-2008333.3333333335</v>
      </c>
      <c r="T73" s="148">
        <f>-T72*T$20</f>
        <v>-2025069.444444444</v>
      </c>
      <c r="U73" s="148">
        <f>-U72*U$20</f>
        <v>-2041910.15625</v>
      </c>
      <c r="V73" s="148">
        <f>-V72*V$20</f>
        <v>-2058856.0498649685</v>
      </c>
      <c r="W73" s="148">
        <f>-W72*W$20</f>
        <v>-2075907.7094309602</v>
      </c>
      <c r="X73" s="148">
        <f>-X72*X$20</f>
        <v>-2093065.7221313589</v>
      </c>
      <c r="Y73" s="148">
        <f>-Y72*Y$20</f>
        <v>-2110330.6782065309</v>
      </c>
      <c r="Z73" s="148">
        <f>-Z72*Z$20</f>
        <v>-2127703.1709690904</v>
      </c>
      <c r="AA73" s="148">
        <f>-AA72*AA$20</f>
        <v>-2145183.7968192925</v>
      </c>
      <c r="AB73" s="148">
        <f>-AB72*AB$20</f>
        <v>-2162773.1552604144</v>
      </c>
      <c r="AC73" s="148">
        <f>-AC72*AC$20</f>
        <v>-2180471.8489142973</v>
      </c>
      <c r="AD73" s="148">
        <f>-AD72*AD$20</f>
        <v>-2198280.4835369065</v>
      </c>
      <c r="AE73" s="148">
        <f>-AE72*AE$20</f>
        <v>-1776390.6100661075</v>
      </c>
      <c r="AF73" s="148">
        <f>-AF72*AF$20</f>
        <v>-1790755.881025875</v>
      </c>
      <c r="AG73" s="148">
        <f>-AG72*AG$20</f>
        <v>-1805210.0224622153</v>
      </c>
      <c r="AH73" s="148">
        <f>-AH72*AH$20</f>
        <v>-1819753.5255653691</v>
      </c>
      <c r="AI73" s="148">
        <f>-AI72*AI$20</f>
        <v>-1834386.8840759341</v>
      </c>
      <c r="AJ73" s="148">
        <f>-AJ72*AJ$20</f>
        <v>-1849110.5942976102</v>
      </c>
      <c r="AK73" s="148">
        <f>-AK72*AK$20</f>
        <v>-1863925.1551099401</v>
      </c>
      <c r="AL73" s="148">
        <f>-AL72*AL$20</f>
        <v>-1878831.0679812171</v>
      </c>
      <c r="AM73" s="148">
        <f>-AM72*AM$20</f>
        <v>-1893828.8369813841</v>
      </c>
      <c r="AN73" s="148">
        <f>-AN72*AN$20</f>
        <v>-1908918.9687949605</v>
      </c>
      <c r="AO73" s="148">
        <f>-AO72*AO$20</f>
        <v>-1924101.9727340993</v>
      </c>
      <c r="AP73" s="148">
        <f>-AP72*AP$20</f>
        <v>-1939378.3607517462</v>
      </c>
      <c r="AQ73" s="148">
        <f>-AQ72*AQ$20</f>
        <v>-1954748.6474547442</v>
      </c>
      <c r="AR73" s="148">
        <f>-AR72*AR$20</f>
        <v>-1970213.3501170576</v>
      </c>
      <c r="AS73" s="148">
        <f>-AS72*AS$20</f>
        <v>-1985772.9886930902</v>
      </c>
      <c r="AT73" s="148">
        <f>-AT72*AT$20</f>
        <v>-2001428.0858310498</v>
      </c>
      <c r="AU73" s="148">
        <f>-AU72*AU$20</f>
        <v>-2017179.1668863222</v>
      </c>
      <c r="AV73" s="148">
        <f>-AV72*AV$20</f>
        <v>-2033026.7599350121</v>
      </c>
      <c r="AW73" s="148">
        <f>-AW72*AW$20</f>
        <v>-2048971.395787457</v>
      </c>
      <c r="AX73" s="148">
        <f>-AX72*AX$20</f>
        <v>-2065013.6080018617</v>
      </c>
      <c r="AY73" s="148">
        <f>-AY72*AY$20</f>
        <v>-2081153.9328979887</v>
      </c>
      <c r="AZ73" s="148">
        <f>-AZ72*AZ$20</f>
        <v>-2097392.9095709044</v>
      </c>
      <c r="BA73" s="148">
        <f>-BA72*BA$20</f>
        <v>-2113731.0799047444</v>
      </c>
      <c r="BB73" s="148">
        <f>-BB72*BB$20</f>
        <v>-2130168.9885866828</v>
      </c>
      <c r="BC73" s="148">
        <f>-BC72*BC$20</f>
        <v>-2146707.1831208561</v>
      </c>
      <c r="BD73" s="148">
        <f>-BD72*BD$20</f>
        <v>-2163346.2138423137</v>
      </c>
      <c r="BE73" s="148">
        <f>-BE72*BE$20</f>
        <v>-2180086.6339311562</v>
      </c>
      <c r="BF73" s="148">
        <f>-BF72*BF$20</f>
        <v>-2196928.999426784</v>
      </c>
      <c r="BG73" s="148">
        <f>-BG72*BG$20</f>
        <v>-2213873.8692419045</v>
      </c>
      <c r="BH73" s="148">
        <f>-BH72*BH$20</f>
        <v>-2230921.8051770143</v>
      </c>
      <c r="BI73" s="148">
        <f>-BI72*BI$20</f>
        <v>-2248073.3719347231</v>
      </c>
      <c r="BJ73" s="148">
        <f>-BJ72*BJ$20</f>
        <v>-2265329.1371340305</v>
      </c>
      <c r="BK73" s="148">
        <f>-BK72*BK$20</f>
        <v>-2282689.6713251248</v>
      </c>
      <c r="BL73" s="148">
        <f>-BL72*BL$20</f>
        <v>-2300155.5480035581</v>
      </c>
      <c r="BM73" s="148">
        <f>-BM72*BM$20</f>
        <v>-2317727.3436253332</v>
      </c>
      <c r="BN73" s="148">
        <f>-BN72*BN$20</f>
        <v>-2335405.6376212463</v>
      </c>
      <c r="BO73" s="148">
        <f>-BO72*BO$20</f>
        <v>-2353191.012411844</v>
      </c>
      <c r="BP73" s="148">
        <f>-BP72*BP$20</f>
        <v>-2371084.0534222871</v>
      </c>
      <c r="BQ73" s="148">
        <f>-BQ72*BQ$20</f>
        <v>-2389085.3490971401</v>
      </c>
      <c r="BR73" s="148">
        <f>-BR72*BR$20</f>
        <v>-2407195.4909156263</v>
      </c>
      <c r="BS73" s="148">
        <f>-BS72*BS$20</f>
        <v>-2425415.0734063797</v>
      </c>
      <c r="BT73" s="148">
        <f>-BT72*BT$20</f>
        <v>-2443744.6941628493</v>
      </c>
      <c r="BU73" s="148">
        <f>-BU72*BU$20</f>
        <v>-2462184.9538583495</v>
      </c>
      <c r="BV73" s="148">
        <f>-BV72*BV$20</f>
        <v>-2480736.4562615193</v>
      </c>
      <c r="BW73" s="148">
        <f>-BW72*BW$20</f>
        <v>-2499399.808251448</v>
      </c>
      <c r="BX73" s="148">
        <f>-BX72*BX$20</f>
        <v>-2518175.6198334135</v>
      </c>
      <c r="BY73" s="148">
        <f>-BY72*BY$20</f>
        <v>-2537064.5041540824</v>
      </c>
      <c r="BZ73" s="148">
        <f>-BZ72*BZ$20</f>
        <v>-2556067.0775173791</v>
      </c>
      <c r="CA73" s="148">
        <f>-CA72*CA$20</f>
        <v>-534732.78270980343</v>
      </c>
      <c r="CB73" s="148">
        <f>-CB72*CB$20</f>
        <v>-536960.83597108722</v>
      </c>
      <c r="CC73" s="148">
        <f>-CC72*CC$20</f>
        <v>-539198.17278763279</v>
      </c>
      <c r="CD73" s="148">
        <f>-CD72*CD$20</f>
        <v>-541444.83184091747</v>
      </c>
      <c r="CE73" s="148">
        <f>-CE72*CE$20</f>
        <v>-543700.85197359324</v>
      </c>
      <c r="CF73" s="148">
        <f>-CF72*CF$20</f>
        <v>-545966.27219012007</v>
      </c>
      <c r="CG73" s="148">
        <f>-CG72*CG$20</f>
        <v>-548241.13165760413</v>
      </c>
      <c r="CH73" s="148">
        <f>-CH72*CH$20</f>
        <v>-550525.46970617026</v>
      </c>
      <c r="CI73" s="148">
        <f>-CI72*CI$20</f>
        <v>-552819.32582994923</v>
      </c>
      <c r="CJ73" s="148">
        <f>-CJ72*CJ$20</f>
        <v>-555122.73968756199</v>
      </c>
      <c r="CK73" s="148">
        <f>-CK72*CK$20</f>
        <v>-557435.75110292062</v>
      </c>
      <c r="CL73" s="148">
        <f>-CL72*CL$20</f>
        <v>-559758.40006588027</v>
      </c>
      <c r="CN73" s="78"/>
      <c r="CO73" s="148" t="e">
        <f>-CO72*CO$20</f>
        <v>#N/A</v>
      </c>
      <c r="CP73" s="148" t="e">
        <f>-CP72*CP$20</f>
        <v>#N/A</v>
      </c>
      <c r="CQ73" s="148" t="e">
        <f>-CQ72*CQ$20</f>
        <v>#N/A</v>
      </c>
      <c r="CR73" s="148" t="e">
        <f>-CR72*CR$20</f>
        <v>#N/A</v>
      </c>
      <c r="CS73" s="148" t="e">
        <f>-CS72*CS$20</f>
        <v>#N/A</v>
      </c>
      <c r="CT73" s="148" t="e">
        <f>-CT72*CT$20</f>
        <v>#N/A</v>
      </c>
      <c r="CU73" s="148" t="e">
        <f>-CU72*CU$20</f>
        <v>#N/A</v>
      </c>
      <c r="CV73" s="148" t="e">
        <f>-CV72*CV$20</f>
        <v>#N/A</v>
      </c>
      <c r="CW73" s="148" t="e">
        <f>-CW72*CW$20</f>
        <v>#N/A</v>
      </c>
      <c r="CX73" s="148" t="e">
        <f>-CX72*CX$20</f>
        <v>#N/A</v>
      </c>
      <c r="CY73" s="148" t="e">
        <f>-CY72*CY$20</f>
        <v>#N/A</v>
      </c>
      <c r="CZ73" s="148" t="e">
        <f>-CZ72*CZ$20</f>
        <v>#N/A</v>
      </c>
      <c r="DA73" s="148" t="e">
        <f>-DA72*DA$20</f>
        <v>#N/A</v>
      </c>
      <c r="DB73" s="148" t="e">
        <f>-DB72*DB$20</f>
        <v>#N/A</v>
      </c>
      <c r="DC73" s="148" t="e">
        <f>-DC72*DC$20</f>
        <v>#N/A</v>
      </c>
      <c r="DD73" s="148" t="e">
        <f>-DD72*DD$20</f>
        <v>#N/A</v>
      </c>
      <c r="DE73" s="148" t="e">
        <f>-DE72*DE$20</f>
        <v>#N/A</v>
      </c>
      <c r="DF73" s="148" t="e">
        <f>-DF72*DF$20</f>
        <v>#N/A</v>
      </c>
      <c r="DG73" s="148" t="e">
        <f>-DG72*DG$20</f>
        <v>#N/A</v>
      </c>
      <c r="DH73" s="148" t="e">
        <f>-DH72*DH$20</f>
        <v>#N/A</v>
      </c>
      <c r="DI73" s="148" t="e">
        <f>-DI72*DI$20</f>
        <v>#N/A</v>
      </c>
      <c r="DJ73" s="148" t="e">
        <f>-DJ72*DJ$20</f>
        <v>#N/A</v>
      </c>
      <c r="DK73" s="148" t="e">
        <f>-DK72*DK$20</f>
        <v>#N/A</v>
      </c>
      <c r="DL73" s="148" t="e">
        <f>-DL72*DL$20</f>
        <v>#N/A</v>
      </c>
    </row>
    <row r="74" spans="1:116" x14ac:dyDescent="0.4">
      <c r="B74" t="s">
        <v>244</v>
      </c>
      <c r="D74" t="s">
        <v>799</v>
      </c>
      <c r="E74" s="8" t="str">
        <f>ROW()&amp;" "&amp;D74</f>
        <v>74 DCV-S</v>
      </c>
      <c r="G74" s="12"/>
      <c r="H74" s="12"/>
      <c r="I74" s="60"/>
      <c r="J74" s="60"/>
      <c r="R74" s="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N74" s="60"/>
      <c r="CO74" s="149"/>
      <c r="CP74" s="149"/>
      <c r="CQ74" s="149"/>
      <c r="CR74" s="149"/>
      <c r="CS74" s="149"/>
      <c r="CT74" s="149"/>
      <c r="CU74" s="149"/>
      <c r="CV74" s="149"/>
      <c r="CW74" s="149"/>
      <c r="CX74" s="149"/>
      <c r="CY74" s="149"/>
      <c r="CZ74" s="149"/>
      <c r="DA74" s="149"/>
      <c r="DB74" s="149"/>
      <c r="DC74" s="149"/>
      <c r="DD74" s="149"/>
      <c r="DE74" s="149"/>
      <c r="DF74" s="149"/>
      <c r="DG74" s="149"/>
      <c r="DH74" s="149"/>
      <c r="DI74" s="149"/>
      <c r="DJ74" s="149"/>
      <c r="DK74" s="149"/>
      <c r="DL74" s="149"/>
    </row>
    <row r="75" spans="1:116" x14ac:dyDescent="0.4">
      <c r="A75" s="31"/>
      <c r="C75" s="31"/>
      <c r="D75" t="s">
        <v>823</v>
      </c>
      <c r="E75" s="8" t="str">
        <f>ROW()&amp;" "&amp;D75</f>
        <v>75 SALES-S</v>
      </c>
      <c r="G75" s="129" t="s">
        <v>829</v>
      </c>
      <c r="H75" s="31"/>
      <c r="I75" s="73"/>
      <c r="J75" s="73"/>
      <c r="K75" s="31"/>
      <c r="L75" s="31"/>
      <c r="M75" s="31"/>
      <c r="N75" s="31"/>
      <c r="O75" s="31"/>
      <c r="P75" s="31"/>
      <c r="R75" s="67"/>
      <c r="S75" s="156"/>
      <c r="T75" s="156"/>
      <c r="U75" s="156"/>
      <c r="V75" s="156"/>
      <c r="W75" s="156"/>
      <c r="X75" s="156"/>
      <c r="Y75" s="156"/>
      <c r="Z75" s="156"/>
      <c r="AA75" s="156"/>
      <c r="AB75" s="156"/>
      <c r="AC75" s="156"/>
      <c r="AD75" s="156"/>
      <c r="AE75" s="156"/>
      <c r="AF75" s="156"/>
      <c r="AG75" s="156"/>
      <c r="AH75" s="156"/>
      <c r="AI75" s="156"/>
      <c r="AJ75" s="156"/>
      <c r="AK75" s="156"/>
      <c r="AL75" s="156"/>
      <c r="AM75" s="156"/>
      <c r="AN75" s="156"/>
      <c r="AO75" s="156"/>
      <c r="AP75" s="15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c r="BP75" s="156"/>
      <c r="BQ75" s="156"/>
      <c r="BR75" s="156"/>
      <c r="BS75" s="156"/>
      <c r="BT75" s="156"/>
      <c r="BU75" s="156"/>
      <c r="BV75" s="156"/>
      <c r="BW75" s="156"/>
      <c r="BX75" s="156"/>
      <c r="BY75" s="156"/>
      <c r="BZ75" s="156"/>
      <c r="CA75" s="156"/>
      <c r="CB75" s="156"/>
      <c r="CC75" s="156"/>
      <c r="CD75" s="156"/>
      <c r="CE75" s="156"/>
      <c r="CF75" s="156"/>
      <c r="CG75" s="156"/>
      <c r="CH75" s="156"/>
      <c r="CI75" s="156"/>
      <c r="CJ75" s="156"/>
      <c r="CK75" s="156"/>
      <c r="CL75" s="156"/>
      <c r="CN75" s="73"/>
      <c r="CO75" s="156"/>
      <c r="CP75" s="156"/>
      <c r="CQ75" s="156"/>
      <c r="CR75" s="156"/>
      <c r="CS75" s="156"/>
      <c r="CT75" s="156"/>
      <c r="CU75" s="156"/>
      <c r="CV75" s="156"/>
      <c r="CW75" s="156"/>
      <c r="CX75" s="156"/>
      <c r="CY75" s="156"/>
      <c r="CZ75" s="156"/>
      <c r="DA75" s="156"/>
      <c r="DB75" s="156"/>
      <c r="DC75" s="156"/>
      <c r="DD75" s="156"/>
      <c r="DE75" s="156"/>
      <c r="DF75" s="156"/>
      <c r="DG75" s="156"/>
      <c r="DH75" s="156"/>
      <c r="DI75" s="156"/>
      <c r="DJ75" s="156"/>
      <c r="DK75" s="156"/>
      <c r="DL75" s="156"/>
    </row>
    <row r="76" spans="1:116" x14ac:dyDescent="0.4">
      <c r="B76" t="str">
        <f>E76</f>
        <v>76 SALES-S</v>
      </c>
      <c r="D76" t="s">
        <v>823</v>
      </c>
      <c r="E76" s="8" t="str">
        <f>ROW()&amp;" "&amp;D76</f>
        <v>76 SALES-S</v>
      </c>
      <c r="G76" s="372" t="s">
        <v>830</v>
      </c>
      <c r="H76" s="12"/>
      <c r="I76" s="60"/>
      <c r="J76" s="60"/>
      <c r="K76" s="18">
        <v>5</v>
      </c>
      <c r="L76" s="18">
        <v>5</v>
      </c>
      <c r="M76" s="18">
        <v>5</v>
      </c>
      <c r="N76" s="18">
        <v>5</v>
      </c>
      <c r="O76" s="18">
        <v>5</v>
      </c>
      <c r="P76" s="18">
        <v>5</v>
      </c>
      <c r="R76" s="19"/>
      <c r="S76" s="147">
        <f>INDEX($K:$P,ROW(),MATCH(S$3,$K$2:$P$2,0))</f>
        <v>5</v>
      </c>
      <c r="T76" s="147">
        <f>INDEX($K:$P,ROW(),MATCH(T$3,$K$2:$P$2,0))</f>
        <v>5</v>
      </c>
      <c r="U76" s="147">
        <f>INDEX($K:$P,ROW(),MATCH(U$3,$K$2:$P$2,0))</f>
        <v>5</v>
      </c>
      <c r="V76" s="147">
        <f>INDEX($K:$P,ROW(),MATCH(V$3,$K$2:$P$2,0))</f>
        <v>5</v>
      </c>
      <c r="W76" s="147">
        <f>INDEX($K:$P,ROW(),MATCH(W$3,$K$2:$P$2,0))</f>
        <v>5</v>
      </c>
      <c r="X76" s="147">
        <f>INDEX($K:$P,ROW(),MATCH(X$3,$K$2:$P$2,0))</f>
        <v>5</v>
      </c>
      <c r="Y76" s="147">
        <f>INDEX($K:$P,ROW(),MATCH(Y$3,$K$2:$P$2,0))</f>
        <v>5</v>
      </c>
      <c r="Z76" s="147">
        <f>INDEX($K:$P,ROW(),MATCH(Z$3,$K$2:$P$2,0))</f>
        <v>5</v>
      </c>
      <c r="AA76" s="147">
        <f>INDEX($K:$P,ROW(),MATCH(AA$3,$K$2:$P$2,0))</f>
        <v>5</v>
      </c>
      <c r="AB76" s="147">
        <f>INDEX($K:$P,ROW(),MATCH(AB$3,$K$2:$P$2,0))</f>
        <v>5</v>
      </c>
      <c r="AC76" s="147">
        <f>INDEX($K:$P,ROW(),MATCH(AC$3,$K$2:$P$2,0))</f>
        <v>5</v>
      </c>
      <c r="AD76" s="147">
        <f>INDEX($K:$P,ROW(),MATCH(AD$3,$K$2:$P$2,0))</f>
        <v>5</v>
      </c>
      <c r="AE76" s="147">
        <f>INDEX($K:$P,ROW(),MATCH(AE$3,$K$2:$P$2,0))</f>
        <v>5</v>
      </c>
      <c r="AF76" s="147">
        <f>INDEX($K:$P,ROW(),MATCH(AF$3,$K$2:$P$2,0))</f>
        <v>5</v>
      </c>
      <c r="AG76" s="147">
        <f>INDEX($K:$P,ROW(),MATCH(AG$3,$K$2:$P$2,0))</f>
        <v>5</v>
      </c>
      <c r="AH76" s="147">
        <f>INDEX($K:$P,ROW(),MATCH(AH$3,$K$2:$P$2,0))</f>
        <v>5</v>
      </c>
      <c r="AI76" s="147">
        <f>INDEX($K:$P,ROW(),MATCH(AI$3,$K$2:$P$2,0))</f>
        <v>5</v>
      </c>
      <c r="AJ76" s="147">
        <f>INDEX($K:$P,ROW(),MATCH(AJ$3,$K$2:$P$2,0))</f>
        <v>5</v>
      </c>
      <c r="AK76" s="147">
        <f>INDEX($K:$P,ROW(),MATCH(AK$3,$K$2:$P$2,0))</f>
        <v>5</v>
      </c>
      <c r="AL76" s="147">
        <f>INDEX($K:$P,ROW(),MATCH(AL$3,$K$2:$P$2,0))</f>
        <v>5</v>
      </c>
      <c r="AM76" s="147">
        <f>INDEX($K:$P,ROW(),MATCH(AM$3,$K$2:$P$2,0))</f>
        <v>5</v>
      </c>
      <c r="AN76" s="147">
        <f>INDEX($K:$P,ROW(),MATCH(AN$3,$K$2:$P$2,0))</f>
        <v>5</v>
      </c>
      <c r="AO76" s="147">
        <f>INDEX($K:$P,ROW(),MATCH(AO$3,$K$2:$P$2,0))</f>
        <v>5</v>
      </c>
      <c r="AP76" s="147">
        <f>INDEX($K:$P,ROW(),MATCH(AP$3,$K$2:$P$2,0))</f>
        <v>5</v>
      </c>
      <c r="AQ76" s="147">
        <f>INDEX($K:$P,ROW(),MATCH(AQ$3,$K$2:$P$2,0))</f>
        <v>5</v>
      </c>
      <c r="AR76" s="147">
        <f>INDEX($K:$P,ROW(),MATCH(AR$3,$K$2:$P$2,0))</f>
        <v>5</v>
      </c>
      <c r="AS76" s="147">
        <f>INDEX($K:$P,ROW(),MATCH(AS$3,$K$2:$P$2,0))</f>
        <v>5</v>
      </c>
      <c r="AT76" s="147">
        <f>INDEX($K:$P,ROW(),MATCH(AT$3,$K$2:$P$2,0))</f>
        <v>5</v>
      </c>
      <c r="AU76" s="147">
        <f>INDEX($K:$P,ROW(),MATCH(AU$3,$K$2:$P$2,0))</f>
        <v>5</v>
      </c>
      <c r="AV76" s="147">
        <f>INDEX($K:$P,ROW(),MATCH(AV$3,$K$2:$P$2,0))</f>
        <v>5</v>
      </c>
      <c r="AW76" s="147">
        <f>INDEX($K:$P,ROW(),MATCH(AW$3,$K$2:$P$2,0))</f>
        <v>5</v>
      </c>
      <c r="AX76" s="147">
        <f>INDEX($K:$P,ROW(),MATCH(AX$3,$K$2:$P$2,0))</f>
        <v>5</v>
      </c>
      <c r="AY76" s="147">
        <f>INDEX($K:$P,ROW(),MATCH(AY$3,$K$2:$P$2,0))</f>
        <v>5</v>
      </c>
      <c r="AZ76" s="147">
        <f>INDEX($K:$P,ROW(),MATCH(AZ$3,$K$2:$P$2,0))</f>
        <v>5</v>
      </c>
      <c r="BA76" s="147">
        <f>INDEX($K:$P,ROW(),MATCH(BA$3,$K$2:$P$2,0))</f>
        <v>5</v>
      </c>
      <c r="BB76" s="147">
        <f>INDEX($K:$P,ROW(),MATCH(BB$3,$K$2:$P$2,0))</f>
        <v>5</v>
      </c>
      <c r="BC76" s="147">
        <f>INDEX($K:$P,ROW(),MATCH(BC$3,$K$2:$P$2,0))</f>
        <v>5</v>
      </c>
      <c r="BD76" s="147">
        <f>INDEX($K:$P,ROW(),MATCH(BD$3,$K$2:$P$2,0))</f>
        <v>5</v>
      </c>
      <c r="BE76" s="147">
        <f>INDEX($K:$P,ROW(),MATCH(BE$3,$K$2:$P$2,0))</f>
        <v>5</v>
      </c>
      <c r="BF76" s="147">
        <f>INDEX($K:$P,ROW(),MATCH(BF$3,$K$2:$P$2,0))</f>
        <v>5</v>
      </c>
      <c r="BG76" s="147">
        <f>INDEX($K:$P,ROW(),MATCH(BG$3,$K$2:$P$2,0))</f>
        <v>5</v>
      </c>
      <c r="BH76" s="147">
        <f>INDEX($K:$P,ROW(),MATCH(BH$3,$K$2:$P$2,0))</f>
        <v>5</v>
      </c>
      <c r="BI76" s="147">
        <f>INDEX($K:$P,ROW(),MATCH(BI$3,$K$2:$P$2,0))</f>
        <v>5</v>
      </c>
      <c r="BJ76" s="147">
        <f>INDEX($K:$P,ROW(),MATCH(BJ$3,$K$2:$P$2,0))</f>
        <v>5</v>
      </c>
      <c r="BK76" s="147">
        <f>INDEX($K:$P,ROW(),MATCH(BK$3,$K$2:$P$2,0))</f>
        <v>5</v>
      </c>
      <c r="BL76" s="147">
        <f>INDEX($K:$P,ROW(),MATCH(BL$3,$K$2:$P$2,0))</f>
        <v>5</v>
      </c>
      <c r="BM76" s="147">
        <f>INDEX($K:$P,ROW(),MATCH(BM$3,$K$2:$P$2,0))</f>
        <v>5</v>
      </c>
      <c r="BN76" s="147">
        <f>INDEX($K:$P,ROW(),MATCH(BN$3,$K$2:$P$2,0))</f>
        <v>5</v>
      </c>
      <c r="BO76" s="147">
        <f>INDEX($K:$P,ROW(),MATCH(BO$3,$K$2:$P$2,0))</f>
        <v>5</v>
      </c>
      <c r="BP76" s="147">
        <f>INDEX($K:$P,ROW(),MATCH(BP$3,$K$2:$P$2,0))</f>
        <v>5</v>
      </c>
      <c r="BQ76" s="147">
        <f>INDEX($K:$P,ROW(),MATCH(BQ$3,$K$2:$P$2,0))</f>
        <v>5</v>
      </c>
      <c r="BR76" s="147">
        <f>INDEX($K:$P,ROW(),MATCH(BR$3,$K$2:$P$2,0))</f>
        <v>5</v>
      </c>
      <c r="BS76" s="147">
        <f>INDEX($K:$P,ROW(),MATCH(BS$3,$K$2:$P$2,0))</f>
        <v>5</v>
      </c>
      <c r="BT76" s="147">
        <f>INDEX($K:$P,ROW(),MATCH(BT$3,$K$2:$P$2,0))</f>
        <v>5</v>
      </c>
      <c r="BU76" s="147">
        <f>INDEX($K:$P,ROW(),MATCH(BU$3,$K$2:$P$2,0))</f>
        <v>5</v>
      </c>
      <c r="BV76" s="147">
        <f>INDEX($K:$P,ROW(),MATCH(BV$3,$K$2:$P$2,0))</f>
        <v>5</v>
      </c>
      <c r="BW76" s="147">
        <f>INDEX($K:$P,ROW(),MATCH(BW$3,$K$2:$P$2,0))</f>
        <v>5</v>
      </c>
      <c r="BX76" s="147">
        <f>INDEX($K:$P,ROW(),MATCH(BX$3,$K$2:$P$2,0))</f>
        <v>5</v>
      </c>
      <c r="BY76" s="147">
        <f>INDEX($K:$P,ROW(),MATCH(BY$3,$K$2:$P$2,0))</f>
        <v>5</v>
      </c>
      <c r="BZ76" s="147">
        <f>INDEX($K:$P,ROW(),MATCH(BZ$3,$K$2:$P$2,0))</f>
        <v>5</v>
      </c>
      <c r="CA76" s="147">
        <f>INDEX($K:$P,ROW(),MATCH(CA$3,$K$2:$P$2,0))</f>
        <v>5</v>
      </c>
      <c r="CB76" s="147">
        <f>INDEX($K:$P,ROW(),MATCH(CB$3,$K$2:$P$2,0))</f>
        <v>5</v>
      </c>
      <c r="CC76" s="147">
        <f>INDEX($K:$P,ROW(),MATCH(CC$3,$K$2:$P$2,0))</f>
        <v>5</v>
      </c>
      <c r="CD76" s="147">
        <f>INDEX($K:$P,ROW(),MATCH(CD$3,$K$2:$P$2,0))</f>
        <v>5</v>
      </c>
      <c r="CE76" s="147">
        <f>INDEX($K:$P,ROW(),MATCH(CE$3,$K$2:$P$2,0))</f>
        <v>5</v>
      </c>
      <c r="CF76" s="147">
        <f>INDEX($K:$P,ROW(),MATCH(CF$3,$K$2:$P$2,0))</f>
        <v>5</v>
      </c>
      <c r="CG76" s="147">
        <f>INDEX($K:$P,ROW(),MATCH(CG$3,$K$2:$P$2,0))</f>
        <v>5</v>
      </c>
      <c r="CH76" s="147">
        <f>INDEX($K:$P,ROW(),MATCH(CH$3,$K$2:$P$2,0))</f>
        <v>5</v>
      </c>
      <c r="CI76" s="147">
        <f>INDEX($K:$P,ROW(),MATCH(CI$3,$K$2:$P$2,0))</f>
        <v>5</v>
      </c>
      <c r="CJ76" s="147">
        <f>INDEX($K:$P,ROW(),MATCH(CJ$3,$K$2:$P$2,0))</f>
        <v>5</v>
      </c>
      <c r="CK76" s="147">
        <f>INDEX($K:$P,ROW(),MATCH(CK$3,$K$2:$P$2,0))</f>
        <v>5</v>
      </c>
      <c r="CL76" s="147">
        <f>INDEX($K:$P,ROW(),MATCH(CL$3,$K$2:$P$2,0))</f>
        <v>5</v>
      </c>
      <c r="CN76" s="60"/>
      <c r="CO76" s="147" t="e">
        <f>INDEX($K:$P,ROW(),MATCH(CO$3,$K$2:$P$2,0))</f>
        <v>#N/A</v>
      </c>
      <c r="CP76" s="147" t="e">
        <f>INDEX($K:$P,ROW(),MATCH(CP$3,$K$2:$P$2,0))</f>
        <v>#N/A</v>
      </c>
      <c r="CQ76" s="147" t="e">
        <f>INDEX($K:$P,ROW(),MATCH(CQ$3,$K$2:$P$2,0))</f>
        <v>#N/A</v>
      </c>
      <c r="CR76" s="147" t="e">
        <f>INDEX($K:$P,ROW(),MATCH(CR$3,$K$2:$P$2,0))</f>
        <v>#N/A</v>
      </c>
      <c r="CS76" s="147" t="e">
        <f>INDEX($K:$P,ROW(),MATCH(CS$3,$K$2:$P$2,0))</f>
        <v>#N/A</v>
      </c>
      <c r="CT76" s="147" t="e">
        <f>INDEX($K:$P,ROW(),MATCH(CT$3,$K$2:$P$2,0))</f>
        <v>#N/A</v>
      </c>
      <c r="CU76" s="147" t="e">
        <f>INDEX($K:$P,ROW(),MATCH(CU$3,$K$2:$P$2,0))</f>
        <v>#N/A</v>
      </c>
      <c r="CV76" s="147" t="e">
        <f>INDEX($K:$P,ROW(),MATCH(CV$3,$K$2:$P$2,0))</f>
        <v>#N/A</v>
      </c>
      <c r="CW76" s="147" t="e">
        <f>INDEX($K:$P,ROW(),MATCH(CW$3,$K$2:$P$2,0))</f>
        <v>#N/A</v>
      </c>
      <c r="CX76" s="147" t="e">
        <f>INDEX($K:$P,ROW(),MATCH(CX$3,$K$2:$P$2,0))</f>
        <v>#N/A</v>
      </c>
      <c r="CY76" s="147" t="e">
        <f>INDEX($K:$P,ROW(),MATCH(CY$3,$K$2:$P$2,0))</f>
        <v>#N/A</v>
      </c>
      <c r="CZ76" s="147" t="e">
        <f>INDEX($K:$P,ROW(),MATCH(CZ$3,$K$2:$P$2,0))</f>
        <v>#N/A</v>
      </c>
      <c r="DA76" s="147" t="e">
        <f>INDEX($K:$P,ROW(),MATCH(DA$3,$K$2:$P$2,0))</f>
        <v>#N/A</v>
      </c>
      <c r="DB76" s="147" t="e">
        <f>INDEX($K:$P,ROW(),MATCH(DB$3,$K$2:$P$2,0))</f>
        <v>#N/A</v>
      </c>
      <c r="DC76" s="147" t="e">
        <f>INDEX($K:$P,ROW(),MATCH(DC$3,$K$2:$P$2,0))</f>
        <v>#N/A</v>
      </c>
      <c r="DD76" s="147" t="e">
        <f>INDEX($K:$P,ROW(),MATCH(DD$3,$K$2:$P$2,0))</f>
        <v>#N/A</v>
      </c>
      <c r="DE76" s="147" t="e">
        <f>INDEX($K:$P,ROW(),MATCH(DE$3,$K$2:$P$2,0))</f>
        <v>#N/A</v>
      </c>
      <c r="DF76" s="147" t="e">
        <f>INDEX($K:$P,ROW(),MATCH(DF$3,$K$2:$P$2,0))</f>
        <v>#N/A</v>
      </c>
      <c r="DG76" s="147" t="e">
        <f>INDEX($K:$P,ROW(),MATCH(DG$3,$K$2:$P$2,0))</f>
        <v>#N/A</v>
      </c>
      <c r="DH76" s="147" t="e">
        <f>INDEX($K:$P,ROW(),MATCH(DH$3,$K$2:$P$2,0))</f>
        <v>#N/A</v>
      </c>
      <c r="DI76" s="147" t="e">
        <f>INDEX($K:$P,ROW(),MATCH(DI$3,$K$2:$P$2,0))</f>
        <v>#N/A</v>
      </c>
      <c r="DJ76" s="147" t="e">
        <f>INDEX($K:$P,ROW(),MATCH(DJ$3,$K$2:$P$2,0))</f>
        <v>#N/A</v>
      </c>
      <c r="DK76" s="147" t="e">
        <f>INDEX($K:$P,ROW(),MATCH(DK$3,$K$2:$P$2,0))</f>
        <v>#N/A</v>
      </c>
      <c r="DL76" s="147" t="e">
        <f>INDEX($K:$P,ROW(),MATCH(DL$3,$K$2:$P$2,0))</f>
        <v>#N/A</v>
      </c>
    </row>
    <row r="77" spans="1:116" x14ac:dyDescent="0.4">
      <c r="A77" s="27"/>
      <c r="B77" s="27"/>
      <c r="C77" s="27" t="s">
        <v>198</v>
      </c>
      <c r="D77" t="s">
        <v>823</v>
      </c>
      <c r="E77" s="8" t="str">
        <f>ROW()&amp;" "&amp;D77</f>
        <v>77 SALES-S</v>
      </c>
      <c r="F77" s="27"/>
      <c r="G77" s="301" t="s">
        <v>831</v>
      </c>
      <c r="H77" s="27"/>
      <c r="I77" s="78"/>
      <c r="J77" s="78"/>
      <c r="K77" s="118">
        <f>SUMIF($3:$3,K$2,75:75)</f>
        <v>0</v>
      </c>
      <c r="L77" s="118">
        <f>SUMIF($3:$3,L$2,75:75)</f>
        <v>0</v>
      </c>
      <c r="M77" s="118">
        <f>SUMIF($3:$3,M$2,75:75)</f>
        <v>0</v>
      </c>
      <c r="N77" s="118">
        <f>SUMIF($3:$3,N$2,75:75)</f>
        <v>0</v>
      </c>
      <c r="O77" s="118">
        <f>SUMIF($3:$3,O$2,75:75)</f>
        <v>0</v>
      </c>
      <c r="P77" s="118">
        <f>SUMIF($3:$3,P$2,75:75)</f>
        <v>0</v>
      </c>
      <c r="R77" s="33"/>
      <c r="S77" s="148">
        <f>S76*S$20</f>
        <v>2008333.3333333335</v>
      </c>
      <c r="T77" s="148">
        <f>T76*T$20</f>
        <v>2025069.444444444</v>
      </c>
      <c r="U77" s="148">
        <f>U76*U$20</f>
        <v>2041910.15625</v>
      </c>
      <c r="V77" s="148">
        <f>V76*V$20</f>
        <v>2058856.0498649685</v>
      </c>
      <c r="W77" s="148">
        <f>W76*W$20</f>
        <v>2075907.7094309602</v>
      </c>
      <c r="X77" s="148">
        <f>X76*X$20</f>
        <v>2093065.7221313589</v>
      </c>
      <c r="Y77" s="148">
        <f>Y76*Y$20</f>
        <v>2110330.6782065309</v>
      </c>
      <c r="Z77" s="148">
        <f>Z76*Z$20</f>
        <v>2127703.1709690904</v>
      </c>
      <c r="AA77" s="148">
        <f>AA76*AA$20</f>
        <v>2145183.7968192925</v>
      </c>
      <c r="AB77" s="148">
        <f>AB76*AB$20</f>
        <v>2162773.1552604144</v>
      </c>
      <c r="AC77" s="148">
        <f>AC76*AC$20</f>
        <v>2180471.8489142973</v>
      </c>
      <c r="AD77" s="148">
        <f>AD76*AD$20</f>
        <v>2198280.4835369065</v>
      </c>
      <c r="AE77" s="148">
        <f>AE76*AE$20</f>
        <v>1776390.6100661075</v>
      </c>
      <c r="AF77" s="148">
        <f>AF76*AF$20</f>
        <v>1790755.881025875</v>
      </c>
      <c r="AG77" s="148">
        <f>AG76*AG$20</f>
        <v>1805210.0224622153</v>
      </c>
      <c r="AH77" s="148">
        <f>AH76*AH$20</f>
        <v>1819753.5255653691</v>
      </c>
      <c r="AI77" s="148">
        <f>AI76*AI$20</f>
        <v>1834386.8840759341</v>
      </c>
      <c r="AJ77" s="148">
        <f>AJ76*AJ$20</f>
        <v>1849110.5942976102</v>
      </c>
      <c r="AK77" s="148">
        <f>AK76*AK$20</f>
        <v>1863925.1551099401</v>
      </c>
      <c r="AL77" s="148">
        <f>AL76*AL$20</f>
        <v>1878831.0679812171</v>
      </c>
      <c r="AM77" s="148">
        <f>AM76*AM$20</f>
        <v>1893828.8369813841</v>
      </c>
      <c r="AN77" s="148">
        <f>AN76*AN$20</f>
        <v>1908918.9687949605</v>
      </c>
      <c r="AO77" s="148">
        <f>AO76*AO$20</f>
        <v>1924101.9727340993</v>
      </c>
      <c r="AP77" s="148">
        <f>AP76*AP$20</f>
        <v>1939378.3607517462</v>
      </c>
      <c r="AQ77" s="148">
        <f>AQ76*AQ$20</f>
        <v>1954748.6474547442</v>
      </c>
      <c r="AR77" s="148">
        <f>AR76*AR$20</f>
        <v>1970213.3501170576</v>
      </c>
      <c r="AS77" s="148">
        <f>AS76*AS$20</f>
        <v>1985772.9886930902</v>
      </c>
      <c r="AT77" s="148">
        <f>AT76*AT$20</f>
        <v>2001428.0858310498</v>
      </c>
      <c r="AU77" s="148">
        <f>AU76*AU$20</f>
        <v>2017179.1668863222</v>
      </c>
      <c r="AV77" s="148">
        <f>AV76*AV$20</f>
        <v>2033026.7599350121</v>
      </c>
      <c r="AW77" s="148">
        <f>AW76*AW$20</f>
        <v>2048971.395787457</v>
      </c>
      <c r="AX77" s="148">
        <f>AX76*AX$20</f>
        <v>2065013.6080018617</v>
      </c>
      <c r="AY77" s="148">
        <f>AY76*AY$20</f>
        <v>2081153.9328979887</v>
      </c>
      <c r="AZ77" s="148">
        <f>AZ76*AZ$20</f>
        <v>2097392.9095709044</v>
      </c>
      <c r="BA77" s="148">
        <f>BA76*BA$20</f>
        <v>2113731.0799047444</v>
      </c>
      <c r="BB77" s="148">
        <f>BB76*BB$20</f>
        <v>2130168.9885866828</v>
      </c>
      <c r="BC77" s="148">
        <f>BC76*BC$20</f>
        <v>2146707.1831208561</v>
      </c>
      <c r="BD77" s="148">
        <f>BD76*BD$20</f>
        <v>2163346.2138423137</v>
      </c>
      <c r="BE77" s="148">
        <f>BE76*BE$20</f>
        <v>2180086.6339311562</v>
      </c>
      <c r="BF77" s="148">
        <f>BF76*BF$20</f>
        <v>2196928.999426784</v>
      </c>
      <c r="BG77" s="148">
        <f>BG76*BG$20</f>
        <v>2213873.8692419045</v>
      </c>
      <c r="BH77" s="148">
        <f>BH76*BH$20</f>
        <v>2230921.8051770143</v>
      </c>
      <c r="BI77" s="148">
        <f>BI76*BI$20</f>
        <v>2248073.3719347231</v>
      </c>
      <c r="BJ77" s="148">
        <f>BJ76*BJ$20</f>
        <v>2265329.1371340305</v>
      </c>
      <c r="BK77" s="148">
        <f>BK76*BK$20</f>
        <v>2282689.6713251248</v>
      </c>
      <c r="BL77" s="148">
        <f>BL76*BL$20</f>
        <v>2300155.5480035581</v>
      </c>
      <c r="BM77" s="148">
        <f>BM76*BM$20</f>
        <v>2317727.3436253332</v>
      </c>
      <c r="BN77" s="148">
        <f>BN76*BN$20</f>
        <v>2335405.6376212463</v>
      </c>
      <c r="BO77" s="148">
        <f>BO76*BO$20</f>
        <v>2353191.012411844</v>
      </c>
      <c r="BP77" s="148">
        <f>BP76*BP$20</f>
        <v>2371084.0534222871</v>
      </c>
      <c r="BQ77" s="148">
        <f>BQ76*BQ$20</f>
        <v>2389085.3490971401</v>
      </c>
      <c r="BR77" s="148">
        <f>BR76*BR$20</f>
        <v>2407195.4909156263</v>
      </c>
      <c r="BS77" s="148">
        <f>BS76*BS$20</f>
        <v>2425415.0734063797</v>
      </c>
      <c r="BT77" s="148">
        <f>BT76*BT$20</f>
        <v>2443744.6941628493</v>
      </c>
      <c r="BU77" s="148">
        <f>BU76*BU$20</f>
        <v>2462184.9538583495</v>
      </c>
      <c r="BV77" s="148">
        <f>BV76*BV$20</f>
        <v>2480736.4562615193</v>
      </c>
      <c r="BW77" s="148">
        <f>BW76*BW$20</f>
        <v>2499399.808251448</v>
      </c>
      <c r="BX77" s="148">
        <f>BX76*BX$20</f>
        <v>2518175.6198334135</v>
      </c>
      <c r="BY77" s="148">
        <f>BY76*BY$20</f>
        <v>2537064.5041540824</v>
      </c>
      <c r="BZ77" s="148">
        <f>BZ76*BZ$20</f>
        <v>2556067.0775173791</v>
      </c>
      <c r="CA77" s="148">
        <f>CA76*CA$20</f>
        <v>534732.78270980343</v>
      </c>
      <c r="CB77" s="148">
        <f>CB76*CB$20</f>
        <v>536960.83597108722</v>
      </c>
      <c r="CC77" s="148">
        <f>CC76*CC$20</f>
        <v>539198.17278763279</v>
      </c>
      <c r="CD77" s="148">
        <f>CD76*CD$20</f>
        <v>541444.83184091747</v>
      </c>
      <c r="CE77" s="148">
        <f>CE76*CE$20</f>
        <v>543700.85197359324</v>
      </c>
      <c r="CF77" s="148">
        <f>CF76*CF$20</f>
        <v>545966.27219012007</v>
      </c>
      <c r="CG77" s="148">
        <f>CG76*CG$20</f>
        <v>548241.13165760413</v>
      </c>
      <c r="CH77" s="148">
        <f>CH76*CH$20</f>
        <v>550525.46970617026</v>
      </c>
      <c r="CI77" s="148">
        <f>CI76*CI$20</f>
        <v>552819.32582994923</v>
      </c>
      <c r="CJ77" s="148">
        <f>CJ76*CJ$20</f>
        <v>555122.73968756199</v>
      </c>
      <c r="CK77" s="148">
        <f>CK76*CK$20</f>
        <v>557435.75110292062</v>
      </c>
      <c r="CL77" s="148">
        <f>CL76*CL$20</f>
        <v>559758.40006588027</v>
      </c>
      <c r="CM77" s="148" t="e">
        <f ca="1">CM76*INDIRECT(#REF!)</f>
        <v>#REF!</v>
      </c>
      <c r="CN77" s="148" t="e">
        <f ca="1">CN76*INDIRECT(#REF!)</f>
        <v>#REF!</v>
      </c>
      <c r="CO77" s="148" t="e">
        <f>CO76*CO$20</f>
        <v>#N/A</v>
      </c>
      <c r="CP77" s="148" t="e">
        <f>CP76*CP$20</f>
        <v>#N/A</v>
      </c>
      <c r="CQ77" s="148" t="e">
        <f>CQ76*CQ$20</f>
        <v>#N/A</v>
      </c>
      <c r="CR77" s="148" t="e">
        <f>CR76*CR$20</f>
        <v>#N/A</v>
      </c>
      <c r="CS77" s="148" t="e">
        <f>CS76*CS$20</f>
        <v>#N/A</v>
      </c>
      <c r="CT77" s="148" t="e">
        <f>CT76*CT$20</f>
        <v>#N/A</v>
      </c>
      <c r="CU77" s="148" t="e">
        <f>CU76*CU$20</f>
        <v>#N/A</v>
      </c>
      <c r="CV77" s="148" t="e">
        <f>CV76*CV$20</f>
        <v>#N/A</v>
      </c>
      <c r="CW77" s="148" t="e">
        <f>CW76*CW$20</f>
        <v>#N/A</v>
      </c>
      <c r="CX77" s="148" t="e">
        <f>CX76*CX$20</f>
        <v>#N/A</v>
      </c>
      <c r="CY77" s="148" t="e">
        <f>CY76*CY$20</f>
        <v>#N/A</v>
      </c>
      <c r="CZ77" s="148" t="e">
        <f>CZ76*CZ$20</f>
        <v>#N/A</v>
      </c>
      <c r="DA77" s="148" t="e">
        <f>DA76*DA$20</f>
        <v>#N/A</v>
      </c>
      <c r="DB77" s="148" t="e">
        <f>DB76*DB$20</f>
        <v>#N/A</v>
      </c>
      <c r="DC77" s="148" t="e">
        <f>DC76*DC$20</f>
        <v>#N/A</v>
      </c>
      <c r="DD77" s="148" t="e">
        <f>DD76*DD$20</f>
        <v>#N/A</v>
      </c>
      <c r="DE77" s="148" t="e">
        <f>DE76*DE$20</f>
        <v>#N/A</v>
      </c>
      <c r="DF77" s="148" t="e">
        <f>DF76*DF$20</f>
        <v>#N/A</v>
      </c>
      <c r="DG77" s="148" t="e">
        <f>DG76*DG$20</f>
        <v>#N/A</v>
      </c>
      <c r="DH77" s="148" t="e">
        <f>DH76*DH$20</f>
        <v>#N/A</v>
      </c>
      <c r="DI77" s="148" t="e">
        <f>DI76*DI$20</f>
        <v>#N/A</v>
      </c>
      <c r="DJ77" s="148" t="e">
        <f>DJ76*DJ$20</f>
        <v>#N/A</v>
      </c>
      <c r="DK77" s="148" t="e">
        <f>DK76*DK$20</f>
        <v>#N/A</v>
      </c>
      <c r="DL77" s="148" t="e">
        <f>DL76*DL$20</f>
        <v>#N/A</v>
      </c>
    </row>
    <row r="78" spans="1:116" x14ac:dyDescent="0.4">
      <c r="B78" t="s">
        <v>244</v>
      </c>
      <c r="D78" t="s">
        <v>823</v>
      </c>
      <c r="E78" s="8" t="str">
        <f>ROW()&amp;" "&amp;D78</f>
        <v>78 SALES-S</v>
      </c>
      <c r="G78" s="12"/>
      <c r="H78" s="12"/>
      <c r="I78" s="60"/>
      <c r="J78" s="60"/>
      <c r="R78" s="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149"/>
      <c r="BA78" s="149"/>
      <c r="BB78" s="149"/>
      <c r="BC78" s="149"/>
      <c r="BD78" s="149"/>
      <c r="BE78" s="149"/>
      <c r="BF78" s="149"/>
      <c r="BG78" s="149"/>
      <c r="BH78" s="149"/>
      <c r="BI78" s="149"/>
      <c r="BJ78" s="149"/>
      <c r="BK78" s="149"/>
      <c r="BL78" s="149"/>
      <c r="BM78" s="149"/>
      <c r="BN78" s="149"/>
      <c r="BO78" s="149"/>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N78" s="60"/>
      <c r="CO78" s="149"/>
      <c r="CP78" s="149"/>
      <c r="CQ78" s="149"/>
      <c r="CR78" s="149"/>
      <c r="CS78" s="149"/>
      <c r="CT78" s="149"/>
      <c r="CU78" s="149"/>
      <c r="CV78" s="149"/>
      <c r="CW78" s="149"/>
      <c r="CX78" s="149"/>
      <c r="CY78" s="149"/>
      <c r="CZ78" s="149"/>
      <c r="DA78" s="149"/>
      <c r="DB78" s="149"/>
      <c r="DC78" s="149"/>
      <c r="DD78" s="149"/>
      <c r="DE78" s="149"/>
      <c r="DF78" s="149"/>
      <c r="DG78" s="149"/>
      <c r="DH78" s="149"/>
      <c r="DI78" s="149"/>
      <c r="DJ78" s="149"/>
      <c r="DK78" s="149"/>
      <c r="DL78" s="149"/>
    </row>
    <row r="79" spans="1:116"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1:116"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9:92" x14ac:dyDescent="0.4">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9:92" x14ac:dyDescent="0.4">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9:92" x14ac:dyDescent="0.4">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9:92" x14ac:dyDescent="0.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9:92" x14ac:dyDescent="0.4">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9:92" x14ac:dyDescent="0.4">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9:92" x14ac:dyDescent="0.4">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9:92" x14ac:dyDescent="0.4">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9:92" x14ac:dyDescent="0.4">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9:92" x14ac:dyDescent="0.4">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9:92" x14ac:dyDescent="0.4">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9:92" x14ac:dyDescent="0.4">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9:92" x14ac:dyDescent="0.4">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9:92" x14ac:dyDescent="0.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9:92" x14ac:dyDescent="0.4">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9:92" x14ac:dyDescent="0.4">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9:92" x14ac:dyDescent="0.4">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9:92" x14ac:dyDescent="0.4">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9:92" x14ac:dyDescent="0.4">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9:92" x14ac:dyDescent="0.4">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9:92" x14ac:dyDescent="0.4">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9:92" x14ac:dyDescent="0.4">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9:92" x14ac:dyDescent="0.4">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9:92" x14ac:dyDescent="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9:92" x14ac:dyDescent="0.4">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9:92" x14ac:dyDescent="0.4">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9:92" x14ac:dyDescent="0.4">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9:92" x14ac:dyDescent="0.4">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9:92" x14ac:dyDescent="0.4">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9:92" x14ac:dyDescent="0.4">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9:92" x14ac:dyDescent="0.4">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9:92" x14ac:dyDescent="0.4">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9:92" x14ac:dyDescent="0.4">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9:92" x14ac:dyDescent="0.4">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9:92" x14ac:dyDescent="0.4">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9:92" x14ac:dyDescent="0.4">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9:92" x14ac:dyDescent="0.4">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9:92" x14ac:dyDescent="0.4">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9:92" x14ac:dyDescent="0.4">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9:92" x14ac:dyDescent="0.4">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9:92" x14ac:dyDescent="0.4">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9:92" x14ac:dyDescent="0.4">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9:92" x14ac:dyDescent="0.4">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9:92" x14ac:dyDescent="0.4">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9:92" x14ac:dyDescent="0.4">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9:92" x14ac:dyDescent="0.4">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9:92" x14ac:dyDescent="0.4">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9:92" x14ac:dyDescent="0.4">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1:117"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1:117"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1:117"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1:117"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1:117"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1:117"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1:117"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1:117"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1:117"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1:117"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1:117"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1:117" s="27" customFormat="1" x14ac:dyDescent="0.4">
      <c r="A140"/>
      <c r="B140"/>
      <c r="C140"/>
      <c r="D140"/>
      <c r="E140"/>
      <c r="F140"/>
      <c r="G140" s="381"/>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row>
    <row r="141" spans="1:117"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1:117"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1:117"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1:117"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9:92" x14ac:dyDescent="0.4">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9:92" x14ac:dyDescent="0.4">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9:92" x14ac:dyDescent="0.4">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9:92" x14ac:dyDescent="0.4">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9:92" x14ac:dyDescent="0.4">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9:92" x14ac:dyDescent="0.4">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9:92" x14ac:dyDescent="0.4">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9:92" x14ac:dyDescent="0.4">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9:92" x14ac:dyDescent="0.4">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9:92" x14ac:dyDescent="0.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9:92" x14ac:dyDescent="0.4">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9:92" x14ac:dyDescent="0.4">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9:92" x14ac:dyDescent="0.4">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9:92" x14ac:dyDescent="0.4">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9:92" x14ac:dyDescent="0.4">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9:92" x14ac:dyDescent="0.4">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9:92" x14ac:dyDescent="0.4">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9:92" x14ac:dyDescent="0.4">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9:92" x14ac:dyDescent="0.4">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9:92" x14ac:dyDescent="0.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9:92" x14ac:dyDescent="0.4">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9:92" x14ac:dyDescent="0.4">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9:92" x14ac:dyDescent="0.4">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9:92" x14ac:dyDescent="0.4">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9:92" x14ac:dyDescent="0.4">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9:92" x14ac:dyDescent="0.4">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9:92" x14ac:dyDescent="0.4">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9:92" x14ac:dyDescent="0.4">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9:92" x14ac:dyDescent="0.4">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9:92" x14ac:dyDescent="0.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9:92" x14ac:dyDescent="0.4">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9:92" x14ac:dyDescent="0.4">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9:92" x14ac:dyDescent="0.4">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9:92" x14ac:dyDescent="0.4">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9:92" x14ac:dyDescent="0.4">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9:92" x14ac:dyDescent="0.4">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9:92" x14ac:dyDescent="0.4">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9:92" x14ac:dyDescent="0.4">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9:92" x14ac:dyDescent="0.4">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9:92" x14ac:dyDescent="0.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9:92" x14ac:dyDescent="0.4">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9:92" x14ac:dyDescent="0.4">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9:92" x14ac:dyDescent="0.4">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9:92" x14ac:dyDescent="0.4">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9:92" x14ac:dyDescent="0.4">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9:92" x14ac:dyDescent="0.4">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9:92" x14ac:dyDescent="0.4">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9:92" x14ac:dyDescent="0.4">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9:92"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9:92"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9:92"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9:92"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9:92"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9:92"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9:92"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9:92" x14ac:dyDescent="0.4">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9:92"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9:92"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9:92"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9:92"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9:92"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9:92"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9:92"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9:92"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9:92"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9:92"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9:92"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9:92"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9:92"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9:92"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9:92"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9:92"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9:92"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9:92" x14ac:dyDescent="0.4">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9:92"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9:92"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9:92"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9:92"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9:92"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9:92"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9:92"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9:92"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9:92"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9:92"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9:92"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9:92"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9:92"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9:92"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9:92"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9:92"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9:92"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9:92"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9:92"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9:92"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9:92"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9:92"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9:92" x14ac:dyDescent="0.4">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9:92" x14ac:dyDescent="0.4">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9:92" x14ac:dyDescent="0.4">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9:92" x14ac:dyDescent="0.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9:92" x14ac:dyDescent="0.4">
      <c r="I245"/>
      <c r="J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N245"/>
    </row>
    <row r="246" spans="9:92" x14ac:dyDescent="0.4">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9:92" x14ac:dyDescent="0.4">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9:92" x14ac:dyDescent="0.4">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9:92" x14ac:dyDescent="0.4">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9:92" x14ac:dyDescent="0.4">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9:92" x14ac:dyDescent="0.4">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9:92" x14ac:dyDescent="0.4">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9:92" x14ac:dyDescent="0.4">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9:92" x14ac:dyDescent="0.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9:92" x14ac:dyDescent="0.4">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9:92" x14ac:dyDescent="0.4">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9:92" x14ac:dyDescent="0.4">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9:92" x14ac:dyDescent="0.4">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9:92" x14ac:dyDescent="0.4">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9:92" x14ac:dyDescent="0.4">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9:92" x14ac:dyDescent="0.4">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9:92" x14ac:dyDescent="0.4">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9:92" x14ac:dyDescent="0.4">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9:92" x14ac:dyDescent="0.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9:92" x14ac:dyDescent="0.4">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9:92" x14ac:dyDescent="0.4">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9:92" x14ac:dyDescent="0.4">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9:92" x14ac:dyDescent="0.4">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9:92" x14ac:dyDescent="0.4">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9:92" x14ac:dyDescent="0.4">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9:92" x14ac:dyDescent="0.4">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9:92" x14ac:dyDescent="0.4">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9:92" x14ac:dyDescent="0.4">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9:92" x14ac:dyDescent="0.4">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9:92" x14ac:dyDescent="0.4">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9:92" x14ac:dyDescent="0.4">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9:92" x14ac:dyDescent="0.4">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9:92" x14ac:dyDescent="0.4">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9:92" x14ac:dyDescent="0.4">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9:92" x14ac:dyDescent="0.4">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9:92" x14ac:dyDescent="0.4">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9:92" x14ac:dyDescent="0.4">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9:92" x14ac:dyDescent="0.4">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9:92" x14ac:dyDescent="0.4">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9:92" x14ac:dyDescent="0.4">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9:92" x14ac:dyDescent="0.4">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9:92" x14ac:dyDescent="0.4">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9:92" x14ac:dyDescent="0.4">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9:92" x14ac:dyDescent="0.4">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9:92" x14ac:dyDescent="0.4">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9:92" x14ac:dyDescent="0.4">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9:92" x14ac:dyDescent="0.4">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9:92" x14ac:dyDescent="0.4">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9:92" x14ac:dyDescent="0.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9:92" x14ac:dyDescent="0.4">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9:92" x14ac:dyDescent="0.4">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9:92" x14ac:dyDescent="0.4">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9:92" x14ac:dyDescent="0.4">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9:92" x14ac:dyDescent="0.4">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9:92" x14ac:dyDescent="0.4">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9:92" x14ac:dyDescent="0.4">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9:92" x14ac:dyDescent="0.4">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9:92" x14ac:dyDescent="0.4">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9:92" x14ac:dyDescent="0.4">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9:92" x14ac:dyDescent="0.4">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9:92" x14ac:dyDescent="0.4">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9:92" x14ac:dyDescent="0.4">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9:92" x14ac:dyDescent="0.4">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9:92" x14ac:dyDescent="0.4">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9:92" x14ac:dyDescent="0.4">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9:92" x14ac:dyDescent="0.4">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9:92" x14ac:dyDescent="0.4">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9:92" x14ac:dyDescent="0.4">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9:92" x14ac:dyDescent="0.4">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9:92" x14ac:dyDescent="0.4">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9:92" x14ac:dyDescent="0.4">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9:92" x14ac:dyDescent="0.4">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9:92" x14ac:dyDescent="0.4">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9:92" x14ac:dyDescent="0.4">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9:92" x14ac:dyDescent="0.4">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9:92" x14ac:dyDescent="0.4">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9:92" x14ac:dyDescent="0.4">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9:92" x14ac:dyDescent="0.4">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9:92" x14ac:dyDescent="0.4">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9:92" x14ac:dyDescent="0.4">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9:92" x14ac:dyDescent="0.4">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9:92" x14ac:dyDescent="0.4">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9:92" x14ac:dyDescent="0.4">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9:92" x14ac:dyDescent="0.4">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9:92" x14ac:dyDescent="0.4">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9:92" x14ac:dyDescent="0.4">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9:92" x14ac:dyDescent="0.4">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9:92" x14ac:dyDescent="0.4">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9:92" x14ac:dyDescent="0.4">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9:92" x14ac:dyDescent="0.4">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9:92" x14ac:dyDescent="0.4">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9:92" x14ac:dyDescent="0.4">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9:92" x14ac:dyDescent="0.4">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9:92" x14ac:dyDescent="0.4">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9:92" x14ac:dyDescent="0.4">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9:92" x14ac:dyDescent="0.4">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9:92" x14ac:dyDescent="0.4">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9:92" x14ac:dyDescent="0.4">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9:92" x14ac:dyDescent="0.4">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9:92" x14ac:dyDescent="0.4">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9:92" x14ac:dyDescent="0.4">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9:92" x14ac:dyDescent="0.4">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9:92" x14ac:dyDescent="0.4">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9:92" x14ac:dyDescent="0.4">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9:92" x14ac:dyDescent="0.4">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9:92" x14ac:dyDescent="0.4">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9:92" x14ac:dyDescent="0.4">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9:92" x14ac:dyDescent="0.4">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9:92" x14ac:dyDescent="0.4">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9:92" collapsed="1" x14ac:dyDescent="0.4">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9:92" x14ac:dyDescent="0.4">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9:92" x14ac:dyDescent="0.4">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9:92" x14ac:dyDescent="0.4">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9:92" x14ac:dyDescent="0.4">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9:92" x14ac:dyDescent="0.4">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9:92" x14ac:dyDescent="0.4">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9:92" x14ac:dyDescent="0.4">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9:92" x14ac:dyDescent="0.4">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9:92" x14ac:dyDescent="0.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9:92" x14ac:dyDescent="0.4">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9:92" x14ac:dyDescent="0.4">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9:92" x14ac:dyDescent="0.4">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9:92" x14ac:dyDescent="0.4">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9:92" x14ac:dyDescent="0.4">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9:92" x14ac:dyDescent="0.4">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9:92" x14ac:dyDescent="0.4">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9:92" x14ac:dyDescent="0.4">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9:92" x14ac:dyDescent="0.4">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9:92"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9:92"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9:92"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9:92"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9:92"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9:92"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9:92"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9:92"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9:92"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9:92"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9:92" x14ac:dyDescent="0.4">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9:92" x14ac:dyDescent="0.4">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9:92" x14ac:dyDescent="0.4">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9:92" x14ac:dyDescent="0.4">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9:92" x14ac:dyDescent="0.4">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9:92" x14ac:dyDescent="0.4">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9:92" x14ac:dyDescent="0.4">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9:92" x14ac:dyDescent="0.4">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9:92" x14ac:dyDescent="0.4">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9:92" x14ac:dyDescent="0.4">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9:92" x14ac:dyDescent="0.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9:92"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9:92"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9:92"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9:92"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9:92"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9:92"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9:92"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9:92"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9:92"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9:92"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9:92" x14ac:dyDescent="0.4">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9:92" x14ac:dyDescent="0.4">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9:92" x14ac:dyDescent="0.4">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9:92" x14ac:dyDescent="0.4">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9:92" x14ac:dyDescent="0.4">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9:92" x14ac:dyDescent="0.4">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9:92" x14ac:dyDescent="0.4">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9:92" x14ac:dyDescent="0.4">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9:92" x14ac:dyDescent="0.4">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9:92" x14ac:dyDescent="0.4">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9:92" x14ac:dyDescent="0.4">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9:92" x14ac:dyDescent="0.4">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9:92" x14ac:dyDescent="0.4">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9:92" x14ac:dyDescent="0.4">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9:92" x14ac:dyDescent="0.4">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9:92" x14ac:dyDescent="0.4">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9:92" x14ac:dyDescent="0.4">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9:92" x14ac:dyDescent="0.4">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9:92" x14ac:dyDescent="0.4">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9:92" x14ac:dyDescent="0.4">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9:92" x14ac:dyDescent="0.4">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9:92" x14ac:dyDescent="0.4">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9:92" x14ac:dyDescent="0.4">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9:92" x14ac:dyDescent="0.4">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9:92" x14ac:dyDescent="0.4">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9:92" x14ac:dyDescent="0.4">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9:92" x14ac:dyDescent="0.4">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9:92" x14ac:dyDescent="0.4">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9:92" x14ac:dyDescent="0.4">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9:92" x14ac:dyDescent="0.4">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9:92" x14ac:dyDescent="0.4">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9:92" x14ac:dyDescent="0.4">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9:92" x14ac:dyDescent="0.4">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9:92" x14ac:dyDescent="0.4">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9:92" x14ac:dyDescent="0.4">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9:92" x14ac:dyDescent="0.4">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9:92" x14ac:dyDescent="0.4">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9:92" x14ac:dyDescent="0.4">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9:92" x14ac:dyDescent="0.4">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9:92" x14ac:dyDescent="0.4">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9:92" x14ac:dyDescent="0.4">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9:92" x14ac:dyDescent="0.4">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9:92" x14ac:dyDescent="0.4">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9:92" x14ac:dyDescent="0.4">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9:92"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9:92"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9:92"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9:92"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9:92"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9:92"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9:92" x14ac:dyDescent="0.4">
      <c r="I455"/>
      <c r="J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N455"/>
    </row>
    <row r="456" spans="9:92"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9:92"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9:92"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9:92"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9:92"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9:92"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9:92"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9:92"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9:92"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9:92" x14ac:dyDescent="0.4">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9:92" x14ac:dyDescent="0.4">
      <c r="I466"/>
      <c r="J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N466"/>
    </row>
    <row r="467" spans="9:92" x14ac:dyDescent="0.4">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9:92" x14ac:dyDescent="0.4">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9:92" x14ac:dyDescent="0.4">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9:92" x14ac:dyDescent="0.4">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9:92" x14ac:dyDescent="0.4">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9:92" x14ac:dyDescent="0.4">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9:92" x14ac:dyDescent="0.4">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9:92" x14ac:dyDescent="0.4">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9:92" x14ac:dyDescent="0.4">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9:92" x14ac:dyDescent="0.4">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9:92" x14ac:dyDescent="0.4">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9:92" x14ac:dyDescent="0.4">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9:92" x14ac:dyDescent="0.4">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9:92" x14ac:dyDescent="0.4">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9:92"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4">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9:92" x14ac:dyDescent="0.4">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9:92" x14ac:dyDescent="0.4">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9:92" x14ac:dyDescent="0.4">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9:92" x14ac:dyDescent="0.4">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9:92" x14ac:dyDescent="0.4">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9:92" x14ac:dyDescent="0.4">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9:92" x14ac:dyDescent="0.4">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9:92" x14ac:dyDescent="0.4">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9:92" x14ac:dyDescent="0.4">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9:92" x14ac:dyDescent="0.4">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9:92" x14ac:dyDescent="0.4">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9:92" x14ac:dyDescent="0.4">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9:92" x14ac:dyDescent="0.4">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9:92" x14ac:dyDescent="0.4">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9:92" x14ac:dyDescent="0.4">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9:92" x14ac:dyDescent="0.4">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9:92" x14ac:dyDescent="0.4">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9:92" x14ac:dyDescent="0.4">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9:92" x14ac:dyDescent="0.4">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9:92" x14ac:dyDescent="0.4">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9:92" x14ac:dyDescent="0.4">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9:92" x14ac:dyDescent="0.4">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9:92" x14ac:dyDescent="0.4">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9:92" x14ac:dyDescent="0.4">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9:92" x14ac:dyDescent="0.4">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9:92" x14ac:dyDescent="0.4">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9:92" x14ac:dyDescent="0.4">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9:92" x14ac:dyDescent="0.4">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9:92" x14ac:dyDescent="0.4">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9:92" x14ac:dyDescent="0.4">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9:92" x14ac:dyDescent="0.4">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9:92" x14ac:dyDescent="0.4">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9:92" x14ac:dyDescent="0.4">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9:92" x14ac:dyDescent="0.4">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9:92" x14ac:dyDescent="0.4">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9:92" x14ac:dyDescent="0.4">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9:92" x14ac:dyDescent="0.4">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9:92" x14ac:dyDescent="0.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9:92" x14ac:dyDescent="0.4">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9:92" x14ac:dyDescent="0.4">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9:92" x14ac:dyDescent="0.4">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9:92" x14ac:dyDescent="0.4">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9:92" x14ac:dyDescent="0.4">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9:92" x14ac:dyDescent="0.4">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9:92" x14ac:dyDescent="0.4">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9:92" x14ac:dyDescent="0.4">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9:92" x14ac:dyDescent="0.4">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9:92" x14ac:dyDescent="0.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9:92" x14ac:dyDescent="0.4">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9:92" x14ac:dyDescent="0.4">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9:92" x14ac:dyDescent="0.4">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9:92" x14ac:dyDescent="0.4">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9:92" x14ac:dyDescent="0.4">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9:92" x14ac:dyDescent="0.4">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9:92" x14ac:dyDescent="0.4">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9:92" x14ac:dyDescent="0.4">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9:92" x14ac:dyDescent="0.4">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9:92" x14ac:dyDescent="0.4">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9:92" x14ac:dyDescent="0.4">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9:92" x14ac:dyDescent="0.4">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9:92" x14ac:dyDescent="0.4">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9:92" x14ac:dyDescent="0.4">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9:92" x14ac:dyDescent="0.4">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9:92" x14ac:dyDescent="0.4">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9:92" x14ac:dyDescent="0.4">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9:92" x14ac:dyDescent="0.4">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9:92" x14ac:dyDescent="0.4">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9:92" x14ac:dyDescent="0.4">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9:92" x14ac:dyDescent="0.4">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9:92" x14ac:dyDescent="0.4">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9:92" x14ac:dyDescent="0.4">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9:92" x14ac:dyDescent="0.4">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9:92" x14ac:dyDescent="0.4">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9:92" x14ac:dyDescent="0.4">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9:92" x14ac:dyDescent="0.4">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9:92" x14ac:dyDescent="0.4">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9:92" x14ac:dyDescent="0.4">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9:92" x14ac:dyDescent="0.4">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9:92" x14ac:dyDescent="0.4">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9:92" x14ac:dyDescent="0.4">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9:92"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9:92"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9:92"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9:92"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9:92"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9:92"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9:92"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9:92"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9:92"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9:92"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9:92"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9:92"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9:92" x14ac:dyDescent="0.4">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9:92"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9:92"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9:92"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9:92" x14ac:dyDescent="0.4">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9:92" x14ac:dyDescent="0.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9:92" x14ac:dyDescent="0.4">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9:92" x14ac:dyDescent="0.4">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9:92" x14ac:dyDescent="0.4">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9:92" x14ac:dyDescent="0.4">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9:92" x14ac:dyDescent="0.4">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9:92" x14ac:dyDescent="0.4">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9:92" x14ac:dyDescent="0.4">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9:92" x14ac:dyDescent="0.4">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9:92" x14ac:dyDescent="0.4">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9:92" x14ac:dyDescent="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9:92" x14ac:dyDescent="0.4">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9:92" x14ac:dyDescent="0.4">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9:92" x14ac:dyDescent="0.4">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9:92" x14ac:dyDescent="0.4">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9:92" x14ac:dyDescent="0.4">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9:92" x14ac:dyDescent="0.4">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9:92" x14ac:dyDescent="0.4">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9:92" x14ac:dyDescent="0.4">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9:92" x14ac:dyDescent="0.4">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9:92" x14ac:dyDescent="0.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9:92" x14ac:dyDescent="0.4">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9:92" x14ac:dyDescent="0.4">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9:92" x14ac:dyDescent="0.4">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9:92" x14ac:dyDescent="0.4">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9:92" x14ac:dyDescent="0.4">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9:92" x14ac:dyDescent="0.4">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9:92" x14ac:dyDescent="0.4">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9:92" x14ac:dyDescent="0.4">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9:92" x14ac:dyDescent="0.4">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9:92" x14ac:dyDescent="0.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4:116"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4:116"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4:116"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4:116"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4:116"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4:116" s="27" customFormat="1" x14ac:dyDescent="0.4">
      <c r="D630"/>
      <c r="E630"/>
      <c r="F630"/>
      <c r="G630" s="381"/>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row>
    <row r="631" spans="4:116"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4:116"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4:116"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4:116"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4:116"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4:116"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4:116"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4:116"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4:116"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4:116"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9:92" x14ac:dyDescent="0.4">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9:92" x14ac:dyDescent="0.4">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9:92" x14ac:dyDescent="0.4">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9:92" x14ac:dyDescent="0.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9:92" x14ac:dyDescent="0.4">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9:92" x14ac:dyDescent="0.4">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9:92" x14ac:dyDescent="0.4">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9:92" x14ac:dyDescent="0.4">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9:92" x14ac:dyDescent="0.4">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9:92" x14ac:dyDescent="0.4">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N650"/>
    </row>
    <row r="651" spans="9:92" x14ac:dyDescent="0.4">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9:92" x14ac:dyDescent="0.4">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9:92" x14ac:dyDescent="0.4">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9:92" x14ac:dyDescent="0.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9:92" x14ac:dyDescent="0.4">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9:92" x14ac:dyDescent="0.4">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9:92" x14ac:dyDescent="0.4">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9:92" x14ac:dyDescent="0.4">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9:92" x14ac:dyDescent="0.4">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9:92" x14ac:dyDescent="0.4">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9:92" x14ac:dyDescent="0.4">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9:92" x14ac:dyDescent="0.4">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9:92" x14ac:dyDescent="0.4">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9:92" x14ac:dyDescent="0.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9:92" x14ac:dyDescent="0.4">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9:92" x14ac:dyDescent="0.4">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9:92" x14ac:dyDescent="0.4">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9:92" x14ac:dyDescent="0.4">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9:92" x14ac:dyDescent="0.4">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9:92" x14ac:dyDescent="0.4">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9:92" x14ac:dyDescent="0.4">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9:92" x14ac:dyDescent="0.4">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9:92" x14ac:dyDescent="0.4">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9:92" x14ac:dyDescent="0.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9:92" x14ac:dyDescent="0.4">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9:92" x14ac:dyDescent="0.4">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9:92" x14ac:dyDescent="0.4">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9:92" x14ac:dyDescent="0.4">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9:92" x14ac:dyDescent="0.4">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9:92" x14ac:dyDescent="0.4">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9:92" x14ac:dyDescent="0.4">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9:92" x14ac:dyDescent="0.4">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9:92" x14ac:dyDescent="0.4">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9:92" x14ac:dyDescent="0.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9:92" x14ac:dyDescent="0.4">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9:92" x14ac:dyDescent="0.4">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9:92" x14ac:dyDescent="0.4">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9:92" x14ac:dyDescent="0.4">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9:92" x14ac:dyDescent="0.4">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9:92" x14ac:dyDescent="0.4">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9:92" x14ac:dyDescent="0.4">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9:92" x14ac:dyDescent="0.4">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9:92" x14ac:dyDescent="0.4">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9:92" x14ac:dyDescent="0.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9:92" x14ac:dyDescent="0.4">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9:92" x14ac:dyDescent="0.4">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9:92" x14ac:dyDescent="0.4">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9:92" x14ac:dyDescent="0.4">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9:92" x14ac:dyDescent="0.4">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9:92" x14ac:dyDescent="0.4">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9:92" x14ac:dyDescent="0.4">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9:92" x14ac:dyDescent="0.4">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9:92" x14ac:dyDescent="0.4">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9:92" x14ac:dyDescent="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9:92" x14ac:dyDescent="0.4">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9:92" x14ac:dyDescent="0.4">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9:92" x14ac:dyDescent="0.4">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9:92" x14ac:dyDescent="0.4">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9:92" x14ac:dyDescent="0.4">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9:92" x14ac:dyDescent="0.4">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9:92" x14ac:dyDescent="0.4">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9:92" x14ac:dyDescent="0.4">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9:92" x14ac:dyDescent="0.4">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9:92" x14ac:dyDescent="0.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9:92" x14ac:dyDescent="0.4">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9:92" x14ac:dyDescent="0.4">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9:92" x14ac:dyDescent="0.4">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9:92" x14ac:dyDescent="0.4">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9:92" x14ac:dyDescent="0.4">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9:92" x14ac:dyDescent="0.4">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9:92"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9:92"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9:92"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9:92"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9:92"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9:92"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9:92" x14ac:dyDescent="0.4">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9:92"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9:92"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9:92"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9:92"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9:92"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9:92"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9:92"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9:92"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9:92"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9:92" x14ac:dyDescent="0.4">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9:92" x14ac:dyDescent="0.4">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9:92" x14ac:dyDescent="0.4">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9:92" x14ac:dyDescent="0.4">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9:92" x14ac:dyDescent="0.4">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9:92" x14ac:dyDescent="0.4">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9:92" x14ac:dyDescent="0.4">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9:92" x14ac:dyDescent="0.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9:92" x14ac:dyDescent="0.4">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9:92" x14ac:dyDescent="0.4">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9:92" x14ac:dyDescent="0.4">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9:92" x14ac:dyDescent="0.4">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9:92" x14ac:dyDescent="0.4">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9:92" x14ac:dyDescent="0.4">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9:92" x14ac:dyDescent="0.4">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9:92" x14ac:dyDescent="0.4">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9:92" x14ac:dyDescent="0.4">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9:92" x14ac:dyDescent="0.4">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9:92" x14ac:dyDescent="0.4">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9:92" x14ac:dyDescent="0.4">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9:92" x14ac:dyDescent="0.4">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9:92" x14ac:dyDescent="0.4">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9:92" x14ac:dyDescent="0.4">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9:92" x14ac:dyDescent="0.4">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9:92" x14ac:dyDescent="0.4">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9:92" x14ac:dyDescent="0.4">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9:92" x14ac:dyDescent="0.4">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9:92" x14ac:dyDescent="0.4">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9:92" x14ac:dyDescent="0.4">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9:92" x14ac:dyDescent="0.4">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9:92" x14ac:dyDescent="0.4">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9:92" x14ac:dyDescent="0.4">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9:92"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9:92"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9:92"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9:92"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9:92"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9:92"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9:92"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9:92"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9:92"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9:92"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9:92"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9:92"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9:92"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9:92"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9:92" x14ac:dyDescent="0.4">
      <c r="I783"/>
      <c r="J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N783"/>
    </row>
    <row r="784" spans="9:92"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9:92" x14ac:dyDescent="0.4">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9:92" x14ac:dyDescent="0.4">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9:92" x14ac:dyDescent="0.4">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9:92" x14ac:dyDescent="0.4">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9:92" x14ac:dyDescent="0.4">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9:92" x14ac:dyDescent="0.4">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9:92" x14ac:dyDescent="0.4">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9:92" x14ac:dyDescent="0.4">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9:92" x14ac:dyDescent="0.4">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9:92" x14ac:dyDescent="0.4">
      <c r="I794"/>
      <c r="J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N794"/>
    </row>
    <row r="795" spans="9:92" x14ac:dyDescent="0.4">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9:92" x14ac:dyDescent="0.4">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9:92" x14ac:dyDescent="0.4">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9:92" x14ac:dyDescent="0.4">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9:92" x14ac:dyDescent="0.4">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9:92" x14ac:dyDescent="0.4">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9:92"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9:92" x14ac:dyDescent="0.4">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9:92"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9:92"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9:92"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9:92"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9:92"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9:92"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9:92"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9:92"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9:92"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9:92"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9:92"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9:92"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9:92"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9:92"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9:92"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9:92" x14ac:dyDescent="0.4">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9:92"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9:92"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9:92"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9:92"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9:92"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9:92"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9:92"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9:92"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9:92"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9:92"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9:92"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9:92"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9:92"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9:92"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9:92" x14ac:dyDescent="0.4">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9:92" x14ac:dyDescent="0.4">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9:92" x14ac:dyDescent="0.4">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9:92" x14ac:dyDescent="0.4">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9:92" x14ac:dyDescent="0.4">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9:92" x14ac:dyDescent="0.4">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9:92" x14ac:dyDescent="0.4">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9:92" x14ac:dyDescent="0.4">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9:92" x14ac:dyDescent="0.4">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9:92" x14ac:dyDescent="0.4">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9:92" x14ac:dyDescent="0.4">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9:92" x14ac:dyDescent="0.4">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9:92" x14ac:dyDescent="0.4">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9:92" x14ac:dyDescent="0.4">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9:92" x14ac:dyDescent="0.4">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9:92" x14ac:dyDescent="0.4">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9:92" x14ac:dyDescent="0.4">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9:92" x14ac:dyDescent="0.4">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9:92" x14ac:dyDescent="0.4">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9:92" x14ac:dyDescent="0.4">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9:92" x14ac:dyDescent="0.4">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9:92" x14ac:dyDescent="0.4">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9:92" x14ac:dyDescent="0.4">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9:92" x14ac:dyDescent="0.4">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9:92" x14ac:dyDescent="0.4">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9:92" x14ac:dyDescent="0.4">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9:92" x14ac:dyDescent="0.4">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9:92" x14ac:dyDescent="0.4">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9:92" x14ac:dyDescent="0.4">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9:92" x14ac:dyDescent="0.4">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9:92" x14ac:dyDescent="0.4">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9:92" x14ac:dyDescent="0.4">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9:92" x14ac:dyDescent="0.4">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9:92" x14ac:dyDescent="0.4">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9:92" x14ac:dyDescent="0.4">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9:92" x14ac:dyDescent="0.4">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9:92" x14ac:dyDescent="0.4">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9:92" x14ac:dyDescent="0.4">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9:92" x14ac:dyDescent="0.4">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9:92" x14ac:dyDescent="0.4">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9:92" x14ac:dyDescent="0.4">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9:92" x14ac:dyDescent="0.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9:92" x14ac:dyDescent="0.4">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9:92" x14ac:dyDescent="0.4">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9:92" x14ac:dyDescent="0.4">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9:92" x14ac:dyDescent="0.4">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9:92" x14ac:dyDescent="0.4">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9:92" x14ac:dyDescent="0.4">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9:92" x14ac:dyDescent="0.4">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9:92" x14ac:dyDescent="0.4">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9:92" x14ac:dyDescent="0.4">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9:92" x14ac:dyDescent="0.4">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9:92" x14ac:dyDescent="0.4">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9:92" x14ac:dyDescent="0.4">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9:92" x14ac:dyDescent="0.4">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9:92" x14ac:dyDescent="0.4">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9:92" x14ac:dyDescent="0.4">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9:92" x14ac:dyDescent="0.4">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9:92" x14ac:dyDescent="0.4">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9:92" x14ac:dyDescent="0.4">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9:92" x14ac:dyDescent="0.4">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9:92" x14ac:dyDescent="0.4">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9:92" x14ac:dyDescent="0.4">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9:92" x14ac:dyDescent="0.4">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9:92" x14ac:dyDescent="0.4">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9:92" x14ac:dyDescent="0.4">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9:92" x14ac:dyDescent="0.4">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9:92" x14ac:dyDescent="0.4">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9:92" x14ac:dyDescent="0.4">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9:92" x14ac:dyDescent="0.4">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9:92" x14ac:dyDescent="0.4">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9:92" x14ac:dyDescent="0.4">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9:92" x14ac:dyDescent="0.4">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9:92" x14ac:dyDescent="0.4">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9:92" x14ac:dyDescent="0.4">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9:92" x14ac:dyDescent="0.4">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9:92" x14ac:dyDescent="0.4">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9:92" x14ac:dyDescent="0.4">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9:92" x14ac:dyDescent="0.4">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9:92" x14ac:dyDescent="0.4">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9:92" x14ac:dyDescent="0.4">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9:92" x14ac:dyDescent="0.4">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9:92" x14ac:dyDescent="0.4">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9:92" x14ac:dyDescent="0.4">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9:92" x14ac:dyDescent="0.4">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9:92" x14ac:dyDescent="0.4">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9:92" x14ac:dyDescent="0.4">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9:92" x14ac:dyDescent="0.4">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9:92" x14ac:dyDescent="0.4">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9:92" x14ac:dyDescent="0.4">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9:92" x14ac:dyDescent="0.4">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9:92" x14ac:dyDescent="0.4">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9:92" x14ac:dyDescent="0.4">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9:92" x14ac:dyDescent="0.4">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9:92" x14ac:dyDescent="0.4">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9:92" x14ac:dyDescent="0.4">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9:92" x14ac:dyDescent="0.4">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9:92" x14ac:dyDescent="0.4">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9:92" x14ac:dyDescent="0.4">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9:92" x14ac:dyDescent="0.4">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9:92" x14ac:dyDescent="0.4">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9:92" x14ac:dyDescent="0.4">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9:92" x14ac:dyDescent="0.4">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9:92" x14ac:dyDescent="0.4">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9:92" x14ac:dyDescent="0.4">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9:92" x14ac:dyDescent="0.4">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9:92" x14ac:dyDescent="0.4">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9:92" x14ac:dyDescent="0.4">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9:92" x14ac:dyDescent="0.4">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9:92" x14ac:dyDescent="0.4">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9:92" x14ac:dyDescent="0.4">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9:92" x14ac:dyDescent="0.4">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9:92" x14ac:dyDescent="0.4">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9:92" x14ac:dyDescent="0.4">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9:92" x14ac:dyDescent="0.4">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9:92" x14ac:dyDescent="0.4">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9:92" x14ac:dyDescent="0.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9:92" x14ac:dyDescent="0.4">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9:92" x14ac:dyDescent="0.4">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9:92" x14ac:dyDescent="0.4">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9:92" x14ac:dyDescent="0.4">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9:92" x14ac:dyDescent="0.4">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9:92" x14ac:dyDescent="0.4">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9:92" x14ac:dyDescent="0.4">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9:92" x14ac:dyDescent="0.4">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9:92" x14ac:dyDescent="0.4">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9:92" x14ac:dyDescent="0.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9:92" x14ac:dyDescent="0.4">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9:92" x14ac:dyDescent="0.4">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9:92" x14ac:dyDescent="0.4">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9:92" x14ac:dyDescent="0.4">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9:92" x14ac:dyDescent="0.4">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9:92" x14ac:dyDescent="0.4">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9:92" x14ac:dyDescent="0.4">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9:92" x14ac:dyDescent="0.4">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9:92" x14ac:dyDescent="0.4">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9:92" x14ac:dyDescent="0.4">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9:92" x14ac:dyDescent="0.4">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9:92" x14ac:dyDescent="0.4">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9:92" x14ac:dyDescent="0.4">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9:92" x14ac:dyDescent="0.4">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9:92" x14ac:dyDescent="0.4">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9:92" x14ac:dyDescent="0.4">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9:92" x14ac:dyDescent="0.4">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9:92" x14ac:dyDescent="0.4">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9:92" x14ac:dyDescent="0.4">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9:92" x14ac:dyDescent="0.4">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9:92" x14ac:dyDescent="0.4">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9:92" x14ac:dyDescent="0.4">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9:92" x14ac:dyDescent="0.4">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9:92" x14ac:dyDescent="0.4">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9:92" x14ac:dyDescent="0.4">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9:92" x14ac:dyDescent="0.4">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9:92" x14ac:dyDescent="0.4">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9:92" x14ac:dyDescent="0.4">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9:92" x14ac:dyDescent="0.4">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9:92" x14ac:dyDescent="0.4">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9:92" x14ac:dyDescent="0.4">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9:92" x14ac:dyDescent="0.4">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9:92" x14ac:dyDescent="0.4">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9:92" x14ac:dyDescent="0.4">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9:92" x14ac:dyDescent="0.4">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9:92" x14ac:dyDescent="0.4">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9:92" x14ac:dyDescent="0.4">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9:92" x14ac:dyDescent="0.4">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9:92" x14ac:dyDescent="0.4">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9:92" x14ac:dyDescent="0.4">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9:92" x14ac:dyDescent="0.4">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9:92" x14ac:dyDescent="0.4">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9:92" x14ac:dyDescent="0.4">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9:92" x14ac:dyDescent="0.4">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9:92" x14ac:dyDescent="0.4">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9:92" x14ac:dyDescent="0.4">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9:92" x14ac:dyDescent="0.4">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9:92" x14ac:dyDescent="0.4">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9:92" x14ac:dyDescent="0.4">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9:92" x14ac:dyDescent="0.4">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9:92"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9:92"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9:92"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9:92"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9:92"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9:92"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9:92"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9:92"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9:92"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9:92"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9:92"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9:92" x14ac:dyDescent="0.4">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9:92"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9:92"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9:92"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9:92"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9:92" x14ac:dyDescent="0.4">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9:92" x14ac:dyDescent="0.4">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9:92" x14ac:dyDescent="0.4">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9:92" x14ac:dyDescent="0.4">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9:92" x14ac:dyDescent="0.4">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9:92" x14ac:dyDescent="0.4">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9:92" x14ac:dyDescent="0.4">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9:92" x14ac:dyDescent="0.4">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9:92" x14ac:dyDescent="0.4">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9:92" x14ac:dyDescent="0.4">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9:92" x14ac:dyDescent="0.4">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9:92" x14ac:dyDescent="0.4">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9:92" x14ac:dyDescent="0.4">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9:92" x14ac:dyDescent="0.4">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9:92" x14ac:dyDescent="0.4">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9:92" x14ac:dyDescent="0.4">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9:92" x14ac:dyDescent="0.4">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9:92" x14ac:dyDescent="0.4">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9:92" x14ac:dyDescent="0.4">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9:92" x14ac:dyDescent="0.4">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9:92" x14ac:dyDescent="0.4">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9:92" x14ac:dyDescent="0.4">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9:92" x14ac:dyDescent="0.4">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9:92" x14ac:dyDescent="0.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9:92" x14ac:dyDescent="0.4">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9:92" x14ac:dyDescent="0.4">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9:92" x14ac:dyDescent="0.4">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9:92" x14ac:dyDescent="0.4">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9:92" x14ac:dyDescent="0.4">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9:92" x14ac:dyDescent="0.4">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9:92" x14ac:dyDescent="0.4">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9:92" x14ac:dyDescent="0.4">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9:92" x14ac:dyDescent="0.4">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9:92" x14ac:dyDescent="0.4">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9:92" x14ac:dyDescent="0.4">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9:92" x14ac:dyDescent="0.4">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9:92" x14ac:dyDescent="0.4">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9:92" x14ac:dyDescent="0.4">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9:92" x14ac:dyDescent="0.4">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9:92" x14ac:dyDescent="0.4">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9:92" x14ac:dyDescent="0.4">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9:92" x14ac:dyDescent="0.4">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9:92" x14ac:dyDescent="0.4">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9:92" x14ac:dyDescent="0.4">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9:92" x14ac:dyDescent="0.4">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9:92" x14ac:dyDescent="0.4">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9:92" x14ac:dyDescent="0.4">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9:92" x14ac:dyDescent="0.4">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9:92" x14ac:dyDescent="0.4">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9:92" x14ac:dyDescent="0.4">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9:92" x14ac:dyDescent="0.4">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9:92" x14ac:dyDescent="0.4">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9:92" x14ac:dyDescent="0.4">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9:92" x14ac:dyDescent="0.4">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9:92" x14ac:dyDescent="0.4">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9:92" x14ac:dyDescent="0.4">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9:92" x14ac:dyDescent="0.4">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9:92" x14ac:dyDescent="0.4">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9:92" x14ac:dyDescent="0.4">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9:92" x14ac:dyDescent="0.4">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9:92" x14ac:dyDescent="0.4">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9:92" x14ac:dyDescent="0.4">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9:92" x14ac:dyDescent="0.4">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9:92" x14ac:dyDescent="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9:92" x14ac:dyDescent="0.4">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9:92" x14ac:dyDescent="0.4">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9:92" x14ac:dyDescent="0.4">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9:92" x14ac:dyDescent="0.4">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9:92" x14ac:dyDescent="0.4">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9:92" x14ac:dyDescent="0.4">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9:92" x14ac:dyDescent="0.4">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9:92" x14ac:dyDescent="0.4">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9:92" x14ac:dyDescent="0.4">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9:92" x14ac:dyDescent="0.4">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9:92" x14ac:dyDescent="0.4">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9:92" x14ac:dyDescent="0.4">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9:92" x14ac:dyDescent="0.4">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9:92" x14ac:dyDescent="0.4">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9:92" x14ac:dyDescent="0.4">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9:92" x14ac:dyDescent="0.4">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9:92" x14ac:dyDescent="0.4">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9:92" x14ac:dyDescent="0.4">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9:92" x14ac:dyDescent="0.4">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9:92" x14ac:dyDescent="0.4">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9:92" x14ac:dyDescent="0.4">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9:92" x14ac:dyDescent="0.4">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9:92" x14ac:dyDescent="0.4">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9:92" x14ac:dyDescent="0.4">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9:92" x14ac:dyDescent="0.4">
      <c r="I1129"/>
      <c r="J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N1129"/>
    </row>
    <row r="1130" spans="9:92" x14ac:dyDescent="0.4">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9:92" x14ac:dyDescent="0.4">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9:92" x14ac:dyDescent="0.4">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9:92" x14ac:dyDescent="0.4">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9:92" x14ac:dyDescent="0.4">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9:92" x14ac:dyDescent="0.4">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9:92" x14ac:dyDescent="0.4">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9:92" x14ac:dyDescent="0.4">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9:92" x14ac:dyDescent="0.4">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9:92" x14ac:dyDescent="0.4">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9:92" x14ac:dyDescent="0.4">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9:92" x14ac:dyDescent="0.4">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9:92" x14ac:dyDescent="0.4">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9:92" x14ac:dyDescent="0.4">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9:92" x14ac:dyDescent="0.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9:92" x14ac:dyDescent="0.4">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9:92" x14ac:dyDescent="0.4">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9:92" x14ac:dyDescent="0.4">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9:92" x14ac:dyDescent="0.4">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9:92" x14ac:dyDescent="0.4">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9:92" x14ac:dyDescent="0.4">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9:92" x14ac:dyDescent="0.4">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9:92" x14ac:dyDescent="0.4">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1:117"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1:117"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1:117" x14ac:dyDescent="0.4">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1:117"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1:117" s="27" customFormat="1" x14ac:dyDescent="0.4">
      <c r="A1157"/>
      <c r="B1157"/>
      <c r="C1157"/>
      <c r="D1157"/>
      <c r="E1157"/>
      <c r="F1157"/>
      <c r="G1157" s="381"/>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row>
    <row r="1158" spans="1:117"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1:117"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1:117"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1:117"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1:117"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1:117"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1:117"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1:117"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1:117"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1:117"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1:117"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9:92" x14ac:dyDescent="0.4">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9:92" x14ac:dyDescent="0.4">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9:92" x14ac:dyDescent="0.4">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9:92" x14ac:dyDescent="0.4">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9:92" x14ac:dyDescent="0.4">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9:92" x14ac:dyDescent="0.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9:92" x14ac:dyDescent="0.4">
      <c r="I1175"/>
      <c r="J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N1175"/>
    </row>
    <row r="1176" spans="9:92" x14ac:dyDescent="0.4">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9:92" x14ac:dyDescent="0.4">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9:92" x14ac:dyDescent="0.4">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9:92" x14ac:dyDescent="0.4">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9:92" x14ac:dyDescent="0.4">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9:92" x14ac:dyDescent="0.4">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9:92" x14ac:dyDescent="0.4">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9:92" x14ac:dyDescent="0.4">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9:92" x14ac:dyDescent="0.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9:92" x14ac:dyDescent="0.4">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9:92" x14ac:dyDescent="0.4">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9:92" x14ac:dyDescent="0.4">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9:92" x14ac:dyDescent="0.4">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9:92" x14ac:dyDescent="0.4">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9:92" x14ac:dyDescent="0.4">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9:92" x14ac:dyDescent="0.4">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9:92" x14ac:dyDescent="0.4">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9:92" x14ac:dyDescent="0.4">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9:92" x14ac:dyDescent="0.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9:92" x14ac:dyDescent="0.4">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9:92" x14ac:dyDescent="0.4">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9:92" x14ac:dyDescent="0.4">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9:92" x14ac:dyDescent="0.4">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9:92" x14ac:dyDescent="0.4">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9:92" x14ac:dyDescent="0.4">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9:92" x14ac:dyDescent="0.4">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9:92" x14ac:dyDescent="0.4">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9:92" x14ac:dyDescent="0.4">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9:92" x14ac:dyDescent="0.4">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9:92" x14ac:dyDescent="0.4">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9:92" x14ac:dyDescent="0.4">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9:92" x14ac:dyDescent="0.4">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9:92" x14ac:dyDescent="0.4">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9:92" x14ac:dyDescent="0.4">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9:92" x14ac:dyDescent="0.4">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9:92" x14ac:dyDescent="0.4">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9:92" x14ac:dyDescent="0.4">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9:92" x14ac:dyDescent="0.4">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9:92" x14ac:dyDescent="0.4">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9:92" x14ac:dyDescent="0.4">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9:92" x14ac:dyDescent="0.4">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9:92" x14ac:dyDescent="0.4">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9:92" x14ac:dyDescent="0.4">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9:92" x14ac:dyDescent="0.4">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9:92" x14ac:dyDescent="0.4">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9:92" x14ac:dyDescent="0.4">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9:92" x14ac:dyDescent="0.4">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9:92" x14ac:dyDescent="0.4">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9:92" x14ac:dyDescent="0.4">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9:92" x14ac:dyDescent="0.4">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9:92" x14ac:dyDescent="0.4">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9:92" x14ac:dyDescent="0.4">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9:92" x14ac:dyDescent="0.4">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9:92" x14ac:dyDescent="0.4">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9:92" x14ac:dyDescent="0.4">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9:92" x14ac:dyDescent="0.4">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9:92" x14ac:dyDescent="0.4">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9:92" x14ac:dyDescent="0.4">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9:92" x14ac:dyDescent="0.4">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9:92" x14ac:dyDescent="0.4">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9:92" x14ac:dyDescent="0.4">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9:92" ht="16.5" customHeight="1" x14ac:dyDescent="0.4">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9:92" ht="16.5" customHeight="1" x14ac:dyDescent="0.4">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9:92" ht="16.5" customHeight="1" x14ac:dyDescent="0.4">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9:92" x14ac:dyDescent="0.4">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9:92" x14ac:dyDescent="0.4">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9:92" x14ac:dyDescent="0.4">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9:92" x14ac:dyDescent="0.4">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9:92" x14ac:dyDescent="0.4">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9:92" x14ac:dyDescent="0.4">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9:92" x14ac:dyDescent="0.4">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9:92" x14ac:dyDescent="0.4">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9:92" x14ac:dyDescent="0.4">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9:92"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9:92"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9:92"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9:92" x14ac:dyDescent="0.4">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9:92"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9:92"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9:92"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9:92"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9:92"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9:92"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9:92"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9:92"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9:92"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9:92"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9:92"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9:92"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9:92" x14ac:dyDescent="0.4">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9:92" x14ac:dyDescent="0.4">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9:92" x14ac:dyDescent="0.4">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9:92" x14ac:dyDescent="0.4">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9:92" x14ac:dyDescent="0.4">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9:92" x14ac:dyDescent="0.4">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9:92" x14ac:dyDescent="0.4">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9:92" x14ac:dyDescent="0.4">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9:92" x14ac:dyDescent="0.4">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9:92" x14ac:dyDescent="0.4">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9:92" x14ac:dyDescent="0.4">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9:92" x14ac:dyDescent="0.4">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9:92" x14ac:dyDescent="0.4">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9:92" x14ac:dyDescent="0.4">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9:92" x14ac:dyDescent="0.4">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9:92" x14ac:dyDescent="0.4">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9:92" x14ac:dyDescent="0.4">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9:92" x14ac:dyDescent="0.4">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9:92" x14ac:dyDescent="0.4">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9:92" x14ac:dyDescent="0.4">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9:92" x14ac:dyDescent="0.4">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9:92" x14ac:dyDescent="0.4">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9:92" x14ac:dyDescent="0.4">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9:92" x14ac:dyDescent="0.4">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9:92" x14ac:dyDescent="0.4">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9:92" x14ac:dyDescent="0.4">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9:92" x14ac:dyDescent="0.4">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9:92" x14ac:dyDescent="0.4">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9:92" x14ac:dyDescent="0.4">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9:92" x14ac:dyDescent="0.4">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9:92" x14ac:dyDescent="0.4">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9:92" x14ac:dyDescent="0.4">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9:92" x14ac:dyDescent="0.4">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9:92" x14ac:dyDescent="0.4">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9:92" x14ac:dyDescent="0.4">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9:92" x14ac:dyDescent="0.4">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9:92" x14ac:dyDescent="0.4">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9:92" x14ac:dyDescent="0.4">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9:92" x14ac:dyDescent="0.4">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9:92" x14ac:dyDescent="0.4">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9:92" x14ac:dyDescent="0.4">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9:92" x14ac:dyDescent="0.4">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9:92" x14ac:dyDescent="0.4">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9:92" x14ac:dyDescent="0.4">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9:92" x14ac:dyDescent="0.4">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9:92" x14ac:dyDescent="0.4">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9:92" x14ac:dyDescent="0.4">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9:92" x14ac:dyDescent="0.4">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9:92" x14ac:dyDescent="0.4">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9:92" x14ac:dyDescent="0.4">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9:92" x14ac:dyDescent="0.4">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9:92" x14ac:dyDescent="0.4">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9:92" x14ac:dyDescent="0.4">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9:92" x14ac:dyDescent="0.4">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9:92" x14ac:dyDescent="0.4">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9:92" x14ac:dyDescent="0.4">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9:92" x14ac:dyDescent="0.4">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9:92" x14ac:dyDescent="0.4">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9:92" x14ac:dyDescent="0.4">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9:92" x14ac:dyDescent="0.4">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9:92" x14ac:dyDescent="0.4">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9:92" x14ac:dyDescent="0.4">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9:92" x14ac:dyDescent="0.4">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9:92" x14ac:dyDescent="0.4">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9:92" x14ac:dyDescent="0.4">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9:92" x14ac:dyDescent="0.4">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9:92" x14ac:dyDescent="0.4">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9:92" x14ac:dyDescent="0.4">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9:92" x14ac:dyDescent="0.4">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9:92" x14ac:dyDescent="0.4">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9:92" x14ac:dyDescent="0.4">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9:92" x14ac:dyDescent="0.4">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9:92" x14ac:dyDescent="0.4">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9:92" x14ac:dyDescent="0.4">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9:92" x14ac:dyDescent="0.4">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9:92" x14ac:dyDescent="0.4">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9:92" x14ac:dyDescent="0.4">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9:92" x14ac:dyDescent="0.4">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9:92" x14ac:dyDescent="0.4">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9:92" x14ac:dyDescent="0.4">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9:92" x14ac:dyDescent="0.4">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9:92" x14ac:dyDescent="0.4">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9:92" x14ac:dyDescent="0.4">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9:92" x14ac:dyDescent="0.4">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9:92" x14ac:dyDescent="0.4">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9:92" x14ac:dyDescent="0.4">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9:92" x14ac:dyDescent="0.4">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9:92" x14ac:dyDescent="0.4">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9:92" x14ac:dyDescent="0.4">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9:92" x14ac:dyDescent="0.4">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9:92" x14ac:dyDescent="0.4">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9:92" x14ac:dyDescent="0.4">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9:92" x14ac:dyDescent="0.4">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9:92" x14ac:dyDescent="0.4">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9:92" x14ac:dyDescent="0.4">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9:92" x14ac:dyDescent="0.4">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9:92" x14ac:dyDescent="0.4">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9:92" x14ac:dyDescent="0.4">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9:92" x14ac:dyDescent="0.4">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9:92" x14ac:dyDescent="0.4">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9:92" x14ac:dyDescent="0.4">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9:92" x14ac:dyDescent="0.4">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9:92" x14ac:dyDescent="0.4">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9:92" x14ac:dyDescent="0.4">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9:92" x14ac:dyDescent="0.4">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9:92" x14ac:dyDescent="0.4">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9:92" x14ac:dyDescent="0.4">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9:92" x14ac:dyDescent="0.4">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9:92" x14ac:dyDescent="0.4">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9:92" x14ac:dyDescent="0.4">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9:92" x14ac:dyDescent="0.4">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9:92" x14ac:dyDescent="0.4">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9:92" x14ac:dyDescent="0.4">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9:92" x14ac:dyDescent="0.4">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9:92" x14ac:dyDescent="0.4">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9:92" x14ac:dyDescent="0.4">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9:92" x14ac:dyDescent="0.4">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9:92" x14ac:dyDescent="0.4">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9:92" x14ac:dyDescent="0.4">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9:92" x14ac:dyDescent="0.4">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9:92" x14ac:dyDescent="0.4">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9:92" x14ac:dyDescent="0.4">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9:92" x14ac:dyDescent="0.4">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9:92" x14ac:dyDescent="0.4">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9:92" x14ac:dyDescent="0.4">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9:92" x14ac:dyDescent="0.4">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9:92" x14ac:dyDescent="0.4">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9:92" x14ac:dyDescent="0.4">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9:92" x14ac:dyDescent="0.4">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9:92" x14ac:dyDescent="0.4">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9:92" x14ac:dyDescent="0.4">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9:92" x14ac:dyDescent="0.4">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9:92" x14ac:dyDescent="0.4">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9:92" x14ac:dyDescent="0.4">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9:92" x14ac:dyDescent="0.4">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9:92" x14ac:dyDescent="0.4">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9:92" x14ac:dyDescent="0.4">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9:92" x14ac:dyDescent="0.4">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9:92" x14ac:dyDescent="0.4">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9:92" x14ac:dyDescent="0.4">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9:92" x14ac:dyDescent="0.4">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9:92" x14ac:dyDescent="0.4">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9:92" x14ac:dyDescent="0.4">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9:92" x14ac:dyDescent="0.4">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9:92" x14ac:dyDescent="0.4">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9:92" x14ac:dyDescent="0.4">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9:92" x14ac:dyDescent="0.4">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9:92" x14ac:dyDescent="0.4">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9:92" x14ac:dyDescent="0.4">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9:92" x14ac:dyDescent="0.4">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9:92" x14ac:dyDescent="0.4">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9:92" x14ac:dyDescent="0.4">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9:92" x14ac:dyDescent="0.4">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9:92" x14ac:dyDescent="0.4">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9:92" x14ac:dyDescent="0.4">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9:92" x14ac:dyDescent="0.4">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9:92" x14ac:dyDescent="0.4">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9:92" x14ac:dyDescent="0.4">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9:92" x14ac:dyDescent="0.4">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9:92" x14ac:dyDescent="0.4">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9:92"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9:92"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9:92"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9:92"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9:92"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9:92"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9:92"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9:92"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9:92"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9:92"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9:92"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9:92"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9:92"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9:92"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9:92"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9:92"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spans="9:92" x14ac:dyDescent="0.4">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9:92" x14ac:dyDescent="0.4">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9:92" x14ac:dyDescent="0.4">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9:92" x14ac:dyDescent="0.4">
      <c r="I1444"/>
      <c r="J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N1444"/>
    </row>
    <row r="1445" spans="9:92" x14ac:dyDescent="0.4">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9:92" x14ac:dyDescent="0.4">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9:92" x14ac:dyDescent="0.4">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9:92" x14ac:dyDescent="0.4">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9:92" x14ac:dyDescent="0.4">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9:92" x14ac:dyDescent="0.4">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9:92" x14ac:dyDescent="0.4">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9:92" x14ac:dyDescent="0.4">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9:92" x14ac:dyDescent="0.4">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9:92" x14ac:dyDescent="0.4">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9:92" x14ac:dyDescent="0.4">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9:92" x14ac:dyDescent="0.4">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1:116"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1:116"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1:116"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1:116"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1:116"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6"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1:116"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1:116"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1:116"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1:116"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1:116"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1:116"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1:116"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1:116" x14ac:dyDescent="0.4">
      <c r="I1470"/>
      <c r="J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N1470"/>
    </row>
    <row r="1471" spans="1:116"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1:116" s="164" customFormat="1" x14ac:dyDescent="0.4">
      <c r="A1472"/>
      <c r="B1472"/>
      <c r="C1472"/>
      <c r="D1472"/>
      <c r="E1472"/>
      <c r="F1472"/>
      <c r="G1472" s="381"/>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row>
    <row r="1473" spans="9:92" x14ac:dyDescent="0.4">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9:92" x14ac:dyDescent="0.4">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9:92" x14ac:dyDescent="0.4">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9:92" x14ac:dyDescent="0.4">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9:92" x14ac:dyDescent="0.4">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9:92" x14ac:dyDescent="0.4">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9:92" x14ac:dyDescent="0.4">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9:92" x14ac:dyDescent="0.4">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9:92" x14ac:dyDescent="0.4">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9:92" x14ac:dyDescent="0.4">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9:92" x14ac:dyDescent="0.4">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9:92" x14ac:dyDescent="0.4">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9:92" x14ac:dyDescent="0.4">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9:92" x14ac:dyDescent="0.4">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9:92" x14ac:dyDescent="0.4">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9:92" x14ac:dyDescent="0.4">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9:92" x14ac:dyDescent="0.4">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9:92" x14ac:dyDescent="0.4">
      <c r="I1490"/>
      <c r="J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N1490"/>
    </row>
    <row r="1491" spans="9:92" x14ac:dyDescent="0.4">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9:92" x14ac:dyDescent="0.4">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9:92" x14ac:dyDescent="0.4">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9:92" x14ac:dyDescent="0.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9:92" x14ac:dyDescent="0.4">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9:92" x14ac:dyDescent="0.4">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9:92" x14ac:dyDescent="0.4">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9:92" x14ac:dyDescent="0.4">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9:92" x14ac:dyDescent="0.4">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9:92" x14ac:dyDescent="0.4">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9:92" x14ac:dyDescent="0.4">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9:92" x14ac:dyDescent="0.4">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9:92" x14ac:dyDescent="0.4">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9:92" x14ac:dyDescent="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9:92" x14ac:dyDescent="0.4">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9:92" x14ac:dyDescent="0.4">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9:92" x14ac:dyDescent="0.4">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9:92" x14ac:dyDescent="0.4">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9:92" x14ac:dyDescent="0.4">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9:92" x14ac:dyDescent="0.4">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9:92" x14ac:dyDescent="0.4">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9:92" x14ac:dyDescent="0.4">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9:92" x14ac:dyDescent="0.4">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9:92" x14ac:dyDescent="0.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9:92" x14ac:dyDescent="0.4">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9:92" x14ac:dyDescent="0.4">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9:92" x14ac:dyDescent="0.4">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9:92" x14ac:dyDescent="0.4">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9:92" x14ac:dyDescent="0.4">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9:92" x14ac:dyDescent="0.4">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9:92" x14ac:dyDescent="0.4">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9:92" x14ac:dyDescent="0.4">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9:92" x14ac:dyDescent="0.4">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9:92" x14ac:dyDescent="0.4">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9:92" x14ac:dyDescent="0.4">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9:92" x14ac:dyDescent="0.4">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9:92" x14ac:dyDescent="0.4">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9:92" x14ac:dyDescent="0.4">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9:92" x14ac:dyDescent="0.4">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9:92" x14ac:dyDescent="0.4">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9:92" x14ac:dyDescent="0.4">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9:92" x14ac:dyDescent="0.4">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9:92" x14ac:dyDescent="0.4">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9:92" x14ac:dyDescent="0.4">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9:92" x14ac:dyDescent="0.4">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9:92" x14ac:dyDescent="0.4">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9:92" x14ac:dyDescent="0.4">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9:92" x14ac:dyDescent="0.4">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9:92" x14ac:dyDescent="0.4">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9:92" x14ac:dyDescent="0.4">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9:92" x14ac:dyDescent="0.4">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9:92" x14ac:dyDescent="0.4">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9:92" x14ac:dyDescent="0.4">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9:92" x14ac:dyDescent="0.4">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9:92" x14ac:dyDescent="0.4">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9:92" x14ac:dyDescent="0.4">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9:92" x14ac:dyDescent="0.4">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9:92" x14ac:dyDescent="0.4">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9:92" x14ac:dyDescent="0.4">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9:92" x14ac:dyDescent="0.4">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9:92" x14ac:dyDescent="0.4">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9:92" x14ac:dyDescent="0.4">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9:92"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9:92"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9:92"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9:92"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9:92"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9:92"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9:92"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9:92"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9:92"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9:92"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9:92"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9:92"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9:92"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9:92"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9:92" x14ac:dyDescent="0.4">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9:92"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9:92"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9:92"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9:92"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9:92"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9:92"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9:92"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9:92" x14ac:dyDescent="0.4">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9:92"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9:92"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9:92"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9:92"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9:92"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9:92"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9:92"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9:92"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9:92"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9:92" x14ac:dyDescent="0.4">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9:92" x14ac:dyDescent="0.4">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9:92" x14ac:dyDescent="0.4">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9:92" x14ac:dyDescent="0.4">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9:92" x14ac:dyDescent="0.4">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9:92" x14ac:dyDescent="0.4">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9:92" x14ac:dyDescent="0.4">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9:92" x14ac:dyDescent="0.4">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9:92" x14ac:dyDescent="0.4">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9:92" x14ac:dyDescent="0.4">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9:92" x14ac:dyDescent="0.4">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9:92" x14ac:dyDescent="0.4">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9:92" x14ac:dyDescent="0.4">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9:92" x14ac:dyDescent="0.4">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9:92" x14ac:dyDescent="0.4">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9:92" x14ac:dyDescent="0.4">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9:92" x14ac:dyDescent="0.4">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9:92" x14ac:dyDescent="0.4">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9:92" x14ac:dyDescent="0.4">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9:92" x14ac:dyDescent="0.4">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9:92" x14ac:dyDescent="0.4">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9:92" x14ac:dyDescent="0.4">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9:92" x14ac:dyDescent="0.4">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9:92" x14ac:dyDescent="0.4">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9:92" x14ac:dyDescent="0.4">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9:92" x14ac:dyDescent="0.4">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9:92" x14ac:dyDescent="0.4">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9:92" x14ac:dyDescent="0.4">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9:92" x14ac:dyDescent="0.4">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9:92" x14ac:dyDescent="0.4">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9:92" x14ac:dyDescent="0.4">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9:92" x14ac:dyDescent="0.4">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9:92" x14ac:dyDescent="0.4">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9:92" x14ac:dyDescent="0.4">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9:92" x14ac:dyDescent="0.4">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9:92" x14ac:dyDescent="0.4">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9:92" x14ac:dyDescent="0.4">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9:92" x14ac:dyDescent="0.4">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9:92" x14ac:dyDescent="0.4">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9:92" x14ac:dyDescent="0.4">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9:92" x14ac:dyDescent="0.4">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9:92" x14ac:dyDescent="0.4">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9:92" x14ac:dyDescent="0.4">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9:92" x14ac:dyDescent="0.4">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9:92" x14ac:dyDescent="0.4">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9:92" x14ac:dyDescent="0.4">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9:92" x14ac:dyDescent="0.4">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9:92" x14ac:dyDescent="0.4">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9:92" x14ac:dyDescent="0.4">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9:92" x14ac:dyDescent="0.4">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9:92" x14ac:dyDescent="0.4">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9:92" x14ac:dyDescent="0.4">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9:92" x14ac:dyDescent="0.4">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9:92" x14ac:dyDescent="0.4">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9:92" x14ac:dyDescent="0.4">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9:92" x14ac:dyDescent="0.4">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9:92" x14ac:dyDescent="0.4">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9:92" x14ac:dyDescent="0.4">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9:92" x14ac:dyDescent="0.4">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9:92" x14ac:dyDescent="0.4">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9:92" x14ac:dyDescent="0.4">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9:92" x14ac:dyDescent="0.4">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9:92" x14ac:dyDescent="0.4">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9:92" x14ac:dyDescent="0.4">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9:92" x14ac:dyDescent="0.4">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9:92" x14ac:dyDescent="0.4">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9:92" x14ac:dyDescent="0.4">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9:92" x14ac:dyDescent="0.4">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9:92" x14ac:dyDescent="0.4">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9:92" x14ac:dyDescent="0.4">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9:92" x14ac:dyDescent="0.4">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9:92" x14ac:dyDescent="0.4">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9:92" x14ac:dyDescent="0.4">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9:92" x14ac:dyDescent="0.4">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9:92" x14ac:dyDescent="0.4">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9:92" x14ac:dyDescent="0.4">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9:92" x14ac:dyDescent="0.4">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9:92" x14ac:dyDescent="0.4">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9:92" x14ac:dyDescent="0.4">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9:92" x14ac:dyDescent="0.4">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9:92" x14ac:dyDescent="0.4">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9:92" x14ac:dyDescent="0.4">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9:92" x14ac:dyDescent="0.4">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9:92" x14ac:dyDescent="0.4">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9:92" x14ac:dyDescent="0.4">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9:92" x14ac:dyDescent="0.4">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9:92" x14ac:dyDescent="0.4">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9:92" x14ac:dyDescent="0.4">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9:92" x14ac:dyDescent="0.4">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9:92" x14ac:dyDescent="0.4">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9:92" x14ac:dyDescent="0.4">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9:92" x14ac:dyDescent="0.4">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9:92" x14ac:dyDescent="0.4">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9:92" x14ac:dyDescent="0.4">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9:92" x14ac:dyDescent="0.4">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9:92" x14ac:dyDescent="0.4">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9:92" x14ac:dyDescent="0.4">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9:92" x14ac:dyDescent="0.4">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9:92" x14ac:dyDescent="0.4">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9:92" x14ac:dyDescent="0.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9:92" x14ac:dyDescent="0.4">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9:92" x14ac:dyDescent="0.4">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9:92" x14ac:dyDescent="0.4">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9:92" x14ac:dyDescent="0.4">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9:92" x14ac:dyDescent="0.4">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9:92" x14ac:dyDescent="0.4">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9:92" x14ac:dyDescent="0.4">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9:92" x14ac:dyDescent="0.4">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9:92" x14ac:dyDescent="0.4">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9:92" x14ac:dyDescent="0.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9:92" x14ac:dyDescent="0.4">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9:92" x14ac:dyDescent="0.4">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9:92" x14ac:dyDescent="0.4">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9:92" x14ac:dyDescent="0.4">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9:92" x14ac:dyDescent="0.4">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9:92" x14ac:dyDescent="0.4">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9:92" x14ac:dyDescent="0.4">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9:92" x14ac:dyDescent="0.4">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9:92" x14ac:dyDescent="0.4">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9:92" x14ac:dyDescent="0.4">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9:92" x14ac:dyDescent="0.4">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9:92" x14ac:dyDescent="0.4">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9:92" x14ac:dyDescent="0.4">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9:92" x14ac:dyDescent="0.4">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9:92" x14ac:dyDescent="0.4">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9:92" x14ac:dyDescent="0.4">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9:92" x14ac:dyDescent="0.4">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9:92" x14ac:dyDescent="0.4">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9:92" x14ac:dyDescent="0.4">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9:92" x14ac:dyDescent="0.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9:92" x14ac:dyDescent="0.4">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9:92" x14ac:dyDescent="0.4">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9:92" x14ac:dyDescent="0.4">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9:92" x14ac:dyDescent="0.4">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9:92" x14ac:dyDescent="0.4">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9:92" x14ac:dyDescent="0.4">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9:92" x14ac:dyDescent="0.4">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9:92" x14ac:dyDescent="0.4">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9:92" x14ac:dyDescent="0.4">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9:92" x14ac:dyDescent="0.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9:92" x14ac:dyDescent="0.4">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9:92" x14ac:dyDescent="0.4">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9:92" x14ac:dyDescent="0.4">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9:92" x14ac:dyDescent="0.4">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9:92" x14ac:dyDescent="0.4">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9:92" x14ac:dyDescent="0.4">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9:92" x14ac:dyDescent="0.4">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9:92" x14ac:dyDescent="0.4">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9:92" x14ac:dyDescent="0.4">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9:92" x14ac:dyDescent="0.4">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9:92" x14ac:dyDescent="0.4">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9:92" x14ac:dyDescent="0.4">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9:92" x14ac:dyDescent="0.4">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9:92" x14ac:dyDescent="0.4">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9:92" x14ac:dyDescent="0.4">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9:92" x14ac:dyDescent="0.4">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9:92" x14ac:dyDescent="0.4">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9:92" x14ac:dyDescent="0.4">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9:92" x14ac:dyDescent="0.4">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9:92" x14ac:dyDescent="0.4">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9:92"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9:92"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9:92"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9:92"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9:92"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9:92"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9:92"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9:92"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9:92"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9:92"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9:92"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9:92"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9:92"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9:92"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9:92"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9:92"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9:92" x14ac:dyDescent="0.4">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9:92" x14ac:dyDescent="0.4">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9:92" x14ac:dyDescent="0.4">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9:92" x14ac:dyDescent="0.4">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9:92" x14ac:dyDescent="0.4">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9:92" x14ac:dyDescent="0.4">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9:92" x14ac:dyDescent="0.4">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9:92" x14ac:dyDescent="0.4">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9:92" x14ac:dyDescent="0.4">
      <c r="I1769"/>
      <c r="J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N1769"/>
    </row>
    <row r="1770" spans="9:92" x14ac:dyDescent="0.4">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9:92" x14ac:dyDescent="0.4">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9:92" x14ac:dyDescent="0.4">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9:92" x14ac:dyDescent="0.4">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9:92" x14ac:dyDescent="0.4">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9:92" x14ac:dyDescent="0.4">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9:92" x14ac:dyDescent="0.4">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9:92" x14ac:dyDescent="0.4">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9:92" x14ac:dyDescent="0.4">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9:92" x14ac:dyDescent="0.4">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9:92" x14ac:dyDescent="0.4">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9:92" x14ac:dyDescent="0.4">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9:92" x14ac:dyDescent="0.4">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N1782"/>
    </row>
    <row r="1783" spans="9:92" x14ac:dyDescent="0.4">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9:92" x14ac:dyDescent="0.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9:92" x14ac:dyDescent="0.4">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9:92" x14ac:dyDescent="0.4">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9:92" x14ac:dyDescent="0.4">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9:92" x14ac:dyDescent="0.4">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9:92" x14ac:dyDescent="0.4">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9:92" x14ac:dyDescent="0.4">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9:92" x14ac:dyDescent="0.4">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9:92" x14ac:dyDescent="0.4">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9:92" x14ac:dyDescent="0.4">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9:92" x14ac:dyDescent="0.4">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9:92" x14ac:dyDescent="0.4">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9:92" x14ac:dyDescent="0.4">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9:92" x14ac:dyDescent="0.4">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9:92" x14ac:dyDescent="0.4">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9:92" x14ac:dyDescent="0.4">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9:92" x14ac:dyDescent="0.4">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9:92" x14ac:dyDescent="0.4">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9:92" x14ac:dyDescent="0.4">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9:92" x14ac:dyDescent="0.4">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9:92" x14ac:dyDescent="0.4">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9:92" x14ac:dyDescent="0.4">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9:92" x14ac:dyDescent="0.4">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9:92" x14ac:dyDescent="0.4">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9:92" x14ac:dyDescent="0.4">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9:92" x14ac:dyDescent="0.4">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9:92" x14ac:dyDescent="0.4">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9:92" x14ac:dyDescent="0.4">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9:92" x14ac:dyDescent="0.4">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9:92" x14ac:dyDescent="0.4">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9:92" x14ac:dyDescent="0.4">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9:92" x14ac:dyDescent="0.4">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9:92" x14ac:dyDescent="0.4">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9:92" x14ac:dyDescent="0.4">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9:92" x14ac:dyDescent="0.4">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9:92" x14ac:dyDescent="0.4">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9:92" x14ac:dyDescent="0.4">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9:92" x14ac:dyDescent="0.4">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9:92" x14ac:dyDescent="0.4">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9:92" x14ac:dyDescent="0.4">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9:92" x14ac:dyDescent="0.4">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9:92" x14ac:dyDescent="0.4">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9:92" x14ac:dyDescent="0.4">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9:92" x14ac:dyDescent="0.4">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9:92" x14ac:dyDescent="0.4">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9:92" x14ac:dyDescent="0.4">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9:92" x14ac:dyDescent="0.4">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9:92" x14ac:dyDescent="0.4">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9:92" x14ac:dyDescent="0.4">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9:92" x14ac:dyDescent="0.4">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9:92" x14ac:dyDescent="0.4">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9:92" x14ac:dyDescent="0.4">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9:92" x14ac:dyDescent="0.4">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9:92" x14ac:dyDescent="0.4">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9:92" x14ac:dyDescent="0.4">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9:92" x14ac:dyDescent="0.4">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9:92" x14ac:dyDescent="0.4">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9:92" x14ac:dyDescent="0.4">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9:92" x14ac:dyDescent="0.4">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9:92" x14ac:dyDescent="0.4">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9:92" x14ac:dyDescent="0.4">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9:92" x14ac:dyDescent="0.4">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9:92" x14ac:dyDescent="0.4">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9:92" x14ac:dyDescent="0.4">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9:92" x14ac:dyDescent="0.4">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9:92" x14ac:dyDescent="0.4">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9:92" x14ac:dyDescent="0.4">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9:92" x14ac:dyDescent="0.4">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9:92" x14ac:dyDescent="0.4">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9:92" x14ac:dyDescent="0.4">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9:92" x14ac:dyDescent="0.4">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9:92" x14ac:dyDescent="0.4">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9:92" x14ac:dyDescent="0.4">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9:92" x14ac:dyDescent="0.4">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9:92" x14ac:dyDescent="0.4">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9:92" x14ac:dyDescent="0.4">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9:92" x14ac:dyDescent="0.4">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9:92" x14ac:dyDescent="0.4">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9:92" x14ac:dyDescent="0.4">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9:92" x14ac:dyDescent="0.4">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9:92" x14ac:dyDescent="0.4">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9:92" x14ac:dyDescent="0.4">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9:92" x14ac:dyDescent="0.4">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9:92" x14ac:dyDescent="0.4">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9:92" x14ac:dyDescent="0.4">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9:92" x14ac:dyDescent="0.4">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9:92" x14ac:dyDescent="0.4">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9:92" x14ac:dyDescent="0.4">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9:92" x14ac:dyDescent="0.4">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9:92" x14ac:dyDescent="0.4">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9:92" x14ac:dyDescent="0.4">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9:92" x14ac:dyDescent="0.4">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9:92" x14ac:dyDescent="0.4">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9:92" x14ac:dyDescent="0.4">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9:92" x14ac:dyDescent="0.4">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9:92" x14ac:dyDescent="0.4">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9:92" x14ac:dyDescent="0.4">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9:92" x14ac:dyDescent="0.4">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9:92" x14ac:dyDescent="0.4">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9:92" x14ac:dyDescent="0.4">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9:92" x14ac:dyDescent="0.4">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9:92" x14ac:dyDescent="0.4">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9:92" x14ac:dyDescent="0.4">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9:92" x14ac:dyDescent="0.4">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9:92" x14ac:dyDescent="0.4">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9:92" x14ac:dyDescent="0.4">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9:92" x14ac:dyDescent="0.4">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9:92" x14ac:dyDescent="0.4">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9:92" x14ac:dyDescent="0.4">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9:92" x14ac:dyDescent="0.4">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9:92" x14ac:dyDescent="0.4">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9:92" x14ac:dyDescent="0.4">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9:92" x14ac:dyDescent="0.4">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9:92" x14ac:dyDescent="0.4">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9:92" x14ac:dyDescent="0.4">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9:92" x14ac:dyDescent="0.4">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9:92" x14ac:dyDescent="0.4">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9:92" x14ac:dyDescent="0.4">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9:92" x14ac:dyDescent="0.4">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9:92" x14ac:dyDescent="0.4">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9:92" x14ac:dyDescent="0.4">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9:92" x14ac:dyDescent="0.4">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9:92" x14ac:dyDescent="0.4">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9:92" x14ac:dyDescent="0.4">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9:92" x14ac:dyDescent="0.4">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9:92" x14ac:dyDescent="0.4">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9:92" x14ac:dyDescent="0.4">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9:92" x14ac:dyDescent="0.4">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9:92" x14ac:dyDescent="0.4">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9:92" x14ac:dyDescent="0.4">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9:92" x14ac:dyDescent="0.4">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9:92" x14ac:dyDescent="0.4">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9:92" x14ac:dyDescent="0.4">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9:92" x14ac:dyDescent="0.4">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9:92" x14ac:dyDescent="0.4">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9:92" x14ac:dyDescent="0.4">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9:92" x14ac:dyDescent="0.4">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9:92"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9:92"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9:92"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9:92"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9:92"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9:92"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9:92"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9:92"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9:92" x14ac:dyDescent="0.4">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9:92"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9:92"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9:92"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9:92"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9:92"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9:92"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9:92"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9:92" x14ac:dyDescent="0.4">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9:92" x14ac:dyDescent="0.4">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9:92" x14ac:dyDescent="0.4">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9:92" x14ac:dyDescent="0.4">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9:92" x14ac:dyDescent="0.4">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9:92" x14ac:dyDescent="0.4">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9:92" x14ac:dyDescent="0.4">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9:92" x14ac:dyDescent="0.4">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9:92" x14ac:dyDescent="0.4">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9:92" x14ac:dyDescent="0.4">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9:92" x14ac:dyDescent="0.4">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9:92" x14ac:dyDescent="0.4">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9:92" x14ac:dyDescent="0.4">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9:92" x14ac:dyDescent="0.4">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9:92" x14ac:dyDescent="0.4">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9:92" x14ac:dyDescent="0.4">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9:92" x14ac:dyDescent="0.4">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9:92" x14ac:dyDescent="0.4">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9:92" x14ac:dyDescent="0.4">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9:92" x14ac:dyDescent="0.4">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9:92" x14ac:dyDescent="0.4">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9:92" x14ac:dyDescent="0.4">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9:92" x14ac:dyDescent="0.4">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9:92" x14ac:dyDescent="0.4">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9:92" x14ac:dyDescent="0.4">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9:92" x14ac:dyDescent="0.4">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9:92" x14ac:dyDescent="0.4">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9:92" x14ac:dyDescent="0.4">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9:92" x14ac:dyDescent="0.4">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9:92" x14ac:dyDescent="0.4">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9:92" x14ac:dyDescent="0.4">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9:92" x14ac:dyDescent="0.4">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9:92" x14ac:dyDescent="0.4">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9:92" x14ac:dyDescent="0.4">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9:92" x14ac:dyDescent="0.4">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9:92" x14ac:dyDescent="0.4">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9:92" x14ac:dyDescent="0.4">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9:92" x14ac:dyDescent="0.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9:92" x14ac:dyDescent="0.4">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9:92" x14ac:dyDescent="0.4">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9:92" x14ac:dyDescent="0.4">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9:92" x14ac:dyDescent="0.4">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9:92" x14ac:dyDescent="0.4">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9:92" x14ac:dyDescent="0.4">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9:92" x14ac:dyDescent="0.4">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9:92" x14ac:dyDescent="0.4">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9:92" x14ac:dyDescent="0.4">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9:92" x14ac:dyDescent="0.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9:92"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9:92"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9:92" x14ac:dyDescent="0.4">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9:92"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9:92"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9:92"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9:92"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9:92"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9:92"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9:92"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9:92"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9:92"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9:92"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9:92"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9:92"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9:92"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9:92" x14ac:dyDescent="0.4">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9:92" x14ac:dyDescent="0.4">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9:92" x14ac:dyDescent="0.4">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9:92" x14ac:dyDescent="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9:92" x14ac:dyDescent="0.4">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9:92" x14ac:dyDescent="0.4">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9:92" x14ac:dyDescent="0.4">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9:92" x14ac:dyDescent="0.4">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9:92" x14ac:dyDescent="0.4">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9:92" x14ac:dyDescent="0.4">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9:92" x14ac:dyDescent="0.4">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9:92" x14ac:dyDescent="0.4">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9:92" x14ac:dyDescent="0.4">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9:92" x14ac:dyDescent="0.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9:92" x14ac:dyDescent="0.4">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9:92" x14ac:dyDescent="0.4">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9:92" x14ac:dyDescent="0.4">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9:92" x14ac:dyDescent="0.4">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9:92" x14ac:dyDescent="0.4">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9:92" x14ac:dyDescent="0.4">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9:92" x14ac:dyDescent="0.4">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9:92" x14ac:dyDescent="0.4">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9:92" x14ac:dyDescent="0.4">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9:92" x14ac:dyDescent="0.4">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9:92" x14ac:dyDescent="0.4">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9:92" x14ac:dyDescent="0.4">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9:92" x14ac:dyDescent="0.4">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9:92" x14ac:dyDescent="0.4">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9:92" x14ac:dyDescent="0.4">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9:92" x14ac:dyDescent="0.4">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9:92" x14ac:dyDescent="0.4">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9:92" x14ac:dyDescent="0.4">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9:92" x14ac:dyDescent="0.4">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9:92" x14ac:dyDescent="0.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9:92" x14ac:dyDescent="0.4">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9:92" x14ac:dyDescent="0.4">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9:92" x14ac:dyDescent="0.4">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9:92" x14ac:dyDescent="0.4">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9:92" x14ac:dyDescent="0.4">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9:92" x14ac:dyDescent="0.4">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9:92" x14ac:dyDescent="0.4">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9:92" x14ac:dyDescent="0.4">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9:92" x14ac:dyDescent="0.4">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9:92" x14ac:dyDescent="0.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9:92" x14ac:dyDescent="0.4">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9:92" x14ac:dyDescent="0.4">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9:92" x14ac:dyDescent="0.4">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9:92" x14ac:dyDescent="0.4">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9:92" x14ac:dyDescent="0.4">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9:92" x14ac:dyDescent="0.4">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9:92" x14ac:dyDescent="0.4">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9:92" x14ac:dyDescent="0.4">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9:92" x14ac:dyDescent="0.4">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9:92" x14ac:dyDescent="0.4">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9:92" x14ac:dyDescent="0.4">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9:92" x14ac:dyDescent="0.4">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9:92" x14ac:dyDescent="0.4">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9:92" x14ac:dyDescent="0.4">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9:92" x14ac:dyDescent="0.4">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9:92" x14ac:dyDescent="0.4">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9:92" x14ac:dyDescent="0.4">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9:92" x14ac:dyDescent="0.4">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9:92" x14ac:dyDescent="0.4">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9:92" x14ac:dyDescent="0.4">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9:92" x14ac:dyDescent="0.4">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9:92" x14ac:dyDescent="0.4">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9:92" x14ac:dyDescent="0.4">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9:92" x14ac:dyDescent="0.4">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9:92" x14ac:dyDescent="0.4">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9:92" x14ac:dyDescent="0.4">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9:92" x14ac:dyDescent="0.4">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9:92" x14ac:dyDescent="0.4">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9:92" x14ac:dyDescent="0.4">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9:92" x14ac:dyDescent="0.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9:92" x14ac:dyDescent="0.4">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9:92" x14ac:dyDescent="0.4">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9:92" x14ac:dyDescent="0.4">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9:92" x14ac:dyDescent="0.4">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9:92" x14ac:dyDescent="0.4">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9:92" x14ac:dyDescent="0.4">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9:92" x14ac:dyDescent="0.4">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9:92" x14ac:dyDescent="0.4">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9:92" x14ac:dyDescent="0.4">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9:92" x14ac:dyDescent="0.4">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9:92" x14ac:dyDescent="0.4">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9:92" x14ac:dyDescent="0.4">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9:92" x14ac:dyDescent="0.4">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9:92" x14ac:dyDescent="0.4">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9:92" x14ac:dyDescent="0.4">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9:92" x14ac:dyDescent="0.4">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9:92" x14ac:dyDescent="0.4">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9:92" x14ac:dyDescent="0.4">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9:92" x14ac:dyDescent="0.4">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9:92" x14ac:dyDescent="0.4">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9:92" x14ac:dyDescent="0.4">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9:92" x14ac:dyDescent="0.4">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9:92" x14ac:dyDescent="0.4">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9:92" x14ac:dyDescent="0.4">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9:92" x14ac:dyDescent="0.4">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9:92" x14ac:dyDescent="0.4">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9:92" x14ac:dyDescent="0.4">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9:92" x14ac:dyDescent="0.4">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9:92" x14ac:dyDescent="0.4">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9:92" x14ac:dyDescent="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9:92" x14ac:dyDescent="0.4">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9:92" x14ac:dyDescent="0.4">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9:92" x14ac:dyDescent="0.4">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9:92" x14ac:dyDescent="0.4">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9:92" x14ac:dyDescent="0.4">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9:92" x14ac:dyDescent="0.4">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9:92" x14ac:dyDescent="0.4">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9:92" x14ac:dyDescent="0.4">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9:92" x14ac:dyDescent="0.4">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9:92" x14ac:dyDescent="0.4">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9:92" x14ac:dyDescent="0.4">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9:92" x14ac:dyDescent="0.4">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9:92" x14ac:dyDescent="0.4">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9:92" x14ac:dyDescent="0.4">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9:92" x14ac:dyDescent="0.4">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9:92" x14ac:dyDescent="0.4">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9:92" x14ac:dyDescent="0.4">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9:92" x14ac:dyDescent="0.4">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9:92" x14ac:dyDescent="0.4">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9:92" x14ac:dyDescent="0.4">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9:92" x14ac:dyDescent="0.4">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9:92" x14ac:dyDescent="0.4">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9:92" x14ac:dyDescent="0.4">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9:92" x14ac:dyDescent="0.4">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9:92" x14ac:dyDescent="0.4">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9:92" x14ac:dyDescent="0.4">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9:92" x14ac:dyDescent="0.4">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9:92" x14ac:dyDescent="0.4">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9:92" x14ac:dyDescent="0.4">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9:92" x14ac:dyDescent="0.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9:92" x14ac:dyDescent="0.4">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9:92" x14ac:dyDescent="0.4">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9:92" x14ac:dyDescent="0.4">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9:92" x14ac:dyDescent="0.4">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9:92" x14ac:dyDescent="0.4">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9:92" x14ac:dyDescent="0.4">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9:92" x14ac:dyDescent="0.4">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9:92" x14ac:dyDescent="0.4">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9:92" x14ac:dyDescent="0.4">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9:92" x14ac:dyDescent="0.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9:92" x14ac:dyDescent="0.4">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9:92" x14ac:dyDescent="0.4">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9:92" x14ac:dyDescent="0.4">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9:92" x14ac:dyDescent="0.4">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9:92" x14ac:dyDescent="0.4">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9:92" x14ac:dyDescent="0.4">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9:92" x14ac:dyDescent="0.4">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9:92" x14ac:dyDescent="0.4">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9:92" x14ac:dyDescent="0.4">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9:92" x14ac:dyDescent="0.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9:92" x14ac:dyDescent="0.4">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9:92" x14ac:dyDescent="0.4">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9:92" x14ac:dyDescent="0.4">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9:92" x14ac:dyDescent="0.4">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9:92" x14ac:dyDescent="0.4">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9:92" x14ac:dyDescent="0.4">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9:92" x14ac:dyDescent="0.4">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9:92" x14ac:dyDescent="0.4">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9:92" x14ac:dyDescent="0.4">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9:92" x14ac:dyDescent="0.4">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9:92" x14ac:dyDescent="0.4">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9:92" x14ac:dyDescent="0.4">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9:92" x14ac:dyDescent="0.4">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9:92" x14ac:dyDescent="0.4">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9:92" x14ac:dyDescent="0.4">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9:92" x14ac:dyDescent="0.4">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9:92" x14ac:dyDescent="0.4">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9:92" x14ac:dyDescent="0.4">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9:92" x14ac:dyDescent="0.4">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9:92" x14ac:dyDescent="0.4">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9:92" x14ac:dyDescent="0.4">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9:92" x14ac:dyDescent="0.4">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9:92" x14ac:dyDescent="0.4">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9:92" x14ac:dyDescent="0.4">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9:92" x14ac:dyDescent="0.4">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9:92" x14ac:dyDescent="0.4">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9:92" x14ac:dyDescent="0.4">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9:92" x14ac:dyDescent="0.4">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9:92" x14ac:dyDescent="0.4">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9:92" x14ac:dyDescent="0.4">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9:92" x14ac:dyDescent="0.4">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9:92" x14ac:dyDescent="0.4">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9:92" x14ac:dyDescent="0.4">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9:92" x14ac:dyDescent="0.4">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9:92" x14ac:dyDescent="0.4">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9:92" x14ac:dyDescent="0.4">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9:92" x14ac:dyDescent="0.4">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9:92" x14ac:dyDescent="0.4">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9:92" x14ac:dyDescent="0.4">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9:92" x14ac:dyDescent="0.4">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9:92" x14ac:dyDescent="0.4">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9:92" x14ac:dyDescent="0.4">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9:92" x14ac:dyDescent="0.4">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9:92" x14ac:dyDescent="0.4">
      <c r="I2198"/>
      <c r="J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N2198"/>
    </row>
    <row r="2199" spans="9:92" x14ac:dyDescent="0.4">
      <c r="I2199"/>
      <c r="J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N2199"/>
    </row>
    <row r="2200" spans="9:92" x14ac:dyDescent="0.4">
      <c r="I2200"/>
      <c r="J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N2200"/>
    </row>
    <row r="2201" spans="9:92" x14ac:dyDescent="0.4">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9:92" x14ac:dyDescent="0.4">
      <c r="I2202"/>
      <c r="J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N2202"/>
    </row>
    <row r="2203" spans="9:92" x14ac:dyDescent="0.4">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9:92" x14ac:dyDescent="0.4">
      <c r="I2204"/>
      <c r="J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N2204"/>
    </row>
    <row r="2205" spans="9:92" x14ac:dyDescent="0.4">
      <c r="I2205"/>
      <c r="J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N2205"/>
    </row>
    <row r="2206" spans="9:92" x14ac:dyDescent="0.4">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9:92" x14ac:dyDescent="0.4">
      <c r="I2207"/>
      <c r="J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N2207"/>
    </row>
    <row r="2208" spans="9:92" x14ac:dyDescent="0.4">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9:92" ht="1.5" customHeight="1" x14ac:dyDescent="0.4">
      <c r="I2209"/>
      <c r="J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N2209"/>
    </row>
    <row r="2210" spans="9:92" x14ac:dyDescent="0.4">
      <c r="I2210"/>
      <c r="J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N2210"/>
    </row>
    <row r="2211" spans="9:92" x14ac:dyDescent="0.4">
      <c r="I2211"/>
      <c r="J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N2211"/>
    </row>
    <row r="2212" spans="9:92" x14ac:dyDescent="0.4">
      <c r="I2212"/>
      <c r="J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N2212"/>
    </row>
    <row r="2213" spans="9:92" x14ac:dyDescent="0.4">
      <c r="I2213"/>
      <c r="J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N2213"/>
    </row>
    <row r="2214" spans="9:92" x14ac:dyDescent="0.4">
      <c r="I2214"/>
      <c r="J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N2214"/>
    </row>
    <row r="2215" spans="9:92" x14ac:dyDescent="0.4">
      <c r="I2215"/>
      <c r="J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N2215"/>
    </row>
    <row r="2216" spans="9:92" x14ac:dyDescent="0.4">
      <c r="I2216"/>
      <c r="J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N2216"/>
    </row>
    <row r="2217" spans="9:92" x14ac:dyDescent="0.4">
      <c r="I2217"/>
      <c r="J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N2217"/>
    </row>
    <row r="2218" spans="9:92" x14ac:dyDescent="0.4">
      <c r="I2218"/>
      <c r="J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N2218"/>
    </row>
    <row r="2219" spans="9:92" x14ac:dyDescent="0.4">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N2219"/>
    </row>
    <row r="2220" spans="9:92" x14ac:dyDescent="0.4">
      <c r="I2220"/>
      <c r="J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N2220"/>
    </row>
    <row r="2221" spans="9:92" x14ac:dyDescent="0.4">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9:92" x14ac:dyDescent="0.4">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9:92" x14ac:dyDescent="0.4">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sheetData>
  <conditionalFormatting sqref="H10:P12 I13:P13 CN2224:CN1048576 H2224:P1048576 R2224:CL1048576 CN10:CN13 CO13:DL13 R10:CL13">
    <cfRule type="expression" dxfId="556" priority="861">
      <formula>ISNUMBER(SEARCH("Calcs.", _xlfn.FORMULATEXT(H10)))</formula>
    </cfRule>
    <cfRule type="expression" dxfId="555" priority="862">
      <formula>ISNUMBER(SEARCH("Assumption", _xlfn.FORMULATEXT(H10)))</formula>
    </cfRule>
    <cfRule type="expression" dxfId="554" priority="863">
      <formula>ISNUMBER(SEARCH("=", _xlfn.FORMULATEXT(H10)))</formula>
    </cfRule>
    <cfRule type="expression" dxfId="553" priority="864">
      <formula>(ISNUMBER(SEARCH("=", _xlfn.FORMULATEXT(H10)))*1=0)</formula>
    </cfRule>
  </conditionalFormatting>
  <conditionalFormatting sqref="G13:H13">
    <cfRule type="cellIs" dxfId="552" priority="865" stopIfTrue="1" operator="notEqual">
      <formula>0.6545646468</formula>
    </cfRule>
  </conditionalFormatting>
  <conditionalFormatting sqref="H10:P12 I13:P13 CN2224:CN1048576 H2224:P1048576 R2224:CL1048576 CN10:CN13 CO13:DL13 R10:CL13">
    <cfRule type="expression" dxfId="551" priority="846">
      <formula>ISNUMBER(SEARCH("IS BS CF", _xlfn.FORMULATEXT(H10)))</formula>
    </cfRule>
  </conditionalFormatting>
  <conditionalFormatting sqref="A2:I2 K2:P2">
    <cfRule type="cellIs" dxfId="550" priority="736" stopIfTrue="1" operator="notEqual">
      <formula>0.6545646468</formula>
    </cfRule>
  </conditionalFormatting>
  <conditionalFormatting sqref="S2:CL2">
    <cfRule type="cellIs" dxfId="549" priority="737" stopIfTrue="1" operator="notEqual">
      <formula>0.6545646468</formula>
    </cfRule>
  </conditionalFormatting>
  <conditionalFormatting sqref="R2">
    <cfRule type="cellIs" dxfId="548" priority="735" stopIfTrue="1" operator="notEqual">
      <formula>0.6545646468</formula>
    </cfRule>
  </conditionalFormatting>
  <conditionalFormatting sqref="CN1:DL1">
    <cfRule type="cellIs" dxfId="547" priority="734" stopIfTrue="1" operator="notEqual">
      <formula>0.6545646468</formula>
    </cfRule>
  </conditionalFormatting>
  <conditionalFormatting sqref="S3:CL4">
    <cfRule type="expression" dxfId="546" priority="730">
      <formula>ISNUMBER(SEARCH("Calcs.", _xlfn.FORMULATEXT(S3)))</formula>
    </cfRule>
    <cfRule type="expression" dxfId="545" priority="731">
      <formula>ISNUMBER(SEARCH("Assumption", _xlfn.FORMULATEXT(S3)))</formula>
    </cfRule>
    <cfRule type="expression" dxfId="544" priority="732">
      <formula>ISNUMBER(SEARCH("=", _xlfn.FORMULATEXT(S3)))</formula>
    </cfRule>
    <cfRule type="expression" dxfId="543" priority="733">
      <formula>(ISNUMBER(SEARCH("=", _xlfn.FORMULATEXT(S3)))*1=0)</formula>
    </cfRule>
  </conditionalFormatting>
  <conditionalFormatting sqref="CN3:DL4">
    <cfRule type="expression" dxfId="542" priority="726">
      <formula>ISNUMBER(SEARCH("Calcs.", _xlfn.FORMULATEXT(CN3)))</formula>
    </cfRule>
    <cfRule type="expression" dxfId="541" priority="727">
      <formula>ISNUMBER(SEARCH("Assumption", _xlfn.FORMULATEXT(CN3)))</formula>
    </cfRule>
    <cfRule type="expression" dxfId="540" priority="728">
      <formula>ISNUMBER(SEARCH("=", _xlfn.FORMULATEXT(CN3)))</formula>
    </cfRule>
    <cfRule type="expression" dxfId="539" priority="729">
      <formula>(ISNUMBER(SEARCH("=", _xlfn.FORMULATEXT(CN3)))*1=0)</formula>
    </cfRule>
  </conditionalFormatting>
  <conditionalFormatting sqref="L1:P1">
    <cfRule type="cellIs" dxfId="538" priority="725" stopIfTrue="1" operator="notEqual">
      <formula>0.6545646468</formula>
    </cfRule>
  </conditionalFormatting>
  <conditionalFormatting sqref="J1:K1">
    <cfRule type="cellIs" dxfId="537" priority="724" stopIfTrue="1" operator="notEqual">
      <formula>0.6545646468</formula>
    </cfRule>
  </conditionalFormatting>
  <conditionalFormatting sqref="R1:CL1">
    <cfRule type="cellIs" dxfId="536" priority="723" stopIfTrue="1" operator="notEqual">
      <formula>0.6545646468</formula>
    </cfRule>
  </conditionalFormatting>
  <conditionalFormatting sqref="R1:CL1">
    <cfRule type="expression" dxfId="535" priority="722">
      <formula>ISNUMBER(SEARCH("IS BS CF", _xlfn.FORMULATEXT(R1)))</formula>
    </cfRule>
  </conditionalFormatting>
  <conditionalFormatting sqref="I1">
    <cfRule type="cellIs" dxfId="534" priority="721" stopIfTrue="1" operator="notEqual">
      <formula>0.6545646468</formula>
    </cfRule>
  </conditionalFormatting>
  <conditionalFormatting sqref="J2">
    <cfRule type="cellIs" dxfId="533" priority="711" stopIfTrue="1" operator="notEqual">
      <formula>0.6545646468</formula>
    </cfRule>
  </conditionalFormatting>
  <conditionalFormatting sqref="CN14 H14:P14 R14:CL14">
    <cfRule type="expression" dxfId="532" priority="662">
      <formula>ISNUMBER(SEARCH("Calcs.", _xlfn.FORMULATEXT(H14)))</formula>
    </cfRule>
    <cfRule type="expression" dxfId="531" priority="663">
      <formula>ISNUMBER(SEARCH("Assumption", _xlfn.FORMULATEXT(H14)))</formula>
    </cfRule>
    <cfRule type="expression" dxfId="530" priority="664">
      <formula>ISNUMBER(SEARCH("=", _xlfn.FORMULATEXT(H14)))</formula>
    </cfRule>
    <cfRule type="expression" dxfId="529" priority="665">
      <formula>(ISNUMBER(SEARCH("=", _xlfn.FORMULATEXT(H14)))*1=0)</formula>
    </cfRule>
  </conditionalFormatting>
  <conditionalFormatting sqref="CN14 H14:P14 R14:CL14">
    <cfRule type="expression" dxfId="528" priority="661">
      <formula>ISNUMBER(SEARCH("IS BS CF", _xlfn.FORMULATEXT(H14)))</formula>
    </cfRule>
  </conditionalFormatting>
  <conditionalFormatting sqref="H15 J15:P15 CN15:DL15 R15:CL15">
    <cfRule type="expression" dxfId="527" priority="657">
      <formula>ISNUMBER(SEARCH("Calcs.", _xlfn.FORMULATEXT(H15)))</formula>
    </cfRule>
    <cfRule type="expression" dxfId="526" priority="658">
      <formula>ISNUMBER(SEARCH("Assumption", _xlfn.FORMULATEXT(H15)))</formula>
    </cfRule>
    <cfRule type="expression" dxfId="525" priority="659">
      <formula>ISNUMBER(SEARCH("=", _xlfn.FORMULATEXT(H15)))</formula>
    </cfRule>
    <cfRule type="expression" dxfId="524" priority="660">
      <formula>(ISNUMBER(SEARCH("=", _xlfn.FORMULATEXT(H15)))*1=0)</formula>
    </cfRule>
  </conditionalFormatting>
  <conditionalFormatting sqref="H15 J15:P15 CN15:DL15 R15:CL15">
    <cfRule type="expression" dxfId="523" priority="656">
      <formula>ISNUMBER(SEARCH("IS BS CF", _xlfn.FORMULATEXT(H15)))</formula>
    </cfRule>
  </conditionalFormatting>
  <conditionalFormatting sqref="H16 K16:P16 CN16:DL16 R16:CL16">
    <cfRule type="expression" dxfId="522" priority="652">
      <formula>ISNUMBER(SEARCH("Calcs.", _xlfn.FORMULATEXT(H16)))</formula>
    </cfRule>
    <cfRule type="expression" dxfId="521" priority="653">
      <formula>ISNUMBER(SEARCH("Assumption", _xlfn.FORMULATEXT(H16)))</formula>
    </cfRule>
    <cfRule type="expression" dxfId="520" priority="654">
      <formula>ISNUMBER(SEARCH("=", _xlfn.FORMULATEXT(H16)))</formula>
    </cfRule>
    <cfRule type="expression" dxfId="519" priority="655">
      <formula>(ISNUMBER(SEARCH("=", _xlfn.FORMULATEXT(H16)))*1=0)</formula>
    </cfRule>
  </conditionalFormatting>
  <conditionalFormatting sqref="H16 K16:P16 CN16:DL16 R16:CL16">
    <cfRule type="expression" dxfId="518" priority="651">
      <formula>ISNUMBER(SEARCH("IS BS CF", _xlfn.FORMULATEXT(H16)))</formula>
    </cfRule>
  </conditionalFormatting>
  <conditionalFormatting sqref="H17 K17:P17 CN17:DL17 R17:CL17">
    <cfRule type="expression" dxfId="517" priority="647">
      <formula>ISNUMBER(SEARCH("Calcs.", _xlfn.FORMULATEXT(H17)))</formula>
    </cfRule>
    <cfRule type="expression" dxfId="516" priority="648">
      <formula>ISNUMBER(SEARCH("Assumption", _xlfn.FORMULATEXT(H17)))</formula>
    </cfRule>
    <cfRule type="expression" dxfId="515" priority="649">
      <formula>ISNUMBER(SEARCH("=", _xlfn.FORMULATEXT(H17)))</formula>
    </cfRule>
    <cfRule type="expression" dxfId="514" priority="650">
      <formula>(ISNUMBER(SEARCH("=", _xlfn.FORMULATEXT(H17)))*1=0)</formula>
    </cfRule>
  </conditionalFormatting>
  <conditionalFormatting sqref="H17 K17:P17 CN17:DL17 R17:CL17">
    <cfRule type="expression" dxfId="513" priority="646">
      <formula>ISNUMBER(SEARCH("IS BS CF", _xlfn.FORMULATEXT(H17)))</formula>
    </cfRule>
  </conditionalFormatting>
  <conditionalFormatting sqref="CN18:DL18 R18:CL18 H18:P18">
    <cfRule type="expression" dxfId="512" priority="642">
      <formula>ISNUMBER(SEARCH("Calcs.", _xlfn.FORMULATEXT(H18)))</formula>
    </cfRule>
    <cfRule type="expression" dxfId="511" priority="643">
      <formula>ISNUMBER(SEARCH("Assumption", _xlfn.FORMULATEXT(H18)))</formula>
    </cfRule>
    <cfRule type="expression" dxfId="510" priority="644">
      <formula>ISNUMBER(SEARCH("=", _xlfn.FORMULATEXT(H18)))</formula>
    </cfRule>
    <cfRule type="expression" dxfId="509" priority="645">
      <formula>(ISNUMBER(SEARCH("=", _xlfn.FORMULATEXT(H18)))*1=0)</formula>
    </cfRule>
  </conditionalFormatting>
  <conditionalFormatting sqref="CN18:DL18 R18:CL18 H18:P18">
    <cfRule type="expression" dxfId="508" priority="641">
      <formula>ISNUMBER(SEARCH("IS BS CF", _xlfn.FORMULATEXT(H18)))</formula>
    </cfRule>
  </conditionalFormatting>
  <conditionalFormatting sqref="R19:DL19 H19:P19">
    <cfRule type="expression" dxfId="507" priority="637">
      <formula>ISNUMBER(SEARCH("Calcs.", _xlfn.FORMULATEXT(H19)))</formula>
    </cfRule>
    <cfRule type="expression" dxfId="506" priority="638">
      <formula>ISNUMBER(SEARCH("Assumption", _xlfn.FORMULATEXT(H19)))</formula>
    </cfRule>
    <cfRule type="expression" dxfId="505" priority="639">
      <formula>ISNUMBER(SEARCH("=", _xlfn.FORMULATEXT(H19)))</formula>
    </cfRule>
    <cfRule type="expression" dxfId="504" priority="640">
      <formula>(ISNUMBER(SEARCH("=", _xlfn.FORMULATEXT(H19)))*1=0)</formula>
    </cfRule>
  </conditionalFormatting>
  <conditionalFormatting sqref="R19:DL19 H19:P19">
    <cfRule type="expression" dxfId="503" priority="636">
      <formula>ISNUMBER(SEARCH("IS BS CF", _xlfn.FORMULATEXT(H19)))</formula>
    </cfRule>
  </conditionalFormatting>
  <conditionalFormatting sqref="R20:DL20 H20:P20">
    <cfRule type="expression" dxfId="502" priority="632">
      <formula>ISNUMBER(SEARCH("Calcs.", _xlfn.FORMULATEXT(H20)))</formula>
    </cfRule>
    <cfRule type="expression" dxfId="501" priority="633">
      <formula>ISNUMBER(SEARCH("Assumption", _xlfn.FORMULATEXT(H20)))</formula>
    </cfRule>
    <cfRule type="expression" dxfId="500" priority="634">
      <formula>ISNUMBER(SEARCH("=", _xlfn.FORMULATEXT(H20)))</formula>
    </cfRule>
    <cfRule type="expression" dxfId="499" priority="635">
      <formula>(ISNUMBER(SEARCH("=", _xlfn.FORMULATEXT(H20)))*1=0)</formula>
    </cfRule>
  </conditionalFormatting>
  <conditionalFormatting sqref="R20:DL20 H20:P20">
    <cfRule type="expression" dxfId="498" priority="631">
      <formula>ISNUMBER(SEARCH("IS BS CF", _xlfn.FORMULATEXT(H20)))</formula>
    </cfRule>
  </conditionalFormatting>
  <conditionalFormatting sqref="R21 H21:P21">
    <cfRule type="expression" dxfId="497" priority="577">
      <formula>ISNUMBER(SEARCH("Calcs.", _xlfn.FORMULATEXT(H21)))</formula>
    </cfRule>
    <cfRule type="expression" dxfId="496" priority="578">
      <formula>ISNUMBER(SEARCH("Assumption", _xlfn.FORMULATEXT(H21)))</formula>
    </cfRule>
    <cfRule type="expression" dxfId="495" priority="579">
      <formula>ISNUMBER(SEARCH("=", _xlfn.FORMULATEXT(H21)))</formula>
    </cfRule>
    <cfRule type="expression" dxfId="494" priority="580">
      <formula>(ISNUMBER(SEARCH("=", _xlfn.FORMULATEXT(H21)))*1=0)</formula>
    </cfRule>
  </conditionalFormatting>
  <conditionalFormatting sqref="R21 H21:P21">
    <cfRule type="expression" dxfId="493" priority="576">
      <formula>ISNUMBER(SEARCH("IS BS CF", _xlfn.FORMULATEXT(H21)))</formula>
    </cfRule>
  </conditionalFormatting>
  <conditionalFormatting sqref="R22 H22:P22">
    <cfRule type="expression" dxfId="492" priority="572">
      <formula>ISNUMBER(SEARCH("Calcs.", _xlfn.FORMULATEXT(H22)))</formula>
    </cfRule>
    <cfRule type="expression" dxfId="491" priority="573">
      <formula>ISNUMBER(SEARCH("Assumption", _xlfn.FORMULATEXT(H22)))</formula>
    </cfRule>
    <cfRule type="expression" dxfId="490" priority="574">
      <formula>ISNUMBER(SEARCH("=", _xlfn.FORMULATEXT(H22)))</formula>
    </cfRule>
    <cfRule type="expression" dxfId="489" priority="575">
      <formula>(ISNUMBER(SEARCH("=", _xlfn.FORMULATEXT(H22)))*1=0)</formula>
    </cfRule>
  </conditionalFormatting>
  <conditionalFormatting sqref="R22 H22:P22">
    <cfRule type="expression" dxfId="488" priority="571">
      <formula>ISNUMBER(SEARCH("IS BS CF", _xlfn.FORMULATEXT(H22)))</formula>
    </cfRule>
  </conditionalFormatting>
  <conditionalFormatting sqref="R23 H23:P23">
    <cfRule type="expression" dxfId="487" priority="567">
      <formula>ISNUMBER(SEARCH("Calcs.", _xlfn.FORMULATEXT(H23)))</formula>
    </cfRule>
    <cfRule type="expression" dxfId="486" priority="568">
      <formula>ISNUMBER(SEARCH("Assumption", _xlfn.FORMULATEXT(H23)))</formula>
    </cfRule>
    <cfRule type="expression" dxfId="485" priority="569">
      <formula>ISNUMBER(SEARCH("=", _xlfn.FORMULATEXT(H23)))</formula>
    </cfRule>
    <cfRule type="expression" dxfId="484" priority="570">
      <formula>(ISNUMBER(SEARCH("=", _xlfn.FORMULATEXT(H23)))*1=0)</formula>
    </cfRule>
  </conditionalFormatting>
  <conditionalFormatting sqref="R23 H23:P23">
    <cfRule type="expression" dxfId="483" priority="566">
      <formula>ISNUMBER(SEARCH("IS BS CF", _xlfn.FORMULATEXT(H23)))</formula>
    </cfRule>
  </conditionalFormatting>
  <conditionalFormatting sqref="S23:DL23">
    <cfRule type="expression" dxfId="482" priority="562">
      <formula>ISNUMBER(SEARCH("Calcs.", _xlfn.FORMULATEXT(S23)))</formula>
    </cfRule>
    <cfRule type="expression" dxfId="481" priority="563">
      <formula>ISNUMBER(SEARCH("Assumption", _xlfn.FORMULATEXT(S23)))</formula>
    </cfRule>
    <cfRule type="expression" dxfId="480" priority="564">
      <formula>ISNUMBER(SEARCH("=", _xlfn.FORMULATEXT(S23)))</formula>
    </cfRule>
    <cfRule type="expression" dxfId="479" priority="565">
      <formula>(ISNUMBER(SEARCH("=", _xlfn.FORMULATEXT(S23)))*1=0)</formula>
    </cfRule>
  </conditionalFormatting>
  <conditionalFormatting sqref="S23:DL23">
    <cfRule type="expression" dxfId="478" priority="561">
      <formula>ISNUMBER(SEARCH("IS BS CF", _xlfn.FORMULATEXT(S23)))</formula>
    </cfRule>
  </conditionalFormatting>
  <conditionalFormatting sqref="R24 H24:P24">
    <cfRule type="expression" dxfId="477" priority="557">
      <formula>ISNUMBER(SEARCH("Calcs.", _xlfn.FORMULATEXT(H24)))</formula>
    </cfRule>
    <cfRule type="expression" dxfId="476" priority="558">
      <formula>ISNUMBER(SEARCH("Assumption", _xlfn.FORMULATEXT(H24)))</formula>
    </cfRule>
    <cfRule type="expression" dxfId="475" priority="559">
      <formula>ISNUMBER(SEARCH("=", _xlfn.FORMULATEXT(H24)))</formula>
    </cfRule>
    <cfRule type="expression" dxfId="474" priority="560">
      <formula>(ISNUMBER(SEARCH("=", _xlfn.FORMULATEXT(H24)))*1=0)</formula>
    </cfRule>
  </conditionalFormatting>
  <conditionalFormatting sqref="R24 H24:P24">
    <cfRule type="expression" dxfId="473" priority="556">
      <formula>ISNUMBER(SEARCH("IS BS CF", _xlfn.FORMULATEXT(H24)))</formula>
    </cfRule>
  </conditionalFormatting>
  <conditionalFormatting sqref="S24:DL24">
    <cfRule type="expression" dxfId="472" priority="552">
      <formula>ISNUMBER(SEARCH("Calcs.", _xlfn.FORMULATEXT(S24)))</formula>
    </cfRule>
    <cfRule type="expression" dxfId="471" priority="553">
      <formula>ISNUMBER(SEARCH("Assumption", _xlfn.FORMULATEXT(S24)))</formula>
    </cfRule>
    <cfRule type="expression" dxfId="470" priority="554">
      <formula>ISNUMBER(SEARCH("=", _xlfn.FORMULATEXT(S24)))</formula>
    </cfRule>
    <cfRule type="expression" dxfId="469" priority="555">
      <formula>(ISNUMBER(SEARCH("=", _xlfn.FORMULATEXT(S24)))*1=0)</formula>
    </cfRule>
  </conditionalFormatting>
  <conditionalFormatting sqref="S24:DL24">
    <cfRule type="expression" dxfId="468" priority="551">
      <formula>ISNUMBER(SEARCH("IS BS CF", _xlfn.FORMULATEXT(S24)))</formula>
    </cfRule>
  </conditionalFormatting>
  <conditionalFormatting sqref="R25 H25:P25">
    <cfRule type="expression" dxfId="467" priority="547">
      <formula>ISNUMBER(SEARCH("Calcs.", _xlfn.FORMULATEXT(H25)))</formula>
    </cfRule>
    <cfRule type="expression" dxfId="466" priority="548">
      <formula>ISNUMBER(SEARCH("Assumption", _xlfn.FORMULATEXT(H25)))</formula>
    </cfRule>
    <cfRule type="expression" dxfId="465" priority="549">
      <formula>ISNUMBER(SEARCH("=", _xlfn.FORMULATEXT(H25)))</formula>
    </cfRule>
    <cfRule type="expression" dxfId="464" priority="550">
      <formula>(ISNUMBER(SEARCH("=", _xlfn.FORMULATEXT(H25)))*1=0)</formula>
    </cfRule>
  </conditionalFormatting>
  <conditionalFormatting sqref="R25 H25:P25">
    <cfRule type="expression" dxfId="463" priority="546">
      <formula>ISNUMBER(SEARCH("IS BS CF", _xlfn.FORMULATEXT(H25)))</formula>
    </cfRule>
  </conditionalFormatting>
  <conditionalFormatting sqref="S25:DL25">
    <cfRule type="expression" dxfId="462" priority="542">
      <formula>ISNUMBER(SEARCH("Calcs.", _xlfn.FORMULATEXT(S25)))</formula>
    </cfRule>
    <cfRule type="expression" dxfId="461" priority="543">
      <formula>ISNUMBER(SEARCH("Assumption", _xlfn.FORMULATEXT(S25)))</formula>
    </cfRule>
    <cfRule type="expression" dxfId="460" priority="544">
      <formula>ISNUMBER(SEARCH("=", _xlfn.FORMULATEXT(S25)))</formula>
    </cfRule>
    <cfRule type="expression" dxfId="459" priority="545">
      <formula>(ISNUMBER(SEARCH("=", _xlfn.FORMULATEXT(S25)))*1=0)</formula>
    </cfRule>
  </conditionalFormatting>
  <conditionalFormatting sqref="S25:DL25">
    <cfRule type="expression" dxfId="458" priority="541">
      <formula>ISNUMBER(SEARCH("IS BS CF", _xlfn.FORMULATEXT(S25)))</formula>
    </cfRule>
  </conditionalFormatting>
  <conditionalFormatting sqref="R26 H26:P26">
    <cfRule type="expression" dxfId="457" priority="537">
      <formula>ISNUMBER(SEARCH("Calcs.", _xlfn.FORMULATEXT(H26)))</formula>
    </cfRule>
    <cfRule type="expression" dxfId="456" priority="538">
      <formula>ISNUMBER(SEARCH("Assumption", _xlfn.FORMULATEXT(H26)))</formula>
    </cfRule>
    <cfRule type="expression" dxfId="455" priority="539">
      <formula>ISNUMBER(SEARCH("=", _xlfn.FORMULATEXT(H26)))</formula>
    </cfRule>
    <cfRule type="expression" dxfId="454" priority="540">
      <formula>(ISNUMBER(SEARCH("=", _xlfn.FORMULATEXT(H26)))*1=0)</formula>
    </cfRule>
  </conditionalFormatting>
  <conditionalFormatting sqref="R26 H26:P26">
    <cfRule type="expression" dxfId="453" priority="536">
      <formula>ISNUMBER(SEARCH("IS BS CF", _xlfn.FORMULATEXT(H26)))</formula>
    </cfRule>
  </conditionalFormatting>
  <conditionalFormatting sqref="S26:DL26">
    <cfRule type="expression" dxfId="452" priority="532">
      <formula>ISNUMBER(SEARCH("Calcs.", _xlfn.FORMULATEXT(S26)))</formula>
    </cfRule>
    <cfRule type="expression" dxfId="451" priority="533">
      <formula>ISNUMBER(SEARCH("Assumption", _xlfn.FORMULATEXT(S26)))</formula>
    </cfRule>
    <cfRule type="expression" dxfId="450" priority="534">
      <formula>ISNUMBER(SEARCH("=", _xlfn.FORMULATEXT(S26)))</formula>
    </cfRule>
    <cfRule type="expression" dxfId="449" priority="535">
      <formula>(ISNUMBER(SEARCH("=", _xlfn.FORMULATEXT(S26)))*1=0)</formula>
    </cfRule>
  </conditionalFormatting>
  <conditionalFormatting sqref="S26:DL26">
    <cfRule type="expression" dxfId="448" priority="531">
      <formula>ISNUMBER(SEARCH("IS BS CF", _xlfn.FORMULATEXT(S26)))</formula>
    </cfRule>
  </conditionalFormatting>
  <conditionalFormatting sqref="R27 H27:P27">
    <cfRule type="expression" dxfId="447" priority="527">
      <formula>ISNUMBER(SEARCH("Calcs.", _xlfn.FORMULATEXT(H27)))</formula>
    </cfRule>
    <cfRule type="expression" dxfId="446" priority="528">
      <formula>ISNUMBER(SEARCH("Assumption", _xlfn.FORMULATEXT(H27)))</formula>
    </cfRule>
    <cfRule type="expression" dxfId="445" priority="529">
      <formula>ISNUMBER(SEARCH("=", _xlfn.FORMULATEXT(H27)))</formula>
    </cfRule>
    <cfRule type="expression" dxfId="444" priority="530">
      <formula>(ISNUMBER(SEARCH("=", _xlfn.FORMULATEXT(H27)))*1=0)</formula>
    </cfRule>
  </conditionalFormatting>
  <conditionalFormatting sqref="R27 H27:P27">
    <cfRule type="expression" dxfId="443" priority="526">
      <formula>ISNUMBER(SEARCH("IS BS CF", _xlfn.FORMULATEXT(H27)))</formula>
    </cfRule>
  </conditionalFormatting>
  <conditionalFormatting sqref="S27:DL27">
    <cfRule type="expression" dxfId="442" priority="522">
      <formula>ISNUMBER(SEARCH("Calcs.", _xlfn.FORMULATEXT(S27)))</formula>
    </cfRule>
    <cfRule type="expression" dxfId="441" priority="523">
      <formula>ISNUMBER(SEARCH("Assumption", _xlfn.FORMULATEXT(S27)))</formula>
    </cfRule>
    <cfRule type="expression" dxfId="440" priority="524">
      <formula>ISNUMBER(SEARCH("=", _xlfn.FORMULATEXT(S27)))</formula>
    </cfRule>
    <cfRule type="expression" dxfId="439" priority="525">
      <formula>(ISNUMBER(SEARCH("=", _xlfn.FORMULATEXT(S27)))*1=0)</formula>
    </cfRule>
  </conditionalFormatting>
  <conditionalFormatting sqref="S27:DL27">
    <cfRule type="expression" dxfId="438" priority="521">
      <formula>ISNUMBER(SEARCH("IS BS CF", _xlfn.FORMULATEXT(S27)))</formula>
    </cfRule>
  </conditionalFormatting>
  <conditionalFormatting sqref="R28 H28:P28">
    <cfRule type="expression" dxfId="437" priority="517">
      <formula>ISNUMBER(SEARCH("Calcs.", _xlfn.FORMULATEXT(H28)))</formula>
    </cfRule>
    <cfRule type="expression" dxfId="436" priority="518">
      <formula>ISNUMBER(SEARCH("Assumption", _xlfn.FORMULATEXT(H28)))</formula>
    </cfRule>
    <cfRule type="expression" dxfId="435" priority="519">
      <formula>ISNUMBER(SEARCH("=", _xlfn.FORMULATEXT(H28)))</formula>
    </cfRule>
    <cfRule type="expression" dxfId="434" priority="520">
      <formula>(ISNUMBER(SEARCH("=", _xlfn.FORMULATEXT(H28)))*1=0)</formula>
    </cfRule>
  </conditionalFormatting>
  <conditionalFormatting sqref="R28 H28:P28">
    <cfRule type="expression" dxfId="433" priority="516">
      <formula>ISNUMBER(SEARCH("IS BS CF", _xlfn.FORMULATEXT(H28)))</formula>
    </cfRule>
  </conditionalFormatting>
  <conditionalFormatting sqref="R29 H29:P29">
    <cfRule type="expression" dxfId="432" priority="512">
      <formula>ISNUMBER(SEARCH("Calcs.", _xlfn.FORMULATEXT(H29)))</formula>
    </cfRule>
    <cfRule type="expression" dxfId="431" priority="513">
      <formula>ISNUMBER(SEARCH("Assumption", _xlfn.FORMULATEXT(H29)))</formula>
    </cfRule>
    <cfRule type="expression" dxfId="430" priority="514">
      <formula>ISNUMBER(SEARCH("=", _xlfn.FORMULATEXT(H29)))</formula>
    </cfRule>
    <cfRule type="expression" dxfId="429" priority="515">
      <formula>(ISNUMBER(SEARCH("=", _xlfn.FORMULATEXT(H29)))*1=0)</formula>
    </cfRule>
  </conditionalFormatting>
  <conditionalFormatting sqref="R29 H29:P29">
    <cfRule type="expression" dxfId="428" priority="511">
      <formula>ISNUMBER(SEARCH("IS BS CF", _xlfn.FORMULATEXT(H29)))</formula>
    </cfRule>
  </conditionalFormatting>
  <conditionalFormatting sqref="R30 H30:P30">
    <cfRule type="expression" dxfId="427" priority="507">
      <formula>ISNUMBER(SEARCH("Calcs.", _xlfn.FORMULATEXT(H30)))</formula>
    </cfRule>
    <cfRule type="expression" dxfId="426" priority="508">
      <formula>ISNUMBER(SEARCH("Assumption", _xlfn.FORMULATEXT(H30)))</formula>
    </cfRule>
    <cfRule type="expression" dxfId="425" priority="509">
      <formula>ISNUMBER(SEARCH("=", _xlfn.FORMULATEXT(H30)))</formula>
    </cfRule>
    <cfRule type="expression" dxfId="424" priority="510">
      <formula>(ISNUMBER(SEARCH("=", _xlfn.FORMULATEXT(H30)))*1=0)</formula>
    </cfRule>
  </conditionalFormatting>
  <conditionalFormatting sqref="R30 H30:P30">
    <cfRule type="expression" dxfId="423" priority="506">
      <formula>ISNUMBER(SEARCH("IS BS CF", _xlfn.FORMULATEXT(H30)))</formula>
    </cfRule>
  </conditionalFormatting>
  <conditionalFormatting sqref="R31 H31:P31">
    <cfRule type="expression" dxfId="422" priority="502">
      <formula>ISNUMBER(SEARCH("Calcs.", _xlfn.FORMULATEXT(H31)))</formula>
    </cfRule>
    <cfRule type="expression" dxfId="421" priority="503">
      <formula>ISNUMBER(SEARCH("Assumption", _xlfn.FORMULATEXT(H31)))</formula>
    </cfRule>
    <cfRule type="expression" dxfId="420" priority="504">
      <formula>ISNUMBER(SEARCH("=", _xlfn.FORMULATEXT(H31)))</formula>
    </cfRule>
    <cfRule type="expression" dxfId="419" priority="505">
      <formula>(ISNUMBER(SEARCH("=", _xlfn.FORMULATEXT(H31)))*1=0)</formula>
    </cfRule>
  </conditionalFormatting>
  <conditionalFormatting sqref="R31 H31:P31">
    <cfRule type="expression" dxfId="418" priority="501">
      <formula>ISNUMBER(SEARCH("IS BS CF", _xlfn.FORMULATEXT(H31)))</formula>
    </cfRule>
  </conditionalFormatting>
  <conditionalFormatting sqref="R32 H32:P32">
    <cfRule type="expression" dxfId="417" priority="497">
      <formula>ISNUMBER(SEARCH("Calcs.", _xlfn.FORMULATEXT(H32)))</formula>
    </cfRule>
    <cfRule type="expression" dxfId="416" priority="498">
      <formula>ISNUMBER(SEARCH("Assumption", _xlfn.FORMULATEXT(H32)))</formula>
    </cfRule>
    <cfRule type="expression" dxfId="415" priority="499">
      <formula>ISNUMBER(SEARCH("=", _xlfn.FORMULATEXT(H32)))</formula>
    </cfRule>
    <cfRule type="expression" dxfId="414" priority="500">
      <formula>(ISNUMBER(SEARCH("=", _xlfn.FORMULATEXT(H32)))*1=0)</formula>
    </cfRule>
  </conditionalFormatting>
  <conditionalFormatting sqref="R32 H32:P32">
    <cfRule type="expression" dxfId="413" priority="496">
      <formula>ISNUMBER(SEARCH("IS BS CF", _xlfn.FORMULATEXT(H32)))</formula>
    </cfRule>
  </conditionalFormatting>
  <conditionalFormatting sqref="R33 H33:P33">
    <cfRule type="expression" dxfId="412" priority="492">
      <formula>ISNUMBER(SEARCH("Calcs.", _xlfn.FORMULATEXT(H33)))</formula>
    </cfRule>
    <cfRule type="expression" dxfId="411" priority="493">
      <formula>ISNUMBER(SEARCH("Assumption", _xlfn.FORMULATEXT(H33)))</formula>
    </cfRule>
    <cfRule type="expression" dxfId="410" priority="494">
      <formula>ISNUMBER(SEARCH("=", _xlfn.FORMULATEXT(H33)))</formula>
    </cfRule>
    <cfRule type="expression" dxfId="409" priority="495">
      <formula>(ISNUMBER(SEARCH("=", _xlfn.FORMULATEXT(H33)))*1=0)</formula>
    </cfRule>
  </conditionalFormatting>
  <conditionalFormatting sqref="R33 H33:P33">
    <cfRule type="expression" dxfId="408" priority="491">
      <formula>ISNUMBER(SEARCH("IS BS CF", _xlfn.FORMULATEXT(H33)))</formula>
    </cfRule>
  </conditionalFormatting>
  <conditionalFormatting sqref="R34 H34:P34">
    <cfRule type="expression" dxfId="407" priority="487">
      <formula>ISNUMBER(SEARCH("Calcs.", _xlfn.FORMULATEXT(H34)))</formula>
    </cfRule>
    <cfRule type="expression" dxfId="406" priority="488">
      <formula>ISNUMBER(SEARCH("Assumption", _xlfn.FORMULATEXT(H34)))</formula>
    </cfRule>
    <cfRule type="expression" dxfId="405" priority="489">
      <formula>ISNUMBER(SEARCH("=", _xlfn.FORMULATEXT(H34)))</formula>
    </cfRule>
    <cfRule type="expression" dxfId="404" priority="490">
      <formula>(ISNUMBER(SEARCH("=", _xlfn.FORMULATEXT(H34)))*1=0)</formula>
    </cfRule>
  </conditionalFormatting>
  <conditionalFormatting sqref="R34 H34:P34">
    <cfRule type="expression" dxfId="403" priority="486">
      <formula>ISNUMBER(SEARCH("IS BS CF", _xlfn.FORMULATEXT(H34)))</formula>
    </cfRule>
  </conditionalFormatting>
  <conditionalFormatting sqref="R35 H35:P35">
    <cfRule type="expression" dxfId="402" priority="482">
      <formula>ISNUMBER(SEARCH("Calcs.", _xlfn.FORMULATEXT(H35)))</formula>
    </cfRule>
    <cfRule type="expression" dxfId="401" priority="483">
      <formula>ISNUMBER(SEARCH("Assumption", _xlfn.FORMULATEXT(H35)))</formula>
    </cfRule>
    <cfRule type="expression" dxfId="400" priority="484">
      <formula>ISNUMBER(SEARCH("=", _xlfn.FORMULATEXT(H35)))</formula>
    </cfRule>
    <cfRule type="expression" dxfId="399" priority="485">
      <formula>(ISNUMBER(SEARCH("=", _xlfn.FORMULATEXT(H35)))*1=0)</formula>
    </cfRule>
  </conditionalFormatting>
  <conditionalFormatting sqref="R35 H35:P35">
    <cfRule type="expression" dxfId="398" priority="481">
      <formula>ISNUMBER(SEARCH("IS BS CF", _xlfn.FORMULATEXT(H35)))</formula>
    </cfRule>
  </conditionalFormatting>
  <conditionalFormatting sqref="R36 H36:P36">
    <cfRule type="expression" dxfId="397" priority="477">
      <formula>ISNUMBER(SEARCH("Calcs.", _xlfn.FORMULATEXT(H36)))</formula>
    </cfRule>
    <cfRule type="expression" dxfId="396" priority="478">
      <formula>ISNUMBER(SEARCH("Assumption", _xlfn.FORMULATEXT(H36)))</formula>
    </cfRule>
    <cfRule type="expression" dxfId="395" priority="479">
      <formula>ISNUMBER(SEARCH("=", _xlfn.FORMULATEXT(H36)))</formula>
    </cfRule>
    <cfRule type="expression" dxfId="394" priority="480">
      <formula>(ISNUMBER(SEARCH("=", _xlfn.FORMULATEXT(H36)))*1=0)</formula>
    </cfRule>
  </conditionalFormatting>
  <conditionalFormatting sqref="R36 H36:P36">
    <cfRule type="expression" dxfId="393" priority="476">
      <formula>ISNUMBER(SEARCH("IS BS CF", _xlfn.FORMULATEXT(H36)))</formula>
    </cfRule>
  </conditionalFormatting>
  <conditionalFormatting sqref="S36:DL36">
    <cfRule type="expression" dxfId="392" priority="472">
      <formula>ISNUMBER(SEARCH("Calcs.", _xlfn.FORMULATEXT(S36)))</formula>
    </cfRule>
    <cfRule type="expression" dxfId="391" priority="473">
      <formula>ISNUMBER(SEARCH("Assumption", _xlfn.FORMULATEXT(S36)))</formula>
    </cfRule>
    <cfRule type="expression" dxfId="390" priority="474">
      <formula>ISNUMBER(SEARCH("=", _xlfn.FORMULATEXT(S36)))</formula>
    </cfRule>
    <cfRule type="expression" dxfId="389" priority="475">
      <formula>(ISNUMBER(SEARCH("=", _xlfn.FORMULATEXT(S36)))*1=0)</formula>
    </cfRule>
  </conditionalFormatting>
  <conditionalFormatting sqref="S36:DL36">
    <cfRule type="expression" dxfId="388" priority="471">
      <formula>ISNUMBER(SEARCH("IS BS CF", _xlfn.FORMULATEXT(S36)))</formula>
    </cfRule>
  </conditionalFormatting>
  <conditionalFormatting sqref="CN37 R37 H37:P37">
    <cfRule type="expression" dxfId="387" priority="467">
      <formula>ISNUMBER(SEARCH("Calcs.", _xlfn.FORMULATEXT(H37)))</formula>
    </cfRule>
    <cfRule type="expression" dxfId="386" priority="468">
      <formula>ISNUMBER(SEARCH("Assumption", _xlfn.FORMULATEXT(H37)))</formula>
    </cfRule>
    <cfRule type="expression" dxfId="385" priority="469">
      <formula>ISNUMBER(SEARCH("=", _xlfn.FORMULATEXT(H37)))</formula>
    </cfRule>
    <cfRule type="expression" dxfId="384" priority="470">
      <formula>(ISNUMBER(SEARCH("=", _xlfn.FORMULATEXT(H37)))*1=0)</formula>
    </cfRule>
  </conditionalFormatting>
  <conditionalFormatting sqref="CN37 R37 H37:P37">
    <cfRule type="expression" dxfId="383" priority="466">
      <formula>ISNUMBER(SEARCH("IS BS CF", _xlfn.FORMULATEXT(H37)))</formula>
    </cfRule>
  </conditionalFormatting>
  <conditionalFormatting sqref="S37:CL37 CO37:DL37">
    <cfRule type="expression" dxfId="382" priority="462">
      <formula>ISNUMBER(SEARCH("Calcs.", _xlfn.FORMULATEXT(S37)))</formula>
    </cfRule>
    <cfRule type="expression" dxfId="381" priority="463">
      <formula>ISNUMBER(SEARCH("Assumption", _xlfn.FORMULATEXT(S37)))</formula>
    </cfRule>
    <cfRule type="expression" dxfId="380" priority="464">
      <formula>ISNUMBER(SEARCH("=", _xlfn.FORMULATEXT(S37)))</formula>
    </cfRule>
    <cfRule type="expression" dxfId="379" priority="465">
      <formula>(ISNUMBER(SEARCH("=", _xlfn.FORMULATEXT(S37)))*1=0)</formula>
    </cfRule>
  </conditionalFormatting>
  <conditionalFormatting sqref="S37:CL37 CO37:DL37">
    <cfRule type="expression" dxfId="378" priority="461">
      <formula>ISNUMBER(SEARCH("IS BS CF", _xlfn.FORMULATEXT(S37)))</formula>
    </cfRule>
  </conditionalFormatting>
  <conditionalFormatting sqref="CN38 R38 H38:P38">
    <cfRule type="expression" dxfId="377" priority="457">
      <formula>ISNUMBER(SEARCH("Calcs.", _xlfn.FORMULATEXT(H38)))</formula>
    </cfRule>
    <cfRule type="expression" dxfId="376" priority="458">
      <formula>ISNUMBER(SEARCH("Assumption", _xlfn.FORMULATEXT(H38)))</formula>
    </cfRule>
    <cfRule type="expression" dxfId="375" priority="459">
      <formula>ISNUMBER(SEARCH("=", _xlfn.FORMULATEXT(H38)))</formula>
    </cfRule>
    <cfRule type="expression" dxfId="374" priority="460">
      <formula>(ISNUMBER(SEARCH("=", _xlfn.FORMULATEXT(H38)))*1=0)</formula>
    </cfRule>
  </conditionalFormatting>
  <conditionalFormatting sqref="CN38 R38 H38:P38">
    <cfRule type="expression" dxfId="373" priority="456">
      <formula>ISNUMBER(SEARCH("IS BS CF", _xlfn.FORMULATEXT(H38)))</formula>
    </cfRule>
  </conditionalFormatting>
  <conditionalFormatting sqref="S38:CL38 CO38:DL38">
    <cfRule type="expression" dxfId="372" priority="452">
      <formula>ISNUMBER(SEARCH("Calcs.", _xlfn.FORMULATEXT(S38)))</formula>
    </cfRule>
    <cfRule type="expression" dxfId="371" priority="453">
      <formula>ISNUMBER(SEARCH("Assumption", _xlfn.FORMULATEXT(S38)))</formula>
    </cfRule>
    <cfRule type="expression" dxfId="370" priority="454">
      <formula>ISNUMBER(SEARCH("=", _xlfn.FORMULATEXT(S38)))</formula>
    </cfRule>
    <cfRule type="expression" dxfId="369" priority="455">
      <formula>(ISNUMBER(SEARCH("=", _xlfn.FORMULATEXT(S38)))*1=0)</formula>
    </cfRule>
  </conditionalFormatting>
  <conditionalFormatting sqref="S38:CL38 CO38:DL38">
    <cfRule type="expression" dxfId="368" priority="451">
      <formula>ISNUMBER(SEARCH("IS BS CF", _xlfn.FORMULATEXT(S38)))</formula>
    </cfRule>
  </conditionalFormatting>
  <conditionalFormatting sqref="R39 H39:P39">
    <cfRule type="expression" dxfId="367" priority="447">
      <formula>ISNUMBER(SEARCH("Calcs.", _xlfn.FORMULATEXT(H39)))</formula>
    </cfRule>
    <cfRule type="expression" dxfId="366" priority="448">
      <formula>ISNUMBER(SEARCH("Assumption", _xlfn.FORMULATEXT(H39)))</formula>
    </cfRule>
    <cfRule type="expression" dxfId="365" priority="449">
      <formula>ISNUMBER(SEARCH("=", _xlfn.FORMULATEXT(H39)))</formula>
    </cfRule>
    <cfRule type="expression" dxfId="364" priority="450">
      <formula>(ISNUMBER(SEARCH("=", _xlfn.FORMULATEXT(H39)))*1=0)</formula>
    </cfRule>
  </conditionalFormatting>
  <conditionalFormatting sqref="R39 H39:P39">
    <cfRule type="expression" dxfId="363" priority="446">
      <formula>ISNUMBER(SEARCH("IS BS CF", _xlfn.FORMULATEXT(H39)))</formula>
    </cfRule>
  </conditionalFormatting>
  <conditionalFormatting sqref="S39:DL39">
    <cfRule type="expression" dxfId="362" priority="442">
      <formula>ISNUMBER(SEARCH("Calcs.", _xlfn.FORMULATEXT(S39)))</formula>
    </cfRule>
    <cfRule type="expression" dxfId="361" priority="443">
      <formula>ISNUMBER(SEARCH("Assumption", _xlfn.FORMULATEXT(S39)))</formula>
    </cfRule>
    <cfRule type="expression" dxfId="360" priority="444">
      <formula>ISNUMBER(SEARCH("=", _xlfn.FORMULATEXT(S39)))</formula>
    </cfRule>
    <cfRule type="expression" dxfId="359" priority="445">
      <formula>(ISNUMBER(SEARCH("=", _xlfn.FORMULATEXT(S39)))*1=0)</formula>
    </cfRule>
  </conditionalFormatting>
  <conditionalFormatting sqref="S39:DL39">
    <cfRule type="expression" dxfId="358" priority="441">
      <formula>ISNUMBER(SEARCH("IS BS CF", _xlfn.FORMULATEXT(S39)))</formula>
    </cfRule>
  </conditionalFormatting>
  <conditionalFormatting sqref="R40 H40:P40">
    <cfRule type="expression" dxfId="357" priority="437">
      <formula>ISNUMBER(SEARCH("Calcs.", _xlfn.FORMULATEXT(H40)))</formula>
    </cfRule>
    <cfRule type="expression" dxfId="356" priority="438">
      <formula>ISNUMBER(SEARCH("Assumption", _xlfn.FORMULATEXT(H40)))</formula>
    </cfRule>
    <cfRule type="expression" dxfId="355" priority="439">
      <formula>ISNUMBER(SEARCH("=", _xlfn.FORMULATEXT(H40)))</formula>
    </cfRule>
    <cfRule type="expression" dxfId="354" priority="440">
      <formula>(ISNUMBER(SEARCH("=", _xlfn.FORMULATEXT(H40)))*1=0)</formula>
    </cfRule>
  </conditionalFormatting>
  <conditionalFormatting sqref="R40 H40:P40">
    <cfRule type="expression" dxfId="353" priority="436">
      <formula>ISNUMBER(SEARCH("IS BS CF", _xlfn.FORMULATEXT(H40)))</formula>
    </cfRule>
  </conditionalFormatting>
  <conditionalFormatting sqref="S40:DL40">
    <cfRule type="expression" dxfId="352" priority="432">
      <formula>ISNUMBER(SEARCH("Calcs.", _xlfn.FORMULATEXT(S40)))</formula>
    </cfRule>
    <cfRule type="expression" dxfId="351" priority="433">
      <formula>ISNUMBER(SEARCH("Assumption", _xlfn.FORMULATEXT(S40)))</formula>
    </cfRule>
    <cfRule type="expression" dxfId="350" priority="434">
      <formula>ISNUMBER(SEARCH("=", _xlfn.FORMULATEXT(S40)))</formula>
    </cfRule>
    <cfRule type="expression" dxfId="349" priority="435">
      <formula>(ISNUMBER(SEARCH("=", _xlfn.FORMULATEXT(S40)))*1=0)</formula>
    </cfRule>
  </conditionalFormatting>
  <conditionalFormatting sqref="S40:DL40">
    <cfRule type="expression" dxfId="348" priority="431">
      <formula>ISNUMBER(SEARCH("IS BS CF", _xlfn.FORMULATEXT(S40)))</formula>
    </cfRule>
  </conditionalFormatting>
  <conditionalFormatting sqref="R41 H41:P41">
    <cfRule type="expression" dxfId="347" priority="427">
      <formula>ISNUMBER(SEARCH("Calcs.", _xlfn.FORMULATEXT(H41)))</formula>
    </cfRule>
    <cfRule type="expression" dxfId="346" priority="428">
      <formula>ISNUMBER(SEARCH("Assumption", _xlfn.FORMULATEXT(H41)))</formula>
    </cfRule>
    <cfRule type="expression" dxfId="345" priority="429">
      <formula>ISNUMBER(SEARCH("=", _xlfn.FORMULATEXT(H41)))</formula>
    </cfRule>
    <cfRule type="expression" dxfId="344" priority="430">
      <formula>(ISNUMBER(SEARCH("=", _xlfn.FORMULATEXT(H41)))*1=0)</formula>
    </cfRule>
  </conditionalFormatting>
  <conditionalFormatting sqref="R41 H41:P41">
    <cfRule type="expression" dxfId="343" priority="426">
      <formula>ISNUMBER(SEARCH("IS BS CF", _xlfn.FORMULATEXT(H41)))</formula>
    </cfRule>
  </conditionalFormatting>
  <conditionalFormatting sqref="S41:DL41">
    <cfRule type="expression" dxfId="342" priority="422">
      <formula>ISNUMBER(SEARCH("Calcs.", _xlfn.FORMULATEXT(S41)))</formula>
    </cfRule>
    <cfRule type="expression" dxfId="341" priority="423">
      <formula>ISNUMBER(SEARCH("Assumption", _xlfn.FORMULATEXT(S41)))</formula>
    </cfRule>
    <cfRule type="expression" dxfId="340" priority="424">
      <formula>ISNUMBER(SEARCH("=", _xlfn.FORMULATEXT(S41)))</formula>
    </cfRule>
    <cfRule type="expression" dxfId="339" priority="425">
      <formula>(ISNUMBER(SEARCH("=", _xlfn.FORMULATEXT(S41)))*1=0)</formula>
    </cfRule>
  </conditionalFormatting>
  <conditionalFormatting sqref="S41:DL41">
    <cfRule type="expression" dxfId="338" priority="421">
      <formula>ISNUMBER(SEARCH("IS BS CF", _xlfn.FORMULATEXT(S41)))</formula>
    </cfRule>
  </conditionalFormatting>
  <conditionalFormatting sqref="R42 H42:P42">
    <cfRule type="expression" dxfId="337" priority="417">
      <formula>ISNUMBER(SEARCH("Calcs.", _xlfn.FORMULATEXT(H42)))</formula>
    </cfRule>
    <cfRule type="expression" dxfId="336" priority="418">
      <formula>ISNUMBER(SEARCH("Assumption", _xlfn.FORMULATEXT(H42)))</formula>
    </cfRule>
    <cfRule type="expression" dxfId="335" priority="419">
      <formula>ISNUMBER(SEARCH("=", _xlfn.FORMULATEXT(H42)))</formula>
    </cfRule>
    <cfRule type="expression" dxfId="334" priority="420">
      <formula>(ISNUMBER(SEARCH("=", _xlfn.FORMULATEXT(H42)))*1=0)</formula>
    </cfRule>
  </conditionalFormatting>
  <conditionalFormatting sqref="R42 H42:P42">
    <cfRule type="expression" dxfId="333" priority="416">
      <formula>ISNUMBER(SEARCH("IS BS CF", _xlfn.FORMULATEXT(H42)))</formula>
    </cfRule>
  </conditionalFormatting>
  <conditionalFormatting sqref="S42:DL42">
    <cfRule type="expression" dxfId="332" priority="412">
      <formula>ISNUMBER(SEARCH("Calcs.", _xlfn.FORMULATEXT(S42)))</formula>
    </cfRule>
    <cfRule type="expression" dxfId="331" priority="413">
      <formula>ISNUMBER(SEARCH("Assumption", _xlfn.FORMULATEXT(S42)))</formula>
    </cfRule>
    <cfRule type="expression" dxfId="330" priority="414">
      <formula>ISNUMBER(SEARCH("=", _xlfn.FORMULATEXT(S42)))</formula>
    </cfRule>
    <cfRule type="expression" dxfId="329" priority="415">
      <formula>(ISNUMBER(SEARCH("=", _xlfn.FORMULATEXT(S42)))*1=0)</formula>
    </cfRule>
  </conditionalFormatting>
  <conditionalFormatting sqref="S42:DL42">
    <cfRule type="expression" dxfId="328" priority="411">
      <formula>ISNUMBER(SEARCH("IS BS CF", _xlfn.FORMULATEXT(S42)))</formula>
    </cfRule>
  </conditionalFormatting>
  <conditionalFormatting sqref="R43 H43:P43">
    <cfRule type="expression" dxfId="327" priority="407">
      <formula>ISNUMBER(SEARCH("Calcs.", _xlfn.FORMULATEXT(H43)))</formula>
    </cfRule>
    <cfRule type="expression" dxfId="326" priority="408">
      <formula>ISNUMBER(SEARCH("Assumption", _xlfn.FORMULATEXT(H43)))</formula>
    </cfRule>
    <cfRule type="expression" dxfId="325" priority="409">
      <formula>ISNUMBER(SEARCH("=", _xlfn.FORMULATEXT(H43)))</formula>
    </cfRule>
    <cfRule type="expression" dxfId="324" priority="410">
      <formula>(ISNUMBER(SEARCH("=", _xlfn.FORMULATEXT(H43)))*1=0)</formula>
    </cfRule>
  </conditionalFormatting>
  <conditionalFormatting sqref="R43 H43:P43">
    <cfRule type="expression" dxfId="323" priority="406">
      <formula>ISNUMBER(SEARCH("IS BS CF", _xlfn.FORMULATEXT(H43)))</formula>
    </cfRule>
  </conditionalFormatting>
  <conditionalFormatting sqref="S43:DL43">
    <cfRule type="expression" dxfId="322" priority="402">
      <formula>ISNUMBER(SEARCH("Calcs.", _xlfn.FORMULATEXT(S43)))</formula>
    </cfRule>
    <cfRule type="expression" dxfId="321" priority="403">
      <formula>ISNUMBER(SEARCH("Assumption", _xlfn.FORMULATEXT(S43)))</formula>
    </cfRule>
    <cfRule type="expression" dxfId="320" priority="404">
      <formula>ISNUMBER(SEARCH("=", _xlfn.FORMULATEXT(S43)))</formula>
    </cfRule>
    <cfRule type="expression" dxfId="319" priority="405">
      <formula>(ISNUMBER(SEARCH("=", _xlfn.FORMULATEXT(S43)))*1=0)</formula>
    </cfRule>
  </conditionalFormatting>
  <conditionalFormatting sqref="S43:DL43">
    <cfRule type="expression" dxfId="318" priority="401">
      <formula>ISNUMBER(SEARCH("IS BS CF", _xlfn.FORMULATEXT(S43)))</formula>
    </cfRule>
  </conditionalFormatting>
  <conditionalFormatting sqref="R44 H44:P44">
    <cfRule type="expression" dxfId="317" priority="397">
      <formula>ISNUMBER(SEARCH("Calcs.", _xlfn.FORMULATEXT(H44)))</formula>
    </cfRule>
    <cfRule type="expression" dxfId="316" priority="398">
      <formula>ISNUMBER(SEARCH("Assumption", _xlfn.FORMULATEXT(H44)))</formula>
    </cfRule>
    <cfRule type="expression" dxfId="315" priority="399">
      <formula>ISNUMBER(SEARCH("=", _xlfn.FORMULATEXT(H44)))</formula>
    </cfRule>
    <cfRule type="expression" dxfId="314" priority="400">
      <formula>(ISNUMBER(SEARCH("=", _xlfn.FORMULATEXT(H44)))*1=0)</formula>
    </cfRule>
  </conditionalFormatting>
  <conditionalFormatting sqref="R44 H44:P44">
    <cfRule type="expression" dxfId="313" priority="396">
      <formula>ISNUMBER(SEARCH("IS BS CF", _xlfn.FORMULATEXT(H44)))</formula>
    </cfRule>
  </conditionalFormatting>
  <conditionalFormatting sqref="S44:DL44">
    <cfRule type="expression" dxfId="312" priority="392">
      <formula>ISNUMBER(SEARCH("Calcs.", _xlfn.FORMULATEXT(S44)))</formula>
    </cfRule>
    <cfRule type="expression" dxfId="311" priority="393">
      <formula>ISNUMBER(SEARCH("Assumption", _xlfn.FORMULATEXT(S44)))</formula>
    </cfRule>
    <cfRule type="expression" dxfId="310" priority="394">
      <formula>ISNUMBER(SEARCH("=", _xlfn.FORMULATEXT(S44)))</formula>
    </cfRule>
    <cfRule type="expression" dxfId="309" priority="395">
      <formula>(ISNUMBER(SEARCH("=", _xlfn.FORMULATEXT(S44)))*1=0)</formula>
    </cfRule>
  </conditionalFormatting>
  <conditionalFormatting sqref="S44:DL44">
    <cfRule type="expression" dxfId="308" priority="391">
      <formula>ISNUMBER(SEARCH("IS BS CF", _xlfn.FORMULATEXT(S44)))</formula>
    </cfRule>
  </conditionalFormatting>
  <conditionalFormatting sqref="R45 H45:P45">
    <cfRule type="expression" dxfId="307" priority="387">
      <formula>ISNUMBER(SEARCH("Calcs.", _xlfn.FORMULATEXT(H45)))</formula>
    </cfRule>
    <cfRule type="expression" dxfId="306" priority="388">
      <formula>ISNUMBER(SEARCH("Assumption", _xlfn.FORMULATEXT(H45)))</formula>
    </cfRule>
    <cfRule type="expression" dxfId="305" priority="389">
      <formula>ISNUMBER(SEARCH("=", _xlfn.FORMULATEXT(H45)))</formula>
    </cfRule>
    <cfRule type="expression" dxfId="304" priority="390">
      <formula>(ISNUMBER(SEARCH("=", _xlfn.FORMULATEXT(H45)))*1=0)</formula>
    </cfRule>
  </conditionalFormatting>
  <conditionalFormatting sqref="R45 H45:P45">
    <cfRule type="expression" dxfId="303" priority="386">
      <formula>ISNUMBER(SEARCH("IS BS CF", _xlfn.FORMULATEXT(H45)))</formula>
    </cfRule>
  </conditionalFormatting>
  <conditionalFormatting sqref="S45:DL45">
    <cfRule type="expression" dxfId="302" priority="382">
      <formula>ISNUMBER(SEARCH("Calcs.", _xlfn.FORMULATEXT(S45)))</formula>
    </cfRule>
    <cfRule type="expression" dxfId="301" priority="383">
      <formula>ISNUMBER(SEARCH("Assumption", _xlfn.FORMULATEXT(S45)))</formula>
    </cfRule>
    <cfRule type="expression" dxfId="300" priority="384">
      <formula>ISNUMBER(SEARCH("=", _xlfn.FORMULATEXT(S45)))</formula>
    </cfRule>
    <cfRule type="expression" dxfId="299" priority="385">
      <formula>(ISNUMBER(SEARCH("=", _xlfn.FORMULATEXT(S45)))*1=0)</formula>
    </cfRule>
  </conditionalFormatting>
  <conditionalFormatting sqref="S45:DL45">
    <cfRule type="expression" dxfId="298" priority="381">
      <formula>ISNUMBER(SEARCH("IS BS CF", _xlfn.FORMULATEXT(S45)))</formula>
    </cfRule>
  </conditionalFormatting>
  <conditionalFormatting sqref="R46 H46:P46">
    <cfRule type="expression" dxfId="297" priority="377">
      <formula>ISNUMBER(SEARCH("Calcs.", _xlfn.FORMULATEXT(H46)))</formula>
    </cfRule>
    <cfRule type="expression" dxfId="296" priority="378">
      <formula>ISNUMBER(SEARCH("Assumption", _xlfn.FORMULATEXT(H46)))</formula>
    </cfRule>
    <cfRule type="expression" dxfId="295" priority="379">
      <formula>ISNUMBER(SEARCH("=", _xlfn.FORMULATEXT(H46)))</formula>
    </cfRule>
    <cfRule type="expression" dxfId="294" priority="380">
      <formula>(ISNUMBER(SEARCH("=", _xlfn.FORMULATEXT(H46)))*1=0)</formula>
    </cfRule>
  </conditionalFormatting>
  <conditionalFormatting sqref="R46 H46:P46">
    <cfRule type="expression" dxfId="293" priority="376">
      <formula>ISNUMBER(SEARCH("IS BS CF", _xlfn.FORMULATEXT(H46)))</formula>
    </cfRule>
  </conditionalFormatting>
  <conditionalFormatting sqref="S46:DL46">
    <cfRule type="expression" dxfId="292" priority="372">
      <formula>ISNUMBER(SEARCH("Calcs.", _xlfn.FORMULATEXT(S46)))</formula>
    </cfRule>
    <cfRule type="expression" dxfId="291" priority="373">
      <formula>ISNUMBER(SEARCH("Assumption", _xlfn.FORMULATEXT(S46)))</formula>
    </cfRule>
    <cfRule type="expression" dxfId="290" priority="374">
      <formula>ISNUMBER(SEARCH("=", _xlfn.FORMULATEXT(S46)))</formula>
    </cfRule>
    <cfRule type="expression" dxfId="289" priority="375">
      <formula>(ISNUMBER(SEARCH("=", _xlfn.FORMULATEXT(S46)))*1=0)</formula>
    </cfRule>
  </conditionalFormatting>
  <conditionalFormatting sqref="S46:DL46">
    <cfRule type="expression" dxfId="288" priority="371">
      <formula>ISNUMBER(SEARCH("IS BS CF", _xlfn.FORMULATEXT(S46)))</formula>
    </cfRule>
  </conditionalFormatting>
  <conditionalFormatting sqref="R47 H47:P47">
    <cfRule type="expression" dxfId="287" priority="367">
      <formula>ISNUMBER(SEARCH("Calcs.", _xlfn.FORMULATEXT(H47)))</formula>
    </cfRule>
    <cfRule type="expression" dxfId="286" priority="368">
      <formula>ISNUMBER(SEARCH("Assumption", _xlfn.FORMULATEXT(H47)))</formula>
    </cfRule>
    <cfRule type="expression" dxfId="285" priority="369">
      <formula>ISNUMBER(SEARCH("=", _xlfn.FORMULATEXT(H47)))</formula>
    </cfRule>
    <cfRule type="expression" dxfId="284" priority="370">
      <formula>(ISNUMBER(SEARCH("=", _xlfn.FORMULATEXT(H47)))*1=0)</formula>
    </cfRule>
  </conditionalFormatting>
  <conditionalFormatting sqref="R47 H47:P47">
    <cfRule type="expression" dxfId="283" priority="366">
      <formula>ISNUMBER(SEARCH("IS BS CF", _xlfn.FORMULATEXT(H47)))</formula>
    </cfRule>
  </conditionalFormatting>
  <conditionalFormatting sqref="S47:DL47">
    <cfRule type="expression" dxfId="282" priority="362">
      <formula>ISNUMBER(SEARCH("Calcs.", _xlfn.FORMULATEXT(S47)))</formula>
    </cfRule>
    <cfRule type="expression" dxfId="281" priority="363">
      <formula>ISNUMBER(SEARCH("Assumption", _xlfn.FORMULATEXT(S47)))</formula>
    </cfRule>
    <cfRule type="expression" dxfId="280" priority="364">
      <formula>ISNUMBER(SEARCH("=", _xlfn.FORMULATEXT(S47)))</formula>
    </cfRule>
    <cfRule type="expression" dxfId="279" priority="365">
      <formula>(ISNUMBER(SEARCH("=", _xlfn.FORMULATEXT(S47)))*1=0)</formula>
    </cfRule>
  </conditionalFormatting>
  <conditionalFormatting sqref="S47:DL47">
    <cfRule type="expression" dxfId="278" priority="361">
      <formula>ISNUMBER(SEARCH("IS BS CF", _xlfn.FORMULATEXT(S47)))</formula>
    </cfRule>
  </conditionalFormatting>
  <conditionalFormatting sqref="R48 H48:P48">
    <cfRule type="expression" dxfId="277" priority="357">
      <formula>ISNUMBER(SEARCH("Calcs.", _xlfn.FORMULATEXT(H48)))</formula>
    </cfRule>
    <cfRule type="expression" dxfId="276" priority="358">
      <formula>ISNUMBER(SEARCH("Assumption", _xlfn.FORMULATEXT(H48)))</formula>
    </cfRule>
    <cfRule type="expression" dxfId="275" priority="359">
      <formula>ISNUMBER(SEARCH("=", _xlfn.FORMULATEXT(H48)))</formula>
    </cfRule>
    <cfRule type="expression" dxfId="274" priority="360">
      <formula>(ISNUMBER(SEARCH("=", _xlfn.FORMULATEXT(H48)))*1=0)</formula>
    </cfRule>
  </conditionalFormatting>
  <conditionalFormatting sqref="R48 H48:P48">
    <cfRule type="expression" dxfId="273" priority="356">
      <formula>ISNUMBER(SEARCH("IS BS CF", _xlfn.FORMULATEXT(H48)))</formula>
    </cfRule>
  </conditionalFormatting>
  <conditionalFormatting sqref="S48:DL48">
    <cfRule type="expression" dxfId="272" priority="352">
      <formula>ISNUMBER(SEARCH("Calcs.", _xlfn.FORMULATEXT(S48)))</formula>
    </cfRule>
    <cfRule type="expression" dxfId="271" priority="353">
      <formula>ISNUMBER(SEARCH("Assumption", _xlfn.FORMULATEXT(S48)))</formula>
    </cfRule>
    <cfRule type="expression" dxfId="270" priority="354">
      <formula>ISNUMBER(SEARCH("=", _xlfn.FORMULATEXT(S48)))</formula>
    </cfRule>
    <cfRule type="expression" dxfId="269" priority="355">
      <formula>(ISNUMBER(SEARCH("=", _xlfn.FORMULATEXT(S48)))*1=0)</formula>
    </cfRule>
  </conditionalFormatting>
  <conditionalFormatting sqref="S48:DL48">
    <cfRule type="expression" dxfId="268" priority="351">
      <formula>ISNUMBER(SEARCH("IS BS CF", _xlfn.FORMULATEXT(S48)))</formula>
    </cfRule>
  </conditionalFormatting>
  <conditionalFormatting sqref="R49 H49:P49">
    <cfRule type="expression" dxfId="267" priority="347">
      <formula>ISNUMBER(SEARCH("Calcs.", _xlfn.FORMULATEXT(H49)))</formula>
    </cfRule>
    <cfRule type="expression" dxfId="266" priority="348">
      <formula>ISNUMBER(SEARCH("Assumption", _xlfn.FORMULATEXT(H49)))</formula>
    </cfRule>
    <cfRule type="expression" dxfId="265" priority="349">
      <formula>ISNUMBER(SEARCH("=", _xlfn.FORMULATEXT(H49)))</formula>
    </cfRule>
    <cfRule type="expression" dxfId="264" priority="350">
      <formula>(ISNUMBER(SEARCH("=", _xlfn.FORMULATEXT(H49)))*1=0)</formula>
    </cfRule>
  </conditionalFormatting>
  <conditionalFormatting sqref="R49 H49:P49">
    <cfRule type="expression" dxfId="263" priority="346">
      <formula>ISNUMBER(SEARCH("IS BS CF", _xlfn.FORMULATEXT(H49)))</formula>
    </cfRule>
  </conditionalFormatting>
  <conditionalFormatting sqref="S49:DL49">
    <cfRule type="expression" dxfId="262" priority="342">
      <formula>ISNUMBER(SEARCH("Calcs.", _xlfn.FORMULATEXT(S49)))</formula>
    </cfRule>
    <cfRule type="expression" dxfId="261" priority="343">
      <formula>ISNUMBER(SEARCH("Assumption", _xlfn.FORMULATEXT(S49)))</formula>
    </cfRule>
    <cfRule type="expression" dxfId="260" priority="344">
      <formula>ISNUMBER(SEARCH("=", _xlfn.FORMULATEXT(S49)))</formula>
    </cfRule>
    <cfRule type="expression" dxfId="259" priority="345">
      <formula>(ISNUMBER(SEARCH("=", _xlfn.FORMULATEXT(S49)))*1=0)</formula>
    </cfRule>
  </conditionalFormatting>
  <conditionalFormatting sqref="S49:DL49">
    <cfRule type="expression" dxfId="258" priority="341">
      <formula>ISNUMBER(SEARCH("IS BS CF", _xlfn.FORMULATEXT(S49)))</formula>
    </cfRule>
  </conditionalFormatting>
  <conditionalFormatting sqref="R50 H50:P50">
    <cfRule type="expression" dxfId="257" priority="337">
      <formula>ISNUMBER(SEARCH("Calcs.", _xlfn.FORMULATEXT(H50)))</formula>
    </cfRule>
    <cfRule type="expression" dxfId="256" priority="338">
      <formula>ISNUMBER(SEARCH("Assumption", _xlfn.FORMULATEXT(H50)))</formula>
    </cfRule>
    <cfRule type="expression" dxfId="255" priority="339">
      <formula>ISNUMBER(SEARCH("=", _xlfn.FORMULATEXT(H50)))</formula>
    </cfRule>
    <cfRule type="expression" dxfId="254" priority="340">
      <formula>(ISNUMBER(SEARCH("=", _xlfn.FORMULATEXT(H50)))*1=0)</formula>
    </cfRule>
  </conditionalFormatting>
  <conditionalFormatting sqref="R50 H50:P50">
    <cfRule type="expression" dxfId="253" priority="336">
      <formula>ISNUMBER(SEARCH("IS BS CF", _xlfn.FORMULATEXT(H50)))</formula>
    </cfRule>
  </conditionalFormatting>
  <conditionalFormatting sqref="S50:DL50">
    <cfRule type="expression" dxfId="252" priority="332">
      <formula>ISNUMBER(SEARCH("Calcs.", _xlfn.FORMULATEXT(S50)))</formula>
    </cfRule>
    <cfRule type="expression" dxfId="251" priority="333">
      <formula>ISNUMBER(SEARCH("Assumption", _xlfn.FORMULATEXT(S50)))</formula>
    </cfRule>
    <cfRule type="expression" dxfId="250" priority="334">
      <formula>ISNUMBER(SEARCH("=", _xlfn.FORMULATEXT(S50)))</formula>
    </cfRule>
    <cfRule type="expression" dxfId="249" priority="335">
      <formula>(ISNUMBER(SEARCH("=", _xlfn.FORMULATEXT(S50)))*1=0)</formula>
    </cfRule>
  </conditionalFormatting>
  <conditionalFormatting sqref="S50:DL50">
    <cfRule type="expression" dxfId="248" priority="331">
      <formula>ISNUMBER(SEARCH("IS BS CF", _xlfn.FORMULATEXT(S50)))</formula>
    </cfRule>
  </conditionalFormatting>
  <conditionalFormatting sqref="R51 H51:P51">
    <cfRule type="expression" dxfId="247" priority="327">
      <formula>ISNUMBER(SEARCH("Calcs.", _xlfn.FORMULATEXT(H51)))</formula>
    </cfRule>
    <cfRule type="expression" dxfId="246" priority="328">
      <formula>ISNUMBER(SEARCH("Assumption", _xlfn.FORMULATEXT(H51)))</formula>
    </cfRule>
    <cfRule type="expression" dxfId="245" priority="329">
      <formula>ISNUMBER(SEARCH("=", _xlfn.FORMULATEXT(H51)))</formula>
    </cfRule>
    <cfRule type="expression" dxfId="244" priority="330">
      <formula>(ISNUMBER(SEARCH("=", _xlfn.FORMULATEXT(H51)))*1=0)</formula>
    </cfRule>
  </conditionalFormatting>
  <conditionalFormatting sqref="R51 H51:P51">
    <cfRule type="expression" dxfId="243" priority="326">
      <formula>ISNUMBER(SEARCH("IS BS CF", _xlfn.FORMULATEXT(H51)))</formula>
    </cfRule>
  </conditionalFormatting>
  <conditionalFormatting sqref="R52 H52:P52">
    <cfRule type="expression" dxfId="242" priority="322">
      <formula>ISNUMBER(SEARCH("Calcs.", _xlfn.FORMULATEXT(H52)))</formula>
    </cfRule>
    <cfRule type="expression" dxfId="241" priority="323">
      <formula>ISNUMBER(SEARCH("Assumption", _xlfn.FORMULATEXT(H52)))</formula>
    </cfRule>
    <cfRule type="expression" dxfId="240" priority="324">
      <formula>ISNUMBER(SEARCH("=", _xlfn.FORMULATEXT(H52)))</formula>
    </cfRule>
    <cfRule type="expression" dxfId="239" priority="325">
      <formula>(ISNUMBER(SEARCH("=", _xlfn.FORMULATEXT(H52)))*1=0)</formula>
    </cfRule>
  </conditionalFormatting>
  <conditionalFormatting sqref="R52 H52:P52">
    <cfRule type="expression" dxfId="238" priority="321">
      <formula>ISNUMBER(SEARCH("IS BS CF", _xlfn.FORMULATEXT(H52)))</formula>
    </cfRule>
  </conditionalFormatting>
  <conditionalFormatting sqref="CN53 R53 H53:P53">
    <cfRule type="expression" dxfId="237" priority="317">
      <formula>ISNUMBER(SEARCH("Calcs.", _xlfn.FORMULATEXT(H53)))</formula>
    </cfRule>
    <cfRule type="expression" dxfId="236" priority="318">
      <formula>ISNUMBER(SEARCH("Assumption", _xlfn.FORMULATEXT(H53)))</formula>
    </cfRule>
    <cfRule type="expression" dxfId="235" priority="319">
      <formula>ISNUMBER(SEARCH("=", _xlfn.FORMULATEXT(H53)))</formula>
    </cfRule>
    <cfRule type="expression" dxfId="234" priority="320">
      <formula>(ISNUMBER(SEARCH("=", _xlfn.FORMULATEXT(H53)))*1=0)</formula>
    </cfRule>
  </conditionalFormatting>
  <conditionalFormatting sqref="CN53 R53 H53:P53">
    <cfRule type="expression" dxfId="233" priority="316">
      <formula>ISNUMBER(SEARCH("IS BS CF", _xlfn.FORMULATEXT(H53)))</formula>
    </cfRule>
  </conditionalFormatting>
  <conditionalFormatting sqref="S53:CL53 CO53:DL53">
    <cfRule type="expression" dxfId="232" priority="312">
      <formula>ISNUMBER(SEARCH("Calcs.", _xlfn.FORMULATEXT(S53)))</formula>
    </cfRule>
    <cfRule type="expression" dxfId="231" priority="313">
      <formula>ISNUMBER(SEARCH("Assumption", _xlfn.FORMULATEXT(S53)))</formula>
    </cfRule>
    <cfRule type="expression" dxfId="230" priority="314">
      <formula>ISNUMBER(SEARCH("=", _xlfn.FORMULATEXT(S53)))</formula>
    </cfRule>
    <cfRule type="expression" dxfId="229" priority="315">
      <formula>(ISNUMBER(SEARCH("=", _xlfn.FORMULATEXT(S53)))*1=0)</formula>
    </cfRule>
  </conditionalFormatting>
  <conditionalFormatting sqref="S53:CL53 CO53:DL53">
    <cfRule type="expression" dxfId="228" priority="311">
      <formula>ISNUMBER(SEARCH("IS BS CF", _xlfn.FORMULATEXT(S53)))</formula>
    </cfRule>
  </conditionalFormatting>
  <conditionalFormatting sqref="R54 H54:P54">
    <cfRule type="expression" dxfId="227" priority="307">
      <formula>ISNUMBER(SEARCH("Calcs.", _xlfn.FORMULATEXT(H54)))</formula>
    </cfRule>
    <cfRule type="expression" dxfId="226" priority="308">
      <formula>ISNUMBER(SEARCH("Assumption", _xlfn.FORMULATEXT(H54)))</formula>
    </cfRule>
    <cfRule type="expression" dxfId="225" priority="309">
      <formula>ISNUMBER(SEARCH("=", _xlfn.FORMULATEXT(H54)))</formula>
    </cfRule>
    <cfRule type="expression" dxfId="224" priority="310">
      <formula>(ISNUMBER(SEARCH("=", _xlfn.FORMULATEXT(H54)))*1=0)</formula>
    </cfRule>
  </conditionalFormatting>
  <conditionalFormatting sqref="R54 H54:P54">
    <cfRule type="expression" dxfId="223" priority="306">
      <formula>ISNUMBER(SEARCH("IS BS CF", _xlfn.FORMULATEXT(H54)))</formula>
    </cfRule>
  </conditionalFormatting>
  <conditionalFormatting sqref="S54:DL54">
    <cfRule type="expression" dxfId="222" priority="302">
      <formula>ISNUMBER(SEARCH("Calcs.", _xlfn.FORMULATEXT(S54)))</formula>
    </cfRule>
    <cfRule type="expression" dxfId="221" priority="303">
      <formula>ISNUMBER(SEARCH("Assumption", _xlfn.FORMULATEXT(S54)))</formula>
    </cfRule>
    <cfRule type="expression" dxfId="220" priority="304">
      <formula>ISNUMBER(SEARCH("=", _xlfn.FORMULATEXT(S54)))</formula>
    </cfRule>
    <cfRule type="expression" dxfId="219" priority="305">
      <formula>(ISNUMBER(SEARCH("=", _xlfn.FORMULATEXT(S54)))*1=0)</formula>
    </cfRule>
  </conditionalFormatting>
  <conditionalFormatting sqref="S54:DL54">
    <cfRule type="expression" dxfId="218" priority="301">
      <formula>ISNUMBER(SEARCH("IS BS CF", _xlfn.FORMULATEXT(S54)))</formula>
    </cfRule>
  </conditionalFormatting>
  <conditionalFormatting sqref="R55 H55:P55">
    <cfRule type="expression" dxfId="217" priority="297">
      <formula>ISNUMBER(SEARCH("Calcs.", _xlfn.FORMULATEXT(H55)))</formula>
    </cfRule>
    <cfRule type="expression" dxfId="216" priority="298">
      <formula>ISNUMBER(SEARCH("Assumption", _xlfn.FORMULATEXT(H55)))</formula>
    </cfRule>
    <cfRule type="expression" dxfId="215" priority="299">
      <formula>ISNUMBER(SEARCH("=", _xlfn.FORMULATEXT(H55)))</formula>
    </cfRule>
    <cfRule type="expression" dxfId="214" priority="300">
      <formula>(ISNUMBER(SEARCH("=", _xlfn.FORMULATEXT(H55)))*1=0)</formula>
    </cfRule>
  </conditionalFormatting>
  <conditionalFormatting sqref="R55 H55:P55">
    <cfRule type="expression" dxfId="213" priority="296">
      <formula>ISNUMBER(SEARCH("IS BS CF", _xlfn.FORMULATEXT(H55)))</formula>
    </cfRule>
  </conditionalFormatting>
  <conditionalFormatting sqref="S55:DL55">
    <cfRule type="expression" dxfId="212" priority="292">
      <formula>ISNUMBER(SEARCH("Calcs.", _xlfn.FORMULATEXT(S55)))</formula>
    </cfRule>
    <cfRule type="expression" dxfId="211" priority="293">
      <formula>ISNUMBER(SEARCH("Assumption", _xlfn.FORMULATEXT(S55)))</formula>
    </cfRule>
    <cfRule type="expression" dxfId="210" priority="294">
      <formula>ISNUMBER(SEARCH("=", _xlfn.FORMULATEXT(S55)))</formula>
    </cfRule>
    <cfRule type="expression" dxfId="209" priority="295">
      <formula>(ISNUMBER(SEARCH("=", _xlfn.FORMULATEXT(S55)))*1=0)</formula>
    </cfRule>
  </conditionalFormatting>
  <conditionalFormatting sqref="S55:DL55">
    <cfRule type="expression" dxfId="208" priority="291">
      <formula>ISNUMBER(SEARCH("IS BS CF", _xlfn.FORMULATEXT(S55)))</formula>
    </cfRule>
  </conditionalFormatting>
  <conditionalFormatting sqref="R56 H56:P56">
    <cfRule type="expression" dxfId="207" priority="287">
      <formula>ISNUMBER(SEARCH("Calcs.", _xlfn.FORMULATEXT(H56)))</formula>
    </cfRule>
    <cfRule type="expression" dxfId="206" priority="288">
      <formula>ISNUMBER(SEARCH("Assumption", _xlfn.FORMULATEXT(H56)))</formula>
    </cfRule>
    <cfRule type="expression" dxfId="205" priority="289">
      <formula>ISNUMBER(SEARCH("=", _xlfn.FORMULATEXT(H56)))</formula>
    </cfRule>
    <cfRule type="expression" dxfId="204" priority="290">
      <formula>(ISNUMBER(SEARCH("=", _xlfn.FORMULATEXT(H56)))*1=0)</formula>
    </cfRule>
  </conditionalFormatting>
  <conditionalFormatting sqref="R56 H56:P56">
    <cfRule type="expression" dxfId="203" priority="286">
      <formula>ISNUMBER(SEARCH("IS BS CF", _xlfn.FORMULATEXT(H56)))</formula>
    </cfRule>
  </conditionalFormatting>
  <conditionalFormatting sqref="S56:DL56">
    <cfRule type="expression" dxfId="202" priority="282">
      <formula>ISNUMBER(SEARCH("Calcs.", _xlfn.FORMULATEXT(S56)))</formula>
    </cfRule>
    <cfRule type="expression" dxfId="201" priority="283">
      <formula>ISNUMBER(SEARCH("Assumption", _xlfn.FORMULATEXT(S56)))</formula>
    </cfRule>
    <cfRule type="expression" dxfId="200" priority="284">
      <formula>ISNUMBER(SEARCH("=", _xlfn.FORMULATEXT(S56)))</formula>
    </cfRule>
    <cfRule type="expression" dxfId="199" priority="285">
      <formula>(ISNUMBER(SEARCH("=", _xlfn.FORMULATEXT(S56)))*1=0)</formula>
    </cfRule>
  </conditionalFormatting>
  <conditionalFormatting sqref="S56:DL56">
    <cfRule type="expression" dxfId="198" priority="281">
      <formula>ISNUMBER(SEARCH("IS BS CF", _xlfn.FORMULATEXT(S56)))</formula>
    </cfRule>
  </conditionalFormatting>
  <conditionalFormatting sqref="R57 H57:P57">
    <cfRule type="expression" dxfId="197" priority="277">
      <formula>ISNUMBER(SEARCH("Calcs.", _xlfn.FORMULATEXT(H57)))</formula>
    </cfRule>
    <cfRule type="expression" dxfId="196" priority="278">
      <formula>ISNUMBER(SEARCH("Assumption", _xlfn.FORMULATEXT(H57)))</formula>
    </cfRule>
    <cfRule type="expression" dxfId="195" priority="279">
      <formula>ISNUMBER(SEARCH("=", _xlfn.FORMULATEXT(H57)))</formula>
    </cfRule>
    <cfRule type="expression" dxfId="194" priority="280">
      <formula>(ISNUMBER(SEARCH("=", _xlfn.FORMULATEXT(H57)))*1=0)</formula>
    </cfRule>
  </conditionalFormatting>
  <conditionalFormatting sqref="R57 H57:P57">
    <cfRule type="expression" dxfId="193" priority="276">
      <formula>ISNUMBER(SEARCH("IS BS CF", _xlfn.FORMULATEXT(H57)))</formula>
    </cfRule>
  </conditionalFormatting>
  <conditionalFormatting sqref="S57:DL57">
    <cfRule type="expression" dxfId="192" priority="272">
      <formula>ISNUMBER(SEARCH("Calcs.", _xlfn.FORMULATEXT(S57)))</formula>
    </cfRule>
    <cfRule type="expression" dxfId="191" priority="273">
      <formula>ISNUMBER(SEARCH("Assumption", _xlfn.FORMULATEXT(S57)))</formula>
    </cfRule>
    <cfRule type="expression" dxfId="190" priority="274">
      <formula>ISNUMBER(SEARCH("=", _xlfn.FORMULATEXT(S57)))</formula>
    </cfRule>
    <cfRule type="expression" dxfId="189" priority="275">
      <formula>(ISNUMBER(SEARCH("=", _xlfn.FORMULATEXT(S57)))*1=0)</formula>
    </cfRule>
  </conditionalFormatting>
  <conditionalFormatting sqref="S57:DL57">
    <cfRule type="expression" dxfId="188" priority="271">
      <formula>ISNUMBER(SEARCH("IS BS CF", _xlfn.FORMULATEXT(S57)))</formula>
    </cfRule>
  </conditionalFormatting>
  <conditionalFormatting sqref="R58 H58:P58">
    <cfRule type="expression" dxfId="187" priority="267">
      <formula>ISNUMBER(SEARCH("Calcs.", _xlfn.FORMULATEXT(H58)))</formula>
    </cfRule>
    <cfRule type="expression" dxfId="186" priority="268">
      <formula>ISNUMBER(SEARCH("Assumption", _xlfn.FORMULATEXT(H58)))</formula>
    </cfRule>
    <cfRule type="expression" dxfId="185" priority="269">
      <formula>ISNUMBER(SEARCH("=", _xlfn.FORMULATEXT(H58)))</formula>
    </cfRule>
    <cfRule type="expression" dxfId="184" priority="270">
      <formula>(ISNUMBER(SEARCH("=", _xlfn.FORMULATEXT(H58)))*1=0)</formula>
    </cfRule>
  </conditionalFormatting>
  <conditionalFormatting sqref="R58 H58:P58">
    <cfRule type="expression" dxfId="183" priority="266">
      <formula>ISNUMBER(SEARCH("IS BS CF", _xlfn.FORMULATEXT(H58)))</formula>
    </cfRule>
  </conditionalFormatting>
  <conditionalFormatting sqref="S58:DL58">
    <cfRule type="expression" dxfId="182" priority="262">
      <formula>ISNUMBER(SEARCH("Calcs.", _xlfn.FORMULATEXT(S58)))</formula>
    </cfRule>
    <cfRule type="expression" dxfId="181" priority="263">
      <formula>ISNUMBER(SEARCH("Assumption", _xlfn.FORMULATEXT(S58)))</formula>
    </cfRule>
    <cfRule type="expression" dxfId="180" priority="264">
      <formula>ISNUMBER(SEARCH("=", _xlfn.FORMULATEXT(S58)))</formula>
    </cfRule>
    <cfRule type="expression" dxfId="179" priority="265">
      <formula>(ISNUMBER(SEARCH("=", _xlfn.FORMULATEXT(S58)))*1=0)</formula>
    </cfRule>
  </conditionalFormatting>
  <conditionalFormatting sqref="S58:DL58">
    <cfRule type="expression" dxfId="178" priority="261">
      <formula>ISNUMBER(SEARCH("IS BS CF", _xlfn.FORMULATEXT(S58)))</formula>
    </cfRule>
  </conditionalFormatting>
  <conditionalFormatting sqref="R59 H59:P59">
    <cfRule type="expression" dxfId="177" priority="257">
      <formula>ISNUMBER(SEARCH("Calcs.", _xlfn.FORMULATEXT(H59)))</formula>
    </cfRule>
    <cfRule type="expression" dxfId="176" priority="258">
      <formula>ISNUMBER(SEARCH("Assumption", _xlfn.FORMULATEXT(H59)))</formula>
    </cfRule>
    <cfRule type="expression" dxfId="175" priority="259">
      <formula>ISNUMBER(SEARCH("=", _xlfn.FORMULATEXT(H59)))</formula>
    </cfRule>
    <cfRule type="expression" dxfId="174" priority="260">
      <formula>(ISNUMBER(SEARCH("=", _xlfn.FORMULATEXT(H59)))*1=0)</formula>
    </cfRule>
  </conditionalFormatting>
  <conditionalFormatting sqref="R59 H59:P59">
    <cfRule type="expression" dxfId="173" priority="256">
      <formula>ISNUMBER(SEARCH("IS BS CF", _xlfn.FORMULATEXT(H59)))</formula>
    </cfRule>
  </conditionalFormatting>
  <conditionalFormatting sqref="S59:DL59">
    <cfRule type="expression" dxfId="172" priority="252">
      <formula>ISNUMBER(SEARCH("Calcs.", _xlfn.FORMULATEXT(S59)))</formula>
    </cfRule>
    <cfRule type="expression" dxfId="171" priority="253">
      <formula>ISNUMBER(SEARCH("Assumption", _xlfn.FORMULATEXT(S59)))</formula>
    </cfRule>
    <cfRule type="expression" dxfId="170" priority="254">
      <formula>ISNUMBER(SEARCH("=", _xlfn.FORMULATEXT(S59)))</formula>
    </cfRule>
    <cfRule type="expression" dxfId="169" priority="255">
      <formula>(ISNUMBER(SEARCH("=", _xlfn.FORMULATEXT(S59)))*1=0)</formula>
    </cfRule>
  </conditionalFormatting>
  <conditionalFormatting sqref="S59:DL59">
    <cfRule type="expression" dxfId="168" priority="251">
      <formula>ISNUMBER(SEARCH("IS BS CF", _xlfn.FORMULATEXT(S59)))</formula>
    </cfRule>
  </conditionalFormatting>
  <conditionalFormatting sqref="R60 H60:P60">
    <cfRule type="expression" dxfId="167" priority="247">
      <formula>ISNUMBER(SEARCH("Calcs.", _xlfn.FORMULATEXT(H60)))</formula>
    </cfRule>
    <cfRule type="expression" dxfId="166" priority="248">
      <formula>ISNUMBER(SEARCH("Assumption", _xlfn.FORMULATEXT(H60)))</formula>
    </cfRule>
    <cfRule type="expression" dxfId="165" priority="249">
      <formula>ISNUMBER(SEARCH("=", _xlfn.FORMULATEXT(H60)))</formula>
    </cfRule>
    <cfRule type="expression" dxfId="164" priority="250">
      <formula>(ISNUMBER(SEARCH("=", _xlfn.FORMULATEXT(H60)))*1=0)</formula>
    </cfRule>
  </conditionalFormatting>
  <conditionalFormatting sqref="R60 H60:P60">
    <cfRule type="expression" dxfId="163" priority="246">
      <formula>ISNUMBER(SEARCH("IS BS CF", _xlfn.FORMULATEXT(H60)))</formula>
    </cfRule>
  </conditionalFormatting>
  <conditionalFormatting sqref="S60:DL60">
    <cfRule type="expression" dxfId="162" priority="242">
      <formula>ISNUMBER(SEARCH("Calcs.", _xlfn.FORMULATEXT(S60)))</formula>
    </cfRule>
    <cfRule type="expression" dxfId="161" priority="243">
      <formula>ISNUMBER(SEARCH("Assumption", _xlfn.FORMULATEXT(S60)))</formula>
    </cfRule>
    <cfRule type="expression" dxfId="160" priority="244">
      <formula>ISNUMBER(SEARCH("=", _xlfn.FORMULATEXT(S60)))</formula>
    </cfRule>
    <cfRule type="expression" dxfId="159" priority="245">
      <formula>(ISNUMBER(SEARCH("=", _xlfn.FORMULATEXT(S60)))*1=0)</formula>
    </cfRule>
  </conditionalFormatting>
  <conditionalFormatting sqref="S60:DL60">
    <cfRule type="expression" dxfId="158" priority="241">
      <formula>ISNUMBER(SEARCH("IS BS CF", _xlfn.FORMULATEXT(S60)))</formula>
    </cfRule>
  </conditionalFormatting>
  <conditionalFormatting sqref="R61 H61:P61">
    <cfRule type="expression" dxfId="157" priority="237">
      <formula>ISNUMBER(SEARCH("Calcs.", _xlfn.FORMULATEXT(H61)))</formula>
    </cfRule>
    <cfRule type="expression" dxfId="156" priority="238">
      <formula>ISNUMBER(SEARCH("Assumption", _xlfn.FORMULATEXT(H61)))</formula>
    </cfRule>
    <cfRule type="expression" dxfId="155" priority="239">
      <formula>ISNUMBER(SEARCH("=", _xlfn.FORMULATEXT(H61)))</formula>
    </cfRule>
    <cfRule type="expression" dxfId="154" priority="240">
      <formula>(ISNUMBER(SEARCH("=", _xlfn.FORMULATEXT(H61)))*1=0)</formula>
    </cfRule>
  </conditionalFormatting>
  <conditionalFormatting sqref="R61 H61:P61">
    <cfRule type="expression" dxfId="153" priority="236">
      <formula>ISNUMBER(SEARCH("IS BS CF", _xlfn.FORMULATEXT(H61)))</formula>
    </cfRule>
  </conditionalFormatting>
  <conditionalFormatting sqref="S61:DL61">
    <cfRule type="expression" dxfId="152" priority="232">
      <formula>ISNUMBER(SEARCH("Calcs.", _xlfn.FORMULATEXT(S61)))</formula>
    </cfRule>
    <cfRule type="expression" dxfId="151" priority="233">
      <formula>ISNUMBER(SEARCH("Assumption", _xlfn.FORMULATEXT(S61)))</formula>
    </cfRule>
    <cfRule type="expression" dxfId="150" priority="234">
      <formula>ISNUMBER(SEARCH("=", _xlfn.FORMULATEXT(S61)))</formula>
    </cfRule>
    <cfRule type="expression" dxfId="149" priority="235">
      <formula>(ISNUMBER(SEARCH("=", _xlfn.FORMULATEXT(S61)))*1=0)</formula>
    </cfRule>
  </conditionalFormatting>
  <conditionalFormatting sqref="S61:DL61">
    <cfRule type="expression" dxfId="148" priority="231">
      <formula>ISNUMBER(SEARCH("IS BS CF", _xlfn.FORMULATEXT(S61)))</formula>
    </cfRule>
  </conditionalFormatting>
  <conditionalFormatting sqref="R62 H62:P62">
    <cfRule type="expression" dxfId="147" priority="227">
      <formula>ISNUMBER(SEARCH("Calcs.", _xlfn.FORMULATEXT(H62)))</formula>
    </cfRule>
    <cfRule type="expression" dxfId="146" priority="228">
      <formula>ISNUMBER(SEARCH("Assumption", _xlfn.FORMULATEXT(H62)))</formula>
    </cfRule>
    <cfRule type="expression" dxfId="145" priority="229">
      <formula>ISNUMBER(SEARCH("=", _xlfn.FORMULATEXT(H62)))</formula>
    </cfRule>
    <cfRule type="expression" dxfId="144" priority="230">
      <formula>(ISNUMBER(SEARCH("=", _xlfn.FORMULATEXT(H62)))*1=0)</formula>
    </cfRule>
  </conditionalFormatting>
  <conditionalFormatting sqref="R62 H62:P62">
    <cfRule type="expression" dxfId="143" priority="226">
      <formula>ISNUMBER(SEARCH("IS BS CF", _xlfn.FORMULATEXT(H62)))</formula>
    </cfRule>
  </conditionalFormatting>
  <conditionalFormatting sqref="S62:DL62">
    <cfRule type="expression" dxfId="142" priority="222">
      <formula>ISNUMBER(SEARCH("Calcs.", _xlfn.FORMULATEXT(S62)))</formula>
    </cfRule>
    <cfRule type="expression" dxfId="141" priority="223">
      <formula>ISNUMBER(SEARCH("Assumption", _xlfn.FORMULATEXT(S62)))</formula>
    </cfRule>
    <cfRule type="expression" dxfId="140" priority="224">
      <formula>ISNUMBER(SEARCH("=", _xlfn.FORMULATEXT(S62)))</formula>
    </cfRule>
    <cfRule type="expression" dxfId="139" priority="225">
      <formula>(ISNUMBER(SEARCH("=", _xlfn.FORMULATEXT(S62)))*1=0)</formula>
    </cfRule>
  </conditionalFormatting>
  <conditionalFormatting sqref="S62:DL62">
    <cfRule type="expression" dxfId="138" priority="221">
      <formula>ISNUMBER(SEARCH("IS BS CF", _xlfn.FORMULATEXT(S62)))</formula>
    </cfRule>
  </conditionalFormatting>
  <conditionalFormatting sqref="R63 H63:P63">
    <cfRule type="expression" dxfId="137" priority="217">
      <formula>ISNUMBER(SEARCH("Calcs.", _xlfn.FORMULATEXT(H63)))</formula>
    </cfRule>
    <cfRule type="expression" dxfId="136" priority="218">
      <formula>ISNUMBER(SEARCH("Assumption", _xlfn.FORMULATEXT(H63)))</formula>
    </cfRule>
    <cfRule type="expression" dxfId="135" priority="219">
      <formula>ISNUMBER(SEARCH("=", _xlfn.FORMULATEXT(H63)))</formula>
    </cfRule>
    <cfRule type="expression" dxfId="134" priority="220">
      <formula>(ISNUMBER(SEARCH("=", _xlfn.FORMULATEXT(H63)))*1=0)</formula>
    </cfRule>
  </conditionalFormatting>
  <conditionalFormatting sqref="R63 H63:P63">
    <cfRule type="expression" dxfId="133" priority="216">
      <formula>ISNUMBER(SEARCH("IS BS CF", _xlfn.FORMULATEXT(H63)))</formula>
    </cfRule>
  </conditionalFormatting>
  <conditionalFormatting sqref="S63:DL63">
    <cfRule type="expression" dxfId="132" priority="212">
      <formula>ISNUMBER(SEARCH("Calcs.", _xlfn.FORMULATEXT(S63)))</formula>
    </cfRule>
    <cfRule type="expression" dxfId="131" priority="213">
      <formula>ISNUMBER(SEARCH("Assumption", _xlfn.FORMULATEXT(S63)))</formula>
    </cfRule>
    <cfRule type="expression" dxfId="130" priority="214">
      <formula>ISNUMBER(SEARCH("=", _xlfn.FORMULATEXT(S63)))</formula>
    </cfRule>
    <cfRule type="expression" dxfId="129" priority="215">
      <formula>(ISNUMBER(SEARCH("=", _xlfn.FORMULATEXT(S63)))*1=0)</formula>
    </cfRule>
  </conditionalFormatting>
  <conditionalFormatting sqref="S63:DL63">
    <cfRule type="expression" dxfId="128" priority="211">
      <formula>ISNUMBER(SEARCH("IS BS CF", _xlfn.FORMULATEXT(S63)))</formula>
    </cfRule>
  </conditionalFormatting>
  <conditionalFormatting sqref="R64 H64:P64">
    <cfRule type="expression" dxfId="127" priority="207">
      <formula>ISNUMBER(SEARCH("Calcs.", _xlfn.FORMULATEXT(H64)))</formula>
    </cfRule>
    <cfRule type="expression" dxfId="126" priority="208">
      <formula>ISNUMBER(SEARCH("Assumption", _xlfn.FORMULATEXT(H64)))</formula>
    </cfRule>
    <cfRule type="expression" dxfId="125" priority="209">
      <formula>ISNUMBER(SEARCH("=", _xlfn.FORMULATEXT(H64)))</formula>
    </cfRule>
    <cfRule type="expression" dxfId="124" priority="210">
      <formula>(ISNUMBER(SEARCH("=", _xlfn.FORMULATEXT(H64)))*1=0)</formula>
    </cfRule>
  </conditionalFormatting>
  <conditionalFormatting sqref="R64 H64:P64">
    <cfRule type="expression" dxfId="123" priority="206">
      <formula>ISNUMBER(SEARCH("IS BS CF", _xlfn.FORMULATEXT(H64)))</formula>
    </cfRule>
  </conditionalFormatting>
  <conditionalFormatting sqref="S64:DL64">
    <cfRule type="expression" dxfId="122" priority="202">
      <formula>ISNUMBER(SEARCH("Calcs.", _xlfn.FORMULATEXT(S64)))</formula>
    </cfRule>
    <cfRule type="expression" dxfId="121" priority="203">
      <formula>ISNUMBER(SEARCH("Assumption", _xlfn.FORMULATEXT(S64)))</formula>
    </cfRule>
    <cfRule type="expression" dxfId="120" priority="204">
      <formula>ISNUMBER(SEARCH("=", _xlfn.FORMULATEXT(S64)))</formula>
    </cfRule>
    <cfRule type="expression" dxfId="119" priority="205">
      <formula>(ISNUMBER(SEARCH("=", _xlfn.FORMULATEXT(S64)))*1=0)</formula>
    </cfRule>
  </conditionalFormatting>
  <conditionalFormatting sqref="S64:DL64">
    <cfRule type="expression" dxfId="118" priority="201">
      <formula>ISNUMBER(SEARCH("IS BS CF", _xlfn.FORMULATEXT(S64)))</formula>
    </cfRule>
  </conditionalFormatting>
  <conditionalFormatting sqref="R65 H65:P65">
    <cfRule type="expression" dxfId="117" priority="197">
      <formula>ISNUMBER(SEARCH("Calcs.", _xlfn.FORMULATEXT(H65)))</formula>
    </cfRule>
    <cfRule type="expression" dxfId="116" priority="198">
      <formula>ISNUMBER(SEARCH("Assumption", _xlfn.FORMULATEXT(H65)))</formula>
    </cfRule>
    <cfRule type="expression" dxfId="115" priority="199">
      <formula>ISNUMBER(SEARCH("=", _xlfn.FORMULATEXT(H65)))</formula>
    </cfRule>
    <cfRule type="expression" dxfId="114" priority="200">
      <formula>(ISNUMBER(SEARCH("=", _xlfn.FORMULATEXT(H65)))*1=0)</formula>
    </cfRule>
  </conditionalFormatting>
  <conditionalFormatting sqref="R65 H65:P65">
    <cfRule type="expression" dxfId="113" priority="196">
      <formula>ISNUMBER(SEARCH("IS BS CF", _xlfn.FORMULATEXT(H65)))</formula>
    </cfRule>
  </conditionalFormatting>
  <conditionalFormatting sqref="S65:DL65">
    <cfRule type="expression" dxfId="112" priority="192">
      <formula>ISNUMBER(SEARCH("Calcs.", _xlfn.FORMULATEXT(S65)))</formula>
    </cfRule>
    <cfRule type="expression" dxfId="111" priority="193">
      <formula>ISNUMBER(SEARCH("Assumption", _xlfn.FORMULATEXT(S65)))</formula>
    </cfRule>
    <cfRule type="expression" dxfId="110" priority="194">
      <formula>ISNUMBER(SEARCH("=", _xlfn.FORMULATEXT(S65)))</formula>
    </cfRule>
    <cfRule type="expression" dxfId="109" priority="195">
      <formula>(ISNUMBER(SEARCH("=", _xlfn.FORMULATEXT(S65)))*1=0)</formula>
    </cfRule>
  </conditionalFormatting>
  <conditionalFormatting sqref="S65:DL65">
    <cfRule type="expression" dxfId="108" priority="191">
      <formula>ISNUMBER(SEARCH("IS BS CF", _xlfn.FORMULATEXT(S65)))</formula>
    </cfRule>
  </conditionalFormatting>
  <conditionalFormatting sqref="R66 H66:P66">
    <cfRule type="expression" dxfId="107" priority="187">
      <formula>ISNUMBER(SEARCH("Calcs.", _xlfn.FORMULATEXT(H66)))</formula>
    </cfRule>
    <cfRule type="expression" dxfId="106" priority="188">
      <formula>ISNUMBER(SEARCH("Assumption", _xlfn.FORMULATEXT(H66)))</formula>
    </cfRule>
    <cfRule type="expression" dxfId="105" priority="189">
      <formula>ISNUMBER(SEARCH("=", _xlfn.FORMULATEXT(H66)))</formula>
    </cfRule>
    <cfRule type="expression" dxfId="104" priority="190">
      <formula>(ISNUMBER(SEARCH("=", _xlfn.FORMULATEXT(H66)))*1=0)</formula>
    </cfRule>
  </conditionalFormatting>
  <conditionalFormatting sqref="R66 H66:P66">
    <cfRule type="expression" dxfId="103" priority="186">
      <formula>ISNUMBER(SEARCH("IS BS CF", _xlfn.FORMULATEXT(H66)))</formula>
    </cfRule>
  </conditionalFormatting>
  <conditionalFormatting sqref="R67 H67:P67">
    <cfRule type="expression" dxfId="102" priority="182">
      <formula>ISNUMBER(SEARCH("Calcs.", _xlfn.FORMULATEXT(H67)))</formula>
    </cfRule>
    <cfRule type="expression" dxfId="101" priority="183">
      <formula>ISNUMBER(SEARCH("Assumption", _xlfn.FORMULATEXT(H67)))</formula>
    </cfRule>
    <cfRule type="expression" dxfId="100" priority="184">
      <formula>ISNUMBER(SEARCH("=", _xlfn.FORMULATEXT(H67)))</formula>
    </cfRule>
    <cfRule type="expression" dxfId="99" priority="185">
      <formula>(ISNUMBER(SEARCH("=", _xlfn.FORMULATEXT(H67)))*1=0)</formula>
    </cfRule>
  </conditionalFormatting>
  <conditionalFormatting sqref="R67 H67:P67">
    <cfRule type="expression" dxfId="98" priority="181">
      <formula>ISNUMBER(SEARCH("IS BS CF", _xlfn.FORMULATEXT(H67)))</formula>
    </cfRule>
  </conditionalFormatting>
  <conditionalFormatting sqref="R68 H68:P68">
    <cfRule type="expression" dxfId="97" priority="177">
      <formula>ISNUMBER(SEARCH("Calcs.", _xlfn.FORMULATEXT(H68)))</formula>
    </cfRule>
    <cfRule type="expression" dxfId="96" priority="178">
      <formula>ISNUMBER(SEARCH("Assumption", _xlfn.FORMULATEXT(H68)))</formula>
    </cfRule>
    <cfRule type="expression" dxfId="95" priority="179">
      <formula>ISNUMBER(SEARCH("=", _xlfn.FORMULATEXT(H68)))</formula>
    </cfRule>
    <cfRule type="expression" dxfId="94" priority="180">
      <formula>(ISNUMBER(SEARCH("=", _xlfn.FORMULATEXT(H68)))*1=0)</formula>
    </cfRule>
  </conditionalFormatting>
  <conditionalFormatting sqref="R68 H68:P68">
    <cfRule type="expression" dxfId="93" priority="176">
      <formula>ISNUMBER(SEARCH("IS BS CF", _xlfn.FORMULATEXT(H68)))</formula>
    </cfRule>
  </conditionalFormatting>
  <conditionalFormatting sqref="R69 H69:J69">
    <cfRule type="expression" dxfId="92" priority="172">
      <formula>ISNUMBER(SEARCH("Calcs.", _xlfn.FORMULATEXT(H69)))</formula>
    </cfRule>
    <cfRule type="expression" dxfId="91" priority="173">
      <formula>ISNUMBER(SEARCH("Assumption", _xlfn.FORMULATEXT(H69)))</formula>
    </cfRule>
    <cfRule type="expression" dxfId="90" priority="174">
      <formula>ISNUMBER(SEARCH("=", _xlfn.FORMULATEXT(H69)))</formula>
    </cfRule>
    <cfRule type="expression" dxfId="89" priority="175">
      <formula>(ISNUMBER(SEARCH("=", _xlfn.FORMULATEXT(H69)))*1=0)</formula>
    </cfRule>
  </conditionalFormatting>
  <conditionalFormatting sqref="R69 H69:J69">
    <cfRule type="expression" dxfId="88" priority="171">
      <formula>ISNUMBER(SEARCH("IS BS CF", _xlfn.FORMULATEXT(H69)))</formula>
    </cfRule>
  </conditionalFormatting>
  <conditionalFormatting sqref="R70 H70:P70">
    <cfRule type="expression" dxfId="87" priority="167">
      <formula>ISNUMBER(SEARCH("Calcs.", _xlfn.FORMULATEXT(H70)))</formula>
    </cfRule>
    <cfRule type="expression" dxfId="86" priority="168">
      <formula>ISNUMBER(SEARCH("Assumption", _xlfn.FORMULATEXT(H70)))</formula>
    </cfRule>
    <cfRule type="expression" dxfId="85" priority="169">
      <formula>ISNUMBER(SEARCH("=", _xlfn.FORMULATEXT(H70)))</formula>
    </cfRule>
    <cfRule type="expression" dxfId="84" priority="170">
      <formula>(ISNUMBER(SEARCH("=", _xlfn.FORMULATEXT(H70)))*1=0)</formula>
    </cfRule>
  </conditionalFormatting>
  <conditionalFormatting sqref="R70 H70:P70">
    <cfRule type="expression" dxfId="83" priority="166">
      <formula>ISNUMBER(SEARCH("IS BS CF", _xlfn.FORMULATEXT(H70)))</formula>
    </cfRule>
  </conditionalFormatting>
  <conditionalFormatting sqref="R71:CL71 CN71:DL71 H71:P71">
    <cfRule type="expression" dxfId="82" priority="122">
      <formula>ISNUMBER(SEARCH("Calcs.", _xlfn.FORMULATEXT(H71)))</formula>
    </cfRule>
    <cfRule type="expression" dxfId="81" priority="123">
      <formula>ISNUMBER(SEARCH("Assumption", _xlfn.FORMULATEXT(H71)))</formula>
    </cfRule>
    <cfRule type="expression" dxfId="80" priority="124">
      <formula>ISNUMBER(SEARCH("=", _xlfn.FORMULATEXT(H71)))</formula>
    </cfRule>
    <cfRule type="expression" dxfId="79" priority="125">
      <formula>(ISNUMBER(SEARCH("=", _xlfn.FORMULATEXT(H71)))*1=0)</formula>
    </cfRule>
  </conditionalFormatting>
  <conditionalFormatting sqref="R71:CL71 CN71:DL71 H71:P71">
    <cfRule type="expression" dxfId="78" priority="121">
      <formula>ISNUMBER(SEARCH("IS BS CF", _xlfn.FORMULATEXT(H71)))</formula>
    </cfRule>
  </conditionalFormatting>
  <conditionalFormatting sqref="R72:CL72 CN72:DL72 H72:P72">
    <cfRule type="expression" dxfId="77" priority="117">
      <formula>ISNUMBER(SEARCH("Calcs.", _xlfn.FORMULATEXT(H72)))</formula>
    </cfRule>
    <cfRule type="expression" dxfId="76" priority="118">
      <formula>ISNUMBER(SEARCH("Assumption", _xlfn.FORMULATEXT(H72)))</formula>
    </cfRule>
    <cfRule type="expression" dxfId="75" priority="119">
      <formula>ISNUMBER(SEARCH("=", _xlfn.FORMULATEXT(H72)))</formula>
    </cfRule>
    <cfRule type="expression" dxfId="74" priority="120">
      <formula>(ISNUMBER(SEARCH("=", _xlfn.FORMULATEXT(H72)))*1=0)</formula>
    </cfRule>
  </conditionalFormatting>
  <conditionalFormatting sqref="R72:CL72 CN72:DL72 H72:P72">
    <cfRule type="expression" dxfId="73" priority="116">
      <formula>ISNUMBER(SEARCH("IS BS CF", _xlfn.FORMULATEXT(H72)))</formula>
    </cfRule>
  </conditionalFormatting>
  <conditionalFormatting sqref="R73:CL73 CN73:DL73 H73:P73">
    <cfRule type="expression" dxfId="72" priority="112">
      <formula>ISNUMBER(SEARCH("Calcs.", _xlfn.FORMULATEXT(H73)))</formula>
    </cfRule>
    <cfRule type="expression" dxfId="71" priority="113">
      <formula>ISNUMBER(SEARCH("Assumption", _xlfn.FORMULATEXT(H73)))</formula>
    </cfRule>
    <cfRule type="expression" dxfId="70" priority="114">
      <formula>ISNUMBER(SEARCH("=", _xlfn.FORMULATEXT(H73)))</formula>
    </cfRule>
    <cfRule type="expression" dxfId="69" priority="115">
      <formula>(ISNUMBER(SEARCH("=", _xlfn.FORMULATEXT(H73)))*1=0)</formula>
    </cfRule>
  </conditionalFormatting>
  <conditionalFormatting sqref="R73:CL73 CN73:DL73 H73:P73">
    <cfRule type="expression" dxfId="68" priority="111">
      <formula>ISNUMBER(SEARCH("IS BS CF", _xlfn.FORMULATEXT(H73)))</formula>
    </cfRule>
  </conditionalFormatting>
  <conditionalFormatting sqref="R74:CL74 CN74:DL74 H74:P74">
    <cfRule type="expression" dxfId="67" priority="107">
      <formula>ISNUMBER(SEARCH("Calcs.", _xlfn.FORMULATEXT(H74)))</formula>
    </cfRule>
    <cfRule type="expression" dxfId="66" priority="108">
      <formula>ISNUMBER(SEARCH("Assumption", _xlfn.FORMULATEXT(H74)))</formula>
    </cfRule>
    <cfRule type="expression" dxfId="65" priority="109">
      <formula>ISNUMBER(SEARCH("=", _xlfn.FORMULATEXT(H74)))</formula>
    </cfRule>
    <cfRule type="expression" dxfId="64" priority="110">
      <formula>(ISNUMBER(SEARCH("=", _xlfn.FORMULATEXT(H74)))*1=0)</formula>
    </cfRule>
  </conditionalFormatting>
  <conditionalFormatting sqref="R74:CL74 CN74:DL74 H74:P74">
    <cfRule type="expression" dxfId="63" priority="106">
      <formula>ISNUMBER(SEARCH("IS BS CF", _xlfn.FORMULATEXT(H74)))</formula>
    </cfRule>
  </conditionalFormatting>
  <conditionalFormatting sqref="R75:CL75 CN75:DL75 H75:P75">
    <cfRule type="expression" dxfId="62" priority="57">
      <formula>ISNUMBER(SEARCH("Calcs.", _xlfn.FORMULATEXT(H75)))</formula>
    </cfRule>
    <cfRule type="expression" dxfId="61" priority="58">
      <formula>ISNUMBER(SEARCH("Assumption", _xlfn.FORMULATEXT(H75)))</formula>
    </cfRule>
    <cfRule type="expression" dxfId="60" priority="59">
      <formula>ISNUMBER(SEARCH("=", _xlfn.FORMULATEXT(H75)))</formula>
    </cfRule>
    <cfRule type="expression" dxfId="59" priority="60">
      <formula>(ISNUMBER(SEARCH("=", _xlfn.FORMULATEXT(H75)))*1=0)</formula>
    </cfRule>
  </conditionalFormatting>
  <conditionalFormatting sqref="R75:CL75 CN75:DL75 H75:P75">
    <cfRule type="expression" dxfId="58" priority="56">
      <formula>ISNUMBER(SEARCH("IS BS CF", _xlfn.FORMULATEXT(H75)))</formula>
    </cfRule>
  </conditionalFormatting>
  <conditionalFormatting sqref="R76:CL76 CN76:DL76 H76:P76">
    <cfRule type="expression" dxfId="57" priority="52">
      <formula>ISNUMBER(SEARCH("Calcs.", _xlfn.FORMULATEXT(H76)))</formula>
    </cfRule>
    <cfRule type="expression" dxfId="56" priority="53">
      <formula>ISNUMBER(SEARCH("Assumption", _xlfn.FORMULATEXT(H76)))</formula>
    </cfRule>
    <cfRule type="expression" dxfId="55" priority="54">
      <formula>ISNUMBER(SEARCH("=", _xlfn.FORMULATEXT(H76)))</formula>
    </cfRule>
    <cfRule type="expression" dxfId="54" priority="55">
      <formula>(ISNUMBER(SEARCH("=", _xlfn.FORMULATEXT(H76)))*1=0)</formula>
    </cfRule>
  </conditionalFormatting>
  <conditionalFormatting sqref="R76:CL76 CN76:DL76 H76:P76">
    <cfRule type="expression" dxfId="53" priority="51">
      <formula>ISNUMBER(SEARCH("IS BS CF", _xlfn.FORMULATEXT(H76)))</formula>
    </cfRule>
  </conditionalFormatting>
  <conditionalFormatting sqref="H77:P77 R77:DL77">
    <cfRule type="expression" dxfId="52" priority="47">
      <formula>ISNUMBER(SEARCH("Calcs.", _xlfn.FORMULATEXT(H77)))</formula>
    </cfRule>
    <cfRule type="expression" dxfId="51" priority="48">
      <formula>ISNUMBER(SEARCH("Assumption", _xlfn.FORMULATEXT(H77)))</formula>
    </cfRule>
    <cfRule type="expression" dxfId="50" priority="49">
      <formula>ISNUMBER(SEARCH("=", _xlfn.FORMULATEXT(H77)))</formula>
    </cfRule>
    <cfRule type="expression" dxfId="49" priority="50">
      <formula>(ISNUMBER(SEARCH("=", _xlfn.FORMULATEXT(H77)))*1=0)</formula>
    </cfRule>
  </conditionalFormatting>
  <conditionalFormatting sqref="H77:P77 R77:DL77">
    <cfRule type="expression" dxfId="48" priority="46">
      <formula>ISNUMBER(SEARCH("IS BS CF", _xlfn.FORMULATEXT(H77)))</formula>
    </cfRule>
  </conditionalFormatting>
  <conditionalFormatting sqref="R78:CL78 CN78:DL78 H78:P78">
    <cfRule type="expression" dxfId="47" priority="42">
      <formula>ISNUMBER(SEARCH("Calcs.", _xlfn.FORMULATEXT(H78)))</formula>
    </cfRule>
    <cfRule type="expression" dxfId="46" priority="43">
      <formula>ISNUMBER(SEARCH("Assumption", _xlfn.FORMULATEXT(H78)))</formula>
    </cfRule>
    <cfRule type="expression" dxfId="45" priority="44">
      <formula>ISNUMBER(SEARCH("=", _xlfn.FORMULATEXT(H78)))</formula>
    </cfRule>
    <cfRule type="expression" dxfId="44" priority="45">
      <formula>(ISNUMBER(SEARCH("=", _xlfn.FORMULATEXT(H78)))*1=0)</formula>
    </cfRule>
  </conditionalFormatting>
  <conditionalFormatting sqref="R78:CL78 CN78:DL78 H78:P78">
    <cfRule type="expression" dxfId="43" priority="41">
      <formula>ISNUMBER(SEARCH("IS BS CF", _xlfn.FORMULATEXT(H78)))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6CF06D-0EC3-4840-B534-5B41336E4D54}">
          <x14:formula1>
            <xm:f>'Data validation'!$A:$A</xm:f>
          </x14:formula1>
          <xm:sqref>C2224:C1048576 C2:C4 C8:C78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CF'!G19</f>
        <v>Total revenue</v>
      </c>
      <c r="H12" s="13"/>
      <c r="I12" s="13"/>
      <c r="J12" s="13"/>
      <c r="K12" s="24">
        <f>'IS BS CF'!K19</f>
        <v>75683656.647484794</v>
      </c>
      <c r="L12" s="24">
        <f>'IS BS CF'!L19</f>
        <v>66853775.639539368</v>
      </c>
      <c r="M12" s="24">
        <f>'IS BS CF'!M19</f>
        <v>73496402.741000757</v>
      </c>
      <c r="N12" s="24">
        <f>'IS BS CF'!N19</f>
        <v>80643736.243152142</v>
      </c>
      <c r="O12" s="24">
        <f>'IS BS CF'!O19</f>
        <v>88330032.279876962</v>
      </c>
      <c r="P12" s="24">
        <f>'IS BS CF'!P19</f>
        <v>19697719.696569722</v>
      </c>
      <c r="S12" s="24">
        <f>'IS BS CF'!S19</f>
        <v>6025000.0000000009</v>
      </c>
      <c r="T12" s="24">
        <f>'IS BS CF'!T19</f>
        <v>6075208.3333333321</v>
      </c>
      <c r="U12" s="24">
        <f>'IS BS CF'!U19</f>
        <v>6125730.46875</v>
      </c>
      <c r="V12" s="24">
        <f>'IS BS CF'!V19</f>
        <v>6176568.1495949058</v>
      </c>
      <c r="W12" s="24">
        <f>'IS BS CF'!W19</f>
        <v>6227723.128292881</v>
      </c>
      <c r="X12" s="24">
        <f>'IS BS CF'!X19</f>
        <v>6279197.1663940772</v>
      </c>
      <c r="Y12" s="24">
        <f>'IS BS CF'!Y19</f>
        <v>6330992.0346195921</v>
      </c>
      <c r="Z12" s="24">
        <f>'IS BS CF'!Z19</f>
        <v>6383109.5129072713</v>
      </c>
      <c r="AA12" s="24">
        <f>'IS BS CF'!AA19</f>
        <v>6435551.3904578779</v>
      </c>
      <c r="AB12" s="24">
        <f>'IS BS CF'!AB19</f>
        <v>6488319.4657812435</v>
      </c>
      <c r="AC12" s="24">
        <f>'IS BS CF'!AC19</f>
        <v>6541415.5467428928</v>
      </c>
      <c r="AD12" s="24">
        <f>'IS BS CF'!AD19</f>
        <v>6594841.4506107206</v>
      </c>
      <c r="AE12" s="24">
        <f>'IS BS CF'!AE19</f>
        <v>5329171.8301983224</v>
      </c>
      <c r="AF12" s="24">
        <f>'IS BS CF'!AF19</f>
        <v>5372267.643077625</v>
      </c>
      <c r="AG12" s="24">
        <f>'IS BS CF'!AG19</f>
        <v>5415630.0673866458</v>
      </c>
      <c r="AH12" s="24">
        <f>'IS BS CF'!AH19</f>
        <v>5459260.5766961072</v>
      </c>
      <c r="AI12" s="24">
        <f>'IS BS CF'!AI19</f>
        <v>5503160.6522278022</v>
      </c>
      <c r="AJ12" s="24">
        <f>'IS BS CF'!AJ19</f>
        <v>5547331.7828928307</v>
      </c>
      <c r="AK12" s="24">
        <f>'IS BS CF'!AK19</f>
        <v>5591775.4653298203</v>
      </c>
      <c r="AL12" s="24">
        <f>'IS BS CF'!AL19</f>
        <v>5636493.2039436512</v>
      </c>
      <c r="AM12" s="24">
        <f>'IS BS CF'!AM19</f>
        <v>5681486.5109441523</v>
      </c>
      <c r="AN12" s="24">
        <f>'IS BS CF'!AN19</f>
        <v>5726756.9063848816</v>
      </c>
      <c r="AO12" s="24">
        <f>'IS BS CF'!AO19</f>
        <v>5772305.9182022978</v>
      </c>
      <c r="AP12" s="24">
        <f>'IS BS CF'!AP19</f>
        <v>5818135.0822552387</v>
      </c>
      <c r="AQ12" s="24">
        <f>'IS BS CF'!AQ19</f>
        <v>5864245.9423642326</v>
      </c>
      <c r="AR12" s="24">
        <f>'IS BS CF'!AR19</f>
        <v>5910640.0503511727</v>
      </c>
      <c r="AS12" s="24">
        <f>'IS BS CF'!AS19</f>
        <v>5957318.9660792705</v>
      </c>
      <c r="AT12" s="24">
        <f>'IS BS CF'!AT19</f>
        <v>6004284.2574931495</v>
      </c>
      <c r="AU12" s="24">
        <f>'IS BS CF'!AU19</f>
        <v>6051537.5006589666</v>
      </c>
      <c r="AV12" s="24">
        <f>'IS BS CF'!AV19</f>
        <v>6099080.2798050363</v>
      </c>
      <c r="AW12" s="24">
        <f>'IS BS CF'!AW19</f>
        <v>6146914.187362371</v>
      </c>
      <c r="AX12" s="24">
        <f>'IS BS CF'!AX19</f>
        <v>6195040.8240055852</v>
      </c>
      <c r="AY12" s="24">
        <f>'IS BS CF'!AY19</f>
        <v>6243461.7986939661</v>
      </c>
      <c r="AZ12" s="24">
        <f>'IS BS CF'!AZ19</f>
        <v>6292178.7287127133</v>
      </c>
      <c r="BA12" s="24">
        <f>'IS BS CF'!BA19</f>
        <v>6341193.2397142332</v>
      </c>
      <c r="BB12" s="24">
        <f>'IS BS CF'!BB19</f>
        <v>6390506.9657600485</v>
      </c>
      <c r="BC12" s="24">
        <f>'IS BS CF'!BC19</f>
        <v>6440121.5493625691</v>
      </c>
      <c r="BD12" s="24">
        <f>'IS BS CF'!BD19</f>
        <v>6490038.6415269421</v>
      </c>
      <c r="BE12" s="24">
        <f>'IS BS CF'!BE19</f>
        <v>6540259.9017934687</v>
      </c>
      <c r="BF12" s="24">
        <f>'IS BS CF'!BF19</f>
        <v>6590786.998280352</v>
      </c>
      <c r="BG12" s="24">
        <f>'IS BS CF'!BG19</f>
        <v>6641621.6077257143</v>
      </c>
      <c r="BH12" s="24">
        <f>'IS BS CF'!BH19</f>
        <v>6692765.4155310439</v>
      </c>
      <c r="BI12" s="24">
        <f>'IS BS CF'!BI19</f>
        <v>6744220.1158041703</v>
      </c>
      <c r="BJ12" s="24">
        <f>'IS BS CF'!BJ19</f>
        <v>6795987.4114020923</v>
      </c>
      <c r="BK12" s="24">
        <f>'IS BS CF'!BK19</f>
        <v>6848069.0139753744</v>
      </c>
      <c r="BL12" s="24">
        <f>'IS BS CF'!BL19</f>
        <v>6900466.6440106742</v>
      </c>
      <c r="BM12" s="24">
        <f>'IS BS CF'!BM19</f>
        <v>6953182.0308760004</v>
      </c>
      <c r="BN12" s="24">
        <f>'IS BS CF'!BN19</f>
        <v>7006216.9128637398</v>
      </c>
      <c r="BO12" s="24">
        <f>'IS BS CF'!BO19</f>
        <v>7059573.037235532</v>
      </c>
      <c r="BP12" s="24">
        <f>'IS BS CF'!BP19</f>
        <v>7113252.1602668613</v>
      </c>
      <c r="BQ12" s="24">
        <f>'IS BS CF'!BQ19</f>
        <v>7167256.0472914213</v>
      </c>
      <c r="BR12" s="24">
        <f>'IS BS CF'!BR19</f>
        <v>7221586.4727468798</v>
      </c>
      <c r="BS12" s="24">
        <f>'IS BS CF'!BS19</f>
        <v>7276245.220219139</v>
      </c>
      <c r="BT12" s="24">
        <f>'IS BS CF'!BT19</f>
        <v>7331234.0824885489</v>
      </c>
      <c r="BU12" s="24">
        <f>'IS BS CF'!BU19</f>
        <v>7386554.8615750493</v>
      </c>
      <c r="BV12" s="24">
        <f>'IS BS CF'!BV19</f>
        <v>7442209.368784559</v>
      </c>
      <c r="BW12" s="24">
        <f>'IS BS CF'!BW19</f>
        <v>7498199.4247543439</v>
      </c>
      <c r="BX12" s="24">
        <f>'IS BS CF'!BX19</f>
        <v>7554526.8595002405</v>
      </c>
      <c r="BY12" s="24">
        <f>'IS BS CF'!BY19</f>
        <v>7611193.5124622472</v>
      </c>
      <c r="BZ12" s="24">
        <f>'IS BS CF'!BZ19</f>
        <v>7668201.2325521372</v>
      </c>
      <c r="CA12" s="24">
        <f>'IS BS CF'!CA19</f>
        <v>1604198.3481294103</v>
      </c>
      <c r="CB12" s="24">
        <f>'IS BS CF'!CB19</f>
        <v>1610882.5079132619</v>
      </c>
      <c r="CC12" s="24">
        <f>'IS BS CF'!CC19</f>
        <v>1617594.5183628986</v>
      </c>
      <c r="CD12" s="24">
        <f>'IS BS CF'!CD19</f>
        <v>1624334.4955227524</v>
      </c>
      <c r="CE12" s="24">
        <f>'IS BS CF'!CE19</f>
        <v>1631102.5559207799</v>
      </c>
      <c r="CF12" s="24">
        <f>'IS BS CF'!CF19</f>
        <v>1637898.8165703602</v>
      </c>
      <c r="CG12" s="24">
        <f>'IS BS CF'!CG19</f>
        <v>1644723.3949728126</v>
      </c>
      <c r="CH12" s="24">
        <f>'IS BS CF'!CH19</f>
        <v>1651576.409118511</v>
      </c>
      <c r="CI12" s="24">
        <f>'IS BS CF'!CI19</f>
        <v>1658457.9774898477</v>
      </c>
      <c r="CJ12" s="24">
        <f>'IS BS CF'!CJ19</f>
        <v>1665368.219062686</v>
      </c>
      <c r="CK12" s="24">
        <f>'IS BS CF'!CK19</f>
        <v>1672307.2533087621</v>
      </c>
      <c r="CL12" s="24">
        <f>'IS BS CF'!CL19</f>
        <v>1679275.200197641</v>
      </c>
      <c r="CM12" s="24"/>
      <c r="CN12" s="24" t="e">
        <f>'IS BS CF'!CN19</f>
        <v>#REF!</v>
      </c>
      <c r="CO12" s="24" t="e">
        <f>'IS BS CF'!CO19</f>
        <v>#REF!</v>
      </c>
      <c r="CP12" s="24" t="e">
        <f>'IS BS CF'!CP19</f>
        <v>#REF!</v>
      </c>
      <c r="CQ12" s="24" t="e">
        <f>'IS BS CF'!CQ19</f>
        <v>#REF!</v>
      </c>
      <c r="CR12" s="24" t="e">
        <f>'IS BS CF'!CR19</f>
        <v>#REF!</v>
      </c>
      <c r="CS12" s="24" t="e">
        <f>'IS BS CF'!CS19</f>
        <v>#REF!</v>
      </c>
      <c r="CT12" s="24" t="e">
        <f>'IS BS CF'!CT19</f>
        <v>#REF!</v>
      </c>
      <c r="CU12" s="24" t="e">
        <f>'IS BS CF'!CU19</f>
        <v>#REF!</v>
      </c>
      <c r="CV12" s="24" t="e">
        <f>'IS BS CF'!CV19</f>
        <v>#REF!</v>
      </c>
      <c r="CW12" s="24" t="e">
        <f>'IS BS CF'!CW19</f>
        <v>#REF!</v>
      </c>
      <c r="CX12" s="24" t="e">
        <f>'IS BS CF'!CX19</f>
        <v>#REF!</v>
      </c>
      <c r="CY12" s="24" t="e">
        <f>'IS BS CF'!CY19</f>
        <v>#REF!</v>
      </c>
      <c r="CZ12" s="24" t="e">
        <f>'IS BS CF'!CZ19</f>
        <v>#REF!</v>
      </c>
      <c r="DA12" s="24" t="e">
        <f>'IS BS CF'!DA19</f>
        <v>#REF!</v>
      </c>
      <c r="DB12" s="24" t="e">
        <f>'IS BS CF'!DB19</f>
        <v>#REF!</v>
      </c>
      <c r="DC12" s="24" t="e">
        <f>'IS BS CF'!DC19</f>
        <v>#REF!</v>
      </c>
      <c r="DD12" s="24" t="e">
        <f>'IS BS CF'!DD19</f>
        <v>#REF!</v>
      </c>
      <c r="DE12" s="24" t="e">
        <f>'IS BS CF'!DE19</f>
        <v>#REF!</v>
      </c>
      <c r="DF12" s="24" t="e">
        <f>'IS BS CF'!DF19</f>
        <v>#REF!</v>
      </c>
      <c r="DG12" s="24" t="e">
        <f>'IS BS CF'!DG19</f>
        <v>#REF!</v>
      </c>
      <c r="DH12" s="24" t="e">
        <f>'IS BS CF'!DH19</f>
        <v>#REF!</v>
      </c>
      <c r="DI12" s="24" t="e">
        <f>'IS BS CF'!DI19</f>
        <v>#REF!</v>
      </c>
      <c r="DJ12" s="24" t="e">
        <f>'IS BS CF'!DJ19</f>
        <v>#REF!</v>
      </c>
      <c r="DK12" s="24" t="e">
        <f>'IS BS CF'!DK19</f>
        <v>#REF!</v>
      </c>
      <c r="DL12" s="24" t="e">
        <f>'IS BS CF'!DL19</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si="13"/>
        <v>0</v>
      </c>
      <c r="L23" s="24">
        <f t="shared" si="13"/>
        <v>-668537.75639539375</v>
      </c>
      <c r="M23" s="24">
        <f t="shared" si="13"/>
        <v>-734964.02741000731</v>
      </c>
      <c r="N23" s="24">
        <f t="shared" si="13"/>
        <v>-806437.36243152153</v>
      </c>
      <c r="O23" s="24">
        <f t="shared" si="13"/>
        <v>-883300.32279876946</v>
      </c>
      <c r="P23" s="24">
        <f t="shared" si="13"/>
        <v>-196977.19696569728</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-53291.718301983223</v>
      </c>
      <c r="AF23" s="264">
        <f t="shared" si="19"/>
        <v>-53722.67643077625</v>
      </c>
      <c r="AG23" s="264">
        <f t="shared" si="19"/>
        <v>-54156.300673866463</v>
      </c>
      <c r="AH23" s="264">
        <f t="shared" si="19"/>
        <v>-54592.605766961075</v>
      </c>
      <c r="AI23" s="264">
        <f t="shared" si="19"/>
        <v>-55031.606522278023</v>
      </c>
      <c r="AJ23" s="264">
        <f t="shared" si="19"/>
        <v>-55473.31782892831</v>
      </c>
      <c r="AK23" s="264">
        <f t="shared" si="19"/>
        <v>-55917.754653298201</v>
      </c>
      <c r="AL23" s="264">
        <f t="shared" si="19"/>
        <v>-56364.932039436513</v>
      </c>
      <c r="AM23" s="264">
        <f t="shared" si="20"/>
        <v>-56814.865109441525</v>
      </c>
      <c r="AN23" s="264">
        <f t="shared" si="20"/>
        <v>-57267.569063848816</v>
      </c>
      <c r="AO23" s="264">
        <f t="shared" si="20"/>
        <v>-57723.059182022982</v>
      </c>
      <c r="AP23" s="264">
        <f t="shared" si="20"/>
        <v>-58181.350822552391</v>
      </c>
      <c r="AQ23" s="264">
        <f t="shared" si="20"/>
        <v>-58642.459423642329</v>
      </c>
      <c r="AR23" s="264">
        <f t="shared" si="20"/>
        <v>-59106.40050351173</v>
      </c>
      <c r="AS23" s="264">
        <f t="shared" si="20"/>
        <v>-59573.189660792705</v>
      </c>
      <c r="AT23" s="264">
        <f t="shared" si="20"/>
        <v>-60042.842574931499</v>
      </c>
      <c r="AU23" s="264">
        <f t="shared" si="20"/>
        <v>-60515.375006589667</v>
      </c>
      <c r="AV23" s="264">
        <f t="shared" si="20"/>
        <v>-60990.802798050361</v>
      </c>
      <c r="AW23" s="264">
        <f t="shared" si="21"/>
        <v>-61469.14187362371</v>
      </c>
      <c r="AX23" s="264">
        <f t="shared" si="21"/>
        <v>-61950.408240055855</v>
      </c>
      <c r="AY23" s="264">
        <f t="shared" si="21"/>
        <v>-62434.617986939666</v>
      </c>
      <c r="AZ23" s="264">
        <f t="shared" si="21"/>
        <v>-62921.787287127132</v>
      </c>
      <c r="BA23" s="264">
        <f t="shared" si="21"/>
        <v>-63411.932397142336</v>
      </c>
      <c r="BB23" s="264">
        <f t="shared" si="21"/>
        <v>-63905.069657600485</v>
      </c>
      <c r="BC23" s="264">
        <f t="shared" si="21"/>
        <v>-64401.215493625692</v>
      </c>
      <c r="BD23" s="264">
        <f t="shared" si="21"/>
        <v>-64900.386415269422</v>
      </c>
      <c r="BE23" s="264">
        <f t="shared" si="21"/>
        <v>-65402.599017934692</v>
      </c>
      <c r="BF23" s="264">
        <f t="shared" si="21"/>
        <v>-65907.869982803517</v>
      </c>
      <c r="BG23" s="264">
        <f t="shared" si="22"/>
        <v>-66416.216077257151</v>
      </c>
      <c r="BH23" s="264">
        <f t="shared" si="22"/>
        <v>-66927.654155310447</v>
      </c>
      <c r="BI23" s="264">
        <f t="shared" si="22"/>
        <v>-67442.201158041702</v>
      </c>
      <c r="BJ23" s="264">
        <f t="shared" si="22"/>
        <v>-67959.874114020931</v>
      </c>
      <c r="BK23" s="264">
        <f t="shared" si="22"/>
        <v>-68480.690139753744</v>
      </c>
      <c r="BL23" s="264">
        <f t="shared" si="22"/>
        <v>-69004.666440106739</v>
      </c>
      <c r="BM23" s="264">
        <f t="shared" si="22"/>
        <v>-69531.820308760012</v>
      </c>
      <c r="BN23" s="264">
        <f t="shared" si="22"/>
        <v>-70062.169128637397</v>
      </c>
      <c r="BO23" s="264">
        <f t="shared" si="22"/>
        <v>-70595.73037235532</v>
      </c>
      <c r="BP23" s="264">
        <f t="shared" si="22"/>
        <v>-71132.52160266861</v>
      </c>
      <c r="BQ23" s="264">
        <f t="shared" si="23"/>
        <v>-71672.560472914221</v>
      </c>
      <c r="BR23" s="264">
        <f t="shared" si="23"/>
        <v>-72215.864727468797</v>
      </c>
      <c r="BS23" s="264">
        <f t="shared" si="23"/>
        <v>-72762.452202191387</v>
      </c>
      <c r="BT23" s="264">
        <f t="shared" si="23"/>
        <v>-73312.340824885498</v>
      </c>
      <c r="BU23" s="264">
        <f t="shared" si="23"/>
        <v>-73865.548615750493</v>
      </c>
      <c r="BV23" s="264">
        <f t="shared" si="23"/>
        <v>-74422.093687845598</v>
      </c>
      <c r="BW23" s="264">
        <f t="shared" si="23"/>
        <v>-74981.994247543436</v>
      </c>
      <c r="BX23" s="264">
        <f t="shared" si="23"/>
        <v>-75545.268595002402</v>
      </c>
      <c r="BY23" s="264">
        <f t="shared" si="23"/>
        <v>-76111.935124622469</v>
      </c>
      <c r="BZ23" s="264">
        <f t="shared" si="23"/>
        <v>-76682.012325521369</v>
      </c>
      <c r="CA23" s="264">
        <f t="shared" si="24"/>
        <v>-16041.983481294103</v>
      </c>
      <c r="CB23" s="264">
        <f t="shared" si="24"/>
        <v>-16108.825079132619</v>
      </c>
      <c r="CC23" s="264">
        <f t="shared" si="24"/>
        <v>-16175.945183628986</v>
      </c>
      <c r="CD23" s="264">
        <f t="shared" si="24"/>
        <v>-16243.344955227525</v>
      </c>
      <c r="CE23" s="264">
        <f t="shared" si="24"/>
        <v>-16311.025559207799</v>
      </c>
      <c r="CF23" s="264">
        <f t="shared" si="24"/>
        <v>-16378.988165703602</v>
      </c>
      <c r="CG23" s="264">
        <f t="shared" si="24"/>
        <v>-16447.233949728128</v>
      </c>
      <c r="CH23" s="264">
        <f t="shared" si="24"/>
        <v>-16515.764091185112</v>
      </c>
      <c r="CI23" s="264">
        <f t="shared" si="24"/>
        <v>-16584.579774898477</v>
      </c>
      <c r="CJ23" s="264">
        <f t="shared" si="24"/>
        <v>-16653.68219062686</v>
      </c>
      <c r="CK23" s="264">
        <f t="shared" si="24"/>
        <v>-16723.072533087623</v>
      </c>
      <c r="CL23" s="264">
        <f t="shared" si="24"/>
        <v>-16792.752001976412</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si="28">SUM(K21:K25)</f>
        <v>-407350.40000000008</v>
      </c>
      <c r="L26" s="63">
        <f t="shared" si="28"/>
        <v>-1096005.6763953939</v>
      </c>
      <c r="M26" s="63">
        <f t="shared" si="28"/>
        <v>-1183555.3434100072</v>
      </c>
      <c r="N26" s="63">
        <f t="shared" si="28"/>
        <v>-1277208.2442315214</v>
      </c>
      <c r="O26" s="63">
        <f t="shared" si="28"/>
        <v>-1377359.7486887695</v>
      </c>
      <c r="P26" s="63">
        <f t="shared" si="28"/>
        <v>-715489.59415019723</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-88914.044968649891</v>
      </c>
      <c r="AF26" s="118">
        <f t="shared" si="29"/>
        <v>-89345.003097442925</v>
      </c>
      <c r="AG26" s="118">
        <f t="shared" si="29"/>
        <v>-89778.62734053313</v>
      </c>
      <c r="AH26" s="118">
        <f t="shared" si="29"/>
        <v>-90214.932433627735</v>
      </c>
      <c r="AI26" s="118">
        <f t="shared" si="29"/>
        <v>-90653.933188944691</v>
      </c>
      <c r="AJ26" s="118">
        <f t="shared" si="29"/>
        <v>-91095.64449559497</v>
      </c>
      <c r="AK26" s="118">
        <f t="shared" si="29"/>
        <v>-91540.081319964869</v>
      </c>
      <c r="AL26" s="118">
        <f t="shared" si="29"/>
        <v>-91987.258706103181</v>
      </c>
      <c r="AM26" s="118">
        <f t="shared" si="29"/>
        <v>-92437.191776108186</v>
      </c>
      <c r="AN26" s="118">
        <f t="shared" si="29"/>
        <v>-92889.895730515491</v>
      </c>
      <c r="AO26" s="118">
        <f t="shared" si="29"/>
        <v>-93345.38584868965</v>
      </c>
      <c r="AP26" s="118">
        <f t="shared" si="29"/>
        <v>-93803.677489219059</v>
      </c>
      <c r="AQ26" s="118">
        <f t="shared" si="29"/>
        <v>-96025.069090308985</v>
      </c>
      <c r="AR26" s="118">
        <f t="shared" si="29"/>
        <v>-96489.010170178386</v>
      </c>
      <c r="AS26" s="118">
        <f t="shared" si="29"/>
        <v>-96955.799327459375</v>
      </c>
      <c r="AT26" s="118">
        <f t="shared" si="29"/>
        <v>-97425.452241598163</v>
      </c>
      <c r="AU26" s="118">
        <f t="shared" si="29"/>
        <v>-97897.984673256331</v>
      </c>
      <c r="AV26" s="118">
        <f t="shared" si="29"/>
        <v>-98373.412464717025</v>
      </c>
      <c r="AW26" s="118">
        <f t="shared" si="29"/>
        <v>-98851.751540290381</v>
      </c>
      <c r="AX26" s="118">
        <f t="shared" si="29"/>
        <v>-99333.017906722511</v>
      </c>
      <c r="AY26" s="118">
        <f t="shared" ref="AY26:CD26" si="30">SUM(AY21:AY25)</f>
        <v>-99817.227653606329</v>
      </c>
      <c r="AZ26" s="118">
        <f t="shared" si="30"/>
        <v>-100304.3969537938</v>
      </c>
      <c r="BA26" s="118">
        <f t="shared" si="30"/>
        <v>-100794.542063809</v>
      </c>
      <c r="BB26" s="118">
        <f t="shared" si="30"/>
        <v>-101287.67932426716</v>
      </c>
      <c r="BC26" s="118">
        <f t="shared" si="30"/>
        <v>-103632.12231029235</v>
      </c>
      <c r="BD26" s="118">
        <f t="shared" si="30"/>
        <v>-104131.29323193608</v>
      </c>
      <c r="BE26" s="118">
        <f t="shared" si="30"/>
        <v>-104633.50583460135</v>
      </c>
      <c r="BF26" s="118">
        <f t="shared" si="30"/>
        <v>-105138.77679947017</v>
      </c>
      <c r="BG26" s="118">
        <f t="shared" si="30"/>
        <v>-105647.12289392382</v>
      </c>
      <c r="BH26" s="118">
        <f t="shared" si="30"/>
        <v>-106158.56097197712</v>
      </c>
      <c r="BI26" s="118">
        <f t="shared" si="30"/>
        <v>-106673.10797470836</v>
      </c>
      <c r="BJ26" s="118">
        <f t="shared" si="30"/>
        <v>-107190.7809306876</v>
      </c>
      <c r="BK26" s="118">
        <f t="shared" si="30"/>
        <v>-107711.59695642041</v>
      </c>
      <c r="BL26" s="118">
        <f t="shared" si="30"/>
        <v>-108235.57325677339</v>
      </c>
      <c r="BM26" s="118">
        <f t="shared" si="30"/>
        <v>-108762.72712542668</v>
      </c>
      <c r="BN26" s="118">
        <f t="shared" si="30"/>
        <v>-109293.07594530405</v>
      </c>
      <c r="BO26" s="118">
        <f t="shared" si="30"/>
        <v>-111767.34919652199</v>
      </c>
      <c r="BP26" s="118">
        <f t="shared" si="30"/>
        <v>-112304.14042683528</v>
      </c>
      <c r="BQ26" s="118">
        <f t="shared" si="30"/>
        <v>-112844.17929708089</v>
      </c>
      <c r="BR26" s="118">
        <f t="shared" si="30"/>
        <v>-113387.48355163547</v>
      </c>
      <c r="BS26" s="118">
        <f t="shared" si="30"/>
        <v>-113934.07102635805</v>
      </c>
      <c r="BT26" s="118">
        <f t="shared" si="30"/>
        <v>-114483.95964905217</v>
      </c>
      <c r="BU26" s="118">
        <f t="shared" si="30"/>
        <v>-115037.16743991716</v>
      </c>
      <c r="BV26" s="118">
        <f t="shared" si="30"/>
        <v>-115593.71251201227</v>
      </c>
      <c r="BW26" s="118">
        <f t="shared" si="30"/>
        <v>-116153.6130717101</v>
      </c>
      <c r="BX26" s="118">
        <f t="shared" si="30"/>
        <v>-116716.88741916907</v>
      </c>
      <c r="BY26" s="118">
        <f t="shared" si="30"/>
        <v>-117283.55394878914</v>
      </c>
      <c r="BZ26" s="118">
        <f t="shared" si="30"/>
        <v>-117853.63114968804</v>
      </c>
      <c r="CA26" s="118">
        <f t="shared" si="30"/>
        <v>-59251.349913335776</v>
      </c>
      <c r="CB26" s="118">
        <f t="shared" si="30"/>
        <v>-59318.191511174293</v>
      </c>
      <c r="CC26" s="118">
        <f t="shared" si="30"/>
        <v>-59385.31161567066</v>
      </c>
      <c r="CD26" s="118">
        <f t="shared" si="30"/>
        <v>-59452.711387269199</v>
      </c>
      <c r="CE26" s="118">
        <f t="shared" ref="CE26:CL26" si="31">SUM(CE21:CE25)</f>
        <v>-59520.391991249468</v>
      </c>
      <c r="CF26" s="118">
        <f t="shared" si="31"/>
        <v>-59588.354597745274</v>
      </c>
      <c r="CG26" s="118">
        <f t="shared" si="31"/>
        <v>-59656.6003817698</v>
      </c>
      <c r="CH26" s="118">
        <f t="shared" si="31"/>
        <v>-59725.130523226784</v>
      </c>
      <c r="CI26" s="118">
        <f t="shared" si="31"/>
        <v>-59793.946206940149</v>
      </c>
      <c r="CJ26" s="118">
        <f t="shared" si="31"/>
        <v>-59863.048622668532</v>
      </c>
      <c r="CK26" s="118">
        <f t="shared" si="31"/>
        <v>-59932.438965129295</v>
      </c>
      <c r="CL26" s="118">
        <f t="shared" si="31"/>
        <v>-60002.118434018084</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si="57">SUMIF($3:$3,K$2,69:69)</f>
        <v>0</v>
      </c>
      <c r="L69" s="24">
        <f t="shared" si="57"/>
        <v>-668537.75639539375</v>
      </c>
      <c r="M69" s="24">
        <f t="shared" si="57"/>
        <v>-734964.02741000731</v>
      </c>
      <c r="N69" s="24">
        <f t="shared" si="57"/>
        <v>-806437.36243152153</v>
      </c>
      <c r="O69" s="24">
        <f t="shared" si="57"/>
        <v>-883300.32279876946</v>
      </c>
      <c r="P69" s="24">
        <f t="shared" si="57"/>
        <v>-196977.19696569728</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-53291.718301983223</v>
      </c>
      <c r="AF69" s="53">
        <f t="shared" si="58"/>
        <v>-53722.67643077625</v>
      </c>
      <c r="AG69" s="53">
        <f t="shared" si="58"/>
        <v>-54156.300673866463</v>
      </c>
      <c r="AH69" s="53">
        <f t="shared" si="58"/>
        <v>-54592.605766961075</v>
      </c>
      <c r="AI69" s="53">
        <f t="shared" si="58"/>
        <v>-55031.606522278023</v>
      </c>
      <c r="AJ69" s="53">
        <f t="shared" si="58"/>
        <v>-55473.31782892831</v>
      </c>
      <c r="AK69" s="53">
        <f t="shared" si="58"/>
        <v>-55917.754653298201</v>
      </c>
      <c r="AL69" s="53">
        <f t="shared" si="58"/>
        <v>-56364.932039436513</v>
      </c>
      <c r="AM69" s="53">
        <f t="shared" si="58"/>
        <v>-56814.865109441525</v>
      </c>
      <c r="AN69" s="53">
        <f t="shared" si="58"/>
        <v>-57267.569063848816</v>
      </c>
      <c r="AO69" s="53">
        <f t="shared" si="58"/>
        <v>-57723.059182022982</v>
      </c>
      <c r="AP69" s="53">
        <f t="shared" si="58"/>
        <v>-58181.350822552391</v>
      </c>
      <c r="AQ69" s="53">
        <f t="shared" si="58"/>
        <v>-58642.459423642329</v>
      </c>
      <c r="AR69" s="53">
        <f t="shared" si="58"/>
        <v>-59106.40050351173</v>
      </c>
      <c r="AS69" s="53">
        <f t="shared" si="58"/>
        <v>-59573.189660792705</v>
      </c>
      <c r="AT69" s="53">
        <f t="shared" si="58"/>
        <v>-60042.842574931499</v>
      </c>
      <c r="AU69" s="53">
        <f t="shared" si="58"/>
        <v>-60515.375006589667</v>
      </c>
      <c r="AV69" s="53">
        <f t="shared" si="58"/>
        <v>-60990.802798050361</v>
      </c>
      <c r="AW69" s="53">
        <f t="shared" si="58"/>
        <v>-61469.14187362371</v>
      </c>
      <c r="AX69" s="53">
        <f t="shared" si="58"/>
        <v>-61950.408240055855</v>
      </c>
      <c r="AY69" s="53">
        <f t="shared" si="58"/>
        <v>-62434.617986939666</v>
      </c>
      <c r="AZ69" s="53">
        <f t="shared" si="58"/>
        <v>-62921.787287127132</v>
      </c>
      <c r="BA69" s="53">
        <f t="shared" si="58"/>
        <v>-63411.932397142336</v>
      </c>
      <c r="BB69" s="53">
        <f t="shared" si="58"/>
        <v>-63905.069657600485</v>
      </c>
      <c r="BC69" s="53">
        <f t="shared" si="58"/>
        <v>-64401.215493625692</v>
      </c>
      <c r="BD69" s="53">
        <f t="shared" si="58"/>
        <v>-64900.386415269422</v>
      </c>
      <c r="BE69" s="53">
        <f t="shared" si="58"/>
        <v>-65402.599017934692</v>
      </c>
      <c r="BF69" s="53">
        <f t="shared" si="58"/>
        <v>-65907.869982803517</v>
      </c>
      <c r="BG69" s="53">
        <f t="shared" si="58"/>
        <v>-66416.216077257151</v>
      </c>
      <c r="BH69" s="53">
        <f t="shared" si="58"/>
        <v>-66927.654155310447</v>
      </c>
      <c r="BI69" s="53">
        <f t="shared" si="58"/>
        <v>-67442.201158041702</v>
      </c>
      <c r="BJ69" s="53">
        <f t="shared" si="58"/>
        <v>-67959.874114020931</v>
      </c>
      <c r="BK69" s="53">
        <f t="shared" si="58"/>
        <v>-68480.690139753744</v>
      </c>
      <c r="BL69" s="53">
        <f t="shared" si="58"/>
        <v>-69004.666440106739</v>
      </c>
      <c r="BM69" s="53">
        <f t="shared" si="58"/>
        <v>-69531.820308760012</v>
      </c>
      <c r="BN69" s="53">
        <f t="shared" si="58"/>
        <v>-70062.169128637397</v>
      </c>
      <c r="BO69" s="53">
        <f t="shared" si="58"/>
        <v>-70595.73037235532</v>
      </c>
      <c r="BP69" s="53">
        <f t="shared" si="58"/>
        <v>-71132.52160266861</v>
      </c>
      <c r="BQ69" s="53">
        <f t="shared" si="58"/>
        <v>-71672.560472914221</v>
      </c>
      <c r="BR69" s="53">
        <f t="shared" si="58"/>
        <v>-72215.864727468797</v>
      </c>
      <c r="BS69" s="53">
        <f t="shared" si="58"/>
        <v>-72762.452202191387</v>
      </c>
      <c r="BT69" s="53">
        <f t="shared" si="58"/>
        <v>-73312.340824885498</v>
      </c>
      <c r="BU69" s="53">
        <f t="shared" si="58"/>
        <v>-73865.548615750493</v>
      </c>
      <c r="BV69" s="53">
        <f t="shared" si="58"/>
        <v>-74422.093687845598</v>
      </c>
      <c r="BW69" s="53">
        <f t="shared" si="58"/>
        <v>-74981.994247543436</v>
      </c>
      <c r="BX69" s="53">
        <f t="shared" si="58"/>
        <v>-75545.268595002402</v>
      </c>
      <c r="BY69" s="53">
        <f t="shared" si="58"/>
        <v>-76111.935124622469</v>
      </c>
      <c r="BZ69" s="53">
        <f t="shared" si="58"/>
        <v>-76682.012325521369</v>
      </c>
      <c r="CA69" s="53">
        <f t="shared" si="58"/>
        <v>-16041.983481294103</v>
      </c>
      <c r="CB69" s="53">
        <f t="shared" si="58"/>
        <v>-16108.825079132619</v>
      </c>
      <c r="CC69" s="53">
        <f t="shared" si="58"/>
        <v>-16175.945183628986</v>
      </c>
      <c r="CD69" s="53">
        <f t="shared" si="58"/>
        <v>-16243.344955227525</v>
      </c>
      <c r="CE69" s="53">
        <f t="shared" si="58"/>
        <v>-16311.025559207799</v>
      </c>
      <c r="CF69" s="53">
        <f t="shared" ref="CF69:CL69" si="59">-CF68*CF$12</f>
        <v>-16378.988165703602</v>
      </c>
      <c r="CG69" s="53">
        <f t="shared" si="59"/>
        <v>-16447.233949728128</v>
      </c>
      <c r="CH69" s="53">
        <f t="shared" si="59"/>
        <v>-16515.764091185112</v>
      </c>
      <c r="CI69" s="53">
        <f t="shared" si="59"/>
        <v>-16584.579774898477</v>
      </c>
      <c r="CJ69" s="53">
        <f t="shared" si="59"/>
        <v>-16653.68219062686</v>
      </c>
      <c r="CK69" s="53">
        <f t="shared" si="59"/>
        <v>-16723.072533087623</v>
      </c>
      <c r="CL69" s="53">
        <f t="shared" si="59"/>
        <v>-16792.752001976412</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-668537.63639539364</v>
      </c>
      <c r="M72" s="118">
        <f t="shared" si="61"/>
        <v>-734963.90741000744</v>
      </c>
      <c r="N72" s="118">
        <f t="shared" si="61"/>
        <v>-806437.24243152153</v>
      </c>
      <c r="O72" s="118">
        <f t="shared" si="61"/>
        <v>-883300.20279876958</v>
      </c>
      <c r="P72" s="118">
        <f t="shared" si="61"/>
        <v>-196977.07696569723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-53291.708301983221</v>
      </c>
      <c r="AF72" s="28">
        <f t="shared" si="65"/>
        <v>-53722.666430776248</v>
      </c>
      <c r="AG72" s="28">
        <f t="shared" si="65"/>
        <v>-54156.290673866461</v>
      </c>
      <c r="AH72" s="28">
        <f t="shared" si="65"/>
        <v>-54592.595766961073</v>
      </c>
      <c r="AI72" s="28">
        <f t="shared" si="65"/>
        <v>-55031.596522278021</v>
      </c>
      <c r="AJ72" s="28">
        <f t="shared" si="65"/>
        <v>-55473.307828928308</v>
      </c>
      <c r="AK72" s="28">
        <f t="shared" si="65"/>
        <v>-55917.744653298199</v>
      </c>
      <c r="AL72" s="28">
        <f t="shared" si="65"/>
        <v>-56364.922039436511</v>
      </c>
      <c r="AM72" s="28">
        <f t="shared" si="65"/>
        <v>-56814.855109441523</v>
      </c>
      <c r="AN72" s="28">
        <f t="shared" si="65"/>
        <v>-57267.559063848814</v>
      </c>
      <c r="AO72" s="28">
        <f t="shared" si="65"/>
        <v>-57723.04918202298</v>
      </c>
      <c r="AP72" s="28">
        <f t="shared" si="65"/>
        <v>-58181.340822552389</v>
      </c>
      <c r="AQ72" s="28">
        <f t="shared" si="65"/>
        <v>-58642.449423642327</v>
      </c>
      <c r="AR72" s="28">
        <f t="shared" si="65"/>
        <v>-59106.390503511728</v>
      </c>
      <c r="AS72" s="28">
        <f t="shared" si="65"/>
        <v>-59573.179660792703</v>
      </c>
      <c r="AT72" s="28">
        <f t="shared" si="65"/>
        <v>-60042.832574931497</v>
      </c>
      <c r="AU72" s="28">
        <f t="shared" si="65"/>
        <v>-60515.365006589665</v>
      </c>
      <c r="AV72" s="28">
        <f t="shared" si="65"/>
        <v>-60990.792798050359</v>
      </c>
      <c r="AW72" s="28">
        <f t="shared" si="65"/>
        <v>-61469.131873623708</v>
      </c>
      <c r="AX72" s="28">
        <f t="shared" si="65"/>
        <v>-61950.398240055853</v>
      </c>
      <c r="AY72" s="28">
        <f t="shared" si="65"/>
        <v>-62434.607986939664</v>
      </c>
      <c r="AZ72" s="28">
        <f t="shared" si="65"/>
        <v>-62921.77728712713</v>
      </c>
      <c r="BA72" s="28">
        <f t="shared" si="65"/>
        <v>-63411.922397142334</v>
      </c>
      <c r="BB72" s="28">
        <f t="shared" si="65"/>
        <v>-63905.059657600483</v>
      </c>
      <c r="BC72" s="28">
        <f t="shared" si="65"/>
        <v>-64401.20549362569</v>
      </c>
      <c r="BD72" s="28">
        <f t="shared" si="65"/>
        <v>-64900.37641526942</v>
      </c>
      <c r="BE72" s="28">
        <f t="shared" si="65"/>
        <v>-65402.58901793469</v>
      </c>
      <c r="BF72" s="28">
        <f t="shared" si="65"/>
        <v>-65907.859982803522</v>
      </c>
      <c r="BG72" s="28">
        <f t="shared" si="65"/>
        <v>-66416.206077257157</v>
      </c>
      <c r="BH72" s="28">
        <f t="shared" si="65"/>
        <v>-66927.644155310452</v>
      </c>
      <c r="BI72" s="28">
        <f t="shared" si="65"/>
        <v>-67442.191158041707</v>
      </c>
      <c r="BJ72" s="28">
        <f t="shared" si="65"/>
        <v>-67959.864114020937</v>
      </c>
      <c r="BK72" s="28">
        <f t="shared" si="65"/>
        <v>-68480.680139753749</v>
      </c>
      <c r="BL72" s="28">
        <f t="shared" si="65"/>
        <v>-69004.656440106744</v>
      </c>
      <c r="BM72" s="28">
        <f t="shared" si="65"/>
        <v>-69531.810308760018</v>
      </c>
      <c r="BN72" s="28">
        <f t="shared" si="65"/>
        <v>-70062.159128637402</v>
      </c>
      <c r="BO72" s="28">
        <f t="shared" si="65"/>
        <v>-70595.720372355325</v>
      </c>
      <c r="BP72" s="28">
        <f t="shared" si="65"/>
        <v>-71132.511602668616</v>
      </c>
      <c r="BQ72" s="28">
        <f t="shared" si="65"/>
        <v>-71672.550472914227</v>
      </c>
      <c r="BR72" s="28">
        <f t="shared" si="65"/>
        <v>-72215.854727468803</v>
      </c>
      <c r="BS72" s="28">
        <f t="shared" si="65"/>
        <v>-72762.442202191392</v>
      </c>
      <c r="BT72" s="28">
        <f t="shared" si="65"/>
        <v>-73312.330824885503</v>
      </c>
      <c r="BU72" s="28">
        <f t="shared" si="65"/>
        <v>-73865.538615750498</v>
      </c>
      <c r="BV72" s="28">
        <f t="shared" si="65"/>
        <v>-74422.083687845603</v>
      </c>
      <c r="BW72" s="28">
        <f t="shared" si="65"/>
        <v>-74981.984247543442</v>
      </c>
      <c r="BX72" s="28">
        <f t="shared" si="65"/>
        <v>-75545.258595002408</v>
      </c>
      <c r="BY72" s="28">
        <f t="shared" si="65"/>
        <v>-76111.925124622474</v>
      </c>
      <c r="BZ72" s="28">
        <f t="shared" si="65"/>
        <v>-76682.002325521375</v>
      </c>
      <c r="CA72" s="28">
        <f t="shared" si="65"/>
        <v>-16041.973481294102</v>
      </c>
      <c r="CB72" s="28">
        <f t="shared" si="65"/>
        <v>-16108.815079132619</v>
      </c>
      <c r="CC72" s="28">
        <f t="shared" si="65"/>
        <v>-16175.935183628986</v>
      </c>
      <c r="CD72" s="28">
        <f t="shared" si="65"/>
        <v>-16243.334955227525</v>
      </c>
      <c r="CE72" s="28">
        <f t="shared" ref="CE72:CL72" si="66">SUMIF(CE66:CE71,"&lt;"&amp;1)</f>
        <v>-16311.015559207799</v>
      </c>
      <c r="CF72" s="28">
        <f t="shared" si="66"/>
        <v>-16378.978165703602</v>
      </c>
      <c r="CG72" s="28">
        <f t="shared" si="66"/>
        <v>-16447.22394972813</v>
      </c>
      <c r="CH72" s="28">
        <f t="shared" si="66"/>
        <v>-16515.754091185114</v>
      </c>
      <c r="CI72" s="28">
        <f t="shared" si="66"/>
        <v>-16584.569774898478</v>
      </c>
      <c r="CJ72" s="28">
        <f t="shared" si="66"/>
        <v>-16653.672190626861</v>
      </c>
      <c r="CK72" s="28">
        <f t="shared" si="66"/>
        <v>-16723.062533087625</v>
      </c>
      <c r="CL72" s="28">
        <f t="shared" si="66"/>
        <v>-16792.742001976414</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42" priority="14" stopIfTrue="1" operator="notEqual">
      <formula>0.6545646468</formula>
    </cfRule>
  </conditionalFormatting>
  <conditionalFormatting sqref="CN10:DL11 S3:CL11 CN72:DL72 CN13:DL20 CM66:DL66 S72:CL73 S67:DL71 CN27:DL65 CO21:DL26 S13:CL66">
    <cfRule type="expression" dxfId="41" priority="10">
      <formula>ISNUMBER(SEARCH("Calcs.", _xlfn.FORMULATEXT(S3)))</formula>
    </cfRule>
    <cfRule type="expression" dxfId="40" priority="11">
      <formula>ISNUMBER(SEARCH("Assumption", _xlfn.FORMULATEXT(S3)))</formula>
    </cfRule>
    <cfRule type="expression" dxfId="39" priority="12">
      <formula>ISNUMBER(SEARCH("=", _xlfn.FORMULATEXT(S3)))</formula>
    </cfRule>
    <cfRule type="expression" dxfId="38" priority="13">
      <formula>(ISNUMBER(SEARCH("=", _xlfn.FORMULATEXT(S3)))*1=0)</formula>
    </cfRule>
  </conditionalFormatting>
  <conditionalFormatting sqref="S2:CL2">
    <cfRule type="cellIs" dxfId="37" priority="9" stopIfTrue="1" operator="notEqual">
      <formula>0.6545646468</formula>
    </cfRule>
  </conditionalFormatting>
  <conditionalFormatting sqref="K1:P1 K2">
    <cfRule type="cellIs" dxfId="36" priority="8" stopIfTrue="1" operator="notEqual">
      <formula>0.6545646468</formula>
    </cfRule>
  </conditionalFormatting>
  <conditionalFormatting sqref="CN1:DL1">
    <cfRule type="cellIs" dxfId="35" priority="7" stopIfTrue="1" operator="notEqual">
      <formula>0.6545646468</formula>
    </cfRule>
  </conditionalFormatting>
  <conditionalFormatting sqref="CN3:DL4">
    <cfRule type="expression" dxfId="34" priority="3">
      <formula>ISNUMBER(SEARCH("Calcs.", _xlfn.FORMULATEXT(CN3)))</formula>
    </cfRule>
    <cfRule type="expression" dxfId="33" priority="4">
      <formula>ISNUMBER(SEARCH("Assumption", _xlfn.FORMULATEXT(CN3)))</formula>
    </cfRule>
    <cfRule type="expression" dxfId="32" priority="5">
      <formula>ISNUMBER(SEARCH("=", _xlfn.FORMULATEXT(CN3)))</formula>
    </cfRule>
    <cfRule type="expression" dxfId="31" priority="6">
      <formula>(ISNUMBER(SEARCH("=", _xlfn.FORMULATEXT(CN3)))*1=0)</formula>
    </cfRule>
  </conditionalFormatting>
  <conditionalFormatting sqref="S1:CM1">
    <cfRule type="cellIs" dxfId="30" priority="2" stopIfTrue="1" operator="notEqual">
      <formula>0.6545646468</formula>
    </cfRule>
  </conditionalFormatting>
  <conditionalFormatting sqref="S1:CM1">
    <cfRule type="expression" dxfId="29"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CF'!K60</f>
        <v>169694487.19999993</v>
      </c>
      <c r="L17" s="289">
        <f ca="1">'IS BS CF'!L60</f>
        <v>168872482.94270337</v>
      </c>
      <c r="M17" s="289">
        <f ca="1">'IS BS CF'!M60</f>
        <v>167984816.43514588</v>
      </c>
      <c r="N17" s="289">
        <f ca="1">'IS BS CF'!N60</f>
        <v>167026910.25197223</v>
      </c>
      <c r="O17" s="289">
        <f ca="1">'IS BS CF'!O60</f>
        <v>165993890.44045565</v>
      </c>
      <c r="P17" s="289">
        <f ca="1">'IS BS CF'!P60</f>
        <v>165457273.24484298</v>
      </c>
      <c r="Q17" s="289"/>
      <c r="R17" s="289">
        <f>'IS BS CF'!R60</f>
        <v>0</v>
      </c>
      <c r="S17" s="289">
        <f ca="1">'IS BS CF'!S60</f>
        <v>169974540.59999999</v>
      </c>
      <c r="T17" s="289">
        <f ca="1">'IS BS CF'!T60</f>
        <v>169949081.19999999</v>
      </c>
      <c r="U17" s="289">
        <f ca="1">'IS BS CF'!U60</f>
        <v>169923621.79999998</v>
      </c>
      <c r="V17" s="289">
        <f ca="1">'IS BS CF'!V60</f>
        <v>169898162.39999998</v>
      </c>
      <c r="W17" s="289">
        <f ca="1">'IS BS CF'!W60</f>
        <v>169872702.99999997</v>
      </c>
      <c r="X17" s="289">
        <f ca="1">'IS BS CF'!X60</f>
        <v>169847243.59999996</v>
      </c>
      <c r="Y17" s="289">
        <f ca="1">'IS BS CF'!Y60</f>
        <v>169821784.19999996</v>
      </c>
      <c r="Z17" s="289">
        <f ca="1">'IS BS CF'!Z60</f>
        <v>169796324.79999995</v>
      </c>
      <c r="AA17" s="289">
        <f ca="1">'IS BS CF'!AA60</f>
        <v>169770865.39999995</v>
      </c>
      <c r="AB17" s="289">
        <f ca="1">'IS BS CF'!AB60</f>
        <v>169745405.99999994</v>
      </c>
      <c r="AC17" s="289">
        <f ca="1">'IS BS CF'!AC60</f>
        <v>169719946.59999993</v>
      </c>
      <c r="AD17" s="289">
        <f ca="1">'IS BS CF'!AD60</f>
        <v>169694487.19999993</v>
      </c>
      <c r="AE17" s="289">
        <f ca="1">'IS BS CF'!AE60</f>
        <v>169627801.66627344</v>
      </c>
      <c r="AF17" s="289">
        <f ca="1">'IS BS CF'!AF60</f>
        <v>169560792.91395035</v>
      </c>
      <c r="AG17" s="289">
        <f ca="1">'IS BS CF'!AG60</f>
        <v>169493458.94344497</v>
      </c>
      <c r="AH17" s="289">
        <f ca="1">'IS BS CF'!AH60</f>
        <v>169425797.74411973</v>
      </c>
      <c r="AI17" s="289">
        <f ca="1">'IS BS CF'!AI60</f>
        <v>169357807.29422802</v>
      </c>
      <c r="AJ17" s="289">
        <f ca="1">'IS BS CF'!AJ60</f>
        <v>169289485.56085631</v>
      </c>
      <c r="AK17" s="289">
        <f ca="1">'IS BS CF'!AK60</f>
        <v>169220830.49986634</v>
      </c>
      <c r="AL17" s="289">
        <f ca="1">'IS BS CF'!AL60</f>
        <v>169151840.05583677</v>
      </c>
      <c r="AM17" s="289">
        <f ca="1">'IS BS CF'!AM60</f>
        <v>169082512.16200468</v>
      </c>
      <c r="AN17" s="289">
        <f ca="1">'IS BS CF'!AN60</f>
        <v>169012844.74020678</v>
      </c>
      <c r="AO17" s="289">
        <f ca="1">'IS BS CF'!AO60</f>
        <v>168942835.70082027</v>
      </c>
      <c r="AP17" s="289">
        <f ca="1">'IS BS CF'!AP60</f>
        <v>168872482.94270337</v>
      </c>
      <c r="AQ17" s="289">
        <f ca="1">'IS BS CF'!AQ60</f>
        <v>168800464.14088562</v>
      </c>
      <c r="AR17" s="289">
        <f ca="1">'IS BS CF'!AR60</f>
        <v>168728097.38325799</v>
      </c>
      <c r="AS17" s="289">
        <f ca="1">'IS BS CF'!AS60</f>
        <v>168655380.5337624</v>
      </c>
      <c r="AT17" s="289">
        <f ca="1">'IS BS CF'!AT60</f>
        <v>168582311.44458121</v>
      </c>
      <c r="AU17" s="289">
        <f ca="1">'IS BS CF'!AU60</f>
        <v>168508887.95607626</v>
      </c>
      <c r="AV17" s="289">
        <f ca="1">'IS BS CF'!AV60</f>
        <v>168435107.89672774</v>
      </c>
      <c r="AW17" s="289">
        <f ca="1">'IS BS CF'!AW60</f>
        <v>168360969.08307251</v>
      </c>
      <c r="AX17" s="289">
        <f ca="1">'IS BS CF'!AX60</f>
        <v>168286469.31964248</v>
      </c>
      <c r="AY17" s="289">
        <f ca="1">'IS BS CF'!AY60</f>
        <v>168211606.39890227</v>
      </c>
      <c r="AZ17" s="289">
        <f ca="1">'IS BS CF'!AZ60</f>
        <v>168136378.10118693</v>
      </c>
      <c r="BA17" s="289">
        <f ca="1">'IS BS CF'!BA60</f>
        <v>168060782.19463909</v>
      </c>
      <c r="BB17" s="289">
        <f ca="1">'IS BS CF'!BB60</f>
        <v>167984816.43514588</v>
      </c>
      <c r="BC17" s="289">
        <f ca="1">'IS BS CF'!BC60</f>
        <v>167907092.34341317</v>
      </c>
      <c r="BD17" s="289">
        <f ca="1">'IS BS CF'!BD60</f>
        <v>167828993.87348923</v>
      </c>
      <c r="BE17" s="289">
        <f ca="1">'IS BS CF'!BE60</f>
        <v>167750518.74411327</v>
      </c>
      <c r="BF17" s="289">
        <f ca="1">'IS BS CF'!BF60</f>
        <v>167671664.66151366</v>
      </c>
      <c r="BG17" s="289">
        <f ca="1">'IS BS CF'!BG60</f>
        <v>167592429.31934321</v>
      </c>
      <c r="BH17" s="289">
        <f ca="1">'IS BS CF'!BH60</f>
        <v>167512810.39861423</v>
      </c>
      <c r="BI17" s="289">
        <f ca="1">'IS BS CF'!BI60</f>
        <v>167432805.56763318</v>
      </c>
      <c r="BJ17" s="289">
        <f ca="1">'IS BS CF'!BJ60</f>
        <v>167352412.48193517</v>
      </c>
      <c r="BK17" s="289">
        <f ca="1">'IS BS CF'!BK60</f>
        <v>167271628.78421786</v>
      </c>
      <c r="BL17" s="289">
        <f ca="1">'IS BS CF'!BL60</f>
        <v>167190452.10427529</v>
      </c>
      <c r="BM17" s="289">
        <f ca="1">'IS BS CF'!BM60</f>
        <v>167108880.0589312</v>
      </c>
      <c r="BN17" s="289">
        <f ca="1">'IS BS CF'!BN60</f>
        <v>167026910.25197223</v>
      </c>
      <c r="BO17" s="289">
        <f ca="1">'IS BS CF'!BO60</f>
        <v>166943084.74007484</v>
      </c>
      <c r="BP17" s="289">
        <f ca="1">'IS BS CF'!BP60</f>
        <v>166858856.63475472</v>
      </c>
      <c r="BQ17" s="289">
        <f ca="1">'IS BS CF'!BQ60</f>
        <v>166774223.5002819</v>
      </c>
      <c r="BR17" s="289">
        <f ca="1">'IS BS CF'!BR60</f>
        <v>166689182.88761818</v>
      </c>
      <c r="BS17" s="289">
        <f ca="1">'IS BS CF'!BS60</f>
        <v>166603732.33434841</v>
      </c>
      <c r="BT17" s="289">
        <f ca="1">'IS BS CF'!BT60</f>
        <v>166517869.36461163</v>
      </c>
      <c r="BU17" s="289">
        <f ca="1">'IS BS CF'!BU60</f>
        <v>166431591.4890317</v>
      </c>
      <c r="BV17" s="289">
        <f ca="1">'IS BS CF'!BV60</f>
        <v>166344896.20464769</v>
      </c>
      <c r="BW17" s="289">
        <f ca="1">'IS BS CF'!BW60</f>
        <v>166257780.9948439</v>
      </c>
      <c r="BX17" s="289">
        <f ca="1">'IS BS CF'!BX60</f>
        <v>166170243.32927951</v>
      </c>
      <c r="BY17" s="289">
        <f ca="1">'IS BS CF'!BY60</f>
        <v>166082280.66381791</v>
      </c>
      <c r="BZ17" s="289">
        <f ca="1">'IS BS CF'!BZ60</f>
        <v>165993890.44045565</v>
      </c>
      <c r="CA17" s="289">
        <f ca="1">'IS BS CF'!CA60</f>
        <v>165949451.92802066</v>
      </c>
      <c r="CB17" s="289">
        <f ca="1">'IS BS CF'!CB60</f>
        <v>165904963.28438726</v>
      </c>
      <c r="CC17" s="289">
        <f ca="1">'IS BS CF'!CC60</f>
        <v>165860424.30067551</v>
      </c>
      <c r="CD17" s="289">
        <f ca="1">'IS BS CF'!CD60</f>
        <v>165815834.76713505</v>
      </c>
      <c r="CE17" s="289">
        <f ca="1">'IS BS CF'!CE60</f>
        <v>165771194.47314161</v>
      </c>
      <c r="CF17" s="289">
        <f ca="1">'IS BS CF'!CF60</f>
        <v>165726503.20719332</v>
      </c>
      <c r="CG17" s="289">
        <f ca="1">'IS BS CF'!CG60</f>
        <v>165681760.75690699</v>
      </c>
      <c r="CH17" s="289">
        <f ca="1">'IS BS CF'!CH60</f>
        <v>165636966.90901455</v>
      </c>
      <c r="CI17" s="289">
        <f ca="1">'IS BS CF'!CI60</f>
        <v>165592121.44935936</v>
      </c>
      <c r="CJ17" s="289">
        <f ca="1">'IS BS CF'!CJ60</f>
        <v>165547224.16289234</v>
      </c>
      <c r="CK17" s="289">
        <f ca="1">'IS BS CF'!CK60</f>
        <v>165502274.8336685</v>
      </c>
      <c r="CL17" s="289">
        <f ca="1">'IS BS CF'!CL60</f>
        <v>165457273.24484298</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CF'!R77</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8" priority="23" operator="lessThan">
      <formula>0</formula>
    </cfRule>
  </conditionalFormatting>
  <conditionalFormatting sqref="A2:Q2">
    <cfRule type="cellIs" dxfId="27" priority="22" stopIfTrue="1" operator="notEqual">
      <formula>0.6545646468</formula>
    </cfRule>
  </conditionalFormatting>
  <conditionalFormatting sqref="H10:CL15 CN10:CN15">
    <cfRule type="expression" dxfId="26" priority="20">
      <formula>ISNUMBER(SEARCH("Calcs.", _xlfn.FORMULATEXT(H10)))</formula>
    </cfRule>
  </conditionalFormatting>
  <conditionalFormatting sqref="H10:CL15 CN10:CN15">
    <cfRule type="expression" dxfId="25" priority="21">
      <formula>ISNUMBER(SEARCH("Assumption", _xlfn.FORMULATEXT(H10)))</formula>
    </cfRule>
  </conditionalFormatting>
  <conditionalFormatting sqref="S2:CL2">
    <cfRule type="cellIs" dxfId="24" priority="24" stopIfTrue="1" operator="notEqual">
      <formula>0.6545646468</formula>
    </cfRule>
  </conditionalFormatting>
  <conditionalFormatting sqref="R2">
    <cfRule type="cellIs" dxfId="23" priority="19" stopIfTrue="1" operator="notEqual">
      <formula>0.6545646468</formula>
    </cfRule>
  </conditionalFormatting>
  <conditionalFormatting sqref="CO10:DL11">
    <cfRule type="expression" dxfId="22" priority="15">
      <formula>ISNUMBER(SEARCH("Calcs.", _xlfn.FORMULATEXT(CO10)))</formula>
    </cfRule>
    <cfRule type="expression" dxfId="21" priority="16">
      <formula>ISNUMBER(SEARCH("Assumption", _xlfn.FORMULATEXT(CO10)))</formula>
    </cfRule>
    <cfRule type="expression" dxfId="20" priority="17">
      <formula>ISNUMBER(SEARCH("=", _xlfn.FORMULATEXT(CO10)))</formula>
    </cfRule>
    <cfRule type="expression" dxfId="19" priority="18">
      <formula>(ISNUMBER(SEARCH("=", _xlfn.FORMULATEXT(CO10)))*1=0)</formula>
    </cfRule>
  </conditionalFormatting>
  <conditionalFormatting sqref="CN1:DL1">
    <cfRule type="cellIs" dxfId="18" priority="14" stopIfTrue="1" operator="notEqual">
      <formula>0.6545646468</formula>
    </cfRule>
  </conditionalFormatting>
  <conditionalFormatting sqref="S3:CL4">
    <cfRule type="expression" dxfId="17" priority="10">
      <formula>ISNUMBER(SEARCH("Calcs.", _xlfn.FORMULATEXT(S3)))</formula>
    </cfRule>
    <cfRule type="expression" dxfId="16" priority="11">
      <formula>ISNUMBER(SEARCH("Assumption", _xlfn.FORMULATEXT(S3)))</formula>
    </cfRule>
    <cfRule type="expression" dxfId="15" priority="12">
      <formula>ISNUMBER(SEARCH("=", _xlfn.FORMULATEXT(S3)))</formula>
    </cfRule>
    <cfRule type="expression" dxfId="14" priority="13">
      <formula>(ISNUMBER(SEARCH("=", _xlfn.FORMULATEXT(S3)))*1=0)</formula>
    </cfRule>
  </conditionalFormatting>
  <conditionalFormatting sqref="CN3:DL4">
    <cfRule type="expression" dxfId="13" priority="6">
      <formula>ISNUMBER(SEARCH("Calcs.", _xlfn.FORMULATEXT(CN3)))</formula>
    </cfRule>
    <cfRule type="expression" dxfId="12" priority="7">
      <formula>ISNUMBER(SEARCH("Assumption", _xlfn.FORMULATEXT(CN3)))</formula>
    </cfRule>
    <cfRule type="expression" dxfId="11" priority="8">
      <formula>ISNUMBER(SEARCH("=", _xlfn.FORMULATEXT(CN3)))</formula>
    </cfRule>
    <cfRule type="expression" dxfId="10" priority="9">
      <formula>(ISNUMBER(SEARCH("=", _xlfn.FORMULATEXT(CN3)))*1=0)</formula>
    </cfRule>
  </conditionalFormatting>
  <conditionalFormatting sqref="L1:P1">
    <cfRule type="cellIs" dxfId="9" priority="5" stopIfTrue="1" operator="notEqual">
      <formula>0.6545646468</formula>
    </cfRule>
  </conditionalFormatting>
  <conditionalFormatting sqref="K1">
    <cfRule type="cellIs" dxfId="8" priority="4" stopIfTrue="1" operator="notEqual">
      <formula>0.6545646468</formula>
    </cfRule>
  </conditionalFormatting>
  <conditionalFormatting sqref="CN17:DL17 I17:CL17">
    <cfRule type="cellIs" dxfId="7" priority="3" operator="lessThan">
      <formula>0</formula>
    </cfRule>
  </conditionalFormatting>
  <conditionalFormatting sqref="R1:CL1">
    <cfRule type="cellIs" dxfId="6" priority="2" stopIfTrue="1" operator="notEqual">
      <formula>0.6545646468</formula>
    </cfRule>
  </conditionalFormatting>
  <conditionalFormatting sqref="R1:CL1">
    <cfRule type="expression" dxfId="5"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2024-05-01T16:19:53Z</dcterms:modified>
</cp:coreProperties>
</file>